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yh-19-00021585\給付担当\06 処遇改善\R4\140_事務改善に向けた取組\070_R ４処遇計画様式検討\"/>
    </mc:Choice>
  </mc:AlternateContent>
  <workbookProtection workbookAlgorithmName="SHA-512" workbookHashValue="ZvOsywcAhBYbtr9nObihhH1dwZaQqh3+4gKUA1MS890QC70ImfAAISgsZA8DsjMmwPkVySEw+pnohSRqKiUWAg==" workbookSaltValue="LwiJeuzj5IDU2dMQbekkcg==" workbookSpinCount="100000" lockStructure="1"/>
  <bookViews>
    <workbookView xWindow="0" yWindow="0" windowWidth="20490" windowHeight="6405" tabRatio="786"/>
  </bookViews>
  <sheets>
    <sheet name="①入力シート" sheetId="10" r:id="rId1"/>
    <sheet name="②第６号様式添付書類２" sheetId="9" r:id="rId2"/>
    <sheet name="③入力シート２" sheetId="13" r:id="rId3"/>
    <sheet name="④入力シート３" sheetId="14" r:id="rId4"/>
    <sheet name="受講状況調査用" sheetId="16" state="hidden" r:id="rId5"/>
    <sheet name="⑤第６号様式添付書類" sheetId="8" r:id="rId6"/>
    <sheet name="⑥第６号様式" sheetId="7" r:id="rId7"/>
    <sheet name="⑦第２号様式の２" sheetId="2" r:id="rId8"/>
    <sheet name="⑧第２号様式の４" sheetId="4" r:id="rId9"/>
    <sheet name="⑨第３号様式(表)" sheetId="5" r:id="rId10"/>
    <sheet name="⑩第３号様式(裏面)" sheetId="6" r:id="rId11"/>
    <sheet name="⑪第２号様式の１" sheetId="1" r:id="rId12"/>
    <sheet name="⑫第２号様式の３" sheetId="3" r:id="rId13"/>
    <sheet name="マスタ" sheetId="15" state="hidden" r:id="rId14"/>
  </sheets>
  <definedNames>
    <definedName name="_Fill" localSheetId="0" hidden="1">#REF!</definedName>
    <definedName name="_Fill" localSheetId="4" hidden="1">#REF!</definedName>
    <definedName name="_Fill" hidden="1">#REF!</definedName>
    <definedName name="_Key1" localSheetId="0" hidden="1">#REF!</definedName>
    <definedName name="_Key1" hidden="1">#REF!</definedName>
    <definedName name="_Order1" hidden="1">255</definedName>
    <definedName name="_Sort" localSheetId="0" hidden="1">#REF!</definedName>
    <definedName name="_Sort" hidden="1">#REF!</definedName>
    <definedName name="_xlnm.Print_Area" localSheetId="0">①入力シート!$A$2:$J$23</definedName>
    <definedName name="_xlnm.Print_Area" localSheetId="1">②第６号様式添付書類２!$A$1:$I$24</definedName>
    <definedName name="_xlnm.Print_Area" localSheetId="2">③入力シート２!$A$1:$AH$185</definedName>
    <definedName name="_xlnm.Print_Area" localSheetId="5">⑤第６号様式添付書類!$A$1:$CB$153</definedName>
    <definedName name="_xlnm.Print_Area" localSheetId="6">⑥第６号様式!$A$1:$AJ$84</definedName>
    <definedName name="_xlnm.Print_Area" localSheetId="7">⑦第２号様式の２!$A$1:$H$24</definedName>
    <definedName name="_xlnm.Print_Area" localSheetId="8">⑧第２号様式の４!$A$1:$M$114</definedName>
    <definedName name="_xlnm.Print_Area" localSheetId="9">'⑨第３号様式(表)'!$A$1:$AM$66</definedName>
    <definedName name="_xlnm.Print_Area" localSheetId="10">'⑩第３号様式(裏面)'!$A$1:$BH$42</definedName>
    <definedName name="_xlnm.Print_Area" localSheetId="11">⑪第２号様式の１!$A$1:$AI$57</definedName>
    <definedName name="_xlnm.Print_Area" localSheetId="12">⑫第２号様式の３!$A$1:$AO$70</definedName>
    <definedName name="_xlnm.Print_Titles" localSheetId="8">⑧第２号様式の４!$3:$7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13" l="1"/>
  <c r="J9" i="13" s="1"/>
  <c r="K9" i="13" s="1"/>
  <c r="L9" i="13" s="1"/>
  <c r="M9" i="13" s="1"/>
  <c r="N9" i="13" s="1"/>
  <c r="O9" i="13" s="1"/>
  <c r="P9" i="13" s="1"/>
  <c r="Q9" i="13" s="1"/>
  <c r="R9" i="13" s="1"/>
  <c r="S9" i="13" s="1"/>
  <c r="I10" i="13"/>
  <c r="J10" i="13" s="1"/>
  <c r="K10" i="13" s="1"/>
  <c r="L10" i="13" s="1"/>
  <c r="M10" i="13" s="1"/>
  <c r="N10" i="13" s="1"/>
  <c r="O10" i="13" s="1"/>
  <c r="P10" i="13" s="1"/>
  <c r="Q10" i="13" s="1"/>
  <c r="R10" i="13" s="1"/>
  <c r="S10" i="13" s="1"/>
  <c r="I12" i="13"/>
  <c r="J12" i="13"/>
  <c r="K12" i="13" s="1"/>
  <c r="L12" i="13" s="1"/>
  <c r="M12" i="13" s="1"/>
  <c r="N12" i="13" s="1"/>
  <c r="O12" i="13" s="1"/>
  <c r="P12" i="13" s="1"/>
  <c r="Q12" i="13" s="1"/>
  <c r="R12" i="13" s="1"/>
  <c r="S12" i="13" s="1"/>
  <c r="I13" i="13"/>
  <c r="J13" i="13" s="1"/>
  <c r="K13" i="13" s="1"/>
  <c r="L13" i="13" s="1"/>
  <c r="M13" i="13" s="1"/>
  <c r="N13" i="13" s="1"/>
  <c r="O13" i="13" s="1"/>
  <c r="P13" i="13" s="1"/>
  <c r="Q13" i="13" s="1"/>
  <c r="R13" i="13" s="1"/>
  <c r="S13" i="13" s="1"/>
  <c r="I15" i="13"/>
  <c r="J15" i="13" s="1"/>
  <c r="K15" i="13" s="1"/>
  <c r="L15" i="13" s="1"/>
  <c r="M15" i="13" s="1"/>
  <c r="N15" i="13" s="1"/>
  <c r="O15" i="13" s="1"/>
  <c r="P15" i="13" s="1"/>
  <c r="Q15" i="13" s="1"/>
  <c r="R15" i="13" s="1"/>
  <c r="S15" i="13" s="1"/>
  <c r="I16" i="13"/>
  <c r="J16" i="13" s="1"/>
  <c r="K16" i="13" s="1"/>
  <c r="L16" i="13" s="1"/>
  <c r="M16" i="13" s="1"/>
  <c r="N16" i="13" s="1"/>
  <c r="O16" i="13" s="1"/>
  <c r="P16" i="13" s="1"/>
  <c r="Q16" i="13" s="1"/>
  <c r="R16" i="13" s="1"/>
  <c r="S16" i="13" s="1"/>
  <c r="I18" i="13"/>
  <c r="J18" i="13" s="1"/>
  <c r="K18" i="13" s="1"/>
  <c r="L18" i="13" s="1"/>
  <c r="M18" i="13" s="1"/>
  <c r="N18" i="13" s="1"/>
  <c r="O18" i="13" s="1"/>
  <c r="P18" i="13" s="1"/>
  <c r="Q18" i="13" s="1"/>
  <c r="R18" i="13" s="1"/>
  <c r="S18" i="13" s="1"/>
  <c r="I19" i="13"/>
  <c r="J19" i="13" s="1"/>
  <c r="K19" i="13" s="1"/>
  <c r="L19" i="13" s="1"/>
  <c r="M19" i="13" s="1"/>
  <c r="N19" i="13" s="1"/>
  <c r="O19" i="13" s="1"/>
  <c r="P19" i="13" s="1"/>
  <c r="Q19" i="13" s="1"/>
  <c r="R19" i="13" s="1"/>
  <c r="S19" i="13" s="1"/>
  <c r="I21" i="13"/>
  <c r="J21" i="13" s="1"/>
  <c r="K21" i="13" s="1"/>
  <c r="L21" i="13" s="1"/>
  <c r="M21" i="13" s="1"/>
  <c r="N21" i="13" s="1"/>
  <c r="O21" i="13" s="1"/>
  <c r="P21" i="13" s="1"/>
  <c r="Q21" i="13" s="1"/>
  <c r="R21" i="13" s="1"/>
  <c r="S21" i="13" s="1"/>
  <c r="I22" i="13"/>
  <c r="J22" i="13" s="1"/>
  <c r="K22" i="13" s="1"/>
  <c r="L22" i="13" s="1"/>
  <c r="M22" i="13" s="1"/>
  <c r="N22" i="13" s="1"/>
  <c r="O22" i="13" s="1"/>
  <c r="P22" i="13" s="1"/>
  <c r="Q22" i="13" s="1"/>
  <c r="R22" i="13" s="1"/>
  <c r="S22" i="13" s="1"/>
  <c r="I24" i="13"/>
  <c r="J24" i="13" s="1"/>
  <c r="K24" i="13" s="1"/>
  <c r="L24" i="13" s="1"/>
  <c r="M24" i="13" s="1"/>
  <c r="N24" i="13" s="1"/>
  <c r="O24" i="13" s="1"/>
  <c r="P24" i="13" s="1"/>
  <c r="Q24" i="13" s="1"/>
  <c r="R24" i="13" s="1"/>
  <c r="S24" i="13" s="1"/>
  <c r="I25" i="13"/>
  <c r="J25" i="13" s="1"/>
  <c r="K25" i="13" s="1"/>
  <c r="L25" i="13" s="1"/>
  <c r="M25" i="13" s="1"/>
  <c r="N25" i="13" s="1"/>
  <c r="O25" i="13" s="1"/>
  <c r="P25" i="13" s="1"/>
  <c r="Q25" i="13" s="1"/>
  <c r="R25" i="13" s="1"/>
  <c r="S25" i="13" s="1"/>
  <c r="I27" i="13"/>
  <c r="J27" i="13" s="1"/>
  <c r="K27" i="13" s="1"/>
  <c r="L27" i="13" s="1"/>
  <c r="M27" i="13" s="1"/>
  <c r="N27" i="13" s="1"/>
  <c r="O27" i="13" s="1"/>
  <c r="P27" i="13" s="1"/>
  <c r="Q27" i="13" s="1"/>
  <c r="R27" i="13" s="1"/>
  <c r="S27" i="13" s="1"/>
  <c r="I28" i="13"/>
  <c r="J28" i="13" s="1"/>
  <c r="K28" i="13" s="1"/>
  <c r="L28" i="13" s="1"/>
  <c r="M28" i="13" s="1"/>
  <c r="N28" i="13" s="1"/>
  <c r="O28" i="13" s="1"/>
  <c r="P28" i="13" s="1"/>
  <c r="Q28" i="13" s="1"/>
  <c r="R28" i="13" s="1"/>
  <c r="S28" i="13" s="1"/>
  <c r="I30" i="13"/>
  <c r="J30" i="13" s="1"/>
  <c r="K30" i="13" s="1"/>
  <c r="L30" i="13" s="1"/>
  <c r="M30" i="13" s="1"/>
  <c r="N30" i="13" s="1"/>
  <c r="O30" i="13" s="1"/>
  <c r="P30" i="13" s="1"/>
  <c r="Q30" i="13" s="1"/>
  <c r="R30" i="13" s="1"/>
  <c r="S30" i="13" s="1"/>
  <c r="I31" i="13"/>
  <c r="J31" i="13" s="1"/>
  <c r="K31" i="13" s="1"/>
  <c r="L31" i="13" s="1"/>
  <c r="M31" i="13" s="1"/>
  <c r="N31" i="13" s="1"/>
  <c r="O31" i="13" s="1"/>
  <c r="P31" i="13" s="1"/>
  <c r="Q31" i="13" s="1"/>
  <c r="R31" i="13" s="1"/>
  <c r="S31" i="13" s="1"/>
  <c r="I33" i="13"/>
  <c r="J33" i="13" s="1"/>
  <c r="K33" i="13" s="1"/>
  <c r="L33" i="13" s="1"/>
  <c r="M33" i="13" s="1"/>
  <c r="N33" i="13" s="1"/>
  <c r="O33" i="13" s="1"/>
  <c r="P33" i="13" s="1"/>
  <c r="Q33" i="13" s="1"/>
  <c r="R33" i="13" s="1"/>
  <c r="S33" i="13" s="1"/>
  <c r="I34" i="13"/>
  <c r="J34" i="13" s="1"/>
  <c r="K34" i="13" s="1"/>
  <c r="L34" i="13" s="1"/>
  <c r="M34" i="13" s="1"/>
  <c r="N34" i="13" s="1"/>
  <c r="O34" i="13" s="1"/>
  <c r="P34" i="13" s="1"/>
  <c r="Q34" i="13" s="1"/>
  <c r="R34" i="13" s="1"/>
  <c r="S34" i="13" s="1"/>
  <c r="I36" i="13"/>
  <c r="J36" i="13" s="1"/>
  <c r="K36" i="13" s="1"/>
  <c r="L36" i="13" s="1"/>
  <c r="M36" i="13" s="1"/>
  <c r="N36" i="13" s="1"/>
  <c r="O36" i="13" s="1"/>
  <c r="P36" i="13" s="1"/>
  <c r="Q36" i="13" s="1"/>
  <c r="R36" i="13" s="1"/>
  <c r="S36" i="13" s="1"/>
  <c r="I37" i="13"/>
  <c r="J37" i="13" s="1"/>
  <c r="K37" i="13" s="1"/>
  <c r="L37" i="13" s="1"/>
  <c r="M37" i="13" s="1"/>
  <c r="N37" i="13" s="1"/>
  <c r="O37" i="13" s="1"/>
  <c r="P37" i="13" s="1"/>
  <c r="Q37" i="13" s="1"/>
  <c r="R37" i="13" s="1"/>
  <c r="S37" i="13" s="1"/>
  <c r="I39" i="13"/>
  <c r="J39" i="13" s="1"/>
  <c r="K39" i="13" s="1"/>
  <c r="L39" i="13" s="1"/>
  <c r="M39" i="13" s="1"/>
  <c r="N39" i="13" s="1"/>
  <c r="O39" i="13" s="1"/>
  <c r="P39" i="13" s="1"/>
  <c r="Q39" i="13" s="1"/>
  <c r="R39" i="13" s="1"/>
  <c r="S39" i="13" s="1"/>
  <c r="I40" i="13"/>
  <c r="J40" i="13" s="1"/>
  <c r="K40" i="13" s="1"/>
  <c r="L40" i="13" s="1"/>
  <c r="M40" i="13" s="1"/>
  <c r="N40" i="13" s="1"/>
  <c r="O40" i="13" s="1"/>
  <c r="P40" i="13" s="1"/>
  <c r="Q40" i="13" s="1"/>
  <c r="R40" i="13" s="1"/>
  <c r="S40" i="13" s="1"/>
  <c r="I42" i="13"/>
  <c r="J42" i="13" s="1"/>
  <c r="K42" i="13" s="1"/>
  <c r="L42" i="13" s="1"/>
  <c r="M42" i="13" s="1"/>
  <c r="N42" i="13" s="1"/>
  <c r="O42" i="13" s="1"/>
  <c r="P42" i="13" s="1"/>
  <c r="Q42" i="13" s="1"/>
  <c r="R42" i="13" s="1"/>
  <c r="S42" i="13" s="1"/>
  <c r="I43" i="13"/>
  <c r="J43" i="13" s="1"/>
  <c r="K43" i="13" s="1"/>
  <c r="L43" i="13" s="1"/>
  <c r="M43" i="13" s="1"/>
  <c r="N43" i="13" s="1"/>
  <c r="O43" i="13" s="1"/>
  <c r="P43" i="13" s="1"/>
  <c r="Q43" i="13" s="1"/>
  <c r="R43" i="13" s="1"/>
  <c r="S43" i="13" s="1"/>
  <c r="I45" i="13"/>
  <c r="J45" i="13" s="1"/>
  <c r="K45" i="13" s="1"/>
  <c r="L45" i="13" s="1"/>
  <c r="M45" i="13" s="1"/>
  <c r="N45" i="13" s="1"/>
  <c r="O45" i="13" s="1"/>
  <c r="P45" i="13" s="1"/>
  <c r="Q45" i="13" s="1"/>
  <c r="R45" i="13" s="1"/>
  <c r="S45" i="13" s="1"/>
  <c r="I46" i="13"/>
  <c r="J46" i="13" s="1"/>
  <c r="K46" i="13" s="1"/>
  <c r="L46" i="13" s="1"/>
  <c r="M46" i="13" s="1"/>
  <c r="N46" i="13" s="1"/>
  <c r="O46" i="13" s="1"/>
  <c r="P46" i="13" s="1"/>
  <c r="Q46" i="13" s="1"/>
  <c r="R46" i="13" s="1"/>
  <c r="S46" i="13" s="1"/>
  <c r="I48" i="13"/>
  <c r="J48" i="13" s="1"/>
  <c r="K48" i="13" s="1"/>
  <c r="L48" i="13" s="1"/>
  <c r="M48" i="13" s="1"/>
  <c r="N48" i="13" s="1"/>
  <c r="O48" i="13" s="1"/>
  <c r="P48" i="13" s="1"/>
  <c r="Q48" i="13" s="1"/>
  <c r="R48" i="13" s="1"/>
  <c r="S48" i="13" s="1"/>
  <c r="I49" i="13"/>
  <c r="J49" i="13" s="1"/>
  <c r="K49" i="13" s="1"/>
  <c r="L49" i="13" s="1"/>
  <c r="M49" i="13" s="1"/>
  <c r="N49" i="13" s="1"/>
  <c r="O49" i="13" s="1"/>
  <c r="P49" i="13" s="1"/>
  <c r="Q49" i="13" s="1"/>
  <c r="R49" i="13" s="1"/>
  <c r="S49" i="13" s="1"/>
  <c r="I51" i="13"/>
  <c r="J51" i="13" s="1"/>
  <c r="K51" i="13" s="1"/>
  <c r="L51" i="13" s="1"/>
  <c r="M51" i="13" s="1"/>
  <c r="N51" i="13" s="1"/>
  <c r="O51" i="13" s="1"/>
  <c r="P51" i="13" s="1"/>
  <c r="Q51" i="13" s="1"/>
  <c r="R51" i="13" s="1"/>
  <c r="S51" i="13" s="1"/>
  <c r="I52" i="13"/>
  <c r="J52" i="13" s="1"/>
  <c r="K52" i="13" s="1"/>
  <c r="L52" i="13" s="1"/>
  <c r="M52" i="13" s="1"/>
  <c r="N52" i="13" s="1"/>
  <c r="O52" i="13" s="1"/>
  <c r="P52" i="13" s="1"/>
  <c r="Q52" i="13" s="1"/>
  <c r="R52" i="13" s="1"/>
  <c r="S52" i="13" s="1"/>
  <c r="I54" i="13"/>
  <c r="J54" i="13" s="1"/>
  <c r="K54" i="13" s="1"/>
  <c r="L54" i="13" s="1"/>
  <c r="M54" i="13" s="1"/>
  <c r="N54" i="13" s="1"/>
  <c r="O54" i="13" s="1"/>
  <c r="P54" i="13" s="1"/>
  <c r="Q54" i="13" s="1"/>
  <c r="R54" i="13" s="1"/>
  <c r="S54" i="13" s="1"/>
  <c r="I55" i="13"/>
  <c r="J55" i="13" s="1"/>
  <c r="K55" i="13" s="1"/>
  <c r="L55" i="13" s="1"/>
  <c r="M55" i="13" s="1"/>
  <c r="N55" i="13" s="1"/>
  <c r="O55" i="13" s="1"/>
  <c r="P55" i="13" s="1"/>
  <c r="Q55" i="13" s="1"/>
  <c r="R55" i="13" s="1"/>
  <c r="S55" i="13" s="1"/>
  <c r="I57" i="13"/>
  <c r="J57" i="13" s="1"/>
  <c r="K57" i="13" s="1"/>
  <c r="L57" i="13" s="1"/>
  <c r="M57" i="13" s="1"/>
  <c r="N57" i="13" s="1"/>
  <c r="O57" i="13" s="1"/>
  <c r="P57" i="13" s="1"/>
  <c r="Q57" i="13" s="1"/>
  <c r="R57" i="13" s="1"/>
  <c r="S57" i="13" s="1"/>
  <c r="I58" i="13"/>
  <c r="J58" i="13" s="1"/>
  <c r="K58" i="13" s="1"/>
  <c r="L58" i="13" s="1"/>
  <c r="M58" i="13" s="1"/>
  <c r="N58" i="13" s="1"/>
  <c r="O58" i="13" s="1"/>
  <c r="P58" i="13" s="1"/>
  <c r="Q58" i="13" s="1"/>
  <c r="R58" i="13" s="1"/>
  <c r="S58" i="13" s="1"/>
  <c r="I60" i="13"/>
  <c r="J60" i="13" s="1"/>
  <c r="K60" i="13" s="1"/>
  <c r="L60" i="13" s="1"/>
  <c r="M60" i="13" s="1"/>
  <c r="N60" i="13" s="1"/>
  <c r="O60" i="13" s="1"/>
  <c r="P60" i="13" s="1"/>
  <c r="Q60" i="13" s="1"/>
  <c r="R60" i="13" s="1"/>
  <c r="S60" i="13" s="1"/>
  <c r="I61" i="13"/>
  <c r="J61" i="13" s="1"/>
  <c r="K61" i="13" s="1"/>
  <c r="L61" i="13" s="1"/>
  <c r="M61" i="13" s="1"/>
  <c r="N61" i="13" s="1"/>
  <c r="O61" i="13" s="1"/>
  <c r="P61" i="13" s="1"/>
  <c r="Q61" i="13" s="1"/>
  <c r="R61" i="13" s="1"/>
  <c r="S61" i="13" s="1"/>
  <c r="I63" i="13"/>
  <c r="J63" i="13" s="1"/>
  <c r="K63" i="13" s="1"/>
  <c r="L63" i="13" s="1"/>
  <c r="M63" i="13" s="1"/>
  <c r="N63" i="13" s="1"/>
  <c r="O63" i="13" s="1"/>
  <c r="P63" i="13" s="1"/>
  <c r="Q63" i="13" s="1"/>
  <c r="R63" i="13" s="1"/>
  <c r="S63" i="13" s="1"/>
  <c r="I64" i="13"/>
  <c r="J64" i="13" s="1"/>
  <c r="K64" i="13" s="1"/>
  <c r="L64" i="13" s="1"/>
  <c r="M64" i="13" s="1"/>
  <c r="N64" i="13" s="1"/>
  <c r="O64" i="13" s="1"/>
  <c r="P64" i="13" s="1"/>
  <c r="Q64" i="13" s="1"/>
  <c r="R64" i="13" s="1"/>
  <c r="S64" i="13" s="1"/>
  <c r="I66" i="13"/>
  <c r="J66" i="13" s="1"/>
  <c r="K66" i="13" s="1"/>
  <c r="L66" i="13" s="1"/>
  <c r="M66" i="13" s="1"/>
  <c r="N66" i="13" s="1"/>
  <c r="O66" i="13" s="1"/>
  <c r="P66" i="13" s="1"/>
  <c r="Q66" i="13" s="1"/>
  <c r="R66" i="13" s="1"/>
  <c r="S66" i="13" s="1"/>
  <c r="I67" i="13"/>
  <c r="J67" i="13" s="1"/>
  <c r="K67" i="13" s="1"/>
  <c r="L67" i="13" s="1"/>
  <c r="M67" i="13" s="1"/>
  <c r="N67" i="13" s="1"/>
  <c r="O67" i="13" s="1"/>
  <c r="P67" i="13" s="1"/>
  <c r="Q67" i="13" s="1"/>
  <c r="R67" i="13" s="1"/>
  <c r="S67" i="13" s="1"/>
  <c r="I69" i="13"/>
  <c r="J69" i="13" s="1"/>
  <c r="K69" i="13" s="1"/>
  <c r="L69" i="13" s="1"/>
  <c r="M69" i="13" s="1"/>
  <c r="N69" i="13" s="1"/>
  <c r="O69" i="13" s="1"/>
  <c r="P69" i="13" s="1"/>
  <c r="Q69" i="13" s="1"/>
  <c r="R69" i="13" s="1"/>
  <c r="S69" i="13" s="1"/>
  <c r="I70" i="13"/>
  <c r="J70" i="13" s="1"/>
  <c r="K70" i="13" s="1"/>
  <c r="L70" i="13" s="1"/>
  <c r="M70" i="13" s="1"/>
  <c r="N70" i="13" s="1"/>
  <c r="O70" i="13" s="1"/>
  <c r="P70" i="13" s="1"/>
  <c r="Q70" i="13" s="1"/>
  <c r="R70" i="13" s="1"/>
  <c r="S70" i="13" s="1"/>
  <c r="I72" i="13"/>
  <c r="J72" i="13" s="1"/>
  <c r="K72" i="13" s="1"/>
  <c r="L72" i="13" s="1"/>
  <c r="M72" i="13" s="1"/>
  <c r="N72" i="13" s="1"/>
  <c r="O72" i="13" s="1"/>
  <c r="P72" i="13" s="1"/>
  <c r="Q72" i="13" s="1"/>
  <c r="R72" i="13" s="1"/>
  <c r="S72" i="13" s="1"/>
  <c r="I73" i="13"/>
  <c r="J73" i="13" s="1"/>
  <c r="K73" i="13" s="1"/>
  <c r="L73" i="13" s="1"/>
  <c r="M73" i="13" s="1"/>
  <c r="N73" i="13" s="1"/>
  <c r="O73" i="13" s="1"/>
  <c r="P73" i="13" s="1"/>
  <c r="Q73" i="13" s="1"/>
  <c r="R73" i="13" s="1"/>
  <c r="S73" i="13" s="1"/>
  <c r="I75" i="13"/>
  <c r="J75" i="13" s="1"/>
  <c r="K75" i="13" s="1"/>
  <c r="L75" i="13" s="1"/>
  <c r="M75" i="13" s="1"/>
  <c r="N75" i="13" s="1"/>
  <c r="O75" i="13" s="1"/>
  <c r="P75" i="13" s="1"/>
  <c r="Q75" i="13" s="1"/>
  <c r="R75" i="13" s="1"/>
  <c r="S75" i="13" s="1"/>
  <c r="I76" i="13"/>
  <c r="J76" i="13" s="1"/>
  <c r="K76" i="13" s="1"/>
  <c r="L76" i="13" s="1"/>
  <c r="M76" i="13" s="1"/>
  <c r="N76" i="13" s="1"/>
  <c r="O76" i="13" s="1"/>
  <c r="P76" i="13" s="1"/>
  <c r="Q76" i="13" s="1"/>
  <c r="R76" i="13" s="1"/>
  <c r="S76" i="13" s="1"/>
  <c r="I78" i="13"/>
  <c r="J78" i="13" s="1"/>
  <c r="K78" i="13" s="1"/>
  <c r="L78" i="13" s="1"/>
  <c r="M78" i="13" s="1"/>
  <c r="N78" i="13" s="1"/>
  <c r="O78" i="13" s="1"/>
  <c r="P78" i="13" s="1"/>
  <c r="Q78" i="13" s="1"/>
  <c r="R78" i="13" s="1"/>
  <c r="S78" i="13" s="1"/>
  <c r="I79" i="13"/>
  <c r="J79" i="13" s="1"/>
  <c r="K79" i="13" s="1"/>
  <c r="L79" i="13" s="1"/>
  <c r="M79" i="13" s="1"/>
  <c r="N79" i="13" s="1"/>
  <c r="O79" i="13" s="1"/>
  <c r="P79" i="13" s="1"/>
  <c r="Q79" i="13" s="1"/>
  <c r="R79" i="13" s="1"/>
  <c r="S79" i="13" s="1"/>
  <c r="I81" i="13"/>
  <c r="J81" i="13" s="1"/>
  <c r="K81" i="13" s="1"/>
  <c r="L81" i="13" s="1"/>
  <c r="M81" i="13" s="1"/>
  <c r="N81" i="13" s="1"/>
  <c r="O81" i="13" s="1"/>
  <c r="P81" i="13" s="1"/>
  <c r="Q81" i="13" s="1"/>
  <c r="R81" i="13" s="1"/>
  <c r="S81" i="13" s="1"/>
  <c r="I82" i="13"/>
  <c r="J82" i="13" s="1"/>
  <c r="K82" i="13" s="1"/>
  <c r="L82" i="13" s="1"/>
  <c r="M82" i="13" s="1"/>
  <c r="N82" i="13" s="1"/>
  <c r="O82" i="13" s="1"/>
  <c r="P82" i="13" s="1"/>
  <c r="Q82" i="13" s="1"/>
  <c r="R82" i="13" s="1"/>
  <c r="S82" i="13" s="1"/>
  <c r="I84" i="13"/>
  <c r="J84" i="13" s="1"/>
  <c r="K84" i="13" s="1"/>
  <c r="L84" i="13" s="1"/>
  <c r="M84" i="13" s="1"/>
  <c r="N84" i="13" s="1"/>
  <c r="O84" i="13" s="1"/>
  <c r="P84" i="13" s="1"/>
  <c r="Q84" i="13" s="1"/>
  <c r="R84" i="13" s="1"/>
  <c r="S84" i="13" s="1"/>
  <c r="I85" i="13"/>
  <c r="J85" i="13" s="1"/>
  <c r="K85" i="13" s="1"/>
  <c r="L85" i="13" s="1"/>
  <c r="M85" i="13" s="1"/>
  <c r="N85" i="13" s="1"/>
  <c r="O85" i="13" s="1"/>
  <c r="P85" i="13" s="1"/>
  <c r="Q85" i="13" s="1"/>
  <c r="R85" i="13" s="1"/>
  <c r="S85" i="13" s="1"/>
  <c r="I87" i="13"/>
  <c r="J87" i="13" s="1"/>
  <c r="K87" i="13" s="1"/>
  <c r="L87" i="13" s="1"/>
  <c r="M87" i="13" s="1"/>
  <c r="N87" i="13" s="1"/>
  <c r="O87" i="13" s="1"/>
  <c r="P87" i="13" s="1"/>
  <c r="Q87" i="13" s="1"/>
  <c r="R87" i="13" s="1"/>
  <c r="S87" i="13" s="1"/>
  <c r="I88" i="13"/>
  <c r="J88" i="13" s="1"/>
  <c r="K88" i="13" s="1"/>
  <c r="L88" i="13" s="1"/>
  <c r="M88" i="13" s="1"/>
  <c r="N88" i="13" s="1"/>
  <c r="O88" i="13" s="1"/>
  <c r="P88" i="13" s="1"/>
  <c r="Q88" i="13" s="1"/>
  <c r="R88" i="13" s="1"/>
  <c r="S88" i="13" s="1"/>
  <c r="I90" i="13"/>
  <c r="J90" i="13" s="1"/>
  <c r="K90" i="13" s="1"/>
  <c r="L90" i="13" s="1"/>
  <c r="M90" i="13" s="1"/>
  <c r="N90" i="13" s="1"/>
  <c r="O90" i="13" s="1"/>
  <c r="P90" i="13" s="1"/>
  <c r="Q90" i="13" s="1"/>
  <c r="R90" i="13" s="1"/>
  <c r="S90" i="13" s="1"/>
  <c r="I91" i="13"/>
  <c r="J91" i="13" s="1"/>
  <c r="K91" i="13" s="1"/>
  <c r="L91" i="13" s="1"/>
  <c r="M91" i="13" s="1"/>
  <c r="N91" i="13" s="1"/>
  <c r="O91" i="13" s="1"/>
  <c r="P91" i="13" s="1"/>
  <c r="Q91" i="13" s="1"/>
  <c r="R91" i="13" s="1"/>
  <c r="S91" i="13" s="1"/>
  <c r="I93" i="13"/>
  <c r="J93" i="13" s="1"/>
  <c r="K93" i="13" s="1"/>
  <c r="L93" i="13" s="1"/>
  <c r="M93" i="13" s="1"/>
  <c r="N93" i="13" s="1"/>
  <c r="O93" i="13" s="1"/>
  <c r="P93" i="13" s="1"/>
  <c r="Q93" i="13" s="1"/>
  <c r="R93" i="13" s="1"/>
  <c r="S93" i="13" s="1"/>
  <c r="I94" i="13"/>
  <c r="J94" i="13" s="1"/>
  <c r="K94" i="13" s="1"/>
  <c r="L94" i="13" s="1"/>
  <c r="M94" i="13" s="1"/>
  <c r="N94" i="13" s="1"/>
  <c r="O94" i="13" s="1"/>
  <c r="P94" i="13" s="1"/>
  <c r="Q94" i="13" s="1"/>
  <c r="R94" i="13" s="1"/>
  <c r="S94" i="13" s="1"/>
  <c r="I96" i="13"/>
  <c r="J96" i="13" s="1"/>
  <c r="K96" i="13" s="1"/>
  <c r="L96" i="13" s="1"/>
  <c r="M96" i="13" s="1"/>
  <c r="N96" i="13" s="1"/>
  <c r="O96" i="13" s="1"/>
  <c r="P96" i="13" s="1"/>
  <c r="Q96" i="13" s="1"/>
  <c r="R96" i="13" s="1"/>
  <c r="S96" i="13" s="1"/>
  <c r="I97" i="13"/>
  <c r="J97" i="13" s="1"/>
  <c r="K97" i="13" s="1"/>
  <c r="L97" i="13" s="1"/>
  <c r="M97" i="13" s="1"/>
  <c r="N97" i="13" s="1"/>
  <c r="O97" i="13" s="1"/>
  <c r="P97" i="13" s="1"/>
  <c r="Q97" i="13" s="1"/>
  <c r="R97" i="13" s="1"/>
  <c r="S97" i="13" s="1"/>
  <c r="I99" i="13"/>
  <c r="J99" i="13" s="1"/>
  <c r="K99" i="13" s="1"/>
  <c r="L99" i="13" s="1"/>
  <c r="M99" i="13" s="1"/>
  <c r="N99" i="13" s="1"/>
  <c r="O99" i="13" s="1"/>
  <c r="P99" i="13" s="1"/>
  <c r="Q99" i="13" s="1"/>
  <c r="R99" i="13" s="1"/>
  <c r="S99" i="13" s="1"/>
  <c r="I100" i="13"/>
  <c r="J100" i="13" s="1"/>
  <c r="K100" i="13" s="1"/>
  <c r="L100" i="13" s="1"/>
  <c r="M100" i="13" s="1"/>
  <c r="N100" i="13" s="1"/>
  <c r="O100" i="13" s="1"/>
  <c r="P100" i="13" s="1"/>
  <c r="Q100" i="13" s="1"/>
  <c r="R100" i="13" s="1"/>
  <c r="S100" i="13" s="1"/>
  <c r="I102" i="13"/>
  <c r="J102" i="13" s="1"/>
  <c r="K102" i="13" s="1"/>
  <c r="L102" i="13" s="1"/>
  <c r="M102" i="13" s="1"/>
  <c r="N102" i="13" s="1"/>
  <c r="O102" i="13" s="1"/>
  <c r="P102" i="13" s="1"/>
  <c r="Q102" i="13" s="1"/>
  <c r="R102" i="13" s="1"/>
  <c r="S102" i="13" s="1"/>
  <c r="I103" i="13"/>
  <c r="J103" i="13" s="1"/>
  <c r="K103" i="13" s="1"/>
  <c r="L103" i="13" s="1"/>
  <c r="M103" i="13" s="1"/>
  <c r="N103" i="13" s="1"/>
  <c r="O103" i="13" s="1"/>
  <c r="P103" i="13" s="1"/>
  <c r="Q103" i="13" s="1"/>
  <c r="R103" i="13" s="1"/>
  <c r="S103" i="13" s="1"/>
  <c r="I105" i="13"/>
  <c r="J105" i="13" s="1"/>
  <c r="K105" i="13" s="1"/>
  <c r="L105" i="13" s="1"/>
  <c r="M105" i="13" s="1"/>
  <c r="N105" i="13" s="1"/>
  <c r="O105" i="13" s="1"/>
  <c r="P105" i="13" s="1"/>
  <c r="Q105" i="13" s="1"/>
  <c r="R105" i="13" s="1"/>
  <c r="S105" i="13" s="1"/>
  <c r="I106" i="13"/>
  <c r="J106" i="13" s="1"/>
  <c r="K106" i="13" s="1"/>
  <c r="L106" i="13" s="1"/>
  <c r="M106" i="13" s="1"/>
  <c r="N106" i="13" s="1"/>
  <c r="O106" i="13" s="1"/>
  <c r="P106" i="13" s="1"/>
  <c r="Q106" i="13" s="1"/>
  <c r="R106" i="13" s="1"/>
  <c r="S106" i="13" s="1"/>
  <c r="I108" i="13"/>
  <c r="J108" i="13" s="1"/>
  <c r="K108" i="13" s="1"/>
  <c r="L108" i="13" s="1"/>
  <c r="M108" i="13" s="1"/>
  <c r="N108" i="13" s="1"/>
  <c r="O108" i="13" s="1"/>
  <c r="P108" i="13" s="1"/>
  <c r="Q108" i="13" s="1"/>
  <c r="R108" i="13" s="1"/>
  <c r="S108" i="13" s="1"/>
  <c r="I109" i="13"/>
  <c r="J109" i="13" s="1"/>
  <c r="K109" i="13" s="1"/>
  <c r="L109" i="13" s="1"/>
  <c r="M109" i="13" s="1"/>
  <c r="N109" i="13" s="1"/>
  <c r="O109" i="13" s="1"/>
  <c r="P109" i="13" s="1"/>
  <c r="Q109" i="13" s="1"/>
  <c r="R109" i="13" s="1"/>
  <c r="S109" i="13" s="1"/>
  <c r="I111" i="13"/>
  <c r="J111" i="13" s="1"/>
  <c r="K111" i="13" s="1"/>
  <c r="L111" i="13" s="1"/>
  <c r="M111" i="13" s="1"/>
  <c r="N111" i="13" s="1"/>
  <c r="O111" i="13" s="1"/>
  <c r="P111" i="13" s="1"/>
  <c r="Q111" i="13" s="1"/>
  <c r="R111" i="13" s="1"/>
  <c r="S111" i="13" s="1"/>
  <c r="I112" i="13"/>
  <c r="J112" i="13" s="1"/>
  <c r="K112" i="13" s="1"/>
  <c r="L112" i="13" s="1"/>
  <c r="M112" i="13" s="1"/>
  <c r="N112" i="13" s="1"/>
  <c r="O112" i="13" s="1"/>
  <c r="P112" i="13" s="1"/>
  <c r="Q112" i="13" s="1"/>
  <c r="R112" i="13" s="1"/>
  <c r="S112" i="13" s="1"/>
  <c r="I114" i="13"/>
  <c r="J114" i="13" s="1"/>
  <c r="K114" i="13" s="1"/>
  <c r="L114" i="13" s="1"/>
  <c r="M114" i="13" s="1"/>
  <c r="N114" i="13" s="1"/>
  <c r="O114" i="13" s="1"/>
  <c r="P114" i="13" s="1"/>
  <c r="Q114" i="13" s="1"/>
  <c r="R114" i="13" s="1"/>
  <c r="S114" i="13" s="1"/>
  <c r="I115" i="13"/>
  <c r="J115" i="13" s="1"/>
  <c r="K115" i="13" s="1"/>
  <c r="L115" i="13" s="1"/>
  <c r="M115" i="13" s="1"/>
  <c r="N115" i="13" s="1"/>
  <c r="O115" i="13" s="1"/>
  <c r="P115" i="13" s="1"/>
  <c r="Q115" i="13" s="1"/>
  <c r="R115" i="13" s="1"/>
  <c r="S115" i="13" s="1"/>
  <c r="I117" i="13"/>
  <c r="J117" i="13" s="1"/>
  <c r="K117" i="13" s="1"/>
  <c r="L117" i="13" s="1"/>
  <c r="M117" i="13" s="1"/>
  <c r="N117" i="13" s="1"/>
  <c r="O117" i="13" s="1"/>
  <c r="P117" i="13" s="1"/>
  <c r="Q117" i="13" s="1"/>
  <c r="R117" i="13" s="1"/>
  <c r="S117" i="13" s="1"/>
  <c r="I118" i="13"/>
  <c r="J118" i="13" s="1"/>
  <c r="K118" i="13" s="1"/>
  <c r="L118" i="13" s="1"/>
  <c r="M118" i="13" s="1"/>
  <c r="N118" i="13" s="1"/>
  <c r="O118" i="13" s="1"/>
  <c r="P118" i="13" s="1"/>
  <c r="Q118" i="13" s="1"/>
  <c r="R118" i="13" s="1"/>
  <c r="S118" i="13" s="1"/>
  <c r="I120" i="13"/>
  <c r="J120" i="13" s="1"/>
  <c r="K120" i="13" s="1"/>
  <c r="L120" i="13" s="1"/>
  <c r="M120" i="13" s="1"/>
  <c r="N120" i="13" s="1"/>
  <c r="O120" i="13" s="1"/>
  <c r="P120" i="13" s="1"/>
  <c r="Q120" i="13" s="1"/>
  <c r="R120" i="13" s="1"/>
  <c r="S120" i="13" s="1"/>
  <c r="I121" i="13"/>
  <c r="J121" i="13" s="1"/>
  <c r="K121" i="13" s="1"/>
  <c r="L121" i="13" s="1"/>
  <c r="M121" i="13" s="1"/>
  <c r="N121" i="13" s="1"/>
  <c r="O121" i="13" s="1"/>
  <c r="P121" i="13" s="1"/>
  <c r="Q121" i="13" s="1"/>
  <c r="R121" i="13" s="1"/>
  <c r="S121" i="13" s="1"/>
  <c r="I123" i="13"/>
  <c r="J123" i="13" s="1"/>
  <c r="K123" i="13" s="1"/>
  <c r="L123" i="13" s="1"/>
  <c r="M123" i="13" s="1"/>
  <c r="N123" i="13" s="1"/>
  <c r="O123" i="13" s="1"/>
  <c r="P123" i="13" s="1"/>
  <c r="Q123" i="13" s="1"/>
  <c r="R123" i="13" s="1"/>
  <c r="S123" i="13" s="1"/>
  <c r="I124" i="13"/>
  <c r="J124" i="13" s="1"/>
  <c r="K124" i="13" s="1"/>
  <c r="L124" i="13" s="1"/>
  <c r="M124" i="13" s="1"/>
  <c r="N124" i="13" s="1"/>
  <c r="O124" i="13" s="1"/>
  <c r="P124" i="13" s="1"/>
  <c r="Q124" i="13" s="1"/>
  <c r="R124" i="13" s="1"/>
  <c r="S124" i="13" s="1"/>
  <c r="I126" i="13"/>
  <c r="J126" i="13" s="1"/>
  <c r="K126" i="13" s="1"/>
  <c r="L126" i="13" s="1"/>
  <c r="M126" i="13" s="1"/>
  <c r="N126" i="13" s="1"/>
  <c r="O126" i="13" s="1"/>
  <c r="P126" i="13" s="1"/>
  <c r="Q126" i="13" s="1"/>
  <c r="R126" i="13" s="1"/>
  <c r="S126" i="13" s="1"/>
  <c r="I127" i="13"/>
  <c r="J127" i="13" s="1"/>
  <c r="K127" i="13" s="1"/>
  <c r="L127" i="13" s="1"/>
  <c r="M127" i="13" s="1"/>
  <c r="N127" i="13" s="1"/>
  <c r="O127" i="13" s="1"/>
  <c r="P127" i="13" s="1"/>
  <c r="Q127" i="13" s="1"/>
  <c r="R127" i="13" s="1"/>
  <c r="S127" i="13" s="1"/>
  <c r="I129" i="13"/>
  <c r="J129" i="13" s="1"/>
  <c r="K129" i="13" s="1"/>
  <c r="L129" i="13" s="1"/>
  <c r="M129" i="13" s="1"/>
  <c r="N129" i="13" s="1"/>
  <c r="O129" i="13" s="1"/>
  <c r="P129" i="13" s="1"/>
  <c r="Q129" i="13" s="1"/>
  <c r="R129" i="13" s="1"/>
  <c r="S129" i="13" s="1"/>
  <c r="I130" i="13"/>
  <c r="J130" i="13" s="1"/>
  <c r="K130" i="13" s="1"/>
  <c r="L130" i="13" s="1"/>
  <c r="M130" i="13" s="1"/>
  <c r="N130" i="13" s="1"/>
  <c r="O130" i="13" s="1"/>
  <c r="P130" i="13" s="1"/>
  <c r="Q130" i="13" s="1"/>
  <c r="R130" i="13" s="1"/>
  <c r="S130" i="13" s="1"/>
  <c r="I132" i="13"/>
  <c r="J132" i="13" s="1"/>
  <c r="K132" i="13" s="1"/>
  <c r="L132" i="13" s="1"/>
  <c r="M132" i="13" s="1"/>
  <c r="N132" i="13" s="1"/>
  <c r="O132" i="13" s="1"/>
  <c r="P132" i="13" s="1"/>
  <c r="Q132" i="13" s="1"/>
  <c r="R132" i="13" s="1"/>
  <c r="S132" i="13" s="1"/>
  <c r="I133" i="13"/>
  <c r="J133" i="13" s="1"/>
  <c r="K133" i="13" s="1"/>
  <c r="L133" i="13" s="1"/>
  <c r="M133" i="13" s="1"/>
  <c r="N133" i="13" s="1"/>
  <c r="O133" i="13" s="1"/>
  <c r="P133" i="13" s="1"/>
  <c r="Q133" i="13" s="1"/>
  <c r="R133" i="13" s="1"/>
  <c r="S133" i="13" s="1"/>
  <c r="I135" i="13"/>
  <c r="J135" i="13" s="1"/>
  <c r="K135" i="13" s="1"/>
  <c r="L135" i="13" s="1"/>
  <c r="M135" i="13" s="1"/>
  <c r="N135" i="13" s="1"/>
  <c r="O135" i="13" s="1"/>
  <c r="P135" i="13" s="1"/>
  <c r="Q135" i="13" s="1"/>
  <c r="R135" i="13" s="1"/>
  <c r="S135" i="13" s="1"/>
  <c r="I136" i="13"/>
  <c r="J136" i="13" s="1"/>
  <c r="K136" i="13" s="1"/>
  <c r="L136" i="13" s="1"/>
  <c r="M136" i="13" s="1"/>
  <c r="N136" i="13" s="1"/>
  <c r="O136" i="13" s="1"/>
  <c r="P136" i="13" s="1"/>
  <c r="Q136" i="13" s="1"/>
  <c r="R136" i="13" s="1"/>
  <c r="S136" i="13" s="1"/>
  <c r="I138" i="13"/>
  <c r="J138" i="13" s="1"/>
  <c r="K138" i="13" s="1"/>
  <c r="L138" i="13" s="1"/>
  <c r="M138" i="13" s="1"/>
  <c r="N138" i="13" s="1"/>
  <c r="O138" i="13" s="1"/>
  <c r="P138" i="13" s="1"/>
  <c r="Q138" i="13" s="1"/>
  <c r="R138" i="13" s="1"/>
  <c r="S138" i="13" s="1"/>
  <c r="I139" i="13"/>
  <c r="J139" i="13" s="1"/>
  <c r="K139" i="13" s="1"/>
  <c r="L139" i="13" s="1"/>
  <c r="M139" i="13" s="1"/>
  <c r="N139" i="13" s="1"/>
  <c r="O139" i="13" s="1"/>
  <c r="P139" i="13" s="1"/>
  <c r="Q139" i="13" s="1"/>
  <c r="R139" i="13" s="1"/>
  <c r="S139" i="13" s="1"/>
  <c r="I141" i="13"/>
  <c r="J141" i="13" s="1"/>
  <c r="K141" i="13" s="1"/>
  <c r="L141" i="13" s="1"/>
  <c r="M141" i="13" s="1"/>
  <c r="N141" i="13" s="1"/>
  <c r="O141" i="13" s="1"/>
  <c r="P141" i="13" s="1"/>
  <c r="Q141" i="13" s="1"/>
  <c r="R141" i="13" s="1"/>
  <c r="S141" i="13" s="1"/>
  <c r="I142" i="13"/>
  <c r="J142" i="13" s="1"/>
  <c r="K142" i="13" s="1"/>
  <c r="L142" i="13" s="1"/>
  <c r="M142" i="13" s="1"/>
  <c r="N142" i="13" s="1"/>
  <c r="O142" i="13" s="1"/>
  <c r="P142" i="13" s="1"/>
  <c r="Q142" i="13" s="1"/>
  <c r="R142" i="13" s="1"/>
  <c r="S142" i="13" s="1"/>
  <c r="I144" i="13"/>
  <c r="J144" i="13"/>
  <c r="K144" i="13" s="1"/>
  <c r="L144" i="13" s="1"/>
  <c r="M144" i="13" s="1"/>
  <c r="N144" i="13" s="1"/>
  <c r="O144" i="13" s="1"/>
  <c r="P144" i="13" s="1"/>
  <c r="Q144" i="13" s="1"/>
  <c r="R144" i="13" s="1"/>
  <c r="S144" i="13" s="1"/>
  <c r="I145" i="13"/>
  <c r="J145" i="13" s="1"/>
  <c r="K145" i="13" s="1"/>
  <c r="L145" i="13" s="1"/>
  <c r="M145" i="13" s="1"/>
  <c r="N145" i="13" s="1"/>
  <c r="O145" i="13" s="1"/>
  <c r="P145" i="13" s="1"/>
  <c r="Q145" i="13" s="1"/>
  <c r="R145" i="13" s="1"/>
  <c r="S145" i="13" s="1"/>
  <c r="I147" i="13"/>
  <c r="J147" i="13" s="1"/>
  <c r="K147" i="13" s="1"/>
  <c r="L147" i="13" s="1"/>
  <c r="M147" i="13" s="1"/>
  <c r="N147" i="13" s="1"/>
  <c r="O147" i="13" s="1"/>
  <c r="P147" i="13" s="1"/>
  <c r="Q147" i="13" s="1"/>
  <c r="R147" i="13" s="1"/>
  <c r="S147" i="13" s="1"/>
  <c r="I148" i="13"/>
  <c r="J148" i="13" s="1"/>
  <c r="K148" i="13" s="1"/>
  <c r="L148" i="13" s="1"/>
  <c r="M148" i="13" s="1"/>
  <c r="N148" i="13" s="1"/>
  <c r="O148" i="13" s="1"/>
  <c r="P148" i="13" s="1"/>
  <c r="Q148" i="13" s="1"/>
  <c r="R148" i="13" s="1"/>
  <c r="S148" i="13" s="1"/>
  <c r="I150" i="13"/>
  <c r="J150" i="13" s="1"/>
  <c r="K150" i="13" s="1"/>
  <c r="L150" i="13" s="1"/>
  <c r="M150" i="13" s="1"/>
  <c r="N150" i="13" s="1"/>
  <c r="O150" i="13" s="1"/>
  <c r="P150" i="13" s="1"/>
  <c r="Q150" i="13" s="1"/>
  <c r="R150" i="13" s="1"/>
  <c r="S150" i="13" s="1"/>
  <c r="I151" i="13"/>
  <c r="J151" i="13" s="1"/>
  <c r="K151" i="13" s="1"/>
  <c r="L151" i="13" s="1"/>
  <c r="M151" i="13" s="1"/>
  <c r="N151" i="13" s="1"/>
  <c r="O151" i="13" s="1"/>
  <c r="P151" i="13" s="1"/>
  <c r="Q151" i="13" s="1"/>
  <c r="R151" i="13" s="1"/>
  <c r="S151" i="13" s="1"/>
  <c r="I153" i="13"/>
  <c r="J153" i="13" s="1"/>
  <c r="K153" i="13" s="1"/>
  <c r="L153" i="13" s="1"/>
  <c r="M153" i="13" s="1"/>
  <c r="N153" i="13" s="1"/>
  <c r="O153" i="13" s="1"/>
  <c r="P153" i="13" s="1"/>
  <c r="Q153" i="13" s="1"/>
  <c r="R153" i="13" s="1"/>
  <c r="S153" i="13" s="1"/>
  <c r="I154" i="13"/>
  <c r="J154" i="13" s="1"/>
  <c r="K154" i="13" s="1"/>
  <c r="L154" i="13" s="1"/>
  <c r="M154" i="13" s="1"/>
  <c r="N154" i="13" s="1"/>
  <c r="O154" i="13" s="1"/>
  <c r="P154" i="13" s="1"/>
  <c r="Q154" i="13" s="1"/>
  <c r="R154" i="13" s="1"/>
  <c r="S154" i="13" s="1"/>
  <c r="I156" i="13"/>
  <c r="J156" i="13" s="1"/>
  <c r="K156" i="13" s="1"/>
  <c r="L156" i="13" s="1"/>
  <c r="M156" i="13" s="1"/>
  <c r="N156" i="13" s="1"/>
  <c r="O156" i="13" s="1"/>
  <c r="P156" i="13" s="1"/>
  <c r="Q156" i="13" s="1"/>
  <c r="R156" i="13" s="1"/>
  <c r="S156" i="13" s="1"/>
  <c r="I157" i="13"/>
  <c r="J157" i="13" s="1"/>
  <c r="K157" i="13" s="1"/>
  <c r="L157" i="13" s="1"/>
  <c r="M157" i="13" s="1"/>
  <c r="N157" i="13" s="1"/>
  <c r="O157" i="13" s="1"/>
  <c r="P157" i="13" s="1"/>
  <c r="Q157" i="13" s="1"/>
  <c r="R157" i="13" s="1"/>
  <c r="S157" i="13" s="1"/>
  <c r="I159" i="13"/>
  <c r="J159" i="13" s="1"/>
  <c r="K159" i="13" s="1"/>
  <c r="L159" i="13" s="1"/>
  <c r="M159" i="13" s="1"/>
  <c r="N159" i="13" s="1"/>
  <c r="O159" i="13" s="1"/>
  <c r="P159" i="13" s="1"/>
  <c r="Q159" i="13" s="1"/>
  <c r="R159" i="13" s="1"/>
  <c r="S159" i="13" s="1"/>
  <c r="I160" i="13"/>
  <c r="J160" i="13" s="1"/>
  <c r="K160" i="13" s="1"/>
  <c r="L160" i="13" s="1"/>
  <c r="M160" i="13" s="1"/>
  <c r="N160" i="13" s="1"/>
  <c r="O160" i="13" s="1"/>
  <c r="P160" i="13" s="1"/>
  <c r="Q160" i="13" s="1"/>
  <c r="R160" i="13" s="1"/>
  <c r="S160" i="13" s="1"/>
  <c r="I162" i="13"/>
  <c r="J162" i="13" s="1"/>
  <c r="K162" i="13" s="1"/>
  <c r="L162" i="13" s="1"/>
  <c r="M162" i="13" s="1"/>
  <c r="N162" i="13" s="1"/>
  <c r="O162" i="13" s="1"/>
  <c r="P162" i="13" s="1"/>
  <c r="Q162" i="13" s="1"/>
  <c r="R162" i="13" s="1"/>
  <c r="S162" i="13" s="1"/>
  <c r="I163" i="13"/>
  <c r="J163" i="13" s="1"/>
  <c r="K163" i="13" s="1"/>
  <c r="L163" i="13" s="1"/>
  <c r="M163" i="13" s="1"/>
  <c r="N163" i="13" s="1"/>
  <c r="O163" i="13" s="1"/>
  <c r="P163" i="13" s="1"/>
  <c r="Q163" i="13" s="1"/>
  <c r="R163" i="13" s="1"/>
  <c r="S163" i="13" s="1"/>
  <c r="I165" i="13"/>
  <c r="J165" i="13" s="1"/>
  <c r="K165" i="13" s="1"/>
  <c r="L165" i="13" s="1"/>
  <c r="M165" i="13" s="1"/>
  <c r="N165" i="13" s="1"/>
  <c r="O165" i="13" s="1"/>
  <c r="P165" i="13" s="1"/>
  <c r="Q165" i="13" s="1"/>
  <c r="R165" i="13" s="1"/>
  <c r="S165" i="13" s="1"/>
  <c r="I166" i="13"/>
  <c r="J166" i="13" s="1"/>
  <c r="K166" i="13" s="1"/>
  <c r="L166" i="13" s="1"/>
  <c r="M166" i="13" s="1"/>
  <c r="N166" i="13" s="1"/>
  <c r="O166" i="13" s="1"/>
  <c r="P166" i="13" s="1"/>
  <c r="Q166" i="13" s="1"/>
  <c r="R166" i="13" s="1"/>
  <c r="S166" i="13" s="1"/>
  <c r="I168" i="13"/>
  <c r="J168" i="13" s="1"/>
  <c r="K168" i="13" s="1"/>
  <c r="L168" i="13" s="1"/>
  <c r="M168" i="13" s="1"/>
  <c r="N168" i="13" s="1"/>
  <c r="O168" i="13" s="1"/>
  <c r="P168" i="13" s="1"/>
  <c r="Q168" i="13" s="1"/>
  <c r="R168" i="13" s="1"/>
  <c r="S168" i="13" s="1"/>
  <c r="I169" i="13"/>
  <c r="J169" i="13" s="1"/>
  <c r="K169" i="13" s="1"/>
  <c r="L169" i="13" s="1"/>
  <c r="M169" i="13" s="1"/>
  <c r="N169" i="13" s="1"/>
  <c r="O169" i="13" s="1"/>
  <c r="P169" i="13" s="1"/>
  <c r="Q169" i="13" s="1"/>
  <c r="R169" i="13" s="1"/>
  <c r="S169" i="13" s="1"/>
  <c r="I171" i="13"/>
  <c r="J171" i="13" s="1"/>
  <c r="K171" i="13" s="1"/>
  <c r="L171" i="13" s="1"/>
  <c r="M171" i="13" s="1"/>
  <c r="N171" i="13" s="1"/>
  <c r="O171" i="13" s="1"/>
  <c r="P171" i="13" s="1"/>
  <c r="Q171" i="13" s="1"/>
  <c r="R171" i="13" s="1"/>
  <c r="S171" i="13" s="1"/>
  <c r="I172" i="13"/>
  <c r="J172" i="13" s="1"/>
  <c r="K172" i="13" s="1"/>
  <c r="L172" i="13" s="1"/>
  <c r="M172" i="13" s="1"/>
  <c r="N172" i="13" s="1"/>
  <c r="O172" i="13" s="1"/>
  <c r="P172" i="13" s="1"/>
  <c r="Q172" i="13" s="1"/>
  <c r="R172" i="13" s="1"/>
  <c r="S172" i="13" s="1"/>
  <c r="I174" i="13"/>
  <c r="J174" i="13" s="1"/>
  <c r="K174" i="13" s="1"/>
  <c r="L174" i="13" s="1"/>
  <c r="M174" i="13" s="1"/>
  <c r="N174" i="13" s="1"/>
  <c r="O174" i="13" s="1"/>
  <c r="P174" i="13" s="1"/>
  <c r="Q174" i="13" s="1"/>
  <c r="R174" i="13" s="1"/>
  <c r="S174" i="13" s="1"/>
  <c r="I175" i="13"/>
  <c r="J175" i="13" s="1"/>
  <c r="K175" i="13" s="1"/>
  <c r="L175" i="13" s="1"/>
  <c r="M175" i="13" s="1"/>
  <c r="N175" i="13" s="1"/>
  <c r="O175" i="13" s="1"/>
  <c r="P175" i="13" s="1"/>
  <c r="Q175" i="13" s="1"/>
  <c r="R175" i="13" s="1"/>
  <c r="S175" i="13" s="1"/>
  <c r="I177" i="13"/>
  <c r="J177" i="13" s="1"/>
  <c r="K177" i="13" s="1"/>
  <c r="L177" i="13" s="1"/>
  <c r="M177" i="13" s="1"/>
  <c r="N177" i="13" s="1"/>
  <c r="O177" i="13" s="1"/>
  <c r="P177" i="13" s="1"/>
  <c r="Q177" i="13" s="1"/>
  <c r="R177" i="13" s="1"/>
  <c r="S177" i="13" s="1"/>
  <c r="I178" i="13"/>
  <c r="J178" i="13" s="1"/>
  <c r="K178" i="13" s="1"/>
  <c r="L178" i="13" s="1"/>
  <c r="M178" i="13" s="1"/>
  <c r="N178" i="13" s="1"/>
  <c r="O178" i="13" s="1"/>
  <c r="P178" i="13" s="1"/>
  <c r="Q178" i="13" s="1"/>
  <c r="R178" i="13" s="1"/>
  <c r="S178" i="13" s="1"/>
  <c r="I180" i="13"/>
  <c r="J180" i="13" s="1"/>
  <c r="K180" i="13" s="1"/>
  <c r="L180" i="13" s="1"/>
  <c r="M180" i="13" s="1"/>
  <c r="N180" i="13" s="1"/>
  <c r="O180" i="13" s="1"/>
  <c r="P180" i="13" s="1"/>
  <c r="Q180" i="13" s="1"/>
  <c r="R180" i="13" s="1"/>
  <c r="S180" i="13" s="1"/>
  <c r="I181" i="13"/>
  <c r="J181" i="13" s="1"/>
  <c r="K181" i="13" s="1"/>
  <c r="L181" i="13" s="1"/>
  <c r="M181" i="13" s="1"/>
  <c r="N181" i="13" s="1"/>
  <c r="O181" i="13" s="1"/>
  <c r="P181" i="13" s="1"/>
  <c r="Q181" i="13" s="1"/>
  <c r="R181" i="13" s="1"/>
  <c r="S181" i="13" s="1"/>
  <c r="I183" i="13"/>
  <c r="J183" i="13" s="1"/>
  <c r="K183" i="13" s="1"/>
  <c r="L183" i="13" s="1"/>
  <c r="M183" i="13" s="1"/>
  <c r="N183" i="13" s="1"/>
  <c r="O183" i="13" s="1"/>
  <c r="P183" i="13" s="1"/>
  <c r="Q183" i="13" s="1"/>
  <c r="R183" i="13" s="1"/>
  <c r="S183" i="13" s="1"/>
  <c r="I184" i="13"/>
  <c r="J184" i="13" s="1"/>
  <c r="K184" i="13" s="1"/>
  <c r="L184" i="13" s="1"/>
  <c r="M184" i="13" s="1"/>
  <c r="N184" i="13" s="1"/>
  <c r="O184" i="13" s="1"/>
  <c r="P184" i="13" s="1"/>
  <c r="Q184" i="13" s="1"/>
  <c r="R184" i="13" s="1"/>
  <c r="S184" i="13" s="1"/>
  <c r="J31" i="4"/>
  <c r="J30" i="4"/>
  <c r="J29" i="4"/>
  <c r="J28" i="4"/>
  <c r="J27" i="4"/>
  <c r="J26" i="4"/>
  <c r="J25" i="4"/>
  <c r="J24" i="4"/>
  <c r="J23" i="4"/>
  <c r="J22" i="4"/>
  <c r="J41" i="4"/>
  <c r="J40" i="4"/>
  <c r="J39" i="4"/>
  <c r="J38" i="4"/>
  <c r="J37" i="4"/>
  <c r="J36" i="4"/>
  <c r="J35" i="4"/>
  <c r="J34" i="4"/>
  <c r="J33" i="4"/>
  <c r="J32" i="4"/>
  <c r="J21" i="4"/>
  <c r="J20" i="4"/>
  <c r="J19" i="4"/>
  <c r="J18" i="4"/>
  <c r="J17" i="4"/>
  <c r="J16" i="4"/>
  <c r="J15" i="4"/>
  <c r="J14" i="4"/>
  <c r="J13" i="4"/>
  <c r="J12" i="4"/>
  <c r="J61" i="4"/>
  <c r="J60" i="4"/>
  <c r="J59" i="4"/>
  <c r="J58" i="4"/>
  <c r="J57" i="4"/>
  <c r="J56" i="4"/>
  <c r="J55" i="4"/>
  <c r="J54" i="4"/>
  <c r="J53" i="4"/>
  <c r="J52" i="4"/>
  <c r="J51" i="4"/>
  <c r="J50" i="4"/>
  <c r="J49" i="4"/>
  <c r="J48" i="4"/>
  <c r="J47" i="4"/>
  <c r="J46" i="4"/>
  <c r="J45" i="4"/>
  <c r="J44" i="4"/>
  <c r="J43" i="4"/>
  <c r="J42" i="4"/>
  <c r="J81" i="4"/>
  <c r="J80" i="4"/>
  <c r="J79" i="4"/>
  <c r="J78" i="4"/>
  <c r="J77" i="4"/>
  <c r="J76" i="4"/>
  <c r="J75" i="4"/>
  <c r="J74" i="4"/>
  <c r="J73" i="4"/>
  <c r="J72" i="4"/>
  <c r="J71" i="4"/>
  <c r="J70" i="4"/>
  <c r="J69" i="4"/>
  <c r="J68" i="4"/>
  <c r="J67" i="4"/>
  <c r="J66" i="4"/>
  <c r="J65" i="4"/>
  <c r="J64" i="4"/>
  <c r="J63" i="4"/>
  <c r="J62" i="4"/>
  <c r="H3" i="16"/>
  <c r="H11" i="16"/>
  <c r="H19" i="16"/>
  <c r="H27" i="16"/>
  <c r="H35" i="16"/>
  <c r="H43" i="16"/>
  <c r="H51" i="16"/>
  <c r="H59" i="16"/>
  <c r="H44" i="16"/>
  <c r="H56" i="16"/>
  <c r="H4" i="16"/>
  <c r="H8" i="16"/>
  <c r="H12" i="16"/>
  <c r="H16" i="16"/>
  <c r="H20" i="16"/>
  <c r="H24" i="16"/>
  <c r="H28" i="16"/>
  <c r="H32" i="16"/>
  <c r="H36" i="16"/>
  <c r="H48" i="16"/>
  <c r="H52" i="16"/>
  <c r="H5" i="16"/>
  <c r="H9" i="16"/>
  <c r="H13" i="16"/>
  <c r="H17" i="16"/>
  <c r="H21" i="16"/>
  <c r="H25" i="16"/>
  <c r="H29" i="16"/>
  <c r="H33" i="16"/>
  <c r="H37" i="16"/>
  <c r="H41" i="16"/>
  <c r="H45" i="16"/>
  <c r="H49" i="16"/>
  <c r="H53" i="16"/>
  <c r="H57" i="16"/>
  <c r="H61" i="16"/>
  <c r="H6" i="16"/>
  <c r="H10" i="16"/>
  <c r="H14" i="16"/>
  <c r="H18" i="16"/>
  <c r="H22" i="16"/>
  <c r="H26" i="16"/>
  <c r="H30" i="16"/>
  <c r="H34" i="16"/>
  <c r="H38" i="16"/>
  <c r="H42" i="16"/>
  <c r="H46" i="16"/>
  <c r="H50" i="16"/>
  <c r="H54" i="16"/>
  <c r="H58" i="16"/>
  <c r="H7" i="16"/>
  <c r="H15" i="16"/>
  <c r="H23" i="16"/>
  <c r="H31" i="16"/>
  <c r="H39" i="16"/>
  <c r="H47" i="16"/>
  <c r="H55" i="16"/>
  <c r="H40" i="16"/>
  <c r="H60" i="16"/>
  <c r="H2" i="16"/>
  <c r="F67" i="16"/>
  <c r="G72" i="16"/>
  <c r="H77" i="16"/>
  <c r="F83" i="16"/>
  <c r="G88" i="16"/>
  <c r="G87" i="16"/>
  <c r="H91" i="16"/>
  <c r="G67" i="16"/>
  <c r="H72" i="16"/>
  <c r="F78" i="16"/>
  <c r="G83" i="16"/>
  <c r="H63" i="16"/>
  <c r="F69" i="16"/>
  <c r="G74" i="16"/>
  <c r="H79" i="16"/>
  <c r="F85" i="16"/>
  <c r="H66" i="16"/>
  <c r="F72" i="16"/>
  <c r="G77" i="16"/>
  <c r="H82" i="16"/>
  <c r="F88" i="16"/>
  <c r="H62" i="16"/>
  <c r="G4" i="16"/>
  <c r="F15" i="16"/>
  <c r="G20" i="16"/>
  <c r="F31" i="16"/>
  <c r="G36" i="16"/>
  <c r="F47" i="16"/>
  <c r="G52" i="16"/>
  <c r="G47" i="16"/>
  <c r="F20" i="16"/>
  <c r="F32" i="16"/>
  <c r="G3" i="16"/>
  <c r="F63" i="16"/>
  <c r="G68" i="16"/>
  <c r="H73" i="16"/>
  <c r="F79" i="16"/>
  <c r="G84" i="16"/>
  <c r="H89" i="16"/>
  <c r="H88" i="16"/>
  <c r="G63" i="16"/>
  <c r="H68" i="16"/>
  <c r="F74" i="16"/>
  <c r="G79" i="16"/>
  <c r="F86" i="16"/>
  <c r="F65" i="16"/>
  <c r="G70" i="16"/>
  <c r="H75" i="16"/>
  <c r="F81" i="16"/>
  <c r="F89" i="16"/>
  <c r="F68" i="16"/>
  <c r="G73" i="16"/>
  <c r="H78" i="16"/>
  <c r="F84" i="16"/>
  <c r="G89" i="16"/>
  <c r="G62" i="16"/>
  <c r="F11" i="16"/>
  <c r="G16" i="16"/>
  <c r="F27" i="16"/>
  <c r="G32" i="16"/>
  <c r="F43" i="16"/>
  <c r="G48" i="16"/>
  <c r="F59" i="16"/>
  <c r="F50" i="16"/>
  <c r="G59" i="16"/>
  <c r="F36" i="16"/>
  <c r="F10" i="16"/>
  <c r="G15" i="16"/>
  <c r="F26" i="16"/>
  <c r="G31" i="16"/>
  <c r="F42" i="16"/>
  <c r="G6" i="16"/>
  <c r="F17" i="16"/>
  <c r="G22" i="16"/>
  <c r="F33" i="16"/>
  <c r="G38" i="16"/>
  <c r="F49" i="16"/>
  <c r="G54" i="16"/>
  <c r="G13" i="16"/>
  <c r="G25" i="16"/>
  <c r="G41" i="16"/>
  <c r="G53" i="16"/>
  <c r="G2" i="16"/>
  <c r="E90" i="16"/>
  <c r="D90" i="16"/>
  <c r="E76" i="16"/>
  <c r="M68" i="16"/>
  <c r="I82" i="16"/>
  <c r="B66" i="16"/>
  <c r="C72" i="16"/>
  <c r="M75" i="16"/>
  <c r="D46" i="16"/>
  <c r="K89" i="16"/>
  <c r="O89" i="16"/>
  <c r="C71" i="16"/>
  <c r="D72" i="16"/>
  <c r="I33" i="16"/>
  <c r="M45" i="16"/>
  <c r="B61" i="16"/>
  <c r="O46" i="16"/>
  <c r="B39" i="16"/>
  <c r="C85" i="16"/>
  <c r="M73" i="16"/>
  <c r="K32" i="16"/>
  <c r="K33" i="16"/>
  <c r="I70" i="16"/>
  <c r="B85" i="16"/>
  <c r="B75" i="16"/>
  <c r="D70" i="16"/>
  <c r="E87" i="16"/>
  <c r="D89" i="16"/>
  <c r="E73" i="16"/>
  <c r="D77" i="16"/>
  <c r="E53" i="16"/>
  <c r="K40" i="16"/>
  <c r="C82" i="16"/>
  <c r="K63" i="16"/>
  <c r="C67" i="16"/>
  <c r="M78" i="16"/>
  <c r="D51" i="16"/>
  <c r="K38" i="16"/>
  <c r="B47" i="16"/>
  <c r="E66" i="16"/>
  <c r="I53" i="16"/>
  <c r="K52" i="16"/>
  <c r="D87" i="16"/>
  <c r="O76" i="16"/>
  <c r="M91" i="16"/>
  <c r="B71" i="16"/>
  <c r="I74" i="16"/>
  <c r="B84" i="16"/>
  <c r="K68" i="16"/>
  <c r="C76" i="16"/>
  <c r="D73" i="16"/>
  <c r="C43" i="16"/>
  <c r="B37" i="16"/>
  <c r="E84" i="16"/>
  <c r="K75" i="16"/>
  <c r="C79" i="16"/>
  <c r="B82" i="16"/>
  <c r="I63" i="16"/>
  <c r="H69" i="16"/>
  <c r="G80" i="16"/>
  <c r="F91" i="16"/>
  <c r="H64" i="16"/>
  <c r="G75" i="16"/>
  <c r="F90" i="16"/>
  <c r="H71" i="16"/>
  <c r="G82" i="16"/>
  <c r="G69" i="16"/>
  <c r="F80" i="16"/>
  <c r="H90" i="16"/>
  <c r="F7" i="16"/>
  <c r="G28" i="16"/>
  <c r="F39" i="16"/>
  <c r="G60" i="16"/>
  <c r="F12" i="16"/>
  <c r="F40" i="16"/>
  <c r="F6" i="16"/>
  <c r="F14" i="16"/>
  <c r="F22" i="16"/>
  <c r="G35" i="16"/>
  <c r="G43" i="16"/>
  <c r="F54" i="16"/>
  <c r="F28" i="16"/>
  <c r="F60" i="16"/>
  <c r="F9" i="16"/>
  <c r="G30" i="16"/>
  <c r="F37" i="16"/>
  <c r="F45" i="16"/>
  <c r="G58" i="16"/>
  <c r="F8" i="16"/>
  <c r="G37" i="16"/>
  <c r="G57" i="16"/>
  <c r="K83" i="16"/>
  <c r="M84" i="16"/>
  <c r="C69" i="16"/>
  <c r="M79" i="16"/>
  <c r="I84" i="16"/>
  <c r="C80" i="16"/>
  <c r="M62" i="16"/>
  <c r="I34" i="16"/>
  <c r="K67" i="16"/>
  <c r="E77" i="16"/>
  <c r="O74" i="16"/>
  <c r="M43" i="16"/>
  <c r="C37" i="16"/>
  <c r="D61" i="16"/>
  <c r="D91" i="16"/>
  <c r="B36" i="16"/>
  <c r="B48" i="16"/>
  <c r="D86" i="16"/>
  <c r="M64" i="16"/>
  <c r="C87" i="16"/>
  <c r="K72" i="16"/>
  <c r="M71" i="16"/>
  <c r="C59" i="16"/>
  <c r="K85" i="16"/>
  <c r="M90" i="16"/>
  <c r="I65" i="16"/>
  <c r="M89" i="16"/>
  <c r="M58" i="16"/>
  <c r="C54" i="16"/>
  <c r="B64" i="16"/>
  <c r="I45" i="16"/>
  <c r="N58" i="16"/>
  <c r="C74" i="16"/>
  <c r="C84" i="16"/>
  <c r="E68" i="16"/>
  <c r="M76" i="16"/>
  <c r="D85" i="16"/>
  <c r="I64" i="16"/>
  <c r="C62" i="16"/>
  <c r="C32" i="16"/>
  <c r="M86" i="16"/>
  <c r="C63" i="16"/>
  <c r="M74" i="16"/>
  <c r="M77" i="16"/>
  <c r="O60" i="16"/>
  <c r="M41" i="16"/>
  <c r="K61" i="16"/>
  <c r="K88" i="16"/>
  <c r="B32" i="16"/>
  <c r="I42" i="16"/>
  <c r="O82" i="16"/>
  <c r="B44" i="16"/>
  <c r="M88" i="16"/>
  <c r="C83" i="16"/>
  <c r="M82" i="16"/>
  <c r="I66" i="16"/>
  <c r="B58" i="16"/>
  <c r="K44" i="16"/>
  <c r="D56" i="16"/>
  <c r="B86" i="16"/>
  <c r="O44" i="16"/>
  <c r="E60" i="16"/>
  <c r="B54" i="16"/>
  <c r="E55" i="16"/>
  <c r="D60" i="16"/>
  <c r="O72" i="16"/>
  <c r="M63" i="16"/>
  <c r="D88" i="16"/>
  <c r="B68" i="16"/>
  <c r="M40" i="16"/>
  <c r="I49" i="16"/>
  <c r="D50" i="16"/>
  <c r="K56" i="16"/>
  <c r="J42" i="16"/>
  <c r="B67" i="16"/>
  <c r="O85" i="16"/>
  <c r="O75" i="16"/>
  <c r="M39" i="16"/>
  <c r="M48" i="16"/>
  <c r="I86" i="16"/>
  <c r="O39" i="16"/>
  <c r="D62" i="16"/>
  <c r="M65" i="16"/>
  <c r="I72" i="16"/>
  <c r="I52" i="16"/>
  <c r="G64" i="16"/>
  <c r="G76" i="16"/>
  <c r="H84" i="16"/>
  <c r="F70" i="16"/>
  <c r="F82" i="16"/>
  <c r="F73" i="16"/>
  <c r="F64" i="16"/>
  <c r="F76" i="16"/>
  <c r="G90" i="16"/>
  <c r="G12" i="16"/>
  <c r="G24" i="16"/>
  <c r="G40" i="16"/>
  <c r="F55" i="16"/>
  <c r="G55" i="16"/>
  <c r="F44" i="16"/>
  <c r="G11" i="16"/>
  <c r="G19" i="16"/>
  <c r="F30" i="16"/>
  <c r="G39" i="16"/>
  <c r="G51" i="16"/>
  <c r="F5" i="16"/>
  <c r="G14" i="16"/>
  <c r="F25" i="16"/>
  <c r="G34" i="16"/>
  <c r="G42" i="16"/>
  <c r="F53" i="16"/>
  <c r="F4" i="16"/>
  <c r="G17" i="16"/>
  <c r="O87" i="16"/>
  <c r="C77" i="16"/>
  <c r="I81" i="16"/>
  <c r="C64" i="16"/>
  <c r="B40" i="16"/>
  <c r="I85" i="16"/>
  <c r="M80" i="16"/>
  <c r="E41" i="16"/>
  <c r="C56" i="16"/>
  <c r="E52" i="16"/>
  <c r="B80" i="16"/>
  <c r="D39" i="16"/>
  <c r="K70" i="16"/>
  <c r="K69" i="16"/>
  <c r="K82" i="16"/>
  <c r="E89" i="16"/>
  <c r="I69" i="16"/>
  <c r="M35" i="16"/>
  <c r="I89" i="16"/>
  <c r="I80" i="16"/>
  <c r="E80" i="16"/>
  <c r="I55" i="16"/>
  <c r="E79" i="16"/>
  <c r="E34" i="16"/>
  <c r="B76" i="16"/>
  <c r="D82" i="16"/>
  <c r="C73" i="16"/>
  <c r="I88" i="16"/>
  <c r="I79" i="16"/>
  <c r="O48" i="16"/>
  <c r="B87" i="16"/>
  <c r="I90" i="16"/>
  <c r="O52" i="16"/>
  <c r="J34" i="16"/>
  <c r="I43" i="16"/>
  <c r="I67" i="16"/>
  <c r="B49" i="16"/>
  <c r="D75" i="16"/>
  <c r="E86" i="16"/>
  <c r="E81" i="16"/>
  <c r="L69" i="16"/>
  <c r="N35" i="16"/>
  <c r="K42" i="16"/>
  <c r="O47" i="16"/>
  <c r="M61" i="16"/>
  <c r="C40" i="16"/>
  <c r="O55" i="16"/>
  <c r="I35" i="16"/>
  <c r="I87" i="16"/>
  <c r="K64" i="16"/>
  <c r="E88" i="16"/>
  <c r="B62" i="16"/>
  <c r="C60" i="16"/>
  <c r="M34" i="16"/>
  <c r="I32" i="16"/>
  <c r="D43" i="16"/>
  <c r="E50" i="16"/>
  <c r="E40" i="16"/>
  <c r="K54" i="16"/>
  <c r="B51" i="16"/>
  <c r="D41" i="16"/>
  <c r="M50" i="16"/>
  <c r="B72" i="16"/>
  <c r="E58" i="16"/>
  <c r="B83" i="16"/>
  <c r="D34" i="16"/>
  <c r="D40" i="16"/>
  <c r="I62" i="16"/>
  <c r="I56" i="16"/>
  <c r="E33" i="16"/>
  <c r="B35" i="16"/>
  <c r="E74" i="16"/>
  <c r="I83" i="16"/>
  <c r="C86" i="16"/>
  <c r="M85" i="16"/>
  <c r="M47" i="16"/>
  <c r="K53" i="16"/>
  <c r="D83" i="16"/>
  <c r="M60" i="16"/>
  <c r="L64" i="16"/>
  <c r="C58" i="16"/>
  <c r="I78" i="16"/>
  <c r="C38" i="16"/>
  <c r="I48" i="16"/>
  <c r="E35" i="16"/>
  <c r="C52" i="16"/>
  <c r="C70" i="16"/>
  <c r="G23" i="16"/>
  <c r="G26" i="16"/>
  <c r="G46" i="16"/>
  <c r="G5" i="16"/>
  <c r="F48" i="16"/>
  <c r="B63" i="16"/>
  <c r="M87" i="16"/>
  <c r="K51" i="16"/>
  <c r="M66" i="16"/>
  <c r="D32" i="16"/>
  <c r="C78" i="16"/>
  <c r="K55" i="16"/>
  <c r="B88" i="16"/>
  <c r="K35" i="16"/>
  <c r="B69" i="16"/>
  <c r="C51" i="16"/>
  <c r="D79" i="16"/>
  <c r="M69" i="16"/>
  <c r="B74" i="16"/>
  <c r="M54" i="16"/>
  <c r="O81" i="16"/>
  <c r="O33" i="16"/>
  <c r="D52" i="16"/>
  <c r="O53" i="16"/>
  <c r="K77" i="16"/>
  <c r="K80" i="16"/>
  <c r="B55" i="16"/>
  <c r="E51" i="16"/>
  <c r="O61" i="16"/>
  <c r="D37" i="16"/>
  <c r="O80" i="16"/>
  <c r="I40" i="16"/>
  <c r="O37" i="16"/>
  <c r="M37" i="16"/>
  <c r="O69" i="16"/>
  <c r="O38" i="16"/>
  <c r="M55" i="16"/>
  <c r="B46" i="16"/>
  <c r="I51" i="16"/>
  <c r="I77" i="16"/>
  <c r="B50" i="16"/>
  <c r="C39" i="16"/>
  <c r="E71" i="16"/>
  <c r="B70" i="16"/>
  <c r="O57" i="16"/>
  <c r="O36" i="16"/>
  <c r="M46" i="16"/>
  <c r="K60" i="16"/>
  <c r="O35" i="16"/>
  <c r="K34" i="16"/>
  <c r="F75" i="16"/>
  <c r="F87" i="16"/>
  <c r="H80" i="16"/>
  <c r="H67" i="16"/>
  <c r="H83" i="16"/>
  <c r="H86" i="16"/>
  <c r="G8" i="16"/>
  <c r="F35" i="16"/>
  <c r="G7" i="16"/>
  <c r="F38" i="16"/>
  <c r="F24" i="16"/>
  <c r="F13" i="16"/>
  <c r="F41" i="16"/>
  <c r="F61" i="16"/>
  <c r="G61" i="16"/>
  <c r="B79" i="16"/>
  <c r="O65" i="16"/>
  <c r="D67" i="16"/>
  <c r="E59" i="16"/>
  <c r="M81" i="16"/>
  <c r="O64" i="16"/>
  <c r="K46" i="16"/>
  <c r="E78" i="16"/>
  <c r="D48" i="16"/>
  <c r="C81" i="16"/>
  <c r="E91" i="16"/>
  <c r="E37" i="16"/>
  <c r="C89" i="16"/>
  <c r="I58" i="16"/>
  <c r="C36" i="16"/>
  <c r="D78" i="16"/>
  <c r="D42" i="16"/>
  <c r="E36" i="16"/>
  <c r="I71" i="16"/>
  <c r="C91" i="16"/>
  <c r="D33" i="16"/>
  <c r="I47" i="16"/>
  <c r="B53" i="16"/>
  <c r="D35" i="16"/>
  <c r="D49" i="16"/>
  <c r="M38" i="16"/>
  <c r="I36" i="16"/>
  <c r="C35" i="16"/>
  <c r="B33" i="16"/>
  <c r="B38" i="16"/>
  <c r="D53" i="16"/>
  <c r="D59" i="16"/>
  <c r="H65" i="16"/>
  <c r="H81" i="16"/>
  <c r="G91" i="16"/>
  <c r="G71" i="16"/>
  <c r="G86" i="16"/>
  <c r="F77" i="16"/>
  <c r="G65" i="16"/>
  <c r="G81" i="16"/>
  <c r="F62" i="16"/>
  <c r="G44" i="16"/>
  <c r="G56" i="16"/>
  <c r="F16" i="16"/>
  <c r="F56" i="16"/>
  <c r="F58" i="16"/>
  <c r="G45" i="16"/>
  <c r="G18" i="16"/>
  <c r="G21" i="16"/>
  <c r="F2" i="16"/>
  <c r="E67" i="16"/>
  <c r="O71" i="16"/>
  <c r="D84" i="16"/>
  <c r="E49" i="16"/>
  <c r="D36" i="16"/>
  <c r="O45" i="16"/>
  <c r="O79" i="16"/>
  <c r="B78" i="16"/>
  <c r="C48" i="16"/>
  <c r="D68" i="16"/>
  <c r="D57" i="16"/>
  <c r="B41" i="16"/>
  <c r="O83" i="16"/>
  <c r="D66" i="16"/>
  <c r="M67" i="16"/>
  <c r="O68" i="16"/>
  <c r="E75" i="16"/>
  <c r="I39" i="16"/>
  <c r="K39" i="16"/>
  <c r="K62" i="16"/>
  <c r="O86" i="16"/>
  <c r="E62" i="16"/>
  <c r="E83" i="16"/>
  <c r="O63" i="16"/>
  <c r="E72" i="16"/>
  <c r="B77" i="16"/>
  <c r="O88" i="16"/>
  <c r="M32" i="16"/>
  <c r="C66" i="16"/>
  <c r="B60" i="16"/>
  <c r="M36" i="16"/>
  <c r="C33" i="16"/>
  <c r="K87" i="16"/>
  <c r="L87" i="16" s="1"/>
  <c r="D55" i="16"/>
  <c r="J33" i="16"/>
  <c r="K36" i="16"/>
  <c r="C49" i="16"/>
  <c r="E70" i="16"/>
  <c r="E57" i="16"/>
  <c r="M33" i="16"/>
  <c r="I60" i="16"/>
  <c r="O40" i="16"/>
  <c r="E82" i="16"/>
  <c r="C45" i="16"/>
  <c r="F51" i="16"/>
  <c r="G27" i="16"/>
  <c r="F46" i="16"/>
  <c r="F21" i="16"/>
  <c r="G50" i="16"/>
  <c r="C88" i="16"/>
  <c r="E69" i="16"/>
  <c r="I73" i="16"/>
  <c r="O49" i="16"/>
  <c r="K43" i="16"/>
  <c r="O91" i="16"/>
  <c r="I75" i="16"/>
  <c r="C90" i="16"/>
  <c r="K49" i="16"/>
  <c r="K91" i="16"/>
  <c r="L91" i="16" s="1"/>
  <c r="C68" i="16"/>
  <c r="K81" i="16"/>
  <c r="E45" i="16"/>
  <c r="D63" i="16"/>
  <c r="O66" i="16"/>
  <c r="K71" i="16"/>
  <c r="I50" i="16"/>
  <c r="L80" i="16"/>
  <c r="C50" i="16"/>
  <c r="E38" i="16"/>
  <c r="M44" i="16"/>
  <c r="M51" i="16"/>
  <c r="O34" i="16"/>
  <c r="M52" i="16"/>
  <c r="E44" i="16"/>
  <c r="C42" i="16"/>
  <c r="E54" i="16"/>
  <c r="E48" i="16"/>
  <c r="N32" i="16"/>
  <c r="B56" i="16"/>
  <c r="N43" i="16"/>
  <c r="M42" i="16"/>
  <c r="J55" i="16"/>
  <c r="K74" i="16"/>
  <c r="F71" i="16"/>
  <c r="H85" i="16"/>
  <c r="H87" i="16"/>
  <c r="H76" i="16"/>
  <c r="G66" i="16"/>
  <c r="G78" i="16"/>
  <c r="H70" i="16"/>
  <c r="G85" i="16"/>
  <c r="F3" i="16"/>
  <c r="F19" i="16"/>
  <c r="F34" i="16"/>
  <c r="G49" i="16"/>
  <c r="G10" i="16"/>
  <c r="F29" i="16"/>
  <c r="F57" i="16"/>
  <c r="G9" i="16"/>
  <c r="F52" i="16"/>
  <c r="B89" i="16"/>
  <c r="K73" i="16"/>
  <c r="L73" i="16" s="1"/>
  <c r="D74" i="16"/>
  <c r="K76" i="16"/>
  <c r="L76" i="16" s="1"/>
  <c r="D65" i="16"/>
  <c r="I57" i="16"/>
  <c r="J57" i="16" s="1"/>
  <c r="B73" i="16"/>
  <c r="E85" i="16"/>
  <c r="O56" i="16"/>
  <c r="B42" i="16"/>
  <c r="E47" i="16"/>
  <c r="O62" i="16"/>
  <c r="B90" i="16"/>
  <c r="B43" i="16"/>
  <c r="O70" i="16"/>
  <c r="O84" i="16"/>
  <c r="D80" i="16"/>
  <c r="I41" i="16"/>
  <c r="J41" i="16" s="1"/>
  <c r="B91" i="16"/>
  <c r="K79" i="16"/>
  <c r="L83" i="16"/>
  <c r="E43" i="16"/>
  <c r="M57" i="16"/>
  <c r="D38" i="16"/>
  <c r="O50" i="16"/>
  <c r="B81" i="16"/>
  <c r="K65" i="16"/>
  <c r="I68" i="16"/>
  <c r="I76" i="16"/>
  <c r="O73" i="16"/>
  <c r="O41" i="16"/>
  <c r="B65" i="16"/>
  <c r="D64" i="16"/>
  <c r="I37" i="16"/>
  <c r="J37" i="16" s="1"/>
  <c r="D47" i="16"/>
  <c r="M56" i="16"/>
  <c r="N56" i="16" s="1"/>
  <c r="O90" i="16"/>
  <c r="K47" i="16"/>
  <c r="C41" i="16"/>
  <c r="B52" i="16"/>
  <c r="E64" i="16"/>
  <c r="O67" i="16"/>
  <c r="C55" i="16"/>
  <c r="L72" i="16"/>
  <c r="I61" i="16"/>
  <c r="J61" i="16" s="1"/>
  <c r="C61" i="16"/>
  <c r="K66" i="16"/>
  <c r="K50" i="16"/>
  <c r="O59" i="16"/>
  <c r="D71" i="16"/>
  <c r="O78" i="16"/>
  <c r="O77" i="16"/>
  <c r="C75" i="16"/>
  <c r="N54" i="16"/>
  <c r="C44" i="16"/>
  <c r="E46" i="16"/>
  <c r="K37" i="16"/>
  <c r="D81" i="16"/>
  <c r="K45" i="16"/>
  <c r="D54" i="16"/>
  <c r="J58" i="16"/>
  <c r="B57" i="16"/>
  <c r="C46" i="16"/>
  <c r="O43" i="16"/>
  <c r="D58" i="16"/>
  <c r="O58" i="16"/>
  <c r="B59" i="16"/>
  <c r="M72" i="16"/>
  <c r="E42" i="16"/>
  <c r="E63" i="16"/>
  <c r="D45" i="16"/>
  <c r="K57" i="16"/>
  <c r="E39" i="16"/>
  <c r="I59" i="16"/>
  <c r="O42" i="16"/>
  <c r="I54" i="16"/>
  <c r="D69" i="16"/>
  <c r="D76" i="16"/>
  <c r="K84" i="16"/>
  <c r="B34" i="16"/>
  <c r="O51" i="16"/>
  <c r="I46" i="16"/>
  <c r="C34" i="16"/>
  <c r="D44" i="16"/>
  <c r="E32" i="16"/>
  <c r="M53" i="16"/>
  <c r="C47" i="16"/>
  <c r="N34" i="16"/>
  <c r="O54" i="16"/>
  <c r="B45" i="16"/>
  <c r="K41" i="16"/>
  <c r="F66" i="16"/>
  <c r="H74" i="16"/>
  <c r="F23" i="16"/>
  <c r="G29" i="16"/>
  <c r="F18" i="16"/>
  <c r="G33" i="16"/>
  <c r="K86" i="16"/>
  <c r="I91" i="16"/>
  <c r="C57" i="16"/>
  <c r="M83" i="16"/>
  <c r="K78" i="16"/>
  <c r="E61" i="16"/>
  <c r="C65" i="16"/>
  <c r="E65" i="16"/>
  <c r="M49" i="16"/>
  <c r="K59" i="16"/>
  <c r="K48" i="16"/>
  <c r="E56" i="16"/>
  <c r="M70" i="16"/>
  <c r="O32" i="16"/>
  <c r="N40" i="16"/>
  <c r="I44" i="16"/>
  <c r="C53" i="16"/>
  <c r="N50" i="16"/>
  <c r="M59" i="16"/>
  <c r="K58" i="16"/>
  <c r="K90" i="16"/>
  <c r="I38" i="16"/>
  <c r="BV38" i="8" l="1"/>
  <c r="AP38" i="8"/>
  <c r="CB38" i="8" s="1"/>
  <c r="BV37" i="8"/>
  <c r="AP37" i="8"/>
  <c r="CB37" i="8" s="1"/>
  <c r="BV36" i="8"/>
  <c r="AP36" i="8"/>
  <c r="CB36" i="8" s="1"/>
  <c r="BV35" i="8"/>
  <c r="AP35" i="8"/>
  <c r="CB35" i="8" s="1"/>
  <c r="BV34" i="8"/>
  <c r="AP34" i="8"/>
  <c r="CB34" i="8" s="1"/>
  <c r="BV33" i="8"/>
  <c r="AP33" i="8"/>
  <c r="CB33" i="8" s="1"/>
  <c r="BV32" i="8"/>
  <c r="AP32" i="8"/>
  <c r="CB32" i="8" s="1"/>
  <c r="BV31" i="8"/>
  <c r="AP31" i="8"/>
  <c r="CB31" i="8" s="1"/>
  <c r="BV30" i="8"/>
  <c r="AP30" i="8"/>
  <c r="CB30" i="8" s="1"/>
  <c r="BV29" i="8"/>
  <c r="AP29" i="8"/>
  <c r="CB29" i="8" s="1"/>
  <c r="BV58" i="8"/>
  <c r="AP58" i="8"/>
  <c r="CB58" i="8" s="1"/>
  <c r="CB57" i="8"/>
  <c r="BV57" i="8"/>
  <c r="AP57" i="8"/>
  <c r="BV56" i="8"/>
  <c r="AP56" i="8"/>
  <c r="CB56" i="8" s="1"/>
  <c r="CB55" i="8"/>
  <c r="BV55" i="8"/>
  <c r="AP55" i="8"/>
  <c r="BV54" i="8"/>
  <c r="AP54" i="8"/>
  <c r="CB54" i="8" s="1"/>
  <c r="CB53" i="8"/>
  <c r="BV53" i="8"/>
  <c r="AP53" i="8"/>
  <c r="BV52" i="8"/>
  <c r="AP52" i="8"/>
  <c r="CB52" i="8" s="1"/>
  <c r="CB51" i="8"/>
  <c r="BV51" i="8"/>
  <c r="AP51" i="8"/>
  <c r="BV50" i="8"/>
  <c r="AP50" i="8"/>
  <c r="CB50" i="8" s="1"/>
  <c r="CB49" i="8"/>
  <c r="BV49" i="8"/>
  <c r="AP49" i="8"/>
  <c r="BV48" i="8"/>
  <c r="AP48" i="8"/>
  <c r="CB48" i="8" s="1"/>
  <c r="CB47" i="8"/>
  <c r="BV47" i="8"/>
  <c r="AP47" i="8"/>
  <c r="BV46" i="8"/>
  <c r="AP46" i="8"/>
  <c r="CB46" i="8" s="1"/>
  <c r="CB45" i="8"/>
  <c r="BV45" i="8"/>
  <c r="AP45" i="8"/>
  <c r="BV44" i="8"/>
  <c r="AP44" i="8"/>
  <c r="CB44" i="8" s="1"/>
  <c r="CB43" i="8"/>
  <c r="BV43" i="8"/>
  <c r="AP43" i="8"/>
  <c r="BV42" i="8"/>
  <c r="AP42" i="8"/>
  <c r="CB42" i="8" s="1"/>
  <c r="CB41" i="8"/>
  <c r="BV41" i="8"/>
  <c r="AP41" i="8"/>
  <c r="BV40" i="8"/>
  <c r="AP40" i="8"/>
  <c r="CB40" i="8" s="1"/>
  <c r="CB39" i="8"/>
  <c r="BV39" i="8"/>
  <c r="AP39" i="8"/>
  <c r="BV78" i="8"/>
  <c r="AP78" i="8"/>
  <c r="CB78" i="8" s="1"/>
  <c r="BV77" i="8"/>
  <c r="AP77" i="8"/>
  <c r="CB77" i="8" s="1"/>
  <c r="CB76" i="8"/>
  <c r="BV76" i="8"/>
  <c r="AP76" i="8"/>
  <c r="BV75" i="8"/>
  <c r="AP75" i="8"/>
  <c r="CB75" i="8" s="1"/>
  <c r="CB74" i="8"/>
  <c r="BV74" i="8"/>
  <c r="AP74" i="8"/>
  <c r="BV73" i="8"/>
  <c r="AP73" i="8"/>
  <c r="CB73" i="8" s="1"/>
  <c r="CB72" i="8"/>
  <c r="BV72" i="8"/>
  <c r="AP72" i="8"/>
  <c r="BV71" i="8"/>
  <c r="AP71" i="8"/>
  <c r="CB71" i="8" s="1"/>
  <c r="CB70" i="8"/>
  <c r="BV70" i="8"/>
  <c r="AP70" i="8"/>
  <c r="BV69" i="8"/>
  <c r="AP69" i="8"/>
  <c r="CB69" i="8" s="1"/>
  <c r="CB68" i="8"/>
  <c r="BV68" i="8"/>
  <c r="AP68" i="8"/>
  <c r="BV67" i="8"/>
  <c r="AP67" i="8"/>
  <c r="CB67" i="8" s="1"/>
  <c r="CB66" i="8"/>
  <c r="BV66" i="8"/>
  <c r="AP66" i="8"/>
  <c r="BV65" i="8"/>
  <c r="AP65" i="8"/>
  <c r="CB65" i="8" s="1"/>
  <c r="CB64" i="8"/>
  <c r="BV64" i="8"/>
  <c r="AP64" i="8"/>
  <c r="BV63" i="8"/>
  <c r="AP63" i="8"/>
  <c r="CB63" i="8" s="1"/>
  <c r="CB62" i="8"/>
  <c r="BV62" i="8"/>
  <c r="AP62" i="8"/>
  <c r="BV61" i="8"/>
  <c r="AP61" i="8"/>
  <c r="CB61" i="8" s="1"/>
  <c r="CB60" i="8"/>
  <c r="BV60" i="8"/>
  <c r="AP60" i="8"/>
  <c r="BV59" i="8"/>
  <c r="AP59" i="8"/>
  <c r="CB59" i="8" s="1"/>
  <c r="BV98" i="8"/>
  <c r="AP98" i="8"/>
  <c r="CB98" i="8" s="1"/>
  <c r="BV97" i="8"/>
  <c r="AP97" i="8"/>
  <c r="CB97" i="8" s="1"/>
  <c r="BV96" i="8"/>
  <c r="AP96" i="8"/>
  <c r="CB96" i="8" s="1"/>
  <c r="BV95" i="8"/>
  <c r="AP95" i="8"/>
  <c r="CB95" i="8" s="1"/>
  <c r="CB94" i="8"/>
  <c r="BV94" i="8"/>
  <c r="AP94" i="8"/>
  <c r="BV93" i="8"/>
  <c r="AP93" i="8"/>
  <c r="CB93" i="8" s="1"/>
  <c r="CB92" i="8"/>
  <c r="BV92" i="8"/>
  <c r="AP92" i="8"/>
  <c r="BV91" i="8"/>
  <c r="AP91" i="8"/>
  <c r="CB91" i="8" s="1"/>
  <c r="BV90" i="8"/>
  <c r="CB90" i="8" s="1"/>
  <c r="AP90" i="8"/>
  <c r="BV89" i="8"/>
  <c r="AP89" i="8"/>
  <c r="CB89" i="8" s="1"/>
  <c r="CB88" i="8"/>
  <c r="BV88" i="8"/>
  <c r="AP88" i="8"/>
  <c r="BV87" i="8"/>
  <c r="AP87" i="8"/>
  <c r="CB87" i="8" s="1"/>
  <c r="CB86" i="8"/>
  <c r="BV86" i="8"/>
  <c r="AP86" i="8"/>
  <c r="BV85" i="8"/>
  <c r="AP85" i="8"/>
  <c r="BV84" i="8"/>
  <c r="CB84" i="8" s="1"/>
  <c r="AP84" i="8"/>
  <c r="BV83" i="8"/>
  <c r="AP83" i="8"/>
  <c r="BV82" i="8"/>
  <c r="CB82" i="8" s="1"/>
  <c r="AP82" i="8"/>
  <c r="BV81" i="8"/>
  <c r="AP81" i="8"/>
  <c r="BV80" i="8"/>
  <c r="CB80" i="8" s="1"/>
  <c r="AP80" i="8"/>
  <c r="BV79" i="8"/>
  <c r="AP79" i="8"/>
  <c r="CB79" i="8" s="1"/>
  <c r="BU183" i="13"/>
  <c r="BU180" i="13"/>
  <c r="BU177" i="13"/>
  <c r="BU174" i="13"/>
  <c r="BU171" i="13"/>
  <c r="BU168" i="13"/>
  <c r="BU165" i="13"/>
  <c r="BU162" i="13"/>
  <c r="BU159" i="13"/>
  <c r="BU156" i="13"/>
  <c r="BU153" i="13"/>
  <c r="BU150" i="13"/>
  <c r="BU147" i="13"/>
  <c r="BU144" i="13"/>
  <c r="BU141" i="13"/>
  <c r="BU138" i="13"/>
  <c r="BU135" i="13"/>
  <c r="BU132" i="13"/>
  <c r="BU129" i="13"/>
  <c r="BU126" i="13"/>
  <c r="BU123" i="13"/>
  <c r="BU120" i="13"/>
  <c r="BU117" i="13"/>
  <c r="BU114" i="13"/>
  <c r="BU111" i="13"/>
  <c r="BU108" i="13"/>
  <c r="BU105" i="13"/>
  <c r="BU102" i="13"/>
  <c r="BU99" i="13"/>
  <c r="BU96" i="13"/>
  <c r="BH183" i="13"/>
  <c r="CJ183" i="13" s="1"/>
  <c r="BS180" i="13"/>
  <c r="BR180" i="13"/>
  <c r="BQ180" i="13"/>
  <c r="BP180" i="13"/>
  <c r="CR180" i="13" s="1"/>
  <c r="BO180" i="13"/>
  <c r="BN180" i="13"/>
  <c r="BM180" i="13"/>
  <c r="BL180" i="13"/>
  <c r="CN180" i="13" s="1"/>
  <c r="BK180" i="13"/>
  <c r="BJ180" i="13"/>
  <c r="BI180" i="13"/>
  <c r="BH180" i="13"/>
  <c r="CJ180" i="13" s="1"/>
  <c r="BS177" i="13"/>
  <c r="BR177" i="13"/>
  <c r="BQ177" i="13"/>
  <c r="BP177" i="13"/>
  <c r="CR177" i="13" s="1"/>
  <c r="BO177" i="13"/>
  <c r="BN177" i="13"/>
  <c r="BM177" i="13"/>
  <c r="BL177" i="13"/>
  <c r="CN177" i="13" s="1"/>
  <c r="BK177" i="13"/>
  <c r="BJ177" i="13"/>
  <c r="BI177" i="13"/>
  <c r="BH177" i="13"/>
  <c r="CJ177" i="13" s="1"/>
  <c r="BS174" i="13"/>
  <c r="BR174" i="13"/>
  <c r="BQ174" i="13"/>
  <c r="BP174" i="13"/>
  <c r="CR174" i="13" s="1"/>
  <c r="BO174" i="13"/>
  <c r="BN174" i="13"/>
  <c r="BM174" i="13"/>
  <c r="BL174" i="13"/>
  <c r="CN174" i="13" s="1"/>
  <c r="BK174" i="13"/>
  <c r="BJ174" i="13"/>
  <c r="BI174" i="13"/>
  <c r="BH174" i="13"/>
  <c r="CJ174" i="13" s="1"/>
  <c r="BS171" i="13"/>
  <c r="BR171" i="13"/>
  <c r="BQ171" i="13"/>
  <c r="BP171" i="13"/>
  <c r="CR171" i="13" s="1"/>
  <c r="BO171" i="13"/>
  <c r="BN171" i="13"/>
  <c r="BM171" i="13"/>
  <c r="BL171" i="13"/>
  <c r="CN171" i="13" s="1"/>
  <c r="BK171" i="13"/>
  <c r="BJ171" i="13"/>
  <c r="BI171" i="13"/>
  <c r="BH171" i="13"/>
  <c r="CJ171" i="13" s="1"/>
  <c r="BS168" i="13"/>
  <c r="BR168" i="13"/>
  <c r="BQ168" i="13"/>
  <c r="BP168" i="13"/>
  <c r="CR168" i="13" s="1"/>
  <c r="BO168" i="13"/>
  <c r="BN168" i="13"/>
  <c r="BM168" i="13"/>
  <c r="BL168" i="13"/>
  <c r="BK168" i="13"/>
  <c r="BJ168" i="13"/>
  <c r="BI168" i="13"/>
  <c r="BH168" i="13"/>
  <c r="BH169" i="13" s="1"/>
  <c r="BS165" i="13"/>
  <c r="BR165" i="13"/>
  <c r="BQ165" i="13"/>
  <c r="BP165" i="13"/>
  <c r="CR165" i="13" s="1"/>
  <c r="BO165" i="13"/>
  <c r="BN165" i="13"/>
  <c r="BM165" i="13"/>
  <c r="BL165" i="13"/>
  <c r="CN165" i="13" s="1"/>
  <c r="BK165" i="13"/>
  <c r="BJ165" i="13"/>
  <c r="BI165" i="13"/>
  <c r="BH165" i="13"/>
  <c r="CJ165" i="13" s="1"/>
  <c r="BS162" i="13"/>
  <c r="BR162" i="13"/>
  <c r="BQ162" i="13"/>
  <c r="BP162" i="13"/>
  <c r="CR162" i="13" s="1"/>
  <c r="BO162" i="13"/>
  <c r="BN162" i="13"/>
  <c r="BM162" i="13"/>
  <c r="BL162" i="13"/>
  <c r="CN162" i="13" s="1"/>
  <c r="BK162" i="13"/>
  <c r="BJ162" i="13"/>
  <c r="BI162" i="13"/>
  <c r="BH162" i="13"/>
  <c r="CJ162" i="13" s="1"/>
  <c r="BS159" i="13"/>
  <c r="BR159" i="13"/>
  <c r="BQ159" i="13"/>
  <c r="BP159" i="13"/>
  <c r="CR159" i="13" s="1"/>
  <c r="BO159" i="13"/>
  <c r="BN159" i="13"/>
  <c r="BM159" i="13"/>
  <c r="BL159" i="13"/>
  <c r="CN159" i="13" s="1"/>
  <c r="BK159" i="13"/>
  <c r="BJ159" i="13"/>
  <c r="BI159" i="13"/>
  <c r="BH159" i="13"/>
  <c r="CJ159" i="13" s="1"/>
  <c r="BS156" i="13"/>
  <c r="BR156" i="13"/>
  <c r="BQ156" i="13"/>
  <c r="BP156" i="13"/>
  <c r="CR156" i="13" s="1"/>
  <c r="BO156" i="13"/>
  <c r="BN156" i="13"/>
  <c r="BM156" i="13"/>
  <c r="BL156" i="13"/>
  <c r="CN156" i="13" s="1"/>
  <c r="BK156" i="13"/>
  <c r="BJ156" i="13"/>
  <c r="BI156" i="13"/>
  <c r="BH156" i="13"/>
  <c r="CJ156" i="13" s="1"/>
  <c r="BJ153" i="13"/>
  <c r="BI153" i="13"/>
  <c r="BH153" i="13"/>
  <c r="CJ153" i="13" s="1"/>
  <c r="BS150" i="13"/>
  <c r="BR150" i="13"/>
  <c r="BQ150" i="13"/>
  <c r="BP150" i="13"/>
  <c r="CR150" i="13" s="1"/>
  <c r="BO150" i="13"/>
  <c r="BN150" i="13"/>
  <c r="BM150" i="13"/>
  <c r="BL150" i="13"/>
  <c r="CN150" i="13" s="1"/>
  <c r="BK150" i="13"/>
  <c r="BJ150" i="13"/>
  <c r="BI150" i="13"/>
  <c r="BH150" i="13"/>
  <c r="CJ150" i="13" s="1"/>
  <c r="BS147" i="13"/>
  <c r="BR147" i="13"/>
  <c r="BQ147" i="13"/>
  <c r="BP147" i="13"/>
  <c r="CR147" i="13" s="1"/>
  <c r="BO147" i="13"/>
  <c r="BN147" i="13"/>
  <c r="BM147" i="13"/>
  <c r="BL147" i="13"/>
  <c r="CN147" i="13" s="1"/>
  <c r="BK147" i="13"/>
  <c r="BJ147" i="13"/>
  <c r="BI147" i="13"/>
  <c r="BH147" i="13"/>
  <c r="CJ147" i="13" s="1"/>
  <c r="BS144" i="13"/>
  <c r="BR144" i="13"/>
  <c r="BQ144" i="13"/>
  <c r="BP144" i="13"/>
  <c r="CR144" i="13" s="1"/>
  <c r="BO144" i="13"/>
  <c r="BN144" i="13"/>
  <c r="BM144" i="13"/>
  <c r="BL144" i="13"/>
  <c r="CN144" i="13" s="1"/>
  <c r="BK144" i="13"/>
  <c r="BJ144" i="13"/>
  <c r="BI144" i="13"/>
  <c r="BH144" i="13"/>
  <c r="CJ144" i="13" s="1"/>
  <c r="BS141" i="13"/>
  <c r="BR141" i="13"/>
  <c r="BQ141" i="13"/>
  <c r="BP141" i="13"/>
  <c r="CR141" i="13" s="1"/>
  <c r="BO141" i="13"/>
  <c r="BN141" i="13"/>
  <c r="BM141" i="13"/>
  <c r="BL141" i="13"/>
  <c r="CN141" i="13" s="1"/>
  <c r="BK141" i="13"/>
  <c r="BJ141" i="13"/>
  <c r="BI141" i="13"/>
  <c r="BH141" i="13"/>
  <c r="BS138" i="13"/>
  <c r="BR138" i="13"/>
  <c r="BQ138" i="13"/>
  <c r="BP138" i="13"/>
  <c r="BO138" i="13"/>
  <c r="BN138" i="13"/>
  <c r="BM138" i="13"/>
  <c r="BL138" i="13"/>
  <c r="BK138" i="13"/>
  <c r="BJ138" i="13"/>
  <c r="BI138" i="13"/>
  <c r="BH138" i="13"/>
  <c r="BS135" i="13"/>
  <c r="BR135" i="13"/>
  <c r="BQ135" i="13"/>
  <c r="BP135" i="13"/>
  <c r="BO135" i="13"/>
  <c r="BN135" i="13"/>
  <c r="BM135" i="13"/>
  <c r="BL135" i="13"/>
  <c r="BK135" i="13"/>
  <c r="BJ135" i="13"/>
  <c r="BI135" i="13"/>
  <c r="BH135" i="13"/>
  <c r="BS132" i="13"/>
  <c r="BR132" i="13"/>
  <c r="BQ132" i="13"/>
  <c r="BP132" i="13"/>
  <c r="CR132" i="13" s="1"/>
  <c r="BO132" i="13"/>
  <c r="BN132" i="13"/>
  <c r="BM132" i="13"/>
  <c r="BL132" i="13"/>
  <c r="CN132" i="13" s="1"/>
  <c r="BK132" i="13"/>
  <c r="BJ132" i="13"/>
  <c r="BI132" i="13"/>
  <c r="BH132" i="13"/>
  <c r="CJ132" i="13" s="1"/>
  <c r="BS129" i="13"/>
  <c r="BR129" i="13"/>
  <c r="BQ129" i="13"/>
  <c r="BP129" i="13"/>
  <c r="CR129" i="13" s="1"/>
  <c r="BO129" i="13"/>
  <c r="BN129" i="13"/>
  <c r="BM129" i="13"/>
  <c r="BL129" i="13"/>
  <c r="CN129" i="13" s="1"/>
  <c r="BK129" i="13"/>
  <c r="BJ129" i="13"/>
  <c r="BI129" i="13"/>
  <c r="BH129" i="13"/>
  <c r="CJ129" i="13" s="1"/>
  <c r="BS126" i="13"/>
  <c r="BR126" i="13"/>
  <c r="BQ126" i="13"/>
  <c r="BP126" i="13"/>
  <c r="CR126" i="13" s="1"/>
  <c r="BO126" i="13"/>
  <c r="BN126" i="13"/>
  <c r="BM126" i="13"/>
  <c r="BL126" i="13"/>
  <c r="CN126" i="13" s="1"/>
  <c r="BK126" i="13"/>
  <c r="BJ126" i="13"/>
  <c r="BI126" i="13"/>
  <c r="BH126" i="13"/>
  <c r="CJ126" i="13" s="1"/>
  <c r="BH123" i="13"/>
  <c r="CJ123" i="13" s="1"/>
  <c r="BS120" i="13"/>
  <c r="BR120" i="13"/>
  <c r="BQ120" i="13"/>
  <c r="BP120" i="13"/>
  <c r="CR120" i="13" s="1"/>
  <c r="BO120" i="13"/>
  <c r="BN120" i="13"/>
  <c r="BM120" i="13"/>
  <c r="BL120" i="13"/>
  <c r="BK120" i="13"/>
  <c r="BJ120" i="13"/>
  <c r="BI120" i="13"/>
  <c r="BH120" i="13"/>
  <c r="BS117" i="13"/>
  <c r="BR117" i="13"/>
  <c r="BQ117" i="13"/>
  <c r="BP117" i="13"/>
  <c r="CR117" i="13" s="1"/>
  <c r="BO117" i="13"/>
  <c r="BN117" i="13"/>
  <c r="BM117" i="13"/>
  <c r="BL117" i="13"/>
  <c r="CN117" i="13" s="1"/>
  <c r="BK117" i="13"/>
  <c r="BJ117" i="13"/>
  <c r="BI117" i="13"/>
  <c r="BH117" i="13"/>
  <c r="CJ117" i="13" s="1"/>
  <c r="BS114" i="13"/>
  <c r="BR114" i="13"/>
  <c r="BQ114" i="13"/>
  <c r="BP114" i="13"/>
  <c r="CR114" i="13" s="1"/>
  <c r="BO114" i="13"/>
  <c r="BN114" i="13"/>
  <c r="BM114" i="13"/>
  <c r="BL114" i="13"/>
  <c r="CN114" i="13" s="1"/>
  <c r="BK114" i="13"/>
  <c r="BJ114" i="13"/>
  <c r="BI114" i="13"/>
  <c r="BH114" i="13"/>
  <c r="CJ114" i="13" s="1"/>
  <c r="BS111" i="13"/>
  <c r="BR111" i="13"/>
  <c r="BQ111" i="13"/>
  <c r="BP111" i="13"/>
  <c r="CR111" i="13" s="1"/>
  <c r="BO111" i="13"/>
  <c r="BN111" i="13"/>
  <c r="BM111" i="13"/>
  <c r="BL111" i="13"/>
  <c r="CN111" i="13" s="1"/>
  <c r="BK111" i="13"/>
  <c r="BJ111" i="13"/>
  <c r="BI111" i="13"/>
  <c r="BH111" i="13"/>
  <c r="CJ111" i="13" s="1"/>
  <c r="BS108" i="13"/>
  <c r="BR108" i="13"/>
  <c r="BQ108" i="13"/>
  <c r="BP108" i="13"/>
  <c r="CR108" i="13" s="1"/>
  <c r="BO108" i="13"/>
  <c r="BN108" i="13"/>
  <c r="BM108" i="13"/>
  <c r="BL108" i="13"/>
  <c r="CN108" i="13" s="1"/>
  <c r="BK108" i="13"/>
  <c r="BJ108" i="13"/>
  <c r="BI108" i="13"/>
  <c r="BH108" i="13"/>
  <c r="CJ108" i="13" s="1"/>
  <c r="BS105" i="13"/>
  <c r="BR105" i="13"/>
  <c r="BQ105" i="13"/>
  <c r="BP105" i="13"/>
  <c r="CR105" i="13" s="1"/>
  <c r="BO105" i="13"/>
  <c r="BN105" i="13"/>
  <c r="BM105" i="13"/>
  <c r="BL105" i="13"/>
  <c r="CN105" i="13" s="1"/>
  <c r="BK105" i="13"/>
  <c r="BJ105" i="13"/>
  <c r="BI105" i="13"/>
  <c r="BH105" i="13"/>
  <c r="CJ105" i="13" s="1"/>
  <c r="BS102" i="13"/>
  <c r="BR102" i="13"/>
  <c r="BQ102" i="13"/>
  <c r="BP102" i="13"/>
  <c r="CR102" i="13" s="1"/>
  <c r="BO102" i="13"/>
  <c r="BN102" i="13"/>
  <c r="BM102" i="13"/>
  <c r="BL102" i="13"/>
  <c r="CN102" i="13" s="1"/>
  <c r="BK102" i="13"/>
  <c r="BJ102" i="13"/>
  <c r="BI102" i="13"/>
  <c r="BH102" i="13"/>
  <c r="CJ102" i="13" s="1"/>
  <c r="BS99" i="13"/>
  <c r="BR99" i="13"/>
  <c r="BQ99" i="13"/>
  <c r="BP99" i="13"/>
  <c r="CR99" i="13" s="1"/>
  <c r="BO99" i="13"/>
  <c r="BN99" i="13"/>
  <c r="BM99" i="13"/>
  <c r="BL99" i="13"/>
  <c r="CN99" i="13" s="1"/>
  <c r="BK99" i="13"/>
  <c r="BJ99" i="13"/>
  <c r="BI99" i="13"/>
  <c r="BH99" i="13"/>
  <c r="CJ99" i="13" s="1"/>
  <c r="BH96" i="13"/>
  <c r="AG185" i="13"/>
  <c r="T185" i="13"/>
  <c r="AB184" i="13"/>
  <c r="AC184" i="13" s="1"/>
  <c r="AD184" i="13" s="1"/>
  <c r="AE184" i="13" s="1"/>
  <c r="AF184" i="13" s="1"/>
  <c r="V184" i="13"/>
  <c r="W184" i="13" s="1"/>
  <c r="X184" i="13" s="1"/>
  <c r="Y184" i="13" s="1"/>
  <c r="Z184" i="13" s="1"/>
  <c r="AA184" i="13" s="1"/>
  <c r="V183" i="13"/>
  <c r="W183" i="13" s="1"/>
  <c r="X183" i="13" s="1"/>
  <c r="Y183" i="13" s="1"/>
  <c r="Z183" i="13" s="1"/>
  <c r="BS183" i="13"/>
  <c r="CU183" i="13" s="1"/>
  <c r="AG182" i="13"/>
  <c r="T182" i="13"/>
  <c r="V181" i="13"/>
  <c r="V180" i="13"/>
  <c r="BV180" i="13" s="1"/>
  <c r="AG179" i="13"/>
  <c r="T179" i="13"/>
  <c r="V178" i="13"/>
  <c r="W178" i="13" s="1"/>
  <c r="X178" i="13" s="1"/>
  <c r="Y178" i="13" s="1"/>
  <c r="Z178" i="13" s="1"/>
  <c r="AA178" i="13" s="1"/>
  <c r="AB178" i="13" s="1"/>
  <c r="AC178" i="13" s="1"/>
  <c r="AD178" i="13" s="1"/>
  <c r="AE178" i="13" s="1"/>
  <c r="AF178" i="13" s="1"/>
  <c r="V177" i="13"/>
  <c r="W177" i="13" s="1"/>
  <c r="AG176" i="13"/>
  <c r="T176" i="13"/>
  <c r="V175" i="13"/>
  <c r="V174" i="13"/>
  <c r="AG173" i="13"/>
  <c r="T173" i="13"/>
  <c r="AB172" i="13"/>
  <c r="AC172" i="13" s="1"/>
  <c r="AD172" i="13" s="1"/>
  <c r="AE172" i="13" s="1"/>
  <c r="AF172" i="13" s="1"/>
  <c r="V172" i="13"/>
  <c r="W172" i="13" s="1"/>
  <c r="X172" i="13" s="1"/>
  <c r="Y172" i="13" s="1"/>
  <c r="Z172" i="13" s="1"/>
  <c r="AA172" i="13" s="1"/>
  <c r="V171" i="13"/>
  <c r="BV171" i="13" s="1"/>
  <c r="AG170" i="13"/>
  <c r="T170" i="13"/>
  <c r="V169" i="13"/>
  <c r="V168" i="13"/>
  <c r="BV168" i="13" s="1"/>
  <c r="AG167" i="13"/>
  <c r="T167" i="13"/>
  <c r="V166" i="13"/>
  <c r="V165" i="13"/>
  <c r="BV165" i="13" s="1"/>
  <c r="AG164" i="13"/>
  <c r="T164" i="13"/>
  <c r="V163" i="13"/>
  <c r="W163" i="13" s="1"/>
  <c r="X163" i="13" s="1"/>
  <c r="Y163" i="13" s="1"/>
  <c r="Z163" i="13" s="1"/>
  <c r="AA163" i="13" s="1"/>
  <c r="AB163" i="13" s="1"/>
  <c r="AC163" i="13" s="1"/>
  <c r="AD163" i="13" s="1"/>
  <c r="AE163" i="13" s="1"/>
  <c r="AF163" i="13" s="1"/>
  <c r="V162" i="13"/>
  <c r="BV162" i="13" s="1"/>
  <c r="AG161" i="13"/>
  <c r="T161" i="13"/>
  <c r="Y160" i="13"/>
  <c r="Z160" i="13" s="1"/>
  <c r="AA160" i="13" s="1"/>
  <c r="AB160" i="13" s="1"/>
  <c r="AC160" i="13" s="1"/>
  <c r="AD160" i="13" s="1"/>
  <c r="AE160" i="13" s="1"/>
  <c r="AF160" i="13" s="1"/>
  <c r="V160" i="13"/>
  <c r="W160" i="13" s="1"/>
  <c r="X160" i="13" s="1"/>
  <c r="V159" i="13"/>
  <c r="W159" i="13" s="1"/>
  <c r="T159" i="13"/>
  <c r="AG158" i="13"/>
  <c r="T158" i="13"/>
  <c r="V157" i="13"/>
  <c r="W157" i="13" s="1"/>
  <c r="X157" i="13" s="1"/>
  <c r="Y157" i="13" s="1"/>
  <c r="Z157" i="13" s="1"/>
  <c r="AA157" i="13" s="1"/>
  <c r="AB157" i="13" s="1"/>
  <c r="AC157" i="13" s="1"/>
  <c r="AD157" i="13" s="1"/>
  <c r="AE157" i="13" s="1"/>
  <c r="AF157" i="13" s="1"/>
  <c r="V156" i="13"/>
  <c r="BV156" i="13" s="1"/>
  <c r="AG155" i="13"/>
  <c r="T155" i="13"/>
  <c r="V154" i="13"/>
  <c r="W154" i="13" s="1"/>
  <c r="X154" i="13" s="1"/>
  <c r="BL153" i="13"/>
  <c r="CN153" i="13" s="1"/>
  <c r="BK153" i="13"/>
  <c r="V153" i="13"/>
  <c r="AG152" i="13"/>
  <c r="T152" i="13"/>
  <c r="V151" i="13"/>
  <c r="W151" i="13" s="1"/>
  <c r="V150" i="13"/>
  <c r="BV150" i="13" s="1"/>
  <c r="AG149" i="13"/>
  <c r="T149" i="13"/>
  <c r="V148" i="13"/>
  <c r="W148" i="13" s="1"/>
  <c r="X148" i="13" s="1"/>
  <c r="Y148" i="13" s="1"/>
  <c r="V147" i="13"/>
  <c r="AG146" i="13"/>
  <c r="T146" i="13"/>
  <c r="W145" i="13"/>
  <c r="X145" i="13" s="1"/>
  <c r="Y145" i="13" s="1"/>
  <c r="Z145" i="13" s="1"/>
  <c r="AA145" i="13" s="1"/>
  <c r="AB145" i="13" s="1"/>
  <c r="AC145" i="13" s="1"/>
  <c r="AD145" i="13" s="1"/>
  <c r="AE145" i="13" s="1"/>
  <c r="AF145" i="13" s="1"/>
  <c r="V145" i="13"/>
  <c r="X144" i="13"/>
  <c r="W144" i="13"/>
  <c r="V144" i="13"/>
  <c r="AG143" i="13"/>
  <c r="T143" i="13"/>
  <c r="V142" i="13"/>
  <c r="W142" i="13" s="1"/>
  <c r="X142" i="13" s="1"/>
  <c r="Y142" i="13" s="1"/>
  <c r="Z142" i="13" s="1"/>
  <c r="AA142" i="13" s="1"/>
  <c r="AB142" i="13" s="1"/>
  <c r="AC142" i="13" s="1"/>
  <c r="AD142" i="13" s="1"/>
  <c r="AE142" i="13" s="1"/>
  <c r="AF142" i="13" s="1"/>
  <c r="V141" i="13"/>
  <c r="AG140" i="13"/>
  <c r="T140" i="13"/>
  <c r="AB139" i="13"/>
  <c r="AC139" i="13" s="1"/>
  <c r="AD139" i="13" s="1"/>
  <c r="AE139" i="13" s="1"/>
  <c r="AF139" i="13" s="1"/>
  <c r="W139" i="13"/>
  <c r="X139" i="13" s="1"/>
  <c r="Y139" i="13" s="1"/>
  <c r="Z139" i="13" s="1"/>
  <c r="AA139" i="13" s="1"/>
  <c r="V139" i="13"/>
  <c r="X138" i="13"/>
  <c r="W138" i="13"/>
  <c r="BW138" i="13" s="1"/>
  <c r="V138" i="13"/>
  <c r="BV138" i="13" s="1"/>
  <c r="AG137" i="13"/>
  <c r="T137" i="13"/>
  <c r="V136" i="13"/>
  <c r="W136" i="13" s="1"/>
  <c r="X136" i="13" s="1"/>
  <c r="Y136" i="13" s="1"/>
  <c r="Z136" i="13" s="1"/>
  <c r="AA136" i="13" s="1"/>
  <c r="AB136" i="13" s="1"/>
  <c r="AC136" i="13" s="1"/>
  <c r="AD136" i="13" s="1"/>
  <c r="AE136" i="13" s="1"/>
  <c r="AF136" i="13" s="1"/>
  <c r="V135" i="13"/>
  <c r="AG134" i="13"/>
  <c r="T134" i="13"/>
  <c r="AB133" i="13"/>
  <c r="AC133" i="13" s="1"/>
  <c r="AD133" i="13" s="1"/>
  <c r="AE133" i="13" s="1"/>
  <c r="AF133" i="13" s="1"/>
  <c r="W133" i="13"/>
  <c r="X133" i="13" s="1"/>
  <c r="Y133" i="13" s="1"/>
  <c r="Z133" i="13" s="1"/>
  <c r="AA133" i="13" s="1"/>
  <c r="V133" i="13"/>
  <c r="X132" i="13"/>
  <c r="W132" i="13"/>
  <c r="BW132" i="13" s="1"/>
  <c r="V132" i="13"/>
  <c r="BV132" i="13" s="1"/>
  <c r="AG131" i="13"/>
  <c r="T131" i="13"/>
  <c r="V130" i="13"/>
  <c r="W130" i="13" s="1"/>
  <c r="X130" i="13" s="1"/>
  <c r="Y130" i="13" s="1"/>
  <c r="Z130" i="13" s="1"/>
  <c r="AA130" i="13" s="1"/>
  <c r="AB130" i="13" s="1"/>
  <c r="AC130" i="13" s="1"/>
  <c r="AD130" i="13" s="1"/>
  <c r="AE130" i="13" s="1"/>
  <c r="AF130" i="13" s="1"/>
  <c r="V129" i="13"/>
  <c r="AG128" i="13"/>
  <c r="T128" i="13"/>
  <c r="AB127" i="13"/>
  <c r="AC127" i="13" s="1"/>
  <c r="AD127" i="13" s="1"/>
  <c r="AE127" i="13" s="1"/>
  <c r="AF127" i="13" s="1"/>
  <c r="W127" i="13"/>
  <c r="X127" i="13" s="1"/>
  <c r="Y127" i="13" s="1"/>
  <c r="Z127" i="13" s="1"/>
  <c r="AA127" i="13" s="1"/>
  <c r="V127" i="13"/>
  <c r="X126" i="13"/>
  <c r="W126" i="13"/>
  <c r="BW126" i="13" s="1"/>
  <c r="V126" i="13"/>
  <c r="BV126" i="13" s="1"/>
  <c r="AG125" i="13"/>
  <c r="T125" i="13"/>
  <c r="V124" i="13"/>
  <c r="W124" i="13" s="1"/>
  <c r="X124" i="13" s="1"/>
  <c r="Y124" i="13" s="1"/>
  <c r="Z124" i="13" s="1"/>
  <c r="AA124" i="13" s="1"/>
  <c r="AB124" i="13" s="1"/>
  <c r="AC124" i="13" s="1"/>
  <c r="AD124" i="13" s="1"/>
  <c r="AE124" i="13" s="1"/>
  <c r="AF124" i="13" s="1"/>
  <c r="BS123" i="13"/>
  <c r="V123" i="13"/>
  <c r="AG122" i="13"/>
  <c r="T122" i="13"/>
  <c r="V121" i="13"/>
  <c r="W120" i="13"/>
  <c r="V120" i="13"/>
  <c r="AG119" i="13"/>
  <c r="T119" i="13"/>
  <c r="X118" i="13"/>
  <c r="Y118" i="13" s="1"/>
  <c r="Z118" i="13" s="1"/>
  <c r="AA118" i="13" s="1"/>
  <c r="AB118" i="13" s="1"/>
  <c r="AC118" i="13" s="1"/>
  <c r="AD118" i="13" s="1"/>
  <c r="AE118" i="13" s="1"/>
  <c r="AF118" i="13" s="1"/>
  <c r="V118" i="13"/>
  <c r="W118" i="13" s="1"/>
  <c r="V117" i="13"/>
  <c r="AG116" i="13"/>
  <c r="T116" i="13"/>
  <c r="V115" i="13"/>
  <c r="X114" i="13"/>
  <c r="W114" i="13"/>
  <c r="V114" i="13"/>
  <c r="AG113" i="13"/>
  <c r="T113" i="13"/>
  <c r="V112" i="13"/>
  <c r="W112" i="13" s="1"/>
  <c r="X112" i="13" s="1"/>
  <c r="Y112" i="13" s="1"/>
  <c r="Z112" i="13" s="1"/>
  <c r="AA112" i="13" s="1"/>
  <c r="AB112" i="13" s="1"/>
  <c r="AC112" i="13" s="1"/>
  <c r="AD112" i="13" s="1"/>
  <c r="AE112" i="13" s="1"/>
  <c r="AF112" i="13" s="1"/>
  <c r="V111" i="13"/>
  <c r="AG110" i="13"/>
  <c r="T110" i="13"/>
  <c r="V109" i="13"/>
  <c r="W109" i="13" s="1"/>
  <c r="V108" i="13"/>
  <c r="AG107" i="13"/>
  <c r="T107" i="13"/>
  <c r="V106" i="13"/>
  <c r="W106" i="13" s="1"/>
  <c r="X106" i="13" s="1"/>
  <c r="Y106" i="13" s="1"/>
  <c r="Z106" i="13" s="1"/>
  <c r="AA106" i="13" s="1"/>
  <c r="AB106" i="13" s="1"/>
  <c r="AC106" i="13" s="1"/>
  <c r="AD106" i="13" s="1"/>
  <c r="AE106" i="13" s="1"/>
  <c r="AF106" i="13" s="1"/>
  <c r="V105" i="13"/>
  <c r="AG104" i="13"/>
  <c r="T104" i="13"/>
  <c r="V103" i="13"/>
  <c r="W103" i="13" s="1"/>
  <c r="V102" i="13"/>
  <c r="AG101" i="13"/>
  <c r="T101" i="13"/>
  <c r="V100" i="13"/>
  <c r="W100" i="13" s="1"/>
  <c r="X100" i="13" s="1"/>
  <c r="Y100" i="13" s="1"/>
  <c r="Z100" i="13" s="1"/>
  <c r="AA100" i="13" s="1"/>
  <c r="AB100" i="13" s="1"/>
  <c r="AC100" i="13" s="1"/>
  <c r="AD100" i="13" s="1"/>
  <c r="AE100" i="13" s="1"/>
  <c r="AF100" i="13" s="1"/>
  <c r="W99" i="13"/>
  <c r="V99" i="13"/>
  <c r="AG98" i="13"/>
  <c r="T98" i="13"/>
  <c r="X97" i="13"/>
  <c r="Y97" i="13" s="1"/>
  <c r="Z97" i="13" s="1"/>
  <c r="AA97" i="13" s="1"/>
  <c r="AB97" i="13" s="1"/>
  <c r="AC97" i="13" s="1"/>
  <c r="AD97" i="13" s="1"/>
  <c r="AE97" i="13" s="1"/>
  <c r="AF97" i="13" s="1"/>
  <c r="W97" i="13"/>
  <c r="V97" i="13"/>
  <c r="BI96" i="13"/>
  <c r="X96" i="13"/>
  <c r="W96" i="13"/>
  <c r="BW96" i="13" s="1"/>
  <c r="V96" i="13"/>
  <c r="BV96" i="13" s="1"/>
  <c r="N59" i="16"/>
  <c r="J51" i="16"/>
  <c r="N48" i="16"/>
  <c r="L62" i="16"/>
  <c r="J46" i="16"/>
  <c r="L77" i="16"/>
  <c r="J49" i="16"/>
  <c r="N36" i="16"/>
  <c r="L63" i="16"/>
  <c r="L84" i="16"/>
  <c r="J45" i="16"/>
  <c r="J36" i="16"/>
  <c r="N41" i="16"/>
  <c r="N33" i="16"/>
  <c r="L66" i="16"/>
  <c r="L86" i="16"/>
  <c r="N57" i="16"/>
  <c r="J44" i="16"/>
  <c r="J50" i="16"/>
  <c r="N49" i="16"/>
  <c r="N47" i="16"/>
  <c r="J38" i="16"/>
  <c r="J40" i="16"/>
  <c r="L89" i="16"/>
  <c r="J60" i="16"/>
  <c r="L78" i="16"/>
  <c r="N37" i="16"/>
  <c r="L79" i="16"/>
  <c r="N42" i="16"/>
  <c r="L74" i="16"/>
  <c r="J32" i="16"/>
  <c r="N52" i="16"/>
  <c r="J56" i="16"/>
  <c r="N39" i="16"/>
  <c r="L65" i="16"/>
  <c r="N60" i="16"/>
  <c r="L68" i="16"/>
  <c r="N51" i="16"/>
  <c r="L67" i="16"/>
  <c r="N55" i="16"/>
  <c r="L85" i="16"/>
  <c r="J39" i="16"/>
  <c r="J47" i="16"/>
  <c r="L90" i="16"/>
  <c r="L75" i="16"/>
  <c r="N44" i="16"/>
  <c r="N53" i="16"/>
  <c r="N46" i="16"/>
  <c r="L81" i="16"/>
  <c r="J48" i="16"/>
  <c r="N38" i="16"/>
  <c r="L71" i="16"/>
  <c r="J35" i="16"/>
  <c r="J43" i="16"/>
  <c r="J54" i="16"/>
  <c r="N61" i="16"/>
  <c r="J59" i="16"/>
  <c r="J53" i="16"/>
  <c r="L88" i="16"/>
  <c r="J52" i="16"/>
  <c r="L82" i="16"/>
  <c r="N45" i="16"/>
  <c r="L70" i="16"/>
  <c r="BH184" i="13" l="1"/>
  <c r="X103" i="13"/>
  <c r="BV102" i="13"/>
  <c r="W102" i="13"/>
  <c r="Y114" i="13"/>
  <c r="Y132" i="13"/>
  <c r="BX132" i="13"/>
  <c r="BV105" i="13"/>
  <c r="W105" i="13"/>
  <c r="Y138" i="13"/>
  <c r="BX138" i="13"/>
  <c r="BX144" i="13"/>
  <c r="Y144" i="13"/>
  <c r="Y96" i="13"/>
  <c r="BX96" i="13"/>
  <c r="X99" i="13"/>
  <c r="BW99" i="13"/>
  <c r="W117" i="13"/>
  <c r="BV117" i="13"/>
  <c r="BI118" i="13" s="1"/>
  <c r="BV99" i="13"/>
  <c r="X109" i="13"/>
  <c r="Y126" i="13"/>
  <c r="BX126" i="13"/>
  <c r="Z148" i="13"/>
  <c r="BV174" i="13"/>
  <c r="BI100" i="13"/>
  <c r="BI106" i="13"/>
  <c r="BV108" i="13"/>
  <c r="BI109" i="13" s="1"/>
  <c r="BV111" i="13"/>
  <c r="BI112" i="13" s="1"/>
  <c r="W147" i="13"/>
  <c r="BV147" i="13"/>
  <c r="W153" i="13"/>
  <c r="BV153" i="13"/>
  <c r="AA183" i="13"/>
  <c r="CA183" i="13" s="1"/>
  <c r="BZ183" i="13"/>
  <c r="BI127" i="13"/>
  <c r="BI133" i="13"/>
  <c r="BI139" i="13"/>
  <c r="BI148" i="13"/>
  <c r="BI151" i="13"/>
  <c r="BI154" i="13"/>
  <c r="BI103" i="13"/>
  <c r="W108" i="13"/>
  <c r="W111" i="13"/>
  <c r="BV114" i="13"/>
  <c r="BI115" i="13" s="1"/>
  <c r="BV120" i="13"/>
  <c r="BI121" i="13" s="1"/>
  <c r="BV144" i="13"/>
  <c r="BI145" i="13" s="1"/>
  <c r="W150" i="13"/>
  <c r="W156" i="13"/>
  <c r="W162" i="13"/>
  <c r="X120" i="13"/>
  <c r="W123" i="13"/>
  <c r="BV123" i="13"/>
  <c r="W129" i="13"/>
  <c r="BV129" i="13"/>
  <c r="BI130" i="13" s="1"/>
  <c r="W135" i="13"/>
  <c r="BV135" i="13"/>
  <c r="BI136" i="13" s="1"/>
  <c r="W141" i="13"/>
  <c r="BV141" i="13"/>
  <c r="BI142" i="13" s="1"/>
  <c r="BW144" i="13"/>
  <c r="X159" i="13"/>
  <c r="BW159" i="13"/>
  <c r="X177" i="13"/>
  <c r="BW177" i="13"/>
  <c r="BV159" i="13"/>
  <c r="BV177" i="13"/>
  <c r="BV183" i="13"/>
  <c r="CO120" i="13"/>
  <c r="CK117" i="13"/>
  <c r="CO108" i="13"/>
  <c r="CS111" i="13"/>
  <c r="CQ108" i="13"/>
  <c r="CM111" i="13"/>
  <c r="CU111" i="13"/>
  <c r="CQ114" i="13"/>
  <c r="CQ117" i="13"/>
  <c r="CM120" i="13"/>
  <c r="BH121" i="13"/>
  <c r="CJ120" i="13"/>
  <c r="CN120" i="13"/>
  <c r="BJ127" i="13"/>
  <c r="CL126" i="13"/>
  <c r="CT126" i="13"/>
  <c r="CP129" i="13"/>
  <c r="BJ133" i="13"/>
  <c r="CL132" i="13"/>
  <c r="CL135" i="13"/>
  <c r="CT135" i="13"/>
  <c r="CP138" i="13"/>
  <c r="CL141" i="13"/>
  <c r="CL156" i="13"/>
  <c r="CT156" i="13"/>
  <c r="CP159" i="13"/>
  <c r="CL162" i="13"/>
  <c r="CT162" i="13"/>
  <c r="CP165" i="13"/>
  <c r="CL168" i="13"/>
  <c r="CT168" i="13"/>
  <c r="CS171" i="13"/>
  <c r="CO174" i="13"/>
  <c r="BI178" i="13"/>
  <c r="CK177" i="13"/>
  <c r="CS177" i="13"/>
  <c r="CO180" i="13"/>
  <c r="CS99" i="13"/>
  <c r="CK132" i="13"/>
  <c r="CK144" i="13"/>
  <c r="CS150" i="13"/>
  <c r="BJ100" i="13"/>
  <c r="CL99" i="13"/>
  <c r="CP99" i="13"/>
  <c r="CT99" i="13"/>
  <c r="CL102" i="13"/>
  <c r="CP102" i="13"/>
  <c r="CT102" i="13"/>
  <c r="CL105" i="13"/>
  <c r="CP105" i="13"/>
  <c r="CT105" i="13"/>
  <c r="BK127" i="13"/>
  <c r="CM126" i="13"/>
  <c r="CQ126" i="13"/>
  <c r="CU126" i="13"/>
  <c r="CM129" i="13"/>
  <c r="CQ129" i="13"/>
  <c r="CU129" i="13"/>
  <c r="BK133" i="13"/>
  <c r="CM132" i="13"/>
  <c r="CQ132" i="13"/>
  <c r="CU132" i="13"/>
  <c r="CM135" i="13"/>
  <c r="CQ135" i="13"/>
  <c r="CU135" i="13"/>
  <c r="BK139" i="13"/>
  <c r="CM138" i="13"/>
  <c r="CQ138" i="13"/>
  <c r="CU138" i="13"/>
  <c r="CM141" i="13"/>
  <c r="CQ141" i="13"/>
  <c r="CU141" i="13"/>
  <c r="BJ145" i="13"/>
  <c r="CL144" i="13"/>
  <c r="CP144" i="13"/>
  <c r="CT144" i="13"/>
  <c r="CL147" i="13"/>
  <c r="CP147" i="13"/>
  <c r="CT147" i="13"/>
  <c r="CL150" i="13"/>
  <c r="CP150" i="13"/>
  <c r="CT150" i="13"/>
  <c r="CM156" i="13"/>
  <c r="CQ156" i="13"/>
  <c r="CU156" i="13"/>
  <c r="CM159" i="13"/>
  <c r="CQ159" i="13"/>
  <c r="CU159" i="13"/>
  <c r="CM162" i="13"/>
  <c r="CQ162" i="13"/>
  <c r="CU162" i="13"/>
  <c r="CM165" i="13"/>
  <c r="CQ165" i="13"/>
  <c r="CU165" i="13"/>
  <c r="CM168" i="13"/>
  <c r="CQ168" i="13"/>
  <c r="CU168" i="13"/>
  <c r="CL171" i="13"/>
  <c r="CP171" i="13"/>
  <c r="CT171" i="13"/>
  <c r="CL174" i="13"/>
  <c r="CP174" i="13"/>
  <c r="CT174" i="13"/>
  <c r="BJ178" i="13"/>
  <c r="CL177" i="13"/>
  <c r="CP177" i="13"/>
  <c r="CT177" i="13"/>
  <c r="CL180" i="13"/>
  <c r="CP180" i="13"/>
  <c r="CK102" i="13"/>
  <c r="CO105" i="13"/>
  <c r="CS108" i="13"/>
  <c r="CK114" i="13"/>
  <c r="CO117" i="13"/>
  <c r="CS120" i="13"/>
  <c r="CK129" i="13"/>
  <c r="CO132" i="13"/>
  <c r="CS135" i="13"/>
  <c r="CK141" i="13"/>
  <c r="CO144" i="13"/>
  <c r="CS147" i="13"/>
  <c r="CJ168" i="13"/>
  <c r="CM108" i="13"/>
  <c r="CU108" i="13"/>
  <c r="CQ111" i="13"/>
  <c r="CM114" i="13"/>
  <c r="CU114" i="13"/>
  <c r="CM117" i="13"/>
  <c r="CU117" i="13"/>
  <c r="CQ120" i="13"/>
  <c r="CU120" i="13"/>
  <c r="CP126" i="13"/>
  <c r="CL129" i="13"/>
  <c r="CT129" i="13"/>
  <c r="CP132" i="13"/>
  <c r="CT132" i="13"/>
  <c r="CP135" i="13"/>
  <c r="BJ139" i="13"/>
  <c r="CL138" i="13"/>
  <c r="CT138" i="13"/>
  <c r="CP141" i="13"/>
  <c r="CT141" i="13"/>
  <c r="CP156" i="13"/>
  <c r="BJ160" i="13"/>
  <c r="CL159" i="13"/>
  <c r="CT159" i="13"/>
  <c r="CP162" i="13"/>
  <c r="CL165" i="13"/>
  <c r="CT165" i="13"/>
  <c r="CP168" i="13"/>
  <c r="BI172" i="13"/>
  <c r="CK171" i="13"/>
  <c r="CO171" i="13"/>
  <c r="BI175" i="13"/>
  <c r="CK174" i="13"/>
  <c r="CS174" i="13"/>
  <c r="CO177" i="13"/>
  <c r="BI181" i="13"/>
  <c r="CK180" i="13"/>
  <c r="CS180" i="13"/>
  <c r="CK105" i="13"/>
  <c r="CS126" i="13"/>
  <c r="CO135" i="13"/>
  <c r="CS138" i="13"/>
  <c r="CO147" i="13"/>
  <c r="CM99" i="13"/>
  <c r="CQ99" i="13"/>
  <c r="CU99" i="13"/>
  <c r="CM102" i="13"/>
  <c r="CQ102" i="13"/>
  <c r="CU102" i="13"/>
  <c r="CM105" i="13"/>
  <c r="CQ105" i="13"/>
  <c r="CU105" i="13"/>
  <c r="CL108" i="13"/>
  <c r="CP108" i="13"/>
  <c r="CT108" i="13"/>
  <c r="CL111" i="13"/>
  <c r="CP111" i="13"/>
  <c r="CT111" i="13"/>
  <c r="CL114" i="13"/>
  <c r="CP114" i="13"/>
  <c r="CT114" i="13"/>
  <c r="CL117" i="13"/>
  <c r="CP117" i="13"/>
  <c r="CT117" i="13"/>
  <c r="CL120" i="13"/>
  <c r="CP120" i="13"/>
  <c r="CT120" i="13"/>
  <c r="BH136" i="13"/>
  <c r="CJ135" i="13"/>
  <c r="CN135" i="13"/>
  <c r="CR135" i="13"/>
  <c r="BH139" i="13"/>
  <c r="CJ138" i="13"/>
  <c r="CN138" i="13"/>
  <c r="CR138" i="13"/>
  <c r="BH142" i="13"/>
  <c r="CJ141" i="13"/>
  <c r="BK145" i="13"/>
  <c r="CM144" i="13"/>
  <c r="CQ144" i="13"/>
  <c r="CU144" i="13"/>
  <c r="CM147" i="13"/>
  <c r="CQ147" i="13"/>
  <c r="CU147" i="13"/>
  <c r="CM150" i="13"/>
  <c r="CQ150" i="13"/>
  <c r="CU150" i="13"/>
  <c r="CM171" i="13"/>
  <c r="CQ171" i="13"/>
  <c r="CU171" i="13"/>
  <c r="CM174" i="13"/>
  <c r="CQ174" i="13"/>
  <c r="CU174" i="13"/>
  <c r="CM177" i="13"/>
  <c r="CQ177" i="13"/>
  <c r="CU177" i="13"/>
  <c r="CM180" i="13"/>
  <c r="CQ180" i="13"/>
  <c r="CU180" i="13"/>
  <c r="CK99" i="13"/>
  <c r="CO102" i="13"/>
  <c r="CS105" i="13"/>
  <c r="CK111" i="13"/>
  <c r="CO114" i="13"/>
  <c r="CS117" i="13"/>
  <c r="CK126" i="13"/>
  <c r="CO129" i="13"/>
  <c r="CS132" i="13"/>
  <c r="CK138" i="13"/>
  <c r="CO141" i="13"/>
  <c r="CS144" i="13"/>
  <c r="CK150" i="13"/>
  <c r="CN168" i="13"/>
  <c r="BI157" i="13"/>
  <c r="CK156" i="13"/>
  <c r="CO156" i="13"/>
  <c r="CS156" i="13"/>
  <c r="BI160" i="13"/>
  <c r="CK159" i="13"/>
  <c r="CO159" i="13"/>
  <c r="CS159" i="13"/>
  <c r="BI163" i="13"/>
  <c r="CK162" i="13"/>
  <c r="CO162" i="13"/>
  <c r="CS162" i="13"/>
  <c r="BI166" i="13"/>
  <c r="CK165" i="13"/>
  <c r="CO165" i="13"/>
  <c r="CS165" i="13"/>
  <c r="BI169" i="13"/>
  <c r="CK168" i="13"/>
  <c r="CO168" i="13"/>
  <c r="CS168" i="13"/>
  <c r="CO99" i="13"/>
  <c r="CS102" i="13"/>
  <c r="CK108" i="13"/>
  <c r="CO111" i="13"/>
  <c r="CS114" i="13"/>
  <c r="CK120" i="13"/>
  <c r="CO126" i="13"/>
  <c r="CS129" i="13"/>
  <c r="CK135" i="13"/>
  <c r="CO138" i="13"/>
  <c r="CS141" i="13"/>
  <c r="CK147" i="13"/>
  <c r="CO150" i="13"/>
  <c r="CT180" i="13"/>
  <c r="BW183" i="13"/>
  <c r="BX183" i="13"/>
  <c r="BY183" i="13"/>
  <c r="BK183" i="13"/>
  <c r="BO183" i="13"/>
  <c r="CQ183" i="13" s="1"/>
  <c r="BL183" i="13"/>
  <c r="CN183" i="13" s="1"/>
  <c r="BP183" i="13"/>
  <c r="CR183" i="13" s="1"/>
  <c r="BI183" i="13"/>
  <c r="BM183" i="13"/>
  <c r="BQ183" i="13"/>
  <c r="CS183" i="13" s="1"/>
  <c r="BJ183" i="13"/>
  <c r="BN183" i="13"/>
  <c r="CP183" i="13" s="1"/>
  <c r="BR183" i="13"/>
  <c r="CT183" i="13" s="1"/>
  <c r="Y154" i="13"/>
  <c r="CM153" i="13"/>
  <c r="CK153" i="13"/>
  <c r="CL153" i="13"/>
  <c r="BP123" i="13"/>
  <c r="CR123" i="13" s="1"/>
  <c r="BK123" i="13"/>
  <c r="CM123" i="13" s="1"/>
  <c r="BL123" i="13"/>
  <c r="CN123" i="13" s="1"/>
  <c r="BO123" i="13"/>
  <c r="BI123" i="13"/>
  <c r="BM123" i="13"/>
  <c r="BQ123" i="13"/>
  <c r="BJ123" i="13"/>
  <c r="BN123" i="13"/>
  <c r="BR123" i="13"/>
  <c r="CU123" i="13"/>
  <c r="BI97" i="13"/>
  <c r="CK96" i="13"/>
  <c r="CJ96" i="13"/>
  <c r="CB81" i="8"/>
  <c r="CB83" i="8"/>
  <c r="CB85" i="8"/>
  <c r="BH109" i="13"/>
  <c r="BH124" i="13"/>
  <c r="BH127" i="13"/>
  <c r="BH130" i="13"/>
  <c r="BH157" i="13"/>
  <c r="BH172" i="13"/>
  <c r="BH175" i="13"/>
  <c r="BH178" i="13"/>
  <c r="BH112" i="13"/>
  <c r="BH115" i="13"/>
  <c r="BH118" i="13"/>
  <c r="BH145" i="13"/>
  <c r="BH160" i="13"/>
  <c r="BH163" i="13"/>
  <c r="BH166" i="13"/>
  <c r="BH97" i="13"/>
  <c r="BH100" i="13"/>
  <c r="BH103" i="13"/>
  <c r="BH106" i="13"/>
  <c r="BH133" i="13"/>
  <c r="BH148" i="13"/>
  <c r="BH151" i="13"/>
  <c r="BH154" i="13"/>
  <c r="BH181" i="13"/>
  <c r="T145" i="13"/>
  <c r="AG97" i="13"/>
  <c r="T100" i="13"/>
  <c r="T106" i="13"/>
  <c r="T112" i="13"/>
  <c r="X151" i="13"/>
  <c r="T157" i="13"/>
  <c r="T96" i="13"/>
  <c r="AG100" i="13"/>
  <c r="T102" i="13"/>
  <c r="T103" i="13"/>
  <c r="AG106" i="13"/>
  <c r="T108" i="13"/>
  <c r="T109" i="13"/>
  <c r="AG112" i="13"/>
  <c r="T114" i="13"/>
  <c r="W115" i="13"/>
  <c r="AG130" i="13"/>
  <c r="AG136" i="13"/>
  <c r="AG142" i="13"/>
  <c r="T99" i="13"/>
  <c r="T105" i="13"/>
  <c r="T111" i="13"/>
  <c r="T117" i="13"/>
  <c r="T123" i="13"/>
  <c r="T127" i="13"/>
  <c r="AG127" i="13"/>
  <c r="T133" i="13"/>
  <c r="AG133" i="13"/>
  <c r="T139" i="13"/>
  <c r="AG139" i="13"/>
  <c r="W121" i="13"/>
  <c r="BW120" i="13" s="1"/>
  <c r="BJ121" i="13" s="1"/>
  <c r="T130" i="13"/>
  <c r="T142" i="13"/>
  <c r="AG157" i="13"/>
  <c r="T160" i="13"/>
  <c r="T180" i="13"/>
  <c r="T124" i="13"/>
  <c r="T118" i="13"/>
  <c r="AG118" i="13"/>
  <c r="AG124" i="13"/>
  <c r="T132" i="13"/>
  <c r="T138" i="13"/>
  <c r="AG145" i="13"/>
  <c r="T147" i="13"/>
  <c r="AG160" i="13"/>
  <c r="W169" i="13"/>
  <c r="T150" i="13"/>
  <c r="T156" i="13"/>
  <c r="T162" i="13"/>
  <c r="W168" i="13"/>
  <c r="W175" i="13"/>
  <c r="W181" i="13"/>
  <c r="W165" i="13"/>
  <c r="W166" i="13"/>
  <c r="T169" i="13"/>
  <c r="W171" i="13"/>
  <c r="T175" i="13"/>
  <c r="AG163" i="13"/>
  <c r="W174" i="13"/>
  <c r="W180" i="13"/>
  <c r="AG172" i="13"/>
  <c r="T177" i="13"/>
  <c r="T178" i="13"/>
  <c r="AG178" i="13"/>
  <c r="T183" i="13"/>
  <c r="T184" i="13"/>
  <c r="AG184" i="13"/>
  <c r="Q44" i="1"/>
  <c r="Q43" i="1"/>
  <c r="Q42" i="1"/>
  <c r="Q41" i="1"/>
  <c r="AP2" i="13"/>
  <c r="BJ184" i="13" l="1"/>
  <c r="CL183" i="13"/>
  <c r="BI184" i="13"/>
  <c r="CK183" i="13"/>
  <c r="BK184" i="13"/>
  <c r="CM183" i="13"/>
  <c r="BM184" i="13"/>
  <c r="CO183" i="13"/>
  <c r="BL184" i="13"/>
  <c r="BN184" i="13"/>
  <c r="X168" i="13"/>
  <c r="BW168" i="13"/>
  <c r="BJ169" i="13" s="1"/>
  <c r="X165" i="13"/>
  <c r="BW165" i="13"/>
  <c r="BJ166" i="13" s="1"/>
  <c r="X169" i="13"/>
  <c r="X171" i="13"/>
  <c r="BW171" i="13"/>
  <c r="BJ172" i="13" s="1"/>
  <c r="X174" i="13"/>
  <c r="BW174" i="13"/>
  <c r="BJ175" i="13" s="1"/>
  <c r="Y177" i="13"/>
  <c r="BX177" i="13"/>
  <c r="BK178" i="13" s="1"/>
  <c r="BW156" i="13"/>
  <c r="BJ157" i="13" s="1"/>
  <c r="X156" i="13"/>
  <c r="X117" i="13"/>
  <c r="BW117" i="13"/>
  <c r="BJ118" i="13" s="1"/>
  <c r="Z96" i="13"/>
  <c r="BY96" i="13"/>
  <c r="Z138" i="13"/>
  <c r="BY138" i="13"/>
  <c r="BL139" i="13" s="1"/>
  <c r="Z132" i="13"/>
  <c r="BY132" i="13"/>
  <c r="BL133" i="13" s="1"/>
  <c r="X135" i="13"/>
  <c r="BW135" i="13"/>
  <c r="BJ136" i="13" s="1"/>
  <c r="X123" i="13"/>
  <c r="BW123" i="13"/>
  <c r="BJ124" i="13" s="1"/>
  <c r="BW162" i="13"/>
  <c r="BJ163" i="13" s="1"/>
  <c r="X162" i="13"/>
  <c r="BW108" i="13"/>
  <c r="BJ109" i="13" s="1"/>
  <c r="X108" i="13"/>
  <c r="X153" i="13"/>
  <c r="AA148" i="13"/>
  <c r="BW102" i="13"/>
  <c r="BJ103" i="13" s="1"/>
  <c r="X102" i="13"/>
  <c r="X166" i="13"/>
  <c r="Y151" i="13"/>
  <c r="BW153" i="13"/>
  <c r="BJ154" i="13" s="1"/>
  <c r="X141" i="13"/>
  <c r="BW141" i="13"/>
  <c r="BJ142" i="13" s="1"/>
  <c r="X129" i="13"/>
  <c r="BW129" i="13"/>
  <c r="BJ130" i="13" s="1"/>
  <c r="Y120" i="13"/>
  <c r="AB183" i="13"/>
  <c r="X147" i="13"/>
  <c r="BW147" i="13"/>
  <c r="BJ148" i="13" s="1"/>
  <c r="Z144" i="13"/>
  <c r="BY144" i="13"/>
  <c r="BL145" i="13" s="1"/>
  <c r="X105" i="13"/>
  <c r="BW105" i="13"/>
  <c r="BJ106" i="13" s="1"/>
  <c r="Y103" i="13"/>
  <c r="Y109" i="13"/>
  <c r="X181" i="13"/>
  <c r="X180" i="13"/>
  <c r="BW180" i="13"/>
  <c r="BJ181" i="13" s="1"/>
  <c r="X175" i="13"/>
  <c r="X121" i="13"/>
  <c r="X115" i="13"/>
  <c r="BX159" i="13"/>
  <c r="BK160" i="13" s="1"/>
  <c r="Y159" i="13"/>
  <c r="BW114" i="13"/>
  <c r="BJ115" i="13" s="1"/>
  <c r="BW150" i="13"/>
  <c r="BJ151" i="13" s="1"/>
  <c r="X150" i="13"/>
  <c r="X111" i="13"/>
  <c r="BW111" i="13"/>
  <c r="BJ112" i="13" s="1"/>
  <c r="Z126" i="13"/>
  <c r="BY126" i="13"/>
  <c r="BL127" i="13" s="1"/>
  <c r="Y99" i="13"/>
  <c r="BX99" i="13"/>
  <c r="BK100" i="13" s="1"/>
  <c r="Z114" i="13"/>
  <c r="Z154" i="13"/>
  <c r="BM153" i="13"/>
  <c r="CQ123" i="13"/>
  <c r="CL123" i="13"/>
  <c r="CS123" i="13"/>
  <c r="CT123" i="13"/>
  <c r="CO123" i="13"/>
  <c r="CP123" i="13"/>
  <c r="BI124" i="13"/>
  <c r="CK123" i="13"/>
  <c r="BJ96" i="13"/>
  <c r="T126" i="13"/>
  <c r="T115" i="13"/>
  <c r="T168" i="13"/>
  <c r="T163" i="13"/>
  <c r="T174" i="13"/>
  <c r="T121" i="13"/>
  <c r="T135" i="13"/>
  <c r="T181" i="13"/>
  <c r="T172" i="13"/>
  <c r="T166" i="13"/>
  <c r="T120" i="13"/>
  <c r="T171" i="13"/>
  <c r="T136" i="13"/>
  <c r="T151" i="13"/>
  <c r="T165" i="13"/>
  <c r="T148" i="13"/>
  <c r="T153" i="13"/>
  <c r="T141" i="13"/>
  <c r="T129" i="13"/>
  <c r="T144" i="13"/>
  <c r="G13" i="10"/>
  <c r="AT2124" i="13"/>
  <c r="AR1678" i="13"/>
  <c r="AT2147" i="13"/>
  <c r="AR2097" i="13"/>
  <c r="AT2053" i="13"/>
  <c r="AT2119" i="13"/>
  <c r="AT1902" i="13"/>
  <c r="AT1854" i="13"/>
  <c r="AR2028" i="13"/>
  <c r="AR1925" i="13"/>
  <c r="AR2093" i="13"/>
  <c r="AT2122" i="13"/>
  <c r="AR1964" i="13"/>
  <c r="AR2034" i="13"/>
  <c r="AT2123" i="13"/>
  <c r="AR1898" i="13"/>
  <c r="AR1992" i="13"/>
  <c r="AR1629" i="13"/>
  <c r="AT2118" i="13"/>
  <c r="AT2161" i="13"/>
  <c r="AR1929" i="13"/>
  <c r="AR1885" i="13"/>
  <c r="AT2152" i="13"/>
  <c r="AT1794" i="13"/>
  <c r="AT1950" i="13"/>
  <c r="AR1593" i="13"/>
  <c r="AT2157" i="13"/>
  <c r="AR2103" i="13"/>
  <c r="AR1753" i="13"/>
  <c r="AR1713" i="13"/>
  <c r="AR2050" i="13"/>
  <c r="AR1726" i="13"/>
  <c r="AT2009" i="13"/>
  <c r="AR2004" i="13"/>
  <c r="AT1447" i="13"/>
  <c r="AT1212" i="13"/>
  <c r="AR1293" i="13"/>
  <c r="AR1182" i="13"/>
  <c r="AR1472" i="13"/>
  <c r="AT2151" i="13"/>
  <c r="AT1698" i="13"/>
  <c r="AR1543" i="13"/>
  <c r="AR1805" i="13"/>
  <c r="AR1733" i="13"/>
  <c r="AT1747" i="13"/>
  <c r="AT2079" i="13"/>
  <c r="AT2015" i="13"/>
  <c r="AR2008" i="13"/>
  <c r="AR1740" i="13"/>
  <c r="AT1695" i="13"/>
  <c r="AR1252" i="13"/>
  <c r="AT1210" i="13"/>
  <c r="AR1220" i="13"/>
  <c r="AR1199" i="13"/>
  <c r="AR1605" i="13"/>
  <c r="AR1575" i="13"/>
  <c r="AR1354" i="13"/>
  <c r="AT1475" i="13"/>
  <c r="AT2106" i="13"/>
  <c r="AT1467" i="13"/>
  <c r="AR2109" i="13"/>
  <c r="AR1982" i="13"/>
  <c r="AR1784" i="13"/>
  <c r="AR1631" i="13"/>
  <c r="AR1894" i="13"/>
  <c r="AR1851" i="13"/>
  <c r="AT1723" i="13"/>
  <c r="AT1839" i="13"/>
  <c r="AT2162" i="13"/>
  <c r="AR1624" i="13"/>
  <c r="AR1948" i="13"/>
  <c r="AR1436" i="13"/>
  <c r="AT1836" i="13"/>
  <c r="AR1802" i="13"/>
  <c r="AR2021" i="13"/>
  <c r="AR1745" i="13"/>
  <c r="AT2153" i="13"/>
  <c r="AR1588" i="13"/>
  <c r="AT2016" i="13"/>
  <c r="AR1376" i="13"/>
  <c r="AR1782" i="13"/>
  <c r="AT2159" i="13"/>
  <c r="AT1948" i="13"/>
  <c r="AR1998" i="13"/>
  <c r="AT2074" i="13"/>
  <c r="AR1552" i="13"/>
  <c r="AR1905" i="13"/>
  <c r="AR2161" i="13"/>
  <c r="AR2121" i="13"/>
  <c r="AR2105" i="13"/>
  <c r="AR2002" i="13"/>
  <c r="AR2017" i="13"/>
  <c r="AT2057" i="13"/>
  <c r="AR1516" i="13"/>
  <c r="AR2158" i="13"/>
  <c r="AR1435" i="13"/>
  <c r="AR1834" i="13"/>
  <c r="AR1529" i="13"/>
  <c r="AR1323" i="13"/>
  <c r="AT1892" i="13"/>
  <c r="AR1762" i="13"/>
  <c r="AT1798" i="13"/>
  <c r="AR1274" i="13"/>
  <c r="AR1906" i="13"/>
  <c r="AT1145" i="13"/>
  <c r="AR2090" i="13"/>
  <c r="AT1534" i="13"/>
  <c r="AR2079" i="13"/>
  <c r="AR1524" i="13"/>
  <c r="AR1873" i="13"/>
  <c r="AR2080" i="13"/>
  <c r="AR1829" i="13"/>
  <c r="AT2072" i="13"/>
  <c r="AR1694" i="13"/>
  <c r="AR1686" i="13"/>
  <c r="AR1211" i="13"/>
  <c r="AR1930" i="13"/>
  <c r="AR1837" i="13"/>
  <c r="AR2077" i="13"/>
  <c r="AT1771" i="13"/>
  <c r="AR2069" i="13"/>
  <c r="AR1658" i="13"/>
  <c r="AR1649" i="13"/>
  <c r="AR1163" i="13"/>
  <c r="AT1735" i="13"/>
  <c r="AR1801" i="13"/>
  <c r="AR2065" i="13"/>
  <c r="AT1731" i="13"/>
  <c r="AR1907" i="13"/>
  <c r="AR2013" i="13"/>
  <c r="AR1893" i="13"/>
  <c r="AR2159" i="13"/>
  <c r="AT1939" i="13"/>
  <c r="AT1503" i="13"/>
  <c r="AR2119" i="13"/>
  <c r="AR1580" i="13"/>
  <c r="AR1858" i="13"/>
  <c r="AR1862" i="13"/>
  <c r="AR1857" i="13"/>
  <c r="AR2067" i="13"/>
  <c r="AR1811" i="13"/>
  <c r="AR1461" i="13"/>
  <c r="AT2054" i="13"/>
  <c r="AR1544" i="13"/>
  <c r="AT1800" i="13"/>
  <c r="AT1981" i="13"/>
  <c r="AR1821" i="13"/>
  <c r="AT1978" i="13"/>
  <c r="AT1901" i="13"/>
  <c r="AT1403" i="13"/>
  <c r="AR2035" i="13"/>
  <c r="AR1508" i="13"/>
  <c r="AR1941" i="13"/>
  <c r="AR1899" i="13"/>
  <c r="AT1763" i="13"/>
  <c r="AR1947" i="13"/>
  <c r="AT1804" i="13"/>
  <c r="AT1730" i="13"/>
  <c r="AR2024" i="13"/>
  <c r="AR1583" i="13"/>
  <c r="AR1725" i="13"/>
  <c r="AT2085" i="13"/>
  <c r="AT1409" i="13"/>
  <c r="AR1800" i="13"/>
  <c r="AR1950" i="13"/>
  <c r="AR1969" i="13"/>
  <c r="AR1626" i="13"/>
  <c r="AR2160" i="13"/>
  <c r="AR1403" i="13"/>
  <c r="AT1805" i="13"/>
  <c r="AR1377" i="13"/>
  <c r="AR2104" i="13"/>
  <c r="AT1760" i="13"/>
  <c r="AT1748" i="13"/>
  <c r="AR1239" i="13"/>
  <c r="AR1650" i="13"/>
  <c r="AR1673" i="13"/>
  <c r="AT1472" i="13"/>
  <c r="AR1525" i="13"/>
  <c r="AR1509" i="13"/>
  <c r="AT1511" i="13"/>
  <c r="AT1191" i="13"/>
  <c r="AR1659" i="13"/>
  <c r="AR1126" i="13"/>
  <c r="AT1648" i="13"/>
  <c r="AT1461" i="13"/>
  <c r="AR1642" i="13"/>
  <c r="AT1449" i="13"/>
  <c r="AT1550" i="13"/>
  <c r="AT1829" i="13"/>
  <c r="AT1106" i="13"/>
  <c r="AT2084" i="13"/>
  <c r="AR2027" i="13"/>
  <c r="AR2011" i="13"/>
  <c r="AT2093" i="13"/>
  <c r="AT1697" i="13"/>
  <c r="AR1700" i="13"/>
  <c r="AR1422" i="13"/>
  <c r="AR1621" i="13"/>
  <c r="AR2025" i="13"/>
  <c r="AT1984" i="13"/>
  <c r="AR1962" i="13"/>
  <c r="AR2076" i="13"/>
  <c r="AT1661" i="13"/>
  <c r="AR1959" i="13"/>
  <c r="AR1335" i="13"/>
  <c r="AR1549" i="13"/>
  <c r="AR1979" i="13"/>
  <c r="AR1913" i="13"/>
  <c r="AR1901" i="13"/>
  <c r="AR2142" i="13"/>
  <c r="AR1919" i="13"/>
  <c r="AT1689" i="13"/>
  <c r="AT1293" i="13"/>
  <c r="AR1477" i="13"/>
  <c r="AR1909" i="13"/>
  <c r="AT2095" i="13"/>
  <c r="AR1865" i="13"/>
  <c r="AR2059" i="13"/>
  <c r="AR1751" i="13"/>
  <c r="AT1878" i="13"/>
  <c r="AR1255" i="13"/>
  <c r="AR2055" i="13"/>
  <c r="AT1148" i="13"/>
  <c r="AR1819" i="13"/>
  <c r="AT1220" i="13"/>
  <c r="AR1900" i="13"/>
  <c r="AT1406" i="13"/>
  <c r="AR1803" i="13"/>
  <c r="AT1398" i="13"/>
  <c r="AT2070" i="13"/>
  <c r="AT1611" i="13"/>
  <c r="AR1841" i="13"/>
  <c r="AT1411" i="13"/>
  <c r="AR1271" i="13"/>
  <c r="AR1381" i="13"/>
  <c r="AT1261" i="13"/>
  <c r="AR2113" i="13"/>
  <c r="AR1692" i="13"/>
  <c r="AR2124" i="13"/>
  <c r="AR1949" i="13"/>
  <c r="AR1826" i="13"/>
  <c r="AT1722" i="13"/>
  <c r="AR1201" i="13"/>
  <c r="AT1664" i="13"/>
  <c r="AT2142" i="13"/>
  <c r="AR1656" i="13"/>
  <c r="AR2163" i="13"/>
  <c r="AR1876" i="13"/>
  <c r="AR1911" i="13"/>
  <c r="AR1679" i="13"/>
  <c r="AR2125" i="13"/>
  <c r="AR1723" i="13"/>
  <c r="AR2092" i="13"/>
  <c r="AR1888" i="13"/>
  <c r="AR1908" i="13"/>
  <c r="AR1842" i="13"/>
  <c r="AT2089" i="13"/>
  <c r="AR1202" i="13"/>
  <c r="AR1859" i="13"/>
  <c r="AR1794" i="13"/>
  <c r="AR2058" i="13"/>
  <c r="AT1156" i="13"/>
  <c r="AT1801" i="13"/>
  <c r="AR1926" i="13"/>
  <c r="AT1926" i="13"/>
  <c r="AT1639" i="13"/>
  <c r="AR1943" i="13"/>
  <c r="AR1878" i="13"/>
  <c r="AR1889" i="13"/>
  <c r="AR1478" i="13"/>
  <c r="AT2158" i="13"/>
  <c r="AT1986" i="13"/>
  <c r="AR1307" i="13"/>
  <c r="AR1299" i="13"/>
  <c r="AT1861" i="13"/>
  <c r="AT1137" i="13"/>
  <c r="AT1584" i="13"/>
  <c r="AR2045" i="13"/>
  <c r="AR1696" i="13"/>
  <c r="AT1460" i="13"/>
  <c r="AT1357" i="13"/>
  <c r="AR1928" i="13"/>
  <c r="AT1617" i="13"/>
  <c r="AR2047" i="13"/>
  <c r="AR2037" i="13"/>
  <c r="AR1634" i="13"/>
  <c r="AR2078" i="13"/>
  <c r="AR2095" i="13"/>
  <c r="AT1979" i="13"/>
  <c r="AT1982" i="13"/>
  <c r="AT2017" i="13"/>
  <c r="AT2078" i="13"/>
  <c r="AT2004" i="13"/>
  <c r="AR2081" i="13"/>
  <c r="AR1978" i="13"/>
  <c r="AT2148" i="13"/>
  <c r="AR1965" i="13"/>
  <c r="AR1961" i="13"/>
  <c r="AT1907" i="13"/>
  <c r="AR2063" i="13"/>
  <c r="AT2129" i="13"/>
  <c r="AT1863" i="13"/>
  <c r="AR1847" i="13"/>
  <c r="AT1578" i="13"/>
  <c r="AR1141" i="13"/>
  <c r="AT1545" i="13"/>
  <c r="AT2007" i="13"/>
  <c r="AR1867" i="13"/>
  <c r="AT1842" i="13"/>
  <c r="AT2154" i="13"/>
  <c r="AR1953" i="13"/>
  <c r="AR2061" i="13"/>
  <c r="AT2001" i="13"/>
  <c r="AR2100" i="13"/>
  <c r="AR1890" i="13"/>
  <c r="AR1972" i="13"/>
  <c r="AR1765" i="13"/>
  <c r="AR2127" i="13"/>
  <c r="AR2012" i="13"/>
  <c r="AR1980" i="13"/>
  <c r="AR1920" i="13"/>
  <c r="AR1732" i="13"/>
  <c r="AT2013" i="13"/>
  <c r="AT1539" i="13"/>
  <c r="AR1737" i="13"/>
  <c r="AR1853" i="13"/>
  <c r="AR1976" i="13"/>
  <c r="AR1940" i="13"/>
  <c r="AT1985" i="13"/>
  <c r="AT1649" i="13"/>
  <c r="AT1896" i="13"/>
  <c r="AR1493" i="13"/>
  <c r="AR2126" i="13"/>
  <c r="AT1868" i="13"/>
  <c r="AT1434" i="13"/>
  <c r="AR1228" i="13"/>
  <c r="AR1148" i="13"/>
  <c r="AR1164" i="13"/>
  <c r="AR1367" i="13"/>
  <c r="AR1758" i="13"/>
  <c r="AR1441" i="13"/>
  <c r="AR1283" i="13"/>
  <c r="AR1683" i="13"/>
  <c r="AT1657" i="13"/>
  <c r="AR1663" i="13"/>
  <c r="AT1641" i="13"/>
  <c r="AT1509" i="13"/>
  <c r="AR1915" i="13"/>
  <c r="AR1680" i="13"/>
  <c r="AR1534" i="13"/>
  <c r="AR1872" i="13"/>
  <c r="AR1760" i="13"/>
  <c r="AT1766" i="13"/>
  <c r="AR1190" i="13"/>
  <c r="AT1906" i="13"/>
  <c r="AT1300" i="13"/>
  <c r="AT1859" i="13"/>
  <c r="AT1462" i="13"/>
  <c r="AR2033" i="13"/>
  <c r="AR1452" i="13"/>
  <c r="AR1170" i="13"/>
  <c r="AT1373" i="13"/>
  <c r="AR1167" i="13"/>
  <c r="AR2086" i="13"/>
  <c r="AR1577" i="13"/>
  <c r="AR1991" i="13"/>
  <c r="AR1541" i="13"/>
  <c r="AR2029" i="13"/>
  <c r="AR1505" i="13"/>
  <c r="AR2014" i="13"/>
  <c r="AT2127" i="13"/>
  <c r="AT1151" i="13"/>
  <c r="AT1401" i="13"/>
  <c r="AT1876" i="13"/>
  <c r="AR1701" i="13"/>
  <c r="AR1482" i="13"/>
  <c r="AR1502" i="13"/>
  <c r="AR1645" i="13"/>
  <c r="AR1632" i="13"/>
  <c r="AT1656" i="13"/>
  <c r="AR1617" i="13"/>
  <c r="AT1575" i="13"/>
  <c r="AR1291" i="13"/>
  <c r="AR1918" i="13"/>
  <c r="AT1464" i="13"/>
  <c r="AT1552" i="13"/>
  <c r="AR1177" i="13"/>
  <c r="AR1093" i="13"/>
  <c r="AR1091" i="13"/>
  <c r="AR1160" i="13"/>
  <c r="AR1260" i="13"/>
  <c r="AR1128" i="13"/>
  <c r="AT1138" i="13"/>
  <c r="AR1339" i="13"/>
  <c r="AR2139" i="13"/>
  <c r="AR1194" i="13"/>
  <c r="AR1137" i="13"/>
  <c r="AR1526" i="13"/>
  <c r="AT1796" i="13"/>
  <c r="AT1532" i="13"/>
  <c r="AT1112" i="13"/>
  <c r="AR1288" i="13"/>
  <c r="AR1347" i="13"/>
  <c r="AT1231" i="13"/>
  <c r="AT1546" i="13"/>
  <c r="AR1755" i="13"/>
  <c r="AT1588" i="13"/>
  <c r="AT1377" i="13"/>
  <c r="AT1612" i="13"/>
  <c r="AT1134" i="13"/>
  <c r="AR1173" i="13"/>
  <c r="AT1877" i="13"/>
  <c r="AT1331" i="13"/>
  <c r="AT1608" i="13"/>
  <c r="AR1125" i="13"/>
  <c r="AR1334" i="13"/>
  <c r="AT1155" i="13"/>
  <c r="AT1281" i="13"/>
  <c r="AR1450" i="13"/>
  <c r="AR1087" i="13"/>
  <c r="AT1171" i="13"/>
  <c r="AT1531" i="13"/>
  <c r="AR1191" i="13"/>
  <c r="AR2138" i="13"/>
  <c r="AR1839" i="13"/>
  <c r="AT1370" i="13"/>
  <c r="AR1302" i="13"/>
  <c r="AT1681" i="13"/>
  <c r="AR1719" i="13"/>
  <c r="AT1645" i="13"/>
  <c r="AT1676" i="13"/>
  <c r="AR1840" i="13"/>
  <c r="AR1903" i="13"/>
  <c r="AR1720" i="13"/>
  <c r="AT1627" i="13"/>
  <c r="AT1685" i="13"/>
  <c r="AT1189" i="13"/>
  <c r="AT1374" i="13"/>
  <c r="AR1332" i="13"/>
  <c r="AR2112" i="13"/>
  <c r="AT1506" i="13"/>
  <c r="AT1150" i="13"/>
  <c r="AT1368" i="13"/>
  <c r="AR1572" i="13"/>
  <c r="AT1680" i="13"/>
  <c r="AT1660" i="13"/>
  <c r="AR1718" i="13"/>
  <c r="AT1423" i="13"/>
  <c r="AR1266" i="13"/>
  <c r="AR1197" i="13"/>
  <c r="AT1946" i="13"/>
  <c r="AT1445" i="13"/>
  <c r="AT1263" i="13"/>
  <c r="AT1108" i="13"/>
  <c r="AT1610" i="13"/>
  <c r="AR1359" i="13"/>
  <c r="AR1330" i="13"/>
  <c r="AR2153" i="13"/>
  <c r="AT1591" i="13"/>
  <c r="AT1123" i="13"/>
  <c r="AT1874" i="13"/>
  <c r="AR1467" i="13"/>
  <c r="AR1622" i="13"/>
  <c r="AR1232" i="13"/>
  <c r="AR1481" i="13"/>
  <c r="AR1610" i="13"/>
  <c r="AR1265" i="13"/>
  <c r="AT2133" i="13"/>
  <c r="AR1779" i="13"/>
  <c r="AR1494" i="13"/>
  <c r="AR1786" i="13"/>
  <c r="AR1927" i="13"/>
  <c r="AR1312" i="13"/>
  <c r="AT1579" i="13"/>
  <c r="AR1822" i="13"/>
  <c r="AR1353" i="13"/>
  <c r="AT1186" i="13"/>
  <c r="AT1502" i="13"/>
  <c r="AT1352" i="13"/>
  <c r="AR1189" i="13"/>
  <c r="AR1954" i="13"/>
  <c r="AT1110" i="13"/>
  <c r="AT1428" i="13"/>
  <c r="AT1666" i="13"/>
  <c r="AR1448" i="13"/>
  <c r="AT1463" i="13"/>
  <c r="AT1505" i="13"/>
  <c r="AR1604" i="13"/>
  <c r="AT1767" i="13"/>
  <c r="AT1554" i="13"/>
  <c r="AR1383" i="13"/>
  <c r="AR1936" i="13"/>
  <c r="AR2054" i="13"/>
  <c r="AT2055" i="13"/>
  <c r="AT1870" i="13"/>
  <c r="AT2000" i="13"/>
  <c r="AT2163" i="13"/>
  <c r="AR1946" i="13"/>
  <c r="AT2130" i="13"/>
  <c r="AT1581" i="13"/>
  <c r="AT1285" i="13"/>
  <c r="AR1573" i="13"/>
  <c r="AR1306" i="13"/>
  <c r="AT1692" i="13"/>
  <c r="AR1807" i="13"/>
  <c r="AT1665" i="13"/>
  <c r="AR1749" i="13"/>
  <c r="AR1489" i="13"/>
  <c r="AR1333" i="13"/>
  <c r="AR2038" i="13"/>
  <c r="AT2143" i="13"/>
  <c r="AT1832" i="13"/>
  <c r="AT1828" i="13"/>
  <c r="AR2000" i="13"/>
  <c r="AR2164" i="13"/>
  <c r="AT1820" i="13"/>
  <c r="AR1671" i="13"/>
  <c r="AR1960" i="13"/>
  <c r="AR2116" i="13"/>
  <c r="AT1873" i="13"/>
  <c r="AT1770" i="13"/>
  <c r="AT2160" i="13"/>
  <c r="AR2155" i="13"/>
  <c r="AR1902" i="13"/>
  <c r="AR1666" i="13"/>
  <c r="AR2102" i="13"/>
  <c r="AR1922" i="13"/>
  <c r="AT1822" i="13"/>
  <c r="AT1358" i="13"/>
  <c r="AT1089" i="13"/>
  <c r="AT1675" i="13"/>
  <c r="AT1604" i="13"/>
  <c r="AT1227" i="13"/>
  <c r="AR1320" i="13"/>
  <c r="AR1499" i="13"/>
  <c r="AR1487" i="13"/>
  <c r="AT1909" i="13"/>
  <c r="AT1301" i="13"/>
  <c r="AR1275" i="13"/>
  <c r="AR2026" i="13"/>
  <c r="AT1221" i="13"/>
  <c r="AR1866" i="13"/>
  <c r="AR1721" i="13"/>
  <c r="AT1734" i="13"/>
  <c r="AR1667" i="13"/>
  <c r="AR1820" i="13"/>
  <c r="AT2019" i="13"/>
  <c r="AT1690" i="13"/>
  <c r="AT1980" i="13"/>
  <c r="AR1855" i="13"/>
  <c r="AT1945" i="13"/>
  <c r="AT1654" i="13"/>
  <c r="AR1766" i="13"/>
  <c r="AR1742" i="13"/>
  <c r="AR1999" i="13"/>
  <c r="AR1871" i="13"/>
  <c r="AR1702" i="13"/>
  <c r="AR1813" i="13"/>
  <c r="AR1492" i="13"/>
  <c r="AR1464" i="13"/>
  <c r="AT2060" i="13"/>
  <c r="AR1389" i="13"/>
  <c r="AR1257" i="13"/>
  <c r="AR1245" i="13"/>
  <c r="AR2110" i="13"/>
  <c r="AT2083" i="13"/>
  <c r="AR1744" i="13"/>
  <c r="AT1714" i="13"/>
  <c r="AT2006" i="13"/>
  <c r="AR2016" i="13"/>
  <c r="AR1660" i="13"/>
  <c r="AT1587" i="13"/>
  <c r="AR1994" i="13"/>
  <c r="AR1828" i="13"/>
  <c r="AT1838" i="13"/>
  <c r="AR2046" i="13"/>
  <c r="AR1388" i="13"/>
  <c r="AT2003" i="13"/>
  <c r="AR2123" i="13"/>
  <c r="AR2130" i="13"/>
  <c r="AT2086" i="13"/>
  <c r="AR2030" i="13"/>
  <c r="AR1967" i="13"/>
  <c r="AR1931" i="13"/>
  <c r="AT1746" i="13"/>
  <c r="AT2034" i="13"/>
  <c r="AR1327" i="13"/>
  <c r="AT1653" i="13"/>
  <c r="AR1500" i="13"/>
  <c r="AR1151" i="13"/>
  <c r="AR1633" i="13"/>
  <c r="AR1609" i="13"/>
  <c r="AT1615" i="13"/>
  <c r="AR1590" i="13"/>
  <c r="AT1764" i="13"/>
  <c r="AT1140" i="13"/>
  <c r="AR1714" i="13"/>
  <c r="AT1366" i="13"/>
  <c r="AR2003" i="13"/>
  <c r="AT1860" i="13"/>
  <c r="AT1117" i="13"/>
  <c r="AT1228" i="13"/>
  <c r="AR1880" i="13"/>
  <c r="AT1440" i="13"/>
  <c r="AR2062" i="13"/>
  <c r="AT1498" i="13"/>
  <c r="AR1977" i="13"/>
  <c r="AR1488" i="13"/>
  <c r="AT2035" i="13"/>
  <c r="AR2122" i="13"/>
  <c r="AT1864" i="13"/>
  <c r="AR1564" i="13"/>
  <c r="AR1187" i="13"/>
  <c r="AR1536" i="13"/>
  <c r="AR1175" i="13"/>
  <c r="AR1146" i="13"/>
  <c r="AR1396" i="13"/>
  <c r="AT1590" i="13"/>
  <c r="AT1803" i="13"/>
  <c r="AR2072" i="13"/>
  <c r="AT2128" i="13"/>
  <c r="AR2044" i="13"/>
  <c r="AT2046" i="13"/>
  <c r="AR1797" i="13"/>
  <c r="AT1912" i="13"/>
  <c r="AR2022" i="13"/>
  <c r="AT1908" i="13"/>
  <c r="AR1757" i="13"/>
  <c r="AR1699" i="13"/>
  <c r="AR1250" i="13"/>
  <c r="AT1843" i="13"/>
  <c r="AR1537" i="13"/>
  <c r="AT1372" i="13"/>
  <c r="AR1619" i="13"/>
  <c r="AT1684" i="13"/>
  <c r="AR1810" i="13"/>
  <c r="AR1975" i="13"/>
  <c r="AT1124" i="13"/>
  <c r="AT1784" i="13"/>
  <c r="AR1615" i="13"/>
  <c r="AR1198" i="13"/>
  <c r="AT1103" i="13"/>
  <c r="AR1704" i="13"/>
  <c r="AT1361" i="13"/>
  <c r="AR1341" i="13"/>
  <c r="AR1411" i="13"/>
  <c r="AT1266" i="13"/>
  <c r="AT1688" i="13"/>
  <c r="AT1964" i="13"/>
  <c r="AT1905" i="13"/>
  <c r="AR2145" i="13"/>
  <c r="AT1400" i="13"/>
  <c r="AR1861" i="13"/>
  <c r="AR1251" i="13"/>
  <c r="AT2135" i="13"/>
  <c r="AR1410" i="13"/>
  <c r="AR1589" i="13"/>
  <c r="AR1270" i="13"/>
  <c r="AR1506" i="13"/>
  <c r="AR1366" i="13"/>
  <c r="AR1446" i="13"/>
  <c r="AT1556" i="13"/>
  <c r="AT1733" i="13"/>
  <c r="AT2131" i="13"/>
  <c r="AR1096" i="13"/>
  <c r="AR1715" i="13"/>
  <c r="AR1514" i="13"/>
  <c r="AT1429" i="13"/>
  <c r="AR2143" i="13"/>
  <c r="AR1380" i="13"/>
  <c r="AT1188" i="13"/>
  <c r="AT1170" i="13"/>
  <c r="AR1132" i="13"/>
  <c r="AT1298" i="13"/>
  <c r="AT1845" i="13"/>
  <c r="AT1407" i="13"/>
  <c r="AR2031" i="13"/>
  <c r="AT1618" i="13"/>
  <c r="AR1923" i="13"/>
  <c r="AR1512" i="13"/>
  <c r="AT1944" i="13"/>
  <c r="AT1438" i="13"/>
  <c r="AR2048" i="13"/>
  <c r="AR1924" i="13"/>
  <c r="AT2073" i="13"/>
  <c r="AR1881" i="13"/>
  <c r="AR2106" i="13"/>
  <c r="AT1711" i="13"/>
  <c r="AR2085" i="13"/>
  <c r="AT1941" i="13"/>
  <c r="AR1697" i="13"/>
  <c r="AR1856" i="13"/>
  <c r="AR1570" i="13"/>
  <c r="AR1597" i="13"/>
  <c r="AR1710" i="13"/>
  <c r="AR1585" i="13"/>
  <c r="AR1513" i="13"/>
  <c r="AR1848" i="13"/>
  <c r="AR1712" i="13"/>
  <c r="AR1342" i="13"/>
  <c r="AT1332" i="13"/>
  <c r="AT1435" i="13"/>
  <c r="AT1732" i="13"/>
  <c r="AR1233" i="13"/>
  <c r="AR1620" i="13"/>
  <c r="AR1426" i="13"/>
  <c r="AT1761" i="13"/>
  <c r="AR1974" i="13"/>
  <c r="AR1540" i="13"/>
  <c r="AT1727" i="13"/>
  <c r="AR1241" i="13"/>
  <c r="AR1153" i="13"/>
  <c r="AR1421" i="13"/>
  <c r="AR1192" i="13"/>
  <c r="AR1180" i="13"/>
  <c r="AR2131" i="13"/>
  <c r="AT1333" i="13"/>
  <c r="AR1457" i="13"/>
  <c r="AT1362" i="13"/>
  <c r="AT2022" i="13"/>
  <c r="AR1313" i="13"/>
  <c r="AR1677" i="13"/>
  <c r="AT1282" i="13"/>
  <c r="AR1415" i="13"/>
  <c r="AT1437" i="13"/>
  <c r="AT1268" i="13"/>
  <c r="AT1242" i="13"/>
  <c r="AT1099" i="13"/>
  <c r="AR2128" i="13"/>
  <c r="AR1322" i="13"/>
  <c r="AT1399" i="13"/>
  <c r="AR1264" i="13"/>
  <c r="AT1869" i="13"/>
  <c r="AR1157" i="13"/>
  <c r="AR1612" i="13"/>
  <c r="AR1785" i="13"/>
  <c r="AR1661" i="13"/>
  <c r="AR1155" i="13"/>
  <c r="AT1628" i="13"/>
  <c r="AT1360" i="13"/>
  <c r="AR1289" i="13"/>
  <c r="AR1300" i="13"/>
  <c r="AR1746" i="13"/>
  <c r="AR1258" i="13"/>
  <c r="AR1193" i="13"/>
  <c r="AT1256" i="13"/>
  <c r="AT2071" i="13"/>
  <c r="AR1449" i="13"/>
  <c r="AR2009" i="13"/>
  <c r="AR1393" i="13"/>
  <c r="AT1951" i="13"/>
  <c r="AR1693" i="13"/>
  <c r="AR1897" i="13"/>
  <c r="AR1616" i="13"/>
  <c r="AT2052" i="13"/>
  <c r="AR1734" i="13"/>
  <c r="AT1555" i="13"/>
  <c r="AR1705" i="13"/>
  <c r="AR1687" i="13"/>
  <c r="AR2057" i="13"/>
  <c r="AR2042" i="13"/>
  <c r="AR1869" i="13"/>
  <c r="AR1729" i="13"/>
  <c r="AR1957" i="13"/>
  <c r="AT1802" i="13"/>
  <c r="AT1891" i="13"/>
  <c r="AR1796" i="13"/>
  <c r="AT1682" i="13"/>
  <c r="AR1896" i="13"/>
  <c r="AT1855" i="13"/>
  <c r="AR2073" i="13"/>
  <c r="AT1646" i="13"/>
  <c r="AR1799" i="13"/>
  <c r="AT1819" i="13"/>
  <c r="AT1858" i="13"/>
  <c r="AR1824" i="13"/>
  <c r="AT1914" i="13"/>
  <c r="AR1761" i="13"/>
  <c r="AR1838" i="13"/>
  <c r="AR1707" i="13"/>
  <c r="AR1681" i="13"/>
  <c r="AT1515" i="13"/>
  <c r="AT1479" i="13"/>
  <c r="AT1915" i="13"/>
  <c r="AT1583" i="13"/>
  <c r="AR1542" i="13"/>
  <c r="AR1510" i="13"/>
  <c r="AT2051" i="13"/>
  <c r="AR1942" i="13"/>
  <c r="AR1218" i="13"/>
  <c r="AR1210" i="13"/>
  <c r="AR1968" i="13"/>
  <c r="AT2088" i="13"/>
  <c r="AT2077" i="13"/>
  <c r="AR1361" i="13"/>
  <c r="AR1168" i="13"/>
  <c r="AR1557" i="13"/>
  <c r="AT2082" i="13"/>
  <c r="AT1943" i="13"/>
  <c r="AR1644" i="13"/>
  <c r="AR1521" i="13"/>
  <c r="AT2164" i="13"/>
  <c r="AR1910" i="13"/>
  <c r="AR1703" i="13"/>
  <c r="AR1485" i="13"/>
  <c r="AR2071" i="13"/>
  <c r="AT1927" i="13"/>
  <c r="AT1949" i="13"/>
  <c r="AR2108" i="13"/>
  <c r="AR2082" i="13"/>
  <c r="AT1825" i="13"/>
  <c r="AR1698" i="13"/>
  <c r="AT1834" i="13"/>
  <c r="AT1211" i="13"/>
  <c r="AT1183" i="13"/>
  <c r="AR1966" i="13"/>
  <c r="AT1365" i="13"/>
  <c r="AR1836" i="13"/>
  <c r="AR2117" i="13"/>
  <c r="AT2126" i="13"/>
  <c r="AR1860" i="13"/>
  <c r="AR1480" i="13"/>
  <c r="AT2146" i="13"/>
  <c r="AT2165" i="13"/>
  <c r="AR1958" i="13"/>
  <c r="AR1444" i="13"/>
  <c r="AT2094" i="13"/>
  <c r="AR2111" i="13"/>
  <c r="AT2010" i="13"/>
  <c r="AT1687" i="13"/>
  <c r="AR1569" i="13"/>
  <c r="AR1685" i="13"/>
  <c r="AT2008" i="13"/>
  <c r="AR1741" i="13"/>
  <c r="AT1875" i="13"/>
  <c r="AR2070" i="13"/>
  <c r="AT1974" i="13"/>
  <c r="AR1613" i="13"/>
  <c r="AR1497" i="13"/>
  <c r="AT1520" i="13"/>
  <c r="AR1939" i="13"/>
  <c r="AT1303" i="13"/>
  <c r="AT1638" i="13"/>
  <c r="AT1219" i="13"/>
  <c r="AR1883" i="13"/>
  <c r="AT1573" i="13"/>
  <c r="AR1938" i="13"/>
  <c r="AR1563" i="13"/>
  <c r="AT2012" i="13"/>
  <c r="AR1934" i="13"/>
  <c r="AT1890" i="13"/>
  <c r="AR1400" i="13"/>
  <c r="AR1578" i="13"/>
  <c r="AR1368" i="13"/>
  <c r="AR1546" i="13"/>
  <c r="AR1301" i="13"/>
  <c r="AR2053" i="13"/>
  <c r="AT2120" i="13"/>
  <c r="AR2001" i="13"/>
  <c r="AR1636" i="13"/>
  <c r="AT1225" i="13"/>
  <c r="AR1608" i="13"/>
  <c r="AT1217" i="13"/>
  <c r="AT1987" i="13"/>
  <c r="AT1827" i="13"/>
  <c r="AT1614" i="13"/>
  <c r="AT1287" i="13"/>
  <c r="AR1181" i="13"/>
  <c r="AT1259" i="13"/>
  <c r="AR1169" i="13"/>
  <c r="AR1465" i="13"/>
  <c r="AT1280" i="13"/>
  <c r="AR1213" i="13"/>
  <c r="AR1971" i="13"/>
  <c r="AR1365" i="13"/>
  <c r="AR2019" i="13"/>
  <c r="AR1326" i="13"/>
  <c r="AR1997" i="13"/>
  <c r="AT1284" i="13"/>
  <c r="AT1897" i="13"/>
  <c r="AR1242" i="13"/>
  <c r="AR1292" i="13"/>
  <c r="AR1387" i="13"/>
  <c r="AR1391" i="13"/>
  <c r="AT2156" i="13"/>
  <c r="AR2036" i="13"/>
  <c r="AR1996" i="13"/>
  <c r="AR1952" i="13"/>
  <c r="AR1310" i="13"/>
  <c r="AR1750" i="13"/>
  <c r="AR1695" i="13"/>
  <c r="AT1696" i="13"/>
  <c r="AR1895" i="13"/>
  <c r="AT1837" i="13"/>
  <c r="AR1798" i="13"/>
  <c r="AR2165" i="13"/>
  <c r="AR1845" i="13"/>
  <c r="AR1812" i="13"/>
  <c r="AR2074" i="13"/>
  <c r="AT2075" i="13"/>
  <c r="AR2107" i="13"/>
  <c r="AR2162" i="13"/>
  <c r="AR2084" i="13"/>
  <c r="AT2056" i="13"/>
  <c r="AT1642" i="13"/>
  <c r="AR1290" i="13"/>
  <c r="AT1143" i="13"/>
  <c r="AR1756" i="13"/>
  <c r="AT1363" i="13"/>
  <c r="AT1940" i="13"/>
  <c r="AR1672" i="13"/>
  <c r="AR1423" i="13"/>
  <c r="AR2049" i="13"/>
  <c r="AR1945" i="13"/>
  <c r="AT1260" i="13"/>
  <c r="AR1682" i="13"/>
  <c r="AR1346" i="13"/>
  <c r="AT1469" i="13"/>
  <c r="AR1879" i="13"/>
  <c r="AT1149" i="13"/>
  <c r="AT1530" i="13"/>
  <c r="AR1373" i="13"/>
  <c r="AR1587" i="13"/>
  <c r="AR1185" i="13"/>
  <c r="AT1715" i="13"/>
  <c r="AT1446" i="13"/>
  <c r="AR1404" i="13"/>
  <c r="AT1621" i="13"/>
  <c r="AT1458" i="13"/>
  <c r="AR1455" i="13"/>
  <c r="AR2144" i="13"/>
  <c r="AR1854" i="13"/>
  <c r="AR1319" i="13"/>
  <c r="AT1567" i="13"/>
  <c r="AR1215" i="13"/>
  <c r="AT1494" i="13"/>
  <c r="AT1538" i="13"/>
  <c r="AR1133" i="13"/>
  <c r="AR1418" i="13"/>
  <c r="AT1547" i="13"/>
  <c r="AR2146" i="13"/>
  <c r="AT1872" i="13"/>
  <c r="AT1826" i="13"/>
  <c r="AT1893" i="13"/>
  <c r="AT2145" i="13"/>
  <c r="AR1138" i="13"/>
  <c r="AR1442" i="13"/>
  <c r="AR1374" i="13"/>
  <c r="AR1638" i="13"/>
  <c r="AR1567" i="13"/>
  <c r="AR1149" i="13"/>
  <c r="AT1512" i="13"/>
  <c r="AR1129" i="13"/>
  <c r="AR2134" i="13"/>
  <c r="AR1369" i="13"/>
  <c r="AR1171" i="13"/>
  <c r="AT1916" i="13"/>
  <c r="AT1107" i="13"/>
  <c r="AT1516" i="13"/>
  <c r="AR1618" i="13"/>
  <c r="AT2107" i="13"/>
  <c r="AR1891" i="13"/>
  <c r="AR1321" i="13"/>
  <c r="AR1458" i="13"/>
  <c r="AR1428" i="13"/>
  <c r="AR1090" i="13"/>
  <c r="AT1109" i="13"/>
  <c r="AT1119" i="13"/>
  <c r="AT1510" i="13"/>
  <c r="AT1386" i="13"/>
  <c r="AR1205" i="13"/>
  <c r="AR1882" i="13"/>
  <c r="AR1308" i="13"/>
  <c r="AT1725" i="13"/>
  <c r="AR1989" i="13"/>
  <c r="AR1601" i="13"/>
  <c r="AT1551" i="13"/>
  <c r="AR1963" i="13"/>
  <c r="AR1818" i="13"/>
  <c r="AR1507" i="13"/>
  <c r="AT1356" i="13"/>
  <c r="AT1606" i="13"/>
  <c r="AR1469" i="13"/>
  <c r="AT1466" i="13"/>
  <c r="AT1624" i="13"/>
  <c r="AT2091" i="13"/>
  <c r="AT1185" i="13"/>
  <c r="AR1606" i="13"/>
  <c r="AT1350" i="13"/>
  <c r="AT2149" i="13"/>
  <c r="AR1318" i="13"/>
  <c r="AR1771" i="13"/>
  <c r="AT1258" i="13"/>
  <c r="AT1712" i="13"/>
  <c r="AT1785" i="13"/>
  <c r="AR1475" i="13"/>
  <c r="AR1139" i="13"/>
  <c r="AR1398" i="13"/>
  <c r="AT1291" i="13"/>
  <c r="AR1630" i="13"/>
  <c r="AR1358" i="13"/>
  <c r="AT1283" i="13"/>
  <c r="AT1111" i="13"/>
  <c r="AR1247" i="13"/>
  <c r="AT1088" i="13"/>
  <c r="AR1243" i="13"/>
  <c r="AT1821" i="13"/>
  <c r="AT1786" i="13"/>
  <c r="AR1371" i="13"/>
  <c r="AR1402" i="13"/>
  <c r="AT1299" i="13"/>
  <c r="AT1139" i="13"/>
  <c r="AR2114" i="13"/>
  <c r="AR2083" i="13"/>
  <c r="AT1153" i="13"/>
  <c r="AT1540" i="13"/>
  <c r="AT1674" i="13"/>
  <c r="AR1145" i="13"/>
  <c r="AR1394" i="13"/>
  <c r="AR1778" i="13"/>
  <c r="AR1207" i="13"/>
  <c r="AT1568" i="13"/>
  <c r="AR1234" i="13"/>
  <c r="AT1125" i="13"/>
  <c r="AR1706" i="13"/>
  <c r="AR1147" i="13"/>
  <c r="AR2060" i="13"/>
  <c r="AR1554" i="13"/>
  <c r="AT1090" i="13"/>
  <c r="AT1569" i="13"/>
  <c r="AT1471" i="13"/>
  <c r="AT1473" i="13"/>
  <c r="AT1603" i="13"/>
  <c r="AT1795" i="13"/>
  <c r="AT1508" i="13"/>
  <c r="AT1432" i="13"/>
  <c r="AR1184" i="13"/>
  <c r="AT1306" i="13"/>
  <c r="AT1413" i="13"/>
  <c r="AT1174" i="13"/>
  <c r="AT1773" i="13"/>
  <c r="AT1470" i="13"/>
  <c r="AT1444" i="13"/>
  <c r="AR1668" i="13"/>
  <c r="AR1246" i="13"/>
  <c r="AR1405" i="13"/>
  <c r="AR1121" i="13"/>
  <c r="AT1468" i="13"/>
  <c r="AR1574" i="13"/>
  <c r="AR1887" i="13"/>
  <c r="AR1595" i="13"/>
  <c r="AT1307" i="13"/>
  <c r="AR2087" i="13"/>
  <c r="AT2048" i="13"/>
  <c r="AT1159" i="13"/>
  <c r="AR1434" i="13"/>
  <c r="AR1098" i="13"/>
  <c r="AT1572" i="13"/>
  <c r="AR1362" i="13"/>
  <c r="AT1173" i="13"/>
  <c r="AT1264" i="13"/>
  <c r="AT1101" i="13"/>
  <c r="AT1465" i="13"/>
  <c r="AR1780" i="13"/>
  <c r="AR1295" i="13"/>
  <c r="AR1249" i="13"/>
  <c r="AR1222" i="13"/>
  <c r="AR1777" i="13"/>
  <c r="AR1623" i="13"/>
  <c r="AT1224" i="13"/>
  <c r="AT1533" i="13"/>
  <c r="AR1724" i="13"/>
  <c r="AR1600" i="13"/>
  <c r="AR1462" i="13"/>
  <c r="AR1586" i="13"/>
  <c r="AR1236" i="13"/>
  <c r="AR1340" i="13"/>
  <c r="AR1788" i="13"/>
  <c r="AT1197" i="13"/>
  <c r="AT1917" i="13"/>
  <c r="AT1154" i="13"/>
  <c r="AR1414" i="13"/>
  <c r="AR1759" i="13"/>
  <c r="AR1431" i="13"/>
  <c r="AT1953" i="13"/>
  <c r="AR1987" i="13"/>
  <c r="AT1782" i="13"/>
  <c r="AR1535" i="13"/>
  <c r="AR1273" i="13"/>
  <c r="AR1531" i="13"/>
  <c r="AR1440" i="13"/>
  <c r="AR1484" i="13"/>
  <c r="AR1460" i="13"/>
  <c r="AT2020" i="13"/>
  <c r="AT1354" i="13"/>
  <c r="AR1743" i="13"/>
  <c r="AT1441" i="13"/>
  <c r="AR1188" i="13"/>
  <c r="AT1595" i="13"/>
  <c r="AT1091" i="13"/>
  <c r="AR2075" i="13"/>
  <c r="AR2089" i="13"/>
  <c r="AT1662" i="13"/>
  <c r="AR1736" i="13"/>
  <c r="AR1599" i="13"/>
  <c r="AR1708" i="13"/>
  <c r="AR1674" i="13"/>
  <c r="AT1232" i="13"/>
  <c r="AR1844" i="13"/>
  <c r="AR1263" i="13"/>
  <c r="AR1316" i="13"/>
  <c r="AR1357" i="13"/>
  <c r="AT1903" i="13"/>
  <c r="AR1665" i="13"/>
  <c r="AR1655" i="13"/>
  <c r="AR1112" i="13"/>
  <c r="AT1351" i="13"/>
  <c r="AR1348" i="13"/>
  <c r="AT1255" i="13"/>
  <c r="AR1248" i="13"/>
  <c r="AT1327" i="13"/>
  <c r="AR1224" i="13"/>
  <c r="AT1317" i="13"/>
  <c r="AR1384" i="13"/>
  <c r="AR1519" i="13"/>
  <c r="AR1161" i="13"/>
  <c r="AR1303" i="13"/>
  <c r="AT2092" i="13"/>
  <c r="AR1382" i="13"/>
  <c r="AT2096" i="13"/>
  <c r="AT1881" i="13"/>
  <c r="AR1256" i="13"/>
  <c r="AT1126" i="13"/>
  <c r="AR1993" i="13"/>
  <c r="AR1556" i="13"/>
  <c r="AR1099" i="13"/>
  <c r="AR1200" i="13"/>
  <c r="AT1594" i="13"/>
  <c r="AT2050" i="13"/>
  <c r="AR2020" i="13"/>
  <c r="AR1984" i="13"/>
  <c r="AR1944" i="13"/>
  <c r="AT2087" i="13"/>
  <c r="AR1227" i="13"/>
  <c r="AR1973" i="13"/>
  <c r="AR1651" i="13"/>
  <c r="AR1178" i="13"/>
  <c r="AR1830" i="13"/>
  <c r="AR2007" i="13"/>
  <c r="AR2157" i="13"/>
  <c r="AR2101" i="13"/>
  <c r="AR1846" i="13"/>
  <c r="AR1130" i="13"/>
  <c r="AR2051" i="13"/>
  <c r="AT2002" i="13"/>
  <c r="AR1827" i="13"/>
  <c r="AT1619" i="13"/>
  <c r="AT2021" i="13"/>
  <c r="AR2096" i="13"/>
  <c r="AR1491" i="13"/>
  <c r="AR2129" i="13"/>
  <c r="AR1304" i="13"/>
  <c r="AT1865" i="13"/>
  <c r="AR1217" i="13"/>
  <c r="AR1662" i="13"/>
  <c r="AT1678" i="13"/>
  <c r="AR1140" i="13"/>
  <c r="AT1840" i="13"/>
  <c r="AR1727" i="13"/>
  <c r="AR1451" i="13"/>
  <c r="AT1942" i="13"/>
  <c r="AR1110" i="13"/>
  <c r="AR1355" i="13"/>
  <c r="AR1628" i="13"/>
  <c r="AT1442" i="13"/>
  <c r="AT1480" i="13"/>
  <c r="AR1238" i="13"/>
  <c r="AT1190" i="13"/>
  <c r="AT1482" i="13"/>
  <c r="AT1659" i="13"/>
  <c r="AR1131" i="13"/>
  <c r="AT1693" i="13"/>
  <c r="AT1302" i="13"/>
  <c r="AT1571" i="13"/>
  <c r="AR1244" i="13"/>
  <c r="AR1787" i="13"/>
  <c r="AR1142" i="13"/>
  <c r="AT1900" i="13"/>
  <c r="AR1281" i="13"/>
  <c r="AT1589" i="13"/>
  <c r="AR1172" i="13"/>
  <c r="AR1111" i="13"/>
  <c r="AR1390" i="13"/>
  <c r="AT1223" i="13"/>
  <c r="AR1267" i="13"/>
  <c r="AT1262" i="13"/>
  <c r="AT1998" i="13"/>
  <c r="AR1849" i="13"/>
  <c r="AR2015" i="13"/>
  <c r="AR1874" i="13"/>
  <c r="AR2066" i="13"/>
  <c r="AR1520" i="13"/>
  <c r="AT1278" i="13"/>
  <c r="AR1747" i="13"/>
  <c r="AR1654" i="13"/>
  <c r="AT1182" i="13"/>
  <c r="AT1216" i="13"/>
  <c r="AR1641" i="13"/>
  <c r="AR1144" i="13"/>
  <c r="AR1253" i="13"/>
  <c r="AR2136" i="13"/>
  <c r="AT1566" i="13"/>
  <c r="AR1466" i="13"/>
  <c r="AR1364" i="13"/>
  <c r="AT1288" i="13"/>
  <c r="AT1513" i="13"/>
  <c r="AR1124" i="13"/>
  <c r="AT1772" i="13"/>
  <c r="AR1470" i="13"/>
  <c r="AT1305" i="13"/>
  <c r="AR1287" i="13"/>
  <c r="AT1136" i="13"/>
  <c r="AR1562" i="13"/>
  <c r="AT1500" i="13"/>
  <c r="AR1127" i="13"/>
  <c r="AT1087" i="13"/>
  <c r="AR1427" i="13"/>
  <c r="AT2076" i="13"/>
  <c r="AR1981" i="13"/>
  <c r="AT2023" i="13"/>
  <c r="AT2011" i="13"/>
  <c r="AR1995" i="13"/>
  <c r="AR1408" i="13"/>
  <c r="AR1208" i="13"/>
  <c r="AR1486" i="13"/>
  <c r="AT1640" i="13"/>
  <c r="AR1262" i="13"/>
  <c r="AT1862" i="13"/>
  <c r="AR1214" i="13"/>
  <c r="AR1279" i="13"/>
  <c r="AR1722" i="13"/>
  <c r="AT1122" i="13"/>
  <c r="AT2132" i="13"/>
  <c r="AR1669" i="13"/>
  <c r="AT1625" i="13"/>
  <c r="AR1413" i="13"/>
  <c r="AR1568" i="13"/>
  <c r="AT1592" i="13"/>
  <c r="AR2151" i="13"/>
  <c r="AR1285" i="13"/>
  <c r="AR1156" i="13"/>
  <c r="AT1098" i="13"/>
  <c r="AR1119" i="13"/>
  <c r="AT1824" i="13"/>
  <c r="AT1691" i="13"/>
  <c r="AT1121" i="13"/>
  <c r="AT1443" i="13"/>
  <c r="AR1501" i="13"/>
  <c r="AR1216" i="13"/>
  <c r="AT1230" i="13"/>
  <c r="AR1162" i="13"/>
  <c r="AT2108" i="13"/>
  <c r="AR1209" i="13"/>
  <c r="AR1097" i="13"/>
  <c r="AT1218" i="13"/>
  <c r="AR1691" i="13"/>
  <c r="AR1647" i="13"/>
  <c r="AR1884" i="13"/>
  <c r="AR1986" i="13"/>
  <c r="AT1439" i="13"/>
  <c r="AT1651" i="13"/>
  <c r="AR1833" i="13"/>
  <c r="AT1336" i="13"/>
  <c r="AR1329" i="13"/>
  <c r="AR1772" i="13"/>
  <c r="AR1134" i="13"/>
  <c r="AR1349" i="13"/>
  <c r="AR1825" i="13"/>
  <c r="AT1647" i="13"/>
  <c r="AT1353" i="13"/>
  <c r="AT1207" i="13"/>
  <c r="AT1157" i="13"/>
  <c r="AR1230" i="13"/>
  <c r="AR1716" i="13"/>
  <c r="AR1429" i="13"/>
  <c r="AR1282" i="13"/>
  <c r="AR2115" i="13"/>
  <c r="AR1437" i="13"/>
  <c r="AT1422" i="13"/>
  <c r="AR1553" i="13"/>
  <c r="AT1699" i="13"/>
  <c r="AR2133" i="13"/>
  <c r="AT1988" i="13"/>
  <c r="AT1629" i="13"/>
  <c r="AT2109" i="13"/>
  <c r="AR1684" i="13"/>
  <c r="AT1448" i="13"/>
  <c r="AR1517" i="13"/>
  <c r="AR1473" i="13"/>
  <c r="AT1196" i="13"/>
  <c r="AT1222" i="13"/>
  <c r="AT1160" i="13"/>
  <c r="AT1713" i="13"/>
  <c r="AT1215" i="13"/>
  <c r="AT1172" i="13"/>
  <c r="AR1101" i="13"/>
  <c r="AT2025" i="13"/>
  <c r="AT1938" i="13"/>
  <c r="AR1951" i="13"/>
  <c r="AR1523" i="13"/>
  <c r="AT1376" i="13"/>
  <c r="AR1592" i="13"/>
  <c r="AR2149" i="13"/>
  <c r="AT1433" i="13"/>
  <c r="AT1113" i="13"/>
  <c r="AT1514" i="13"/>
  <c r="AT1477" i="13"/>
  <c r="AT1245" i="13"/>
  <c r="AR1261" i="13"/>
  <c r="AR1269" i="13"/>
  <c r="AT1758" i="13"/>
  <c r="AR1379" i="13"/>
  <c r="AT1214" i="13"/>
  <c r="AR1754" i="13"/>
  <c r="AT1193" i="13"/>
  <c r="AR2152" i="13"/>
  <c r="AR1430" i="13"/>
  <c r="AT1209" i="13"/>
  <c r="AR1774" i="13"/>
  <c r="AR1399" i="13"/>
  <c r="AR1735" i="13"/>
  <c r="AR1433" i="13"/>
  <c r="AT1809" i="13"/>
  <c r="AT1389" i="13"/>
  <c r="AT2037" i="13"/>
  <c r="AR1351" i="13"/>
  <c r="AT1213" i="13"/>
  <c r="AT1768" i="13"/>
  <c r="AT1989" i="13"/>
  <c r="AT1787" i="13"/>
  <c r="AR1864" i="13"/>
  <c r="AT1976" i="13"/>
  <c r="AT1818" i="13"/>
  <c r="AR1496" i="13"/>
  <c r="AT1226" i="13"/>
  <c r="AR1559" i="13"/>
  <c r="AR1579" i="13"/>
  <c r="AR2132" i="13"/>
  <c r="AR1328" i="13"/>
  <c r="AR1136" i="13"/>
  <c r="AR1576" i="13"/>
  <c r="AT1229" i="13"/>
  <c r="AT1427" i="13"/>
  <c r="AT2097" i="13"/>
  <c r="AT1341" i="13"/>
  <c r="AR1591" i="13"/>
  <c r="AT1517" i="13"/>
  <c r="AR1545" i="13"/>
  <c r="AR1345" i="13"/>
  <c r="AR1225" i="13"/>
  <c r="AR1286" i="13"/>
  <c r="AR1221" i="13"/>
  <c r="AR1731" i="13"/>
  <c r="AT1831" i="13"/>
  <c r="AT1857" i="13"/>
  <c r="AT1340" i="13"/>
  <c r="AR1565" i="13"/>
  <c r="AR1424" i="13"/>
  <c r="AT1622" i="13"/>
  <c r="AR1831" i="13"/>
  <c r="AT1880" i="13"/>
  <c r="AR1297" i="13"/>
  <c r="AT1459" i="13"/>
  <c r="AT1326" i="13"/>
  <c r="AT1541" i="13"/>
  <c r="AT1580" i="13"/>
  <c r="AT1928" i="13"/>
  <c r="AT1846" i="13"/>
  <c r="AR1483" i="13"/>
  <c r="AR1114" i="13"/>
  <c r="AR1738" i="13"/>
  <c r="AR1781" i="13"/>
  <c r="AR1203" i="13"/>
  <c r="AT1677" i="13"/>
  <c r="AT1613" i="13"/>
  <c r="AT1451" i="13"/>
  <c r="AR1186" i="13"/>
  <c r="AT1557" i="13"/>
  <c r="AR1852" i="13"/>
  <c r="AR1392" i="13"/>
  <c r="AR2005" i="13"/>
  <c r="AT1430" i="13"/>
  <c r="AT1314" i="13"/>
  <c r="AT1378" i="13"/>
  <c r="AR1711" i="13"/>
  <c r="AR1676" i="13"/>
  <c r="AR1640" i="13"/>
  <c r="AR1764" i="13"/>
  <c r="AT1570" i="13"/>
  <c r="AR1850" i="13"/>
  <c r="AR1870" i="13"/>
  <c r="AR1166" i="13"/>
  <c r="AR1817" i="13"/>
  <c r="AR1717" i="13"/>
  <c r="AR1937" i="13"/>
  <c r="AT1947" i="13"/>
  <c r="AR1143" i="13"/>
  <c r="AT1548" i="13"/>
  <c r="AR1769" i="13"/>
  <c r="AT2047" i="13"/>
  <c r="AR1814" i="13"/>
  <c r="AT2121" i="13"/>
  <c r="AR1933" i="13"/>
  <c r="AR2156" i="13"/>
  <c r="AR1298" i="13"/>
  <c r="AT2090" i="13"/>
  <c r="AT1135" i="13"/>
  <c r="AT2018" i="13"/>
  <c r="AT1335" i="13"/>
  <c r="AR1363" i="13"/>
  <c r="AR1652" i="13"/>
  <c r="AR1932" i="13"/>
  <c r="AT1999" i="13"/>
  <c r="AT1983" i="13"/>
  <c r="AR1625" i="13"/>
  <c r="AR1386" i="13"/>
  <c r="AT1895" i="13"/>
  <c r="AR1935" i="13"/>
  <c r="AR1296" i="13"/>
  <c r="AR1657" i="13"/>
  <c r="AT1369" i="13"/>
  <c r="AR1223" i="13"/>
  <c r="AT1265" i="13"/>
  <c r="AR1598" i="13"/>
  <c r="AR1990" i="13"/>
  <c r="AR1518" i="13"/>
  <c r="AR1675" i="13"/>
  <c r="AT1297" i="13"/>
  <c r="AR1637" i="13"/>
  <c r="AR1419" i="13"/>
  <c r="AT2036" i="13"/>
  <c r="AR1646" i="13"/>
  <c r="AT1686" i="13"/>
  <c r="AR1547" i="13"/>
  <c r="AR1571" i="13"/>
  <c r="AT1620" i="13"/>
  <c r="AR1639" i="13"/>
  <c r="AR1653" i="13"/>
  <c r="AT1410" i="13"/>
  <c r="AT1254" i="13"/>
  <c r="AR2098" i="13"/>
  <c r="AR2056" i="13"/>
  <c r="AT2081" i="13"/>
  <c r="AR2039" i="13"/>
  <c r="AR2032" i="13"/>
  <c r="AR1648" i="13"/>
  <c r="AT1436" i="13"/>
  <c r="AT1663" i="13"/>
  <c r="AT1806" i="13"/>
  <c r="AT1537" i="13"/>
  <c r="AR1495" i="13"/>
  <c r="AR2154" i="13"/>
  <c r="AT1086" i="13"/>
  <c r="AT1724" i="13"/>
  <c r="AR1154" i="13"/>
  <c r="AR1776" i="13"/>
  <c r="AT1195" i="13"/>
  <c r="AR1474" i="13"/>
  <c r="AT1294" i="13"/>
  <c r="AR2150" i="13"/>
  <c r="AR1268" i="13"/>
  <c r="AR1804" i="13"/>
  <c r="AT1808" i="13"/>
  <c r="AT1105" i="13"/>
  <c r="AR1522" i="13"/>
  <c r="AT1286" i="13"/>
  <c r="AR1914" i="13"/>
  <c r="AT1658" i="13"/>
  <c r="AR1259" i="13"/>
  <c r="AT1337" i="13"/>
  <c r="AR1527" i="13"/>
  <c r="AT1728" i="13"/>
  <c r="AT1759" i="13"/>
  <c r="AR2018" i="13"/>
  <c r="AR1985" i="13"/>
  <c r="AR1875" i="13"/>
  <c r="AR1832" i="13"/>
  <c r="AT1616" i="13"/>
  <c r="AT2080" i="13"/>
  <c r="AT2005" i="13"/>
  <c r="AR1311" i="13"/>
  <c r="AR1596" i="13"/>
  <c r="AR1877" i="13"/>
  <c r="AR1350" i="13"/>
  <c r="AR2094" i="13"/>
  <c r="AT2125" i="13"/>
  <c r="AR1539" i="13"/>
  <c r="AR1158" i="13"/>
  <c r="AR1528" i="13"/>
  <c r="AR1795" i="13"/>
  <c r="AT1257" i="13"/>
  <c r="AT1507" i="13"/>
  <c r="AT1783" i="13"/>
  <c r="AT2136" i="13"/>
  <c r="AR1456" i="13"/>
  <c r="AT1431" i="13"/>
  <c r="AT1481" i="13"/>
  <c r="AT1339" i="13"/>
  <c r="AT1496" i="13"/>
  <c r="AR1983" i="13"/>
  <c r="AR1315" i="13"/>
  <c r="AR1196" i="13"/>
  <c r="AT1544" i="13"/>
  <c r="AT1679" i="13"/>
  <c r="AR1337" i="13"/>
  <c r="AR1324" i="13"/>
  <c r="AT1700" i="13"/>
  <c r="AR1179" i="13"/>
  <c r="AT1910" i="13"/>
  <c r="AR1438" i="13"/>
  <c r="AT1187" i="13"/>
  <c r="AT1116" i="13"/>
  <c r="AT2058" i="13"/>
  <c r="AR2043" i="13"/>
  <c r="AR1763" i="13"/>
  <c r="AT1844" i="13"/>
  <c r="AT1975" i="13"/>
  <c r="AR1768" i="13"/>
  <c r="AR1603" i="13"/>
  <c r="AT1118" i="13"/>
  <c r="AR1089" i="13"/>
  <c r="AR2147" i="13"/>
  <c r="AT1206" i="13"/>
  <c r="AT1364" i="13"/>
  <c r="AR1385" i="13"/>
  <c r="AT1977" i="13"/>
  <c r="AR1503" i="13"/>
  <c r="AT1243" i="13"/>
  <c r="AT1623" i="13"/>
  <c r="AR1231" i="13"/>
  <c r="AT1830" i="13"/>
  <c r="AT1762" i="13"/>
  <c r="AR2120" i="13"/>
  <c r="AT1504" i="13"/>
  <c r="AR1120" i="13"/>
  <c r="AR1229" i="13"/>
  <c r="AR2148" i="13"/>
  <c r="AT1737" i="13"/>
  <c r="AT1701" i="13"/>
  <c r="AT1269" i="13"/>
  <c r="AR1212" i="13"/>
  <c r="AR1407" i="13"/>
  <c r="AR1336" i="13"/>
  <c r="AT1607" i="13"/>
  <c r="AT1652" i="13"/>
  <c r="AR1406" i="13"/>
  <c r="AR1344" i="13"/>
  <c r="AR1602" i="13"/>
  <c r="AR1352" i="13"/>
  <c r="AT1655" i="13"/>
  <c r="AT1750" i="13"/>
  <c r="AR2064" i="13"/>
  <c r="AT2049" i="13"/>
  <c r="AR1533" i="13"/>
  <c r="AT1866" i="13"/>
  <c r="AT2014" i="13"/>
  <c r="AT1194" i="13"/>
  <c r="AR1280" i="13"/>
  <c r="AT1141" i="13"/>
  <c r="AT1142" i="13"/>
  <c r="AR1538" i="13"/>
  <c r="AR1432" i="13"/>
  <c r="AT2150" i="13"/>
  <c r="AR1688" i="13"/>
  <c r="AT1329" i="13"/>
  <c r="AT1408" i="13"/>
  <c r="AR1314" i="13"/>
  <c r="AT1161" i="13"/>
  <c r="AT1543" i="13"/>
  <c r="AR2091" i="13"/>
  <c r="AT1334" i="13"/>
  <c r="AR1447" i="13"/>
  <c r="AR1582" i="13"/>
  <c r="AT1549" i="13"/>
  <c r="AR1237" i="13"/>
  <c r="AT1799" i="13"/>
  <c r="AR1868" i="13"/>
  <c r="AT1683" i="13"/>
  <c r="AT1963" i="13"/>
  <c r="AR2010" i="13"/>
  <c r="AT1499" i="13"/>
  <c r="AT2061" i="13"/>
  <c r="AT1586" i="13"/>
  <c r="AT1375" i="13"/>
  <c r="AR1360" i="13"/>
  <c r="AT1192" i="13"/>
  <c r="AT2155" i="13"/>
  <c r="AR1240" i="13"/>
  <c r="AR1459" i="13"/>
  <c r="AT1952" i="13"/>
  <c r="AT1296" i="13"/>
  <c r="AT1304" i="13"/>
  <c r="AR1970" i="13"/>
  <c r="AT1115" i="13"/>
  <c r="AR1917" i="13"/>
  <c r="AR1454" i="13"/>
  <c r="AT1474" i="13"/>
  <c r="AR1635" i="13"/>
  <c r="AT1521" i="13"/>
  <c r="AR1416" i="13"/>
  <c r="AR1773" i="13"/>
  <c r="AR1835" i="13"/>
  <c r="AT1519" i="13"/>
  <c r="AR1548" i="13"/>
  <c r="AR1752" i="13"/>
  <c r="AT1522" i="13"/>
  <c r="AR1425" i="13"/>
  <c r="AT1184" i="13"/>
  <c r="AR1594" i="13"/>
  <c r="AT1102" i="13"/>
  <c r="AT1716" i="13"/>
  <c r="AR1532" i="13"/>
  <c r="AT1650" i="13"/>
  <c r="AR2099" i="13"/>
  <c r="AR1118" i="13"/>
  <c r="AR2137" i="13"/>
  <c r="AR1338" i="13"/>
  <c r="AR1728" i="13"/>
  <c r="AR2040" i="13"/>
  <c r="AT1244" i="13"/>
  <c r="AT1158" i="13"/>
  <c r="AT2062" i="13"/>
  <c r="AR1094" i="13"/>
  <c r="AT1330" i="13"/>
  <c r="AT1424" i="13"/>
  <c r="AR1627" i="13"/>
  <c r="AR1409" i="13"/>
  <c r="AT1609" i="13"/>
  <c r="AR1955" i="13"/>
  <c r="AR1206" i="13"/>
  <c r="AT1585" i="13"/>
  <c r="AR1490" i="13"/>
  <c r="AT1114" i="13"/>
  <c r="AT1404" i="13"/>
  <c r="AR1581" i="13"/>
  <c r="AT1476" i="13"/>
  <c r="AT2137" i="13"/>
  <c r="AT1602" i="13"/>
  <c r="AT1233" i="13"/>
  <c r="AR1689" i="13"/>
  <c r="AT1553" i="13"/>
  <c r="AR1254" i="13"/>
  <c r="AT1405" i="13"/>
  <c r="AR1116" i="13"/>
  <c r="AT1729" i="13"/>
  <c r="AT1279" i="13"/>
  <c r="AR1823" i="13"/>
  <c r="AT2059" i="13"/>
  <c r="AR1558" i="13"/>
  <c r="AT1483" i="13"/>
  <c r="AR1988" i="13"/>
  <c r="AR1370" i="13"/>
  <c r="AR1515" i="13"/>
  <c r="AT1289" i="13"/>
  <c r="AR1806" i="13"/>
  <c r="AR1504" i="13"/>
  <c r="AR1921" i="13"/>
  <c r="AR1498" i="13"/>
  <c r="AT1535" i="13"/>
  <c r="AR1892" i="13"/>
  <c r="AR1550" i="13"/>
  <c r="AT1593" i="13"/>
  <c r="AT1484" i="13"/>
  <c r="AT1833" i="13"/>
  <c r="AT1501" i="13"/>
  <c r="AT1577" i="13"/>
  <c r="AR1843" i="13"/>
  <c r="AR1614" i="13"/>
  <c r="AR1808" i="13"/>
  <c r="AR1479" i="13"/>
  <c r="AR1560" i="13"/>
  <c r="AT1355" i="13"/>
  <c r="AR1135" i="13"/>
  <c r="AR1643" i="13"/>
  <c r="AR1463" i="13"/>
  <c r="AR1471" i="13"/>
  <c r="AT1769" i="13"/>
  <c r="AR2088" i="13"/>
  <c r="AT2134" i="13"/>
  <c r="AT1328" i="13"/>
  <c r="AR1176" i="13"/>
  <c r="AR1690" i="13"/>
  <c r="AT1450" i="13"/>
  <c r="AR1912" i="13"/>
  <c r="AR1219" i="13"/>
  <c r="AR1195" i="13"/>
  <c r="AT1359" i="13"/>
  <c r="AR1395" i="13"/>
  <c r="AR1183" i="13"/>
  <c r="AR1607" i="13"/>
  <c r="AT1867" i="13"/>
  <c r="AT1879" i="13"/>
  <c r="AT1911" i="13"/>
  <c r="AT1292" i="13"/>
  <c r="AR1904" i="13"/>
  <c r="AT1643" i="13"/>
  <c r="AR1095" i="13"/>
  <c r="AT1710" i="13"/>
  <c r="AR1453" i="13"/>
  <c r="AR1152" i="13"/>
  <c r="AR2140" i="13"/>
  <c r="AT1841" i="13"/>
  <c r="AR1916" i="13"/>
  <c r="AR2118" i="13"/>
  <c r="AR1278" i="13"/>
  <c r="AT1425" i="13"/>
  <c r="AT1478" i="13"/>
  <c r="AR1100" i="13"/>
  <c r="AR1611" i="13"/>
  <c r="AR2023" i="13"/>
  <c r="AR1566" i="13"/>
  <c r="AT1823" i="13"/>
  <c r="AT1367" i="13"/>
  <c r="AT1426" i="13"/>
  <c r="AR2135" i="13"/>
  <c r="AT1574" i="13"/>
  <c r="AT1797" i="13"/>
  <c r="AT1316" i="13"/>
  <c r="AR1115" i="13"/>
  <c r="AT1913" i="13"/>
  <c r="AR1670" i="13"/>
  <c r="AT1412" i="13"/>
  <c r="AR1150" i="13"/>
  <c r="AT2144" i="13"/>
  <c r="AR1664" i="13"/>
  <c r="AT1120" i="13"/>
  <c r="AR1305" i="13"/>
  <c r="AR1767" i="13"/>
  <c r="AR1401" i="13"/>
  <c r="AT1582" i="13"/>
  <c r="AR2041" i="13"/>
  <c r="AR1123" i="13"/>
  <c r="AT1146" i="13"/>
  <c r="AR1445" i="13"/>
  <c r="AT1644" i="13"/>
  <c r="AT1605" i="13"/>
  <c r="AR1816" i="13"/>
  <c r="AT1338" i="13"/>
  <c r="AR1235" i="13"/>
  <c r="AT1371" i="13"/>
  <c r="AR1555" i="13"/>
  <c r="AR1420" i="13"/>
  <c r="AT1518" i="13"/>
  <c r="AT1962" i="13"/>
  <c r="AT1835" i="13"/>
  <c r="AT1898" i="13"/>
  <c r="AT1147" i="13"/>
  <c r="AR1204" i="13"/>
  <c r="AR1815" i="13"/>
  <c r="AR1511" i="13"/>
  <c r="AR1439" i="13"/>
  <c r="AT1290" i="13"/>
  <c r="AR1748" i="13"/>
  <c r="AR1584" i="13"/>
  <c r="AR1956" i="13"/>
  <c r="AT1576" i="13"/>
  <c r="AT1104" i="13"/>
  <c r="AT1388" i="13"/>
  <c r="AR1770" i="13"/>
  <c r="AR1783" i="13"/>
  <c r="AR1417" i="13"/>
  <c r="AT1267" i="13"/>
  <c r="AT1929" i="13"/>
  <c r="AT1295" i="13"/>
  <c r="AR1530" i="13"/>
  <c r="AT1749" i="13"/>
  <c r="AT1246" i="13"/>
  <c r="AR1443" i="13"/>
  <c r="AR1551" i="13"/>
  <c r="AT1315" i="13"/>
  <c r="AT1871" i="13"/>
  <c r="AR1730" i="13"/>
  <c r="AT1542" i="13"/>
  <c r="AT1694" i="13"/>
  <c r="AR2068" i="13"/>
  <c r="AR1343" i="13"/>
  <c r="AT1387" i="13"/>
  <c r="AR1086" i="13"/>
  <c r="AT1100" i="13"/>
  <c r="AR1092" i="13"/>
  <c r="AR1294" i="13"/>
  <c r="AR1863" i="13"/>
  <c r="AR1378" i="13"/>
  <c r="AR1886" i="13"/>
  <c r="AR1331" i="13"/>
  <c r="AT1497" i="13"/>
  <c r="AT1536" i="13"/>
  <c r="AT1208" i="13"/>
  <c r="AR1122" i="13"/>
  <c r="AT1807" i="13"/>
  <c r="AR1561" i="13"/>
  <c r="AR1325" i="13"/>
  <c r="AR1476" i="13"/>
  <c r="AR1372" i="13"/>
  <c r="AR2141" i="13"/>
  <c r="AR1276" i="13"/>
  <c r="AR2006" i="13"/>
  <c r="AR1117" i="13"/>
  <c r="AT1495" i="13"/>
  <c r="AT1765" i="13"/>
  <c r="AR1174" i="13"/>
  <c r="AT1726" i="13"/>
  <c r="AT1899" i="13"/>
  <c r="AR1397" i="13"/>
  <c r="AR1356" i="13"/>
  <c r="AT1667" i="13"/>
  <c r="AT1856" i="13"/>
  <c r="AT1894" i="13"/>
  <c r="AT1626" i="13"/>
  <c r="AR1809" i="13"/>
  <c r="AT1904" i="13"/>
  <c r="AR2052" i="13"/>
  <c r="AT1152" i="13"/>
  <c r="AR1277" i="13"/>
  <c r="AR1775" i="13"/>
  <c r="AT2024" i="13"/>
  <c r="AR1317" i="13"/>
  <c r="AR1165" i="13"/>
  <c r="AR1375" i="13"/>
  <c r="AR1272" i="13"/>
  <c r="AR1412" i="13"/>
  <c r="AR1226" i="13"/>
  <c r="AT1144" i="13"/>
  <c r="AT1402" i="13"/>
  <c r="AR1709" i="13"/>
  <c r="AR1739" i="13"/>
  <c r="AT1736" i="13"/>
  <c r="AR1309" i="13"/>
  <c r="AT1965" i="13"/>
  <c r="AT1485" i="13"/>
  <c r="AR1088" i="13"/>
  <c r="AT1523" i="13"/>
  <c r="AR1284" i="13"/>
  <c r="AR1113" i="13"/>
  <c r="AR1468" i="13"/>
  <c r="AR1159" i="13"/>
  <c r="Y105" i="13" l="1"/>
  <c r="BX105" i="13"/>
  <c r="BK106" i="13" s="1"/>
  <c r="AA114" i="13"/>
  <c r="BZ126" i="13"/>
  <c r="BM127" i="13" s="1"/>
  <c r="AA126" i="13"/>
  <c r="Y175" i="13"/>
  <c r="Z109" i="13"/>
  <c r="AC183" i="13"/>
  <c r="CB183" i="13"/>
  <c r="BO184" i="13" s="1"/>
  <c r="BX129" i="13"/>
  <c r="BK130" i="13" s="1"/>
  <c r="Y129" i="13"/>
  <c r="AB148" i="13"/>
  <c r="Y123" i="13"/>
  <c r="BX123" i="13"/>
  <c r="BK124" i="13" s="1"/>
  <c r="BZ132" i="13"/>
  <c r="BM133" i="13" s="1"/>
  <c r="AA132" i="13"/>
  <c r="AA96" i="13"/>
  <c r="BZ96" i="13"/>
  <c r="Y150" i="13"/>
  <c r="BX150" i="13"/>
  <c r="BK151" i="13" s="1"/>
  <c r="Y121" i="13"/>
  <c r="BX147" i="13"/>
  <c r="BK148" i="13" s="1"/>
  <c r="Y147" i="13"/>
  <c r="Y156" i="13"/>
  <c r="BX156" i="13"/>
  <c r="BK157" i="13" s="1"/>
  <c r="Y169" i="13"/>
  <c r="Z103" i="13"/>
  <c r="BZ144" i="13"/>
  <c r="BM145" i="13" s="1"/>
  <c r="AA144" i="13"/>
  <c r="BX120" i="13"/>
  <c r="BK121" i="13" s="1"/>
  <c r="Y166" i="13"/>
  <c r="Y153" i="13"/>
  <c r="BX153" i="13"/>
  <c r="BK154" i="13" s="1"/>
  <c r="Y162" i="13"/>
  <c r="BX162" i="13"/>
  <c r="BK163" i="13" s="1"/>
  <c r="Y174" i="13"/>
  <c r="BX174" i="13"/>
  <c r="BK175" i="13" s="1"/>
  <c r="Y171" i="13"/>
  <c r="BX171" i="13"/>
  <c r="BK172" i="13" s="1"/>
  <c r="Y181" i="13"/>
  <c r="Y165" i="13"/>
  <c r="BX165" i="13"/>
  <c r="BK166" i="13" s="1"/>
  <c r="Z99" i="13"/>
  <c r="BY99" i="13"/>
  <c r="BL100" i="13" s="1"/>
  <c r="Y111" i="13"/>
  <c r="BX111" i="13"/>
  <c r="BK112" i="13" s="1"/>
  <c r="BY159" i="13"/>
  <c r="BL160" i="13" s="1"/>
  <c r="Z159" i="13"/>
  <c r="Y115" i="13"/>
  <c r="BX114" i="13"/>
  <c r="BK115" i="13" s="1"/>
  <c r="Y180" i="13"/>
  <c r="BX180" i="13"/>
  <c r="BK181" i="13" s="1"/>
  <c r="Z120" i="13"/>
  <c r="BX141" i="13"/>
  <c r="BK142" i="13" s="1"/>
  <c r="Y141" i="13"/>
  <c r="Z151" i="13"/>
  <c r="Y102" i="13"/>
  <c r="BX102" i="13"/>
  <c r="BK103" i="13" s="1"/>
  <c r="Y108" i="13"/>
  <c r="BX108" i="13"/>
  <c r="BK109" i="13" s="1"/>
  <c r="BX135" i="13"/>
  <c r="BK136" i="13" s="1"/>
  <c r="Y135" i="13"/>
  <c r="BZ138" i="13"/>
  <c r="BM139" i="13" s="1"/>
  <c r="AA138" i="13"/>
  <c r="Y117" i="13"/>
  <c r="BX117" i="13"/>
  <c r="BK118" i="13" s="1"/>
  <c r="Z177" i="13"/>
  <c r="BY177" i="13"/>
  <c r="BL178" i="13" s="1"/>
  <c r="Y168" i="13"/>
  <c r="BX168" i="13"/>
  <c r="BK169" i="13" s="1"/>
  <c r="AA154" i="13"/>
  <c r="CO153" i="13"/>
  <c r="BN153" i="13"/>
  <c r="BJ97" i="13"/>
  <c r="CL96" i="13"/>
  <c r="BK96" i="13"/>
  <c r="F2" i="9"/>
  <c r="L22" i="10"/>
  <c r="Z102" i="13" l="1"/>
  <c r="BY102" i="13"/>
  <c r="BL103" i="13" s="1"/>
  <c r="AA159" i="13"/>
  <c r="BZ159" i="13"/>
  <c r="BM160" i="13" s="1"/>
  <c r="Z162" i="13"/>
  <c r="BY162" i="13"/>
  <c r="BL163" i="13" s="1"/>
  <c r="AA103" i="13"/>
  <c r="Z121" i="13"/>
  <c r="AA109" i="13"/>
  <c r="AB138" i="13"/>
  <c r="CA138" i="13"/>
  <c r="BN139" i="13" s="1"/>
  <c r="AA151" i="13"/>
  <c r="Z165" i="13"/>
  <c r="BY165" i="13"/>
  <c r="BL166" i="13" s="1"/>
  <c r="Z169" i="13"/>
  <c r="Z108" i="13"/>
  <c r="BY108" i="13"/>
  <c r="BL109" i="13" s="1"/>
  <c r="BY141" i="13"/>
  <c r="BL142" i="13" s="1"/>
  <c r="Z141" i="13"/>
  <c r="AA120" i="13"/>
  <c r="BZ120" i="13"/>
  <c r="BM121" i="13" s="1"/>
  <c r="Z115" i="13"/>
  <c r="BY114" i="13"/>
  <c r="BL115" i="13" s="1"/>
  <c r="Z181" i="13"/>
  <c r="Z174" i="13"/>
  <c r="BY174" i="13"/>
  <c r="BL175" i="13" s="1"/>
  <c r="Z153" i="13"/>
  <c r="BY153" i="13"/>
  <c r="BL154" i="13" s="1"/>
  <c r="AB144" i="13"/>
  <c r="CA144" i="13"/>
  <c r="BN145" i="13" s="1"/>
  <c r="AB132" i="13"/>
  <c r="CA132" i="13"/>
  <c r="BN133" i="13" s="1"/>
  <c r="AC148" i="13"/>
  <c r="Z105" i="13"/>
  <c r="BY105" i="13"/>
  <c r="BL106" i="13" s="1"/>
  <c r="AA177" i="13"/>
  <c r="BZ177" i="13"/>
  <c r="BM178" i="13" s="1"/>
  <c r="Z180" i="13"/>
  <c r="BY180" i="13"/>
  <c r="BL181" i="13" s="1"/>
  <c r="Z111" i="13"/>
  <c r="BY111" i="13"/>
  <c r="BL112" i="13" s="1"/>
  <c r="Z171" i="13"/>
  <c r="BY171" i="13"/>
  <c r="BL172" i="13" s="1"/>
  <c r="Z156" i="13"/>
  <c r="BY156" i="13"/>
  <c r="BL157" i="13" s="1"/>
  <c r="AB96" i="13"/>
  <c r="CA96" i="13"/>
  <c r="BY120" i="13"/>
  <c r="BL121" i="13" s="1"/>
  <c r="BY147" i="13"/>
  <c r="BL148" i="13" s="1"/>
  <c r="Z147" i="13"/>
  <c r="BY123" i="13"/>
  <c r="BL124" i="13" s="1"/>
  <c r="Z123" i="13"/>
  <c r="Z175" i="13"/>
  <c r="Z168" i="13"/>
  <c r="BY168" i="13"/>
  <c r="BL169" i="13" s="1"/>
  <c r="BY117" i="13"/>
  <c r="BL118" i="13" s="1"/>
  <c r="Z117" i="13"/>
  <c r="BY135" i="13"/>
  <c r="BL136" i="13" s="1"/>
  <c r="Z135" i="13"/>
  <c r="AA99" i="13"/>
  <c r="BZ99" i="13"/>
  <c r="BM100" i="13" s="1"/>
  <c r="Z166" i="13"/>
  <c r="Z150" i="13"/>
  <c r="BY150" i="13"/>
  <c r="BL151" i="13" s="1"/>
  <c r="BY129" i="13"/>
  <c r="BL130" i="13" s="1"/>
  <c r="Z129" i="13"/>
  <c r="AD183" i="13"/>
  <c r="CC183" i="13"/>
  <c r="BP184" i="13" s="1"/>
  <c r="AB126" i="13"/>
  <c r="CA126" i="13"/>
  <c r="BN127" i="13" s="1"/>
  <c r="AB114" i="13"/>
  <c r="AB154" i="13"/>
  <c r="CP153" i="13"/>
  <c r="BO153" i="13"/>
  <c r="BK97" i="13"/>
  <c r="CM96" i="13"/>
  <c r="BL96" i="13"/>
  <c r="I6" i="14"/>
  <c r="AC126" i="13" l="1"/>
  <c r="CB126" i="13"/>
  <c r="BO127" i="13" s="1"/>
  <c r="AB99" i="13"/>
  <c r="CA99" i="13"/>
  <c r="BN100" i="13" s="1"/>
  <c r="AB177" i="13"/>
  <c r="CA177" i="13"/>
  <c r="BN178" i="13" s="1"/>
  <c r="AB159" i="13"/>
  <c r="CA159" i="13"/>
  <c r="BN160" i="13" s="1"/>
  <c r="AA117" i="13"/>
  <c r="BZ117" i="13"/>
  <c r="BM118" i="13" s="1"/>
  <c r="AA168" i="13"/>
  <c r="BZ168" i="13"/>
  <c r="BM169" i="13" s="1"/>
  <c r="AA123" i="13"/>
  <c r="BZ123" i="13"/>
  <c r="BM124" i="13" s="1"/>
  <c r="AA171" i="13"/>
  <c r="BZ171" i="13"/>
  <c r="BM172" i="13" s="1"/>
  <c r="AC132" i="13"/>
  <c r="CB132" i="13"/>
  <c r="BO133" i="13" s="1"/>
  <c r="AA153" i="13"/>
  <c r="BZ153" i="13"/>
  <c r="BM154" i="13" s="1"/>
  <c r="AA174" i="13"/>
  <c r="BZ174" i="13"/>
  <c r="BM175" i="13" s="1"/>
  <c r="AA115" i="13"/>
  <c r="BZ114" i="13"/>
  <c r="BM115" i="13" s="1"/>
  <c r="AA141" i="13"/>
  <c r="BZ141" i="13"/>
  <c r="BM142" i="13" s="1"/>
  <c r="AA108" i="13"/>
  <c r="BZ108" i="13"/>
  <c r="BM109" i="13" s="1"/>
  <c r="AB151" i="13"/>
  <c r="AA121" i="13"/>
  <c r="CA120" i="13" s="1"/>
  <c r="BN121" i="13" s="1"/>
  <c r="AA165" i="13"/>
  <c r="BZ165" i="13"/>
  <c r="BM166" i="13" s="1"/>
  <c r="AC114" i="13"/>
  <c r="BZ156" i="13"/>
  <c r="BM157" i="13" s="1"/>
  <c r="AA156" i="13"/>
  <c r="AA180" i="13"/>
  <c r="BZ180" i="13"/>
  <c r="BM181" i="13" s="1"/>
  <c r="AA105" i="13"/>
  <c r="BZ105" i="13"/>
  <c r="BM106" i="13" s="1"/>
  <c r="AA181" i="13"/>
  <c r="AA169" i="13"/>
  <c r="BZ162" i="13"/>
  <c r="BM163" i="13" s="1"/>
  <c r="AA162" i="13"/>
  <c r="AA129" i="13"/>
  <c r="BZ129" i="13"/>
  <c r="BM130" i="13" s="1"/>
  <c r="AC96" i="13"/>
  <c r="CB96" i="13"/>
  <c r="AB109" i="13"/>
  <c r="AE183" i="13"/>
  <c r="CD183" i="13"/>
  <c r="BQ184" i="13" s="1"/>
  <c r="AA166" i="13"/>
  <c r="BZ150" i="13"/>
  <c r="BM151" i="13" s="1"/>
  <c r="AA150" i="13"/>
  <c r="AA135" i="13"/>
  <c r="BZ135" i="13"/>
  <c r="BM136" i="13" s="1"/>
  <c r="AA175" i="13"/>
  <c r="AA147" i="13"/>
  <c r="BZ147" i="13"/>
  <c r="BM148" i="13" s="1"/>
  <c r="AA111" i="13"/>
  <c r="BZ111" i="13"/>
  <c r="BM112" i="13" s="1"/>
  <c r="AD148" i="13"/>
  <c r="AC144" i="13"/>
  <c r="CB144" i="13"/>
  <c r="BO145" i="13" s="1"/>
  <c r="AB120" i="13"/>
  <c r="AC138" i="13"/>
  <c r="CB138" i="13"/>
  <c r="BO139" i="13" s="1"/>
  <c r="AB103" i="13"/>
  <c r="AA102" i="13"/>
  <c r="BZ102" i="13"/>
  <c r="BM103" i="13" s="1"/>
  <c r="AC154" i="13"/>
  <c r="BP153" i="13"/>
  <c r="CQ153" i="13"/>
  <c r="BM96" i="13"/>
  <c r="CN96" i="13"/>
  <c r="BL97" i="13"/>
  <c r="Q1" i="14"/>
  <c r="AD1" i="13"/>
  <c r="AS1382" i="13"/>
  <c r="AS1427" i="13"/>
  <c r="AU1360" i="13"/>
  <c r="AS1468" i="13"/>
  <c r="AS1690" i="13"/>
  <c r="AS1209" i="13"/>
  <c r="AU1458" i="13"/>
  <c r="AU1333" i="13"/>
  <c r="AS1330" i="13"/>
  <c r="AS2134" i="13"/>
  <c r="AU1144" i="13"/>
  <c r="AS1596" i="13"/>
  <c r="AU1580" i="13"/>
  <c r="AS1614" i="13"/>
  <c r="AU1500" i="13"/>
  <c r="AU1589" i="13"/>
  <c r="AU1187" i="13"/>
  <c r="AS1804" i="13"/>
  <c r="AS1559" i="13"/>
  <c r="AU1481" i="13"/>
  <c r="AS1154" i="13"/>
  <c r="AS1641" i="13"/>
  <c r="AU1106" i="13"/>
  <c r="AS1672" i="13"/>
  <c r="AU1895" i="13"/>
  <c r="AS2062" i="13"/>
  <c r="AS1545" i="13"/>
  <c r="AS1417" i="13"/>
  <c r="AS1308" i="13"/>
  <c r="AS1328" i="13"/>
  <c r="AU1576" i="13"/>
  <c r="AS1405" i="13"/>
  <c r="AU1405" i="13"/>
  <c r="AS1234" i="13"/>
  <c r="AS1356" i="13"/>
  <c r="AS1258" i="13"/>
  <c r="AS1448" i="13"/>
  <c r="AS1189" i="13"/>
  <c r="AS1514" i="13"/>
  <c r="AU1821" i="13"/>
  <c r="AU1586" i="13"/>
  <c r="AS1861" i="13"/>
  <c r="AU1138" i="13"/>
  <c r="AU1359" i="13"/>
  <c r="AU1732" i="13"/>
  <c r="AS1975" i="13"/>
  <c r="AU1327" i="13"/>
  <c r="AU1471" i="13"/>
  <c r="AS1155" i="13"/>
  <c r="AS1380" i="13"/>
  <c r="AS1691" i="13"/>
  <c r="AS1124" i="13"/>
  <c r="AS1481" i="13"/>
  <c r="AU1098" i="13"/>
  <c r="AS1253" i="13"/>
  <c r="AS1426" i="13"/>
  <c r="AU1182" i="13"/>
  <c r="AS1181" i="13"/>
  <c r="AS1848" i="13"/>
  <c r="AS1534" i="13"/>
  <c r="AS1332" i="13"/>
  <c r="AU1432" i="13"/>
  <c r="AS2146" i="13"/>
  <c r="AS1303" i="13"/>
  <c r="AS1655" i="13"/>
  <c r="AS1295" i="13"/>
  <c r="AS1097" i="13"/>
  <c r="AS2005" i="13"/>
  <c r="AU1102" i="13"/>
  <c r="AS1724" i="13"/>
  <c r="AS1205" i="13"/>
  <c r="AS1132" i="13"/>
  <c r="AU1286" i="13"/>
  <c r="AS1470" i="13"/>
  <c r="AS1530" i="13"/>
  <c r="AU1294" i="13"/>
  <c r="AS1990" i="13"/>
  <c r="AS1372" i="13"/>
  <c r="AS1197" i="13"/>
  <c r="AS1592" i="13"/>
  <c r="AS1586" i="13"/>
  <c r="AU1944" i="13"/>
  <c r="AU1531" i="13"/>
  <c r="AU1119" i="13"/>
  <c r="AS1338" i="13"/>
  <c r="AS1484" i="13"/>
  <c r="AS1270" i="13"/>
  <c r="AU1796" i="13"/>
  <c r="AU1118" i="13"/>
  <c r="AS1238" i="13"/>
  <c r="AS1615" i="13"/>
  <c r="AS1325" i="13"/>
  <c r="AU1864" i="13"/>
  <c r="AU1210" i="13"/>
  <c r="AU2051" i="13"/>
  <c r="AU1675" i="13"/>
  <c r="AS1600" i="13"/>
  <c r="AS1604" i="13"/>
  <c r="AS1111" i="13"/>
  <c r="AU1222" i="13"/>
  <c r="AS1428" i="13"/>
  <c r="AS1419" i="13"/>
  <c r="AS1576" i="13"/>
  <c r="AS1839" i="13"/>
  <c r="AS1781" i="13"/>
  <c r="AU1136" i="13"/>
  <c r="AS2023" i="13"/>
  <c r="AS1324" i="13"/>
  <c r="AS1288" i="13"/>
  <c r="AS1518" i="13"/>
  <c r="AS1305" i="13"/>
  <c r="AS1704" i="13"/>
  <c r="AS1213" i="13"/>
  <c r="AS2148" i="13"/>
  <c r="AS1159" i="13"/>
  <c r="AS1397" i="13"/>
  <c r="AS1450" i="13"/>
  <c r="AS1215" i="13"/>
  <c r="AS2128" i="13"/>
  <c r="AS1779" i="13"/>
  <c r="AS1370" i="13"/>
  <c r="AS1180" i="13"/>
  <c r="AU1610" i="13"/>
  <c r="AS1177" i="13"/>
  <c r="AU1435" i="13"/>
  <c r="AU1462" i="13"/>
  <c r="AS1471" i="13"/>
  <c r="AS2001" i="13"/>
  <c r="AS1523" i="13"/>
  <c r="AS1120" i="13"/>
  <c r="AS1602" i="13"/>
  <c r="AS1754" i="13"/>
  <c r="AU1155" i="13"/>
  <c r="AU1353" i="13"/>
  <c r="AU1621" i="13"/>
  <c r="AU1328" i="13"/>
  <c r="AS1352" i="13"/>
  <c r="AU1547" i="13"/>
  <c r="AU1184" i="13"/>
  <c r="AS1157" i="13"/>
  <c r="AS1565" i="13"/>
  <c r="AS1162" i="13"/>
  <c r="AU1297" i="13"/>
  <c r="AS1206" i="13"/>
  <c r="AS1568" i="13"/>
  <c r="AS1606" i="13"/>
  <c r="AS1918" i="13"/>
  <c r="AS1150" i="13"/>
  <c r="AU1541" i="13"/>
  <c r="AU1223" i="13"/>
  <c r="AU1334" i="13"/>
  <c r="AS1092" i="13"/>
  <c r="AS1096" i="13"/>
  <c r="AU1546" i="13"/>
  <c r="AU1362" i="13"/>
  <c r="AS2145" i="13"/>
  <c r="AS1369" i="13"/>
  <c r="AU1530" i="13"/>
  <c r="AS1225" i="13"/>
  <c r="AU1694" i="13"/>
  <c r="AS1454" i="13"/>
  <c r="AU1440" i="13"/>
  <c r="AS1561" i="13"/>
  <c r="AU1424" i="13"/>
  <c r="AS2152" i="13"/>
  <c r="AS1114" i="13"/>
  <c r="AU1494" i="13"/>
  <c r="AS1548" i="13"/>
  <c r="AU1733" i="13"/>
  <c r="AU1111" i="13"/>
  <c r="AS1743" i="13"/>
  <c r="AU1408" i="13"/>
  <c r="AS1112" i="13"/>
  <c r="AU1352" i="13"/>
  <c r="AS1261" i="13"/>
  <c r="AS1243" i="13"/>
  <c r="AS1315" i="13"/>
  <c r="AS2137" i="13"/>
  <c r="AS1771" i="13"/>
  <c r="AS1748" i="13"/>
  <c r="AU1466" i="13"/>
  <c r="AS1595" i="13"/>
  <c r="AS1248" i="13"/>
  <c r="AU1618" i="13"/>
  <c r="AU1329" i="13"/>
  <c r="AS2143" i="13"/>
  <c r="AU1134" i="13"/>
  <c r="AS1835" i="13"/>
  <c r="AS1232" i="13"/>
  <c r="AS1207" i="13"/>
  <c r="AS1331" i="13"/>
  <c r="AU1499" i="13"/>
  <c r="AS1718" i="13"/>
  <c r="AU1287" i="13"/>
  <c r="AS1632" i="13"/>
  <c r="AS1680" i="13"/>
  <c r="AU1548" i="13"/>
  <c r="AS1887" i="13"/>
  <c r="AU1354" i="13"/>
  <c r="AS1623" i="13"/>
  <c r="AS1688" i="13"/>
  <c r="AU1116" i="13"/>
  <c r="AU1588" i="13"/>
  <c r="AS2006" i="13"/>
  <c r="AS1186" i="13"/>
  <c r="AU1473" i="13"/>
  <c r="AU1337" i="13"/>
  <c r="AU1114" i="13"/>
  <c r="AU1331" i="13"/>
  <c r="AS1854" i="13"/>
  <c r="AS1265" i="13"/>
  <c r="AU1516" i="13"/>
  <c r="AS1339" i="13"/>
  <c r="AS1974" i="13"/>
  <c r="AS1266" i="13"/>
  <c r="AS1169" i="13"/>
  <c r="AU1729" i="13"/>
  <c r="AS1512" i="13"/>
  <c r="AS1716" i="13"/>
  <c r="AS1334" i="13"/>
  <c r="AS1706" i="13"/>
  <c r="AU1437" i="13"/>
  <c r="AU1101" i="13"/>
  <c r="AS1089" i="13"/>
  <c r="AS1336" i="13"/>
  <c r="AS1113" i="13"/>
  <c r="AU1423" i="13"/>
  <c r="AU1537" i="13"/>
  <c r="AU1656" i="13"/>
  <c r="AU1363" i="13"/>
  <c r="AS2045" i="13"/>
  <c r="AS1775" i="13"/>
  <c r="AU1256" i="13"/>
  <c r="AS1892" i="13"/>
  <c r="AS1554" i="13"/>
  <c r="AU1330" i="13"/>
  <c r="AU1364" i="13"/>
  <c r="AS1340" i="13"/>
  <c r="AS1284" i="13"/>
  <c r="AU1193" i="13"/>
  <c r="AU1510" i="13"/>
  <c r="AU1208" i="13"/>
  <c r="AU1495" i="13"/>
  <c r="AS1337" i="13"/>
  <c r="AS1358" i="13"/>
  <c r="AS1416" i="13"/>
  <c r="AU1257" i="13"/>
  <c r="AS1129" i="13"/>
  <c r="AU1549" i="13"/>
  <c r="AU1213" i="13"/>
  <c r="AS1420" i="13"/>
  <c r="AS1418" i="13"/>
  <c r="AS1379" i="13"/>
  <c r="AS1547" i="13"/>
  <c r="AS1142" i="13"/>
  <c r="AS1268" i="13"/>
  <c r="AS1675" i="13"/>
  <c r="AS1731" i="13"/>
  <c r="AS1341" i="13"/>
  <c r="AU1552" i="13"/>
  <c r="AS1146" i="13"/>
  <c r="AU1859" i="13"/>
  <c r="AS1346" i="13"/>
  <c r="AU2120" i="13"/>
  <c r="AS2079" i="13"/>
  <c r="AU1797" i="13"/>
  <c r="AS1581" i="13"/>
  <c r="AU1867" i="13"/>
  <c r="AU1758" i="13"/>
  <c r="AS1226" i="13"/>
  <c r="AS1440" i="13"/>
  <c r="AS1456" i="13"/>
  <c r="AS1362" i="13"/>
  <c r="AS1768" i="13"/>
  <c r="AS1291" i="13"/>
  <c r="AS1729" i="13"/>
  <c r="AU1357" i="13"/>
  <c r="AU1692" i="13"/>
  <c r="AS2133" i="13"/>
  <c r="AS1574" i="13"/>
  <c r="AS1300" i="13"/>
  <c r="AU1538" i="13"/>
  <c r="AU1869" i="13"/>
  <c r="AU1579" i="13"/>
  <c r="AS1891" i="13"/>
  <c r="AS1773" i="13"/>
  <c r="AU1431" i="13"/>
  <c r="AS1413" i="13"/>
  <c r="AS1459" i="13"/>
  <c r="AU1829" i="13"/>
  <c r="AS1314" i="13"/>
  <c r="AU1115" i="13"/>
  <c r="AS1294" i="13"/>
  <c r="AU1894" i="13"/>
  <c r="AS1281" i="13"/>
  <c r="AS1088" i="13"/>
  <c r="AS1637" i="13"/>
  <c r="AU1693" i="13"/>
  <c r="AS1285" i="13"/>
  <c r="AS1160" i="13"/>
  <c r="AS1657" i="13"/>
  <c r="AS1170" i="13"/>
  <c r="AS1363" i="13"/>
  <c r="AS1870" i="13"/>
  <c r="AS1880" i="13"/>
  <c r="AS1733" i="13"/>
  <c r="AU1677" i="13"/>
  <c r="AS1282" i="13"/>
  <c r="AS1087" i="13"/>
  <c r="AS1460" i="13"/>
  <c r="AS1322" i="13"/>
  <c r="AS1446" i="13"/>
  <c r="AS1184" i="13"/>
  <c r="AS1200" i="13"/>
  <c r="AU1505" i="13"/>
  <c r="AS1360" i="13"/>
  <c r="AU1502" i="13"/>
  <c r="AU1105" i="13"/>
  <c r="AS1455" i="13"/>
  <c r="AS1983" i="13"/>
  <c r="AS1194" i="13"/>
  <c r="AS1318" i="13"/>
  <c r="AS1620" i="13"/>
  <c r="AS1982" i="13"/>
  <c r="AS1399" i="13"/>
  <c r="AS1193" i="13"/>
  <c r="AS2031" i="13"/>
  <c r="AS1503" i="13"/>
  <c r="AU1429" i="13"/>
  <c r="AU1647" i="13"/>
  <c r="AU1571" i="13"/>
  <c r="AS1251" i="13"/>
  <c r="AS2153" i="13"/>
  <c r="AS1223" i="13"/>
  <c r="AU1442" i="13"/>
  <c r="AS1652" i="13"/>
  <c r="AU1614" i="13"/>
  <c r="AS1509" i="13"/>
  <c r="AU2080" i="13"/>
  <c r="AS1542" i="13"/>
  <c r="AU1209" i="13"/>
  <c r="AS1746" i="13"/>
  <c r="AS1639" i="13"/>
  <c r="AS1249" i="13"/>
  <c r="AS1822" i="13"/>
  <c r="AS1755" i="13"/>
  <c r="AS1453" i="13"/>
  <c r="AS1566" i="13"/>
  <c r="AU1767" i="13"/>
  <c r="AS1728" i="13"/>
  <c r="AS1914" i="13"/>
  <c r="AU1877" i="13"/>
  <c r="AS1117" i="13"/>
  <c r="AS1589" i="13"/>
  <c r="AS1526" i="13"/>
  <c r="AS1185" i="13"/>
  <c r="AU1761" i="13"/>
  <c r="AS1631" i="13"/>
  <c r="AS1433" i="13"/>
  <c r="AU1476" i="13"/>
  <c r="AU1459" i="13"/>
  <c r="AU1298" i="13"/>
  <c r="AS1125" i="13"/>
  <c r="AU1299" i="13"/>
  <c r="AS1415" i="13"/>
  <c r="AS1618" i="13"/>
  <c r="AS1139" i="13"/>
  <c r="AU1727" i="13"/>
  <c r="AU1946" i="13"/>
  <c r="AS1273" i="13"/>
  <c r="AS1187" i="13"/>
  <c r="AS1190" i="13"/>
  <c r="AU1683" i="13"/>
  <c r="AS1250" i="13"/>
  <c r="AU1535" i="13"/>
  <c r="AU1192" i="13"/>
  <c r="AS1344" i="13"/>
  <c r="AS1954" i="13"/>
  <c r="AS1490" i="13"/>
  <c r="AS1371" i="13"/>
  <c r="AS1229" i="13"/>
  <c r="AU1650" i="13"/>
  <c r="AS1122" i="13"/>
  <c r="AU1281" i="13"/>
  <c r="AS1287" i="13"/>
  <c r="AU1099" i="13"/>
  <c r="AS1216" i="13"/>
  <c r="AS1364" i="13"/>
  <c r="AU1659" i="13"/>
  <c r="AU1108" i="13"/>
  <c r="AS2154" i="13"/>
  <c r="AS1149" i="13"/>
  <c r="AS1553" i="13"/>
  <c r="AU1370" i="13"/>
  <c r="AS1653" i="13"/>
  <c r="AS1439" i="13"/>
  <c r="AS1384" i="13"/>
  <c r="AS1927" i="13"/>
  <c r="AU1726" i="13"/>
  <c r="AS1404" i="13"/>
  <c r="AS1095" i="13"/>
  <c r="AU1361" i="13"/>
  <c r="AU1464" i="13"/>
  <c r="AS1343" i="13"/>
  <c r="AU1300" i="13"/>
  <c r="AS1218" i="13"/>
  <c r="AU1227" i="13"/>
  <c r="AU1427" i="13"/>
  <c r="AS2040" i="13"/>
  <c r="AS1414" i="13"/>
  <c r="AS2115" i="13"/>
  <c r="AS1289" i="13"/>
  <c r="AU1620" i="13"/>
  <c r="AS1264" i="13"/>
  <c r="AS1312" i="13"/>
  <c r="AU1513" i="13"/>
  <c r="AS1457" i="13"/>
  <c r="AU1113" i="13"/>
  <c r="AU1724" i="13"/>
  <c r="AU1216" i="13"/>
  <c r="AS1916" i="13"/>
  <c r="AU1508" i="13"/>
  <c r="AU1254" i="13"/>
  <c r="AS1390" i="13"/>
  <c r="AS1612" i="13"/>
  <c r="AS1843" i="13"/>
  <c r="AS1321" i="13"/>
  <c r="AS1532" i="13"/>
  <c r="AS1086" i="13"/>
  <c r="AU1688" i="13"/>
  <c r="AS1091" i="13"/>
  <c r="AU1149" i="13"/>
  <c r="AU1467" i="13"/>
  <c r="AS1662" i="13"/>
  <c r="AS1499" i="13"/>
  <c r="AS1239" i="13"/>
  <c r="AS1188" i="13"/>
  <c r="AU2092" i="13"/>
  <c r="AU1430" i="13"/>
  <c r="AS1230" i="13"/>
  <c r="AS1483" i="13"/>
  <c r="AS1357" i="13"/>
  <c r="AS1366" i="13"/>
  <c r="AS1115" i="13"/>
  <c r="AU1146" i="13"/>
  <c r="AU1463" i="13"/>
  <c r="AS1222" i="13"/>
  <c r="AU1186" i="13"/>
  <c r="AU1612" i="13"/>
  <c r="AS1677" i="13"/>
  <c r="AS1622" i="13"/>
  <c r="AS1421" i="13"/>
  <c r="AS1144" i="13"/>
  <c r="AS1233" i="13"/>
  <c r="AS1886" i="13"/>
  <c r="AS1224" i="13"/>
  <c r="AS1267" i="13"/>
  <c r="AU1407" i="13"/>
  <c r="AU1188" i="13"/>
  <c r="AS1738" i="13"/>
  <c r="AU1536" i="13"/>
  <c r="AS1263" i="13"/>
  <c r="AU1264" i="13"/>
  <c r="AS1772" i="13"/>
  <c r="AS1373" i="13"/>
  <c r="AS1412" i="13"/>
  <c r="AU2077" i="13"/>
  <c r="AU1827" i="13"/>
  <c r="AS1872" i="13"/>
  <c r="AU2015" i="13"/>
  <c r="AS1759" i="13"/>
  <c r="AS1430" i="13"/>
  <c r="AU1224" i="13"/>
  <c r="AS2041" i="13"/>
  <c r="AS1161" i="13"/>
  <c r="AS1780" i="13"/>
  <c r="AS1825" i="13"/>
  <c r="AS1431" i="13"/>
  <c r="AU1215" i="13"/>
  <c r="AU1468" i="13"/>
  <c r="AU1428" i="13"/>
  <c r="AU1109" i="13"/>
  <c r="AS1425" i="13"/>
  <c r="AS1152" i="13"/>
  <c r="AU1121" i="13"/>
  <c r="AS1134" i="13"/>
  <c r="AS1739" i="13"/>
  <c r="AS1539" i="13"/>
  <c r="AS1634" i="13"/>
  <c r="AS1447" i="13"/>
  <c r="AU1762" i="13"/>
  <c r="AS1191" i="13"/>
  <c r="AU1602" i="13"/>
  <c r="AU1608" i="13"/>
  <c r="AS1646" i="13"/>
  <c r="AU1679" i="13"/>
  <c r="AU1532" i="13"/>
  <c r="AS1556" i="13"/>
  <c r="AS1540" i="13"/>
  <c r="AS1198" i="13"/>
  <c r="AS1465" i="13"/>
  <c r="AS1564" i="13"/>
  <c r="AS2042" i="13"/>
  <c r="AU2018" i="13"/>
  <c r="AS1381" i="13"/>
  <c r="AS1462" i="13"/>
  <c r="AU1533" i="13"/>
  <c r="AU2020" i="13"/>
  <c r="AS1406" i="13"/>
  <c r="AS1647" i="13"/>
  <c r="AS2144" i="13"/>
  <c r="AU1605" i="13"/>
  <c r="AU1728" i="13"/>
  <c r="AS1127" i="13"/>
  <c r="AU1157" i="13"/>
  <c r="AU1567" i="13"/>
  <c r="AS1179" i="13"/>
  <c r="AS1347" i="13"/>
  <c r="AU1497" i="13"/>
  <c r="AU1226" i="13"/>
  <c r="AU1263" i="13"/>
  <c r="AU1512" i="13"/>
  <c r="AS1175" i="13"/>
  <c r="AS1445" i="13"/>
  <c r="AS1277" i="13"/>
  <c r="AS1259" i="13"/>
  <c r="AS1571" i="13"/>
  <c r="AS1956" i="13"/>
  <c r="AS1494" i="13"/>
  <c r="AS2147" i="13"/>
  <c r="AS1689" i="13"/>
  <c r="AU1507" i="13"/>
  <c r="AS1280" i="13"/>
  <c r="AS1214" i="13"/>
  <c r="AU1975" i="13"/>
  <c r="AS1869" i="13"/>
  <c r="AS1636" i="13"/>
  <c r="AS1527" i="13"/>
  <c r="AS2135" i="13"/>
  <c r="AS1473" i="13"/>
  <c r="AS1411" i="13"/>
  <c r="AU1336" i="13"/>
  <c r="AS2033" i="13"/>
  <c r="AS1619" i="13"/>
  <c r="AU1436" i="13"/>
  <c r="AS1573" i="13"/>
  <c r="AS1774" i="13"/>
  <c r="AU1255" i="13"/>
  <c r="AU1623" i="13"/>
  <c r="AS2060" i="13"/>
  <c r="AS1353" i="13"/>
  <c r="AS1498" i="13"/>
  <c r="AS1313" i="13"/>
  <c r="AS1467" i="13"/>
  <c r="AS1171" i="13"/>
  <c r="AU1350" i="13"/>
  <c r="AU1474" i="13"/>
  <c r="AU1678" i="13"/>
  <c r="AS1275" i="13"/>
  <c r="AU1651" i="13"/>
  <c r="AU1140" i="13"/>
  <c r="AS1148" i="13"/>
  <c r="AU2009" i="13"/>
  <c r="AS1751" i="13"/>
  <c r="AS2123" i="13"/>
  <c r="AU2161" i="13"/>
  <c r="AU1980" i="13"/>
  <c r="AS2069" i="13"/>
  <c r="AS1948" i="13"/>
  <c r="AU1609" i="13"/>
  <c r="AS1695" i="13"/>
  <c r="AU2007" i="13"/>
  <c r="AS1143" i="13"/>
  <c r="AU1151" i="13"/>
  <c r="AS1947" i="13"/>
  <c r="AU1949" i="13"/>
  <c r="AU1999" i="13"/>
  <c r="AS1852" i="13"/>
  <c r="AS2021" i="13"/>
  <c r="AU1902" i="13"/>
  <c r="AS2124" i="13"/>
  <c r="AU1940" i="13"/>
  <c r="AS1451" i="13"/>
  <c r="AS2066" i="13"/>
  <c r="AU1515" i="13"/>
  <c r="AS2055" i="13"/>
  <c r="AS1946" i="13"/>
  <c r="AU1279" i="13"/>
  <c r="AU1731" i="13"/>
  <c r="AS1588" i="13"/>
  <c r="AS2018" i="13"/>
  <c r="AS1719" i="13"/>
  <c r="AS1866" i="13"/>
  <c r="AT2038" i="13"/>
  <c r="AS2091" i="13"/>
  <c r="AS1818" i="13"/>
  <c r="AS2129" i="13"/>
  <c r="AU1983" i="13"/>
  <c r="AS1666" i="13"/>
  <c r="AS1976" i="13"/>
  <c r="AU1639" i="13"/>
  <c r="AS1901" i="13"/>
  <c r="AU1857" i="13"/>
  <c r="AS1844" i="13"/>
  <c r="AS1550" i="13"/>
  <c r="AS1329" i="13"/>
  <c r="AS1407" i="13"/>
  <c r="AU1660" i="13"/>
  <c r="AU1684" i="13"/>
  <c r="AU1498" i="13"/>
  <c r="AU1540" i="13"/>
  <c r="AS1570" i="13"/>
  <c r="AU1504" i="13"/>
  <c r="AU1830" i="13"/>
  <c r="AU1404" i="13"/>
  <c r="AU1622" i="13"/>
  <c r="AS1522" i="13"/>
  <c r="AU1833" i="13"/>
  <c r="AS1610" i="13"/>
  <c r="AS1474" i="13"/>
  <c r="AS1511" i="13"/>
  <c r="AS1635" i="13"/>
  <c r="AS1350" i="13"/>
  <c r="AS1262" i="13"/>
  <c r="AS1342" i="13"/>
  <c r="AU1818" i="13"/>
  <c r="AS1441" i="13"/>
  <c r="AS1298" i="13"/>
  <c r="AU2158" i="13"/>
  <c r="AS2017" i="13"/>
  <c r="AU1539" i="13"/>
  <c r="AU1819" i="13"/>
  <c r="AS1671" i="13"/>
  <c r="AS1890" i="13"/>
  <c r="AU1982" i="13"/>
  <c r="AS1833" i="13"/>
  <c r="AS2112" i="13"/>
  <c r="AU1861" i="13"/>
  <c r="AU1406" i="13"/>
  <c r="AS1327" i="13"/>
  <c r="AS2103" i="13"/>
  <c r="AS1766" i="13"/>
  <c r="AS1816" i="13"/>
  <c r="AU1870" i="13"/>
  <c r="AU2078" i="13"/>
  <c r="AS1202" i="13"/>
  <c r="AS1829" i="13"/>
  <c r="AS1345" i="13"/>
  <c r="AS1510" i="13"/>
  <c r="AU2070" i="13"/>
  <c r="AS1922" i="13"/>
  <c r="AS2024" i="13"/>
  <c r="AS2085" i="13"/>
  <c r="AU1293" i="13"/>
  <c r="AS2111" i="13"/>
  <c r="AS1910" i="13"/>
  <c r="AU1645" i="13"/>
  <c r="AS1686" i="13"/>
  <c r="AS2027" i="13"/>
  <c r="AS1796" i="13"/>
  <c r="AS1199" i="13"/>
  <c r="AU1261" i="13"/>
  <c r="AU1358" i="13"/>
  <c r="AS1993" i="13"/>
  <c r="AU1896" i="13"/>
  <c r="AS2084" i="13"/>
  <c r="AS1410" i="13"/>
  <c r="AU1107" i="13"/>
  <c r="AU1265" i="13"/>
  <c r="AU1480" i="13"/>
  <c r="AS1423" i="13"/>
  <c r="AS1333" i="13"/>
  <c r="AS1110" i="13"/>
  <c r="AS1507" i="13"/>
  <c r="AS1272" i="13"/>
  <c r="AU1543" i="13"/>
  <c r="AS1437" i="13"/>
  <c r="AS2138" i="13"/>
  <c r="AS1165" i="13"/>
  <c r="AU1207" i="13"/>
  <c r="AS1579" i="13"/>
  <c r="AU1585" i="13"/>
  <c r="AS1349" i="13"/>
  <c r="AS1668" i="13"/>
  <c r="AS1221" i="13"/>
  <c r="AS2149" i="13"/>
  <c r="AU1289" i="13"/>
  <c r="AU1461" i="13"/>
  <c r="AS1749" i="13"/>
  <c r="AU2079" i="13"/>
  <c r="AS2068" i="13"/>
  <c r="AS1883" i="13"/>
  <c r="AS1684" i="13"/>
  <c r="AS2063" i="13"/>
  <c r="AU1284" i="13"/>
  <c r="AS1944" i="13"/>
  <c r="AS1989" i="13"/>
  <c r="AS1521" i="13"/>
  <c r="AU1939" i="13"/>
  <c r="AS1210" i="13"/>
  <c r="AS1524" i="13"/>
  <c r="AS1274" i="13"/>
  <c r="AS1323" i="13"/>
  <c r="AS2050" i="13"/>
  <c r="AS1878" i="13"/>
  <c r="AS1388" i="13"/>
  <c r="AS1985" i="13"/>
  <c r="AS1679" i="13"/>
  <c r="AS1896" i="13"/>
  <c r="AS2099" i="13"/>
  <c r="AU2154" i="13"/>
  <c r="AS1486" i="13"/>
  <c r="AS1683" i="13"/>
  <c r="AS1969" i="13"/>
  <c r="AU1868" i="13"/>
  <c r="AS1838" i="13"/>
  <c r="AU1875" i="13"/>
  <c r="AU1901" i="13"/>
  <c r="AS1992" i="13"/>
  <c r="AS2058" i="13"/>
  <c r="AS1991" i="13"/>
  <c r="AU1839" i="13"/>
  <c r="AT2138" i="13"/>
  <c r="AS2098" i="13"/>
  <c r="AS1645" i="13"/>
  <c r="AS1867" i="13"/>
  <c r="AS1963" i="13"/>
  <c r="AU1834" i="13"/>
  <c r="AS2022" i="13"/>
  <c r="AU1112" i="13"/>
  <c r="AS1395" i="13"/>
  <c r="AU1190" i="13"/>
  <c r="AU1103" i="13"/>
  <c r="AU1280" i="13"/>
  <c r="AS1355" i="13"/>
  <c r="AU1356" i="13"/>
  <c r="AS1537" i="13"/>
  <c r="AS1546" i="13"/>
  <c r="AU1768" i="13"/>
  <c r="AU1603" i="13"/>
  <c r="AS1348" i="13"/>
  <c r="AS1970" i="13"/>
  <c r="AU1582" i="13"/>
  <c r="AS1438" i="13"/>
  <c r="AS2052" i="13"/>
  <c r="AU1607" i="13"/>
  <c r="AU1577" i="13"/>
  <c r="AU1433" i="13"/>
  <c r="AU1185" i="13"/>
  <c r="AS1628" i="13"/>
  <c r="AU1475" i="13"/>
  <c r="AU1368" i="13"/>
  <c r="AU1604" i="13"/>
  <c r="AS1590" i="13"/>
  <c r="AS1151" i="13"/>
  <c r="AU1863" i="13"/>
  <c r="AS2101" i="13"/>
  <c r="AU1553" i="13"/>
  <c r="AU1981" i="13"/>
  <c r="AU1676" i="13"/>
  <c r="AS1820" i="13"/>
  <c r="AU1872" i="13"/>
  <c r="AS1752" i="13"/>
  <c r="AS1701" i="13"/>
  <c r="AU1545" i="13"/>
  <c r="AU1578" i="13"/>
  <c r="AS1478" i="13"/>
  <c r="AU2087" i="13"/>
  <c r="AS1732" i="13"/>
  <c r="AS1840" i="13"/>
  <c r="AS1649" i="13"/>
  <c r="AS2000" i="13"/>
  <c r="AS2051" i="13"/>
  <c r="AU1871" i="13"/>
  <c r="AU1278" i="13"/>
  <c r="AS1130" i="13"/>
  <c r="AS1182" i="13"/>
  <c r="AS1868" i="13"/>
  <c r="AS1951" i="13"/>
  <c r="AS2121" i="13"/>
  <c r="AS1929" i="13"/>
  <c r="AU1801" i="13"/>
  <c r="AS1676" i="13"/>
  <c r="AU2146" i="13"/>
  <c r="AU2082" i="13"/>
  <c r="AT1342" i="13"/>
  <c r="AS2114" i="13"/>
  <c r="AU1460" i="13"/>
  <c r="AU1137" i="13"/>
  <c r="AS1613" i="13"/>
  <c r="AU1403" i="13"/>
  <c r="AS2029" i="13"/>
  <c r="AU1841" i="13"/>
  <c r="AS1436" i="13"/>
  <c r="AS2097" i="13"/>
  <c r="AT2026" i="13"/>
  <c r="AS2086" i="13"/>
  <c r="AT1738" i="13"/>
  <c r="AS1758" i="13"/>
  <c r="AU2086" i="13"/>
  <c r="AU1838" i="13"/>
  <c r="AU2016" i="13"/>
  <c r="AU2055" i="13"/>
  <c r="AS1201" i="13"/>
  <c r="AS1842" i="13"/>
  <c r="AT1270" i="13"/>
  <c r="AT1452" i="13"/>
  <c r="AS1856" i="13"/>
  <c r="AS1730" i="13"/>
  <c r="AS2071" i="13"/>
  <c r="AS1551" i="13"/>
  <c r="AU1574" i="13"/>
  <c r="AS1269" i="13"/>
  <c r="AS2131" i="13"/>
  <c r="AU1904" i="13"/>
  <c r="AU1221" i="13"/>
  <c r="AU1606" i="13"/>
  <c r="AS1434" i="13"/>
  <c r="AS1597" i="13"/>
  <c r="AU1365" i="13"/>
  <c r="AU1478" i="13"/>
  <c r="AS1204" i="13"/>
  <c r="AS1519" i="13"/>
  <c r="AU1977" i="13"/>
  <c r="AS1715" i="13"/>
  <c r="AU1206" i="13"/>
  <c r="AS1317" i="13"/>
  <c r="AU1400" i="13"/>
  <c r="AS1778" i="13"/>
  <c r="AS1392" i="13"/>
  <c r="AS1167" i="13"/>
  <c r="AS2047" i="13"/>
  <c r="AU2014" i="13"/>
  <c r="AS1705" i="13"/>
  <c r="AS1906" i="13"/>
  <c r="AS1228" i="13"/>
  <c r="AS1874" i="13"/>
  <c r="AS2059" i="13"/>
  <c r="AS2035" i="13"/>
  <c r="AU2118" i="13"/>
  <c r="AS1326" i="13"/>
  <c r="AS1962" i="13"/>
  <c r="AS1624" i="13"/>
  <c r="AS1747" i="13"/>
  <c r="AU1117" i="13"/>
  <c r="AU2151" i="13"/>
  <c r="AS1492" i="13"/>
  <c r="AS1939" i="13"/>
  <c r="AU1763" i="13"/>
  <c r="AS2162" i="13"/>
  <c r="AS1997" i="13"/>
  <c r="AS1444" i="13"/>
  <c r="AS1862" i="13"/>
  <c r="AU2119" i="13"/>
  <c r="AS1692" i="13"/>
  <c r="AS1608" i="13"/>
  <c r="AS1836" i="13"/>
  <c r="AS1299" i="13"/>
  <c r="AU1219" i="13"/>
  <c r="AS1516" i="13"/>
  <c r="AS1875" i="13"/>
  <c r="AU1858" i="13"/>
  <c r="AS2065" i="13"/>
  <c r="AU2153" i="13"/>
  <c r="AS1981" i="13"/>
  <c r="AS1817" i="13"/>
  <c r="AS1895" i="13"/>
  <c r="AU1759" i="13"/>
  <c r="AS1977" i="13"/>
  <c r="AS1304" i="13"/>
  <c r="AS1387" i="13"/>
  <c r="AU1220" i="13"/>
  <c r="AU1730" i="13"/>
  <c r="AS1853" i="13"/>
  <c r="AS1797" i="13"/>
  <c r="AS1913" i="13"/>
  <c r="AU1283" i="13"/>
  <c r="AU1874" i="13"/>
  <c r="AS1128" i="13"/>
  <c r="AU1369" i="13"/>
  <c r="AS1145" i="13"/>
  <c r="AS1935" i="13"/>
  <c r="AS1928" i="13"/>
  <c r="AU1942" i="13"/>
  <c r="AU1641" i="13"/>
  <c r="AU1583" i="13"/>
  <c r="AS2120" i="13"/>
  <c r="AS1923" i="13"/>
  <c r="AS1777" i="13"/>
  <c r="AS1555" i="13"/>
  <c r="AS1173" i="13"/>
  <c r="AS1246" i="13"/>
  <c r="AU1426" i="13"/>
  <c r="AS1137" i="13"/>
  <c r="AS1531" i="13"/>
  <c r="AS1286" i="13"/>
  <c r="AS1296" i="13"/>
  <c r="AS1178" i="13"/>
  <c r="AU1906" i="13"/>
  <c r="AS1306" i="13"/>
  <c r="AS1966" i="13"/>
  <c r="AS1491" i="13"/>
  <c r="AS1727" i="13"/>
  <c r="AS2002" i="13"/>
  <c r="AU2152" i="13"/>
  <c r="AS1926" i="13"/>
  <c r="AS1591" i="13"/>
  <c r="AS1802" i="13"/>
  <c r="AU1943" i="13"/>
  <c r="AU1191" i="13"/>
  <c r="AS1245" i="13"/>
  <c r="AU2012" i="13"/>
  <c r="AS1900" i="13"/>
  <c r="AS2158" i="13"/>
  <c r="AU2157" i="13"/>
  <c r="AS1685" i="13"/>
  <c r="AU2144" i="13"/>
  <c r="AS1660" i="13"/>
  <c r="AS1925" i="13"/>
  <c r="AS2072" i="13"/>
  <c r="AS2080" i="13"/>
  <c r="AU2005" i="13"/>
  <c r="AS1271" i="13"/>
  <c r="AS1560" i="13"/>
  <c r="AS1500" i="13"/>
  <c r="AU1825" i="13"/>
  <c r="AS1720" i="13"/>
  <c r="AU1873" i="13"/>
  <c r="AS2127" i="13"/>
  <c r="AS1964" i="13"/>
  <c r="AS2056" i="13"/>
  <c r="AU1697" i="13"/>
  <c r="AU2084" i="13"/>
  <c r="AU1803" i="13"/>
  <c r="AS1217" i="13"/>
  <c r="AU1366" i="13"/>
  <c r="AS1409" i="13"/>
  <c r="AS1529" i="13"/>
  <c r="AS1713" i="13"/>
  <c r="AS1319" i="13"/>
  <c r="AS1538" i="13"/>
  <c r="AS1475" i="13"/>
  <c r="AS1587" i="13"/>
  <c r="AS1708" i="13"/>
  <c r="AU1898" i="13"/>
  <c r="AU1292" i="13"/>
  <c r="AU1511" i="13"/>
  <c r="AS1687" i="13"/>
  <c r="AU1584" i="13"/>
  <c r="AS1236" i="13"/>
  <c r="AU1438" i="13"/>
  <c r="AS1429" i="13"/>
  <c r="AU1658" i="13"/>
  <c r="AS1278" i="13"/>
  <c r="AS2140" i="13"/>
  <c r="AS1432" i="13"/>
  <c r="AS1630" i="13"/>
  <c r="AS1192" i="13"/>
  <c r="AS1795" i="13"/>
  <c r="AS1722" i="13"/>
  <c r="AS2026" i="13"/>
  <c r="AU1648" i="13"/>
  <c r="AS2010" i="13"/>
  <c r="AS1257" i="13"/>
  <c r="AS1563" i="13"/>
  <c r="AS1227" i="13"/>
  <c r="AU1551" i="13"/>
  <c r="AS2108" i="13"/>
  <c r="AS1569" i="13"/>
  <c r="AS1960" i="13"/>
  <c r="AU2002" i="13"/>
  <c r="AU2017" i="13"/>
  <c r="AU2071" i="13"/>
  <c r="AU1225" i="13"/>
  <c r="AS1377" i="13"/>
  <c r="AU1798" i="13"/>
  <c r="AS1832" i="13"/>
  <c r="AS1871" i="13"/>
  <c r="AU1912" i="13"/>
  <c r="AU2074" i="13"/>
  <c r="AS1978" i="13"/>
  <c r="AS1717" i="13"/>
  <c r="AS1859" i="13"/>
  <c r="AS1860" i="13"/>
  <c r="AS2117" i="13"/>
  <c r="AS1374" i="13"/>
  <c r="AU1890" i="13"/>
  <c r="AS1950" i="13"/>
  <c r="AS2126" i="13"/>
  <c r="AU2127" i="13"/>
  <c r="AS1952" i="13"/>
  <c r="AS1980" i="13"/>
  <c r="AS1849" i="13"/>
  <c r="AU1855" i="13"/>
  <c r="AS1987" i="13"/>
  <c r="AU1723" i="13"/>
  <c r="AT1702" i="13"/>
  <c r="AT1751" i="13"/>
  <c r="AS1673" i="13"/>
  <c r="AS1841" i="13"/>
  <c r="AU1911" i="13"/>
  <c r="AS1847" i="13"/>
  <c r="AU1652" i="13"/>
  <c r="AU1568" i="13"/>
  <c r="AS1806" i="13"/>
  <c r="AS1674" i="13"/>
  <c r="AU1572" i="13"/>
  <c r="AU1862" i="13"/>
  <c r="AS1617" i="13"/>
  <c r="AS1220" i="13"/>
  <c r="AS1682" i="13"/>
  <c r="AS1850" i="13"/>
  <c r="AU1229" i="13"/>
  <c r="AS1302" i="13"/>
  <c r="AS1123" i="13"/>
  <c r="AS1562" i="13"/>
  <c r="AU1903" i="13"/>
  <c r="AU1910" i="13"/>
  <c r="AS1247" i="13"/>
  <c r="AS1584" i="13"/>
  <c r="AU1905" i="13"/>
  <c r="AU1625" i="13"/>
  <c r="AU2091" i="13"/>
  <c r="AU1550" i="13"/>
  <c r="AS1354" i="13"/>
  <c r="AU1372" i="13"/>
  <c r="AU1534" i="13"/>
  <c r="AU1615" i="13"/>
  <c r="AU2085" i="13"/>
  <c r="AS1823" i="13"/>
  <c r="AS1742" i="13"/>
  <c r="AS2046" i="13"/>
  <c r="AU1799" i="13"/>
  <c r="AS1911" i="13"/>
  <c r="AU1837" i="13"/>
  <c r="AU1913" i="13"/>
  <c r="AS1252" i="13"/>
  <c r="AU1143" i="13"/>
  <c r="AU1183" i="13"/>
  <c r="AU1685" i="13"/>
  <c r="AS1902" i="13"/>
  <c r="AS2130" i="13"/>
  <c r="AS1965" i="13"/>
  <c r="AS1798" i="13"/>
  <c r="AU1661" i="13"/>
  <c r="AS2036" i="13"/>
  <c r="AU2083" i="13"/>
  <c r="AS1654" i="13"/>
  <c r="AS1988" i="13"/>
  <c r="AS1403" i="13"/>
  <c r="AS1293" i="13"/>
  <c r="AS2156" i="13"/>
  <c r="AU1765" i="13"/>
  <c r="AS1508" i="13"/>
  <c r="AS1827" i="13"/>
  <c r="AU1840" i="13"/>
  <c r="AS2164" i="13"/>
  <c r="AS2054" i="13"/>
  <c r="AS2095" i="13"/>
  <c r="AT1882" i="13"/>
  <c r="AS1094" i="13"/>
  <c r="AS1696" i="13"/>
  <c r="AS1408" i="13"/>
  <c r="AS2070" i="13"/>
  <c r="AU1893" i="13"/>
  <c r="AS1549" i="13"/>
  <c r="AS1864" i="13"/>
  <c r="AS1769" i="13"/>
  <c r="AU2147" i="13"/>
  <c r="AT2063" i="13"/>
  <c r="AT1162" i="13"/>
  <c r="AT1247" i="13"/>
  <c r="AS1219" i="13"/>
  <c r="AS2014" i="13"/>
  <c r="AU2148" i="13"/>
  <c r="AS1461" i="13"/>
  <c r="AU2006" i="13"/>
  <c r="AU1722" i="13"/>
  <c r="AU1802" i="13"/>
  <c r="AT1524" i="13"/>
  <c r="AT1234" i="13"/>
  <c r="AU1642" i="13"/>
  <c r="AS2043" i="13"/>
  <c r="AS2157" i="13"/>
  <c r="AS2034" i="13"/>
  <c r="AS1656" i="13"/>
  <c r="AS1256" i="13"/>
  <c r="AS1121" i="13"/>
  <c r="AS1506" i="13"/>
  <c r="AS1153" i="13"/>
  <c r="AS1093" i="13"/>
  <c r="AS1396" i="13"/>
  <c r="AS1311" i="13"/>
  <c r="AS1807" i="13"/>
  <c r="AU1860" i="13"/>
  <c r="AU1613" i="13"/>
  <c r="AS1594" i="13"/>
  <c r="AS1231" i="13"/>
  <c r="AS1661" i="13"/>
  <c r="AS1147" i="13"/>
  <c r="AU1218" i="13"/>
  <c r="AS1183" i="13"/>
  <c r="AS1767" i="13"/>
  <c r="AS1156" i="13"/>
  <c r="AS1309" i="13"/>
  <c r="AS1476" i="13"/>
  <c r="AS1877" i="13"/>
  <c r="AU2088" i="13"/>
  <c r="AS1488" i="13"/>
  <c r="AU1135" i="13"/>
  <c r="AS1367" i="13"/>
  <c r="AU1434" i="13"/>
  <c r="AS1237" i="13"/>
  <c r="AS1865" i="13"/>
  <c r="AS1601" i="13"/>
  <c r="AS1629" i="13"/>
  <c r="AS2044" i="13"/>
  <c r="AU1984" i="13"/>
  <c r="AS1577" i="13"/>
  <c r="AS1611" i="13"/>
  <c r="AU1657" i="13"/>
  <c r="AS1135" i="13"/>
  <c r="AS1292" i="13"/>
  <c r="AU1517" i="13"/>
  <c r="AS1899" i="13"/>
  <c r="AU1654" i="13"/>
  <c r="AU2046" i="13"/>
  <c r="AS1972" i="13"/>
  <c r="AS1858" i="13"/>
  <c r="AS1826" i="13"/>
  <c r="AS2113" i="13"/>
  <c r="AS1585" i="13"/>
  <c r="AS1714" i="13"/>
  <c r="AU1479" i="13"/>
  <c r="AU1638" i="13"/>
  <c r="AS1917" i="13"/>
  <c r="AU1907" i="13"/>
  <c r="AS1505" i="13"/>
  <c r="AS1996" i="13"/>
  <c r="AS2067" i="13"/>
  <c r="AS1644" i="13"/>
  <c r="AS1721" i="13"/>
  <c r="AT2098" i="13"/>
  <c r="AT1788" i="13"/>
  <c r="AU1472" i="13"/>
  <c r="AU1805" i="13"/>
  <c r="AS1757" i="13"/>
  <c r="AS1819" i="13"/>
  <c r="AU1985" i="13"/>
  <c r="AS2039" i="13"/>
  <c r="AU1687" i="13"/>
  <c r="AU1139" i="13"/>
  <c r="AS1558" i="13"/>
  <c r="AU1142" i="13"/>
  <c r="AS1260" i="13"/>
  <c r="AU1856" i="13"/>
  <c r="AU1373" i="13"/>
  <c r="AS1810" i="13"/>
  <c r="AS1487" i="13"/>
  <c r="AS1502" i="13"/>
  <c r="AS1663" i="13"/>
  <c r="AS1735" i="13"/>
  <c r="AU1262" i="13"/>
  <c r="AS1116" i="13"/>
  <c r="AU1110" i="13"/>
  <c r="AS1424" i="13"/>
  <c r="AS1402" i="13"/>
  <c r="AS1176" i="13"/>
  <c r="AU1691" i="13"/>
  <c r="AU1566" i="13"/>
  <c r="AS1517" i="13"/>
  <c r="AU2125" i="13"/>
  <c r="AS1361" i="13"/>
  <c r="AU1301" i="13"/>
  <c r="AU1335" i="13"/>
  <c r="AS2003" i="13"/>
  <c r="AS1290" i="13"/>
  <c r="AS1846" i="13"/>
  <c r="AS1582" i="13"/>
  <c r="AS2105" i="13"/>
  <c r="AS1643" i="13"/>
  <c r="AS1799" i="13"/>
  <c r="AU1938" i="13"/>
  <c r="AU1836" i="13"/>
  <c r="AS1884" i="13"/>
  <c r="AS1760" i="13"/>
  <c r="AS1578" i="13"/>
  <c r="AU1398" i="13"/>
  <c r="AU1501" i="13"/>
  <c r="AU1649" i="13"/>
  <c r="AS1593" i="13"/>
  <c r="AU1689" i="13"/>
  <c r="AU2049" i="13"/>
  <c r="AU2004" i="13"/>
  <c r="AS2028" i="13"/>
  <c r="AS1694" i="13"/>
  <c r="AS1873" i="13"/>
  <c r="AU1506" i="13"/>
  <c r="AS1543" i="13"/>
  <c r="AU1822" i="13"/>
  <c r="AU1653" i="13"/>
  <c r="AU2145" i="13"/>
  <c r="AS1943" i="13"/>
  <c r="AS1986" i="13"/>
  <c r="AS1393" i="13"/>
  <c r="AU2122" i="13"/>
  <c r="AU1682" i="13"/>
  <c r="AU2093" i="13"/>
  <c r="AT1127" i="13"/>
  <c r="AT1198" i="13"/>
  <c r="AS1942" i="13"/>
  <c r="AU1542" i="13"/>
  <c r="AS1809" i="13"/>
  <c r="AS1834" i="13"/>
  <c r="AS1933" i="13"/>
  <c r="AS1244" i="13"/>
  <c r="AU1514" i="13"/>
  <c r="AS2151" i="13"/>
  <c r="AS1670" i="13"/>
  <c r="AS1254" i="13"/>
  <c r="AS1879" i="13"/>
  <c r="AS1489" i="13"/>
  <c r="AS1736" i="13"/>
  <c r="AS2008" i="13"/>
  <c r="AU1260" i="13"/>
  <c r="AS1351" i="13"/>
  <c r="AU1326" i="13"/>
  <c r="AU1425" i="13"/>
  <c r="AU1152" i="13"/>
  <c r="AS1607" i="13"/>
  <c r="AS1401" i="13"/>
  <c r="AS1501" i="13"/>
  <c r="AU1291" i="13"/>
  <c r="AS1598" i="13"/>
  <c r="AS1528" i="13"/>
  <c r="AS1279" i="13"/>
  <c r="AU1332" i="13"/>
  <c r="AS1126" i="13"/>
  <c r="AS1235" i="13"/>
  <c r="AU1616" i="13"/>
  <c r="AS1938" i="13"/>
  <c r="AS2102" i="13"/>
  <c r="AU2129" i="13"/>
  <c r="AU2121" i="13"/>
  <c r="AS1919" i="13"/>
  <c r="AS1376" i="13"/>
  <c r="AS2016" i="13"/>
  <c r="AU1998" i="13"/>
  <c r="AT1810" i="13"/>
  <c r="AS1320" i="13"/>
  <c r="AS1699" i="13"/>
  <c r="AS1762" i="13"/>
  <c r="AS1995" i="13"/>
  <c r="AS1889" i="13"/>
  <c r="AS1909" i="13"/>
  <c r="AU1978" i="13"/>
  <c r="AS1898" i="13"/>
  <c r="AU2019" i="13"/>
  <c r="AU1828" i="13"/>
  <c r="AS1953" i="13"/>
  <c r="AS1572" i="13"/>
  <c r="AS1482" i="13"/>
  <c r="AS1763" i="13"/>
  <c r="AS1800" i="13"/>
  <c r="AS1698" i="13"/>
  <c r="AS1945" i="13"/>
  <c r="AU2003" i="13"/>
  <c r="AS2012" i="13"/>
  <c r="AS2125" i="13"/>
  <c r="AS1794" i="13"/>
  <c r="AS1627" i="13"/>
  <c r="AS1851" i="13"/>
  <c r="AT1414" i="13"/>
  <c r="AS1968" i="13"/>
  <c r="AU1509" i="13"/>
  <c r="AU1764" i="13"/>
  <c r="AU2052" i="13"/>
  <c r="AS1726" i="13"/>
  <c r="AU1282" i="13"/>
  <c r="AS2118" i="13"/>
  <c r="AS2136" i="13"/>
  <c r="AS1955" i="13"/>
  <c r="AU1367" i="13"/>
  <c r="AS1166" i="13"/>
  <c r="AS2088" i="13"/>
  <c r="AU1150" i="13"/>
  <c r="AU1866" i="13"/>
  <c r="AS1535" i="13"/>
  <c r="AU1154" i="13"/>
  <c r="AU1104" i="13"/>
  <c r="AU1351" i="13"/>
  <c r="AS1808" i="13"/>
  <c r="AU1399" i="13"/>
  <c r="AU2150" i="13"/>
  <c r="AU1296" i="13"/>
  <c r="AS1276" i="13"/>
  <c r="AU1371" i="13"/>
  <c r="AS1669" i="13"/>
  <c r="AU1624" i="13"/>
  <c r="AS1452" i="13"/>
  <c r="AS1575" i="13"/>
  <c r="AS1770" i="13"/>
  <c r="AS1389" i="13"/>
  <c r="AS1609" i="13"/>
  <c r="AS1725" i="13"/>
  <c r="AU1947" i="13"/>
  <c r="AS1741" i="13"/>
  <c r="AS1998" i="13"/>
  <c r="AS1703" i="13"/>
  <c r="AS1876" i="13"/>
  <c r="AS1621" i="13"/>
  <c r="AS1642" i="13"/>
  <c r="AS1740" i="13"/>
  <c r="AU1145" i="13"/>
  <c r="AS1141" i="13"/>
  <c r="AS2032" i="13"/>
  <c r="AS1764" i="13"/>
  <c r="AS2161" i="13"/>
  <c r="AS1815" i="13"/>
  <c r="AU1646" i="13"/>
  <c r="AS2076" i="13"/>
  <c r="AS2119" i="13"/>
  <c r="AS2074" i="13"/>
  <c r="AS2122" i="13"/>
  <c r="AS1625" i="13"/>
  <c r="AS1734" i="13"/>
  <c r="AU1212" i="13"/>
  <c r="AS1702" i="13"/>
  <c r="AU1976" i="13"/>
  <c r="AU2013" i="13"/>
  <c r="AS2107" i="13"/>
  <c r="AS1335" i="13"/>
  <c r="AS2075" i="13"/>
  <c r="AU1725" i="13"/>
  <c r="AS1557" i="13"/>
  <c r="AT1175" i="13"/>
  <c r="AU1674" i="13"/>
  <c r="AS1301" i="13"/>
  <c r="AS1138" i="13"/>
  <c r="AS1941" i="13"/>
  <c r="AU1948" i="13"/>
  <c r="AS1383" i="13"/>
  <c r="AS1831" i="13"/>
  <c r="AU1443" i="13"/>
  <c r="AS1359" i="13"/>
  <c r="AS1174" i="13"/>
  <c r="AS1599" i="13"/>
  <c r="AS1605" i="13"/>
  <c r="AU1290" i="13"/>
  <c r="AS2104" i="13"/>
  <c r="AU1655" i="13"/>
  <c r="AS1136" i="13"/>
  <c r="AU1569" i="13"/>
  <c r="AS1172" i="13"/>
  <c r="AS1385" i="13"/>
  <c r="AS1458" i="13"/>
  <c r="AS1504" i="13"/>
  <c r="AU1496" i="13"/>
  <c r="AS2141" i="13"/>
  <c r="AU2149" i="13"/>
  <c r="AS1904" i="13"/>
  <c r="AS2109" i="13"/>
  <c r="AU1617" i="13"/>
  <c r="AS1525" i="13"/>
  <c r="AS1805" i="13"/>
  <c r="AS1164" i="13"/>
  <c r="AS2004" i="13"/>
  <c r="AS1497" i="13"/>
  <c r="AU2048" i="13"/>
  <c r="AS1920" i="13"/>
  <c r="AS2092" i="13"/>
  <c r="AS1658" i="13"/>
  <c r="AS2025" i="13"/>
  <c r="AS1971" i="13"/>
  <c r="AS1651" i="13"/>
  <c r="AS1973" i="13"/>
  <c r="AS1464" i="13"/>
  <c r="AU1908" i="13"/>
  <c r="AU1804" i="13"/>
  <c r="AS1737" i="13"/>
  <c r="AS1937" i="13"/>
  <c r="AS1979" i="13"/>
  <c r="AS1745" i="13"/>
  <c r="AS1449" i="13"/>
  <c r="AS1949" i="13"/>
  <c r="AU1680" i="13"/>
  <c r="AS1710" i="13"/>
  <c r="AS1648" i="13"/>
  <c r="AS1307" i="13"/>
  <c r="AU1148" i="13"/>
  <c r="AS1897" i="13"/>
  <c r="AU1794" i="13"/>
  <c r="AU2010" i="13"/>
  <c r="AS1765" i="13"/>
  <c r="AS1857" i="13"/>
  <c r="AS1924" i="13"/>
  <c r="AS1830" i="13"/>
  <c r="AT1308" i="13"/>
  <c r="AS1118" i="13"/>
  <c r="AS1664" i="13"/>
  <c r="AU2090" i="13"/>
  <c r="AU1401" i="13"/>
  <c r="AS1310" i="13"/>
  <c r="AS1940" i="13"/>
  <c r="AS2015" i="13"/>
  <c r="AS2142" i="13"/>
  <c r="AU1100" i="13"/>
  <c r="AU1831" i="13"/>
  <c r="AS2139" i="13"/>
  <c r="AS1603" i="13"/>
  <c r="AS1496" i="13"/>
  <c r="AS1469" i="13"/>
  <c r="AU1469" i="13"/>
  <c r="AS1513" i="13"/>
  <c r="AS1650" i="13"/>
  <c r="AS1378" i="13"/>
  <c r="AU1441" i="13"/>
  <c r="AS1203" i="13"/>
  <c r="AS1297" i="13"/>
  <c r="AS2132" i="13"/>
  <c r="AS1090" i="13"/>
  <c r="AU1402" i="13"/>
  <c r="AU1544" i="13"/>
  <c r="AU1824" i="13"/>
  <c r="AS1776" i="13"/>
  <c r="AU1643" i="13"/>
  <c r="AS2094" i="13"/>
  <c r="AS2037" i="13"/>
  <c r="AU1696" i="13"/>
  <c r="AU1644" i="13"/>
  <c r="AS1400" i="13"/>
  <c r="AS1463" i="13"/>
  <c r="AS1681" i="13"/>
  <c r="AU2057" i="13"/>
  <c r="AU2011" i="13"/>
  <c r="AS1814" i="13"/>
  <c r="AS1801" i="13"/>
  <c r="AS1958" i="13"/>
  <c r="AS1580" i="13"/>
  <c r="AS2064" i="13"/>
  <c r="AU1695" i="13"/>
  <c r="AS1283" i="13"/>
  <c r="AS1803" i="13"/>
  <c r="AS1533" i="13"/>
  <c r="AS1753" i="13"/>
  <c r="AS2165" i="13"/>
  <c r="AS1640" i="13"/>
  <c r="AS1544" i="13"/>
  <c r="AU2164" i="13"/>
  <c r="AS1667" i="13"/>
  <c r="AU2072" i="13"/>
  <c r="AS1195" i="13"/>
  <c r="AU1865" i="13"/>
  <c r="AU1876" i="13"/>
  <c r="AU1570" i="13"/>
  <c r="AS1435" i="13"/>
  <c r="AU2155" i="13"/>
  <c r="AS1824" i="13"/>
  <c r="AS1828" i="13"/>
  <c r="AU2047" i="13"/>
  <c r="AS2093" i="13"/>
  <c r="AS1365" i="13"/>
  <c r="AS2011" i="13"/>
  <c r="AT1954" i="13"/>
  <c r="AU1470" i="13"/>
  <c r="AS2053" i="13"/>
  <c r="AS1934" i="13"/>
  <c r="AU1439" i="13"/>
  <c r="AS1583" i="13"/>
  <c r="AU2021" i="13"/>
  <c r="AU1477" i="13"/>
  <c r="AS1119" i="13"/>
  <c r="AU1258" i="13"/>
  <c r="AU1444" i="13"/>
  <c r="AU1120" i="13"/>
  <c r="AU1259" i="13"/>
  <c r="AU1640" i="13"/>
  <c r="AS2057" i="13"/>
  <c r="AS1520" i="13"/>
  <c r="AS1391" i="13"/>
  <c r="AU1422" i="13"/>
  <c r="AS1882" i="13"/>
  <c r="AS1133" i="13"/>
  <c r="AU1899" i="13"/>
  <c r="AU1686" i="13"/>
  <c r="AS1316" i="13"/>
  <c r="AS2150" i="13"/>
  <c r="AS1466" i="13"/>
  <c r="AU1147" i="13"/>
  <c r="AU1445" i="13"/>
  <c r="AS1168" i="13"/>
  <c r="AU1575" i="13"/>
  <c r="AS1567" i="13"/>
  <c r="AS1915" i="13"/>
  <c r="AS1812" i="13"/>
  <c r="AU1573" i="13"/>
  <c r="AU1153" i="13"/>
  <c r="AS2082" i="13"/>
  <c r="AU1619" i="13"/>
  <c r="AS2116" i="13"/>
  <c r="AU2054" i="13"/>
  <c r="AU2075" i="13"/>
  <c r="AU1355" i="13"/>
  <c r="AU1295" i="13"/>
  <c r="AU1228" i="13"/>
  <c r="AS1750" i="13"/>
  <c r="AU1892" i="13"/>
  <c r="AS1493" i="13"/>
  <c r="AS1761" i="13"/>
  <c r="AS1477" i="13"/>
  <c r="AU2000" i="13"/>
  <c r="AS1881" i="13"/>
  <c r="AS2007" i="13"/>
  <c r="AS1479" i="13"/>
  <c r="AU2126" i="13"/>
  <c r="AU1217" i="13"/>
  <c r="AU1760" i="13"/>
  <c r="AS1626" i="13"/>
  <c r="AU1409" i="13"/>
  <c r="AU1941" i="13"/>
  <c r="AU1897" i="13"/>
  <c r="AS1552" i="13"/>
  <c r="AS1994" i="13"/>
  <c r="AU1690" i="13"/>
  <c r="AU2128" i="13"/>
  <c r="AS2061" i="13"/>
  <c r="AS1894" i="13"/>
  <c r="AS1932" i="13"/>
  <c r="AS1638" i="13"/>
  <c r="AS1442" i="13"/>
  <c r="AU1285" i="13"/>
  <c r="AU1581" i="13"/>
  <c r="AU2056" i="13"/>
  <c r="AS1196" i="13"/>
  <c r="AS1398" i="13"/>
  <c r="AS1241" i="13"/>
  <c r="AS1158" i="13"/>
  <c r="AS1140" i="13"/>
  <c r="AS1536" i="13"/>
  <c r="AS1659" i="13"/>
  <c r="AS1386" i="13"/>
  <c r="AS1212" i="13"/>
  <c r="AS2090" i="13"/>
  <c r="AU1795" i="13"/>
  <c r="AS1515" i="13"/>
  <c r="AU1214" i="13"/>
  <c r="AS1665" i="13"/>
  <c r="AU1900" i="13"/>
  <c r="AU1465" i="13"/>
  <c r="AU1288" i="13"/>
  <c r="AS1131" i="13"/>
  <c r="AU1141" i="13"/>
  <c r="AS1394" i="13"/>
  <c r="AS1495" i="13"/>
  <c r="AS1957" i="13"/>
  <c r="AS1712" i="13"/>
  <c r="AS1208" i="13"/>
  <c r="AU1611" i="13"/>
  <c r="AS1633" i="13"/>
  <c r="AS1616" i="13"/>
  <c r="AS1999" i="13"/>
  <c r="AU2008" i="13"/>
  <c r="AS1821" i="13"/>
  <c r="AU2123" i="13"/>
  <c r="AS2163" i="13"/>
  <c r="AS1422" i="13"/>
  <c r="AU1909" i="13"/>
  <c r="AS1756" i="13"/>
  <c r="AS2160" i="13"/>
  <c r="AU1211" i="13"/>
  <c r="AS2096" i="13"/>
  <c r="AS2155" i="13"/>
  <c r="AU2163" i="13"/>
  <c r="AS2106" i="13"/>
  <c r="AS1163" i="13"/>
  <c r="AS1984" i="13"/>
  <c r="AU1503" i="13"/>
  <c r="AS2110" i="13"/>
  <c r="AU1766" i="13"/>
  <c r="AS1368" i="13"/>
  <c r="AS1472" i="13"/>
  <c r="AS1697" i="13"/>
  <c r="AS1242" i="13"/>
  <c r="AS2089" i="13"/>
  <c r="AS1885" i="13"/>
  <c r="AU1979" i="13"/>
  <c r="AS1921" i="13"/>
  <c r="AS1443" i="13"/>
  <c r="AS1744" i="13"/>
  <c r="AT1847" i="13"/>
  <c r="AR1789" i="13"/>
  <c r="AS1905" i="13"/>
  <c r="AS1811" i="13"/>
  <c r="AU2089" i="13"/>
  <c r="AU2050" i="13"/>
  <c r="AS1255" i="13"/>
  <c r="AU1800" i="13"/>
  <c r="AS1863" i="13"/>
  <c r="AS1211" i="13"/>
  <c r="AS2020" i="13"/>
  <c r="AT2110" i="13"/>
  <c r="AT1774" i="13"/>
  <c r="AS1813" i="13"/>
  <c r="AS1693" i="13"/>
  <c r="AU2159" i="13"/>
  <c r="AS2073" i="13"/>
  <c r="AS2077" i="13"/>
  <c r="AU2162" i="13"/>
  <c r="AS1907" i="13"/>
  <c r="AS1912" i="13"/>
  <c r="D27" i="16"/>
  <c r="O30" i="16"/>
  <c r="K2" i="16"/>
  <c r="K13" i="16"/>
  <c r="M29" i="16"/>
  <c r="B24" i="16"/>
  <c r="I20" i="16"/>
  <c r="O28" i="16"/>
  <c r="C18" i="16"/>
  <c r="M19" i="16"/>
  <c r="O4" i="16"/>
  <c r="E2" i="16"/>
  <c r="B30" i="16"/>
  <c r="O18" i="16"/>
  <c r="O3" i="16"/>
  <c r="B15" i="16"/>
  <c r="O12" i="16"/>
  <c r="O26" i="16"/>
  <c r="B13" i="16"/>
  <c r="E6" i="16"/>
  <c r="I19" i="16"/>
  <c r="B26" i="16"/>
  <c r="AT1487" i="13"/>
  <c r="AT1380" i="13"/>
  <c r="K11" i="16"/>
  <c r="E14" i="16"/>
  <c r="AT1309" i="13"/>
  <c r="M16" i="16"/>
  <c r="O29" i="16"/>
  <c r="AR1790" i="13"/>
  <c r="O13" i="16"/>
  <c r="AT1319" i="13"/>
  <c r="AT2111" i="13"/>
  <c r="E23" i="16"/>
  <c r="B6" i="16"/>
  <c r="E5" i="16"/>
  <c r="I16" i="16"/>
  <c r="I17" i="16"/>
  <c r="B22" i="16"/>
  <c r="B16" i="16"/>
  <c r="O7" i="16"/>
  <c r="I7" i="16"/>
  <c r="K12" i="16"/>
  <c r="C12" i="16"/>
  <c r="AT1248" i="13"/>
  <c r="E21" i="16"/>
  <c r="C27" i="16"/>
  <c r="M12" i="16"/>
  <c r="E22" i="16"/>
  <c r="C24" i="16"/>
  <c r="M20" i="16"/>
  <c r="AT1525" i="13"/>
  <c r="AT1199" i="13"/>
  <c r="AT1453" i="13"/>
  <c r="C3" i="16"/>
  <c r="I27" i="16"/>
  <c r="C6" i="16"/>
  <c r="O14" i="16"/>
  <c r="K8" i="16"/>
  <c r="K27" i="16"/>
  <c r="E16" i="16"/>
  <c r="C9" i="16"/>
  <c r="AT1883" i="13"/>
  <c r="C19" i="16"/>
  <c r="K5" i="16"/>
  <c r="K28" i="16"/>
  <c r="AS1888" i="13"/>
  <c r="AS2078" i="13"/>
  <c r="AS1845" i="13"/>
  <c r="AU1820" i="13"/>
  <c r="AU2053" i="13"/>
  <c r="AS1936" i="13"/>
  <c r="AT1558" i="13"/>
  <c r="AS1903" i="13"/>
  <c r="AS2009" i="13"/>
  <c r="AU1891" i="13"/>
  <c r="AT1990" i="13"/>
  <c r="AU1974" i="13"/>
  <c r="AU1587" i="13"/>
  <c r="AU2073" i="13"/>
  <c r="AS1700" i="13"/>
  <c r="AS2038" i="13"/>
  <c r="AU1832" i="13"/>
  <c r="AT1318" i="13"/>
  <c r="AS1931" i="13"/>
  <c r="AS1375" i="13"/>
  <c r="AU2081" i="13"/>
  <c r="AS1541" i="13"/>
  <c r="AS1837" i="13"/>
  <c r="AS2159" i="13"/>
  <c r="AR1102" i="13"/>
  <c r="AU2076" i="13"/>
  <c r="E29" i="16"/>
  <c r="B23" i="16"/>
  <c r="D12" i="16"/>
  <c r="AT1631" i="13"/>
  <c r="D28" i="16"/>
  <c r="D4" i="16"/>
  <c r="AT1955" i="13"/>
  <c r="AT2039" i="13"/>
  <c r="O10" i="16"/>
  <c r="D9" i="16"/>
  <c r="AT1559" i="13"/>
  <c r="D5" i="16"/>
  <c r="C28" i="16"/>
  <c r="I22" i="16"/>
  <c r="D19" i="16"/>
  <c r="E15" i="16"/>
  <c r="O27" i="16"/>
  <c r="AT1789" i="13"/>
  <c r="C14" i="16"/>
  <c r="K26" i="16"/>
  <c r="AT2064" i="13"/>
  <c r="C13" i="16"/>
  <c r="D2" i="16"/>
  <c r="N19" i="16"/>
  <c r="AT1919" i="13"/>
  <c r="I28" i="16"/>
  <c r="K30" i="16"/>
  <c r="I18" i="16"/>
  <c r="AT1093" i="13"/>
  <c r="O19" i="16"/>
  <c r="AT1967" i="13"/>
  <c r="C10" i="16"/>
  <c r="M17" i="16"/>
  <c r="AT1811" i="13"/>
  <c r="AT1415" i="13"/>
  <c r="I23" i="16"/>
  <c r="I8" i="16"/>
  <c r="C16" i="16"/>
  <c r="K4" i="16"/>
  <c r="K23" i="16"/>
  <c r="C21" i="16"/>
  <c r="D30" i="16"/>
  <c r="E11" i="16"/>
  <c r="AT1991" i="13"/>
  <c r="K29" i="16"/>
  <c r="K7" i="16"/>
  <c r="B8" i="16"/>
  <c r="O21" i="16"/>
  <c r="K10" i="16"/>
  <c r="B27" i="16"/>
  <c r="C8" i="16"/>
  <c r="AT2139" i="13"/>
  <c r="D20" i="16"/>
  <c r="B11" i="16"/>
  <c r="D23" i="16"/>
  <c r="O5" i="16"/>
  <c r="O9" i="16"/>
  <c r="D15" i="16"/>
  <c r="E10" i="16"/>
  <c r="M14" i="16"/>
  <c r="C23" i="16"/>
  <c r="M26" i="16"/>
  <c r="I13" i="16"/>
  <c r="AT1848" i="13"/>
  <c r="D3" i="16"/>
  <c r="M7" i="16"/>
  <c r="AS1959" i="13"/>
  <c r="AS2048" i="13"/>
  <c r="AU1769" i="13"/>
  <c r="AU2165" i="13"/>
  <c r="AS1678" i="13"/>
  <c r="AT1966" i="13"/>
  <c r="AS1707" i="13"/>
  <c r="AS1855" i="13"/>
  <c r="AU1835" i="13"/>
  <c r="AS1908" i="13"/>
  <c r="AT1918" i="13"/>
  <c r="AS1961" i="13"/>
  <c r="AS2081" i="13"/>
  <c r="AU2142" i="13"/>
  <c r="AS1711" i="13"/>
  <c r="AU2156" i="13"/>
  <c r="AU1681" i="13"/>
  <c r="AT1930" i="13"/>
  <c r="AS2030" i="13"/>
  <c r="AS1709" i="13"/>
  <c r="AS1723" i="13"/>
  <c r="AS2049" i="13"/>
  <c r="AU2001" i="13"/>
  <c r="AS1893" i="13"/>
  <c r="AT1630" i="13"/>
  <c r="AT1717" i="13"/>
  <c r="C5" i="16"/>
  <c r="E12" i="16"/>
  <c r="M8" i="16"/>
  <c r="D7" i="16"/>
  <c r="K6" i="16"/>
  <c r="B5" i="16"/>
  <c r="AT1669" i="13"/>
  <c r="AT1718" i="13"/>
  <c r="M21" i="16"/>
  <c r="I10" i="16"/>
  <c r="I14" i="16"/>
  <c r="AT2027" i="13"/>
  <c r="B10" i="16"/>
  <c r="D6" i="16"/>
  <c r="K22" i="16"/>
  <c r="E30" i="16"/>
  <c r="E25" i="16"/>
  <c r="D24" i="16"/>
  <c r="O23" i="16"/>
  <c r="E17" i="16"/>
  <c r="AT1271" i="13"/>
  <c r="C31" i="16"/>
  <c r="B12" i="16"/>
  <c r="C4" i="16"/>
  <c r="M9" i="16"/>
  <c r="AT1176" i="13"/>
  <c r="E18" i="16"/>
  <c r="C7" i="16"/>
  <c r="D11" i="16"/>
  <c r="I26" i="16"/>
  <c r="C29" i="16"/>
  <c r="AT1343" i="13"/>
  <c r="B20" i="16"/>
  <c r="K17" i="16"/>
  <c r="D22" i="16"/>
  <c r="B18" i="16"/>
  <c r="D17" i="16"/>
  <c r="O8" i="16"/>
  <c r="O17" i="16"/>
  <c r="B21" i="16"/>
  <c r="D10" i="16"/>
  <c r="J20" i="16"/>
  <c r="K9" i="16"/>
  <c r="E31" i="16"/>
  <c r="E27" i="16"/>
  <c r="O15" i="16"/>
  <c r="K15" i="16"/>
  <c r="M27" i="16"/>
  <c r="E26" i="16"/>
  <c r="E13" i="16"/>
  <c r="AR1103" i="13"/>
  <c r="E20" i="16"/>
  <c r="I24" i="16"/>
  <c r="M13" i="16"/>
  <c r="K20" i="16"/>
  <c r="AT1775" i="13"/>
  <c r="I12" i="16"/>
  <c r="K16" i="16"/>
  <c r="B4" i="16"/>
  <c r="I25" i="16"/>
  <c r="C30" i="16"/>
  <c r="K14" i="16"/>
  <c r="O6" i="16"/>
  <c r="E3" i="16"/>
  <c r="D13" i="16"/>
  <c r="B2" i="16"/>
  <c r="E9" i="16"/>
  <c r="M28" i="16"/>
  <c r="B7" i="16"/>
  <c r="K18" i="16"/>
  <c r="D14" i="16"/>
  <c r="B19" i="16"/>
  <c r="AS2087" i="13"/>
  <c r="AS1240" i="13"/>
  <c r="AS1485" i="13"/>
  <c r="AS2100" i="13"/>
  <c r="AU2124" i="13"/>
  <c r="AT1390" i="13"/>
  <c r="AS1967" i="13"/>
  <c r="AS2083" i="13"/>
  <c r="AU1854" i="13"/>
  <c r="AT1596" i="13"/>
  <c r="AT1092" i="13"/>
  <c r="AU1823" i="13"/>
  <c r="AU1826" i="13"/>
  <c r="AS1930" i="13"/>
  <c r="AU2143" i="13"/>
  <c r="AT1486" i="13"/>
  <c r="AT1668" i="13"/>
  <c r="AU1189" i="13"/>
  <c r="AU2160" i="13"/>
  <c r="AU1945" i="13"/>
  <c r="AU1156" i="13"/>
  <c r="AS2019" i="13"/>
  <c r="AS1480" i="13"/>
  <c r="AS2013" i="13"/>
  <c r="AT1379" i="13"/>
  <c r="AT1739" i="13"/>
  <c r="M23" i="16"/>
  <c r="AT1703" i="13"/>
  <c r="I30" i="16"/>
  <c r="M18" i="16"/>
  <c r="AT1163" i="13"/>
  <c r="O31" i="16"/>
  <c r="D25" i="16"/>
  <c r="D29" i="16"/>
  <c r="AT1752" i="13"/>
  <c r="B17" i="16"/>
  <c r="N23" i="16"/>
  <c r="B9" i="16"/>
  <c r="C20" i="16"/>
  <c r="C22" i="16"/>
  <c r="I21" i="16"/>
  <c r="AT1391" i="13"/>
  <c r="B14" i="16"/>
  <c r="O24" i="16"/>
  <c r="M15" i="16"/>
  <c r="D31" i="16"/>
  <c r="I15" i="16"/>
  <c r="AT1235" i="13"/>
  <c r="O16" i="16"/>
  <c r="C17" i="16"/>
  <c r="B29" i="16"/>
  <c r="AT2099" i="13"/>
  <c r="D21" i="16"/>
  <c r="E7" i="16"/>
  <c r="O2" i="16"/>
  <c r="D18" i="16"/>
  <c r="K21" i="16"/>
  <c r="B25" i="16"/>
  <c r="O11" i="16"/>
  <c r="K19" i="16"/>
  <c r="K25" i="16"/>
  <c r="B3" i="16"/>
  <c r="M11" i="16"/>
  <c r="D26" i="16"/>
  <c r="I11" i="16"/>
  <c r="C26" i="16"/>
  <c r="O22" i="16"/>
  <c r="M22" i="16"/>
  <c r="I29" i="16"/>
  <c r="C25" i="16"/>
  <c r="AT1931" i="13"/>
  <c r="C15" i="16"/>
  <c r="E24" i="16"/>
  <c r="K31" i="16"/>
  <c r="E28" i="16"/>
  <c r="AT1128" i="13"/>
  <c r="D8" i="16"/>
  <c r="B31" i="16"/>
  <c r="AT1597" i="13"/>
  <c r="E4" i="16"/>
  <c r="K3" i="16"/>
  <c r="C2" i="16"/>
  <c r="D16" i="16"/>
  <c r="C11" i="16"/>
  <c r="O20" i="16"/>
  <c r="B28" i="16"/>
  <c r="M24" i="16"/>
  <c r="I9" i="16"/>
  <c r="O25" i="16"/>
  <c r="N15" i="16"/>
  <c r="N29" i="16"/>
  <c r="K24" i="16"/>
  <c r="E19" i="16"/>
  <c r="E8" i="16"/>
  <c r="N21" i="16"/>
  <c r="AT1968" i="13"/>
  <c r="N24" i="16"/>
  <c r="N13" i="16"/>
  <c r="N22" i="16"/>
  <c r="AT1598" i="13"/>
  <c r="AR1104" i="13"/>
  <c r="AT1488" i="13"/>
  <c r="AT1200" i="13"/>
  <c r="J18" i="16"/>
  <c r="J8" i="16"/>
  <c r="N28" i="16"/>
  <c r="AT1164" i="13"/>
  <c r="AT1310" i="13"/>
  <c r="AT1392" i="13"/>
  <c r="N7" i="16"/>
  <c r="J17" i="16"/>
  <c r="J19" i="16"/>
  <c r="N26" i="16"/>
  <c r="AT2040" i="13"/>
  <c r="AT1526" i="13"/>
  <c r="AT1956" i="13"/>
  <c r="AT1129" i="13"/>
  <c r="AT1670" i="13"/>
  <c r="AT2100" i="13"/>
  <c r="AT1381" i="13"/>
  <c r="AT1177" i="13"/>
  <c r="N20" i="16"/>
  <c r="AT1740" i="13"/>
  <c r="N27" i="16"/>
  <c r="N17" i="16"/>
  <c r="AT2028" i="13"/>
  <c r="N8" i="16"/>
  <c r="AT1812" i="13"/>
  <c r="J12" i="16"/>
  <c r="AT1790" i="13"/>
  <c r="N14" i="16"/>
  <c r="AT1236" i="13"/>
  <c r="AT2140" i="13"/>
  <c r="AT1849" i="13"/>
  <c r="AT1992" i="13"/>
  <c r="AT1320" i="13"/>
  <c r="J15" i="16"/>
  <c r="J28" i="16"/>
  <c r="N9" i="16"/>
  <c r="AT2112" i="13"/>
  <c r="N16" i="16"/>
  <c r="AT1094" i="13"/>
  <c r="J21" i="16"/>
  <c r="AT1249" i="13"/>
  <c r="AT1632" i="13"/>
  <c r="AT1884" i="13"/>
  <c r="AT2065" i="13"/>
  <c r="J10" i="16"/>
  <c r="AT1344" i="13"/>
  <c r="J13" i="16"/>
  <c r="J9" i="16"/>
  <c r="AT1932" i="13"/>
  <c r="J7" i="16"/>
  <c r="J14" i="16"/>
  <c r="AT1416" i="13"/>
  <c r="J24" i="16"/>
  <c r="AT1719" i="13"/>
  <c r="J25" i="16"/>
  <c r="N12" i="16"/>
  <c r="J11" i="16"/>
  <c r="J16" i="16"/>
  <c r="AT1272" i="13"/>
  <c r="AT1560" i="13"/>
  <c r="AT1704" i="13"/>
  <c r="AR1791" i="13"/>
  <c r="J22" i="16"/>
  <c r="AT1454" i="13"/>
  <c r="N11" i="16"/>
  <c r="J26" i="16"/>
  <c r="J30" i="16"/>
  <c r="J23" i="16"/>
  <c r="J29" i="16"/>
  <c r="AT1753" i="13"/>
  <c r="N18" i="16"/>
  <c r="AT1920" i="13"/>
  <c r="AT1776" i="13"/>
  <c r="AV2013" i="13" l="1"/>
  <c r="AV1480" i="13"/>
  <c r="AV2019" i="13"/>
  <c r="AV2083" i="13"/>
  <c r="AV2087" i="13"/>
  <c r="AV1893" i="13"/>
  <c r="AV2049" i="13"/>
  <c r="AV1723" i="13"/>
  <c r="AV2081" i="13"/>
  <c r="AV1908" i="13"/>
  <c r="AV1855" i="13"/>
  <c r="AV1678" i="13"/>
  <c r="AV2048" i="13"/>
  <c r="AV2159" i="13"/>
  <c r="AV1837" i="13"/>
  <c r="AV1541" i="13"/>
  <c r="AV2009" i="13"/>
  <c r="AV1903" i="13"/>
  <c r="AV2078" i="13"/>
  <c r="AV1912" i="13"/>
  <c r="AV1907" i="13"/>
  <c r="AV2077" i="13"/>
  <c r="AV2073" i="13"/>
  <c r="AV1693" i="13"/>
  <c r="AV2020" i="13"/>
  <c r="AV1211" i="13"/>
  <c r="AV1863" i="13"/>
  <c r="AV1255" i="13"/>
  <c r="AV1905" i="13"/>
  <c r="AV1443" i="13"/>
  <c r="AV2089" i="13"/>
  <c r="AV1697" i="13"/>
  <c r="AV1472" i="13"/>
  <c r="AV1368" i="13"/>
  <c r="AV1984" i="13"/>
  <c r="AV2155" i="13"/>
  <c r="AV2160" i="13"/>
  <c r="AV2163" i="13"/>
  <c r="AV1821" i="13"/>
  <c r="AV1999" i="13"/>
  <c r="AV1616" i="13"/>
  <c r="AV1208" i="13"/>
  <c r="AV1495" i="13"/>
  <c r="AV1515" i="13"/>
  <c r="AV2090" i="13"/>
  <c r="AV1212" i="13"/>
  <c r="AV1659" i="13"/>
  <c r="AV1536" i="13"/>
  <c r="AV1140" i="13"/>
  <c r="AV1398" i="13"/>
  <c r="AV1442" i="13"/>
  <c r="AV1638" i="13"/>
  <c r="AV1894" i="13"/>
  <c r="AV1552" i="13"/>
  <c r="AV1479" i="13"/>
  <c r="AV2007" i="13"/>
  <c r="AV1477" i="13"/>
  <c r="AV1761" i="13"/>
  <c r="AV2082" i="13"/>
  <c r="AV1567" i="13"/>
  <c r="AV1466" i="13"/>
  <c r="AV2150" i="13"/>
  <c r="AV2057" i="13"/>
  <c r="AV1119" i="13"/>
  <c r="AV1583" i="13"/>
  <c r="AV2053" i="13"/>
  <c r="AV2011" i="13"/>
  <c r="AV1365" i="13"/>
  <c r="AV2093" i="13"/>
  <c r="AV1828" i="13"/>
  <c r="AV1824" i="13"/>
  <c r="AV1435" i="13"/>
  <c r="AV1544" i="13"/>
  <c r="AV1640" i="13"/>
  <c r="AV2165" i="13"/>
  <c r="AV1533" i="13"/>
  <c r="AV1803" i="13"/>
  <c r="AV1283" i="13"/>
  <c r="AV1580" i="13"/>
  <c r="AV1801" i="13"/>
  <c r="AV1681" i="13"/>
  <c r="AV1463" i="13"/>
  <c r="AV1400" i="13"/>
  <c r="AV1297" i="13"/>
  <c r="AV1650" i="13"/>
  <c r="AV1513" i="13"/>
  <c r="AV1469" i="13"/>
  <c r="AV1496" i="13"/>
  <c r="AV1603" i="13"/>
  <c r="AV2015" i="13"/>
  <c r="AV1940" i="13"/>
  <c r="AV1118" i="13"/>
  <c r="AV1830" i="13"/>
  <c r="AV1857" i="13"/>
  <c r="AV1765" i="13"/>
  <c r="AV1897" i="13"/>
  <c r="AV1648" i="13"/>
  <c r="AV1949" i="13"/>
  <c r="AV1979" i="13"/>
  <c r="AV1464" i="13"/>
  <c r="AV1651" i="13"/>
  <c r="AV1658" i="13"/>
  <c r="AV2092" i="13"/>
  <c r="AV1497" i="13"/>
  <c r="AV2004" i="13"/>
  <c r="AV1805" i="13"/>
  <c r="AV1904" i="13"/>
  <c r="AV1504" i="13"/>
  <c r="AV1458" i="13"/>
  <c r="AV1136" i="13"/>
  <c r="AV1605" i="13"/>
  <c r="AV1359" i="13"/>
  <c r="AV1831" i="13"/>
  <c r="AV1941" i="13"/>
  <c r="AV1138" i="13"/>
  <c r="AV1301" i="13"/>
  <c r="AV2075" i="13"/>
  <c r="AV1335" i="13"/>
  <c r="AV1625" i="13"/>
  <c r="AV2122" i="13"/>
  <c r="AV2074" i="13"/>
  <c r="AV2119" i="13"/>
  <c r="AV2076" i="13"/>
  <c r="AV2161" i="13"/>
  <c r="AV1764" i="13"/>
  <c r="AV1141" i="13"/>
  <c r="AV1642" i="13"/>
  <c r="AV1621" i="13"/>
  <c r="AV1876" i="13"/>
  <c r="AV1998" i="13"/>
  <c r="AV1725" i="13"/>
  <c r="AV1609" i="13"/>
  <c r="AV1575" i="13"/>
  <c r="AV1535" i="13"/>
  <c r="AV2088" i="13"/>
  <c r="AV2118" i="13"/>
  <c r="AV1726" i="13"/>
  <c r="AV1794" i="13"/>
  <c r="AV2125" i="13"/>
  <c r="AV2012" i="13"/>
  <c r="AV1945" i="13"/>
  <c r="AV1800" i="13"/>
  <c r="AV1763" i="13"/>
  <c r="AV1572" i="13"/>
  <c r="AV1898" i="13"/>
  <c r="AV1909" i="13"/>
  <c r="AV1762" i="13"/>
  <c r="AV2016" i="13"/>
  <c r="AV1938" i="13"/>
  <c r="AV1279" i="13"/>
  <c r="AV1501" i="13"/>
  <c r="AV1401" i="13"/>
  <c r="AV1607" i="13"/>
  <c r="AV1351" i="13"/>
  <c r="AV2008" i="13"/>
  <c r="AV1254" i="13"/>
  <c r="AV2151" i="13"/>
  <c r="AV1834" i="13"/>
  <c r="AV1942" i="13"/>
  <c r="AV1943" i="13"/>
  <c r="AV1543" i="13"/>
  <c r="AV1873" i="13"/>
  <c r="AV1694" i="13"/>
  <c r="AV1578" i="13"/>
  <c r="AV1760" i="13"/>
  <c r="AV1799" i="13"/>
  <c r="AV1643" i="13"/>
  <c r="AV1582" i="13"/>
  <c r="AV1290" i="13"/>
  <c r="AV2003" i="13"/>
  <c r="AV1361" i="13"/>
  <c r="AV1517" i="13"/>
  <c r="AV1402" i="13"/>
  <c r="AV1424" i="13"/>
  <c r="AV1116" i="13"/>
  <c r="AV1502" i="13"/>
  <c r="AV1260" i="13"/>
  <c r="AV1819" i="13"/>
  <c r="AV1644" i="13"/>
  <c r="AV1505" i="13"/>
  <c r="AV1585" i="13"/>
  <c r="AV1826" i="13"/>
  <c r="AV1858" i="13"/>
  <c r="AV1899" i="13"/>
  <c r="AV1292" i="13"/>
  <c r="AV1135" i="13"/>
  <c r="AV1611" i="13"/>
  <c r="AV1577" i="13"/>
  <c r="AV1865" i="13"/>
  <c r="AV1367" i="13"/>
  <c r="AV1877" i="13"/>
  <c r="AV1476" i="13"/>
  <c r="AV1156" i="13"/>
  <c r="AV1767" i="13"/>
  <c r="AV1183" i="13"/>
  <c r="AV1147" i="13"/>
  <c r="AV1661" i="13"/>
  <c r="AV1153" i="13"/>
  <c r="AV1506" i="13"/>
  <c r="AV1121" i="13"/>
  <c r="AV1256" i="13"/>
  <c r="AV1656" i="13"/>
  <c r="AV2157" i="13"/>
  <c r="AV1461" i="13"/>
  <c r="AV2014" i="13"/>
  <c r="AV1219" i="13"/>
  <c r="AV1769" i="13"/>
  <c r="AV1864" i="13"/>
  <c r="AV1549" i="13"/>
  <c r="AV2070" i="13"/>
  <c r="AV1408" i="13"/>
  <c r="AV1696" i="13"/>
  <c r="AV2054" i="13"/>
  <c r="AV2164" i="13"/>
  <c r="AV1827" i="13"/>
  <c r="AV1508" i="13"/>
  <c r="AV2156" i="13"/>
  <c r="AV1293" i="13"/>
  <c r="AV1403" i="13"/>
  <c r="AV1654" i="13"/>
  <c r="AV1798" i="13"/>
  <c r="AV1902" i="13"/>
  <c r="AV1911" i="13"/>
  <c r="AV2046" i="13"/>
  <c r="AV1823" i="13"/>
  <c r="AV1354" i="13"/>
  <c r="AV1584" i="13"/>
  <c r="AV1682" i="13"/>
  <c r="AV1220" i="13"/>
  <c r="AV1617" i="13"/>
  <c r="AV1674" i="13"/>
  <c r="AV1841" i="13"/>
  <c r="AV1980" i="13"/>
  <c r="AV2126" i="13"/>
  <c r="AV1860" i="13"/>
  <c r="AV1859" i="13"/>
  <c r="AV1978" i="13"/>
  <c r="AV1871" i="13"/>
  <c r="AV1832" i="13"/>
  <c r="AV1569" i="13"/>
  <c r="AV1227" i="13"/>
  <c r="AV1257" i="13"/>
  <c r="AV2010" i="13"/>
  <c r="AV1722" i="13"/>
  <c r="AV1795" i="13"/>
  <c r="AV1192" i="13"/>
  <c r="AV1432" i="13"/>
  <c r="AV1278" i="13"/>
  <c r="AV1429" i="13"/>
  <c r="AV1687" i="13"/>
  <c r="AV1587" i="13"/>
  <c r="AV1475" i="13"/>
  <c r="AV1538" i="13"/>
  <c r="AV1409" i="13"/>
  <c r="AV1217" i="13"/>
  <c r="AV2056" i="13"/>
  <c r="AV2127" i="13"/>
  <c r="AV1500" i="13"/>
  <c r="AV2080" i="13"/>
  <c r="AV2072" i="13"/>
  <c r="AV1660" i="13"/>
  <c r="AV1685" i="13"/>
  <c r="AV2158" i="13"/>
  <c r="AV1900" i="13"/>
  <c r="AV1802" i="13"/>
  <c r="AV2002" i="13"/>
  <c r="AV1727" i="13"/>
  <c r="AV1296" i="13"/>
  <c r="AV1286" i="13"/>
  <c r="AV1531" i="13"/>
  <c r="AV1137" i="13"/>
  <c r="AV2120" i="13"/>
  <c r="AV1145" i="13"/>
  <c r="AV1913" i="13"/>
  <c r="AV1797" i="13"/>
  <c r="AV1977" i="13"/>
  <c r="AV1895" i="13"/>
  <c r="AV1981" i="13"/>
  <c r="AV1875" i="13"/>
  <c r="AV1516" i="13"/>
  <c r="AV1299" i="13"/>
  <c r="AV1836" i="13"/>
  <c r="AV1608" i="13"/>
  <c r="AV1692" i="13"/>
  <c r="AV1862" i="13"/>
  <c r="AV1444" i="13"/>
  <c r="AV2162" i="13"/>
  <c r="AV1939" i="13"/>
  <c r="AV1624" i="13"/>
  <c r="AV1326" i="13"/>
  <c r="AV1874" i="13"/>
  <c r="AV1228" i="13"/>
  <c r="AV1906" i="13"/>
  <c r="AV2047" i="13"/>
  <c r="AV1434" i="13"/>
  <c r="AV1551" i="13"/>
  <c r="AV2071" i="13"/>
  <c r="AV1730" i="13"/>
  <c r="AV1856" i="13"/>
  <c r="AV1758" i="13"/>
  <c r="AV2086" i="13"/>
  <c r="AV1436" i="13"/>
  <c r="AV1613" i="13"/>
  <c r="AV1676" i="13"/>
  <c r="AV2121" i="13"/>
  <c r="AV1868" i="13"/>
  <c r="AV1182" i="13"/>
  <c r="AV2051" i="13"/>
  <c r="AV2000" i="13"/>
  <c r="AV1649" i="13"/>
  <c r="AV1840" i="13"/>
  <c r="AV1732" i="13"/>
  <c r="AV1478" i="13"/>
  <c r="AV1820" i="13"/>
  <c r="AV1151" i="13"/>
  <c r="AV2052" i="13"/>
  <c r="AV1438" i="13"/>
  <c r="AV1546" i="13"/>
  <c r="AV1537" i="13"/>
  <c r="AV1355" i="13"/>
  <c r="AV1867" i="13"/>
  <c r="AV1645" i="13"/>
  <c r="AV1838" i="13"/>
  <c r="AV1683" i="13"/>
  <c r="AV1896" i="13"/>
  <c r="AV1679" i="13"/>
  <c r="AV1985" i="13"/>
  <c r="AV2050" i="13"/>
  <c r="AV1210" i="13"/>
  <c r="AV1944" i="13"/>
  <c r="AV1684" i="13"/>
  <c r="AV2149" i="13"/>
  <c r="AV1221" i="13"/>
  <c r="AV1579" i="13"/>
  <c r="AV1437" i="13"/>
  <c r="AV1507" i="13"/>
  <c r="AV1110" i="13"/>
  <c r="AV1333" i="13"/>
  <c r="AV1423" i="13"/>
  <c r="AV2084" i="13"/>
  <c r="AV1796" i="13"/>
  <c r="AV1686" i="13"/>
  <c r="AV1910" i="13"/>
  <c r="AV2085" i="13"/>
  <c r="AV1510" i="13"/>
  <c r="AV1829" i="13"/>
  <c r="AV1766" i="13"/>
  <c r="AV1327" i="13"/>
  <c r="AV1833" i="13"/>
  <c r="AV1890" i="13"/>
  <c r="AV2017" i="13"/>
  <c r="AV1298" i="13"/>
  <c r="AV1441" i="13"/>
  <c r="AV1262" i="13"/>
  <c r="AV1350" i="13"/>
  <c r="AV1511" i="13"/>
  <c r="AV1474" i="13"/>
  <c r="AV1610" i="13"/>
  <c r="AV1570" i="13"/>
  <c r="AV1407" i="13"/>
  <c r="AV1329" i="13"/>
  <c r="AV1550" i="13"/>
  <c r="AV1901" i="13"/>
  <c r="AV1976" i="13"/>
  <c r="AV2129" i="13"/>
  <c r="AV1818" i="13"/>
  <c r="AV2091" i="13"/>
  <c r="AV1866" i="13"/>
  <c r="AV2018" i="13"/>
  <c r="AV1588" i="13"/>
  <c r="AV1946" i="13"/>
  <c r="AV2055" i="13"/>
  <c r="AV2124" i="13"/>
  <c r="AV2021" i="13"/>
  <c r="AV1947" i="13"/>
  <c r="AV1143" i="13"/>
  <c r="AV1695" i="13"/>
  <c r="AV1948" i="13"/>
  <c r="AV2123" i="13"/>
  <c r="AV1148" i="13"/>
  <c r="AV1467" i="13"/>
  <c r="AV1498" i="13"/>
  <c r="AV1353" i="13"/>
  <c r="AV1573" i="13"/>
  <c r="AV1619" i="13"/>
  <c r="AV1473" i="13"/>
  <c r="AV1869" i="13"/>
  <c r="AV1214" i="13"/>
  <c r="AV1280" i="13"/>
  <c r="AV1689" i="13"/>
  <c r="AV2147" i="13"/>
  <c r="AV1494" i="13"/>
  <c r="AV1571" i="13"/>
  <c r="AV1259" i="13"/>
  <c r="AV1445" i="13"/>
  <c r="AV2144" i="13"/>
  <c r="AV1647" i="13"/>
  <c r="AV1406" i="13"/>
  <c r="AV1462" i="13"/>
  <c r="AV1465" i="13"/>
  <c r="AV1540" i="13"/>
  <c r="AV1646" i="13"/>
  <c r="AV1191" i="13"/>
  <c r="AV1539" i="13"/>
  <c r="AV1134" i="13"/>
  <c r="AV1152" i="13"/>
  <c r="AV1425" i="13"/>
  <c r="AV1431" i="13"/>
  <c r="AV1825" i="13"/>
  <c r="AV1430" i="13"/>
  <c r="AV1759" i="13"/>
  <c r="AV1872" i="13"/>
  <c r="AV1373" i="13"/>
  <c r="AV1263" i="13"/>
  <c r="AV1224" i="13"/>
  <c r="AV1144" i="13"/>
  <c r="AV1622" i="13"/>
  <c r="AV1677" i="13"/>
  <c r="AV1222" i="13"/>
  <c r="AV1115" i="13"/>
  <c r="AV1366" i="13"/>
  <c r="AV1357" i="13"/>
  <c r="AV1188" i="13"/>
  <c r="AV1499" i="13"/>
  <c r="AV1532" i="13"/>
  <c r="AV1612" i="13"/>
  <c r="AV1264" i="13"/>
  <c r="AV1289" i="13"/>
  <c r="AV1218" i="13"/>
  <c r="AV1404" i="13"/>
  <c r="AV1439" i="13"/>
  <c r="AV1653" i="13"/>
  <c r="AV1553" i="13"/>
  <c r="AV1149" i="13"/>
  <c r="AV2154" i="13"/>
  <c r="AV1364" i="13"/>
  <c r="AV1216" i="13"/>
  <c r="AV1287" i="13"/>
  <c r="AV1229" i="13"/>
  <c r="AV1371" i="13"/>
  <c r="AV1190" i="13"/>
  <c r="AV1187" i="13"/>
  <c r="AV1139" i="13"/>
  <c r="AV1618" i="13"/>
  <c r="AV1433" i="13"/>
  <c r="AV1185" i="13"/>
  <c r="AV1589" i="13"/>
  <c r="AV1117" i="13"/>
  <c r="AV1728" i="13"/>
  <c r="AV1566" i="13"/>
  <c r="AV1822" i="13"/>
  <c r="AV1639" i="13"/>
  <c r="AV1542" i="13"/>
  <c r="AV1509" i="13"/>
  <c r="AV1652" i="13"/>
  <c r="AV1223" i="13"/>
  <c r="AV2153" i="13"/>
  <c r="AV1503" i="13"/>
  <c r="AV1193" i="13"/>
  <c r="AV1399" i="13"/>
  <c r="AV1982" i="13"/>
  <c r="AV1620" i="13"/>
  <c r="AV1983" i="13"/>
  <c r="AV1360" i="13"/>
  <c r="AV1184" i="13"/>
  <c r="AV1460" i="13"/>
  <c r="AV1282" i="13"/>
  <c r="AV1733" i="13"/>
  <c r="AV1870" i="13"/>
  <c r="AV1363" i="13"/>
  <c r="AV1657" i="13"/>
  <c r="AV1285" i="13"/>
  <c r="AV1281" i="13"/>
  <c r="AV1294" i="13"/>
  <c r="AV1459" i="13"/>
  <c r="AV1891" i="13"/>
  <c r="AV1300" i="13"/>
  <c r="AV1574" i="13"/>
  <c r="AV1729" i="13"/>
  <c r="AV1291" i="13"/>
  <c r="AV1768" i="13"/>
  <c r="AV1362" i="13"/>
  <c r="AV1440" i="13"/>
  <c r="AV1226" i="13"/>
  <c r="AV1581" i="13"/>
  <c r="AV2079" i="13"/>
  <c r="AV1146" i="13"/>
  <c r="AV1731" i="13"/>
  <c r="AV1675" i="13"/>
  <c r="AV1142" i="13"/>
  <c r="AV1547" i="13"/>
  <c r="AV1358" i="13"/>
  <c r="AV1337" i="13"/>
  <c r="AV1284" i="13"/>
  <c r="AV1892" i="13"/>
  <c r="AV1113" i="13"/>
  <c r="AV1336" i="13"/>
  <c r="AV1334" i="13"/>
  <c r="AV1512" i="13"/>
  <c r="AV1974" i="13"/>
  <c r="AV1265" i="13"/>
  <c r="AV1854" i="13"/>
  <c r="AV1186" i="13"/>
  <c r="AV2006" i="13"/>
  <c r="AV1688" i="13"/>
  <c r="AV1623" i="13"/>
  <c r="AV1680" i="13"/>
  <c r="AV1331" i="13"/>
  <c r="AV1207" i="13"/>
  <c r="AV1835" i="13"/>
  <c r="AV2143" i="13"/>
  <c r="AV1261" i="13"/>
  <c r="AV1112" i="13"/>
  <c r="AV1548" i="13"/>
  <c r="AV1114" i="13"/>
  <c r="AV2152" i="13"/>
  <c r="AV1225" i="13"/>
  <c r="AV1369" i="13"/>
  <c r="AV2145" i="13"/>
  <c r="AV1150" i="13"/>
  <c r="AV1606" i="13"/>
  <c r="AV1568" i="13"/>
  <c r="AV1206" i="13"/>
  <c r="AV1157" i="13"/>
  <c r="AV1352" i="13"/>
  <c r="AV1602" i="13"/>
  <c r="AV1120" i="13"/>
  <c r="AV2001" i="13"/>
  <c r="AV1471" i="13"/>
  <c r="AV1370" i="13"/>
  <c r="AV2128" i="13"/>
  <c r="AV1215" i="13"/>
  <c r="AV2148" i="13"/>
  <c r="AV1213" i="13"/>
  <c r="AV1288" i="13"/>
  <c r="AV1839" i="13"/>
  <c r="AV1576" i="13"/>
  <c r="AV1428" i="13"/>
  <c r="AV1111" i="13"/>
  <c r="AV1604" i="13"/>
  <c r="AV1615" i="13"/>
  <c r="AV1586" i="13"/>
  <c r="AV1372" i="13"/>
  <c r="AV1530" i="13"/>
  <c r="AV1470" i="13"/>
  <c r="AV1724" i="13"/>
  <c r="AV2005" i="13"/>
  <c r="AV1295" i="13"/>
  <c r="AV1655" i="13"/>
  <c r="AV2146" i="13"/>
  <c r="AV1332" i="13"/>
  <c r="AV1534" i="13"/>
  <c r="AV1426" i="13"/>
  <c r="AV1481" i="13"/>
  <c r="AV1691" i="13"/>
  <c r="AV1155" i="13"/>
  <c r="AV1975" i="13"/>
  <c r="AV1861" i="13"/>
  <c r="AV1514" i="13"/>
  <c r="AV1189" i="13"/>
  <c r="AV1258" i="13"/>
  <c r="AV1356" i="13"/>
  <c r="AV1405" i="13"/>
  <c r="AV1328" i="13"/>
  <c r="AV1545" i="13"/>
  <c r="AV1641" i="13"/>
  <c r="AV1154" i="13"/>
  <c r="AV1804" i="13"/>
  <c r="AV1614" i="13"/>
  <c r="AV1330" i="13"/>
  <c r="AV1209" i="13"/>
  <c r="AV1690" i="13"/>
  <c r="AV1468" i="13"/>
  <c r="AV1427" i="13"/>
  <c r="AE148" i="13"/>
  <c r="AB147" i="13"/>
  <c r="CA147" i="13"/>
  <c r="BN148" i="13" s="1"/>
  <c r="AB135" i="13"/>
  <c r="CA135" i="13"/>
  <c r="BN136" i="13" s="1"/>
  <c r="AF183" i="13"/>
  <c r="CE183" i="13"/>
  <c r="BR184" i="13" s="1"/>
  <c r="AB169" i="13"/>
  <c r="AB156" i="13"/>
  <c r="CA156" i="13"/>
  <c r="BN157" i="13" s="1"/>
  <c r="AD114" i="13"/>
  <c r="AC151" i="13"/>
  <c r="AB141" i="13"/>
  <c r="CA141" i="13"/>
  <c r="BN142" i="13" s="1"/>
  <c r="AB174" i="13"/>
  <c r="CA174" i="13"/>
  <c r="BN175" i="13" s="1"/>
  <c r="AC109" i="13"/>
  <c r="AB180" i="13"/>
  <c r="CA180" i="13"/>
  <c r="BN181" i="13" s="1"/>
  <c r="AB102" i="13"/>
  <c r="CA102" i="13"/>
  <c r="BN103" i="13" s="1"/>
  <c r="AD138" i="13"/>
  <c r="CC138" i="13"/>
  <c r="BP139" i="13" s="1"/>
  <c r="AC120" i="13"/>
  <c r="AD144" i="13"/>
  <c r="CC144" i="13"/>
  <c r="BP145" i="13" s="1"/>
  <c r="AB111" i="13"/>
  <c r="CA111" i="13"/>
  <c r="BN112" i="13" s="1"/>
  <c r="AB175" i="13"/>
  <c r="AB166" i="13"/>
  <c r="AD96" i="13"/>
  <c r="CC96" i="13"/>
  <c r="AB162" i="13"/>
  <c r="CA162" i="13"/>
  <c r="BN163" i="13" s="1"/>
  <c r="AB105" i="13"/>
  <c r="CA105" i="13"/>
  <c r="BN106" i="13" s="1"/>
  <c r="AD132" i="13"/>
  <c r="CC132" i="13"/>
  <c r="BP133" i="13" s="1"/>
  <c r="AB123" i="13"/>
  <c r="CA123" i="13"/>
  <c r="BN124" i="13" s="1"/>
  <c r="CB159" i="13"/>
  <c r="BO160" i="13" s="1"/>
  <c r="AC159" i="13"/>
  <c r="AD126" i="13"/>
  <c r="CC126" i="13"/>
  <c r="BP127" i="13" s="1"/>
  <c r="AB150" i="13"/>
  <c r="CA150" i="13"/>
  <c r="BN151" i="13" s="1"/>
  <c r="AB181" i="13"/>
  <c r="AB165" i="13"/>
  <c r="CA165" i="13"/>
  <c r="BN166" i="13" s="1"/>
  <c r="AB108" i="13"/>
  <c r="CA108" i="13"/>
  <c r="BN109" i="13" s="1"/>
  <c r="AB115" i="13"/>
  <c r="CA114" i="13"/>
  <c r="BN115" i="13" s="1"/>
  <c r="AB153" i="13"/>
  <c r="CA153" i="13"/>
  <c r="BN154" i="13" s="1"/>
  <c r="AB117" i="13"/>
  <c r="CA117" i="13"/>
  <c r="BN118" i="13" s="1"/>
  <c r="AC99" i="13"/>
  <c r="CB99" i="13"/>
  <c r="BO100" i="13" s="1"/>
  <c r="AC103" i="13"/>
  <c r="AB129" i="13"/>
  <c r="CA129" i="13"/>
  <c r="BN130" i="13" s="1"/>
  <c r="AB121" i="13"/>
  <c r="AB171" i="13"/>
  <c r="CA171" i="13"/>
  <c r="BN172" i="13" s="1"/>
  <c r="AB168" i="13"/>
  <c r="CA168" i="13"/>
  <c r="BN169" i="13" s="1"/>
  <c r="AC177" i="13"/>
  <c r="CB177" i="13"/>
  <c r="BO178" i="13" s="1"/>
  <c r="AD154" i="13"/>
  <c r="CR153" i="13"/>
  <c r="BQ153" i="13"/>
  <c r="BM97" i="13"/>
  <c r="CO96" i="13"/>
  <c r="BN96" i="13"/>
  <c r="L2" i="14"/>
  <c r="AT1178" i="13"/>
  <c r="AU2138" i="13"/>
  <c r="AT1599" i="13"/>
  <c r="AU2130" i="13"/>
  <c r="AT2066" i="13"/>
  <c r="AT1489" i="13"/>
  <c r="AT1741" i="13"/>
  <c r="AT2101" i="13"/>
  <c r="AT1237" i="13"/>
  <c r="AT1720" i="13"/>
  <c r="AT1382" i="13"/>
  <c r="AT2041" i="13"/>
  <c r="AT1850" i="13"/>
  <c r="AT1455" i="13"/>
  <c r="AT1311" i="13"/>
  <c r="AT1777" i="13"/>
  <c r="AT2141" i="13"/>
  <c r="AT1165" i="13"/>
  <c r="AT1273" i="13"/>
  <c r="AT2113" i="13"/>
  <c r="AT2029" i="13"/>
  <c r="AT1321" i="13"/>
  <c r="AU2134" i="13"/>
  <c r="AT1885" i="13"/>
  <c r="AU2132" i="13"/>
  <c r="AU2139" i="13"/>
  <c r="AU2140" i="13"/>
  <c r="AT1527" i="13"/>
  <c r="AT1417" i="13"/>
  <c r="AT1201" i="13"/>
  <c r="AT1671" i="13"/>
  <c r="AT1957" i="13"/>
  <c r="AT1969" i="13"/>
  <c r="AT1921" i="13"/>
  <c r="AT1345" i="13"/>
  <c r="AT1754" i="13"/>
  <c r="AT1130" i="13"/>
  <c r="AT1933" i="13"/>
  <c r="AT1393" i="13"/>
  <c r="AT1791" i="13"/>
  <c r="AT1705" i="13"/>
  <c r="AT1561" i="13"/>
  <c r="J27" i="16"/>
  <c r="AT1813" i="13"/>
  <c r="AR1105" i="13"/>
  <c r="AU2137" i="13"/>
  <c r="AU2133" i="13"/>
  <c r="AT1095" i="13"/>
  <c r="AR1792" i="13"/>
  <c r="AU2135" i="13"/>
  <c r="AU2136" i="13"/>
  <c r="AT1633" i="13"/>
  <c r="AT1993" i="13"/>
  <c r="AT1250" i="13"/>
  <c r="AU2131" i="13"/>
  <c r="AV2139" i="13" l="1"/>
  <c r="AV2137" i="13"/>
  <c r="AV2136" i="13"/>
  <c r="AV2131" i="13"/>
  <c r="AV2133" i="13"/>
  <c r="AV2134" i="13"/>
  <c r="AV2135" i="13"/>
  <c r="AV2132" i="13"/>
  <c r="AV2138" i="13"/>
  <c r="AV2140" i="13"/>
  <c r="AD159" i="13"/>
  <c r="CC159" i="13"/>
  <c r="BP160" i="13" s="1"/>
  <c r="AE138" i="13"/>
  <c r="CD138" i="13"/>
  <c r="BQ139" i="13" s="1"/>
  <c r="CF183" i="13"/>
  <c r="BS184" i="13" s="1"/>
  <c r="AG183" i="13"/>
  <c r="AC165" i="13"/>
  <c r="CB165" i="13"/>
  <c r="BO166" i="13" s="1"/>
  <c r="AE132" i="13"/>
  <c r="CD132" i="13"/>
  <c r="BQ133" i="13" s="1"/>
  <c r="AC166" i="13"/>
  <c r="AC111" i="13"/>
  <c r="CB111" i="13"/>
  <c r="BO112" i="13" s="1"/>
  <c r="AD120" i="13"/>
  <c r="AC180" i="13"/>
  <c r="CB180" i="13"/>
  <c r="BO181" i="13" s="1"/>
  <c r="AC169" i="13"/>
  <c r="AC147" i="13"/>
  <c r="CB147" i="13"/>
  <c r="BO148" i="13" s="1"/>
  <c r="AC123" i="13"/>
  <c r="CB123" i="13"/>
  <c r="BO124" i="13" s="1"/>
  <c r="AC175" i="13"/>
  <c r="AC153" i="13"/>
  <c r="CB153" i="13"/>
  <c r="BO154" i="13" s="1"/>
  <c r="AC168" i="13"/>
  <c r="CB168" i="13"/>
  <c r="BO169" i="13" s="1"/>
  <c r="AC121" i="13"/>
  <c r="AD103" i="13"/>
  <c r="AC117" i="13"/>
  <c r="CB117" i="13"/>
  <c r="BO118" i="13" s="1"/>
  <c r="AC108" i="13"/>
  <c r="CB108" i="13"/>
  <c r="BO109" i="13" s="1"/>
  <c r="AC181" i="13"/>
  <c r="AE126" i="13"/>
  <c r="CD126" i="13"/>
  <c r="BQ127" i="13" s="1"/>
  <c r="AC162" i="13"/>
  <c r="CB162" i="13"/>
  <c r="BO163" i="13" s="1"/>
  <c r="AC102" i="13"/>
  <c r="CB102" i="13"/>
  <c r="BO103" i="13" s="1"/>
  <c r="AD109" i="13"/>
  <c r="AE114" i="13"/>
  <c r="AC135" i="13"/>
  <c r="CB135" i="13"/>
  <c r="BO136" i="13" s="1"/>
  <c r="AF148" i="13"/>
  <c r="AG148" i="13"/>
  <c r="AC105" i="13"/>
  <c r="CB105" i="13"/>
  <c r="BO106" i="13" s="1"/>
  <c r="AE144" i="13"/>
  <c r="CD144" i="13"/>
  <c r="BQ145" i="13" s="1"/>
  <c r="AC141" i="13"/>
  <c r="CB141" i="13"/>
  <c r="BO142" i="13" s="1"/>
  <c r="AD177" i="13"/>
  <c r="CC177" i="13"/>
  <c r="BP178" i="13" s="1"/>
  <c r="AC171" i="13"/>
  <c r="CB171" i="13"/>
  <c r="BO172" i="13" s="1"/>
  <c r="AC129" i="13"/>
  <c r="CB129" i="13"/>
  <c r="BO130" i="13" s="1"/>
  <c r="AD99" i="13"/>
  <c r="CC99" i="13"/>
  <c r="BP100" i="13" s="1"/>
  <c r="AC115" i="13"/>
  <c r="CB114" i="13"/>
  <c r="BO115" i="13" s="1"/>
  <c r="AC150" i="13"/>
  <c r="CB150" i="13"/>
  <c r="BO151" i="13" s="1"/>
  <c r="AE96" i="13"/>
  <c r="CD96" i="13"/>
  <c r="CB120" i="13"/>
  <c r="BO121" i="13" s="1"/>
  <c r="AC174" i="13"/>
  <c r="CB174" i="13"/>
  <c r="BO175" i="13" s="1"/>
  <c r="AD151" i="13"/>
  <c r="AC156" i="13"/>
  <c r="CB156" i="13"/>
  <c r="BO157" i="13" s="1"/>
  <c r="AE154" i="13"/>
  <c r="CS153" i="13"/>
  <c r="BR153" i="13"/>
  <c r="BN97" i="13"/>
  <c r="CP96" i="13"/>
  <c r="BO96" i="13"/>
  <c r="P51" i="7"/>
  <c r="AU2141" i="13"/>
  <c r="AS1784" i="13"/>
  <c r="AT1202" i="13"/>
  <c r="AU1716" i="13"/>
  <c r="AT1096" i="13"/>
  <c r="AT1851" i="13"/>
  <c r="AU1718" i="13"/>
  <c r="AT1970" i="13"/>
  <c r="AS1783" i="13"/>
  <c r="AT1490" i="13"/>
  <c r="AT1958" i="13"/>
  <c r="AU1717" i="13"/>
  <c r="AU1710" i="13"/>
  <c r="AT2067" i="13"/>
  <c r="AT1251" i="13"/>
  <c r="AT2114" i="13"/>
  <c r="AT1994" i="13"/>
  <c r="AS1788" i="13"/>
  <c r="AT1179" i="13"/>
  <c r="AU1714" i="13"/>
  <c r="AT1274" i="13"/>
  <c r="AS1791" i="13"/>
  <c r="AT1312" i="13"/>
  <c r="AT1600" i="13"/>
  <c r="AT1456" i="13"/>
  <c r="AT2102" i="13"/>
  <c r="AS1787" i="13"/>
  <c r="AT1166" i="13"/>
  <c r="AU1713" i="13"/>
  <c r="AT1721" i="13"/>
  <c r="AT1346" i="13"/>
  <c r="AT1706" i="13"/>
  <c r="AS1792" i="13"/>
  <c r="AT1562" i="13"/>
  <c r="AT1238" i="13"/>
  <c r="AT1418" i="13"/>
  <c r="AU1719" i="13"/>
  <c r="AS1782" i="13"/>
  <c r="AT2042" i="13"/>
  <c r="AT1755" i="13"/>
  <c r="AU1715" i="13"/>
  <c r="AT1792" i="13"/>
  <c r="AT1814" i="13"/>
  <c r="AU1712" i="13"/>
  <c r="AT1672" i="13"/>
  <c r="AT1634" i="13"/>
  <c r="AR1106" i="13"/>
  <c r="AS1790" i="13"/>
  <c r="AT1778" i="13"/>
  <c r="AS1785" i="13"/>
  <c r="AS1786" i="13"/>
  <c r="AT1394" i="13"/>
  <c r="AT1131" i="13"/>
  <c r="AT2030" i="13"/>
  <c r="AU1711" i="13"/>
  <c r="AT1322" i="13"/>
  <c r="AT1528" i="13"/>
  <c r="AU1720" i="13"/>
  <c r="AT1886" i="13"/>
  <c r="AT1383" i="13"/>
  <c r="AT1934" i="13"/>
  <c r="AS1789" i="13"/>
  <c r="AT1742" i="13"/>
  <c r="AT1922" i="13"/>
  <c r="AR1793" i="13"/>
  <c r="AV2141" i="13" l="1"/>
  <c r="AV1719" i="13"/>
  <c r="AV1717" i="13"/>
  <c r="AV1711" i="13"/>
  <c r="AV1715" i="13"/>
  <c r="AV1710" i="13"/>
  <c r="AV1714" i="13"/>
  <c r="AV1713" i="13"/>
  <c r="AV1712" i="13"/>
  <c r="AV1716" i="13"/>
  <c r="AV1718" i="13"/>
  <c r="AV1720" i="13"/>
  <c r="AE177" i="13"/>
  <c r="CD177" i="13"/>
  <c r="BQ178" i="13" s="1"/>
  <c r="AD135" i="13"/>
  <c r="CC135" i="13"/>
  <c r="BP136" i="13" s="1"/>
  <c r="AD168" i="13"/>
  <c r="CC168" i="13"/>
  <c r="BP169" i="13" s="1"/>
  <c r="AE99" i="13"/>
  <c r="CD99" i="13"/>
  <c r="BQ100" i="13" s="1"/>
  <c r="AE109" i="13"/>
  <c r="AF126" i="13"/>
  <c r="CE126" i="13"/>
  <c r="BR127" i="13" s="1"/>
  <c r="AD169" i="13"/>
  <c r="AD171" i="13"/>
  <c r="CC171" i="13"/>
  <c r="BP172" i="13" s="1"/>
  <c r="AD141" i="13"/>
  <c r="CC141" i="13"/>
  <c r="BP142" i="13" s="1"/>
  <c r="AD162" i="13"/>
  <c r="CC162" i="13"/>
  <c r="BP163" i="13" s="1"/>
  <c r="AD181" i="13"/>
  <c r="AD153" i="13"/>
  <c r="CC153" i="13"/>
  <c r="BP154" i="13" s="1"/>
  <c r="AE120" i="13"/>
  <c r="AD166" i="13"/>
  <c r="AE151" i="13"/>
  <c r="AD105" i="13"/>
  <c r="CC105" i="13"/>
  <c r="BP106" i="13" s="1"/>
  <c r="AD150" i="13"/>
  <c r="CC150" i="13"/>
  <c r="BP151" i="13" s="1"/>
  <c r="AF144" i="13"/>
  <c r="CE144" i="13"/>
  <c r="BR145" i="13" s="1"/>
  <c r="AD108" i="13"/>
  <c r="CC108" i="13"/>
  <c r="BP109" i="13" s="1"/>
  <c r="AD121" i="13"/>
  <c r="CD120" i="13" s="1"/>
  <c r="BQ121" i="13" s="1"/>
  <c r="AD123" i="13"/>
  <c r="CC123" i="13"/>
  <c r="BP124" i="13" s="1"/>
  <c r="CC120" i="13"/>
  <c r="BP121" i="13" s="1"/>
  <c r="AF132" i="13"/>
  <c r="CE132" i="13"/>
  <c r="BR133" i="13" s="1"/>
  <c r="AD156" i="13"/>
  <c r="CC156" i="13"/>
  <c r="BP157" i="13" s="1"/>
  <c r="AD174" i="13"/>
  <c r="CC174" i="13"/>
  <c r="BP175" i="13" s="1"/>
  <c r="AF96" i="13"/>
  <c r="CE96" i="13"/>
  <c r="AD115" i="13"/>
  <c r="CC114" i="13"/>
  <c r="BP115" i="13" s="1"/>
  <c r="AD129" i="13"/>
  <c r="CC129" i="13"/>
  <c r="BP130" i="13" s="1"/>
  <c r="AG144" i="13"/>
  <c r="AF114" i="13"/>
  <c r="AD102" i="13"/>
  <c r="CC102" i="13"/>
  <c r="BP103" i="13" s="1"/>
  <c r="AG126" i="13"/>
  <c r="AD117" i="13"/>
  <c r="CC117" i="13"/>
  <c r="BP118" i="13" s="1"/>
  <c r="AD175" i="13"/>
  <c r="AD147" i="13"/>
  <c r="CC147" i="13"/>
  <c r="BP148" i="13" s="1"/>
  <c r="AD180" i="13"/>
  <c r="CC180" i="13"/>
  <c r="BP181" i="13" s="1"/>
  <c r="AG132" i="13"/>
  <c r="AD165" i="13"/>
  <c r="CC165" i="13"/>
  <c r="BP166" i="13" s="1"/>
  <c r="AE159" i="13"/>
  <c r="CD159" i="13"/>
  <c r="BQ160" i="13" s="1"/>
  <c r="AE103" i="13"/>
  <c r="AD111" i="13"/>
  <c r="CC111" i="13"/>
  <c r="BP112" i="13" s="1"/>
  <c r="AF138" i="13"/>
  <c r="CE138" i="13"/>
  <c r="BR139" i="13" s="1"/>
  <c r="AF154" i="13"/>
  <c r="BS153" i="13"/>
  <c r="T154" i="13"/>
  <c r="CT153" i="13"/>
  <c r="BP96" i="13"/>
  <c r="BO97" i="13"/>
  <c r="CQ96" i="13"/>
  <c r="Z24" i="1"/>
  <c r="Q24" i="1"/>
  <c r="X22" i="7"/>
  <c r="P22" i="7"/>
  <c r="AU1522" i="13"/>
  <c r="AT2043" i="13"/>
  <c r="AU1092" i="13"/>
  <c r="AT1779" i="13"/>
  <c r="AT1239" i="13"/>
  <c r="AU1666" i="13"/>
  <c r="AT1923" i="13"/>
  <c r="AU1446" i="13"/>
  <c r="AU1306" i="13"/>
  <c r="AT2068" i="13"/>
  <c r="AT1203" i="13"/>
  <c r="AU1456" i="13"/>
  <c r="AU1672" i="13"/>
  <c r="AT1395" i="13"/>
  <c r="AU1096" i="13"/>
  <c r="AU1667" i="13"/>
  <c r="AU1670" i="13"/>
  <c r="AT1347" i="13"/>
  <c r="AU1449" i="13"/>
  <c r="AU1595" i="13"/>
  <c r="AU1786" i="13"/>
  <c r="AT1323" i="13"/>
  <c r="AU1597" i="13"/>
  <c r="AU1305" i="13"/>
  <c r="AU1600" i="13"/>
  <c r="AT1180" i="13"/>
  <c r="AU1721" i="13"/>
  <c r="AT1635" i="13"/>
  <c r="AU1528" i="13"/>
  <c r="AU1452" i="13"/>
  <c r="AU1598" i="13"/>
  <c r="AU1662" i="13"/>
  <c r="AU1785" i="13"/>
  <c r="AU1094" i="13"/>
  <c r="AT1167" i="13"/>
  <c r="AU1592" i="13"/>
  <c r="AU1788" i="13"/>
  <c r="AT1887" i="13"/>
  <c r="AU1447" i="13"/>
  <c r="AU1791" i="13"/>
  <c r="AU1303" i="13"/>
  <c r="AU1093" i="13"/>
  <c r="AT1491" i="13"/>
  <c r="AU1524" i="13"/>
  <c r="AU1518" i="13"/>
  <c r="AT1529" i="13"/>
  <c r="AT1457" i="13"/>
  <c r="AU1792" i="13"/>
  <c r="AT1419" i="13"/>
  <c r="AU1526" i="13"/>
  <c r="AT1793" i="13"/>
  <c r="AT1743" i="13"/>
  <c r="AT1563" i="13"/>
  <c r="AU1594" i="13"/>
  <c r="AT1756" i="13"/>
  <c r="AU1590" i="13"/>
  <c r="AU1090" i="13"/>
  <c r="AT1275" i="13"/>
  <c r="AU1664" i="13"/>
  <c r="AU1310" i="13"/>
  <c r="AU1451" i="13"/>
  <c r="AU1787" i="13"/>
  <c r="AT1935" i="13"/>
  <c r="AU1308" i="13"/>
  <c r="AR1107" i="13"/>
  <c r="AU1665" i="13"/>
  <c r="AU1521" i="13"/>
  <c r="AU1091" i="13"/>
  <c r="AU1527" i="13"/>
  <c r="AU1086" i="13"/>
  <c r="AT1673" i="13"/>
  <c r="AU1450" i="13"/>
  <c r="AU1783" i="13"/>
  <c r="AU1448" i="13"/>
  <c r="AT1601" i="13"/>
  <c r="AT1132" i="13"/>
  <c r="AU1784" i="13"/>
  <c r="AT1815" i="13"/>
  <c r="AT2103" i="13"/>
  <c r="AU1671" i="13"/>
  <c r="AU1302" i="13"/>
  <c r="AT1852" i="13"/>
  <c r="AU1519" i="13"/>
  <c r="AU1304" i="13"/>
  <c r="AT1995" i="13"/>
  <c r="AU1789" i="13"/>
  <c r="AU1089" i="13"/>
  <c r="AU1591" i="13"/>
  <c r="AU1669" i="13"/>
  <c r="AT1313" i="13"/>
  <c r="AU1790" i="13"/>
  <c r="AT1252" i="13"/>
  <c r="AU1087" i="13"/>
  <c r="AU1520" i="13"/>
  <c r="AT1097" i="13"/>
  <c r="AU1593" i="13"/>
  <c r="AT1971" i="13"/>
  <c r="AU1782" i="13"/>
  <c r="AU1599" i="13"/>
  <c r="AU1668" i="13"/>
  <c r="AU1455" i="13"/>
  <c r="AU1311" i="13"/>
  <c r="AT1384" i="13"/>
  <c r="AT2031" i="13"/>
  <c r="AT1959" i="13"/>
  <c r="AU1454" i="13"/>
  <c r="AU1525" i="13"/>
  <c r="AU1596" i="13"/>
  <c r="AU1307" i="13"/>
  <c r="AU1663" i="13"/>
  <c r="AT2115" i="13"/>
  <c r="AU1088" i="13"/>
  <c r="AU1523" i="13"/>
  <c r="AU1453" i="13"/>
  <c r="AS1793" i="13"/>
  <c r="AU1312" i="13"/>
  <c r="AT1707" i="13"/>
  <c r="AU1309" i="13"/>
  <c r="AU1095" i="13"/>
  <c r="AV1721" i="13" l="1"/>
  <c r="AV1095" i="13"/>
  <c r="AV1093" i="13"/>
  <c r="AV1091" i="13"/>
  <c r="AV1087" i="13"/>
  <c r="AV1089" i="13"/>
  <c r="AV1090" i="13"/>
  <c r="AV1088" i="13"/>
  <c r="AV1086" i="13"/>
  <c r="AV1092" i="13"/>
  <c r="AV1094" i="13"/>
  <c r="AV1096" i="13"/>
  <c r="AV1599" i="13"/>
  <c r="AV1597" i="13"/>
  <c r="AV1595" i="13"/>
  <c r="AV1592" i="13"/>
  <c r="AV1593" i="13"/>
  <c r="AV1594" i="13"/>
  <c r="AV1591" i="13"/>
  <c r="AV1590" i="13"/>
  <c r="AV1596" i="13"/>
  <c r="AV1598" i="13"/>
  <c r="AV1600" i="13"/>
  <c r="AV1527" i="13"/>
  <c r="AV1525" i="13"/>
  <c r="AV1523" i="13"/>
  <c r="AV1520" i="13"/>
  <c r="AV1521" i="13"/>
  <c r="AV1522" i="13"/>
  <c r="AV1519" i="13"/>
  <c r="AV1518" i="13"/>
  <c r="AV1524" i="13"/>
  <c r="AV1526" i="13"/>
  <c r="AV1528" i="13"/>
  <c r="AV1455" i="13"/>
  <c r="AV1453" i="13"/>
  <c r="AV1451" i="13"/>
  <c r="AV1448" i="13"/>
  <c r="AV1449" i="13"/>
  <c r="AV1446" i="13"/>
  <c r="AV1447" i="13"/>
  <c r="AV1450" i="13"/>
  <c r="AV1452" i="13"/>
  <c r="AV1454" i="13"/>
  <c r="AV1456" i="13"/>
  <c r="AV1311" i="13"/>
  <c r="AV1309" i="13"/>
  <c r="AV1307" i="13"/>
  <c r="AV1302" i="13"/>
  <c r="AV1306" i="13"/>
  <c r="AV1303" i="13"/>
  <c r="AV1304" i="13"/>
  <c r="AV1305" i="13"/>
  <c r="AV1308" i="13"/>
  <c r="AV1310" i="13"/>
  <c r="AV1312" i="13"/>
  <c r="AV1671" i="13"/>
  <c r="AV1669" i="13"/>
  <c r="AV1667" i="13"/>
  <c r="AV1663" i="13"/>
  <c r="AV1665" i="13"/>
  <c r="AV1666" i="13"/>
  <c r="AV1662" i="13"/>
  <c r="AV1664" i="13"/>
  <c r="AV1668" i="13"/>
  <c r="AV1670" i="13"/>
  <c r="AV1672" i="13"/>
  <c r="AE111" i="13"/>
  <c r="CD111" i="13"/>
  <c r="BQ112" i="13" s="1"/>
  <c r="AF151" i="13"/>
  <c r="AE181" i="13"/>
  <c r="AE169" i="13"/>
  <c r="AF177" i="13"/>
  <c r="CE177" i="13"/>
  <c r="BR178" i="13" s="1"/>
  <c r="AE147" i="13"/>
  <c r="CD147" i="13"/>
  <c r="BQ148" i="13" s="1"/>
  <c r="AE102" i="13"/>
  <c r="CD102" i="13"/>
  <c r="BQ103" i="13" s="1"/>
  <c r="AE123" i="13"/>
  <c r="CD123" i="13"/>
  <c r="BQ124" i="13" s="1"/>
  <c r="AE108" i="13"/>
  <c r="CD108" i="13"/>
  <c r="BQ109" i="13" s="1"/>
  <c r="AE150" i="13"/>
  <c r="CD150" i="13"/>
  <c r="BQ151" i="13" s="1"/>
  <c r="AE166" i="13"/>
  <c r="AE141" i="13"/>
  <c r="CD141" i="13"/>
  <c r="BQ142" i="13" s="1"/>
  <c r="AF99" i="13"/>
  <c r="CE99" i="13"/>
  <c r="BR100" i="13" s="1"/>
  <c r="AF159" i="13"/>
  <c r="CE159" i="13"/>
  <c r="BR160" i="13" s="1"/>
  <c r="AG159" i="13"/>
  <c r="AE117" i="13"/>
  <c r="CD117" i="13"/>
  <c r="BQ118" i="13" s="1"/>
  <c r="CF96" i="13"/>
  <c r="AG96" i="13"/>
  <c r="AE156" i="13"/>
  <c r="CD156" i="13"/>
  <c r="BQ157" i="13" s="1"/>
  <c r="CF138" i="13"/>
  <c r="BS139" i="13" s="1"/>
  <c r="AF103" i="13"/>
  <c r="AE165" i="13"/>
  <c r="CD165" i="13"/>
  <c r="BQ166" i="13" s="1"/>
  <c r="AE180" i="13"/>
  <c r="CD180" i="13"/>
  <c r="BQ181" i="13" s="1"/>
  <c r="AE175" i="13"/>
  <c r="AE115" i="13"/>
  <c r="CD114" i="13"/>
  <c r="BQ115" i="13" s="1"/>
  <c r="AE174" i="13"/>
  <c r="CD174" i="13"/>
  <c r="BQ175" i="13" s="1"/>
  <c r="CF132" i="13"/>
  <c r="BS133" i="13" s="1"/>
  <c r="AE153" i="13"/>
  <c r="CD153" i="13"/>
  <c r="BQ154" i="13" s="1"/>
  <c r="CF126" i="13"/>
  <c r="BS127" i="13" s="1"/>
  <c r="AE135" i="13"/>
  <c r="CD135" i="13"/>
  <c r="BQ136" i="13" s="1"/>
  <c r="AG138" i="13"/>
  <c r="AG114" i="13"/>
  <c r="AE129" i="13"/>
  <c r="CD129" i="13"/>
  <c r="BQ130" i="13" s="1"/>
  <c r="AE121" i="13"/>
  <c r="CF144" i="13"/>
  <c r="BS145" i="13" s="1"/>
  <c r="AE105" i="13"/>
  <c r="CD105" i="13"/>
  <c r="BQ106" i="13" s="1"/>
  <c r="AF120" i="13"/>
  <c r="AE162" i="13"/>
  <c r="CD162" i="13"/>
  <c r="BQ163" i="13" s="1"/>
  <c r="AE171" i="13"/>
  <c r="CD171" i="13"/>
  <c r="BQ172" i="13" s="1"/>
  <c r="AF109" i="13"/>
  <c r="AE168" i="13"/>
  <c r="CD168" i="13"/>
  <c r="BQ169" i="13" s="1"/>
  <c r="AV1791" i="13"/>
  <c r="AV1789" i="13"/>
  <c r="AV1787" i="13"/>
  <c r="AV1784" i="13"/>
  <c r="AV1783" i="13"/>
  <c r="AV1785" i="13"/>
  <c r="AV1786" i="13"/>
  <c r="AV1788" i="13"/>
  <c r="AV1790" i="13"/>
  <c r="AV1792" i="13"/>
  <c r="AG154" i="13"/>
  <c r="CU153" i="13"/>
  <c r="CR96" i="13"/>
  <c r="BP97" i="13"/>
  <c r="BQ96" i="13"/>
  <c r="P73" i="7"/>
  <c r="P60" i="7"/>
  <c r="AU1793" i="13"/>
  <c r="AU1242" i="13"/>
  <c r="AT2044" i="13"/>
  <c r="AU1252" i="13"/>
  <c r="AU1246" i="13"/>
  <c r="AU2066" i="13"/>
  <c r="AU1850" i="13"/>
  <c r="AU2063" i="13"/>
  <c r="AU1751" i="13"/>
  <c r="AU1375" i="13"/>
  <c r="AT1276" i="13"/>
  <c r="AU1180" i="13"/>
  <c r="AU1847" i="13"/>
  <c r="AU1247" i="13"/>
  <c r="AT1240" i="13"/>
  <c r="AU1128" i="13"/>
  <c r="AU1173" i="13"/>
  <c r="AU1457" i="13"/>
  <c r="AT1936" i="13"/>
  <c r="AT2116" i="13"/>
  <c r="AU1750" i="13"/>
  <c r="AU2065" i="13"/>
  <c r="AU2059" i="13"/>
  <c r="AT1996" i="13"/>
  <c r="AT1492" i="13"/>
  <c r="AR1108" i="13"/>
  <c r="AT2069" i="13"/>
  <c r="AU1842" i="13"/>
  <c r="AU1174" i="13"/>
  <c r="AT1348" i="13"/>
  <c r="AU1852" i="13"/>
  <c r="AU1178" i="13"/>
  <c r="AU2064" i="13"/>
  <c r="AU1849" i="13"/>
  <c r="AU1243" i="13"/>
  <c r="AU1245" i="13"/>
  <c r="AT1420" i="13"/>
  <c r="AU1125" i="13"/>
  <c r="AU1752" i="13"/>
  <c r="AU1130" i="13"/>
  <c r="AU1755" i="13"/>
  <c r="AT1960" i="13"/>
  <c r="AU2060" i="13"/>
  <c r="AU1131" i="13"/>
  <c r="AU1374" i="13"/>
  <c r="AT1396" i="13"/>
  <c r="AU1380" i="13"/>
  <c r="AU1601" i="13"/>
  <c r="AT1708" i="13"/>
  <c r="AU1754" i="13"/>
  <c r="AU1171" i="13"/>
  <c r="AT1757" i="13"/>
  <c r="AU1127" i="13"/>
  <c r="AU1378" i="13"/>
  <c r="AU1383" i="13"/>
  <c r="AU1097" i="13"/>
  <c r="AU1177" i="13"/>
  <c r="AU2068" i="13"/>
  <c r="AU1170" i="13"/>
  <c r="AT1636" i="13"/>
  <c r="AU1843" i="13"/>
  <c r="AU1746" i="13"/>
  <c r="AU1129" i="13"/>
  <c r="AU1179" i="13"/>
  <c r="AT1181" i="13"/>
  <c r="AT1744" i="13"/>
  <c r="AT1972" i="13"/>
  <c r="AU1846" i="13"/>
  <c r="AT1168" i="13"/>
  <c r="AU1132" i="13"/>
  <c r="AU1313" i="13"/>
  <c r="AU1244" i="13"/>
  <c r="AU1845" i="13"/>
  <c r="AU1384" i="13"/>
  <c r="AU1123" i="13"/>
  <c r="AT2032" i="13"/>
  <c r="AU2067" i="13"/>
  <c r="AU1126" i="13"/>
  <c r="AT1385" i="13"/>
  <c r="AU1176" i="13"/>
  <c r="AT1324" i="13"/>
  <c r="AU2058" i="13"/>
  <c r="AU1851" i="13"/>
  <c r="AU1175" i="13"/>
  <c r="AU1250" i="13"/>
  <c r="AT1853" i="13"/>
  <c r="AU2061" i="13"/>
  <c r="AU1848" i="13"/>
  <c r="AU1172" i="13"/>
  <c r="AU1124" i="13"/>
  <c r="AU1747" i="13"/>
  <c r="AT1888" i="13"/>
  <c r="AU1122" i="13"/>
  <c r="AT1816" i="13"/>
  <c r="AU1382" i="13"/>
  <c r="AU1673" i="13"/>
  <c r="AU1529" i="13"/>
  <c r="AU1753" i="13"/>
  <c r="AU1251" i="13"/>
  <c r="AU2062" i="13"/>
  <c r="AU1377" i="13"/>
  <c r="AU1748" i="13"/>
  <c r="AU1248" i="13"/>
  <c r="AU1844" i="13"/>
  <c r="AU1249" i="13"/>
  <c r="AT2104" i="13"/>
  <c r="AT1780" i="13"/>
  <c r="AU1756" i="13"/>
  <c r="AU1381" i="13"/>
  <c r="AT1133" i="13"/>
  <c r="AT1253" i="13"/>
  <c r="AU1749" i="13"/>
  <c r="AU1376" i="13"/>
  <c r="AT1564" i="13"/>
  <c r="AT1204" i="13"/>
  <c r="AT1924" i="13"/>
  <c r="AU1379" i="13"/>
  <c r="AV1529" i="13" l="1"/>
  <c r="AV1457" i="13"/>
  <c r="AV1313" i="13"/>
  <c r="AV1097" i="13"/>
  <c r="AV1601" i="13"/>
  <c r="AV1673" i="13"/>
  <c r="AV1793" i="13"/>
  <c r="AV1251" i="13"/>
  <c r="AV1249" i="13"/>
  <c r="AV1247" i="13"/>
  <c r="AV1244" i="13"/>
  <c r="AV1243" i="13"/>
  <c r="AV1245" i="13"/>
  <c r="AV1242" i="13"/>
  <c r="AV1246" i="13"/>
  <c r="AV1248" i="13"/>
  <c r="AV1250" i="13"/>
  <c r="AV1252" i="13"/>
  <c r="AV1131" i="13"/>
  <c r="AV1129" i="13"/>
  <c r="AV1127" i="13"/>
  <c r="AV1123" i="13"/>
  <c r="AV1122" i="13"/>
  <c r="AV1124" i="13"/>
  <c r="AV1125" i="13"/>
  <c r="AV1126" i="13"/>
  <c r="AV1128" i="13"/>
  <c r="AV1130" i="13"/>
  <c r="AV1132" i="13"/>
  <c r="AV1755" i="13"/>
  <c r="AV1753" i="13"/>
  <c r="AV1751" i="13"/>
  <c r="AV1747" i="13"/>
  <c r="AV1749" i="13"/>
  <c r="AV1748" i="13"/>
  <c r="AV1746" i="13"/>
  <c r="AV1750" i="13"/>
  <c r="AV1752" i="13"/>
  <c r="AV1754" i="13"/>
  <c r="AV1756" i="13"/>
  <c r="AV1383" i="13"/>
  <c r="AV1381" i="13"/>
  <c r="AV1379" i="13"/>
  <c r="AV1377" i="13"/>
  <c r="AV1376" i="13"/>
  <c r="AV1374" i="13"/>
  <c r="AV1375" i="13"/>
  <c r="AV1378" i="13"/>
  <c r="AV1380" i="13"/>
  <c r="AV1382" i="13"/>
  <c r="AV1384" i="13"/>
  <c r="AV1179" i="13"/>
  <c r="AV1177" i="13"/>
  <c r="AV1175" i="13"/>
  <c r="AV1173" i="13"/>
  <c r="AV1172" i="13"/>
  <c r="AV1170" i="13"/>
  <c r="AV1171" i="13"/>
  <c r="AV1174" i="13"/>
  <c r="AV1176" i="13"/>
  <c r="AV1178" i="13"/>
  <c r="AV1180" i="13"/>
  <c r="AV1851" i="13"/>
  <c r="AV1849" i="13"/>
  <c r="AV1847" i="13"/>
  <c r="AV1843" i="13"/>
  <c r="AV1842" i="13"/>
  <c r="AV1845" i="13"/>
  <c r="AV1844" i="13"/>
  <c r="AV1846" i="13"/>
  <c r="AV1848" i="13"/>
  <c r="AV1850" i="13"/>
  <c r="AV1852" i="13"/>
  <c r="AV2067" i="13"/>
  <c r="AV2065" i="13"/>
  <c r="AV2063" i="13"/>
  <c r="AV2059" i="13"/>
  <c r="AV2058" i="13"/>
  <c r="AV2060" i="13"/>
  <c r="AV2061" i="13"/>
  <c r="AV2062" i="13"/>
  <c r="AV2064" i="13"/>
  <c r="AV2066" i="13"/>
  <c r="AV2068" i="13"/>
  <c r="AG109" i="13"/>
  <c r="CF99" i="13"/>
  <c r="BS100" i="13" s="1"/>
  <c r="AG99" i="13"/>
  <c r="AF181" i="13"/>
  <c r="AF121" i="13"/>
  <c r="CF120" i="13" s="1"/>
  <c r="BS121" i="13" s="1"/>
  <c r="AF162" i="13"/>
  <c r="CE162" i="13"/>
  <c r="BR163" i="13" s="1"/>
  <c r="AF108" i="13"/>
  <c r="AG108" i="13" s="1"/>
  <c r="CE108" i="13"/>
  <c r="BR109" i="13" s="1"/>
  <c r="AF102" i="13"/>
  <c r="CE102" i="13"/>
  <c r="BR103" i="13" s="1"/>
  <c r="AG102" i="13"/>
  <c r="AG151" i="13"/>
  <c r="AF115" i="13"/>
  <c r="CE114" i="13"/>
  <c r="BR115" i="13" s="1"/>
  <c r="AG120" i="13"/>
  <c r="AF105" i="13"/>
  <c r="CE105" i="13"/>
  <c r="BR106" i="13" s="1"/>
  <c r="AF129" i="13"/>
  <c r="CE129" i="13"/>
  <c r="BR130" i="13" s="1"/>
  <c r="AF153" i="13"/>
  <c r="CE153" i="13"/>
  <c r="BR154" i="13" s="1"/>
  <c r="CF159" i="13"/>
  <c r="BS160" i="13" s="1"/>
  <c r="AG103" i="13"/>
  <c r="AF180" i="13"/>
  <c r="CE180" i="13"/>
  <c r="BR181" i="13" s="1"/>
  <c r="AG180" i="13"/>
  <c r="AF166" i="13"/>
  <c r="CF177" i="13"/>
  <c r="BS178" i="13" s="1"/>
  <c r="AG177" i="13"/>
  <c r="AF168" i="13"/>
  <c r="AG168" i="13" s="1"/>
  <c r="CE168" i="13"/>
  <c r="BR169" i="13" s="1"/>
  <c r="AF171" i="13"/>
  <c r="CE171" i="13"/>
  <c r="BR172" i="13" s="1"/>
  <c r="CE120" i="13"/>
  <c r="BR121" i="13" s="1"/>
  <c r="AF135" i="13"/>
  <c r="CE135" i="13"/>
  <c r="BR136" i="13" s="1"/>
  <c r="AG135" i="13"/>
  <c r="AF174" i="13"/>
  <c r="CE174" i="13"/>
  <c r="BR175" i="13" s="1"/>
  <c r="AF175" i="13"/>
  <c r="AF165" i="13"/>
  <c r="CE165" i="13"/>
  <c r="BR166" i="13" s="1"/>
  <c r="AF156" i="13"/>
  <c r="CE156" i="13"/>
  <c r="BR157" i="13" s="1"/>
  <c r="AF117" i="13"/>
  <c r="CE117" i="13"/>
  <c r="BR118" i="13" s="1"/>
  <c r="AF141" i="13"/>
  <c r="CE141" i="13"/>
  <c r="BR142" i="13" s="1"/>
  <c r="AF150" i="13"/>
  <c r="CE150" i="13"/>
  <c r="BR151" i="13" s="1"/>
  <c r="AF123" i="13"/>
  <c r="CE123" i="13"/>
  <c r="BR124" i="13" s="1"/>
  <c r="AF147" i="13"/>
  <c r="AG147" i="13" s="1"/>
  <c r="CE147" i="13"/>
  <c r="BR148" i="13" s="1"/>
  <c r="AF169" i="13"/>
  <c r="AF111" i="13"/>
  <c r="CE111" i="13"/>
  <c r="BR112" i="13" s="1"/>
  <c r="AG153" i="13"/>
  <c r="BR96" i="13"/>
  <c r="BQ97" i="13"/>
  <c r="CS96" i="13"/>
  <c r="AQ2" i="13"/>
  <c r="AU1235" i="13"/>
  <c r="AU1413" i="13"/>
  <c r="AU1266" i="13"/>
  <c r="AU1633" i="13"/>
  <c r="AU1933" i="13"/>
  <c r="AU1992" i="13"/>
  <c r="AU1778" i="13"/>
  <c r="AU1490" i="13"/>
  <c r="AU1270" i="13"/>
  <c r="AU1558" i="13"/>
  <c r="AU2109" i="13"/>
  <c r="AU1917" i="13"/>
  <c r="AU1808" i="13"/>
  <c r="AU2029" i="13"/>
  <c r="AU1237" i="13"/>
  <c r="AU1887" i="13"/>
  <c r="AU1561" i="13"/>
  <c r="AU1741" i="13"/>
  <c r="AU1240" i="13"/>
  <c r="AT1637" i="13"/>
  <c r="AU1742" i="13"/>
  <c r="AU1757" i="13"/>
  <c r="AU1884" i="13"/>
  <c r="AU1342" i="13"/>
  <c r="AU1744" i="13"/>
  <c r="AT1349" i="13"/>
  <c r="AU1920" i="13"/>
  <c r="AU1346" i="13"/>
  <c r="AU2102" i="13"/>
  <c r="AU1488" i="13"/>
  <c r="AU1411" i="13"/>
  <c r="AU2022" i="13"/>
  <c r="AU1703" i="13"/>
  <c r="AU1317" i="13"/>
  <c r="AT1277" i="13"/>
  <c r="AT1565" i="13"/>
  <c r="AU1995" i="13"/>
  <c r="AU1562" i="13"/>
  <c r="AU1776" i="13"/>
  <c r="AU1878" i="13"/>
  <c r="AT1817" i="13"/>
  <c r="AT1889" i="13"/>
  <c r="AU1779" i="13"/>
  <c r="AU1886" i="13"/>
  <c r="AU1268" i="13"/>
  <c r="AU1385" i="13"/>
  <c r="AU1700" i="13"/>
  <c r="AU2111" i="13"/>
  <c r="AU1773" i="13"/>
  <c r="AU1485" i="13"/>
  <c r="AT1937" i="13"/>
  <c r="AU1181" i="13"/>
  <c r="AU1959" i="13"/>
  <c r="AS1098" i="13"/>
  <c r="AU1807" i="13"/>
  <c r="AU1201" i="13"/>
  <c r="AU1958" i="13"/>
  <c r="AU1964" i="13"/>
  <c r="AU1810" i="13"/>
  <c r="AU1882" i="13"/>
  <c r="AU1991" i="13"/>
  <c r="AT1325" i="13"/>
  <c r="AU1969" i="13"/>
  <c r="AU1197" i="13"/>
  <c r="AU1811" i="13"/>
  <c r="AU1883" i="13"/>
  <c r="AU2037" i="13"/>
  <c r="AU1158" i="13"/>
  <c r="AU1273" i="13"/>
  <c r="AU1347" i="13"/>
  <c r="AU1707" i="13"/>
  <c r="AU1322" i="13"/>
  <c r="AU1770" i="13"/>
  <c r="AU1483" i="13"/>
  <c r="AU1931" i="13"/>
  <c r="AU1853" i="13"/>
  <c r="AU1554" i="13"/>
  <c r="AU1972" i="13"/>
  <c r="AU1780" i="13"/>
  <c r="AT1745" i="13"/>
  <c r="AU1968" i="13"/>
  <c r="AU1395" i="13"/>
  <c r="AU1702" i="13"/>
  <c r="AU1771" i="13"/>
  <c r="AS1100" i="13"/>
  <c r="AU1415" i="13"/>
  <c r="AU2027" i="13"/>
  <c r="AU2104" i="13"/>
  <c r="AU1960" i="13"/>
  <c r="AU1275" i="13"/>
  <c r="AU1740" i="13"/>
  <c r="AU1970" i="13"/>
  <c r="AT1493" i="13"/>
  <c r="AU1320" i="13"/>
  <c r="AU2043" i="13"/>
  <c r="AU1986" i="13"/>
  <c r="AU1196" i="13"/>
  <c r="AU1962" i="13"/>
  <c r="AU1994" i="13"/>
  <c r="AT1925" i="13"/>
  <c r="AU1412" i="13"/>
  <c r="AU2042" i="13"/>
  <c r="AU1410" i="13"/>
  <c r="AU1198" i="13"/>
  <c r="AU1390" i="13"/>
  <c r="AU2028" i="13"/>
  <c r="AU1881" i="13"/>
  <c r="AS1099" i="13"/>
  <c r="AU1484" i="13"/>
  <c r="AU1276" i="13"/>
  <c r="AU1564" i="13"/>
  <c r="AU2107" i="13"/>
  <c r="AU1916" i="13"/>
  <c r="AU1486" i="13"/>
  <c r="AU1815" i="13"/>
  <c r="AU1487" i="13"/>
  <c r="AU1231" i="13"/>
  <c r="AU1160" i="13"/>
  <c r="AU1699" i="13"/>
  <c r="AU1323" i="13"/>
  <c r="AU1704" i="13"/>
  <c r="AU2106" i="13"/>
  <c r="AU1272" i="13"/>
  <c r="AU1345" i="13"/>
  <c r="AU2101" i="13"/>
  <c r="AU1936" i="13"/>
  <c r="AR1109" i="13"/>
  <c r="AU1387" i="13"/>
  <c r="AU1990" i="13"/>
  <c r="AU1491" i="13"/>
  <c r="AU1315" i="13"/>
  <c r="AU1159" i="13"/>
  <c r="AU1419" i="13"/>
  <c r="AU1236" i="13"/>
  <c r="AU1626" i="13"/>
  <c r="AU1919" i="13"/>
  <c r="AU2039" i="13"/>
  <c r="AU1813" i="13"/>
  <c r="AU1914" i="13"/>
  <c r="AU1234" i="13"/>
  <c r="AU1418" i="13"/>
  <c r="AU1165" i="13"/>
  <c r="AU1705" i="13"/>
  <c r="AT1973" i="13"/>
  <c r="AT1781" i="13"/>
  <c r="AU2115" i="13"/>
  <c r="AU1414" i="13"/>
  <c r="AU2026" i="13"/>
  <c r="AU1560" i="13"/>
  <c r="AU1928" i="13"/>
  <c r="AU1489" i="13"/>
  <c r="AU1393" i="13"/>
  <c r="AU1996" i="13"/>
  <c r="AT2105" i="13"/>
  <c r="AU1232" i="13"/>
  <c r="AU1932" i="13"/>
  <c r="AU1935" i="13"/>
  <c r="AS1106" i="13"/>
  <c r="AU2024" i="13"/>
  <c r="AU2035" i="13"/>
  <c r="AU1967" i="13"/>
  <c r="AU1420" i="13"/>
  <c r="AT1709" i="13"/>
  <c r="AU1952" i="13"/>
  <c r="AU2099" i="13"/>
  <c r="AU1319" i="13"/>
  <c r="AU1953" i="13"/>
  <c r="AU1809" i="13"/>
  <c r="AU1202" i="13"/>
  <c r="AU1701" i="13"/>
  <c r="AU2116" i="13"/>
  <c r="AU1340" i="13"/>
  <c r="AU2069" i="13"/>
  <c r="AU1812" i="13"/>
  <c r="AU2040" i="13"/>
  <c r="AU1636" i="13"/>
  <c r="AU1417" i="13"/>
  <c r="AU1880" i="13"/>
  <c r="AS1102" i="13"/>
  <c r="AU1563" i="13"/>
  <c r="AU1492" i="13"/>
  <c r="AU1743" i="13"/>
  <c r="AU1416" i="13"/>
  <c r="AU1253" i="13"/>
  <c r="AU1166" i="13"/>
  <c r="AU2112" i="13"/>
  <c r="AU1915" i="13"/>
  <c r="AS1108" i="13"/>
  <c r="AU2098" i="13"/>
  <c r="AU1482" i="13"/>
  <c r="AU1635" i="13"/>
  <c r="AU1816" i="13"/>
  <c r="AU1634" i="13"/>
  <c r="AU1934" i="13"/>
  <c r="AU2034" i="13"/>
  <c r="AU2110" i="13"/>
  <c r="AS1104" i="13"/>
  <c r="AU1341" i="13"/>
  <c r="AU2097" i="13"/>
  <c r="AU1314" i="13"/>
  <c r="AU1777" i="13"/>
  <c r="AU1555" i="13"/>
  <c r="AU2030" i="13"/>
  <c r="AU1238" i="13"/>
  <c r="AU1318" i="13"/>
  <c r="AU1162" i="13"/>
  <c r="AU1632" i="13"/>
  <c r="AU1133" i="13"/>
  <c r="AU1630" i="13"/>
  <c r="AU1344" i="13"/>
  <c r="AU1806" i="13"/>
  <c r="AU1698" i="13"/>
  <c r="AU1879" i="13"/>
  <c r="AU1965" i="13"/>
  <c r="AU1951" i="13"/>
  <c r="AU1888" i="13"/>
  <c r="AU1963" i="13"/>
  <c r="AU1772" i="13"/>
  <c r="AU1739" i="13"/>
  <c r="AU1269" i="13"/>
  <c r="AU1200" i="13"/>
  <c r="AU1708" i="13"/>
  <c r="AT2117" i="13"/>
  <c r="AS1107" i="13"/>
  <c r="AU2114" i="13"/>
  <c r="AU1956" i="13"/>
  <c r="AU2095" i="13"/>
  <c r="AU1950" i="13"/>
  <c r="AS1101" i="13"/>
  <c r="AU1168" i="13"/>
  <c r="AU2038" i="13"/>
  <c r="AT2045" i="13"/>
  <c r="AU1735" i="13"/>
  <c r="AU1343" i="13"/>
  <c r="AU1629" i="13"/>
  <c r="AU1929" i="13"/>
  <c r="AU2094" i="13"/>
  <c r="AT1205" i="13"/>
  <c r="AT1397" i="13"/>
  <c r="AU2031" i="13"/>
  <c r="AU1394" i="13"/>
  <c r="AU1316" i="13"/>
  <c r="AU1271" i="13"/>
  <c r="AU1559" i="13"/>
  <c r="AU2025" i="13"/>
  <c r="AU1233" i="13"/>
  <c r="AU1736" i="13"/>
  <c r="AU1557" i="13"/>
  <c r="AU1737" i="13"/>
  <c r="AU1195" i="13"/>
  <c r="AU1957" i="13"/>
  <c r="AU1706" i="13"/>
  <c r="AU1628" i="13"/>
  <c r="AT1169" i="13"/>
  <c r="AU1989" i="13"/>
  <c r="AT1241" i="13"/>
  <c r="AU1923" i="13"/>
  <c r="AU1274" i="13"/>
  <c r="AU1627" i="13"/>
  <c r="AU1927" i="13"/>
  <c r="AS1103" i="13"/>
  <c r="AU1199" i="13"/>
  <c r="AU1391" i="13"/>
  <c r="AU1338" i="13"/>
  <c r="AU1386" i="13"/>
  <c r="AU2103" i="13"/>
  <c r="AU1814" i="13"/>
  <c r="AU1167" i="13"/>
  <c r="AU1392" i="13"/>
  <c r="AU2032" i="13"/>
  <c r="AU2100" i="13"/>
  <c r="AU1988" i="13"/>
  <c r="AU1348" i="13"/>
  <c r="AU1163" i="13"/>
  <c r="AU1918" i="13"/>
  <c r="AU1161" i="13"/>
  <c r="AU1926" i="13"/>
  <c r="AU1321" i="13"/>
  <c r="AU1930" i="13"/>
  <c r="AU1389" i="13"/>
  <c r="AU1324" i="13"/>
  <c r="AU1631" i="13"/>
  <c r="AU1204" i="13"/>
  <c r="AU1987" i="13"/>
  <c r="AU1203" i="13"/>
  <c r="AU2113" i="13"/>
  <c r="AT1997" i="13"/>
  <c r="AU1924" i="13"/>
  <c r="AU1239" i="13"/>
  <c r="AU1734" i="13"/>
  <c r="AU1774" i="13"/>
  <c r="AU1194" i="13"/>
  <c r="AU1885" i="13"/>
  <c r="AT2033" i="13"/>
  <c r="AU1954" i="13"/>
  <c r="AU1339" i="13"/>
  <c r="AS1105" i="13"/>
  <c r="AU1738" i="13"/>
  <c r="AU1971" i="13"/>
  <c r="AU1775" i="13"/>
  <c r="AU1922" i="13"/>
  <c r="AU2023" i="13"/>
  <c r="AU1955" i="13"/>
  <c r="AU2108" i="13"/>
  <c r="AU1993" i="13"/>
  <c r="AU2041" i="13"/>
  <c r="AU2096" i="13"/>
  <c r="AU1230" i="13"/>
  <c r="AU2036" i="13"/>
  <c r="AU1396" i="13"/>
  <c r="AU1267" i="13"/>
  <c r="AU1921" i="13"/>
  <c r="AU2044" i="13"/>
  <c r="AT1961" i="13"/>
  <c r="AU1966" i="13"/>
  <c r="AU1388" i="13"/>
  <c r="AT1421" i="13"/>
  <c r="AU1164" i="13"/>
  <c r="AU1556" i="13"/>
  <c r="AV1385" i="13" l="1"/>
  <c r="AV1757" i="13"/>
  <c r="AV1853" i="13"/>
  <c r="AV1133" i="13"/>
  <c r="AV1181" i="13"/>
  <c r="AV1253" i="13"/>
  <c r="AV2069" i="13"/>
  <c r="AV1275" i="13"/>
  <c r="AV1273" i="13"/>
  <c r="AV1271" i="13"/>
  <c r="AV1269" i="13"/>
  <c r="AV1266" i="13"/>
  <c r="AV1267" i="13"/>
  <c r="AV1268" i="13"/>
  <c r="AV1270" i="13"/>
  <c r="AV1272" i="13"/>
  <c r="AV1274" i="13"/>
  <c r="AV1276" i="13"/>
  <c r="AV1347" i="13"/>
  <c r="AV1345" i="13"/>
  <c r="AV1343" i="13"/>
  <c r="AV1341" i="13"/>
  <c r="AV1338" i="13"/>
  <c r="AV1339" i="13"/>
  <c r="AV1340" i="13"/>
  <c r="AV1342" i="13"/>
  <c r="AV1344" i="13"/>
  <c r="AV1346" i="13"/>
  <c r="AV1348" i="13"/>
  <c r="AV1971" i="13"/>
  <c r="AV1969" i="13"/>
  <c r="AV1967" i="13"/>
  <c r="AV1965" i="13"/>
  <c r="AV1962" i="13"/>
  <c r="AV1963" i="13"/>
  <c r="AV1964" i="13"/>
  <c r="AV1966" i="13"/>
  <c r="AV1968" i="13"/>
  <c r="AV1970" i="13"/>
  <c r="AV1972" i="13"/>
  <c r="AV1995" i="13"/>
  <c r="AV1993" i="13"/>
  <c r="AV1991" i="13"/>
  <c r="AV1989" i="13"/>
  <c r="AV1987" i="13"/>
  <c r="AV1988" i="13"/>
  <c r="AV1986" i="13"/>
  <c r="AV1990" i="13"/>
  <c r="AV1992" i="13"/>
  <c r="AV1994" i="13"/>
  <c r="AV1996" i="13"/>
  <c r="AV1323" i="13"/>
  <c r="AV1321" i="13"/>
  <c r="AV1319" i="13"/>
  <c r="AV1317" i="13"/>
  <c r="AV1314" i="13"/>
  <c r="AV1315" i="13"/>
  <c r="AV1316" i="13"/>
  <c r="AV1318" i="13"/>
  <c r="AV1320" i="13"/>
  <c r="AV1322" i="13"/>
  <c r="AV1324" i="13"/>
  <c r="AV2115" i="13"/>
  <c r="AV2113" i="13"/>
  <c r="AV2111" i="13"/>
  <c r="AV2109" i="13"/>
  <c r="AV2108" i="13"/>
  <c r="AV2106" i="13"/>
  <c r="AV2107" i="13"/>
  <c r="AV2110" i="13"/>
  <c r="AV2112" i="13"/>
  <c r="AV2114" i="13"/>
  <c r="AV2116" i="13"/>
  <c r="AV1419" i="13"/>
  <c r="AV1417" i="13"/>
  <c r="AV1415" i="13"/>
  <c r="AV1413" i="13"/>
  <c r="AV1412" i="13"/>
  <c r="AV1411" i="13"/>
  <c r="AV1414" i="13"/>
  <c r="AV1416" i="13"/>
  <c r="AV1418" i="13"/>
  <c r="AV1420" i="13"/>
  <c r="AV1635" i="13"/>
  <c r="AV1633" i="13"/>
  <c r="AV1631" i="13"/>
  <c r="AV1629" i="13"/>
  <c r="AV1628" i="13"/>
  <c r="AV1626" i="13"/>
  <c r="AV1627" i="13"/>
  <c r="AV1630" i="13"/>
  <c r="AV1632" i="13"/>
  <c r="AV1634" i="13"/>
  <c r="AV1636" i="13"/>
  <c r="AV1815" i="13"/>
  <c r="AV1813" i="13"/>
  <c r="AV1811" i="13"/>
  <c r="AV1809" i="13"/>
  <c r="AV1808" i="13"/>
  <c r="AV1806" i="13"/>
  <c r="AV1807" i="13"/>
  <c r="AV1810" i="13"/>
  <c r="AV1812" i="13"/>
  <c r="AV1814" i="13"/>
  <c r="AV1816" i="13"/>
  <c r="AV1563" i="13"/>
  <c r="AV1561" i="13"/>
  <c r="AV1559" i="13"/>
  <c r="AV1557" i="13"/>
  <c r="AV1556" i="13"/>
  <c r="AV1555" i="13"/>
  <c r="AV1554" i="13"/>
  <c r="AV1558" i="13"/>
  <c r="AV1560" i="13"/>
  <c r="AV1562" i="13"/>
  <c r="AV1564" i="13"/>
  <c r="AV2103" i="13"/>
  <c r="AV2101" i="13"/>
  <c r="AV2099" i="13"/>
  <c r="AV2097" i="13"/>
  <c r="AV2094" i="13"/>
  <c r="AV2095" i="13"/>
  <c r="AV2096" i="13"/>
  <c r="AV2098" i="13"/>
  <c r="AV2100" i="13"/>
  <c r="AV2102" i="13"/>
  <c r="AV2104" i="13"/>
  <c r="AV1779" i="13"/>
  <c r="AV1777" i="13"/>
  <c r="AV1775" i="13"/>
  <c r="AV1773" i="13"/>
  <c r="AV1771" i="13"/>
  <c r="AV1772" i="13"/>
  <c r="AV1774" i="13"/>
  <c r="AV1776" i="13"/>
  <c r="AV1778" i="13"/>
  <c r="AV1780" i="13"/>
  <c r="AV1203" i="13"/>
  <c r="AV1201" i="13"/>
  <c r="AV1199" i="13"/>
  <c r="AV1197" i="13"/>
  <c r="AV1195" i="13"/>
  <c r="AV1194" i="13"/>
  <c r="AV1196" i="13"/>
  <c r="AV1198" i="13"/>
  <c r="AV1200" i="13"/>
  <c r="AV1202" i="13"/>
  <c r="AV1204" i="13"/>
  <c r="AV1167" i="13"/>
  <c r="AV1165" i="13"/>
  <c r="AV1163" i="13"/>
  <c r="AV1161" i="13"/>
  <c r="AV1158" i="13"/>
  <c r="AV1159" i="13"/>
  <c r="AV1160" i="13"/>
  <c r="AV1162" i="13"/>
  <c r="AV1164" i="13"/>
  <c r="AV1166" i="13"/>
  <c r="AV1168" i="13"/>
  <c r="AV1923" i="13"/>
  <c r="AV1921" i="13"/>
  <c r="AV1919" i="13"/>
  <c r="AV1917" i="13"/>
  <c r="AV1915" i="13"/>
  <c r="AV1914" i="13"/>
  <c r="AV1916" i="13"/>
  <c r="AV1918" i="13"/>
  <c r="AV1920" i="13"/>
  <c r="AV1922" i="13"/>
  <c r="AV1924" i="13"/>
  <c r="AV2031" i="13"/>
  <c r="AV2029" i="13"/>
  <c r="AV2027" i="13"/>
  <c r="AV2025" i="13"/>
  <c r="AV2023" i="13"/>
  <c r="AV2022" i="13"/>
  <c r="AV2024" i="13"/>
  <c r="AV2026" i="13"/>
  <c r="AV2028" i="13"/>
  <c r="AV2030" i="13"/>
  <c r="AV2032" i="13"/>
  <c r="AV1935" i="13"/>
  <c r="AV1933" i="13"/>
  <c r="AV1931" i="13"/>
  <c r="AV1929" i="13"/>
  <c r="AV1926" i="13"/>
  <c r="AV1928" i="13"/>
  <c r="AV1927" i="13"/>
  <c r="AV1930" i="13"/>
  <c r="AV1932" i="13"/>
  <c r="AV1934" i="13"/>
  <c r="AV1936" i="13"/>
  <c r="AV1887" i="13"/>
  <c r="AV1885" i="13"/>
  <c r="AV1883" i="13"/>
  <c r="AV1881" i="13"/>
  <c r="AV1878" i="13"/>
  <c r="AV1879" i="13"/>
  <c r="AV1880" i="13"/>
  <c r="AV1882" i="13"/>
  <c r="AV1884" i="13"/>
  <c r="AV1886" i="13"/>
  <c r="AV1888" i="13"/>
  <c r="AV1743" i="13"/>
  <c r="AV1741" i="13"/>
  <c r="AV1739" i="13"/>
  <c r="AV1737" i="13"/>
  <c r="AV1736" i="13"/>
  <c r="AV1735" i="13"/>
  <c r="AV1734" i="13"/>
  <c r="AV1738" i="13"/>
  <c r="AV1740" i="13"/>
  <c r="AV1742" i="13"/>
  <c r="AV1744" i="13"/>
  <c r="AV1959" i="13"/>
  <c r="AV1957" i="13"/>
  <c r="AV1955" i="13"/>
  <c r="AV1953" i="13"/>
  <c r="AV1952" i="13"/>
  <c r="AV1950" i="13"/>
  <c r="AV1951" i="13"/>
  <c r="AV1954" i="13"/>
  <c r="AV1956" i="13"/>
  <c r="AV1958" i="13"/>
  <c r="AV1960" i="13"/>
  <c r="AV1491" i="13"/>
  <c r="AV1489" i="13"/>
  <c r="AV1487" i="13"/>
  <c r="AV1485" i="13"/>
  <c r="AV1484" i="13"/>
  <c r="AV1482" i="13"/>
  <c r="AV1483" i="13"/>
  <c r="AV1486" i="13"/>
  <c r="AV1488" i="13"/>
  <c r="AV1490" i="13"/>
  <c r="AV1492" i="13"/>
  <c r="AV1395" i="13"/>
  <c r="AV1393" i="13"/>
  <c r="AV1391" i="13"/>
  <c r="AV1389" i="13"/>
  <c r="AV1386" i="13"/>
  <c r="AV1388" i="13"/>
  <c r="AV1387" i="13"/>
  <c r="AV1390" i="13"/>
  <c r="AV1392" i="13"/>
  <c r="AV1394" i="13"/>
  <c r="AV1396" i="13"/>
  <c r="AV1707" i="13"/>
  <c r="AV1705" i="13"/>
  <c r="AV1703" i="13"/>
  <c r="AV1701" i="13"/>
  <c r="AV1698" i="13"/>
  <c r="AV1700" i="13"/>
  <c r="AV1699" i="13"/>
  <c r="AV1702" i="13"/>
  <c r="AV1704" i="13"/>
  <c r="AV1706" i="13"/>
  <c r="AV1708" i="13"/>
  <c r="AV2043" i="13"/>
  <c r="AV2041" i="13"/>
  <c r="AV2039" i="13"/>
  <c r="AV2037" i="13"/>
  <c r="AV2036" i="13"/>
  <c r="AV2035" i="13"/>
  <c r="AV2034" i="13"/>
  <c r="AV2038" i="13"/>
  <c r="AV2040" i="13"/>
  <c r="AV2042" i="13"/>
  <c r="AV2044" i="13"/>
  <c r="AV1239" i="13"/>
  <c r="AV1237" i="13"/>
  <c r="AV1235" i="13"/>
  <c r="AV1233" i="13"/>
  <c r="AV1230" i="13"/>
  <c r="AV1231" i="13"/>
  <c r="AV1232" i="13"/>
  <c r="AV1234" i="13"/>
  <c r="AV1236" i="13"/>
  <c r="AV1238" i="13"/>
  <c r="AV1240" i="13"/>
  <c r="CF111" i="13"/>
  <c r="BS112" i="13" s="1"/>
  <c r="AG111" i="13"/>
  <c r="CF117" i="13"/>
  <c r="BS118" i="13" s="1"/>
  <c r="AG117" i="13"/>
  <c r="AG169" i="13"/>
  <c r="CF171" i="13"/>
  <c r="BS172" i="13" s="1"/>
  <c r="AG171" i="13"/>
  <c r="AG115" i="13"/>
  <c r="CF114" i="13"/>
  <c r="BS115" i="13" s="1"/>
  <c r="AG181" i="13"/>
  <c r="CF123" i="13"/>
  <c r="BS124" i="13" s="1"/>
  <c r="AG123" i="13"/>
  <c r="CF141" i="13"/>
  <c r="BS142" i="13" s="1"/>
  <c r="AG141" i="13"/>
  <c r="CF156" i="13"/>
  <c r="BS157" i="13" s="1"/>
  <c r="AG156" i="13"/>
  <c r="CF135" i="13"/>
  <c r="BS136" i="13" s="1"/>
  <c r="CF180" i="13"/>
  <c r="BS181" i="13" s="1"/>
  <c r="CF153" i="13"/>
  <c r="BS154" i="13" s="1"/>
  <c r="CF105" i="13"/>
  <c r="BS106" i="13" s="1"/>
  <c r="AG105" i="13"/>
  <c r="CF102" i="13"/>
  <c r="BS103" i="13" s="1"/>
  <c r="CF165" i="13"/>
  <c r="BS166" i="13" s="1"/>
  <c r="AG165" i="13"/>
  <c r="CF174" i="13"/>
  <c r="BS175" i="13" s="1"/>
  <c r="AG174" i="13"/>
  <c r="AG166" i="13"/>
  <c r="CF162" i="13"/>
  <c r="BS163" i="13" s="1"/>
  <c r="AG162" i="13"/>
  <c r="CF150" i="13"/>
  <c r="BS151" i="13" s="1"/>
  <c r="AG150" i="13"/>
  <c r="CF168" i="13"/>
  <c r="BS169" i="13" s="1"/>
  <c r="CF129" i="13"/>
  <c r="BS130" i="13" s="1"/>
  <c r="AG129" i="13"/>
  <c r="AG121" i="13"/>
  <c r="CF147" i="13"/>
  <c r="BS148" i="13" s="1"/>
  <c r="AG175" i="13"/>
  <c r="CF108" i="13"/>
  <c r="BS109" i="13" s="1"/>
  <c r="AV1107" i="13"/>
  <c r="AV1105" i="13"/>
  <c r="AV1103" i="13"/>
  <c r="AV1101" i="13"/>
  <c r="AV1099" i="13"/>
  <c r="AV1100" i="13"/>
  <c r="AV1102" i="13"/>
  <c r="AV1104" i="13"/>
  <c r="AV1106" i="13"/>
  <c r="AV1108" i="13"/>
  <c r="BR97" i="13"/>
  <c r="CT96" i="13"/>
  <c r="BS96" i="13"/>
  <c r="T97" i="13"/>
  <c r="AP149" i="8"/>
  <c r="AP148" i="8"/>
  <c r="AP147" i="8"/>
  <c r="AP146" i="8"/>
  <c r="AP145" i="8"/>
  <c r="AP144" i="8"/>
  <c r="AP143" i="8"/>
  <c r="AP142" i="8"/>
  <c r="AP141" i="8"/>
  <c r="AP140" i="8"/>
  <c r="AP139" i="8"/>
  <c r="AP138" i="8"/>
  <c r="AP137" i="8"/>
  <c r="AP136" i="8"/>
  <c r="AP135" i="8"/>
  <c r="AP134" i="8"/>
  <c r="AP133" i="8"/>
  <c r="AP132" i="8"/>
  <c r="BV106" i="8"/>
  <c r="AP106" i="8"/>
  <c r="BV105" i="8"/>
  <c r="AP105" i="8"/>
  <c r="CB105" i="8" s="1"/>
  <c r="BV104" i="8"/>
  <c r="AP104" i="8"/>
  <c r="CB104" i="8" s="1"/>
  <c r="BV103" i="8"/>
  <c r="AP103" i="8"/>
  <c r="CB103" i="8" s="1"/>
  <c r="BV102" i="8"/>
  <c r="AP102" i="8"/>
  <c r="CB102" i="8" s="1"/>
  <c r="BV101" i="8"/>
  <c r="AP101" i="8"/>
  <c r="CB101" i="8" s="1"/>
  <c r="BV107" i="8"/>
  <c r="AP107" i="8"/>
  <c r="BV100" i="8"/>
  <c r="AP100" i="8"/>
  <c r="BV99" i="8"/>
  <c r="AP99" i="8"/>
  <c r="CB99" i="8" s="1"/>
  <c r="BV28" i="8"/>
  <c r="AP28" i="8"/>
  <c r="CB28" i="8" s="1"/>
  <c r="BV27" i="8"/>
  <c r="AP27" i="8"/>
  <c r="CB27" i="8" s="1"/>
  <c r="BV26" i="8"/>
  <c r="AP26" i="8"/>
  <c r="BV25" i="8"/>
  <c r="AP25" i="8"/>
  <c r="CB25" i="8" s="1"/>
  <c r="BV24" i="8"/>
  <c r="AP24" i="8"/>
  <c r="BV23" i="8"/>
  <c r="AP23" i="8"/>
  <c r="CB23" i="8" s="1"/>
  <c r="BV22" i="8"/>
  <c r="AP22" i="8"/>
  <c r="BV21" i="8"/>
  <c r="AP21" i="8"/>
  <c r="CB21" i="8" s="1"/>
  <c r="AU1277" i="13"/>
  <c r="AU1997" i="13"/>
  <c r="AU1397" i="13"/>
  <c r="AU1349" i="13"/>
  <c r="AU1169" i="13"/>
  <c r="AU1781" i="13"/>
  <c r="AU1241" i="13"/>
  <c r="AU1565" i="13"/>
  <c r="AU1205" i="13"/>
  <c r="AU1421" i="13"/>
  <c r="AU1709" i="13"/>
  <c r="AU1817" i="13"/>
  <c r="AU1961" i="13"/>
  <c r="AU1745" i="13"/>
  <c r="AU2045" i="13"/>
  <c r="AU1889" i="13"/>
  <c r="AU1493" i="13"/>
  <c r="AU2105" i="13"/>
  <c r="AU2117" i="13"/>
  <c r="AU1925" i="13"/>
  <c r="AU1637" i="13"/>
  <c r="AU1325" i="13"/>
  <c r="AU2033" i="13"/>
  <c r="AU1937" i="13"/>
  <c r="AS1109" i="13"/>
  <c r="AU1973" i="13"/>
  <c r="AV1709" i="13" l="1"/>
  <c r="AV1745" i="13"/>
  <c r="AV1925" i="13"/>
  <c r="AV2105" i="13"/>
  <c r="AV1421" i="13"/>
  <c r="AV1973" i="13"/>
  <c r="AV1397" i="13"/>
  <c r="AV1889" i="13"/>
  <c r="AV1169" i="13"/>
  <c r="AV1565" i="13"/>
  <c r="AV2117" i="13"/>
  <c r="AV1349" i="13"/>
  <c r="AV1241" i="13"/>
  <c r="AV1493" i="13"/>
  <c r="AV1937" i="13"/>
  <c r="AV1205" i="13"/>
  <c r="AV1817" i="13"/>
  <c r="AV1325" i="13"/>
  <c r="AV1277" i="13"/>
  <c r="AV2045" i="13"/>
  <c r="AV1961" i="13"/>
  <c r="AV2033" i="13"/>
  <c r="AV1781" i="13"/>
  <c r="AV1637" i="13"/>
  <c r="AV1997" i="13"/>
  <c r="AV1109" i="13"/>
  <c r="BS97" i="13"/>
  <c r="CU96" i="13"/>
  <c r="CB107" i="8"/>
  <c r="CB106" i="8"/>
  <c r="CB22" i="8"/>
  <c r="CB24" i="8"/>
  <c r="CB26" i="8"/>
  <c r="CB100" i="8"/>
  <c r="AP124" i="8"/>
  <c r="AP125" i="8"/>
  <c r="AP126" i="8"/>
  <c r="AP127" i="8"/>
  <c r="AP128" i="8"/>
  <c r="AP129" i="8"/>
  <c r="AP130" i="8"/>
  <c r="AP131" i="8"/>
  <c r="AP150" i="8"/>
  <c r="AP123" i="8"/>
  <c r="AP122" i="8"/>
  <c r="AP121" i="8"/>
  <c r="BV9" i="8" l="1"/>
  <c r="BV10" i="8"/>
  <c r="BV11" i="8"/>
  <c r="BV12" i="8"/>
  <c r="BV13" i="8"/>
  <c r="BV14" i="8"/>
  <c r="BV15" i="8"/>
  <c r="BV16" i="8"/>
  <c r="BV17" i="8"/>
  <c r="BV18" i="8"/>
  <c r="BV19" i="8"/>
  <c r="BV20" i="8"/>
  <c r="BV108" i="8"/>
  <c r="AP108" i="8"/>
  <c r="CB108" i="8" s="1"/>
  <c r="AP20" i="8"/>
  <c r="AP19" i="8"/>
  <c r="CB19" i="8" s="1"/>
  <c r="AP18" i="8"/>
  <c r="AP17" i="8"/>
  <c r="CB17" i="8" s="1"/>
  <c r="AP16" i="8"/>
  <c r="AP15" i="8"/>
  <c r="CB15" i="8" s="1"/>
  <c r="AP14" i="8"/>
  <c r="AP13" i="8"/>
  <c r="CB13" i="8" s="1"/>
  <c r="AP12" i="8"/>
  <c r="AP11" i="8"/>
  <c r="CB11" i="8" s="1"/>
  <c r="AP10" i="8"/>
  <c r="AP9" i="8"/>
  <c r="CB9" i="8" s="1"/>
  <c r="CB12" i="8" l="1"/>
  <c r="CB16" i="8"/>
  <c r="CB20" i="8"/>
  <c r="CB10" i="8"/>
  <c r="CB14" i="8"/>
  <c r="CB18" i="8"/>
  <c r="Z15" i="7"/>
  <c r="V15" i="7"/>
  <c r="R15" i="7"/>
  <c r="E6" i="9" l="1"/>
  <c r="E5" i="9"/>
  <c r="D14" i="9" s="1"/>
  <c r="E4" i="9"/>
  <c r="E5" i="2"/>
  <c r="E4" i="2"/>
  <c r="E3" i="2"/>
  <c r="E2" i="2"/>
  <c r="F1" i="2"/>
  <c r="E3" i="9"/>
  <c r="I14" i="9" s="1"/>
  <c r="O2" i="14" l="1"/>
  <c r="I2" i="14"/>
  <c r="I94" i="14"/>
  <c r="CF93" i="14"/>
  <c r="CE93" i="14"/>
  <c r="CD93" i="14"/>
  <c r="CC93" i="14"/>
  <c r="CB93" i="14"/>
  <c r="CA93" i="14"/>
  <c r="BZ93" i="14"/>
  <c r="BY93" i="14"/>
  <c r="BX93" i="14"/>
  <c r="BW93" i="14"/>
  <c r="BV93" i="14"/>
  <c r="BU93" i="14"/>
  <c r="BH93" i="14"/>
  <c r="I93" i="14"/>
  <c r="I91" i="14"/>
  <c r="J91" i="14" s="1"/>
  <c r="K91" i="14" s="1"/>
  <c r="L91" i="14" s="1"/>
  <c r="M91" i="14" s="1"/>
  <c r="N91" i="14" s="1"/>
  <c r="O91" i="14" s="1"/>
  <c r="P91" i="14" s="1"/>
  <c r="Q91" i="14" s="1"/>
  <c r="R91" i="14" s="1"/>
  <c r="S91" i="14" s="1"/>
  <c r="CF90" i="14"/>
  <c r="CE90" i="14"/>
  <c r="CD90" i="14"/>
  <c r="CC90" i="14"/>
  <c r="CB90" i="14"/>
  <c r="CA90" i="14"/>
  <c r="BZ90" i="14"/>
  <c r="BY90" i="14"/>
  <c r="BX90" i="14"/>
  <c r="BW90" i="14"/>
  <c r="BV90" i="14"/>
  <c r="BU90" i="14"/>
  <c r="BH90" i="14"/>
  <c r="I90" i="14"/>
  <c r="I88" i="14"/>
  <c r="J88" i="14" s="1"/>
  <c r="K88" i="14" s="1"/>
  <c r="L88" i="14" s="1"/>
  <c r="M88" i="14" s="1"/>
  <c r="N88" i="14" s="1"/>
  <c r="O88" i="14" s="1"/>
  <c r="P88" i="14" s="1"/>
  <c r="Q88" i="14" s="1"/>
  <c r="R88" i="14" s="1"/>
  <c r="S88" i="14" s="1"/>
  <c r="CF87" i="14"/>
  <c r="CE87" i="14"/>
  <c r="CD87" i="14"/>
  <c r="CC87" i="14"/>
  <c r="CB87" i="14"/>
  <c r="CA87" i="14"/>
  <c r="BZ87" i="14"/>
  <c r="BY87" i="14"/>
  <c r="BX87" i="14"/>
  <c r="BW87" i="14"/>
  <c r="BV87" i="14"/>
  <c r="BU87" i="14"/>
  <c r="BH87" i="14"/>
  <c r="I87" i="14"/>
  <c r="I85" i="14"/>
  <c r="J85" i="14" s="1"/>
  <c r="K85" i="14" s="1"/>
  <c r="L85" i="14" s="1"/>
  <c r="CF84" i="14"/>
  <c r="CE84" i="14"/>
  <c r="CD84" i="14"/>
  <c r="CC84" i="14"/>
  <c r="CB84" i="14"/>
  <c r="CA84" i="14"/>
  <c r="BZ84" i="14"/>
  <c r="BY84" i="14"/>
  <c r="BX84" i="14"/>
  <c r="BW84" i="14"/>
  <c r="BV84" i="14"/>
  <c r="BU84" i="14"/>
  <c r="BH84" i="14"/>
  <c r="I84" i="14"/>
  <c r="J84" i="14" s="1"/>
  <c r="I82" i="14"/>
  <c r="CF81" i="14"/>
  <c r="CE81" i="14"/>
  <c r="CD81" i="14"/>
  <c r="CC81" i="14"/>
  <c r="CB81" i="14"/>
  <c r="CA81" i="14"/>
  <c r="BZ81" i="14"/>
  <c r="BY81" i="14"/>
  <c r="BX81" i="14"/>
  <c r="BW81" i="14"/>
  <c r="BV81" i="14"/>
  <c r="BU81" i="14"/>
  <c r="BH81" i="14"/>
  <c r="I81" i="14"/>
  <c r="I79" i="14"/>
  <c r="J79" i="14" s="1"/>
  <c r="CF78" i="14"/>
  <c r="CE78" i="14"/>
  <c r="CD78" i="14"/>
  <c r="CC78" i="14"/>
  <c r="CB78" i="14"/>
  <c r="CA78" i="14"/>
  <c r="BZ78" i="14"/>
  <c r="BY78" i="14"/>
  <c r="BX78" i="14"/>
  <c r="BW78" i="14"/>
  <c r="BV78" i="14"/>
  <c r="BU78" i="14"/>
  <c r="BH78" i="14"/>
  <c r="I78" i="14"/>
  <c r="I76" i="14"/>
  <c r="J76" i="14" s="1"/>
  <c r="K76" i="14" s="1"/>
  <c r="L76" i="14" s="1"/>
  <c r="M76" i="14" s="1"/>
  <c r="N76" i="14" s="1"/>
  <c r="O76" i="14" s="1"/>
  <c r="P76" i="14" s="1"/>
  <c r="Q76" i="14" s="1"/>
  <c r="R76" i="14" s="1"/>
  <c r="S76" i="14" s="1"/>
  <c r="CF75" i="14"/>
  <c r="CE75" i="14"/>
  <c r="CD75" i="14"/>
  <c r="CC75" i="14"/>
  <c r="CB75" i="14"/>
  <c r="CA75" i="14"/>
  <c r="BZ75" i="14"/>
  <c r="BY75" i="14"/>
  <c r="BX75" i="14"/>
  <c r="BW75" i="14"/>
  <c r="BV75" i="14"/>
  <c r="BU75" i="14"/>
  <c r="BH75" i="14"/>
  <c r="I75" i="14"/>
  <c r="I73" i="14"/>
  <c r="J73" i="14" s="1"/>
  <c r="K73" i="14" s="1"/>
  <c r="L73" i="14" s="1"/>
  <c r="CF72" i="14"/>
  <c r="CE72" i="14"/>
  <c r="CD72" i="14"/>
  <c r="CC72" i="14"/>
  <c r="CB72" i="14"/>
  <c r="CA72" i="14"/>
  <c r="BZ72" i="14"/>
  <c r="BY72" i="14"/>
  <c r="BX72" i="14"/>
  <c r="BW72" i="14"/>
  <c r="BV72" i="14"/>
  <c r="BU72" i="14"/>
  <c r="BH72" i="14"/>
  <c r="I72" i="14"/>
  <c r="J72" i="14" s="1"/>
  <c r="I70" i="14"/>
  <c r="CF69" i="14"/>
  <c r="CE69" i="14"/>
  <c r="CD69" i="14"/>
  <c r="CC69" i="14"/>
  <c r="CB69" i="14"/>
  <c r="CA69" i="14"/>
  <c r="BZ69" i="14"/>
  <c r="BY69" i="14"/>
  <c r="BX69" i="14"/>
  <c r="BW69" i="14"/>
  <c r="BV69" i="14"/>
  <c r="BU69" i="14"/>
  <c r="BH69" i="14"/>
  <c r="I69" i="14"/>
  <c r="I67" i="14"/>
  <c r="J67" i="14" s="1"/>
  <c r="CF66" i="14"/>
  <c r="CE66" i="14"/>
  <c r="CD66" i="14"/>
  <c r="CC66" i="14"/>
  <c r="CB66" i="14"/>
  <c r="CA66" i="14"/>
  <c r="BZ66" i="14"/>
  <c r="BY66" i="14"/>
  <c r="BX66" i="14"/>
  <c r="BW66" i="14"/>
  <c r="BV66" i="14"/>
  <c r="BU66" i="14"/>
  <c r="BH66" i="14"/>
  <c r="I66" i="14"/>
  <c r="I64" i="14"/>
  <c r="CF63" i="14"/>
  <c r="CE63" i="14"/>
  <c r="CD63" i="14"/>
  <c r="CC63" i="14"/>
  <c r="CB63" i="14"/>
  <c r="CA63" i="14"/>
  <c r="BZ63" i="14"/>
  <c r="BY63" i="14"/>
  <c r="BX63" i="14"/>
  <c r="BW63" i="14"/>
  <c r="BV63" i="14"/>
  <c r="BU63" i="14"/>
  <c r="BH63" i="14"/>
  <c r="I63" i="14"/>
  <c r="J63" i="14" s="1"/>
  <c r="I61" i="14"/>
  <c r="J61" i="14" s="1"/>
  <c r="CF60" i="14"/>
  <c r="CE60" i="14"/>
  <c r="CD60" i="14"/>
  <c r="CC60" i="14"/>
  <c r="CB60" i="14"/>
  <c r="CA60" i="14"/>
  <c r="BZ60" i="14"/>
  <c r="BY60" i="14"/>
  <c r="BX60" i="14"/>
  <c r="BW60" i="14"/>
  <c r="BV60" i="14"/>
  <c r="BU60" i="14"/>
  <c r="BH60" i="14"/>
  <c r="I60" i="14"/>
  <c r="I58" i="14"/>
  <c r="J58" i="14" s="1"/>
  <c r="K58" i="14" s="1"/>
  <c r="L58" i="14" s="1"/>
  <c r="M58" i="14" s="1"/>
  <c r="N58" i="14" s="1"/>
  <c r="O58" i="14" s="1"/>
  <c r="P58" i="14" s="1"/>
  <c r="Q58" i="14" s="1"/>
  <c r="R58" i="14" s="1"/>
  <c r="S58" i="14" s="1"/>
  <c r="CF57" i="14"/>
  <c r="CE57" i="14"/>
  <c r="CD57" i="14"/>
  <c r="CC57" i="14"/>
  <c r="CB57" i="14"/>
  <c r="CA57" i="14"/>
  <c r="BZ57" i="14"/>
  <c r="BY57" i="14"/>
  <c r="BX57" i="14"/>
  <c r="BW57" i="14"/>
  <c r="BV57" i="14"/>
  <c r="BU57" i="14"/>
  <c r="BH57" i="14"/>
  <c r="I57" i="14"/>
  <c r="I55" i="14"/>
  <c r="J55" i="14" s="1"/>
  <c r="K55" i="14" s="1"/>
  <c r="L55" i="14" s="1"/>
  <c r="M55" i="14" s="1"/>
  <c r="N55" i="14" s="1"/>
  <c r="O55" i="14" s="1"/>
  <c r="P55" i="14" s="1"/>
  <c r="Q55" i="14" s="1"/>
  <c r="R55" i="14" s="1"/>
  <c r="S55" i="14" s="1"/>
  <c r="CF54" i="14"/>
  <c r="CE54" i="14"/>
  <c r="CD54" i="14"/>
  <c r="CC54" i="14"/>
  <c r="CB54" i="14"/>
  <c r="CA54" i="14"/>
  <c r="BZ54" i="14"/>
  <c r="BY54" i="14"/>
  <c r="BX54" i="14"/>
  <c r="BW54" i="14"/>
  <c r="BV54" i="14"/>
  <c r="BU54" i="14"/>
  <c r="BH54" i="14"/>
  <c r="I54" i="14"/>
  <c r="J54" i="14" s="1"/>
  <c r="I52" i="14"/>
  <c r="CF51" i="14"/>
  <c r="CE51" i="14"/>
  <c r="CD51" i="14"/>
  <c r="CC51" i="14"/>
  <c r="CB51" i="14"/>
  <c r="CA51" i="14"/>
  <c r="BZ51" i="14"/>
  <c r="BY51" i="14"/>
  <c r="BX51" i="14"/>
  <c r="BW51" i="14"/>
  <c r="BV51" i="14"/>
  <c r="BU51" i="14"/>
  <c r="BH51" i="14"/>
  <c r="I51" i="14"/>
  <c r="J51" i="14" s="1"/>
  <c r="I49" i="14"/>
  <c r="J49" i="14" s="1"/>
  <c r="CF48" i="14"/>
  <c r="CE48" i="14"/>
  <c r="CD48" i="14"/>
  <c r="CC48" i="14"/>
  <c r="CB48" i="14"/>
  <c r="CA48" i="14"/>
  <c r="BZ48" i="14"/>
  <c r="BY48" i="14"/>
  <c r="BX48" i="14"/>
  <c r="BW48" i="14"/>
  <c r="BV48" i="14"/>
  <c r="BU48" i="14"/>
  <c r="BH48" i="14"/>
  <c r="I48" i="14"/>
  <c r="I46" i="14"/>
  <c r="J46" i="14" s="1"/>
  <c r="K46" i="14" s="1"/>
  <c r="L46" i="14" s="1"/>
  <c r="M46" i="14" s="1"/>
  <c r="N46" i="14" s="1"/>
  <c r="O46" i="14" s="1"/>
  <c r="P46" i="14" s="1"/>
  <c r="Q46" i="14" s="1"/>
  <c r="R46" i="14" s="1"/>
  <c r="S46" i="14" s="1"/>
  <c r="CF45" i="14"/>
  <c r="CE45" i="14"/>
  <c r="CD45" i="14"/>
  <c r="CC45" i="14"/>
  <c r="CB45" i="14"/>
  <c r="CA45" i="14"/>
  <c r="BZ45" i="14"/>
  <c r="BY45" i="14"/>
  <c r="BX45" i="14"/>
  <c r="BW45" i="14"/>
  <c r="BV45" i="14"/>
  <c r="BU45" i="14"/>
  <c r="BH45" i="14"/>
  <c r="BH46" i="14" s="1"/>
  <c r="I45" i="14"/>
  <c r="I43" i="14"/>
  <c r="J43" i="14" s="1"/>
  <c r="K43" i="14" s="1"/>
  <c r="L43" i="14" s="1"/>
  <c r="M43" i="14" s="1"/>
  <c r="N43" i="14" s="1"/>
  <c r="O43" i="14" s="1"/>
  <c r="P43" i="14" s="1"/>
  <c r="Q43" i="14" s="1"/>
  <c r="R43" i="14" s="1"/>
  <c r="S43" i="14" s="1"/>
  <c r="CF42" i="14"/>
  <c r="CE42" i="14"/>
  <c r="CD42" i="14"/>
  <c r="CC42" i="14"/>
  <c r="CB42" i="14"/>
  <c r="CA42" i="14"/>
  <c r="BZ42" i="14"/>
  <c r="BY42" i="14"/>
  <c r="BX42" i="14"/>
  <c r="BW42" i="14"/>
  <c r="BV42" i="14"/>
  <c r="BU42" i="14"/>
  <c r="BH42" i="14"/>
  <c r="I42" i="14"/>
  <c r="J42" i="14" s="1"/>
  <c r="I40" i="14"/>
  <c r="CF39" i="14"/>
  <c r="CE39" i="14"/>
  <c r="CD39" i="14"/>
  <c r="CC39" i="14"/>
  <c r="CB39" i="14"/>
  <c r="CA39" i="14"/>
  <c r="BZ39" i="14"/>
  <c r="BY39" i="14"/>
  <c r="BX39" i="14"/>
  <c r="BW39" i="14"/>
  <c r="BV39" i="14"/>
  <c r="BU39" i="14"/>
  <c r="BH39" i="14"/>
  <c r="I39" i="14"/>
  <c r="J39" i="14" s="1"/>
  <c r="I37" i="14"/>
  <c r="J37" i="14" s="1"/>
  <c r="CF36" i="14"/>
  <c r="CE36" i="14"/>
  <c r="CD36" i="14"/>
  <c r="CC36" i="14"/>
  <c r="CB36" i="14"/>
  <c r="CA36" i="14"/>
  <c r="BZ36" i="14"/>
  <c r="BY36" i="14"/>
  <c r="BX36" i="14"/>
  <c r="BW36" i="14"/>
  <c r="BV36" i="14"/>
  <c r="BU36" i="14"/>
  <c r="BH36" i="14"/>
  <c r="I36" i="14"/>
  <c r="I34" i="14"/>
  <c r="J34" i="14" s="1"/>
  <c r="CF33" i="14"/>
  <c r="CE33" i="14"/>
  <c r="CD33" i="14"/>
  <c r="CC33" i="14"/>
  <c r="CB33" i="14"/>
  <c r="CA33" i="14"/>
  <c r="BZ33" i="14"/>
  <c r="BY33" i="14"/>
  <c r="BX33" i="14"/>
  <c r="BW33" i="14"/>
  <c r="BV33" i="14"/>
  <c r="BU33" i="14"/>
  <c r="BH33" i="14"/>
  <c r="BH34" i="14" s="1"/>
  <c r="I33" i="14"/>
  <c r="J33" i="14" s="1"/>
  <c r="I31" i="14"/>
  <c r="J31" i="14" s="1"/>
  <c r="K31" i="14" s="1"/>
  <c r="L31" i="14" s="1"/>
  <c r="M31" i="14" s="1"/>
  <c r="N31" i="14" s="1"/>
  <c r="O31" i="14" s="1"/>
  <c r="P31" i="14" s="1"/>
  <c r="Q31" i="14" s="1"/>
  <c r="R31" i="14" s="1"/>
  <c r="S31" i="14" s="1"/>
  <c r="CF30" i="14"/>
  <c r="CE30" i="14"/>
  <c r="CD30" i="14"/>
  <c r="CC30" i="14"/>
  <c r="CB30" i="14"/>
  <c r="CA30" i="14"/>
  <c r="BZ30" i="14"/>
  <c r="BY30" i="14"/>
  <c r="BX30" i="14"/>
  <c r="BW30" i="14"/>
  <c r="BV30" i="14"/>
  <c r="BU30" i="14"/>
  <c r="BH30" i="14"/>
  <c r="I30" i="14"/>
  <c r="J30" i="14" s="1"/>
  <c r="K30" i="14" s="1"/>
  <c r="L30" i="14" s="1"/>
  <c r="I28" i="14"/>
  <c r="CF27" i="14"/>
  <c r="CE27" i="14"/>
  <c r="CD27" i="14"/>
  <c r="CC27" i="14"/>
  <c r="CB27" i="14"/>
  <c r="CA27" i="14"/>
  <c r="BZ27" i="14"/>
  <c r="BY27" i="14"/>
  <c r="BX27" i="14"/>
  <c r="BW27" i="14"/>
  <c r="BV27" i="14"/>
  <c r="BU27" i="14"/>
  <c r="BH27" i="14"/>
  <c r="I27" i="14"/>
  <c r="J27" i="14" s="1"/>
  <c r="I25" i="14"/>
  <c r="J25" i="14" s="1"/>
  <c r="CF24" i="14"/>
  <c r="CE24" i="14"/>
  <c r="CD24" i="14"/>
  <c r="CC24" i="14"/>
  <c r="CB24" i="14"/>
  <c r="CA24" i="14"/>
  <c r="BZ24" i="14"/>
  <c r="BY24" i="14"/>
  <c r="BX24" i="14"/>
  <c r="BW24" i="14"/>
  <c r="BV24" i="14"/>
  <c r="BU24" i="14"/>
  <c r="BH24" i="14"/>
  <c r="I24" i="14"/>
  <c r="I22" i="14"/>
  <c r="J22" i="14" s="1"/>
  <c r="CF21" i="14"/>
  <c r="CE21" i="14"/>
  <c r="CD21" i="14"/>
  <c r="CC21" i="14"/>
  <c r="CB21" i="14"/>
  <c r="CA21" i="14"/>
  <c r="BZ21" i="14"/>
  <c r="BY21" i="14"/>
  <c r="BX21" i="14"/>
  <c r="BW21" i="14"/>
  <c r="BV21" i="14"/>
  <c r="BU21" i="14"/>
  <c r="BH21" i="14"/>
  <c r="I21" i="14"/>
  <c r="J21" i="14" s="1"/>
  <c r="I19" i="14"/>
  <c r="J19" i="14" s="1"/>
  <c r="K19" i="14" s="1"/>
  <c r="L19" i="14" s="1"/>
  <c r="M19" i="14" s="1"/>
  <c r="N19" i="14" s="1"/>
  <c r="O19" i="14" s="1"/>
  <c r="P19" i="14" s="1"/>
  <c r="Q19" i="14" s="1"/>
  <c r="R19" i="14" s="1"/>
  <c r="S19" i="14" s="1"/>
  <c r="CF18" i="14"/>
  <c r="CE18" i="14"/>
  <c r="CD18" i="14"/>
  <c r="CC18" i="14"/>
  <c r="CB18" i="14"/>
  <c r="CA18" i="14"/>
  <c r="BZ18" i="14"/>
  <c r="BY18" i="14"/>
  <c r="BX18" i="14"/>
  <c r="BW18" i="14"/>
  <c r="BV18" i="14"/>
  <c r="BU18" i="14"/>
  <c r="BH18" i="14"/>
  <c r="I18" i="14"/>
  <c r="J18" i="14" s="1"/>
  <c r="I16" i="14"/>
  <c r="J16" i="14" s="1"/>
  <c r="K16" i="14" s="1"/>
  <c r="L16" i="14" s="1"/>
  <c r="M16" i="14" s="1"/>
  <c r="N16" i="14" s="1"/>
  <c r="O16" i="14" s="1"/>
  <c r="P16" i="14" s="1"/>
  <c r="Q16" i="14" s="1"/>
  <c r="R16" i="14" s="1"/>
  <c r="S16" i="14" s="1"/>
  <c r="CF15" i="14"/>
  <c r="CE15" i="14"/>
  <c r="CD15" i="14"/>
  <c r="CC15" i="14"/>
  <c r="CB15" i="14"/>
  <c r="CA15" i="14"/>
  <c r="BZ15" i="14"/>
  <c r="BY15" i="14"/>
  <c r="BX15" i="14"/>
  <c r="BW15" i="14"/>
  <c r="BV15" i="14"/>
  <c r="BU15" i="14"/>
  <c r="BH15" i="14"/>
  <c r="I15" i="14"/>
  <c r="I13" i="14"/>
  <c r="J13" i="14" s="1"/>
  <c r="CF12" i="14"/>
  <c r="CE12" i="14"/>
  <c r="CD12" i="14"/>
  <c r="CC12" i="14"/>
  <c r="CB12" i="14"/>
  <c r="CA12" i="14"/>
  <c r="BZ12" i="14"/>
  <c r="BY12" i="14"/>
  <c r="BX12" i="14"/>
  <c r="BW12" i="14"/>
  <c r="BV12" i="14"/>
  <c r="BU12" i="14"/>
  <c r="BH12" i="14"/>
  <c r="I12" i="14"/>
  <c r="I10" i="14"/>
  <c r="J10" i="14" s="1"/>
  <c r="K10" i="14" s="1"/>
  <c r="L10" i="14" s="1"/>
  <c r="M10" i="14" s="1"/>
  <c r="N10" i="14" s="1"/>
  <c r="O10" i="14" s="1"/>
  <c r="P10" i="14" s="1"/>
  <c r="Q10" i="14" s="1"/>
  <c r="R10" i="14" s="1"/>
  <c r="S10" i="14" s="1"/>
  <c r="CF9" i="14"/>
  <c r="CE9" i="14"/>
  <c r="CD9" i="14"/>
  <c r="CC9" i="14"/>
  <c r="CB9" i="14"/>
  <c r="CA9" i="14"/>
  <c r="BZ9" i="14"/>
  <c r="BY9" i="14"/>
  <c r="BX9" i="14"/>
  <c r="BW9" i="14"/>
  <c r="BV9" i="14"/>
  <c r="BU9" i="14"/>
  <c r="BH9" i="14"/>
  <c r="I9" i="14"/>
  <c r="I7" i="14"/>
  <c r="J7" i="14" s="1"/>
  <c r="K7" i="14" s="1"/>
  <c r="CF6" i="14"/>
  <c r="CE6" i="14"/>
  <c r="CD6" i="14"/>
  <c r="CC6" i="14"/>
  <c r="CB6" i="14"/>
  <c r="CA6" i="14"/>
  <c r="BZ6" i="14"/>
  <c r="BY6" i="14"/>
  <c r="BX6" i="14"/>
  <c r="BW6" i="14"/>
  <c r="BV6" i="14"/>
  <c r="BU6" i="14"/>
  <c r="BH6" i="14"/>
  <c r="J6" i="14"/>
  <c r="BH4" i="14"/>
  <c r="V94" i="13"/>
  <c r="W94" i="13" s="1"/>
  <c r="X94" i="13" s="1"/>
  <c r="Y94" i="13" s="1"/>
  <c r="Z94" i="13" s="1"/>
  <c r="AA94" i="13" s="1"/>
  <c r="AB94" i="13" s="1"/>
  <c r="AC94" i="13" s="1"/>
  <c r="AD94" i="13" s="1"/>
  <c r="AE94" i="13" s="1"/>
  <c r="AF94" i="13" s="1"/>
  <c r="BU93" i="13"/>
  <c r="BH93" i="13"/>
  <c r="CJ93" i="13" s="1"/>
  <c r="V93" i="13"/>
  <c r="V91" i="13"/>
  <c r="W91" i="13" s="1"/>
  <c r="X91" i="13" s="1"/>
  <c r="Y91" i="13" s="1"/>
  <c r="Z91" i="13" s="1"/>
  <c r="AA91" i="13" s="1"/>
  <c r="AB91" i="13" s="1"/>
  <c r="AC91" i="13" s="1"/>
  <c r="AD91" i="13" s="1"/>
  <c r="AE91" i="13" s="1"/>
  <c r="AF91" i="13" s="1"/>
  <c r="BU90" i="13"/>
  <c r="BH90" i="13"/>
  <c r="V90" i="13"/>
  <c r="W90" i="13" s="1"/>
  <c r="V88" i="13"/>
  <c r="W88" i="13" s="1"/>
  <c r="BU87" i="13"/>
  <c r="BH87" i="13"/>
  <c r="V87" i="13"/>
  <c r="V85" i="13"/>
  <c r="W85" i="13" s="1"/>
  <c r="X85" i="13" s="1"/>
  <c r="Y85" i="13" s="1"/>
  <c r="Z85" i="13" s="1"/>
  <c r="AA85" i="13" s="1"/>
  <c r="AB85" i="13" s="1"/>
  <c r="AC85" i="13" s="1"/>
  <c r="AD85" i="13" s="1"/>
  <c r="AE85" i="13" s="1"/>
  <c r="AF85" i="13" s="1"/>
  <c r="BU84" i="13"/>
  <c r="BH84" i="13"/>
  <c r="V84" i="13"/>
  <c r="BV84" i="13" s="1"/>
  <c r="V82" i="13"/>
  <c r="BU81" i="13"/>
  <c r="BH81" i="13"/>
  <c r="V81" i="13"/>
  <c r="V79" i="13"/>
  <c r="W79" i="13" s="1"/>
  <c r="X79" i="13" s="1"/>
  <c r="BU78" i="13"/>
  <c r="BH78" i="13"/>
  <c r="V78" i="13"/>
  <c r="V76" i="13"/>
  <c r="W76" i="13" s="1"/>
  <c r="BU75" i="13"/>
  <c r="BH75" i="13"/>
  <c r="V75" i="13"/>
  <c r="W75" i="13" s="1"/>
  <c r="X75" i="13" s="1"/>
  <c r="Y75" i="13" s="1"/>
  <c r="V73" i="13"/>
  <c r="W73" i="13" s="1"/>
  <c r="X73" i="13" s="1"/>
  <c r="Y73" i="13" s="1"/>
  <c r="Z73" i="13" s="1"/>
  <c r="AA73" i="13" s="1"/>
  <c r="AB73" i="13" s="1"/>
  <c r="AC73" i="13" s="1"/>
  <c r="AD73" i="13" s="1"/>
  <c r="AE73" i="13" s="1"/>
  <c r="AF73" i="13" s="1"/>
  <c r="BU72" i="13"/>
  <c r="BH72" i="13"/>
  <c r="V72" i="13"/>
  <c r="V70" i="13"/>
  <c r="W70" i="13" s="1"/>
  <c r="X70" i="13" s="1"/>
  <c r="Y70" i="13" s="1"/>
  <c r="Z70" i="13" s="1"/>
  <c r="AA70" i="13" s="1"/>
  <c r="AB70" i="13" s="1"/>
  <c r="AC70" i="13" s="1"/>
  <c r="AD70" i="13" s="1"/>
  <c r="AE70" i="13" s="1"/>
  <c r="AF70" i="13" s="1"/>
  <c r="BU69" i="13"/>
  <c r="BH69" i="13"/>
  <c r="CJ69" i="13" s="1"/>
  <c r="V69" i="13"/>
  <c r="V67" i="13"/>
  <c r="W67" i="13" s="1"/>
  <c r="X67" i="13" s="1"/>
  <c r="Y67" i="13" s="1"/>
  <c r="Z67" i="13" s="1"/>
  <c r="AA67" i="13" s="1"/>
  <c r="AB67" i="13" s="1"/>
  <c r="AC67" i="13" s="1"/>
  <c r="AD67" i="13" s="1"/>
  <c r="AE67" i="13" s="1"/>
  <c r="AF67" i="13" s="1"/>
  <c r="BU66" i="13"/>
  <c r="BH66" i="13"/>
  <c r="V66" i="13"/>
  <c r="V64" i="13"/>
  <c r="BU63" i="13"/>
  <c r="BH63" i="13"/>
  <c r="V63" i="13"/>
  <c r="W63" i="13" s="1"/>
  <c r="X63" i="13" s="1"/>
  <c r="V61" i="13"/>
  <c r="BU60" i="13"/>
  <c r="BH60" i="13"/>
  <c r="V60" i="13"/>
  <c r="W60" i="13" s="1"/>
  <c r="X60" i="13" s="1"/>
  <c r="V58" i="13"/>
  <c r="W58" i="13" s="1"/>
  <c r="X58" i="13" s="1"/>
  <c r="Y58" i="13" s="1"/>
  <c r="BU57" i="13"/>
  <c r="BH57" i="13"/>
  <c r="V57" i="13"/>
  <c r="W57" i="13" s="1"/>
  <c r="V55" i="13"/>
  <c r="W55" i="13" s="1"/>
  <c r="X55" i="13" s="1"/>
  <c r="Y55" i="13" s="1"/>
  <c r="Z55" i="13" s="1"/>
  <c r="AA55" i="13" s="1"/>
  <c r="AB55" i="13" s="1"/>
  <c r="AC55" i="13" s="1"/>
  <c r="AD55" i="13" s="1"/>
  <c r="AE55" i="13" s="1"/>
  <c r="AF55" i="13" s="1"/>
  <c r="BU54" i="13"/>
  <c r="BH54" i="13"/>
  <c r="V54" i="13"/>
  <c r="V52" i="13"/>
  <c r="W52" i="13" s="1"/>
  <c r="X52" i="13" s="1"/>
  <c r="Y52" i="13" s="1"/>
  <c r="Z52" i="13" s="1"/>
  <c r="AA52" i="13" s="1"/>
  <c r="AB52" i="13" s="1"/>
  <c r="AC52" i="13" s="1"/>
  <c r="AD52" i="13" s="1"/>
  <c r="AE52" i="13" s="1"/>
  <c r="AF52" i="13" s="1"/>
  <c r="BU51" i="13"/>
  <c r="BH51" i="13"/>
  <c r="V51" i="13"/>
  <c r="BV51" i="13" s="1"/>
  <c r="V49" i="13"/>
  <c r="W49" i="13" s="1"/>
  <c r="X49" i="13" s="1"/>
  <c r="Y49" i="13" s="1"/>
  <c r="Z49" i="13" s="1"/>
  <c r="AA49" i="13" s="1"/>
  <c r="AB49" i="13" s="1"/>
  <c r="AC49" i="13" s="1"/>
  <c r="AD49" i="13" s="1"/>
  <c r="AE49" i="13" s="1"/>
  <c r="AF49" i="13" s="1"/>
  <c r="BU48" i="13"/>
  <c r="BH48" i="13"/>
  <c r="V48" i="13"/>
  <c r="V46" i="13"/>
  <c r="W46" i="13" s="1"/>
  <c r="X46" i="13" s="1"/>
  <c r="Y46" i="13" s="1"/>
  <c r="Z46" i="13" s="1"/>
  <c r="AA46" i="13" s="1"/>
  <c r="AB46" i="13" s="1"/>
  <c r="AC46" i="13" s="1"/>
  <c r="AD46" i="13" s="1"/>
  <c r="AE46" i="13" s="1"/>
  <c r="AF46" i="13" s="1"/>
  <c r="BU45" i="13"/>
  <c r="BH45" i="13"/>
  <c r="V45" i="13"/>
  <c r="V43" i="13"/>
  <c r="W43" i="13" s="1"/>
  <c r="X43" i="13" s="1"/>
  <c r="Y43" i="13" s="1"/>
  <c r="Z43" i="13" s="1"/>
  <c r="AA43" i="13" s="1"/>
  <c r="AB43" i="13" s="1"/>
  <c r="AC43" i="13" s="1"/>
  <c r="AD43" i="13" s="1"/>
  <c r="AE43" i="13" s="1"/>
  <c r="AF43" i="13" s="1"/>
  <c r="BU42" i="13"/>
  <c r="BH42" i="13"/>
  <c r="V42" i="13"/>
  <c r="W42" i="13" s="1"/>
  <c r="V40" i="13"/>
  <c r="BU39" i="13"/>
  <c r="BH39" i="13"/>
  <c r="V39" i="13"/>
  <c r="W39" i="13" s="1"/>
  <c r="V37" i="13"/>
  <c r="W37" i="13" s="1"/>
  <c r="X37" i="13" s="1"/>
  <c r="Y37" i="13" s="1"/>
  <c r="Z37" i="13" s="1"/>
  <c r="AA37" i="13" s="1"/>
  <c r="AB37" i="13" s="1"/>
  <c r="AC37" i="13" s="1"/>
  <c r="AD37" i="13" s="1"/>
  <c r="AE37" i="13" s="1"/>
  <c r="AF37" i="13" s="1"/>
  <c r="BU36" i="13"/>
  <c r="BH36" i="13"/>
  <c r="V36" i="13"/>
  <c r="V34" i="13"/>
  <c r="W34" i="13" s="1"/>
  <c r="X34" i="13" s="1"/>
  <c r="BU33" i="13"/>
  <c r="BH33" i="13"/>
  <c r="V33" i="13"/>
  <c r="V31" i="13"/>
  <c r="W31" i="13" s="1"/>
  <c r="BU30" i="13"/>
  <c r="BH30" i="13"/>
  <c r="V30" i="13"/>
  <c r="V28" i="13"/>
  <c r="BU27" i="13"/>
  <c r="BH27" i="13"/>
  <c r="V27" i="13"/>
  <c r="W27" i="13" s="1"/>
  <c r="V25" i="13"/>
  <c r="W25" i="13" s="1"/>
  <c r="X25" i="13" s="1"/>
  <c r="Y25" i="13" s="1"/>
  <c r="Z25" i="13" s="1"/>
  <c r="AA25" i="13" s="1"/>
  <c r="AB25" i="13" s="1"/>
  <c r="AC25" i="13" s="1"/>
  <c r="AD25" i="13" s="1"/>
  <c r="AE25" i="13" s="1"/>
  <c r="AF25" i="13" s="1"/>
  <c r="BU24" i="13"/>
  <c r="BH24" i="13"/>
  <c r="V24" i="13"/>
  <c r="V22" i="13"/>
  <c r="W22" i="13" s="1"/>
  <c r="X22" i="13" s="1"/>
  <c r="Y22" i="13" s="1"/>
  <c r="Z22" i="13" s="1"/>
  <c r="AA22" i="13" s="1"/>
  <c r="AB22" i="13" s="1"/>
  <c r="AC22" i="13" s="1"/>
  <c r="AD22" i="13" s="1"/>
  <c r="AE22" i="13" s="1"/>
  <c r="AF22" i="13" s="1"/>
  <c r="BU21" i="13"/>
  <c r="BH21" i="13"/>
  <c r="CJ21" i="13" s="1"/>
  <c r="V21" i="13"/>
  <c r="V19" i="13"/>
  <c r="W19" i="13" s="1"/>
  <c r="X19" i="13" s="1"/>
  <c r="Y19" i="13" s="1"/>
  <c r="Z19" i="13" s="1"/>
  <c r="AA19" i="13" s="1"/>
  <c r="AB19" i="13" s="1"/>
  <c r="AC19" i="13" s="1"/>
  <c r="AD19" i="13" s="1"/>
  <c r="AE19" i="13" s="1"/>
  <c r="AF19" i="13" s="1"/>
  <c r="BU18" i="13"/>
  <c r="BH18" i="13"/>
  <c r="V18" i="13"/>
  <c r="V16" i="13"/>
  <c r="BU15" i="13"/>
  <c r="BH15" i="13"/>
  <c r="CJ15" i="13" s="1"/>
  <c r="V15" i="13"/>
  <c r="W15" i="13" s="1"/>
  <c r="X15" i="13" s="1"/>
  <c r="V13" i="13"/>
  <c r="W13" i="13" s="1"/>
  <c r="X13" i="13" s="1"/>
  <c r="Y13" i="13" s="1"/>
  <c r="Z13" i="13" s="1"/>
  <c r="AA13" i="13" s="1"/>
  <c r="AB13" i="13" s="1"/>
  <c r="AC13" i="13" s="1"/>
  <c r="AD13" i="13" s="1"/>
  <c r="AE13" i="13" s="1"/>
  <c r="AF13" i="13" s="1"/>
  <c r="BU12" i="13"/>
  <c r="BH12" i="13"/>
  <c r="V12" i="13"/>
  <c r="W12" i="13" s="1"/>
  <c r="V10" i="13"/>
  <c r="W10" i="13" s="1"/>
  <c r="X10" i="13" s="1"/>
  <c r="BU9" i="13"/>
  <c r="AQ3" i="13" s="1"/>
  <c r="BH9" i="13"/>
  <c r="AP3" i="13" s="1"/>
  <c r="V9" i="13"/>
  <c r="V7" i="13"/>
  <c r="W7" i="13" s="1"/>
  <c r="X7" i="13" s="1"/>
  <c r="I7" i="13"/>
  <c r="J7" i="13" s="1"/>
  <c r="K7" i="13" s="1"/>
  <c r="BU6" i="13"/>
  <c r="BH6" i="13"/>
  <c r="V6" i="13"/>
  <c r="I6" i="13"/>
  <c r="BH52" i="14" l="1"/>
  <c r="BH28" i="14"/>
  <c r="BH10" i="14"/>
  <c r="BH31" i="14"/>
  <c r="BH49" i="14"/>
  <c r="BH13" i="14"/>
  <c r="BI87" i="14"/>
  <c r="BI88" i="14" s="1"/>
  <c r="BI15" i="14"/>
  <c r="BI16" i="14" s="1"/>
  <c r="BI81" i="14"/>
  <c r="BI82" i="14" s="1"/>
  <c r="BI75" i="14"/>
  <c r="BI76" i="14" s="1"/>
  <c r="BV48" i="13"/>
  <c r="BV36" i="13"/>
  <c r="BV30" i="13"/>
  <c r="W84" i="13"/>
  <c r="BW84" i="13" s="1"/>
  <c r="BV72" i="13"/>
  <c r="BH70" i="13"/>
  <c r="BV63" i="13"/>
  <c r="BV45" i="13"/>
  <c r="BH22" i="13"/>
  <c r="BV18" i="13"/>
  <c r="BH16" i="13"/>
  <c r="BJ33" i="14"/>
  <c r="BJ34" i="14" s="1"/>
  <c r="BI93" i="14"/>
  <c r="BI94" i="14" s="1"/>
  <c r="J87" i="14"/>
  <c r="BJ87" i="14" s="1"/>
  <c r="BJ88" i="14" s="1"/>
  <c r="BI48" i="14"/>
  <c r="BI49" i="14" s="1"/>
  <c r="BI45" i="14"/>
  <c r="BI46" i="14" s="1"/>
  <c r="BI9" i="14"/>
  <c r="BI10" i="14" s="1"/>
  <c r="Z2" i="13"/>
  <c r="BH55" i="13"/>
  <c r="CJ54" i="13"/>
  <c r="CJ6" i="13"/>
  <c r="BH7" i="13"/>
  <c r="BH40" i="13"/>
  <c r="CJ39" i="13"/>
  <c r="CJ9" i="13"/>
  <c r="BH10" i="13"/>
  <c r="BH28" i="13"/>
  <c r="CJ27" i="13"/>
  <c r="BH43" i="13"/>
  <c r="CJ42" i="13"/>
  <c r="BH58" i="13"/>
  <c r="CJ57" i="13"/>
  <c r="BH19" i="13"/>
  <c r="CJ18" i="13"/>
  <c r="BH52" i="13"/>
  <c r="CJ51" i="13"/>
  <c r="BH25" i="13"/>
  <c r="CJ24" i="13"/>
  <c r="BH31" i="13"/>
  <c r="CJ30" i="13"/>
  <c r="BH37" i="13"/>
  <c r="CJ36" i="13"/>
  <c r="BH46" i="13"/>
  <c r="CJ45" i="13"/>
  <c r="BH61" i="13"/>
  <c r="CJ60" i="13"/>
  <c r="BH64" i="13"/>
  <c r="CJ63" i="13"/>
  <c r="BH67" i="13"/>
  <c r="CJ66" i="13"/>
  <c r="BH76" i="13"/>
  <c r="CJ75" i="13"/>
  <c r="BH79" i="13"/>
  <c r="CJ78" i="13"/>
  <c r="BH85" i="13"/>
  <c r="CJ84" i="13"/>
  <c r="BH88" i="13"/>
  <c r="CJ87" i="13"/>
  <c r="BH13" i="13"/>
  <c r="CJ12" i="13"/>
  <c r="BH34" i="13"/>
  <c r="CJ33" i="13"/>
  <c r="BH49" i="13"/>
  <c r="CJ48" i="13"/>
  <c r="BH73" i="13"/>
  <c r="CJ72" i="13"/>
  <c r="BH82" i="13"/>
  <c r="CJ81" i="13"/>
  <c r="BI93" i="13"/>
  <c r="CK93" i="13" s="1"/>
  <c r="BI90" i="13"/>
  <c r="CK90" i="13" s="1"/>
  <c r="CJ90" i="13"/>
  <c r="BH91" i="13"/>
  <c r="BH94" i="13"/>
  <c r="BJ63" i="13"/>
  <c r="BJ69" i="13"/>
  <c r="CL69" i="13" s="1"/>
  <c r="BI36" i="13"/>
  <c r="BI30" i="13"/>
  <c r="BI18" i="13"/>
  <c r="BI15" i="13"/>
  <c r="CK15" i="13" s="1"/>
  <c r="BI36" i="14"/>
  <c r="BI37" i="14" s="1"/>
  <c r="BH37" i="14"/>
  <c r="BH43" i="14"/>
  <c r="J45" i="14"/>
  <c r="BJ45" i="14" s="1"/>
  <c r="BJ46" i="14" s="1"/>
  <c r="BH55" i="14"/>
  <c r="BH58" i="14"/>
  <c r="BH61" i="14"/>
  <c r="BH64" i="14"/>
  <c r="BH67" i="14"/>
  <c r="BH73" i="14"/>
  <c r="BH76" i="14"/>
  <c r="J81" i="14"/>
  <c r="K81" i="14" s="1"/>
  <c r="BH7" i="14"/>
  <c r="BH22" i="14"/>
  <c r="BH25" i="14"/>
  <c r="Z58" i="13"/>
  <c r="AA58" i="13" s="1"/>
  <c r="AB58" i="13" s="1"/>
  <c r="AC58" i="13" s="1"/>
  <c r="AD58" i="13" s="1"/>
  <c r="AE58" i="13" s="1"/>
  <c r="AF58" i="13" s="1"/>
  <c r="BJ15" i="13"/>
  <c r="CL15" i="13" s="1"/>
  <c r="W18" i="13"/>
  <c r="W30" i="13"/>
  <c r="X30" i="13" s="1"/>
  <c r="Y30" i="13" s="1"/>
  <c r="W51" i="13"/>
  <c r="W64" i="13"/>
  <c r="W72" i="13"/>
  <c r="BW72" i="13" s="1"/>
  <c r="BI39" i="13"/>
  <c r="BI48" i="13"/>
  <c r="AG62" i="13"/>
  <c r="BJ75" i="13"/>
  <c r="BV75" i="13"/>
  <c r="BW42" i="13"/>
  <c r="W48" i="13"/>
  <c r="BW48" i="13" s="1"/>
  <c r="AG74" i="13"/>
  <c r="BI75" i="13"/>
  <c r="W36" i="13"/>
  <c r="BV93" i="13"/>
  <c r="W93" i="13"/>
  <c r="X88" i="13"/>
  <c r="Y88" i="13" s="1"/>
  <c r="Z88" i="13" s="1"/>
  <c r="AA88" i="13" s="1"/>
  <c r="AB88" i="13" s="1"/>
  <c r="AC88" i="13" s="1"/>
  <c r="AD88" i="13" s="1"/>
  <c r="AE88" i="13" s="1"/>
  <c r="AF88" i="13" s="1"/>
  <c r="V2" i="13"/>
  <c r="BJ90" i="13"/>
  <c r="K13" i="14"/>
  <c r="L13" i="14" s="1"/>
  <c r="M13" i="14" s="1"/>
  <c r="N13" i="14" s="1"/>
  <c r="O13" i="14" s="1"/>
  <c r="P13" i="14" s="1"/>
  <c r="Q13" i="14" s="1"/>
  <c r="R13" i="14" s="1"/>
  <c r="S13" i="14" s="1"/>
  <c r="J9" i="14"/>
  <c r="K9" i="14" s="1"/>
  <c r="BJ84" i="14"/>
  <c r="BJ85" i="14" s="1"/>
  <c r="J93" i="14"/>
  <c r="K93" i="14" s="1"/>
  <c r="L93" i="14" s="1"/>
  <c r="BJ18" i="14"/>
  <c r="BJ19" i="14" s="1"/>
  <c r="BI24" i="14"/>
  <c r="BI25" i="14" s="1"/>
  <c r="BJ72" i="14"/>
  <c r="BJ73" i="14" s="1"/>
  <c r="BI21" i="14"/>
  <c r="BI22" i="14" s="1"/>
  <c r="K22" i="14"/>
  <c r="L22" i="14" s="1"/>
  <c r="M22" i="14" s="1"/>
  <c r="N22" i="14" s="1"/>
  <c r="O22" i="14" s="1"/>
  <c r="P22" i="14" s="1"/>
  <c r="Q22" i="14" s="1"/>
  <c r="R22" i="14" s="1"/>
  <c r="S22" i="14" s="1"/>
  <c r="BI33" i="14"/>
  <c r="BI34" i="14" s="1"/>
  <c r="BI69" i="14"/>
  <c r="BI70" i="14" s="1"/>
  <c r="J75" i="14"/>
  <c r="BJ75" i="14" s="1"/>
  <c r="BJ76" i="14" s="1"/>
  <c r="BJ87" i="13"/>
  <c r="BL87" i="13"/>
  <c r="BL75" i="13"/>
  <c r="BH91" i="14"/>
  <c r="BH88" i="14"/>
  <c r="BH85" i="14"/>
  <c r="BH79" i="14"/>
  <c r="BI60" i="13"/>
  <c r="BI66" i="14"/>
  <c r="BI67" i="14" s="1"/>
  <c r="BI57" i="14"/>
  <c r="BI58" i="14" s="1"/>
  <c r="BH5" i="14"/>
  <c r="L7" i="14"/>
  <c r="BJ6" i="14"/>
  <c r="K6" i="14"/>
  <c r="T11" i="14"/>
  <c r="K27" i="14"/>
  <c r="K67" i="14"/>
  <c r="T10" i="14"/>
  <c r="T14" i="14"/>
  <c r="J15" i="14"/>
  <c r="K18" i="14"/>
  <c r="BH19" i="14"/>
  <c r="K21" i="14"/>
  <c r="BJ21" i="14"/>
  <c r="BJ22" i="14" s="1"/>
  <c r="J24" i="14"/>
  <c r="BK30" i="14"/>
  <c r="BK31" i="14" s="1"/>
  <c r="K34" i="14"/>
  <c r="J36" i="14"/>
  <c r="K49" i="14"/>
  <c r="T50" i="14"/>
  <c r="J52" i="14"/>
  <c r="BJ51" i="14" s="1"/>
  <c r="BJ52" i="14" s="1"/>
  <c r="BI60" i="14"/>
  <c r="BI61" i="14" s="1"/>
  <c r="J60" i="14"/>
  <c r="J90" i="14"/>
  <c r="BI90" i="14"/>
  <c r="BI91" i="14" s="1"/>
  <c r="T17" i="14"/>
  <c r="M30" i="14"/>
  <c r="BL30" i="14"/>
  <c r="BL31" i="14" s="1"/>
  <c r="BI6" i="14"/>
  <c r="T23" i="14"/>
  <c r="K37" i="14"/>
  <c r="J40" i="14"/>
  <c r="BJ39" i="14" s="1"/>
  <c r="BJ40" i="14" s="1"/>
  <c r="BJ42" i="14"/>
  <c r="BJ43" i="14" s="1"/>
  <c r="T43" i="14"/>
  <c r="K51" i="14"/>
  <c r="M85" i="14"/>
  <c r="T16" i="14"/>
  <c r="K33" i="14"/>
  <c r="J48" i="14"/>
  <c r="M73" i="14"/>
  <c r="J12" i="14"/>
  <c r="BI12" i="14"/>
  <c r="BI13" i="14" s="1"/>
  <c r="BH16" i="14"/>
  <c r="T19" i="14"/>
  <c r="T20" i="14"/>
  <c r="K25" i="14"/>
  <c r="T26" i="14"/>
  <c r="J28" i="14"/>
  <c r="BJ27" i="14" s="1"/>
  <c r="BJ28" i="14" s="1"/>
  <c r="BJ30" i="14"/>
  <c r="BJ31" i="14" s="1"/>
  <c r="T31" i="14"/>
  <c r="K39" i="14"/>
  <c r="BH40" i="14"/>
  <c r="K42" i="14"/>
  <c r="T46" i="14"/>
  <c r="T47" i="14"/>
  <c r="BJ54" i="14"/>
  <c r="BJ55" i="14" s="1"/>
  <c r="K54" i="14"/>
  <c r="BI54" i="14"/>
  <c r="BI55" i="14" s="1"/>
  <c r="T55" i="14"/>
  <c r="K63" i="14"/>
  <c r="J78" i="14"/>
  <c r="BI78" i="14"/>
  <c r="BI79" i="14" s="1"/>
  <c r="T91" i="14"/>
  <c r="T95" i="14"/>
  <c r="BI27" i="14"/>
  <c r="BI28" i="14" s="1"/>
  <c r="BI39" i="14"/>
  <c r="BI40" i="14" s="1"/>
  <c r="BI51" i="14"/>
  <c r="BI52" i="14" s="1"/>
  <c r="T53" i="14"/>
  <c r="T58" i="14"/>
  <c r="T59" i="14"/>
  <c r="J70" i="14"/>
  <c r="K79" i="14"/>
  <c r="J82" i="14"/>
  <c r="J94" i="14"/>
  <c r="BI18" i="14"/>
  <c r="BI19" i="14" s="1"/>
  <c r="BI30" i="14"/>
  <c r="BI31" i="14" s="1"/>
  <c r="BI42" i="14"/>
  <c r="BI43" i="14" s="1"/>
  <c r="BI63" i="14"/>
  <c r="BI64" i="14" s="1"/>
  <c r="BH70" i="14"/>
  <c r="K72" i="14"/>
  <c r="BH82" i="14"/>
  <c r="K84" i="14"/>
  <c r="BH94" i="14"/>
  <c r="T62" i="14"/>
  <c r="J64" i="14"/>
  <c r="BJ63" i="14" s="1"/>
  <c r="BJ64" i="14" s="1"/>
  <c r="J66" i="14"/>
  <c r="L81" i="14"/>
  <c r="T68" i="14"/>
  <c r="T76" i="14"/>
  <c r="T80" i="14"/>
  <c r="T88" i="14"/>
  <c r="T92" i="14"/>
  <c r="BI72" i="14"/>
  <c r="BI73" i="14" s="1"/>
  <c r="BI84" i="14"/>
  <c r="BI85" i="14" s="1"/>
  <c r="BV6" i="13"/>
  <c r="AG11" i="13"/>
  <c r="BW12" i="13"/>
  <c r="X12" i="13"/>
  <c r="T14" i="13"/>
  <c r="AG14" i="13"/>
  <c r="Y15" i="13"/>
  <c r="BI21" i="13"/>
  <c r="CK21" i="13" s="1"/>
  <c r="T22" i="13"/>
  <c r="AG22" i="13"/>
  <c r="BV24" i="13"/>
  <c r="AG25" i="13"/>
  <c r="AG29" i="13"/>
  <c r="T31" i="13"/>
  <c r="AG35" i="13"/>
  <c r="T41" i="13"/>
  <c r="AG41" i="13"/>
  <c r="BI42" i="13"/>
  <c r="AG47" i="13"/>
  <c r="T49" i="13"/>
  <c r="AG49" i="13"/>
  <c r="BI51" i="13"/>
  <c r="BJ51" i="13"/>
  <c r="AG56" i="13"/>
  <c r="Y60" i="13"/>
  <c r="BJ72" i="13"/>
  <c r="BI72" i="13"/>
  <c r="W87" i="13"/>
  <c r="BV87" i="13"/>
  <c r="W6" i="13"/>
  <c r="BV9" i="13"/>
  <c r="W9" i="13"/>
  <c r="T11" i="13"/>
  <c r="BI12" i="13"/>
  <c r="T13" i="13"/>
  <c r="T17" i="13"/>
  <c r="AG23" i="13"/>
  <c r="W24" i="13"/>
  <c r="X27" i="13"/>
  <c r="BI27" i="13"/>
  <c r="BJ27" i="13"/>
  <c r="X31" i="13"/>
  <c r="BI33" i="13"/>
  <c r="Y34" i="13"/>
  <c r="BI45" i="13"/>
  <c r="T67" i="13"/>
  <c r="X72" i="13"/>
  <c r="BI6" i="13"/>
  <c r="BV15" i="13"/>
  <c r="W16" i="13"/>
  <c r="BV21" i="13"/>
  <c r="W21" i="13"/>
  <c r="BI24" i="13"/>
  <c r="T29" i="13"/>
  <c r="BV39" i="13"/>
  <c r="W40" i="13"/>
  <c r="T43" i="13"/>
  <c r="X48" i="13"/>
  <c r="AG59" i="13"/>
  <c r="BI66" i="13"/>
  <c r="AG67" i="13"/>
  <c r="BV69" i="13"/>
  <c r="W69" i="13"/>
  <c r="AG70" i="13"/>
  <c r="Y79" i="13"/>
  <c r="BJ81" i="13"/>
  <c r="W82" i="13"/>
  <c r="AG92" i="13"/>
  <c r="T37" i="13"/>
  <c r="T59" i="13"/>
  <c r="AG19" i="13"/>
  <c r="T23" i="13"/>
  <c r="T25" i="13"/>
  <c r="AG37" i="13"/>
  <c r="T47" i="13"/>
  <c r="J6" i="13"/>
  <c r="L7" i="13"/>
  <c r="Y7" i="13"/>
  <c r="BI9" i="13"/>
  <c r="Y10" i="13"/>
  <c r="BV12" i="13"/>
  <c r="AG13" i="13"/>
  <c r="T16" i="13"/>
  <c r="AG17" i="13"/>
  <c r="AG20" i="13"/>
  <c r="BV27" i="13"/>
  <c r="W28" i="13"/>
  <c r="BV33" i="13"/>
  <c r="W33" i="13"/>
  <c r="T35" i="13"/>
  <c r="T38" i="13"/>
  <c r="BW57" i="13"/>
  <c r="X57" i="13"/>
  <c r="T76" i="13"/>
  <c r="BW75" i="13"/>
  <c r="X76" i="13"/>
  <c r="BX75" i="13" s="1"/>
  <c r="X90" i="13"/>
  <c r="BW90" i="13"/>
  <c r="BV42" i="13"/>
  <c r="AG43" i="13"/>
  <c r="AG46" i="13"/>
  <c r="T50" i="13"/>
  <c r="BV54" i="13"/>
  <c r="W54" i="13"/>
  <c r="T56" i="13"/>
  <c r="BI57" i="13"/>
  <c r="AG68" i="13"/>
  <c r="BI78" i="13"/>
  <c r="BV81" i="13"/>
  <c r="AG91" i="13"/>
  <c r="T94" i="13"/>
  <c r="X39" i="13"/>
  <c r="X42" i="13"/>
  <c r="T44" i="13"/>
  <c r="W45" i="13"/>
  <c r="AG50" i="13"/>
  <c r="AG53" i="13"/>
  <c r="BV60" i="13"/>
  <c r="W61" i="13"/>
  <c r="Y63" i="13"/>
  <c r="BV66" i="13"/>
  <c r="W66" i="13"/>
  <c r="T68" i="13"/>
  <c r="BI69" i="13"/>
  <c r="CK69" i="13" s="1"/>
  <c r="T70" i="13"/>
  <c r="AG73" i="13"/>
  <c r="T74" i="13"/>
  <c r="BK75" i="13"/>
  <c r="T77" i="13"/>
  <c r="AG80" i="13"/>
  <c r="W81" i="13"/>
  <c r="BI84" i="13"/>
  <c r="BJ84" i="13"/>
  <c r="T86" i="13"/>
  <c r="T92" i="13"/>
  <c r="AG94" i="13"/>
  <c r="T95" i="13"/>
  <c r="AG38" i="13"/>
  <c r="AG52" i="13"/>
  <c r="AG44" i="13"/>
  <c r="BI54" i="13"/>
  <c r="T55" i="13"/>
  <c r="AG55" i="13"/>
  <c r="BV57" i="13"/>
  <c r="T61" i="13"/>
  <c r="AG65" i="13"/>
  <c r="Z75" i="13"/>
  <c r="BV78" i="13"/>
  <c r="W78" i="13"/>
  <c r="T80" i="13"/>
  <c r="BI81" i="13"/>
  <c r="AG85" i="13"/>
  <c r="AG86" i="13"/>
  <c r="T88" i="13"/>
  <c r="BV90" i="13"/>
  <c r="AG95" i="13"/>
  <c r="BI87" i="13"/>
  <c r="AG89" i="13"/>
  <c r="T91" i="13"/>
  <c r="M30" i="16"/>
  <c r="M5" i="16"/>
  <c r="M4" i="16"/>
  <c r="CJ5" i="13" l="1"/>
  <c r="BJ39" i="13"/>
  <c r="CL39" i="13" s="1"/>
  <c r="BK39" i="13"/>
  <c r="K87" i="14"/>
  <c r="BK87" i="14" s="1"/>
  <c r="BK88" i="14" s="1"/>
  <c r="K45" i="14"/>
  <c r="BK45" i="14" s="1"/>
  <c r="BK46" i="14" s="1"/>
  <c r="X84" i="13"/>
  <c r="T40" i="13"/>
  <c r="BI70" i="13"/>
  <c r="BW30" i="13"/>
  <c r="BI22" i="13"/>
  <c r="BI16" i="13"/>
  <c r="BM75" i="13"/>
  <c r="BJ81" i="14"/>
  <c r="BJ82" i="14" s="1"/>
  <c r="K75" i="14"/>
  <c r="BK75" i="14" s="1"/>
  <c r="BK76" i="14" s="1"/>
  <c r="BI55" i="13"/>
  <c r="CK54" i="13"/>
  <c r="BI94" i="13"/>
  <c r="BI91" i="13"/>
  <c r="BI85" i="13"/>
  <c r="CK84" i="13"/>
  <c r="BK76" i="13"/>
  <c r="CM75" i="13"/>
  <c r="CM39" i="13"/>
  <c r="CL27" i="13"/>
  <c r="BI61" i="13"/>
  <c r="CK60" i="13"/>
  <c r="CK87" i="13"/>
  <c r="BI88" i="13"/>
  <c r="BK69" i="13"/>
  <c r="CM69" i="13" s="1"/>
  <c r="BI10" i="13"/>
  <c r="CK9" i="13"/>
  <c r="BI46" i="13"/>
  <c r="CK45" i="13"/>
  <c r="CK27" i="13"/>
  <c r="BI28" i="13"/>
  <c r="CL63" i="13"/>
  <c r="BI19" i="13"/>
  <c r="CK18" i="13"/>
  <c r="BI82" i="13"/>
  <c r="CK81" i="13"/>
  <c r="BI79" i="13"/>
  <c r="CK78" i="13"/>
  <c r="CL51" i="13"/>
  <c r="CK6" i="13"/>
  <c r="BI7" i="13"/>
  <c r="BI13" i="13"/>
  <c r="CK12" i="13"/>
  <c r="BI73" i="13"/>
  <c r="CK72" i="13"/>
  <c r="BI43" i="13"/>
  <c r="CK42" i="13"/>
  <c r="BI49" i="13"/>
  <c r="CK48" i="13"/>
  <c r="BI31" i="13"/>
  <c r="CK30" i="13"/>
  <c r="CN75" i="13"/>
  <c r="BI58" i="13"/>
  <c r="CK57" i="13"/>
  <c r="BJ76" i="13"/>
  <c r="CL75" i="13"/>
  <c r="BI34" i="13"/>
  <c r="CK33" i="13"/>
  <c r="BI52" i="13"/>
  <c r="CK51" i="13"/>
  <c r="CL84" i="13"/>
  <c r="BJ85" i="13"/>
  <c r="CN87" i="13"/>
  <c r="CL81" i="13"/>
  <c r="BI67" i="13"/>
  <c r="CK66" i="13"/>
  <c r="BI25" i="13"/>
  <c r="CK24" i="13"/>
  <c r="BJ73" i="13"/>
  <c r="CL72" i="13"/>
  <c r="CL87" i="13"/>
  <c r="CK75" i="13"/>
  <c r="BI76" i="13"/>
  <c r="CK39" i="13"/>
  <c r="BI40" i="13"/>
  <c r="BI37" i="13"/>
  <c r="CK36" i="13"/>
  <c r="BJ91" i="13"/>
  <c r="CL90" i="13"/>
  <c r="BW63" i="13"/>
  <c r="BJ64" i="13" s="1"/>
  <c r="X64" i="13"/>
  <c r="BK87" i="13"/>
  <c r="BK18" i="13"/>
  <c r="BW51" i="13"/>
  <c r="BJ52" i="13" s="1"/>
  <c r="X51" i="13"/>
  <c r="BW18" i="13"/>
  <c r="X18" i="13"/>
  <c r="AG58" i="13"/>
  <c r="BW36" i="13"/>
  <c r="X36" i="13"/>
  <c r="BJ93" i="14"/>
  <c r="BJ94" i="14" s="1"/>
  <c r="BW93" i="13"/>
  <c r="X93" i="13"/>
  <c r="AG88" i="13"/>
  <c r="BJ9" i="14"/>
  <c r="BJ10" i="14" s="1"/>
  <c r="T22" i="14"/>
  <c r="T13" i="14"/>
  <c r="BJ18" i="13"/>
  <c r="BJ48" i="13"/>
  <c r="BJ30" i="13"/>
  <c r="T82" i="13"/>
  <c r="K61" i="14"/>
  <c r="J69" i="14"/>
  <c r="J57" i="14"/>
  <c r="BI63" i="13"/>
  <c r="L54" i="14"/>
  <c r="BK54" i="14"/>
  <c r="BK55" i="14" s="1"/>
  <c r="L34" i="14"/>
  <c r="M81" i="14"/>
  <c r="BJ66" i="14"/>
  <c r="BJ67" i="14" s="1"/>
  <c r="K66" i="14"/>
  <c r="L84" i="14"/>
  <c r="BK84" i="14"/>
  <c r="BK85" i="14" s="1"/>
  <c r="L79" i="14"/>
  <c r="K70" i="14"/>
  <c r="L63" i="14"/>
  <c r="L39" i="14"/>
  <c r="L33" i="14"/>
  <c r="BK33" i="14"/>
  <c r="BK34" i="14" s="1"/>
  <c r="BJ60" i="14"/>
  <c r="BJ61" i="14" s="1"/>
  <c r="K60" i="14"/>
  <c r="K52" i="14"/>
  <c r="BK51" i="14" s="1"/>
  <c r="BK52" i="14" s="1"/>
  <c r="L67" i="14"/>
  <c r="BJ12" i="14"/>
  <c r="BJ13" i="14" s="1"/>
  <c r="K12" i="14"/>
  <c r="L21" i="14"/>
  <c r="BK21" i="14"/>
  <c r="BK22" i="14" s="1"/>
  <c r="N73" i="14"/>
  <c r="L18" i="14"/>
  <c r="BK18" i="14"/>
  <c r="BK19" i="14" s="1"/>
  <c r="L49" i="14"/>
  <c r="BJ7" i="14"/>
  <c r="M93" i="14"/>
  <c r="L72" i="14"/>
  <c r="BK72" i="14"/>
  <c r="BK73" i="14" s="1"/>
  <c r="K78" i="14"/>
  <c r="BJ78" i="14"/>
  <c r="BJ79" i="14" s="1"/>
  <c r="L42" i="14"/>
  <c r="BK42" i="14"/>
  <c r="BK43" i="14" s="1"/>
  <c r="K28" i="14"/>
  <c r="BK27" i="14" s="1"/>
  <c r="BK28" i="14" s="1"/>
  <c r="L25" i="14"/>
  <c r="N85" i="14"/>
  <c r="L37" i="14"/>
  <c r="K36" i="14"/>
  <c r="BJ36" i="14"/>
  <c r="BJ37" i="14" s="1"/>
  <c r="K24" i="14"/>
  <c r="BJ24" i="14"/>
  <c r="BJ25" i="14" s="1"/>
  <c r="L9" i="14"/>
  <c r="BK9" i="14"/>
  <c r="BK10" i="14" s="1"/>
  <c r="M7" i="14"/>
  <c r="K64" i="14"/>
  <c r="K94" i="14"/>
  <c r="K82" i="14"/>
  <c r="K48" i="14"/>
  <c r="BJ48" i="14"/>
  <c r="BJ49" i="14" s="1"/>
  <c r="L51" i="14"/>
  <c r="K40" i="14"/>
  <c r="BI5" i="14"/>
  <c r="BI7" i="14"/>
  <c r="N30" i="14"/>
  <c r="BM30" i="14"/>
  <c r="BM31" i="14" s="1"/>
  <c r="K90" i="14"/>
  <c r="BJ90" i="14"/>
  <c r="BJ91" i="14" s="1"/>
  <c r="K15" i="14"/>
  <c r="BJ15" i="14"/>
  <c r="BJ16" i="14" s="1"/>
  <c r="L27" i="14"/>
  <c r="L6" i="14"/>
  <c r="BK6" i="14"/>
  <c r="AA75" i="13"/>
  <c r="Y76" i="13"/>
  <c r="Z7" i="13"/>
  <c r="Y31" i="13"/>
  <c r="BY30" i="13" s="1"/>
  <c r="X6" i="13"/>
  <c r="BW6" i="13"/>
  <c r="BJ54" i="13"/>
  <c r="BJ93" i="13"/>
  <c r="CL93" i="13" s="1"/>
  <c r="X66" i="13"/>
  <c r="BW66" i="13"/>
  <c r="X61" i="13"/>
  <c r="Y39" i="13"/>
  <c r="X54" i="13"/>
  <c r="BW54" i="13"/>
  <c r="Y90" i="13"/>
  <c r="BX90" i="13"/>
  <c r="X33" i="13"/>
  <c r="BW33" i="13"/>
  <c r="X28" i="13"/>
  <c r="BX27" i="13" s="1"/>
  <c r="BJ9" i="13"/>
  <c r="M7" i="13"/>
  <c r="X82" i="13"/>
  <c r="X40" i="13"/>
  <c r="BX39" i="13" s="1"/>
  <c r="BK40" i="13" s="1"/>
  <c r="BW39" i="13"/>
  <c r="BX72" i="13"/>
  <c r="Y72" i="13"/>
  <c r="BJ45" i="13"/>
  <c r="BJ33" i="13"/>
  <c r="BK27" i="13"/>
  <c r="X9" i="13"/>
  <c r="BW9" i="13"/>
  <c r="BJ42" i="13"/>
  <c r="BJ21" i="13"/>
  <c r="CL21" i="13" s="1"/>
  <c r="X78" i="13"/>
  <c r="BW78" i="13"/>
  <c r="BJ57" i="13"/>
  <c r="Y57" i="13"/>
  <c r="BX57" i="13"/>
  <c r="BJ12" i="13"/>
  <c r="Z79" i="13"/>
  <c r="X16" i="13"/>
  <c r="Z15" i="13"/>
  <c r="BK90" i="13"/>
  <c r="BW69" i="13"/>
  <c r="BJ70" i="13" s="1"/>
  <c r="X69" i="13"/>
  <c r="Y48" i="13"/>
  <c r="BX48" i="13"/>
  <c r="BX30" i="13"/>
  <c r="BW87" i="13"/>
  <c r="BJ88" i="13" s="1"/>
  <c r="X87" i="13"/>
  <c r="Z60" i="13"/>
  <c r="BW27" i="13"/>
  <c r="BJ28" i="13" s="1"/>
  <c r="BW81" i="13"/>
  <c r="BJ82" i="13" s="1"/>
  <c r="X81" i="13"/>
  <c r="BX42" i="13"/>
  <c r="Y42" i="13"/>
  <c r="BJ24" i="13"/>
  <c r="BJ36" i="13"/>
  <c r="BL39" i="13"/>
  <c r="Z63" i="13"/>
  <c r="X45" i="13"/>
  <c r="BW45" i="13"/>
  <c r="BJ78" i="13"/>
  <c r="Z30" i="13"/>
  <c r="BW15" i="13"/>
  <c r="BJ16" i="13" s="1"/>
  <c r="K6" i="13"/>
  <c r="BJ6" i="13"/>
  <c r="BK81" i="13"/>
  <c r="BW60" i="13"/>
  <c r="BX84" i="13"/>
  <c r="Y84" i="13"/>
  <c r="Z10" i="13"/>
  <c r="BJ66" i="13"/>
  <c r="X21" i="13"/>
  <c r="BW21" i="13"/>
  <c r="Z34" i="13"/>
  <c r="Y27" i="13"/>
  <c r="BW24" i="13"/>
  <c r="X24" i="13"/>
  <c r="Y12" i="13"/>
  <c r="BX12" i="13"/>
  <c r="N4" i="16"/>
  <c r="N30" i="16"/>
  <c r="N5" i="16"/>
  <c r="L87" i="14" l="1"/>
  <c r="L45" i="14"/>
  <c r="M45" i="14" s="1"/>
  <c r="BM87" i="13"/>
  <c r="CO87" i="13" s="1"/>
  <c r="BJ40" i="13"/>
  <c r="BK15" i="13"/>
  <c r="CM15" i="13" s="1"/>
  <c r="L75" i="14"/>
  <c r="BJ22" i="13"/>
  <c r="BL18" i="13"/>
  <c r="CN18" i="13" s="1"/>
  <c r="BJ55" i="13"/>
  <c r="CL54" i="13"/>
  <c r="CN39" i="13"/>
  <c r="BJ49" i="13"/>
  <c r="CL48" i="13"/>
  <c r="CL45" i="13"/>
  <c r="BJ46" i="13"/>
  <c r="CL18" i="13"/>
  <c r="BJ19" i="13"/>
  <c r="CL66" i="13"/>
  <c r="BJ67" i="13"/>
  <c r="CM81" i="13"/>
  <c r="CL33" i="13"/>
  <c r="BJ34" i="13"/>
  <c r="CO75" i="13"/>
  <c r="CL12" i="13"/>
  <c r="BJ13" i="13"/>
  <c r="CL57" i="13"/>
  <c r="BJ58" i="13"/>
  <c r="CL6" i="13"/>
  <c r="BJ7" i="13"/>
  <c r="BJ25" i="13"/>
  <c r="CL24" i="13"/>
  <c r="CL42" i="13"/>
  <c r="BJ43" i="13"/>
  <c r="CL30" i="13"/>
  <c r="BJ31" i="13"/>
  <c r="CM18" i="13"/>
  <c r="CL78" i="13"/>
  <c r="BJ79" i="13"/>
  <c r="CL36" i="13"/>
  <c r="BJ37" i="13"/>
  <c r="BK28" i="13"/>
  <c r="CM27" i="13"/>
  <c r="BJ10" i="13"/>
  <c r="CL9" i="13"/>
  <c r="BI64" i="13"/>
  <c r="CK63" i="13"/>
  <c r="CK5" i="13" s="1"/>
  <c r="CM87" i="13"/>
  <c r="BK91" i="13"/>
  <c r="CM90" i="13"/>
  <c r="BJ94" i="13"/>
  <c r="BK63" i="13"/>
  <c r="BL63" i="13"/>
  <c r="BX51" i="13"/>
  <c r="Y51" i="13"/>
  <c r="Y64" i="13"/>
  <c r="BX63" i="13"/>
  <c r="Y18" i="13"/>
  <c r="BX18" i="13"/>
  <c r="BK19" i="13" s="1"/>
  <c r="BX36" i="13"/>
  <c r="Y36" i="13"/>
  <c r="BX93" i="13"/>
  <c r="Y93" i="13"/>
  <c r="BK30" i="13"/>
  <c r="BK48" i="13"/>
  <c r="K57" i="14"/>
  <c r="BJ57" i="14"/>
  <c r="BJ58" i="14" s="1"/>
  <c r="BJ60" i="13"/>
  <c r="K69" i="14"/>
  <c r="BK69" i="14" s="1"/>
  <c r="BK70" i="14" s="1"/>
  <c r="BJ69" i="14"/>
  <c r="BJ70" i="14" s="1"/>
  <c r="L61" i="14"/>
  <c r="M6" i="14"/>
  <c r="BL6" i="14"/>
  <c r="L82" i="14"/>
  <c r="BK81" i="14"/>
  <c r="BK82" i="14" s="1"/>
  <c r="O85" i="14"/>
  <c r="N93" i="14"/>
  <c r="BL45" i="14"/>
  <c r="BL46" i="14" s="1"/>
  <c r="L60" i="14"/>
  <c r="BK60" i="14"/>
  <c r="BK61" i="14" s="1"/>
  <c r="L70" i="14"/>
  <c r="M84" i="14"/>
  <c r="BL84" i="14"/>
  <c r="BL85" i="14" s="1"/>
  <c r="BN30" i="14"/>
  <c r="BN31" i="14" s="1"/>
  <c r="O30" i="14"/>
  <c r="L40" i="14"/>
  <c r="L94" i="14"/>
  <c r="BK93" i="14"/>
  <c r="BK94" i="14" s="1"/>
  <c r="M9" i="14"/>
  <c r="BL9" i="14"/>
  <c r="BL10" i="14" s="1"/>
  <c r="L36" i="14"/>
  <c r="BK36" i="14"/>
  <c r="BK37" i="14" s="1"/>
  <c r="M25" i="14"/>
  <c r="M42" i="14"/>
  <c r="BL42" i="14"/>
  <c r="BL43" i="14" s="1"/>
  <c r="M72" i="14"/>
  <c r="BL72" i="14"/>
  <c r="BL73" i="14" s="1"/>
  <c r="M49" i="14"/>
  <c r="M75" i="14"/>
  <c r="BL75" i="14"/>
  <c r="BL76" i="14" s="1"/>
  <c r="L12" i="14"/>
  <c r="BK12" i="14"/>
  <c r="BK13" i="14" s="1"/>
  <c r="M33" i="14"/>
  <c r="BL33" i="14"/>
  <c r="BL34" i="14" s="1"/>
  <c r="BK39" i="14"/>
  <c r="BK40" i="14" s="1"/>
  <c r="M79" i="14"/>
  <c r="L66" i="14"/>
  <c r="BK66" i="14"/>
  <c r="BK67" i="14" s="1"/>
  <c r="N81" i="14"/>
  <c r="M27" i="14"/>
  <c r="L48" i="14"/>
  <c r="BK48" i="14"/>
  <c r="BK49" i="14" s="1"/>
  <c r="M87" i="14"/>
  <c r="BL87" i="14"/>
  <c r="BL88" i="14" s="1"/>
  <c r="L28" i="14"/>
  <c r="M18" i="14"/>
  <c r="BL18" i="14"/>
  <c r="BL19" i="14" s="1"/>
  <c r="M67" i="14"/>
  <c r="M63" i="14"/>
  <c r="M34" i="14"/>
  <c r="M54" i="14"/>
  <c r="BL54" i="14"/>
  <c r="BL55" i="14" s="1"/>
  <c r="BK7" i="14"/>
  <c r="BK15" i="14"/>
  <c r="BK16" i="14" s="1"/>
  <c r="L15" i="14"/>
  <c r="L90" i="14"/>
  <c r="BK90" i="14"/>
  <c r="BK91" i="14" s="1"/>
  <c r="M51" i="14"/>
  <c r="L64" i="14"/>
  <c r="N7" i="14"/>
  <c r="L24" i="14"/>
  <c r="BK24" i="14"/>
  <c r="BK25" i="14" s="1"/>
  <c r="M37" i="14"/>
  <c r="L78" i="14"/>
  <c r="BK78" i="14"/>
  <c r="BK79" i="14" s="1"/>
  <c r="O73" i="14"/>
  <c r="M21" i="14"/>
  <c r="BL21" i="14"/>
  <c r="BL22" i="14" s="1"/>
  <c r="L52" i="14"/>
  <c r="M39" i="14"/>
  <c r="BK63" i="14"/>
  <c r="BK64" i="14" s="1"/>
  <c r="BL81" i="13"/>
  <c r="AA63" i="13"/>
  <c r="BX33" i="13"/>
  <c r="Y33" i="13"/>
  <c r="Y6" i="13"/>
  <c r="BX6" i="13"/>
  <c r="Y24" i="13"/>
  <c r="BX24" i="13"/>
  <c r="BK78" i="13"/>
  <c r="AA15" i="13"/>
  <c r="Y16" i="13"/>
  <c r="BX15" i="13"/>
  <c r="BK57" i="13"/>
  <c r="BX78" i="13"/>
  <c r="Y78" i="13"/>
  <c r="BX9" i="13"/>
  <c r="Y9" i="13"/>
  <c r="Z72" i="13"/>
  <c r="BY72" i="13"/>
  <c r="N7" i="13"/>
  <c r="Y28" i="13"/>
  <c r="BY27" i="13" s="1"/>
  <c r="BX54" i="13"/>
  <c r="Y54" i="13"/>
  <c r="Z31" i="13"/>
  <c r="BZ30" i="13" s="1"/>
  <c r="AB75" i="13"/>
  <c r="Y21" i="13"/>
  <c r="BX21" i="13"/>
  <c r="BN87" i="13"/>
  <c r="Z57" i="13"/>
  <c r="BY57" i="13"/>
  <c r="BK45" i="13"/>
  <c r="BK9" i="13"/>
  <c r="Y61" i="13"/>
  <c r="BX60" i="13"/>
  <c r="AA7" i="13"/>
  <c r="BL69" i="13"/>
  <c r="CN69" i="13" s="1"/>
  <c r="BY42" i="13"/>
  <c r="Z42" i="13"/>
  <c r="Z12" i="13"/>
  <c r="BY12" i="13"/>
  <c r="BK51" i="13"/>
  <c r="AA34" i="13"/>
  <c r="BN75" i="13"/>
  <c r="L6" i="13"/>
  <c r="BK6" i="13"/>
  <c r="BM39" i="13"/>
  <c r="BK24" i="13"/>
  <c r="AA60" i="13"/>
  <c r="Y69" i="13"/>
  <c r="BX69" i="13"/>
  <c r="BK70" i="13" s="1"/>
  <c r="BL90" i="13"/>
  <c r="BL15" i="13"/>
  <c r="CN15" i="13" s="1"/>
  <c r="AA79" i="13"/>
  <c r="BK42" i="13"/>
  <c r="BK33" i="13"/>
  <c r="Y40" i="13"/>
  <c r="BY39" i="13" s="1"/>
  <c r="BL40" i="13" s="1"/>
  <c r="Z39" i="13"/>
  <c r="BK84" i="13"/>
  <c r="BM18" i="13"/>
  <c r="Z84" i="13"/>
  <c r="BY84" i="13"/>
  <c r="AA30" i="13"/>
  <c r="BX87" i="13"/>
  <c r="BK88" i="13" s="1"/>
  <c r="Y87" i="13"/>
  <c r="Z48" i="13"/>
  <c r="BY48" i="13"/>
  <c r="BL27" i="13"/>
  <c r="Z27" i="13"/>
  <c r="BK66" i="13"/>
  <c r="AA10" i="13"/>
  <c r="Y45" i="13"/>
  <c r="BX45" i="13"/>
  <c r="BK36" i="13"/>
  <c r="Y81" i="13"/>
  <c r="BX81" i="13"/>
  <c r="BK82" i="13" s="1"/>
  <c r="BK12" i="13"/>
  <c r="BK21" i="13"/>
  <c r="CM21" i="13" s="1"/>
  <c r="Y82" i="13"/>
  <c r="Z90" i="13"/>
  <c r="BY90" i="13"/>
  <c r="Y66" i="13"/>
  <c r="BX66" i="13"/>
  <c r="BK93" i="13"/>
  <c r="CM93" i="13" s="1"/>
  <c r="BK54" i="13"/>
  <c r="Z76" i="13"/>
  <c r="BY75" i="13"/>
  <c r="BL76" i="13" s="1"/>
  <c r="BK72" i="13"/>
  <c r="BK16" i="13" l="1"/>
  <c r="BK22" i="13"/>
  <c r="BK55" i="13"/>
  <c r="CM54" i="13"/>
  <c r="CN63" i="13"/>
  <c r="CL60" i="13"/>
  <c r="CL5" i="13" s="1"/>
  <c r="BJ61" i="13"/>
  <c r="BK49" i="13"/>
  <c r="CM48" i="13"/>
  <c r="BK67" i="13"/>
  <c r="CM66" i="13"/>
  <c r="CP75" i="13"/>
  <c r="BK37" i="13"/>
  <c r="CM36" i="13"/>
  <c r="CO18" i="13"/>
  <c r="BK34" i="13"/>
  <c r="CM33" i="13"/>
  <c r="CM6" i="13"/>
  <c r="BK7" i="13"/>
  <c r="BK52" i="13"/>
  <c r="CM51" i="13"/>
  <c r="BK85" i="13"/>
  <c r="CM84" i="13"/>
  <c r="CO39" i="13"/>
  <c r="BK46" i="13"/>
  <c r="CM45" i="13"/>
  <c r="BK58" i="13"/>
  <c r="CM57" i="13"/>
  <c r="CN81" i="13"/>
  <c r="BK64" i="13"/>
  <c r="CM63" i="13"/>
  <c r="BL28" i="13"/>
  <c r="CN27" i="13"/>
  <c r="BK25" i="13"/>
  <c r="CM24" i="13"/>
  <c r="CP87" i="13"/>
  <c r="BK73" i="13"/>
  <c r="CM72" i="13"/>
  <c r="BK13" i="13"/>
  <c r="CM12" i="13"/>
  <c r="BK43" i="13"/>
  <c r="CM42" i="13"/>
  <c r="BK10" i="13"/>
  <c r="CM9" i="13"/>
  <c r="BK79" i="13"/>
  <c r="CM78" i="13"/>
  <c r="BK31" i="13"/>
  <c r="CM30" i="13"/>
  <c r="CN90" i="13"/>
  <c r="BL91" i="13"/>
  <c r="BK94" i="13"/>
  <c r="BM63" i="13"/>
  <c r="BY18" i="13"/>
  <c r="BL19" i="13" s="1"/>
  <c r="Z18" i="13"/>
  <c r="Z64" i="13"/>
  <c r="BY63" i="13"/>
  <c r="BL64" i="13" s="1"/>
  <c r="Z51" i="13"/>
  <c r="BY51" i="13"/>
  <c r="BJ5" i="14"/>
  <c r="Z36" i="13"/>
  <c r="BY36" i="13"/>
  <c r="BY93" i="13"/>
  <c r="Z93" i="13"/>
  <c r="BL48" i="13"/>
  <c r="BL30" i="13"/>
  <c r="BK60" i="13"/>
  <c r="M61" i="14"/>
  <c r="L69" i="14"/>
  <c r="BL69" i="14" s="1"/>
  <c r="BL70" i="14" s="1"/>
  <c r="L57" i="14"/>
  <c r="BK57" i="14"/>
  <c r="BK58" i="14" s="1"/>
  <c r="BM21" i="14"/>
  <c r="BM22" i="14" s="1"/>
  <c r="N21" i="14"/>
  <c r="BL24" i="14"/>
  <c r="BL25" i="14" s="1"/>
  <c r="M24" i="14"/>
  <c r="BL51" i="14"/>
  <c r="BL52" i="14" s="1"/>
  <c r="BL90" i="14"/>
  <c r="BL91" i="14" s="1"/>
  <c r="M90" i="14"/>
  <c r="N67" i="14"/>
  <c r="BL48" i="14"/>
  <c r="BL49" i="14" s="1"/>
  <c r="M48" i="14"/>
  <c r="N49" i="14"/>
  <c r="P30" i="14"/>
  <c r="BO30" i="14"/>
  <c r="BO31" i="14" s="1"/>
  <c r="M70" i="14"/>
  <c r="BM45" i="14"/>
  <c r="BM46" i="14" s="1"/>
  <c r="N45" i="14"/>
  <c r="O93" i="14"/>
  <c r="M82" i="14"/>
  <c r="BL81" i="14"/>
  <c r="BL82" i="14" s="1"/>
  <c r="N39" i="14"/>
  <c r="BL78" i="14"/>
  <c r="BL79" i="14" s="1"/>
  <c r="M78" i="14"/>
  <c r="N63" i="14"/>
  <c r="M28" i="14"/>
  <c r="BM27" i="14" s="1"/>
  <c r="BM28" i="14" s="1"/>
  <c r="N72" i="14"/>
  <c r="BM72" i="14"/>
  <c r="BM73" i="14" s="1"/>
  <c r="P73" i="14"/>
  <c r="O7" i="14"/>
  <c r="N51" i="14"/>
  <c r="BL27" i="14"/>
  <c r="BL28" i="14" s="1"/>
  <c r="BL66" i="14"/>
  <c r="BL67" i="14" s="1"/>
  <c r="M66" i="14"/>
  <c r="BL12" i="14"/>
  <c r="BL13" i="14" s="1"/>
  <c r="M12" i="14"/>
  <c r="BL36" i="14"/>
  <c r="BL37" i="14" s="1"/>
  <c r="M36" i="14"/>
  <c r="N84" i="14"/>
  <c r="BM84" i="14"/>
  <c r="BM85" i="14" s="1"/>
  <c r="P85" i="14"/>
  <c r="M64" i="14"/>
  <c r="BM63" i="14" s="1"/>
  <c r="BM64" i="14" s="1"/>
  <c r="M15" i="14"/>
  <c r="BL15" i="14"/>
  <c r="BL16" i="14" s="1"/>
  <c r="O81" i="14"/>
  <c r="N42" i="14"/>
  <c r="BM42" i="14"/>
  <c r="BM43" i="14" s="1"/>
  <c r="M94" i="14"/>
  <c r="BL93" i="14"/>
  <c r="BL94" i="14" s="1"/>
  <c r="M40" i="14"/>
  <c r="BL60" i="14"/>
  <c r="BL61" i="14" s="1"/>
  <c r="M60" i="14"/>
  <c r="BL7" i="14"/>
  <c r="M52" i="14"/>
  <c r="N37" i="14"/>
  <c r="N54" i="14"/>
  <c r="BM54" i="14"/>
  <c r="BM55" i="14" s="1"/>
  <c r="N18" i="14"/>
  <c r="BM18" i="14"/>
  <c r="BM19" i="14" s="1"/>
  <c r="N27" i="14"/>
  <c r="BL39" i="14"/>
  <c r="BL40" i="14" s="1"/>
  <c r="N34" i="14"/>
  <c r="BL63" i="14"/>
  <c r="BL64" i="14" s="1"/>
  <c r="BM87" i="14"/>
  <c r="BM88" i="14" s="1"/>
  <c r="N87" i="14"/>
  <c r="N79" i="14"/>
  <c r="BM33" i="14"/>
  <c r="BM34" i="14" s="1"/>
  <c r="N33" i="14"/>
  <c r="BM75" i="14"/>
  <c r="BM76" i="14" s="1"/>
  <c r="N75" i="14"/>
  <c r="N25" i="14"/>
  <c r="BM9" i="14"/>
  <c r="BM10" i="14" s="1"/>
  <c r="N9" i="14"/>
  <c r="T35" i="14"/>
  <c r="N6" i="14"/>
  <c r="BM6" i="14"/>
  <c r="BL9" i="13"/>
  <c r="BL45" i="13"/>
  <c r="AC75" i="13"/>
  <c r="BY9" i="13"/>
  <c r="Z9" i="13"/>
  <c r="BY33" i="13"/>
  <c r="Z33" i="13"/>
  <c r="BM81" i="13"/>
  <c r="BL93" i="13"/>
  <c r="CN93" i="13" s="1"/>
  <c r="BL21" i="13"/>
  <c r="CN21" i="13" s="1"/>
  <c r="BL36" i="13"/>
  <c r="AB60" i="13"/>
  <c r="Z40" i="13"/>
  <c r="AB79" i="13"/>
  <c r="Z69" i="13"/>
  <c r="BY69" i="13"/>
  <c r="BL70" i="13" s="1"/>
  <c r="BL6" i="13"/>
  <c r="M6" i="13"/>
  <c r="BZ12" i="13"/>
  <c r="AA12" i="13"/>
  <c r="AB7" i="13"/>
  <c r="BY54" i="13"/>
  <c r="Z54" i="13"/>
  <c r="Z28" i="13"/>
  <c r="AA72" i="13"/>
  <c r="BZ72" i="13"/>
  <c r="BL57" i="13"/>
  <c r="Z16" i="13"/>
  <c r="BY15" i="13"/>
  <c r="BL16" i="13" s="1"/>
  <c r="BL78" i="13"/>
  <c r="AB63" i="13"/>
  <c r="BZ90" i="13"/>
  <c r="AA90" i="13"/>
  <c r="AB30" i="13"/>
  <c r="BN39" i="13"/>
  <c r="BL54" i="13"/>
  <c r="AB10" i="13"/>
  <c r="BL72" i="13"/>
  <c r="AA39" i="13"/>
  <c r="BY66" i="13"/>
  <c r="Z66" i="13"/>
  <c r="Z81" i="13"/>
  <c r="BY81" i="13"/>
  <c r="BL82" i="13" s="1"/>
  <c r="AA48" i="13"/>
  <c r="BZ48" i="13"/>
  <c r="BN18" i="13"/>
  <c r="BM90" i="13"/>
  <c r="BL51" i="13"/>
  <c r="AA42" i="13"/>
  <c r="BZ42" i="13"/>
  <c r="BM69" i="13"/>
  <c r="CO69" i="13" s="1"/>
  <c r="BY21" i="13"/>
  <c r="Z21" i="13"/>
  <c r="O7" i="13"/>
  <c r="BY78" i="13"/>
  <c r="Z78" i="13"/>
  <c r="Z24" i="13"/>
  <c r="BY24" i="13"/>
  <c r="AA76" i="13"/>
  <c r="BZ75" i="13"/>
  <c r="BM76" i="13" s="1"/>
  <c r="BY87" i="13"/>
  <c r="BL88" i="13" s="1"/>
  <c r="Z87" i="13"/>
  <c r="AA27" i="13"/>
  <c r="BZ27" i="13"/>
  <c r="Z82" i="13"/>
  <c r="BL12" i="13"/>
  <c r="BY45" i="13"/>
  <c r="Z45" i="13"/>
  <c r="BL66" i="13"/>
  <c r="AA84" i="13"/>
  <c r="BZ84" i="13"/>
  <c r="BL84" i="13"/>
  <c r="BL33" i="13"/>
  <c r="BL42" i="13"/>
  <c r="BM15" i="13"/>
  <c r="CO15" i="13" s="1"/>
  <c r="BL24" i="13"/>
  <c r="BO75" i="13"/>
  <c r="AB34" i="13"/>
  <c r="Z61" i="13"/>
  <c r="BY60" i="13"/>
  <c r="BZ57" i="13"/>
  <c r="AA57" i="13"/>
  <c r="BO87" i="13"/>
  <c r="AA31" i="13"/>
  <c r="AB15" i="13"/>
  <c r="BY6" i="13"/>
  <c r="Z6" i="13"/>
  <c r="BL22" i="13" l="1"/>
  <c r="BL55" i="13"/>
  <c r="CN54" i="13"/>
  <c r="CO63" i="13"/>
  <c r="BL43" i="13"/>
  <c r="CN42" i="13"/>
  <c r="BL58" i="13"/>
  <c r="CN57" i="13"/>
  <c r="BL37" i="13"/>
  <c r="CN36" i="13"/>
  <c r="BL10" i="13"/>
  <c r="CN9" i="13"/>
  <c r="CQ75" i="13"/>
  <c r="BL49" i="13"/>
  <c r="CN48" i="13"/>
  <c r="BL67" i="13"/>
  <c r="CN66" i="13"/>
  <c r="CP18" i="13"/>
  <c r="BL79" i="13"/>
  <c r="CN78" i="13"/>
  <c r="BL46" i="13"/>
  <c r="CN45" i="13"/>
  <c r="BL25" i="13"/>
  <c r="CN24" i="13"/>
  <c r="BL13" i="13"/>
  <c r="CN12" i="13"/>
  <c r="BL34" i="13"/>
  <c r="CN33" i="13"/>
  <c r="CO81" i="13"/>
  <c r="BL31" i="13"/>
  <c r="CN30" i="13"/>
  <c r="BL94" i="13"/>
  <c r="CQ87" i="13"/>
  <c r="BL85" i="13"/>
  <c r="CN84" i="13"/>
  <c r="BL52" i="13"/>
  <c r="CN51" i="13"/>
  <c r="BL73" i="13"/>
  <c r="CN72" i="13"/>
  <c r="CP39" i="13"/>
  <c r="CN6" i="13"/>
  <c r="BL7" i="13"/>
  <c r="BK61" i="13"/>
  <c r="CM60" i="13"/>
  <c r="CM5" i="13" s="1"/>
  <c r="CO90" i="13"/>
  <c r="BM91" i="13"/>
  <c r="BN63" i="13"/>
  <c r="BZ51" i="13"/>
  <c r="AA51" i="13"/>
  <c r="BZ18" i="13"/>
  <c r="BM19" i="13" s="1"/>
  <c r="AA18" i="13"/>
  <c r="AA64" i="13"/>
  <c r="BZ63" i="13"/>
  <c r="BM64" i="13" s="1"/>
  <c r="BZ36" i="13"/>
  <c r="AA36" i="13"/>
  <c r="AA93" i="13"/>
  <c r="BZ93" i="13"/>
  <c r="BM30" i="13"/>
  <c r="BM48" i="13"/>
  <c r="BK5" i="14"/>
  <c r="M69" i="14"/>
  <c r="BM69" i="14" s="1"/>
  <c r="BM70" i="14" s="1"/>
  <c r="N61" i="14"/>
  <c r="BL60" i="13"/>
  <c r="M57" i="14"/>
  <c r="BL57" i="14"/>
  <c r="BL58" i="14" s="1"/>
  <c r="BN54" i="14"/>
  <c r="BN55" i="14" s="1"/>
  <c r="O54" i="14"/>
  <c r="P81" i="14"/>
  <c r="N36" i="14"/>
  <c r="BM36" i="14"/>
  <c r="BM37" i="14" s="1"/>
  <c r="N78" i="14"/>
  <c r="BM78" i="14"/>
  <c r="BM79" i="14" s="1"/>
  <c r="N70" i="14"/>
  <c r="BM7" i="14"/>
  <c r="O75" i="14"/>
  <c r="BN75" i="14"/>
  <c r="BN76" i="14" s="1"/>
  <c r="O79" i="14"/>
  <c r="O34" i="14"/>
  <c r="N52" i="14"/>
  <c r="BN51" i="14" s="1"/>
  <c r="BN52" i="14" s="1"/>
  <c r="N40" i="14"/>
  <c r="BN39" i="14" s="1"/>
  <c r="BN40" i="14" s="1"/>
  <c r="N64" i="14"/>
  <c r="BN63" i="14" s="1"/>
  <c r="BN64" i="14" s="1"/>
  <c r="N66" i="14"/>
  <c r="BM66" i="14"/>
  <c r="BM67" i="14" s="1"/>
  <c r="P7" i="14"/>
  <c r="BN72" i="14"/>
  <c r="BN73" i="14" s="1"/>
  <c r="O72" i="14"/>
  <c r="O63" i="14"/>
  <c r="N82" i="14"/>
  <c r="BM81" i="14"/>
  <c r="BM82" i="14" s="1"/>
  <c r="O45" i="14"/>
  <c r="BN45" i="14"/>
  <c r="BN46" i="14" s="1"/>
  <c r="O67" i="14"/>
  <c r="O27" i="14"/>
  <c r="O37" i="14"/>
  <c r="BM15" i="14"/>
  <c r="BM16" i="14" s="1"/>
  <c r="N15" i="14"/>
  <c r="O49" i="14"/>
  <c r="BN6" i="14"/>
  <c r="O6" i="14"/>
  <c r="BN42" i="14"/>
  <c r="BN43" i="14" s="1"/>
  <c r="O42" i="14"/>
  <c r="BN84" i="14"/>
  <c r="BN85" i="14" s="1"/>
  <c r="O84" i="14"/>
  <c r="BM51" i="14"/>
  <c r="BM52" i="14" s="1"/>
  <c r="BM39" i="14"/>
  <c r="BM40" i="14" s="1"/>
  <c r="Q30" i="14"/>
  <c r="BP30" i="14"/>
  <c r="BP31" i="14" s="1"/>
  <c r="N90" i="14"/>
  <c r="BM90" i="14"/>
  <c r="BM91" i="14" s="1"/>
  <c r="BN21" i="14"/>
  <c r="BN22" i="14" s="1"/>
  <c r="O21" i="14"/>
  <c r="BN9" i="14"/>
  <c r="BN10" i="14" s="1"/>
  <c r="O9" i="14"/>
  <c r="BN18" i="14"/>
  <c r="BN19" i="14" s="1"/>
  <c r="O18" i="14"/>
  <c r="N60" i="14"/>
  <c r="BM60" i="14"/>
  <c r="BM61" i="14" s="1"/>
  <c r="P93" i="14"/>
  <c r="O25" i="14"/>
  <c r="O33" i="14"/>
  <c r="BN33" i="14"/>
  <c r="BN34" i="14" s="1"/>
  <c r="O87" i="14"/>
  <c r="BN87" i="14"/>
  <c r="BN88" i="14" s="1"/>
  <c r="N94" i="14"/>
  <c r="BM93" i="14"/>
  <c r="BM94" i="14" s="1"/>
  <c r="Q85" i="14"/>
  <c r="BM12" i="14"/>
  <c r="BM13" i="14" s="1"/>
  <c r="N12" i="14"/>
  <c r="O51" i="14"/>
  <c r="Q73" i="14"/>
  <c r="N28" i="14"/>
  <c r="O39" i="14"/>
  <c r="N48" i="14"/>
  <c r="BM48" i="14"/>
  <c r="BM49" i="14" s="1"/>
  <c r="BM24" i="14"/>
  <c r="BM25" i="14" s="1"/>
  <c r="N24" i="14"/>
  <c r="BM51" i="13"/>
  <c r="BN90" i="13"/>
  <c r="CA48" i="13"/>
  <c r="AB48" i="13"/>
  <c r="AB39" i="13"/>
  <c r="BM54" i="13"/>
  <c r="BO39" i="13"/>
  <c r="AC79" i="13"/>
  <c r="AC60" i="13"/>
  <c r="BM36" i="13"/>
  <c r="BM45" i="13"/>
  <c r="CA57" i="13"/>
  <c r="AB57" i="13"/>
  <c r="AA61" i="13"/>
  <c r="BZ60" i="13"/>
  <c r="AC34" i="13"/>
  <c r="BN15" i="13"/>
  <c r="CP15" i="13" s="1"/>
  <c r="BM84" i="13"/>
  <c r="BM66" i="13"/>
  <c r="AB31" i="13"/>
  <c r="CB30" i="13" s="1"/>
  <c r="BP87" i="13"/>
  <c r="BM42" i="13"/>
  <c r="AA82" i="13"/>
  <c r="BZ24" i="13"/>
  <c r="AA24" i="13"/>
  <c r="P7" i="13"/>
  <c r="BZ21" i="13"/>
  <c r="AA21" i="13"/>
  <c r="BM72" i="13"/>
  <c r="BZ66" i="13"/>
  <c r="AA66" i="13"/>
  <c r="BZ39" i="13"/>
  <c r="BM40" i="13" s="1"/>
  <c r="AC30" i="13"/>
  <c r="BM57" i="13"/>
  <c r="AA28" i="13"/>
  <c r="CA27" i="13" s="1"/>
  <c r="CA12" i="13"/>
  <c r="AB12" i="13"/>
  <c r="BM6" i="13"/>
  <c r="N6" i="13"/>
  <c r="BZ69" i="13"/>
  <c r="BM70" i="13" s="1"/>
  <c r="AA69" i="13"/>
  <c r="BM93" i="13"/>
  <c r="CO93" i="13" s="1"/>
  <c r="BZ33" i="13"/>
  <c r="AA33" i="13"/>
  <c r="BM9" i="13"/>
  <c r="CA84" i="13"/>
  <c r="AB84" i="13"/>
  <c r="AB76" i="13"/>
  <c r="CA75" i="13"/>
  <c r="BN76" i="13" s="1"/>
  <c r="T46" i="13"/>
  <c r="CA42" i="13"/>
  <c r="AB42" i="13"/>
  <c r="BO18" i="13"/>
  <c r="CA30" i="13"/>
  <c r="AC63" i="13"/>
  <c r="BM78" i="13"/>
  <c r="AA16" i="13"/>
  <c r="BZ15" i="13"/>
  <c r="BM16" i="13" s="1"/>
  <c r="BZ54" i="13"/>
  <c r="AA54" i="13"/>
  <c r="AA40" i="13"/>
  <c r="BN27" i="13"/>
  <c r="BM21" i="13"/>
  <c r="CO21" i="13" s="1"/>
  <c r="BZ6" i="13"/>
  <c r="AA6" i="13"/>
  <c r="BZ78" i="13"/>
  <c r="AA78" i="13"/>
  <c r="AC15" i="13"/>
  <c r="BP75" i="13"/>
  <c r="BM24" i="13"/>
  <c r="BM33" i="13"/>
  <c r="BZ45" i="13"/>
  <c r="AA45" i="13"/>
  <c r="BM12" i="13"/>
  <c r="AB27" i="13"/>
  <c r="AA87" i="13"/>
  <c r="BZ87" i="13"/>
  <c r="BM88" i="13" s="1"/>
  <c r="BN69" i="13"/>
  <c r="CP69" i="13" s="1"/>
  <c r="BZ81" i="13"/>
  <c r="BM82" i="13" s="1"/>
  <c r="AA81" i="13"/>
  <c r="AC10" i="13"/>
  <c r="AB90" i="13"/>
  <c r="CA90" i="13"/>
  <c r="CA72" i="13"/>
  <c r="AB72" i="13"/>
  <c r="BM27" i="13"/>
  <c r="AC7" i="13"/>
  <c r="BN81" i="13"/>
  <c r="BZ9" i="13"/>
  <c r="AA9" i="13"/>
  <c r="AD75" i="13"/>
  <c r="BM22" i="13" l="1"/>
  <c r="BM55" i="13"/>
  <c r="CO54" i="13"/>
  <c r="BM13" i="13"/>
  <c r="CO12" i="13"/>
  <c r="BL61" i="13"/>
  <c r="CN60" i="13"/>
  <c r="CN5" i="13" s="1"/>
  <c r="BM49" i="13"/>
  <c r="CO48" i="13"/>
  <c r="CP63" i="13"/>
  <c r="CP81" i="13"/>
  <c r="BM34" i="13"/>
  <c r="CO33" i="13"/>
  <c r="BM10" i="13"/>
  <c r="CO9" i="13"/>
  <c r="BM85" i="13"/>
  <c r="CO84" i="13"/>
  <c r="BM46" i="13"/>
  <c r="CO45" i="13"/>
  <c r="CQ39" i="13"/>
  <c r="CO6" i="13"/>
  <c r="BM7" i="13"/>
  <c r="BM73" i="13"/>
  <c r="CO72" i="13"/>
  <c r="BM25" i="13"/>
  <c r="CO24" i="13"/>
  <c r="CP27" i="13"/>
  <c r="BN28" i="13"/>
  <c r="CO78" i="13"/>
  <c r="BM79" i="13"/>
  <c r="CQ18" i="13"/>
  <c r="CO42" i="13"/>
  <c r="BM43" i="13"/>
  <c r="BM37" i="13"/>
  <c r="CO36" i="13"/>
  <c r="BM52" i="13"/>
  <c r="CO51" i="13"/>
  <c r="BM28" i="13"/>
  <c r="CO27" i="13"/>
  <c r="CR75" i="13"/>
  <c r="BM58" i="13"/>
  <c r="CO57" i="13"/>
  <c r="CR87" i="13"/>
  <c r="CO66" i="13"/>
  <c r="BM67" i="13"/>
  <c r="CO30" i="13"/>
  <c r="BM31" i="13"/>
  <c r="BN91" i="13"/>
  <c r="CP90" i="13"/>
  <c r="BM94" i="13"/>
  <c r="BO63" i="13"/>
  <c r="AB51" i="13"/>
  <c r="CA51" i="13"/>
  <c r="AB64" i="13"/>
  <c r="CA63" i="13"/>
  <c r="BN64" i="13" s="1"/>
  <c r="AB18" i="13"/>
  <c r="CA18" i="13"/>
  <c r="BN19" i="13" s="1"/>
  <c r="CA36" i="13"/>
  <c r="AB36" i="13"/>
  <c r="CA93" i="13"/>
  <c r="AB93" i="13"/>
  <c r="BL5" i="14"/>
  <c r="BN48" i="13"/>
  <c r="BN30" i="13"/>
  <c r="N69" i="14"/>
  <c r="BN69" i="14" s="1"/>
  <c r="BN70" i="14" s="1"/>
  <c r="BM60" i="13"/>
  <c r="BM57" i="14"/>
  <c r="BM58" i="14" s="1"/>
  <c r="N57" i="14"/>
  <c r="O61" i="14"/>
  <c r="O24" i="14"/>
  <c r="BN24" i="14"/>
  <c r="BN25" i="14" s="1"/>
  <c r="O28" i="14"/>
  <c r="BO27" i="14" s="1"/>
  <c r="BO28" i="14" s="1"/>
  <c r="BN12" i="14"/>
  <c r="BN13" i="14" s="1"/>
  <c r="O12" i="14"/>
  <c r="R85" i="14"/>
  <c r="P87" i="14"/>
  <c r="BO87" i="14"/>
  <c r="BO88" i="14" s="1"/>
  <c r="P25" i="14"/>
  <c r="P9" i="14"/>
  <c r="BO9" i="14"/>
  <c r="BO10" i="14" s="1"/>
  <c r="O90" i="14"/>
  <c r="BN90" i="14"/>
  <c r="BN91" i="14" s="1"/>
  <c r="R30" i="14"/>
  <c r="BQ30" i="14"/>
  <c r="BQ31" i="14" s="1"/>
  <c r="P84" i="14"/>
  <c r="BO84" i="14"/>
  <c r="BO85" i="14" s="1"/>
  <c r="BN7" i="14"/>
  <c r="BN27" i="14"/>
  <c r="BN28" i="14" s="1"/>
  <c r="P67" i="14"/>
  <c r="P72" i="14"/>
  <c r="BO72" i="14"/>
  <c r="BO73" i="14" s="1"/>
  <c r="O40" i="14"/>
  <c r="BO39" i="14" s="1"/>
  <c r="BO40" i="14" s="1"/>
  <c r="P54" i="14"/>
  <c r="BO54" i="14"/>
  <c r="BO55" i="14" s="1"/>
  <c r="R73" i="14"/>
  <c r="BN60" i="14"/>
  <c r="BN61" i="14" s="1"/>
  <c r="O60" i="14"/>
  <c r="P21" i="14"/>
  <c r="BO21" i="14"/>
  <c r="BO22" i="14" s="1"/>
  <c r="P27" i="14"/>
  <c r="O82" i="14"/>
  <c r="BN81" i="14"/>
  <c r="BN82" i="14" s="1"/>
  <c r="O52" i="14"/>
  <c r="P75" i="14"/>
  <c r="BO75" i="14"/>
  <c r="BO76" i="14" s="1"/>
  <c r="O70" i="14"/>
  <c r="O36" i="14"/>
  <c r="BN36" i="14"/>
  <c r="BN37" i="14" s="1"/>
  <c r="P39" i="14"/>
  <c r="O94" i="14"/>
  <c r="BN93" i="14"/>
  <c r="BN94" i="14" s="1"/>
  <c r="Q93" i="14"/>
  <c r="BO18" i="14"/>
  <c r="BO19" i="14" s="1"/>
  <c r="P18" i="14"/>
  <c r="P49" i="14"/>
  <c r="P37" i="14"/>
  <c r="Q7" i="14"/>
  <c r="BN66" i="14"/>
  <c r="BN67" i="14" s="1"/>
  <c r="O66" i="14"/>
  <c r="Q81" i="14"/>
  <c r="O48" i="14"/>
  <c r="BN48" i="14"/>
  <c r="BN49" i="14" s="1"/>
  <c r="BO51" i="14"/>
  <c r="BO52" i="14" s="1"/>
  <c r="P51" i="14"/>
  <c r="P33" i="14"/>
  <c r="BO33" i="14"/>
  <c r="BO34" i="14" s="1"/>
  <c r="P42" i="14"/>
  <c r="BO42" i="14"/>
  <c r="BO43" i="14" s="1"/>
  <c r="BO6" i="14"/>
  <c r="P6" i="14"/>
  <c r="O15" i="14"/>
  <c r="BN15" i="14"/>
  <c r="BN16" i="14" s="1"/>
  <c r="P45" i="14"/>
  <c r="BO45" i="14"/>
  <c r="BO46" i="14" s="1"/>
  <c r="P63" i="14"/>
  <c r="O64" i="14"/>
  <c r="BO63" i="14" s="1"/>
  <c r="BO64" i="14" s="1"/>
  <c r="P34" i="14"/>
  <c r="P79" i="14"/>
  <c r="O78" i="14"/>
  <c r="BN78" i="14"/>
  <c r="BN79" i="14" s="1"/>
  <c r="AE75" i="13"/>
  <c r="AD10" i="13"/>
  <c r="AB45" i="13"/>
  <c r="CA45" i="13"/>
  <c r="AB78" i="13"/>
  <c r="CA78" i="13"/>
  <c r="AB40" i="13"/>
  <c r="CB39" i="13" s="1"/>
  <c r="BO40" i="13" s="1"/>
  <c r="AD30" i="13"/>
  <c r="Q7" i="13"/>
  <c r="BN42" i="13"/>
  <c r="AC39" i="13"/>
  <c r="AD7" i="13"/>
  <c r="BO69" i="13"/>
  <c r="CQ69" i="13" s="1"/>
  <c r="AD15" i="13"/>
  <c r="BN21" i="13"/>
  <c r="CP21" i="13" s="1"/>
  <c r="AB16" i="13"/>
  <c r="CA15" i="13"/>
  <c r="BN16" i="13" s="1"/>
  <c r="AD63" i="13"/>
  <c r="CB42" i="13"/>
  <c r="AC42" i="13"/>
  <c r="AB33" i="13"/>
  <c r="CA33" i="13"/>
  <c r="CA69" i="13"/>
  <c r="BN70" i="13" s="1"/>
  <c r="AB69" i="13"/>
  <c r="AC12" i="13"/>
  <c r="CB12" i="13"/>
  <c r="AB28" i="13"/>
  <c r="CB27" i="13" s="1"/>
  <c r="BN66" i="13"/>
  <c r="BO15" i="13"/>
  <c r="CQ15" i="13" s="1"/>
  <c r="BN45" i="13"/>
  <c r="AD79" i="13"/>
  <c r="CA39" i="13"/>
  <c r="BN40" i="13" s="1"/>
  <c r="BN51" i="13"/>
  <c r="AD34" i="13"/>
  <c r="BP39" i="13"/>
  <c r="AB9" i="13"/>
  <c r="CA9" i="13"/>
  <c r="AB54" i="13"/>
  <c r="CA54" i="13"/>
  <c r="AB21" i="13"/>
  <c r="CA21" i="13"/>
  <c r="CA24" i="13"/>
  <c r="AB24" i="13"/>
  <c r="AC31" i="13"/>
  <c r="AD60" i="13"/>
  <c r="BN54" i="13"/>
  <c r="BO90" i="13"/>
  <c r="BO81" i="13"/>
  <c r="AC27" i="13"/>
  <c r="BQ75" i="13"/>
  <c r="AC76" i="13"/>
  <c r="CB75" i="13"/>
  <c r="BO76" i="13" s="1"/>
  <c r="BQ87" i="13"/>
  <c r="BN84" i="13"/>
  <c r="AC57" i="13"/>
  <c r="CB57" i="13"/>
  <c r="BN36" i="13"/>
  <c r="AC48" i="13"/>
  <c r="CB48" i="13"/>
  <c r="CB90" i="13"/>
  <c r="AC90" i="13"/>
  <c r="CA81" i="13"/>
  <c r="BN82" i="13" s="1"/>
  <c r="AB81" i="13"/>
  <c r="BN12" i="13"/>
  <c r="BN24" i="13"/>
  <c r="BP18" i="13"/>
  <c r="CB84" i="13"/>
  <c r="AC84" i="13"/>
  <c r="BN9" i="13"/>
  <c r="BN57" i="13"/>
  <c r="CB72" i="13"/>
  <c r="AC72" i="13"/>
  <c r="CA87" i="13"/>
  <c r="BN88" i="13" s="1"/>
  <c r="AB87" i="13"/>
  <c r="BN33" i="13"/>
  <c r="AB6" i="13"/>
  <c r="CA6" i="13"/>
  <c r="BO27" i="13"/>
  <c r="BN78" i="13"/>
  <c r="BN93" i="13"/>
  <c r="CP93" i="13" s="1"/>
  <c r="O6" i="13"/>
  <c r="BN6" i="13"/>
  <c r="AB66" i="13"/>
  <c r="CA66" i="13"/>
  <c r="AB82" i="13"/>
  <c r="AB61" i="13"/>
  <c r="CA60" i="13"/>
  <c r="BN72" i="13"/>
  <c r="BN22" i="13" l="1"/>
  <c r="BN55" i="13"/>
  <c r="CP54" i="13"/>
  <c r="BN49" i="13"/>
  <c r="CP48" i="13"/>
  <c r="CP78" i="13"/>
  <c r="BN79" i="13"/>
  <c r="CS87" i="13"/>
  <c r="CP45" i="13"/>
  <c r="BN46" i="13"/>
  <c r="BN67" i="13"/>
  <c r="CP66" i="13"/>
  <c r="CP9" i="13"/>
  <c r="BN10" i="13"/>
  <c r="BN13" i="13"/>
  <c r="CP12" i="13"/>
  <c r="CS75" i="13"/>
  <c r="CP30" i="13"/>
  <c r="BN31" i="13"/>
  <c r="CP6" i="13"/>
  <c r="BN7" i="13"/>
  <c r="BO28" i="13"/>
  <c r="CQ27" i="13"/>
  <c r="BN25" i="13"/>
  <c r="CP24" i="13"/>
  <c r="BN37" i="13"/>
  <c r="CP36" i="13"/>
  <c r="CR39" i="13"/>
  <c r="BN73" i="13"/>
  <c r="CP72" i="13"/>
  <c r="CP33" i="13"/>
  <c r="BN34" i="13"/>
  <c r="CP57" i="13"/>
  <c r="BN58" i="13"/>
  <c r="CP51" i="13"/>
  <c r="BN52" i="13"/>
  <c r="CR18" i="13"/>
  <c r="CQ63" i="13"/>
  <c r="BN85" i="13"/>
  <c r="CP84" i="13"/>
  <c r="CQ81" i="13"/>
  <c r="BN43" i="13"/>
  <c r="CP42" i="13"/>
  <c r="BM61" i="13"/>
  <c r="CO60" i="13"/>
  <c r="CO5" i="13" s="1"/>
  <c r="BO91" i="13"/>
  <c r="CQ90" i="13"/>
  <c r="BN94" i="13"/>
  <c r="AC64" i="13"/>
  <c r="CB63" i="13"/>
  <c r="BO64" i="13" s="1"/>
  <c r="AC51" i="13"/>
  <c r="CB51" i="13"/>
  <c r="CB18" i="13"/>
  <c r="BO19" i="13" s="1"/>
  <c r="AC18" i="13"/>
  <c r="AC36" i="13"/>
  <c r="CB36" i="13"/>
  <c r="AC93" i="13"/>
  <c r="CB93" i="13"/>
  <c r="BM5" i="14"/>
  <c r="BO30" i="13"/>
  <c r="BO48" i="13"/>
  <c r="BN57" i="14"/>
  <c r="BN58" i="14" s="1"/>
  <c r="O57" i="14"/>
  <c r="O69" i="14"/>
  <c r="BN60" i="13"/>
  <c r="P61" i="14"/>
  <c r="Q63" i="14"/>
  <c r="Q6" i="14"/>
  <c r="BP6" i="14"/>
  <c r="Q33" i="14"/>
  <c r="BP33" i="14"/>
  <c r="BP34" i="14" s="1"/>
  <c r="R7" i="14"/>
  <c r="Q49" i="14"/>
  <c r="P36" i="14"/>
  <c r="BO36" i="14"/>
  <c r="BO37" i="14" s="1"/>
  <c r="Q21" i="14"/>
  <c r="BP21" i="14"/>
  <c r="BP22" i="14" s="1"/>
  <c r="S73" i="14"/>
  <c r="Q25" i="14"/>
  <c r="P12" i="14"/>
  <c r="BO12" i="14"/>
  <c r="BO13" i="14" s="1"/>
  <c r="P78" i="14"/>
  <c r="BO78" i="14"/>
  <c r="BO79" i="14" s="1"/>
  <c r="Q34" i="14"/>
  <c r="BO7" i="14"/>
  <c r="Q42" i="14"/>
  <c r="BP42" i="14"/>
  <c r="BP43" i="14" s="1"/>
  <c r="R81" i="14"/>
  <c r="P66" i="14"/>
  <c r="BO66" i="14"/>
  <c r="BO67" i="14" s="1"/>
  <c r="R93" i="14"/>
  <c r="Q39" i="14"/>
  <c r="Q75" i="14"/>
  <c r="BP75" i="14"/>
  <c r="BP76" i="14" s="1"/>
  <c r="P60" i="14"/>
  <c r="BO60" i="14"/>
  <c r="BO61" i="14" s="1"/>
  <c r="Q67" i="14"/>
  <c r="P90" i="14"/>
  <c r="BO90" i="14"/>
  <c r="BO91" i="14" s="1"/>
  <c r="P64" i="14"/>
  <c r="Q51" i="14"/>
  <c r="P48" i="14"/>
  <c r="BO48" i="14"/>
  <c r="BO49" i="14" s="1"/>
  <c r="Q18" i="14"/>
  <c r="BP18" i="14"/>
  <c r="BP19" i="14" s="1"/>
  <c r="P70" i="14"/>
  <c r="P82" i="14"/>
  <c r="BO81" i="14"/>
  <c r="BO82" i="14" s="1"/>
  <c r="Q54" i="14"/>
  <c r="BP54" i="14"/>
  <c r="BP55" i="14" s="1"/>
  <c r="BR30" i="14"/>
  <c r="BR31" i="14" s="1"/>
  <c r="S30" i="14"/>
  <c r="Q87" i="14"/>
  <c r="BP87" i="14"/>
  <c r="BP88" i="14" s="1"/>
  <c r="P28" i="14"/>
  <c r="BP27" i="14" s="1"/>
  <c r="BP28" i="14" s="1"/>
  <c r="P24" i="14"/>
  <c r="BO24" i="14"/>
  <c r="BO25" i="14" s="1"/>
  <c r="Q79" i="14"/>
  <c r="Q45" i="14"/>
  <c r="BP45" i="14"/>
  <c r="BP46" i="14" s="1"/>
  <c r="BO15" i="14"/>
  <c r="BO16" i="14" s="1"/>
  <c r="P15" i="14"/>
  <c r="Q37" i="14"/>
  <c r="P94" i="14"/>
  <c r="BO93" i="14"/>
  <c r="BO94" i="14" s="1"/>
  <c r="P52" i="14"/>
  <c r="BP51" i="14" s="1"/>
  <c r="BP52" i="14" s="1"/>
  <c r="Q27" i="14"/>
  <c r="P40" i="14"/>
  <c r="BP39" i="14" s="1"/>
  <c r="BP40" i="14" s="1"/>
  <c r="Q72" i="14"/>
  <c r="BP72" i="14"/>
  <c r="BP73" i="14" s="1"/>
  <c r="Q84" i="14"/>
  <c r="BP84" i="14"/>
  <c r="BP85" i="14" s="1"/>
  <c r="Q9" i="14"/>
  <c r="BP9" i="14"/>
  <c r="BP10" i="14" s="1"/>
  <c r="S85" i="14"/>
  <c r="AC61" i="13"/>
  <c r="CB60" i="13"/>
  <c r="BO57" i="13"/>
  <c r="BO24" i="13"/>
  <c r="AD90" i="13"/>
  <c r="CC90" i="13"/>
  <c r="BO36" i="13"/>
  <c r="BP72" i="13"/>
  <c r="AC87" i="13"/>
  <c r="CB87" i="13"/>
  <c r="BO88" i="13" s="1"/>
  <c r="AD72" i="13"/>
  <c r="CC72" i="13"/>
  <c r="BO84" i="13"/>
  <c r="BP81" i="13"/>
  <c r="CB54" i="13"/>
  <c r="AC54" i="13"/>
  <c r="BQ39" i="13"/>
  <c r="BO51" i="13"/>
  <c r="AE79" i="13"/>
  <c r="BO66" i="13"/>
  <c r="AE63" i="13"/>
  <c r="R7" i="13"/>
  <c r="CB66" i="13"/>
  <c r="AC66" i="13"/>
  <c r="BO93" i="13"/>
  <c r="CQ93" i="13" s="1"/>
  <c r="AD84" i="13"/>
  <c r="CC84" i="13"/>
  <c r="CC48" i="13"/>
  <c r="AD48" i="13"/>
  <c r="AD27" i="13"/>
  <c r="AC82" i="13"/>
  <c r="P6" i="13"/>
  <c r="BO6" i="13"/>
  <c r="BP27" i="13"/>
  <c r="BO12" i="13"/>
  <c r="AC81" i="13"/>
  <c r="CB81" i="13"/>
  <c r="BO82" i="13" s="1"/>
  <c r="BR75" i="13"/>
  <c r="BO54" i="13"/>
  <c r="CB21" i="13"/>
  <c r="AC21" i="13"/>
  <c r="CB9" i="13"/>
  <c r="AC9" i="13"/>
  <c r="AE34" i="13"/>
  <c r="BP15" i="13"/>
  <c r="CR15" i="13" s="1"/>
  <c r="AD12" i="13"/>
  <c r="CC12" i="13"/>
  <c r="CC42" i="13"/>
  <c r="AD42" i="13"/>
  <c r="AE15" i="13"/>
  <c r="BP69" i="13"/>
  <c r="CR69" i="13" s="1"/>
  <c r="AD39" i="13"/>
  <c r="BO42" i="13"/>
  <c r="AE30" i="13"/>
  <c r="AC40" i="13"/>
  <c r="AC45" i="13"/>
  <c r="CB45" i="13"/>
  <c r="BO78" i="13"/>
  <c r="AC6" i="13"/>
  <c r="CB6" i="13"/>
  <c r="BO33" i="13"/>
  <c r="BO9" i="13"/>
  <c r="AD57" i="13"/>
  <c r="CC57" i="13"/>
  <c r="BR87" i="13"/>
  <c r="AD76" i="13"/>
  <c r="CC75" i="13"/>
  <c r="BP76" i="13" s="1"/>
  <c r="BO72" i="13"/>
  <c r="AE60" i="13"/>
  <c r="AD31" i="13"/>
  <c r="CD30" i="13" s="1"/>
  <c r="AC24" i="13"/>
  <c r="CB24" i="13"/>
  <c r="AC28" i="13"/>
  <c r="BO21" i="13"/>
  <c r="CQ21" i="13" s="1"/>
  <c r="AE7" i="13"/>
  <c r="CC30" i="13"/>
  <c r="BP90" i="13"/>
  <c r="BO45" i="13"/>
  <c r="AC69" i="13"/>
  <c r="CB69" i="13"/>
  <c r="BO70" i="13" s="1"/>
  <c r="CB33" i="13"/>
  <c r="AC33" i="13"/>
  <c r="AC16" i="13"/>
  <c r="CB15" i="13"/>
  <c r="BO16" i="13" s="1"/>
  <c r="CB78" i="13"/>
  <c r="AC78" i="13"/>
  <c r="AE10" i="13"/>
  <c r="AF75" i="13"/>
  <c r="BN5" i="14" l="1"/>
  <c r="BO22" i="13"/>
  <c r="BQ63" i="13"/>
  <c r="CS63" i="13" s="1"/>
  <c r="BP63" i="13"/>
  <c r="BO55" i="13"/>
  <c r="CQ54" i="13"/>
  <c r="BO85" i="13"/>
  <c r="CQ84" i="13"/>
  <c r="BO58" i="13"/>
  <c r="CQ57" i="13"/>
  <c r="BN61" i="13"/>
  <c r="CP60" i="13"/>
  <c r="CP5" i="13" s="1"/>
  <c r="CT75" i="13"/>
  <c r="CR27" i="13"/>
  <c r="BO67" i="13"/>
  <c r="CQ66" i="13"/>
  <c r="CR81" i="13"/>
  <c r="BO25" i="13"/>
  <c r="CQ24" i="13"/>
  <c r="BO31" i="13"/>
  <c r="CQ30" i="13"/>
  <c r="BO10" i="13"/>
  <c r="CQ9" i="13"/>
  <c r="BO43" i="13"/>
  <c r="CQ42" i="13"/>
  <c r="BO52" i="13"/>
  <c r="CQ51" i="13"/>
  <c r="CR63" i="13"/>
  <c r="BO46" i="13"/>
  <c r="CQ45" i="13"/>
  <c r="BO73" i="13"/>
  <c r="CQ72" i="13"/>
  <c r="CT87" i="13"/>
  <c r="BO79" i="13"/>
  <c r="CQ78" i="13"/>
  <c r="CS39" i="13"/>
  <c r="BO37" i="13"/>
  <c r="CQ36" i="13"/>
  <c r="BO34" i="13"/>
  <c r="CQ33" i="13"/>
  <c r="BO13" i="13"/>
  <c r="CQ12" i="13"/>
  <c r="CQ6" i="13"/>
  <c r="BO7" i="13"/>
  <c r="BP73" i="13"/>
  <c r="CR72" i="13"/>
  <c r="BO49" i="13"/>
  <c r="CQ48" i="13"/>
  <c r="CR90" i="13"/>
  <c r="BP91" i="13"/>
  <c r="BO94" i="13"/>
  <c r="AD64" i="13"/>
  <c r="CC63" i="13"/>
  <c r="CC51" i="13"/>
  <c r="AD51" i="13"/>
  <c r="AD18" i="13"/>
  <c r="CC18" i="13"/>
  <c r="BP19" i="13" s="1"/>
  <c r="CC36" i="13"/>
  <c r="AD36" i="13"/>
  <c r="AD93" i="13"/>
  <c r="CC93" i="13"/>
  <c r="BP48" i="13"/>
  <c r="BP30" i="13"/>
  <c r="BO60" i="13"/>
  <c r="P69" i="14"/>
  <c r="BP69" i="14" s="1"/>
  <c r="BP70" i="14" s="1"/>
  <c r="BO69" i="14"/>
  <c r="BO70" i="14" s="1"/>
  <c r="Q61" i="14"/>
  <c r="P57" i="14"/>
  <c r="BO57" i="14"/>
  <c r="BO58" i="14" s="1"/>
  <c r="R72" i="14"/>
  <c r="BQ72" i="14"/>
  <c r="BQ73" i="14" s="1"/>
  <c r="Q15" i="14"/>
  <c r="BP15" i="14"/>
  <c r="BP16" i="14" s="1"/>
  <c r="Q28" i="14"/>
  <c r="BQ27" i="14" s="1"/>
  <c r="BQ28" i="14" s="1"/>
  <c r="BS30" i="14"/>
  <c r="BS31" i="14" s="1"/>
  <c r="R54" i="14"/>
  <c r="BQ54" i="14"/>
  <c r="BQ55" i="14" s="1"/>
  <c r="BP48" i="14"/>
  <c r="BP49" i="14" s="1"/>
  <c r="Q48" i="14"/>
  <c r="R67" i="14"/>
  <c r="S81" i="14"/>
  <c r="BP12" i="14"/>
  <c r="BP13" i="14" s="1"/>
  <c r="Q12" i="14"/>
  <c r="R49" i="14"/>
  <c r="BP7" i="14"/>
  <c r="T85" i="14"/>
  <c r="Q40" i="14"/>
  <c r="BQ39" i="14" s="1"/>
  <c r="BQ40" i="14" s="1"/>
  <c r="R27" i="14"/>
  <c r="Q94" i="14"/>
  <c r="BP93" i="14"/>
  <c r="BP94" i="14" s="1"/>
  <c r="R37" i="14"/>
  <c r="R79" i="14"/>
  <c r="R18" i="14"/>
  <c r="BQ18" i="14"/>
  <c r="BQ19" i="14" s="1"/>
  <c r="Q64" i="14"/>
  <c r="R39" i="14"/>
  <c r="BP78" i="14"/>
  <c r="BP79" i="14" s="1"/>
  <c r="Q78" i="14"/>
  <c r="R25" i="14"/>
  <c r="T73" i="14"/>
  <c r="S7" i="14"/>
  <c r="R6" i="14"/>
  <c r="BQ6" i="14"/>
  <c r="T30" i="14"/>
  <c r="R84" i="14"/>
  <c r="BQ84" i="14"/>
  <c r="BQ85" i="14" s="1"/>
  <c r="Q52" i="14"/>
  <c r="BQ51" i="14" s="1"/>
  <c r="BQ52" i="14" s="1"/>
  <c r="R51" i="14"/>
  <c r="BP60" i="14"/>
  <c r="BP61" i="14" s="1"/>
  <c r="Q60" i="14"/>
  <c r="BP66" i="14"/>
  <c r="BP67" i="14" s="1"/>
  <c r="Q66" i="14"/>
  <c r="R42" i="14"/>
  <c r="BQ42" i="14"/>
  <c r="BQ43" i="14" s="1"/>
  <c r="R34" i="14"/>
  <c r="BP36" i="14"/>
  <c r="BP37" i="14" s="1"/>
  <c r="Q36" i="14"/>
  <c r="R63" i="14"/>
  <c r="BQ9" i="14"/>
  <c r="BQ10" i="14" s="1"/>
  <c r="R9" i="14"/>
  <c r="BQ45" i="14"/>
  <c r="BQ46" i="14" s="1"/>
  <c r="R45" i="14"/>
  <c r="BP24" i="14"/>
  <c r="BP25" i="14" s="1"/>
  <c r="Q24" i="14"/>
  <c r="BQ87" i="14"/>
  <c r="BQ88" i="14" s="1"/>
  <c r="R87" i="14"/>
  <c r="Q82" i="14"/>
  <c r="BP81" i="14"/>
  <c r="BP82" i="14" s="1"/>
  <c r="Q70" i="14"/>
  <c r="BP90" i="14"/>
  <c r="BP91" i="14" s="1"/>
  <c r="Q90" i="14"/>
  <c r="BQ75" i="14"/>
  <c r="BQ76" i="14" s="1"/>
  <c r="R75" i="14"/>
  <c r="S93" i="14"/>
  <c r="BQ21" i="14"/>
  <c r="BQ22" i="14" s="1"/>
  <c r="R21" i="14"/>
  <c r="BQ33" i="14"/>
  <c r="BQ34" i="14" s="1"/>
  <c r="R33" i="14"/>
  <c r="BP63" i="14"/>
  <c r="BP64" i="14" s="1"/>
  <c r="AD16" i="13"/>
  <c r="CC15" i="13"/>
  <c r="BP16" i="13" s="1"/>
  <c r="AF10" i="13"/>
  <c r="CC33" i="13"/>
  <c r="AD33" i="13"/>
  <c r="BQ90" i="13"/>
  <c r="AD28" i="13"/>
  <c r="AE31" i="13"/>
  <c r="CE30" i="13" s="1"/>
  <c r="AE76" i="13"/>
  <c r="CD75" i="13"/>
  <c r="BQ76" i="13" s="1"/>
  <c r="CD57" i="13"/>
  <c r="AE57" i="13"/>
  <c r="AF30" i="13"/>
  <c r="AE39" i="13"/>
  <c r="AF15" i="13"/>
  <c r="AF34" i="13"/>
  <c r="AD82" i="13"/>
  <c r="CC27" i="13"/>
  <c r="BP28" i="13" s="1"/>
  <c r="AE84" i="13"/>
  <c r="CD84" i="13"/>
  <c r="BR63" i="13"/>
  <c r="BP36" i="13"/>
  <c r="BP24" i="13"/>
  <c r="BP21" i="13"/>
  <c r="CR21" i="13" s="1"/>
  <c r="CC69" i="13"/>
  <c r="BP70" i="13" s="1"/>
  <c r="AD69" i="13"/>
  <c r="CC78" i="13"/>
  <c r="AD78" i="13"/>
  <c r="AF7" i="13"/>
  <c r="AD45" i="13"/>
  <c r="CC45" i="13"/>
  <c r="CD12" i="13"/>
  <c r="AE12" i="13"/>
  <c r="CC9" i="13"/>
  <c r="AD9" i="13"/>
  <c r="BP54" i="13"/>
  <c r="BP12" i="13"/>
  <c r="BP6" i="13"/>
  <c r="Q6" i="13"/>
  <c r="CD27" i="13"/>
  <c r="AE27" i="13"/>
  <c r="BP93" i="13"/>
  <c r="CR93" i="13" s="1"/>
  <c r="BP66" i="13"/>
  <c r="CC54" i="13"/>
  <c r="AD54" i="13"/>
  <c r="BP84" i="13"/>
  <c r="CC87" i="13"/>
  <c r="BP88" i="13" s="1"/>
  <c r="AD87" i="13"/>
  <c r="AF60" i="13"/>
  <c r="BS87" i="13"/>
  <c r="T87" i="13"/>
  <c r="CC6" i="13"/>
  <c r="AD6" i="13"/>
  <c r="BP78" i="13"/>
  <c r="AD40" i="13"/>
  <c r="BP42" i="13"/>
  <c r="BQ69" i="13"/>
  <c r="CS69" i="13" s="1"/>
  <c r="AE42" i="13"/>
  <c r="CD42" i="13"/>
  <c r="CC21" i="13"/>
  <c r="AD21" i="13"/>
  <c r="BR18" i="13"/>
  <c r="BQ18" i="13"/>
  <c r="AE48" i="13"/>
  <c r="CD48" i="13"/>
  <c r="CC66" i="13"/>
  <c r="AD66" i="13"/>
  <c r="S7" i="13"/>
  <c r="BP51" i="13"/>
  <c r="BR39" i="13"/>
  <c r="BQ81" i="13"/>
  <c r="CD90" i="13"/>
  <c r="AE90" i="13"/>
  <c r="BP57" i="13"/>
  <c r="AD61" i="13"/>
  <c r="CC60" i="13"/>
  <c r="AG75" i="13"/>
  <c r="BP45" i="13"/>
  <c r="CC24" i="13"/>
  <c r="AD24" i="13"/>
  <c r="BP9" i="13"/>
  <c r="BP33" i="13"/>
  <c r="CC39" i="13"/>
  <c r="BP40" i="13" s="1"/>
  <c r="BQ15" i="13"/>
  <c r="CS15" i="13" s="1"/>
  <c r="BS75" i="13"/>
  <c r="T75" i="13"/>
  <c r="AD81" i="13"/>
  <c r="CC81" i="13"/>
  <c r="BP82" i="13" s="1"/>
  <c r="BQ27" i="13"/>
  <c r="AF63" i="13"/>
  <c r="AG63" i="13" s="1"/>
  <c r="AF79" i="13"/>
  <c r="CD72" i="13"/>
  <c r="AE72" i="13"/>
  <c r="M25" i="16"/>
  <c r="BP64" i="13" l="1"/>
  <c r="BP22" i="13"/>
  <c r="BP55" i="13"/>
  <c r="CR54" i="13"/>
  <c r="CS18" i="13"/>
  <c r="BP67" i="13"/>
  <c r="CR66" i="13"/>
  <c r="BP25" i="13"/>
  <c r="CR24" i="13"/>
  <c r="BP31" i="13"/>
  <c r="CR30" i="13"/>
  <c r="BP52" i="13"/>
  <c r="CR51" i="13"/>
  <c r="CT18" i="13"/>
  <c r="BP43" i="13"/>
  <c r="CR42" i="13"/>
  <c r="CU87" i="13"/>
  <c r="BP13" i="13"/>
  <c r="CR12" i="13"/>
  <c r="BP10" i="13"/>
  <c r="CR9" i="13"/>
  <c r="CS81" i="13"/>
  <c r="CS27" i="13"/>
  <c r="BQ28" i="13"/>
  <c r="BP34" i="13"/>
  <c r="CR33" i="13"/>
  <c r="CT39" i="13"/>
  <c r="BP79" i="13"/>
  <c r="CR78" i="13"/>
  <c r="CR6" i="13"/>
  <c r="BP7" i="13"/>
  <c r="BP46" i="13"/>
  <c r="CR45" i="13"/>
  <c r="BP37" i="13"/>
  <c r="CR36" i="13"/>
  <c r="CU75" i="13"/>
  <c r="BP58" i="13"/>
  <c r="CR57" i="13"/>
  <c r="BP85" i="13"/>
  <c r="CR84" i="13"/>
  <c r="CT63" i="13"/>
  <c r="BO61" i="13"/>
  <c r="CQ60" i="13"/>
  <c r="CQ5" i="13" s="1"/>
  <c r="BP49" i="13"/>
  <c r="CR48" i="13"/>
  <c r="CS90" i="13"/>
  <c r="BQ91" i="13"/>
  <c r="BP94" i="13"/>
  <c r="AE18" i="13"/>
  <c r="CD18" i="13"/>
  <c r="BQ19" i="13" s="1"/>
  <c r="AE51" i="13"/>
  <c r="CD51" i="13"/>
  <c r="AE64" i="13"/>
  <c r="CD63" i="13"/>
  <c r="BQ64" i="13" s="1"/>
  <c r="CD36" i="13"/>
  <c r="AE36" i="13"/>
  <c r="CD93" i="13"/>
  <c r="AE93" i="13"/>
  <c r="BO5" i="14"/>
  <c r="BQ30" i="13"/>
  <c r="BQ48" i="13"/>
  <c r="R61" i="14"/>
  <c r="BP60" i="13"/>
  <c r="Q57" i="14"/>
  <c r="BP57" i="14"/>
  <c r="BP58" i="14" s="1"/>
  <c r="Q69" i="14"/>
  <c r="BQ69" i="14" s="1"/>
  <c r="BQ70" i="14" s="1"/>
  <c r="S63" i="14"/>
  <c r="S34" i="14"/>
  <c r="BQ7" i="14"/>
  <c r="S25" i="14"/>
  <c r="R64" i="14"/>
  <c r="S79" i="14"/>
  <c r="BQ12" i="14"/>
  <c r="BQ13" i="14" s="1"/>
  <c r="R12" i="14"/>
  <c r="S87" i="14"/>
  <c r="T87" i="14" s="1"/>
  <c r="BR87" i="14"/>
  <c r="BR88" i="14" s="1"/>
  <c r="BR21" i="14"/>
  <c r="BR22" i="14" s="1"/>
  <c r="S21" i="14"/>
  <c r="R90" i="14"/>
  <c r="BQ90" i="14"/>
  <c r="BQ91" i="14" s="1"/>
  <c r="R70" i="14"/>
  <c r="R36" i="14"/>
  <c r="BQ36" i="14"/>
  <c r="BQ37" i="14" s="1"/>
  <c r="R66" i="14"/>
  <c r="BQ66" i="14"/>
  <c r="BQ67" i="14" s="1"/>
  <c r="BR6" i="14"/>
  <c r="S6" i="14"/>
  <c r="R78" i="14"/>
  <c r="BQ78" i="14"/>
  <c r="BQ79" i="14" s="1"/>
  <c r="S37" i="14"/>
  <c r="S27" i="14"/>
  <c r="S67" i="14"/>
  <c r="T89" i="14"/>
  <c r="R28" i="14"/>
  <c r="BR27" i="14" s="1"/>
  <c r="BR28" i="14" s="1"/>
  <c r="BR9" i="14"/>
  <c r="BR10" i="14" s="1"/>
  <c r="S9" i="14"/>
  <c r="S51" i="14"/>
  <c r="BR84" i="14"/>
  <c r="BR85" i="14" s="1"/>
  <c r="S84" i="14"/>
  <c r="T7" i="14"/>
  <c r="BR18" i="14"/>
  <c r="BR19" i="14" s="1"/>
  <c r="S18" i="14"/>
  <c r="R40" i="14"/>
  <c r="BR39" i="14" s="1"/>
  <c r="BR40" i="14" s="1"/>
  <c r="S49" i="14"/>
  <c r="T77" i="14"/>
  <c r="BR72" i="14"/>
  <c r="BR73" i="14" s="1"/>
  <c r="S72" i="14"/>
  <c r="S45" i="14"/>
  <c r="BR45" i="14"/>
  <c r="BR46" i="14" s="1"/>
  <c r="S33" i="14"/>
  <c r="BR33" i="14"/>
  <c r="BR34" i="14" s="1"/>
  <c r="T93" i="14"/>
  <c r="BQ24" i="14"/>
  <c r="BQ25" i="14" s="1"/>
  <c r="R24" i="14"/>
  <c r="R52" i="14"/>
  <c r="S39" i="14"/>
  <c r="S75" i="14"/>
  <c r="BR75" i="14"/>
  <c r="BR76" i="14" s="1"/>
  <c r="R82" i="14"/>
  <c r="BQ81" i="14"/>
  <c r="BQ82" i="14" s="1"/>
  <c r="BQ63" i="14"/>
  <c r="BQ64" i="14" s="1"/>
  <c r="BR42" i="14"/>
  <c r="BR43" i="14" s="1"/>
  <c r="S42" i="14"/>
  <c r="BQ60" i="14"/>
  <c r="BQ61" i="14" s="1"/>
  <c r="R60" i="14"/>
  <c r="R94" i="14"/>
  <c r="BQ93" i="14"/>
  <c r="BQ94" i="14" s="1"/>
  <c r="T81" i="14"/>
  <c r="R48" i="14"/>
  <c r="BQ48" i="14"/>
  <c r="BQ49" i="14" s="1"/>
  <c r="BR54" i="14"/>
  <c r="BR55" i="14" s="1"/>
  <c r="S54" i="14"/>
  <c r="R15" i="14"/>
  <c r="BQ15" i="14"/>
  <c r="BQ16" i="14" s="1"/>
  <c r="AG79" i="13"/>
  <c r="AF90" i="13"/>
  <c r="CE90" i="13"/>
  <c r="BS39" i="13"/>
  <c r="T39" i="13"/>
  <c r="T7" i="13"/>
  <c r="AE40" i="13"/>
  <c r="CE39" i="13" s="1"/>
  <c r="BR40" i="13" s="1"/>
  <c r="BQ84" i="13"/>
  <c r="BQ93" i="13"/>
  <c r="CS93" i="13" s="1"/>
  <c r="AF27" i="13"/>
  <c r="BQ6" i="13"/>
  <c r="R6" i="13"/>
  <c r="CE12" i="13"/>
  <c r="AF12" i="13"/>
  <c r="CD45" i="13"/>
  <c r="AE45" i="13"/>
  <c r="CD69" i="13"/>
  <c r="BQ70" i="13" s="1"/>
  <c r="AE69" i="13"/>
  <c r="BQ24" i="13"/>
  <c r="BR72" i="13"/>
  <c r="CE84" i="13"/>
  <c r="AF84" i="13"/>
  <c r="BR90" i="13"/>
  <c r="CD33" i="13"/>
  <c r="AE33" i="13"/>
  <c r="AG10" i="13"/>
  <c r="BQ33" i="13"/>
  <c r="CD24" i="13"/>
  <c r="AE24" i="13"/>
  <c r="BQ45" i="13"/>
  <c r="AE61" i="13"/>
  <c r="CD60" i="13"/>
  <c r="CD66" i="13"/>
  <c r="AE66" i="13"/>
  <c r="CE48" i="13"/>
  <c r="AF48" i="13"/>
  <c r="CD21" i="13"/>
  <c r="AE21" i="13"/>
  <c r="AF42" i="13"/>
  <c r="CE42" i="13"/>
  <c r="BQ78" i="13"/>
  <c r="AG60" i="13"/>
  <c r="AE87" i="13"/>
  <c r="CD87" i="13"/>
  <c r="BQ88" i="13" s="1"/>
  <c r="BQ66" i="13"/>
  <c r="T26" i="13"/>
  <c r="CD9" i="13"/>
  <c r="AE9" i="13"/>
  <c r="T79" i="13"/>
  <c r="CD39" i="13"/>
  <c r="BQ40" i="13" s="1"/>
  <c r="AF31" i="13"/>
  <c r="T71" i="13"/>
  <c r="CE72" i="13"/>
  <c r="AF72" i="13"/>
  <c r="AG26" i="13"/>
  <c r="BR15" i="13"/>
  <c r="CT15" i="13" s="1"/>
  <c r="BR81" i="13"/>
  <c r="BQ42" i="13"/>
  <c r="CD54" i="13"/>
  <c r="AE54" i="13"/>
  <c r="AG83" i="13"/>
  <c r="BQ54" i="13"/>
  <c r="T83" i="13"/>
  <c r="CD78" i="13"/>
  <c r="AE78" i="13"/>
  <c r="BQ21" i="13"/>
  <c r="BQ36" i="13"/>
  <c r="BS63" i="13"/>
  <c r="AE82" i="13"/>
  <c r="BQ72" i="13"/>
  <c r="AG34" i="13"/>
  <c r="AF39" i="13"/>
  <c r="AF76" i="13"/>
  <c r="CE75" i="13"/>
  <c r="BR76" i="13" s="1"/>
  <c r="T18" i="13"/>
  <c r="CD81" i="13"/>
  <c r="BQ82" i="13" s="1"/>
  <c r="AE81" i="13"/>
  <c r="BQ9" i="13"/>
  <c r="BQ57" i="13"/>
  <c r="T84" i="13"/>
  <c r="BQ51" i="13"/>
  <c r="BS18" i="13"/>
  <c r="BR69" i="13"/>
  <c r="CT69" i="13" s="1"/>
  <c r="CD6" i="13"/>
  <c r="AE6" i="13"/>
  <c r="T34" i="13"/>
  <c r="BQ12" i="13"/>
  <c r="T51" i="13"/>
  <c r="AG7" i="13"/>
  <c r="AG71" i="13"/>
  <c r="T10" i="13"/>
  <c r="AG15" i="13"/>
  <c r="AG30" i="13"/>
  <c r="CE57" i="13"/>
  <c r="AF57" i="13"/>
  <c r="T63" i="13"/>
  <c r="AE28" i="13"/>
  <c r="CE27" i="13" s="1"/>
  <c r="AE16" i="13"/>
  <c r="CD15" i="13"/>
  <c r="BQ16" i="13" s="1"/>
  <c r="M2" i="16"/>
  <c r="I3" i="16"/>
  <c r="N25" i="16"/>
  <c r="BQ22" i="13" l="1"/>
  <c r="CS21" i="13"/>
  <c r="BQ55" i="13"/>
  <c r="CS54" i="13"/>
  <c r="CU18" i="13"/>
  <c r="BQ10" i="13"/>
  <c r="CS9" i="13"/>
  <c r="BQ67" i="13"/>
  <c r="CS66" i="13"/>
  <c r="BR73" i="13"/>
  <c r="CT72" i="13"/>
  <c r="BQ49" i="13"/>
  <c r="CS48" i="13"/>
  <c r="BQ13" i="13"/>
  <c r="CS12" i="13"/>
  <c r="BQ43" i="13"/>
  <c r="CS42" i="13"/>
  <c r="BQ31" i="13"/>
  <c r="CS30" i="13"/>
  <c r="CS51" i="13"/>
  <c r="BQ52" i="13"/>
  <c r="BQ58" i="13"/>
  <c r="CS57" i="13"/>
  <c r="CU63" i="13"/>
  <c r="CT81" i="13"/>
  <c r="CU39" i="13"/>
  <c r="BP61" i="13"/>
  <c r="CR60" i="13"/>
  <c r="CR5" i="13" s="1"/>
  <c r="BQ79" i="13"/>
  <c r="CS78" i="13"/>
  <c r="BQ46" i="13"/>
  <c r="CS45" i="13"/>
  <c r="BQ34" i="13"/>
  <c r="CS33" i="13"/>
  <c r="BQ25" i="13"/>
  <c r="CS24" i="13"/>
  <c r="BQ73" i="13"/>
  <c r="CS72" i="13"/>
  <c r="BQ37" i="13"/>
  <c r="CS36" i="13"/>
  <c r="CS6" i="13"/>
  <c r="BQ7" i="13"/>
  <c r="BQ85" i="13"/>
  <c r="CS84" i="13"/>
  <c r="BR91" i="13"/>
  <c r="CT90" i="13"/>
  <c r="BQ94" i="13"/>
  <c r="AF64" i="13"/>
  <c r="CE63" i="13"/>
  <c r="BR64" i="13" s="1"/>
  <c r="AF18" i="13"/>
  <c r="CE18" i="13"/>
  <c r="BR19" i="13" s="1"/>
  <c r="CE51" i="13"/>
  <c r="AF51" i="13"/>
  <c r="CF51" i="13" s="1"/>
  <c r="CE36" i="13"/>
  <c r="AF36" i="13"/>
  <c r="CF36" i="13" s="1"/>
  <c r="AF93" i="13"/>
  <c r="CE93" i="13"/>
  <c r="BP5" i="14"/>
  <c r="BR48" i="13"/>
  <c r="BR30" i="13"/>
  <c r="BQ57" i="14"/>
  <c r="BQ58" i="14" s="1"/>
  <c r="R57" i="14"/>
  <c r="R69" i="14"/>
  <c r="BR69" i="14" s="1"/>
  <c r="BR70" i="14" s="1"/>
  <c r="BQ60" i="13"/>
  <c r="S61" i="14"/>
  <c r="T61" i="14" s="1"/>
  <c r="T41" i="14"/>
  <c r="T49" i="14"/>
  <c r="T51" i="14"/>
  <c r="S78" i="14"/>
  <c r="BR78" i="14"/>
  <c r="BR79" i="14" s="1"/>
  <c r="S70" i="14"/>
  <c r="T79" i="14"/>
  <c r="S94" i="14"/>
  <c r="BR93" i="14"/>
  <c r="BR94" i="14" s="1"/>
  <c r="S82" i="14"/>
  <c r="BR81" i="14"/>
  <c r="BR82" i="14" s="1"/>
  <c r="S24" i="14"/>
  <c r="BR24" i="14"/>
  <c r="BR25" i="14" s="1"/>
  <c r="BS72" i="14"/>
  <c r="BS73" i="14" s="1"/>
  <c r="T72" i="14"/>
  <c r="S40" i="14"/>
  <c r="BS39" i="14" s="1"/>
  <c r="BS40" i="14" s="1"/>
  <c r="BS84" i="14"/>
  <c r="BS85" i="14" s="1"/>
  <c r="T84" i="14"/>
  <c r="T29" i="14"/>
  <c r="S28" i="14"/>
  <c r="BS27" i="14" s="1"/>
  <c r="BS28" i="14" s="1"/>
  <c r="T27" i="14"/>
  <c r="BS6" i="14"/>
  <c r="T6" i="14"/>
  <c r="BR12" i="14"/>
  <c r="BR13" i="14" s="1"/>
  <c r="S12" i="14"/>
  <c r="S64" i="14"/>
  <c r="BS63" i="14" s="1"/>
  <c r="BS64" i="14" s="1"/>
  <c r="BR63" i="14"/>
  <c r="BR64" i="14" s="1"/>
  <c r="BS54" i="14"/>
  <c r="BS55" i="14" s="1"/>
  <c r="T54" i="14"/>
  <c r="BS42" i="14"/>
  <c r="BS43" i="14" s="1"/>
  <c r="T42" i="14"/>
  <c r="BS75" i="14"/>
  <c r="BS76" i="14" s="1"/>
  <c r="T75" i="14"/>
  <c r="BS45" i="14"/>
  <c r="BS46" i="14" s="1"/>
  <c r="T45" i="14"/>
  <c r="BR66" i="14"/>
  <c r="BR67" i="14" s="1"/>
  <c r="S66" i="14"/>
  <c r="T38" i="14"/>
  <c r="T34" i="14"/>
  <c r="T65" i="14"/>
  <c r="S60" i="14"/>
  <c r="BR60" i="14"/>
  <c r="BR61" i="14" s="1"/>
  <c r="T39" i="14"/>
  <c r="BS33" i="14"/>
  <c r="BS34" i="14" s="1"/>
  <c r="T33" i="14"/>
  <c r="BS18" i="14"/>
  <c r="BS19" i="14" s="1"/>
  <c r="T18" i="14"/>
  <c r="BS9" i="14"/>
  <c r="BS10" i="14" s="1"/>
  <c r="T9" i="14"/>
  <c r="T37" i="14"/>
  <c r="BR7" i="14"/>
  <c r="S36" i="14"/>
  <c r="BR36" i="14"/>
  <c r="BR37" i="14" s="1"/>
  <c r="S90" i="14"/>
  <c r="BR90" i="14"/>
  <c r="BR91" i="14" s="1"/>
  <c r="T71" i="14"/>
  <c r="T63" i="14"/>
  <c r="S15" i="14"/>
  <c r="BR15" i="14"/>
  <c r="BR16" i="14" s="1"/>
  <c r="S48" i="14"/>
  <c r="BR48" i="14"/>
  <c r="BR49" i="14" s="1"/>
  <c r="T83" i="14"/>
  <c r="S52" i="14"/>
  <c r="BR51" i="14"/>
  <c r="BR52" i="14" s="1"/>
  <c r="T67" i="14"/>
  <c r="BS21" i="14"/>
  <c r="BS22" i="14" s="1"/>
  <c r="T21" i="14"/>
  <c r="BS87" i="14"/>
  <c r="BS88" i="14" s="1"/>
  <c r="T25" i="14"/>
  <c r="CF48" i="13"/>
  <c r="AG48" i="13"/>
  <c r="AF33" i="13"/>
  <c r="CE33" i="13"/>
  <c r="BS90" i="13"/>
  <c r="BR24" i="13"/>
  <c r="AF45" i="13"/>
  <c r="CE45" i="13"/>
  <c r="BR84" i="13"/>
  <c r="CF90" i="13"/>
  <c r="AG90" i="13"/>
  <c r="CF57" i="13"/>
  <c r="AG57" i="13"/>
  <c r="BR9" i="13"/>
  <c r="CF72" i="13"/>
  <c r="AG72" i="13"/>
  <c r="AF16" i="13"/>
  <c r="CE15" i="13"/>
  <c r="BR16" i="13" s="1"/>
  <c r="AF28" i="13"/>
  <c r="CF27" i="13" s="1"/>
  <c r="BS69" i="13"/>
  <c r="CU69" i="13" s="1"/>
  <c r="T69" i="13"/>
  <c r="BR51" i="13"/>
  <c r="BR57" i="13"/>
  <c r="AG76" i="13"/>
  <c r="CF75" i="13"/>
  <c r="BS76" i="13" s="1"/>
  <c r="BR36" i="13"/>
  <c r="AF78" i="13"/>
  <c r="CE78" i="13"/>
  <c r="BR42" i="13"/>
  <c r="BS15" i="13"/>
  <c r="CU15" i="13" s="1"/>
  <c r="T15" i="13"/>
  <c r="AF9" i="13"/>
  <c r="CE9" i="13"/>
  <c r="CF42" i="13"/>
  <c r="AG42" i="13"/>
  <c r="CE24" i="13"/>
  <c r="AF24" i="13"/>
  <c r="CF84" i="13"/>
  <c r="AG84" i="13"/>
  <c r="S6" i="13"/>
  <c r="BR6" i="13"/>
  <c r="BR93" i="13"/>
  <c r="CT93" i="13" s="1"/>
  <c r="T27" i="13"/>
  <c r="AG39" i="13"/>
  <c r="AF82" i="13"/>
  <c r="AF54" i="13"/>
  <c r="CE54" i="13"/>
  <c r="BS81" i="13"/>
  <c r="T81" i="13"/>
  <c r="T72" i="13"/>
  <c r="CE87" i="13"/>
  <c r="BR88" i="13" s="1"/>
  <c r="AF87" i="13"/>
  <c r="BR78" i="13"/>
  <c r="AF21" i="13"/>
  <c r="CE21" i="13"/>
  <c r="AF66" i="13"/>
  <c r="CE66" i="13"/>
  <c r="AF61" i="13"/>
  <c r="CE60" i="13"/>
  <c r="T90" i="13"/>
  <c r="CE69" i="13"/>
  <c r="BR70" i="13" s="1"/>
  <c r="AF69" i="13"/>
  <c r="CF12" i="13"/>
  <c r="AG12" i="13"/>
  <c r="AF40" i="13"/>
  <c r="BR27" i="13"/>
  <c r="BR54" i="13"/>
  <c r="AG31" i="13"/>
  <c r="CF30" i="13"/>
  <c r="BR12" i="13"/>
  <c r="AF6" i="13"/>
  <c r="CE6" i="13"/>
  <c r="T19" i="13"/>
  <c r="CE81" i="13"/>
  <c r="BR82" i="13" s="1"/>
  <c r="AF81" i="13"/>
  <c r="T64" i="13"/>
  <c r="BR21" i="13"/>
  <c r="CT21" i="13" s="1"/>
  <c r="BR66" i="13"/>
  <c r="BR45" i="13"/>
  <c r="BR33" i="13"/>
  <c r="AG27" i="13"/>
  <c r="I5" i="16"/>
  <c r="M10" i="16"/>
  <c r="J3" i="16"/>
  <c r="N2" i="16"/>
  <c r="BR22" i="13" l="1"/>
  <c r="BR55" i="13"/>
  <c r="CT54" i="13"/>
  <c r="CT30" i="13"/>
  <c r="BR31" i="13"/>
  <c r="CU81" i="13"/>
  <c r="BR13" i="13"/>
  <c r="CT12" i="13"/>
  <c r="CT78" i="13"/>
  <c r="BR79" i="13"/>
  <c r="CT6" i="13"/>
  <c r="BR7" i="13"/>
  <c r="BR28" i="13"/>
  <c r="CT27" i="13"/>
  <c r="CT42" i="13"/>
  <c r="BR43" i="13"/>
  <c r="CT84" i="13"/>
  <c r="BR85" i="13"/>
  <c r="BR52" i="13"/>
  <c r="CT51" i="13"/>
  <c r="CT9" i="13"/>
  <c r="BR10" i="13"/>
  <c r="BR25" i="13"/>
  <c r="CT24" i="13"/>
  <c r="CT45" i="13"/>
  <c r="BR46" i="13"/>
  <c r="CT33" i="13"/>
  <c r="BR34" i="13"/>
  <c r="CT66" i="13"/>
  <c r="BR67" i="13"/>
  <c r="CT36" i="13"/>
  <c r="BR37" i="13"/>
  <c r="CT57" i="13"/>
  <c r="BR58" i="13"/>
  <c r="BQ61" i="13"/>
  <c r="CS60" i="13"/>
  <c r="CS5" i="13" s="1"/>
  <c r="BR49" i="13"/>
  <c r="CT48" i="13"/>
  <c r="BS91" i="13"/>
  <c r="CU90" i="13"/>
  <c r="BR94" i="13"/>
  <c r="AG36" i="13"/>
  <c r="BQ5" i="14"/>
  <c r="AG18" i="13"/>
  <c r="CF18" i="13"/>
  <c r="BS19" i="13" s="1"/>
  <c r="AG51" i="13"/>
  <c r="AG64" i="13"/>
  <c r="CF63" i="13"/>
  <c r="BS64" i="13" s="1"/>
  <c r="CF93" i="13"/>
  <c r="AG93" i="13"/>
  <c r="T48" i="13"/>
  <c r="BS48" i="13"/>
  <c r="T30" i="13"/>
  <c r="BS30" i="13"/>
  <c r="S69" i="14"/>
  <c r="BS69" i="14" s="1"/>
  <c r="BS70" i="14" s="1"/>
  <c r="BR57" i="14"/>
  <c r="BR58" i="14" s="1"/>
  <c r="S57" i="14"/>
  <c r="T57" i="14" s="1"/>
  <c r="BR60" i="13"/>
  <c r="T86" i="14"/>
  <c r="T52" i="14"/>
  <c r="BS48" i="14"/>
  <c r="BS49" i="14" s="1"/>
  <c r="T48" i="14"/>
  <c r="BS60" i="14"/>
  <c r="BS61" i="14" s="1"/>
  <c r="T60" i="14"/>
  <c r="BS66" i="14"/>
  <c r="BS67" i="14" s="1"/>
  <c r="T66" i="14"/>
  <c r="T28" i="14"/>
  <c r="T40" i="14"/>
  <c r="BS24" i="14"/>
  <c r="BS25" i="14" s="1"/>
  <c r="T24" i="14"/>
  <c r="T70" i="14"/>
  <c r="BS51" i="14"/>
  <c r="BS52" i="14" s="1"/>
  <c r="T44" i="14"/>
  <c r="T94" i="14"/>
  <c r="BS93" i="14"/>
  <c r="BS94" i="14" s="1"/>
  <c r="BS90" i="14"/>
  <c r="BS91" i="14" s="1"/>
  <c r="T90" i="14"/>
  <c r="T8" i="14"/>
  <c r="BS36" i="14"/>
  <c r="BS37" i="14" s="1"/>
  <c r="T36" i="14"/>
  <c r="T74" i="14"/>
  <c r="T64" i="14"/>
  <c r="BS7" i="14"/>
  <c r="BS15" i="14"/>
  <c r="BS16" i="14" s="1"/>
  <c r="T15" i="14"/>
  <c r="T32" i="14"/>
  <c r="T56" i="14"/>
  <c r="BS12" i="14"/>
  <c r="BS13" i="14" s="1"/>
  <c r="T12" i="14"/>
  <c r="T82" i="14"/>
  <c r="BS81" i="14"/>
  <c r="BS82" i="14" s="1"/>
  <c r="BS78" i="14"/>
  <c r="BS79" i="14" s="1"/>
  <c r="T78" i="14"/>
  <c r="CF9" i="13"/>
  <c r="AG9" i="13"/>
  <c r="CF33" i="13"/>
  <c r="AG33" i="13"/>
  <c r="T62" i="13"/>
  <c r="AG40" i="13"/>
  <c r="T32" i="13"/>
  <c r="T53" i="13"/>
  <c r="BS24" i="13"/>
  <c r="T24" i="13"/>
  <c r="BS66" i="13"/>
  <c r="T66" i="13"/>
  <c r="BS21" i="13"/>
  <c r="CU21" i="13" s="1"/>
  <c r="T21" i="13"/>
  <c r="CF81" i="13"/>
  <c r="BS82" i="13" s="1"/>
  <c r="AG81" i="13"/>
  <c r="BS54" i="13"/>
  <c r="T54" i="13"/>
  <c r="CF69" i="13"/>
  <c r="BS70" i="13" s="1"/>
  <c r="AG69" i="13"/>
  <c r="T28" i="13"/>
  <c r="CF66" i="13"/>
  <c r="AG66" i="13"/>
  <c r="BS78" i="13"/>
  <c r="T78" i="13"/>
  <c r="BS27" i="13"/>
  <c r="AG28" i="13"/>
  <c r="T89" i="13"/>
  <c r="T8" i="13"/>
  <c r="BS33" i="13"/>
  <c r="T33" i="13"/>
  <c r="AG32" i="13"/>
  <c r="AG82" i="13"/>
  <c r="T65" i="13"/>
  <c r="CF24" i="13"/>
  <c r="AG24" i="13"/>
  <c r="BS42" i="13"/>
  <c r="T42" i="13"/>
  <c r="T85" i="13"/>
  <c r="BS84" i="13"/>
  <c r="T73" i="13"/>
  <c r="BS45" i="13"/>
  <c r="T45" i="13"/>
  <c r="CF6" i="13"/>
  <c r="AG6" i="13"/>
  <c r="CF87" i="13"/>
  <c r="BS88" i="13" s="1"/>
  <c r="AG87" i="13"/>
  <c r="BS72" i="13"/>
  <c r="CF39" i="13"/>
  <c r="BS40" i="13" s="1"/>
  <c r="AG77" i="13"/>
  <c r="BS6" i="13"/>
  <c r="T6" i="13"/>
  <c r="AG8" i="13"/>
  <c r="CF78" i="13"/>
  <c r="AG78" i="13"/>
  <c r="T52" i="13"/>
  <c r="BS51" i="13"/>
  <c r="BS9" i="13"/>
  <c r="T9" i="13"/>
  <c r="T58" i="13"/>
  <c r="T20" i="13"/>
  <c r="BS12" i="13"/>
  <c r="T12" i="13"/>
  <c r="AG61" i="13"/>
  <c r="CF60" i="13"/>
  <c r="CF21" i="13"/>
  <c r="AG21" i="13"/>
  <c r="CF54" i="13"/>
  <c r="AG54" i="13"/>
  <c r="BS93" i="13"/>
  <c r="CU93" i="13" s="1"/>
  <c r="T93" i="13"/>
  <c r="BS36" i="13"/>
  <c r="T36" i="13"/>
  <c r="BS57" i="13"/>
  <c r="T57" i="13"/>
  <c r="AG16" i="13"/>
  <c r="CF15" i="13"/>
  <c r="BS16" i="13" s="1"/>
  <c r="CF45" i="13"/>
  <c r="AG45" i="13"/>
  <c r="J5" i="16"/>
  <c r="I4" i="16"/>
  <c r="M6" i="16"/>
  <c r="I31" i="16"/>
  <c r="N10" i="16"/>
  <c r="I6" i="16"/>
  <c r="M31" i="16"/>
  <c r="M3" i="16"/>
  <c r="I2" i="16"/>
  <c r="BS22" i="13" l="1"/>
  <c r="BS55" i="13"/>
  <c r="CU54" i="13"/>
  <c r="BS58" i="13"/>
  <c r="CU57" i="13"/>
  <c r="BS13" i="13"/>
  <c r="CU12" i="13"/>
  <c r="BS43" i="13"/>
  <c r="CU42" i="13"/>
  <c r="BS52" i="13"/>
  <c r="CU51" i="13"/>
  <c r="BS25" i="13"/>
  <c r="CU24" i="13"/>
  <c r="BS37" i="13"/>
  <c r="CU36" i="13"/>
  <c r="BS73" i="13"/>
  <c r="CU72" i="13"/>
  <c r="BS85" i="13"/>
  <c r="CU84" i="13"/>
  <c r="BS79" i="13"/>
  <c r="CU78" i="13"/>
  <c r="BR61" i="13"/>
  <c r="CT60" i="13"/>
  <c r="CT5" i="13" s="1"/>
  <c r="BS31" i="13"/>
  <c r="CU30" i="13"/>
  <c r="CU9" i="13"/>
  <c r="BS10" i="13"/>
  <c r="BS46" i="13"/>
  <c r="CU45" i="13"/>
  <c r="BS34" i="13"/>
  <c r="CU33" i="13"/>
  <c r="BS28" i="13"/>
  <c r="CU27" i="13"/>
  <c r="BS49" i="13"/>
  <c r="CU48" i="13"/>
  <c r="CU6" i="13"/>
  <c r="BS7" i="13"/>
  <c r="BS67" i="13"/>
  <c r="CU66" i="13"/>
  <c r="BS94" i="13"/>
  <c r="BR5" i="14"/>
  <c r="BS57" i="14"/>
  <c r="BS58" i="14" s="1"/>
  <c r="BS60" i="13"/>
  <c r="T60" i="13"/>
  <c r="T69" i="14"/>
  <c r="BS5" i="14"/>
  <c r="AJ7" i="13"/>
  <c r="AJ6" i="13"/>
  <c r="N31" i="16"/>
  <c r="N3" i="16"/>
  <c r="J6" i="16"/>
  <c r="J31" i="16"/>
  <c r="N6" i="16"/>
  <c r="J4" i="16"/>
  <c r="J2" i="16"/>
  <c r="BS61" i="13" l="1"/>
  <c r="CU60" i="13"/>
  <c r="CU5" i="13" s="1"/>
  <c r="AD22" i="7"/>
  <c r="AE9" i="3" l="1"/>
  <c r="AE8" i="3"/>
  <c r="F21" i="2" l="1"/>
  <c r="E21" i="2"/>
  <c r="H21" i="2" l="1"/>
  <c r="U6" i="7" l="1"/>
  <c r="V7" i="1" l="1"/>
  <c r="G108" i="4" l="1"/>
  <c r="H108" i="4"/>
  <c r="J8" i="4"/>
  <c r="P54" i="7" l="1"/>
  <c r="P53" i="7"/>
  <c r="P52" i="7"/>
  <c r="V5" i="1" l="1"/>
  <c r="P18" i="7"/>
  <c r="P79" i="7" s="1"/>
  <c r="AE10" i="3" l="1"/>
  <c r="AE7" i="3"/>
  <c r="AI6" i="3"/>
  <c r="AE4" i="3"/>
  <c r="Q35" i="1"/>
  <c r="V10" i="1"/>
  <c r="V9" i="1"/>
  <c r="V8" i="1"/>
  <c r="Y6" i="1"/>
  <c r="AZ1" i="6"/>
  <c r="AN1" i="6"/>
  <c r="AD1" i="6"/>
  <c r="AC10" i="5"/>
  <c r="AC9" i="5"/>
  <c r="AC8" i="5"/>
  <c r="AC7" i="5"/>
  <c r="AG6" i="5"/>
  <c r="K3" i="4"/>
  <c r="K2" i="4"/>
  <c r="L1" i="4"/>
  <c r="D12" i="2"/>
  <c r="AC4" i="5"/>
  <c r="P19" i="7"/>
  <c r="P32" i="7"/>
  <c r="P64" i="7" s="1"/>
  <c r="U11" i="7"/>
  <c r="U10" i="7"/>
  <c r="U9" i="7"/>
  <c r="U8" i="7"/>
  <c r="P17" i="7" s="1"/>
  <c r="P66" i="7" s="1"/>
  <c r="X7" i="7"/>
  <c r="AE151" i="8"/>
  <c r="BK3" i="8"/>
  <c r="AF115" i="8" s="1"/>
  <c r="BK2" i="8"/>
  <c r="BP1" i="8"/>
  <c r="W115" i="8" s="1"/>
  <c r="G22" i="9"/>
  <c r="E22" i="9"/>
  <c r="F22" i="9"/>
  <c r="H22" i="9"/>
  <c r="J107" i="4" l="1"/>
  <c r="J106" i="4"/>
  <c r="J105" i="4"/>
  <c r="J104" i="4"/>
  <c r="J103" i="4"/>
  <c r="J102" i="4"/>
  <c r="J101" i="4"/>
  <c r="J100" i="4"/>
  <c r="J99" i="4"/>
  <c r="J98" i="4"/>
  <c r="J97" i="4"/>
  <c r="J96" i="4"/>
  <c r="J95" i="4"/>
  <c r="J94" i="4"/>
  <c r="J93" i="4"/>
  <c r="J92" i="4"/>
  <c r="J91" i="4"/>
  <c r="J90" i="4"/>
  <c r="J89" i="4"/>
  <c r="J88" i="4"/>
  <c r="J87" i="4"/>
  <c r="J86" i="4"/>
  <c r="J85" i="4"/>
  <c r="J84" i="4"/>
  <c r="J83" i="4"/>
  <c r="J82" i="4"/>
  <c r="J11" i="4"/>
  <c r="J10" i="4"/>
  <c r="J9" i="4"/>
  <c r="J108" i="4" l="1"/>
  <c r="Q18" i="1"/>
  <c r="Q16" i="1" s="1"/>
  <c r="Q53" i="1"/>
  <c r="I108" i="4"/>
  <c r="G21" i="2"/>
  <c r="P44" i="7"/>
  <c r="P77" i="7" s="1"/>
  <c r="AP120" i="8"/>
  <c r="AP119" i="8"/>
  <c r="Z119" i="8"/>
  <c r="AE109" i="8"/>
  <c r="BV8" i="8"/>
  <c r="AU8" i="8"/>
  <c r="BF8" i="8" s="1"/>
  <c r="AP8" i="8"/>
  <c r="Z8" i="8"/>
  <c r="BV7" i="8"/>
  <c r="AU7" i="8"/>
  <c r="BF7" i="8" s="1"/>
  <c r="AP7" i="8"/>
  <c r="Z7" i="8"/>
  <c r="CA8" i="8" l="1"/>
  <c r="CB7" i="8"/>
  <c r="CB8" i="8"/>
  <c r="CA7" i="8"/>
  <c r="Q22" i="1"/>
  <c r="Q20" i="1" s="1"/>
  <c r="Q49" i="1" s="1"/>
  <c r="P16" i="7"/>
  <c r="BK109" i="8"/>
  <c r="P78" i="7" l="1"/>
  <c r="P65" i="7"/>
  <c r="AV1098" i="13" l="1"/>
  <c r="AV1410" i="13" s="1"/>
  <c r="AV1422" i="13" l="1"/>
  <c r="AV1770" i="13" s="1"/>
  <c r="AV1782" i="13" l="1"/>
  <c r="AV2130" i="13" s="1"/>
  <c r="AV2142" i="13" l="1"/>
  <c r="Q54" i="1" l="1"/>
  <c r="AR787" i="14"/>
  <c r="AR713" i="13"/>
  <c r="AR817" i="14"/>
  <c r="AR301" i="13"/>
  <c r="AT887" i="13"/>
  <c r="AR487" i="14"/>
  <c r="AT149" i="13"/>
  <c r="AR505" i="13"/>
  <c r="AR990" i="14"/>
  <c r="AR54" i="14"/>
  <c r="AR1038" i="13"/>
  <c r="AR35" i="13"/>
  <c r="AR39" i="13"/>
  <c r="AR671" i="13"/>
  <c r="AR463" i="13"/>
  <c r="AR198" i="14"/>
  <c r="AR292" i="13"/>
  <c r="AR648" i="13"/>
  <c r="AT74" i="13"/>
  <c r="AT494" i="13"/>
  <c r="AR692" i="14"/>
  <c r="AT533" i="13"/>
  <c r="AT1075" i="13"/>
  <c r="AT729" i="13"/>
  <c r="AR417" i="13"/>
  <c r="AR306" i="14"/>
  <c r="AR248" i="14"/>
  <c r="AR718" i="13"/>
  <c r="AT960" i="13"/>
  <c r="AT879" i="13"/>
  <c r="AR657" i="13"/>
  <c r="AT246" i="13"/>
  <c r="AR353" i="14"/>
  <c r="AR757" i="14"/>
  <c r="AT1049" i="13"/>
  <c r="AR572" i="14"/>
  <c r="AR702" i="13"/>
  <c r="AT987" i="13"/>
  <c r="AT18" i="13"/>
  <c r="AT12" i="13"/>
  <c r="AT723" i="13"/>
  <c r="AR259" i="14"/>
  <c r="AT563" i="13"/>
  <c r="AR326" i="14"/>
  <c r="AT466" i="13"/>
  <c r="AT437" i="13"/>
  <c r="AR182" i="14"/>
  <c r="AR296" i="13"/>
  <c r="AR258" i="13"/>
  <c r="AR135" i="13"/>
  <c r="AR639" i="13"/>
  <c r="AT618" i="13"/>
  <c r="AR578" i="14"/>
  <c r="AR582" i="13"/>
  <c r="AR423" i="13"/>
  <c r="AR176" i="14"/>
  <c r="AR391" i="13"/>
  <c r="AR871" i="13"/>
  <c r="AT23" i="13"/>
  <c r="AR860" i="13"/>
  <c r="AR1008" i="14"/>
  <c r="AR831" i="14"/>
  <c r="AR1007" i="14"/>
  <c r="AT427" i="13"/>
  <c r="AR318" i="14"/>
  <c r="AR1077" i="13"/>
  <c r="AR202" i="14"/>
  <c r="AR894" i="13"/>
  <c r="AT575" i="13"/>
  <c r="AR147" i="14"/>
  <c r="AR210" i="14"/>
  <c r="AR666" i="13"/>
  <c r="AT715" i="13"/>
  <c r="AT1007" i="13"/>
  <c r="AR689" i="13"/>
  <c r="AR628" i="14"/>
  <c r="AR250" i="14"/>
  <c r="AT620" i="13"/>
  <c r="AR1081" i="14"/>
  <c r="AT542" i="13"/>
  <c r="AR1038" i="14"/>
  <c r="AR460" i="14"/>
  <c r="AR77" i="13"/>
  <c r="AR717" i="13"/>
  <c r="AR170" i="13"/>
  <c r="AT45" i="13"/>
  <c r="AR65" i="13"/>
  <c r="AT471" i="13"/>
  <c r="AR554" i="13"/>
  <c r="AR1060" i="14"/>
  <c r="AR558" i="14"/>
  <c r="AT586" i="13"/>
  <c r="AR763" i="14"/>
  <c r="AT99" i="13"/>
  <c r="AR27" i="14"/>
  <c r="AT415" i="13"/>
  <c r="AR602" i="14"/>
  <c r="AR954" i="13"/>
  <c r="AT288" i="13"/>
  <c r="AR384" i="13"/>
  <c r="AT171" i="13"/>
  <c r="AR46" i="14"/>
  <c r="AR993" i="13"/>
  <c r="AR283" i="13"/>
  <c r="AR18" i="14"/>
  <c r="AT435" i="13"/>
  <c r="AR266" i="13"/>
  <c r="AR1078" i="14"/>
  <c r="AR684" i="13"/>
  <c r="AR114" i="13"/>
  <c r="AR676" i="13"/>
  <c r="AR866" i="13"/>
  <c r="AR85" i="13"/>
  <c r="AR889" i="14"/>
  <c r="AR765" i="14"/>
  <c r="AT299" i="13"/>
  <c r="AR279" i="13"/>
  <c r="AR11" i="13"/>
  <c r="AR959" i="13"/>
  <c r="AR93" i="14"/>
  <c r="AR370" i="14"/>
  <c r="AR651" i="14"/>
  <c r="AR428" i="13"/>
  <c r="AT379" i="13"/>
  <c r="AT473" i="13"/>
  <c r="AR820" i="13"/>
  <c r="AR56" i="13"/>
  <c r="AT510" i="13"/>
  <c r="AR1018" i="14"/>
  <c r="AR258" i="14"/>
  <c r="AT220" i="13"/>
  <c r="AR714" i="14"/>
  <c r="AR804" i="13"/>
  <c r="AR1030" i="14"/>
  <c r="AR435" i="13"/>
  <c r="AR235" i="14"/>
  <c r="AR971" i="14"/>
  <c r="AR796" i="14"/>
  <c r="AR763" i="13"/>
  <c r="AR329" i="13"/>
  <c r="AR536" i="14"/>
  <c r="AR759" i="13"/>
  <c r="AR539" i="14"/>
  <c r="AT344" i="13"/>
  <c r="AR932" i="13"/>
  <c r="AR523" i="14"/>
  <c r="AR399" i="14"/>
  <c r="AR853" i="13"/>
  <c r="AR157" i="14"/>
  <c r="AT785" i="13"/>
  <c r="AR82" i="14"/>
  <c r="AR262" i="14"/>
  <c r="AR32" i="14"/>
  <c r="AR600" i="13"/>
  <c r="AT916" i="13"/>
  <c r="AR211" i="13"/>
  <c r="AR176" i="13"/>
  <c r="AR453" i="13"/>
  <c r="AT388" i="13"/>
  <c r="AR970" i="14"/>
  <c r="AR988" i="13"/>
  <c r="AR212" i="14"/>
  <c r="AR402" i="14"/>
  <c r="AR1047" i="13"/>
  <c r="AR934" i="14"/>
  <c r="AT594" i="13"/>
  <c r="AR724" i="14"/>
  <c r="AT923" i="13"/>
  <c r="AT55" i="13"/>
  <c r="AT520" i="13"/>
  <c r="AR968" i="14"/>
  <c r="AR259" i="13"/>
  <c r="AR257" i="13"/>
  <c r="AT978" i="13"/>
  <c r="AT467" i="13"/>
  <c r="AR297" i="13"/>
  <c r="AR517" i="13"/>
  <c r="AT105" i="13"/>
  <c r="AR501" i="13"/>
  <c r="AR393" i="14"/>
  <c r="AR246" i="13"/>
  <c r="AR209" i="14"/>
  <c r="AR68" i="13"/>
  <c r="AR386" i="13"/>
  <c r="AT248" i="13"/>
  <c r="AT130" i="13"/>
  <c r="AR650" i="13"/>
  <c r="AR360" i="13"/>
  <c r="AR385" i="14"/>
  <c r="AR313" i="14"/>
  <c r="AR535" i="14"/>
  <c r="AR216" i="14"/>
  <c r="AR989" i="13"/>
  <c r="AT274" i="13"/>
  <c r="AR453" i="14"/>
  <c r="AR402" i="13"/>
  <c r="AT244" i="13"/>
  <c r="AT416" i="13"/>
  <c r="AT905" i="13"/>
  <c r="AT681" i="13"/>
  <c r="AR292" i="14"/>
  <c r="AR589" i="14"/>
  <c r="AR811" i="14"/>
  <c r="AT462" i="13"/>
  <c r="AT193" i="13"/>
  <c r="AT983" i="13"/>
  <c r="AR716" i="14"/>
  <c r="AT817" i="13"/>
  <c r="AT422" i="13"/>
  <c r="AR840" i="14"/>
  <c r="AT294" i="13"/>
  <c r="AT282" i="13"/>
  <c r="AR921" i="13"/>
  <c r="AR520" i="14"/>
  <c r="AT60" i="13"/>
  <c r="AR503" i="13"/>
  <c r="AR91" i="14"/>
  <c r="AR24" i="14"/>
  <c r="AR599" i="13"/>
  <c r="AR352" i="13"/>
  <c r="AT117" i="13"/>
  <c r="AR440" i="14"/>
  <c r="AR531" i="13"/>
  <c r="AT96" i="13"/>
  <c r="AT914" i="13"/>
  <c r="AR409" i="13"/>
  <c r="AR980" i="13"/>
  <c r="AR1085" i="14"/>
  <c r="AR890" i="13"/>
  <c r="AT270" i="13"/>
  <c r="AT747" i="13"/>
  <c r="AR963" i="13"/>
  <c r="AT674" i="13"/>
  <c r="AR429" i="13"/>
  <c r="AR693" i="13"/>
  <c r="AR127" i="13"/>
  <c r="AT491" i="13"/>
  <c r="AT601" i="13"/>
  <c r="AR17" i="13"/>
  <c r="AR46" i="13"/>
  <c r="AR93" i="13"/>
  <c r="AR287" i="13"/>
  <c r="AR132" i="14"/>
  <c r="AR396" i="13"/>
  <c r="AR38" i="14"/>
  <c r="AT924" i="13"/>
  <c r="AR443" i="14"/>
  <c r="AR65" i="14"/>
  <c r="AR442" i="13"/>
  <c r="AR956" i="14"/>
  <c r="AT358" i="13"/>
  <c r="AT648" i="13"/>
  <c r="AR436" i="14"/>
  <c r="AR888" i="13"/>
  <c r="AR518" i="13"/>
  <c r="AT1014" i="13"/>
  <c r="AR791" i="14"/>
  <c r="AR30" i="13"/>
  <c r="AR186" i="14"/>
  <c r="AR876" i="14"/>
  <c r="AT639" i="13"/>
  <c r="AR489" i="13"/>
  <c r="AT303" i="13"/>
  <c r="AR601" i="13"/>
  <c r="AT868" i="13"/>
  <c r="AT832" i="13"/>
  <c r="AT425" i="13"/>
  <c r="AR1005" i="14"/>
  <c r="AT867" i="13"/>
  <c r="AR460" i="13"/>
  <c r="AR49" i="14"/>
  <c r="AT284" i="13"/>
  <c r="AT501" i="13"/>
  <c r="AR71" i="14"/>
  <c r="AT772" i="13"/>
  <c r="AR524" i="14"/>
  <c r="AR658" i="13"/>
  <c r="AR930" i="13"/>
  <c r="AR207" i="13"/>
  <c r="AR942" i="14"/>
  <c r="AR220" i="14"/>
  <c r="AR574" i="14"/>
  <c r="AR390" i="14"/>
  <c r="AT647" i="13"/>
  <c r="AR1081" i="13"/>
  <c r="AR713" i="14"/>
  <c r="AT165" i="13"/>
  <c r="AR353" i="13"/>
  <c r="AR1023" i="14"/>
  <c r="AT953" i="13"/>
  <c r="AR215" i="14"/>
  <c r="AR852" i="13"/>
  <c r="AR1024" i="14"/>
  <c r="AR645" i="14"/>
  <c r="AR883" i="14"/>
  <c r="AR356" i="14"/>
  <c r="AT406" i="13"/>
  <c r="AT236" i="13"/>
  <c r="AR16" i="14"/>
  <c r="AR655" i="13"/>
  <c r="AT468" i="13"/>
  <c r="AR365" i="14"/>
  <c r="AR531" i="14"/>
  <c r="AR144" i="13"/>
  <c r="AR98" i="14"/>
  <c r="AT275" i="13"/>
  <c r="AR665" i="13"/>
  <c r="AR630" i="13"/>
  <c r="AR1009" i="14"/>
  <c r="AR197" i="13"/>
  <c r="AR327" i="14"/>
  <c r="AR1022" i="14"/>
  <c r="AT52" i="13"/>
  <c r="AR315" i="13"/>
  <c r="AR387" i="13"/>
  <c r="AT247" i="13"/>
  <c r="AR18" i="13"/>
  <c r="AR794" i="14"/>
  <c r="AR217" i="14"/>
  <c r="AR349" i="13"/>
  <c r="AR797" i="14"/>
  <c r="AR1075" i="13"/>
  <c r="AR746" i="14"/>
  <c r="AR401" i="13"/>
  <c r="AT1002" i="13"/>
  <c r="AR252" i="14"/>
  <c r="AR860" i="14"/>
  <c r="AT222" i="13"/>
  <c r="AR885" i="14"/>
  <c r="AT1035" i="13"/>
  <c r="AR955" i="13"/>
  <c r="AT395" i="13"/>
  <c r="AR157" i="13"/>
  <c r="AT705" i="13"/>
  <c r="AR239" i="14"/>
  <c r="AR618" i="13"/>
  <c r="AR904" i="14"/>
  <c r="AR854" i="13"/>
  <c r="AR295" i="13"/>
  <c r="AR48" i="13"/>
  <c r="AR1068" i="13"/>
  <c r="AT32" i="13"/>
  <c r="AR334" i="13"/>
  <c r="AR934" i="13"/>
  <c r="AR674" i="14"/>
  <c r="AR469" i="13"/>
  <c r="AR405" i="14"/>
  <c r="AR12" i="14"/>
  <c r="AR473" i="13"/>
  <c r="AT161" i="13"/>
  <c r="AT253" i="13"/>
  <c r="AT913" i="13"/>
  <c r="AR753" i="13"/>
  <c r="AR142" i="14"/>
  <c r="AT814" i="13"/>
  <c r="AR213" i="14"/>
  <c r="AT1058" i="13"/>
  <c r="AT196" i="13"/>
  <c r="AR670" i="14"/>
  <c r="AT8" i="13"/>
  <c r="AR498" i="14"/>
  <c r="AT14" i="13"/>
  <c r="AT892" i="13"/>
  <c r="AT834" i="13"/>
  <c r="AT745" i="13"/>
  <c r="AT651" i="13"/>
  <c r="AT937" i="13"/>
  <c r="AR925" i="14"/>
  <c r="AT961" i="13"/>
  <c r="AR53" i="14"/>
  <c r="AR803" i="13"/>
  <c r="AR1070" i="14"/>
  <c r="AT351" i="13"/>
  <c r="AR281" i="14"/>
  <c r="AR272" i="13"/>
  <c r="AT302" i="13"/>
  <c r="AR308" i="13"/>
  <c r="AR773" i="13"/>
  <c r="AT489" i="13"/>
  <c r="AR530" i="14"/>
  <c r="AR139" i="13"/>
  <c r="AT331" i="13"/>
  <c r="AR644" i="14"/>
  <c r="AR139" i="14"/>
  <c r="AR1013" i="13"/>
  <c r="AT890" i="13"/>
  <c r="AR587" i="13"/>
  <c r="AR481" i="13"/>
  <c r="AR662" i="13"/>
  <c r="AR695" i="14"/>
  <c r="AR1036" i="14"/>
  <c r="AR165" i="14"/>
  <c r="AR813" i="13"/>
  <c r="AR294" i="14"/>
  <c r="AT87" i="13"/>
  <c r="AR783" i="14"/>
  <c r="AR816" i="13"/>
  <c r="AR500" i="14"/>
  <c r="AT181" i="13"/>
  <c r="AR581" i="13"/>
  <c r="AT856" i="13"/>
  <c r="AT880" i="13"/>
  <c r="AR588" i="13"/>
  <c r="AT144" i="13"/>
  <c r="AT215" i="13"/>
  <c r="AT261" i="13"/>
  <c r="AT477" i="13"/>
  <c r="AT378" i="13"/>
  <c r="AR715" i="14"/>
  <c r="AR759" i="14"/>
  <c r="AT550" i="13"/>
  <c r="AR881" i="13"/>
  <c r="AR986" i="14"/>
  <c r="AT484" i="13"/>
  <c r="AR122" i="14"/>
  <c r="AR30" i="14"/>
  <c r="AT612" i="13"/>
  <c r="AR793" i="14"/>
  <c r="AR757" i="13"/>
  <c r="AT407" i="13"/>
  <c r="AR221" i="14"/>
  <c r="AR671" i="14"/>
  <c r="AT703" i="13"/>
  <c r="AT251" i="13"/>
  <c r="AT401" i="13"/>
  <c r="AR208" i="14"/>
  <c r="AR270" i="13"/>
  <c r="AT278" i="13"/>
  <c r="AT1008" i="13"/>
  <c r="AT724" i="13"/>
  <c r="AR832" i="13"/>
  <c r="AR1064" i="14"/>
  <c r="AT812" i="13"/>
  <c r="AR8" i="14"/>
  <c r="AT562" i="13"/>
  <c r="AR546" i="14"/>
  <c r="AT714" i="13"/>
  <c r="AT357" i="13"/>
  <c r="AT367" i="13"/>
  <c r="AR737" i="14"/>
  <c r="AT968" i="13"/>
  <c r="AR449" i="13"/>
  <c r="AR642" i="13"/>
  <c r="AR253" i="14"/>
  <c r="AR474" i="13"/>
  <c r="AR310" i="14"/>
  <c r="AR162" i="14"/>
  <c r="AR45" i="13"/>
  <c r="AR608" i="14"/>
  <c r="AR792" i="13"/>
  <c r="AR785" i="14"/>
  <c r="AR734" i="13"/>
  <c r="AR169" i="14"/>
  <c r="AT333" i="13"/>
  <c r="AT626" i="13"/>
  <c r="AR433" i="13"/>
  <c r="AT482" i="13"/>
  <c r="AR535" i="13"/>
  <c r="AR1014" i="13"/>
  <c r="AR79" i="13"/>
  <c r="AR278" i="14"/>
  <c r="AR693" i="14"/>
  <c r="AT527" i="13"/>
  <c r="AR254" i="13"/>
  <c r="AR897" i="14"/>
  <c r="AR532" i="14"/>
  <c r="AT607" i="13"/>
  <c r="AR822" i="14"/>
  <c r="AT791" i="13"/>
  <c r="AR491" i="13"/>
  <c r="AR160" i="13"/>
  <c r="AT667" i="13"/>
  <c r="AR986" i="13"/>
  <c r="AT1037" i="13"/>
  <c r="AR1019" i="13"/>
  <c r="AR97" i="14"/>
  <c r="AT574" i="13"/>
  <c r="AR691" i="13"/>
  <c r="AR56" i="14"/>
  <c r="AR485" i="14"/>
  <c r="AT682" i="13"/>
  <c r="AR651" i="13"/>
  <c r="AT930" i="13"/>
  <c r="AT31" i="13"/>
  <c r="AR1085" i="13"/>
  <c r="AR586" i="13"/>
  <c r="AR666" i="14"/>
  <c r="AR869" i="13"/>
  <c r="AR591" i="13"/>
  <c r="AR1043" i="14"/>
  <c r="AT444" i="13"/>
  <c r="AR969" i="14"/>
  <c r="AT493" i="13"/>
  <c r="AR940" i="14"/>
  <c r="AT1059" i="13"/>
  <c r="AR9" i="14"/>
  <c r="AR937" i="13"/>
  <c r="AR603" i="14"/>
  <c r="AR1070" i="13"/>
  <c r="AR981" i="13"/>
  <c r="AR629" i="13"/>
  <c r="AT945" i="13"/>
  <c r="AR512" i="14"/>
  <c r="AR1032" i="14"/>
  <c r="AR1053" i="14"/>
  <c r="AR938" i="14"/>
  <c r="AR68" i="14"/>
  <c r="AR594" i="13"/>
  <c r="AR457" i="14"/>
  <c r="AR369" i="13"/>
  <c r="AR271" i="14"/>
  <c r="AT119" i="13"/>
  <c r="AR107" i="14"/>
  <c r="AR739" i="14"/>
  <c r="AT813" i="13"/>
  <c r="AR372" i="13"/>
  <c r="AT372" i="13"/>
  <c r="AR154" i="13"/>
  <c r="AR224" i="13"/>
  <c r="AR572" i="13"/>
  <c r="AR443" i="13"/>
  <c r="AT301" i="13"/>
  <c r="AT769" i="13"/>
  <c r="AT195" i="13"/>
  <c r="AR421" i="14"/>
  <c r="AT95" i="13"/>
  <c r="AT625" i="13"/>
  <c r="AT782" i="13"/>
  <c r="AR427" i="14"/>
  <c r="AR465" i="13"/>
  <c r="AR233" i="13"/>
  <c r="AT49" i="13"/>
  <c r="AR51" i="13"/>
  <c r="AT656" i="13"/>
  <c r="AT42" i="13"/>
  <c r="AR180" i="13"/>
  <c r="AR195" i="13"/>
  <c r="AR306" i="13"/>
  <c r="AR635" i="13"/>
  <c r="AT433" i="13"/>
  <c r="AT84" i="13"/>
  <c r="AR1073" i="13"/>
  <c r="AT478" i="13"/>
  <c r="AR632" i="13"/>
  <c r="AR782" i="14"/>
  <c r="AT583" i="13"/>
  <c r="AR725" i="14"/>
  <c r="AR682" i="14"/>
  <c r="AR1032" i="13"/>
  <c r="AR304" i="13"/>
  <c r="AR1026" i="13"/>
  <c r="AT457" i="13"/>
  <c r="AT952" i="13"/>
  <c r="AR920" i="14"/>
  <c r="AT225" i="13"/>
  <c r="AR34" i="14"/>
  <c r="AR123" i="14"/>
  <c r="AT717" i="13"/>
  <c r="AR938" i="13"/>
  <c r="AR668" i="13"/>
  <c r="AR270" i="14"/>
  <c r="AR487" i="13"/>
  <c r="AR60" i="14"/>
  <c r="AR968" i="13"/>
  <c r="AR754" i="13"/>
  <c r="AR725" i="13"/>
  <c r="AR507" i="13"/>
  <c r="AT557" i="13"/>
  <c r="AT683" i="13"/>
  <c r="AR268" i="13"/>
  <c r="AT827" i="13"/>
  <c r="AR687" i="13"/>
  <c r="AR901" i="14"/>
  <c r="AT864" i="13"/>
  <c r="AT954" i="13"/>
  <c r="AT1082" i="13"/>
  <c r="AT209" i="13"/>
  <c r="AT424" i="13"/>
  <c r="AR935" i="13"/>
  <c r="AT826" i="13"/>
  <c r="AT582" i="13"/>
  <c r="AR795" i="13"/>
  <c r="AT695" i="13"/>
  <c r="AR527" i="14"/>
  <c r="AR419" i="13"/>
  <c r="AR1051" i="13"/>
  <c r="AR654" i="13"/>
  <c r="AR321" i="14"/>
  <c r="AT511" i="13"/>
  <c r="AR76" i="13"/>
  <c r="AR67" i="14"/>
  <c r="AR1025" i="13"/>
  <c r="AT809" i="13"/>
  <c r="AR886" i="13"/>
  <c r="AR385" i="13"/>
  <c r="AT1005" i="13"/>
  <c r="AR44" i="13"/>
  <c r="AR979" i="14"/>
  <c r="AR758" i="13"/>
  <c r="AT893" i="13"/>
  <c r="AT160" i="13"/>
  <c r="AR741" i="13"/>
  <c r="AR1054" i="14"/>
  <c r="AR125" i="13"/>
  <c r="AR231" i="14"/>
  <c r="AR720" i="14"/>
  <c r="AR950" i="13"/>
  <c r="AR1027" i="14"/>
  <c r="AT972" i="13"/>
  <c r="AT370" i="13"/>
  <c r="AR695" i="13"/>
  <c r="AR1010" i="13"/>
  <c r="AT417" i="13"/>
  <c r="AR892" i="14"/>
  <c r="AR616" i="14"/>
  <c r="AT904" i="13"/>
  <c r="AR972" i="13"/>
  <c r="AR1048" i="14"/>
  <c r="AR1077" i="14"/>
  <c r="AT779" i="13"/>
  <c r="AR456" i="14"/>
  <c r="AR556" i="13"/>
  <c r="AR197" i="14"/>
  <c r="AR622" i="14"/>
  <c r="AT902" i="13"/>
  <c r="AT514" i="13"/>
  <c r="AR369" i="14"/>
  <c r="AT63" i="13"/>
  <c r="AR853" i="14"/>
  <c r="AR467" i="13"/>
  <c r="AR665" i="14"/>
  <c r="AR712" i="13"/>
  <c r="AR909" i="14"/>
  <c r="AR973" i="13"/>
  <c r="AT800" i="13"/>
  <c r="AT321" i="13"/>
  <c r="AR679" i="13"/>
  <c r="AR368" i="13"/>
  <c r="AT854" i="13"/>
  <c r="AT646" i="13"/>
  <c r="AR250" i="13"/>
  <c r="AR1006" i="13"/>
  <c r="AR838" i="14"/>
  <c r="AT591" i="13"/>
  <c r="AR982" i="14"/>
  <c r="AT498" i="13"/>
  <c r="AR294" i="13"/>
  <c r="AR354" i="13"/>
  <c r="AT911" i="13"/>
  <c r="AR849" i="13"/>
  <c r="AR282" i="13"/>
  <c r="AT139" i="13"/>
  <c r="AR194" i="13"/>
  <c r="AT428" i="13"/>
  <c r="AT134" i="13"/>
  <c r="AT441" i="13"/>
  <c r="AT738" i="13"/>
  <c r="AR987" i="14"/>
  <c r="AT9" i="13"/>
  <c r="AT523" i="13"/>
  <c r="AR602" i="13"/>
  <c r="AR798" i="14"/>
  <c r="AT991" i="13"/>
  <c r="AT822" i="13"/>
  <c r="AR200" i="13"/>
  <c r="AR1083" i="14"/>
  <c r="AR363" i="13"/>
  <c r="AR549" i="14"/>
  <c r="AR325" i="14"/>
  <c r="AR797" i="13"/>
  <c r="AR855" i="13"/>
  <c r="AR708" i="13"/>
  <c r="AT801" i="13"/>
  <c r="AT185" i="13"/>
  <c r="AR430" i="14"/>
  <c r="AT292" i="13"/>
  <c r="AT342" i="13"/>
  <c r="AR874" i="14"/>
  <c r="AR450" i="13"/>
  <c r="AT742" i="13"/>
  <c r="AR434" i="14"/>
  <c r="AR198" i="13"/>
  <c r="AR856" i="14"/>
  <c r="AT429" i="13"/>
  <c r="AR976" i="14"/>
  <c r="AT304" i="13"/>
  <c r="AT821" i="13"/>
  <c r="AR1003" i="13"/>
  <c r="AR641" i="13"/>
  <c r="AT994" i="13"/>
  <c r="AT781" i="13"/>
  <c r="AR397" i="13"/>
  <c r="AT1048" i="13"/>
  <c r="AR104" i="13"/>
  <c r="AR716" i="13"/>
  <c r="AT129" i="13"/>
  <c r="AT36" i="13"/>
  <c r="AT231" i="13"/>
  <c r="AR111" i="14"/>
  <c r="AR810" i="13"/>
  <c r="AT932" i="13"/>
  <c r="AR146" i="13"/>
  <c r="AR607" i="13"/>
  <c r="AT797" i="13"/>
  <c r="AT495" i="13"/>
  <c r="AT111" i="13"/>
  <c r="AT276" i="13"/>
  <c r="AR345" i="13"/>
  <c r="AT186" i="13"/>
  <c r="AR957" i="13"/>
  <c r="AR867" i="14"/>
  <c r="AR486" i="14"/>
  <c r="AR371" i="14"/>
  <c r="AT776" i="13"/>
  <c r="AR350" i="13"/>
  <c r="AR569" i="14"/>
  <c r="AR201" i="14"/>
  <c r="AR702" i="14"/>
  <c r="AR894" i="14"/>
  <c r="AR152" i="13"/>
  <c r="AR640" i="13"/>
  <c r="AR256" i="13"/>
  <c r="AR866" i="14"/>
  <c r="AR420" i="13"/>
  <c r="AR879" i="14"/>
  <c r="AT869" i="13"/>
  <c r="AT127" i="13"/>
  <c r="AR205" i="13"/>
  <c r="AR119" i="13"/>
  <c r="AR98" i="13"/>
  <c r="AR857" i="14"/>
  <c r="AT746" i="13"/>
  <c r="AT534" i="13"/>
  <c r="AR770" i="14"/>
  <c r="AR621" i="14"/>
  <c r="AT749" i="13"/>
  <c r="AR413" i="14"/>
  <c r="AR143" i="14"/>
  <c r="AR566" i="14"/>
  <c r="AR869" i="14"/>
  <c r="AT727" i="13"/>
  <c r="AT179" i="13"/>
  <c r="AT202" i="13"/>
  <c r="AR626" i="13"/>
  <c r="AR616" i="13"/>
  <c r="AR488" i="14"/>
  <c r="AT157" i="13"/>
  <c r="AT142" i="13"/>
  <c r="AR529" i="14"/>
  <c r="AT852" i="13"/>
  <c r="AR445" i="13"/>
  <c r="AT487" i="13"/>
  <c r="AR1052" i="13"/>
  <c r="AR97" i="13"/>
  <c r="AR416" i="14"/>
  <c r="AR1071" i="13"/>
  <c r="AT27" i="13"/>
  <c r="AR309" i="13"/>
  <c r="AR120" i="13"/>
  <c r="AT1030" i="13"/>
  <c r="AR515" i="14"/>
  <c r="AT40" i="13"/>
  <c r="AT774" i="13"/>
  <c r="AR771" i="13"/>
  <c r="AR86" i="14"/>
  <c r="AT229" i="13"/>
  <c r="AR943" i="14"/>
  <c r="AT1074" i="13"/>
  <c r="AT198" i="13"/>
  <c r="AT207" i="13"/>
  <c r="AT992" i="13"/>
  <c r="AR58" i="14"/>
  <c r="AT138" i="13"/>
  <c r="AT740" i="13"/>
  <c r="AR933" i="14"/>
  <c r="AR153" i="13"/>
  <c r="AT551" i="13"/>
  <c r="AT862" i="13"/>
  <c r="AR843" i="14"/>
  <c r="AT927" i="13"/>
  <c r="AR584" i="13"/>
  <c r="AT361" i="13"/>
  <c r="AR967" i="14"/>
  <c r="AR407" i="13"/>
  <c r="AR682" i="13"/>
  <c r="AT354" i="13"/>
  <c r="AR753" i="14"/>
  <c r="AT332" i="13"/>
  <c r="AR1020" i="14"/>
  <c r="AR243" i="14"/>
  <c r="AR381" i="13"/>
  <c r="AR696" i="14"/>
  <c r="AR760" i="14"/>
  <c r="AT662" i="13"/>
  <c r="AR969" i="13"/>
  <c r="AR699" i="14"/>
  <c r="AR320" i="13"/>
  <c r="AT513" i="13"/>
  <c r="AR409" i="14"/>
  <c r="AR268" i="14"/>
  <c r="AR828" i="13"/>
  <c r="AR105" i="13"/>
  <c r="AR471" i="13"/>
  <c r="AR621" i="13"/>
  <c r="AR303" i="13"/>
  <c r="AT190" i="13"/>
  <c r="AT698" i="13"/>
  <c r="AR406" i="14"/>
  <c r="AR1080" i="13"/>
  <c r="AR944" i="14"/>
  <c r="AT999" i="13"/>
  <c r="AR71" i="13"/>
  <c r="AR573" i="13"/>
  <c r="AT1047" i="13"/>
  <c r="AT66" i="13"/>
  <c r="AR610" i="14"/>
  <c r="AT577" i="13"/>
  <c r="AR965" i="13"/>
  <c r="AR833" i="14"/>
  <c r="AR870" i="14"/>
  <c r="AR1013" i="14"/>
  <c r="AR609" i="13"/>
  <c r="AR796" i="13"/>
  <c r="AT68" i="13"/>
  <c r="AR751" i="14"/>
  <c r="AT79" i="13"/>
  <c r="AT254" i="13"/>
  <c r="AT739" i="13"/>
  <c r="AR148" i="13"/>
  <c r="AR362" i="13"/>
  <c r="AR361" i="13"/>
  <c r="AR721" i="14"/>
  <c r="AR7" i="14"/>
  <c r="AT343" i="13"/>
  <c r="AR236" i="13"/>
  <c r="AR966" i="14"/>
  <c r="AR636" i="14"/>
  <c r="AT145" i="13"/>
  <c r="AR613" i="13"/>
  <c r="AT256" i="13"/>
  <c r="AR623" i="13"/>
  <c r="AR841" i="14"/>
  <c r="AT939" i="13"/>
  <c r="AT970" i="13"/>
  <c r="AR748" i="14"/>
  <c r="AR185" i="14"/>
  <c r="AT430" i="13"/>
  <c r="AT765" i="13"/>
  <c r="AR1030" i="13"/>
  <c r="AR325" i="13"/>
  <c r="AR473" i="14"/>
  <c r="AR305" i="13"/>
  <c r="AR340" i="13"/>
  <c r="AT664" i="13"/>
  <c r="AR192" i="13"/>
  <c r="AR673" i="13"/>
  <c r="AR80" i="14"/>
  <c r="AR728" i="13"/>
  <c r="AR316" i="14"/>
  <c r="AR298" i="13"/>
  <c r="AT228" i="13"/>
  <c r="AR338" i="13"/>
  <c r="AT132" i="13"/>
  <c r="AT538" i="13"/>
  <c r="AR186" i="13"/>
  <c r="AR452" i="14"/>
  <c r="AR128" i="14"/>
  <c r="AR1055" i="14"/>
  <c r="AT741" i="13"/>
  <c r="AR233" i="14"/>
  <c r="AR1039" i="13"/>
  <c r="AR70" i="13"/>
  <c r="AR865" i="14"/>
  <c r="AR776" i="14"/>
  <c r="AR121" i="14"/>
  <c r="AT686" i="13"/>
  <c r="AT41" i="13"/>
  <c r="AT188" i="13"/>
  <c r="AR768" i="14"/>
  <c r="AT643" i="13"/>
  <c r="AR80" i="13"/>
  <c r="AR41" i="13"/>
  <c r="AR936" i="13"/>
  <c r="AT751" i="13"/>
  <c r="AR1052" i="14"/>
  <c r="AT133" i="13"/>
  <c r="AR711" i="14"/>
  <c r="AT143" i="13"/>
  <c r="AR732" i="14"/>
  <c r="AT689" i="13"/>
  <c r="AR183" i="14"/>
  <c r="AR772" i="13"/>
  <c r="AT311" i="13"/>
  <c r="AT121" i="13"/>
  <c r="AT659" i="13"/>
  <c r="AT804" i="13"/>
  <c r="AT901" i="13"/>
  <c r="AR138" i="14"/>
  <c r="AR106" i="14"/>
  <c r="AR479" i="13"/>
  <c r="AR45" i="14"/>
  <c r="AR592" i="14"/>
  <c r="AT726" i="13"/>
  <c r="AT296" i="13"/>
  <c r="AR458" i="14"/>
  <c r="AT38" i="13"/>
  <c r="AT37" i="13"/>
  <c r="AR496" i="14"/>
  <c r="AT505" i="13"/>
  <c r="AR883" i="13"/>
  <c r="AT249" i="13"/>
  <c r="AR102" i="13"/>
  <c r="AT387" i="13"/>
  <c r="AR394" i="14"/>
  <c r="AT532" i="13"/>
  <c r="AR237" i="14"/>
  <c r="AT353" i="13"/>
  <c r="AR431" i="14"/>
  <c r="AR643" i="14"/>
  <c r="AR937" i="14"/>
  <c r="AR470" i="14"/>
  <c r="AR451" i="14"/>
  <c r="AT734" i="13"/>
  <c r="AR162" i="13"/>
  <c r="AR697" i="14"/>
  <c r="AR204" i="14"/>
  <c r="AR707" i="13"/>
  <c r="AR1082" i="14"/>
  <c r="AR545" i="13"/>
  <c r="AR138" i="13"/>
  <c r="AT234" i="13"/>
  <c r="AR125" i="14"/>
  <c r="AR436" i="13"/>
  <c r="AR396" i="14"/>
  <c r="AR264" i="13"/>
  <c r="AR885" i="13"/>
  <c r="AT760" i="13"/>
  <c r="AR748" i="13"/>
  <c r="AR362" i="14"/>
  <c r="AR832" i="14"/>
  <c r="AT720" i="13"/>
  <c r="AR380" i="13"/>
  <c r="AR664" i="13"/>
  <c r="AR472" i="13"/>
  <c r="AT1056" i="13"/>
  <c r="AT120" i="13"/>
  <c r="AR686" i="14"/>
  <c r="AR685" i="14"/>
  <c r="AT1026" i="13"/>
  <c r="AT641" i="13"/>
  <c r="AT891" i="13"/>
  <c r="AR491" i="14"/>
  <c r="AR815" i="13"/>
  <c r="AT931" i="13"/>
  <c r="AR688" i="14"/>
  <c r="AR241" i="14"/>
  <c r="AR90" i="13"/>
  <c r="AR905" i="13"/>
  <c r="AT384" i="13"/>
  <c r="AR466" i="14"/>
  <c r="AT1006" i="13"/>
  <c r="AR1079" i="13"/>
  <c r="AT606" i="13"/>
  <c r="AT865" i="13"/>
  <c r="AR459" i="14"/>
  <c r="AT995" i="13"/>
  <c r="AR926" i="13"/>
  <c r="AR141" i="13"/>
  <c r="AT796" i="13"/>
  <c r="AR825" i="13"/>
  <c r="AR923" i="14"/>
  <c r="AR273" i="13"/>
  <c r="AR416" i="13"/>
  <c r="AR109" i="13"/>
  <c r="AR931" i="14"/>
  <c r="AT295" i="13"/>
  <c r="AR905" i="14"/>
  <c r="AR617" i="14"/>
  <c r="AR50" i="13"/>
  <c r="AR950" i="14"/>
  <c r="AR678" i="13"/>
  <c r="AR108" i="14"/>
  <c r="AR190" i="13"/>
  <c r="AT564" i="13"/>
  <c r="AR193" i="14"/>
  <c r="AR788" i="14"/>
  <c r="AT515" i="13"/>
  <c r="AR1028" i="13"/>
  <c r="AR442" i="14"/>
  <c r="AT155" i="13"/>
  <c r="AR196" i="14"/>
  <c r="AR351" i="14"/>
  <c r="AR1043" i="13"/>
  <c r="AT676" i="13"/>
  <c r="AR210" i="13"/>
  <c r="AT525" i="13"/>
  <c r="AT446" i="13"/>
  <c r="AR1035" i="13"/>
  <c r="AR116" i="14"/>
  <c r="AT799" i="13"/>
  <c r="AT77" i="13"/>
  <c r="AT1021" i="13"/>
  <c r="AR576" i="13"/>
  <c r="AR200" i="14"/>
  <c r="AT459" i="13"/>
  <c r="AR297" i="14"/>
  <c r="AR766" i="14"/>
  <c r="AR374" i="14"/>
  <c r="AR730" i="13"/>
  <c r="AR167" i="14"/>
  <c r="AR423" i="14"/>
  <c r="AT153" i="13"/>
  <c r="AT704" i="13"/>
  <c r="AR204" i="13"/>
  <c r="AR94" i="13"/>
  <c r="AR764" i="14"/>
  <c r="AR589" i="13"/>
  <c r="AR683" i="14"/>
  <c r="AR570" i="14"/>
  <c r="AT848" i="13"/>
  <c r="AR836" i="13"/>
  <c r="AR47" i="13"/>
  <c r="AR634" i="14"/>
  <c r="AR69" i="14"/>
  <c r="AR630" i="14"/>
  <c r="AT200" i="13"/>
  <c r="AR794" i="13"/>
  <c r="AT1028" i="13"/>
  <c r="AR955" i="14"/>
  <c r="AT815" i="13"/>
  <c r="AT846" i="13"/>
  <c r="AT1079" i="13"/>
  <c r="AR319" i="14"/>
  <c r="AT1004" i="13"/>
  <c r="AT666" i="13"/>
  <c r="AR544" i="14"/>
  <c r="AR1034" i="14"/>
  <c r="AR60" i="13"/>
  <c r="AR786" i="14"/>
  <c r="AR612" i="14"/>
  <c r="AR931" i="13"/>
  <c r="AR573" i="14"/>
  <c r="AR299" i="13"/>
  <c r="AT15" i="13"/>
  <c r="AR676" i="14"/>
  <c r="AR835" i="13"/>
  <c r="AT453" i="13"/>
  <c r="AR174" i="13"/>
  <c r="AR144" i="14"/>
  <c r="AT558" i="13"/>
  <c r="AT224" i="13"/>
  <c r="AR864" i="14"/>
  <c r="AR624" i="14"/>
  <c r="AR652" i="13"/>
  <c r="AR764" i="13"/>
  <c r="AR318" i="13"/>
  <c r="AR74" i="14"/>
  <c r="AR140" i="13"/>
  <c r="AT650" i="13"/>
  <c r="AR756" i="14"/>
  <c r="AR255" i="14"/>
  <c r="AR887" i="14"/>
  <c r="AT883" i="13"/>
  <c r="AR11" i="14"/>
  <c r="AR1062" i="14"/>
  <c r="AR1041" i="13"/>
  <c r="AR810" i="14"/>
  <c r="AR342" i="13"/>
  <c r="AR382" i="14"/>
  <c r="AR108" i="13"/>
  <c r="AT588" i="13"/>
  <c r="AR424" i="14"/>
  <c r="AR338" i="14"/>
  <c r="AR561" i="14"/>
  <c r="AR288" i="14"/>
  <c r="AR812" i="14"/>
  <c r="AR703" i="13"/>
  <c r="AR755" i="13"/>
  <c r="AR609" i="14"/>
  <c r="AT449" i="13"/>
  <c r="AR304" i="14"/>
  <c r="AR401" i="14"/>
  <c r="AR493" i="14"/>
  <c r="AT465" i="13"/>
  <c r="AR155" i="13"/>
  <c r="AR677" i="14"/>
  <c r="AT166" i="13"/>
  <c r="AR1019" i="14"/>
  <c r="AR767" i="13"/>
  <c r="AT381" i="13"/>
  <c r="AT630" i="13"/>
  <c r="AR290" i="14"/>
  <c r="AR140" i="14"/>
  <c r="AT915" i="13"/>
  <c r="AT474" i="13"/>
  <c r="AR177" i="13"/>
  <c r="AR129" i="13"/>
  <c r="AR537" i="14"/>
  <c r="AT579" i="13"/>
  <c r="AR446" i="14"/>
  <c r="AR680" i="14"/>
  <c r="AR392" i="14"/>
  <c r="AT504" i="13"/>
  <c r="AT605" i="13"/>
  <c r="AR631" i="14"/>
  <c r="AR598" i="14"/>
  <c r="AR601" i="14"/>
  <c r="AT942" i="13"/>
  <c r="AR277" i="14"/>
  <c r="AT287" i="13"/>
  <c r="AT959" i="13"/>
  <c r="AR118" i="13"/>
  <c r="AT1060" i="13"/>
  <c r="AR559" i="14"/>
  <c r="AR891" i="14"/>
  <c r="AT414" i="13"/>
  <c r="AT1065" i="13"/>
  <c r="AR1058" i="14"/>
  <c r="AR57" i="13"/>
  <c r="AT859" i="13"/>
  <c r="AT732" i="13"/>
  <c r="AT125" i="13"/>
  <c r="AT584" i="13"/>
  <c r="AR605" i="13"/>
  <c r="AR722" i="14"/>
  <c r="AT998" i="13"/>
  <c r="AT903" i="13"/>
  <c r="AR777" i="14"/>
  <c r="AT688" i="13"/>
  <c r="AT793" i="13"/>
  <c r="AR684" i="14"/>
  <c r="AR39" i="14"/>
  <c r="AR994" i="14"/>
  <c r="AT314" i="13"/>
  <c r="AR813" i="14"/>
  <c r="AR351" i="13"/>
  <c r="AR749" i="13"/>
  <c r="AR299" i="14"/>
  <c r="AR199" i="13"/>
  <c r="AR220" i="13"/>
  <c r="AR550" i="14"/>
  <c r="AR441" i="14"/>
  <c r="AR29" i="13"/>
  <c r="AR662" i="14"/>
  <c r="AR907" i="14"/>
  <c r="AR970" i="13"/>
  <c r="AR599" i="14"/>
  <c r="AT922" i="13"/>
  <c r="AT206" i="13"/>
  <c r="AT940" i="13"/>
  <c r="AR75" i="14"/>
  <c r="AT383" i="13"/>
  <c r="AR502" i="13"/>
  <c r="AR899" i="13"/>
  <c r="AT123" i="13"/>
  <c r="AR522" i="13"/>
  <c r="AT665" i="13"/>
  <c r="AT102" i="13"/>
  <c r="AR229" i="13"/>
  <c r="AT896" i="13"/>
  <c r="AT736" i="13"/>
  <c r="AT988" i="13"/>
  <c r="AR223" i="13"/>
  <c r="AR410" i="13"/>
  <c r="AT1033" i="13"/>
  <c r="AR823" i="13"/>
  <c r="AR395" i="14"/>
  <c r="AT162" i="13"/>
  <c r="AR668" i="14"/>
  <c r="AR858" i="14"/>
  <c r="AR119" i="14"/>
  <c r="AR314" i="14"/>
  <c r="AR208" i="13"/>
  <c r="AT115" i="13"/>
  <c r="AT743" i="13"/>
  <c r="AR975" i="14"/>
  <c r="AR472" i="14"/>
  <c r="AT17" i="13"/>
  <c r="AT777" i="13"/>
  <c r="AR267" i="13"/>
  <c r="AR540" i="13"/>
  <c r="AR1044" i="13"/>
  <c r="AR673" i="14"/>
  <c r="AR538" i="13"/>
  <c r="AT81" i="13"/>
  <c r="AT871" i="13"/>
  <c r="AR322" i="14"/>
  <c r="AT455" i="13"/>
  <c r="AT622" i="13"/>
  <c r="AR580" i="14"/>
  <c r="AT451" i="13"/>
  <c r="AR859" i="13"/>
  <c r="AR237" i="13"/>
  <c r="AR450" i="14"/>
  <c r="AT938" i="13"/>
  <c r="AT1078" i="13"/>
  <c r="AT187" i="13"/>
  <c r="AR548" i="14"/>
  <c r="AR733" i="14"/>
  <c r="AT693" i="13"/>
  <c r="AT555" i="13"/>
  <c r="AR475" i="13"/>
  <c r="AT696" i="13"/>
  <c r="AR541" i="14"/>
  <c r="AT82" i="13"/>
  <c r="AR571" i="14"/>
  <c r="AR492" i="13"/>
  <c r="AT819" i="13"/>
  <c r="AR936" i="14"/>
  <c r="AR638" i="13"/>
  <c r="AR1078" i="13"/>
  <c r="AR575" i="14"/>
  <c r="AR405" i="13"/>
  <c r="AR182" i="13"/>
  <c r="AT386" i="13"/>
  <c r="AR148" i="14"/>
  <c r="AR830" i="14"/>
  <c r="AR466" i="13"/>
  <c r="AR225" i="13"/>
  <c r="AR72" i="13"/>
  <c r="AR213" i="13"/>
  <c r="AT469" i="13"/>
  <c r="AR906" i="13"/>
  <c r="AR743" i="14"/>
  <c r="AR640" i="14"/>
  <c r="AR700" i="13"/>
  <c r="AT808" i="13"/>
  <c r="AR536" i="13"/>
  <c r="AR151" i="13"/>
  <c r="AR1015" i="14"/>
  <c r="AR543" i="13"/>
  <c r="AR669" i="13"/>
  <c r="AR762" i="14"/>
  <c r="AT888" i="13"/>
  <c r="AR124" i="13"/>
  <c r="AR94" i="14"/>
  <c r="AR995" i="14"/>
  <c r="AR173" i="13"/>
  <c r="AR408" i="14"/>
  <c r="AR995" i="13"/>
  <c r="AR367" i="13"/>
  <c r="AR82" i="13"/>
  <c r="AT1041" i="13"/>
  <c r="AT1073" i="13"/>
  <c r="AR216" i="13"/>
  <c r="AR457" i="13"/>
  <c r="AR1012" i="14"/>
  <c r="AR962" i="14"/>
  <c r="AR580" i="13"/>
  <c r="AR956" i="13"/>
  <c r="AT1057" i="13"/>
  <c r="AT326" i="13"/>
  <c r="AR714" i="13"/>
  <c r="AR906" i="14"/>
  <c r="AR282" i="14"/>
  <c r="AR831" i="13"/>
  <c r="AR582" i="14"/>
  <c r="AR919" i="14"/>
  <c r="AT255" i="13"/>
  <c r="AR170" i="14"/>
  <c r="AT317" i="13"/>
  <c r="AR493" i="13"/>
  <c r="AR415" i="14"/>
  <c r="AR296" i="14"/>
  <c r="AR973" i="14"/>
  <c r="AR576" i="14"/>
  <c r="AR458" i="13"/>
  <c r="AT802" i="13"/>
  <c r="AR192" i="14"/>
  <c r="AR626" i="14"/>
  <c r="AR1033" i="14"/>
  <c r="AT873" i="13"/>
  <c r="AR150" i="13"/>
  <c r="AR932" i="14"/>
  <c r="AR1065" i="14"/>
  <c r="AR683" i="13"/>
  <c r="AT399" i="13"/>
  <c r="AR617" i="13"/>
  <c r="AR1083" i="13"/>
  <c r="AR355" i="14"/>
  <c r="AR253" i="13"/>
  <c r="AT956" i="13"/>
  <c r="AR1076" i="14"/>
  <c r="AR548" i="13"/>
  <c r="AT1081" i="13"/>
  <c r="AR712" i="14"/>
  <c r="AR40" i="13"/>
  <c r="AR670" i="13"/>
  <c r="AR415" i="13"/>
  <c r="AR1018" i="13"/>
  <c r="AR459" i="13"/>
  <c r="AR477" i="14"/>
  <c r="AR823" i="14"/>
  <c r="AR984" i="14"/>
  <c r="AR799" i="13"/>
  <c r="AR374" i="13"/>
  <c r="AT596" i="13"/>
  <c r="AT398" i="13"/>
  <c r="AT632" i="13"/>
  <c r="AT100" i="13"/>
  <c r="AR348" i="14"/>
  <c r="AT735" i="13"/>
  <c r="AT281" i="13"/>
  <c r="AR619" i="13"/>
  <c r="AR614" i="14"/>
  <c r="AR920" i="13"/>
  <c r="AR289" i="13"/>
  <c r="AR731" i="13"/>
  <c r="AR649" i="14"/>
  <c r="AR667" i="14"/>
  <c r="AR286" i="14"/>
  <c r="AR634" i="13"/>
  <c r="AR1050" i="13"/>
  <c r="AT103" i="13"/>
  <c r="AR219" i="13"/>
  <c r="AR446" i="13"/>
  <c r="AT497" i="13"/>
  <c r="AR134" i="13"/>
  <c r="AR164" i="14"/>
  <c r="AT1070" i="13"/>
  <c r="AR808" i="14"/>
  <c r="AT941" i="13"/>
  <c r="AR311" i="13"/>
  <c r="AR983" i="14"/>
  <c r="AR309" i="14"/>
  <c r="AT280" i="13"/>
  <c r="AR571" i="13"/>
  <c r="AR567" i="13"/>
  <c r="AR156" i="13"/>
  <c r="AT113" i="13"/>
  <c r="AR872" i="13"/>
  <c r="AR262" i="13"/>
  <c r="AR62" i="14"/>
  <c r="AT947" i="13"/>
  <c r="AT360" i="13"/>
  <c r="AR9" i="13"/>
  <c r="AR776" i="13"/>
  <c r="AR291" i="13"/>
  <c r="AR801" i="14"/>
  <c r="AR168" i="13"/>
  <c r="AR643" i="13"/>
  <c r="AR360" i="14"/>
  <c r="AR274" i="13"/>
  <c r="AR27" i="13"/>
  <c r="AR837" i="14"/>
  <c r="AR340" i="14"/>
  <c r="AT90" i="13"/>
  <c r="AR747" i="13"/>
  <c r="AR424" i="13"/>
  <c r="AR34" i="13"/>
  <c r="AR1037" i="13"/>
  <c r="AT345" i="13"/>
  <c r="AR412" i="14"/>
  <c r="AR464" i="13"/>
  <c r="AR830" i="13"/>
  <c r="AR895" i="14"/>
  <c r="AT230" i="13"/>
  <c r="AT768" i="13"/>
  <c r="AR73" i="13"/>
  <c r="AR820" i="14"/>
  <c r="AT675" i="13"/>
  <c r="AR179" i="13"/>
  <c r="AR547" i="13"/>
  <c r="AR949" i="14"/>
  <c r="AR914" i="14"/>
  <c r="AR8" i="13"/>
  <c r="AR1034" i="13"/>
  <c r="AT1053" i="13"/>
  <c r="AT857" i="13"/>
  <c r="AT818" i="13"/>
  <c r="AT543" i="13"/>
  <c r="AR169" i="13"/>
  <c r="AR81" i="13"/>
  <c r="AR230" i="13"/>
  <c r="AR21" i="13"/>
  <c r="AR908" i="13"/>
  <c r="AR991" i="14"/>
  <c r="AR511" i="14"/>
  <c r="AT790" i="13"/>
  <c r="AR403" i="14"/>
  <c r="AT919" i="13"/>
  <c r="AR991" i="13"/>
  <c r="AR391" i="14"/>
  <c r="AR37" i="13"/>
  <c r="AR827" i="13"/>
  <c r="AT679" i="13"/>
  <c r="AR499" i="14"/>
  <c r="AR1049" i="14"/>
  <c r="AR675" i="14"/>
  <c r="AT631" i="13"/>
  <c r="AT997" i="13"/>
  <c r="AT1011" i="13"/>
  <c r="AR560" i="13"/>
  <c r="AR604" i="13"/>
  <c r="AR99" i="14"/>
  <c r="AR171" i="14"/>
  <c r="AR638" i="14"/>
  <c r="AT585" i="13"/>
  <c r="AR42" i="13"/>
  <c r="AR462" i="13"/>
  <c r="AR90" i="14"/>
  <c r="AR167" i="13"/>
  <c r="AT13" i="13"/>
  <c r="AR871" i="14"/>
  <c r="AR708" i="14"/>
  <c r="AR850" i="14"/>
  <c r="AR236" i="14"/>
  <c r="AT788" i="13"/>
  <c r="AT1067" i="13"/>
  <c r="AT519" i="13"/>
  <c r="AR61" i="14"/>
  <c r="AR953" i="14"/>
  <c r="AR960" i="13"/>
  <c r="AR320" i="14"/>
  <c r="AR76" i="14"/>
  <c r="AT43" i="13"/>
  <c r="AR377" i="14"/>
  <c r="AR635" i="14"/>
  <c r="AR368" i="14"/>
  <c r="AR1069" i="14"/>
  <c r="AR833" i="13"/>
  <c r="AR468" i="13"/>
  <c r="AT107" i="13"/>
  <c r="AR172" i="13"/>
  <c r="AR447" i="14"/>
  <c r="AR631" i="13"/>
  <c r="AR172" i="14"/>
  <c r="AR315" i="14"/>
  <c r="AR698" i="13"/>
  <c r="AT423" i="13"/>
  <c r="AT1015" i="13"/>
  <c r="AT1003" i="13"/>
  <c r="AR449" i="14"/>
  <c r="AR516" i="13"/>
  <c r="AT897" i="13"/>
  <c r="AR328" i="14"/>
  <c r="AR465" i="14"/>
  <c r="AR395" i="13"/>
  <c r="AT623" i="13"/>
  <c r="AT1069" i="13"/>
  <c r="AT307" i="13"/>
  <c r="AT72" i="13"/>
  <c r="AR344" i="13"/>
  <c r="AR435" i="14"/>
  <c r="AR804" i="14"/>
  <c r="AT697" i="13"/>
  <c r="AR874" i="13"/>
  <c r="AR235" i="13"/>
  <c r="AR735" i="13"/>
  <c r="AR461" i="13"/>
  <c r="AR829" i="14"/>
  <c r="AR383" i="13"/>
  <c r="AT617" i="13"/>
  <c r="AT11" i="13"/>
  <c r="AT521" i="13"/>
  <c r="AT669" i="13"/>
  <c r="AT839" i="13"/>
  <c r="AR234" i="14"/>
  <c r="AR1062" i="13"/>
  <c r="AT322" i="13"/>
  <c r="AR557" i="14"/>
  <c r="AR126" i="14"/>
  <c r="AT440" i="13"/>
  <c r="AT391" i="13"/>
  <c r="AR724" i="13"/>
  <c r="AR106" i="13"/>
  <c r="AR868" i="14"/>
  <c r="AT411" i="13"/>
  <c r="AR81" i="14"/>
  <c r="AR44" i="14"/>
  <c r="AR612" i="13"/>
  <c r="AR951" i="13"/>
  <c r="AR21" i="14"/>
  <c r="AR284" i="14"/>
  <c r="AR870" i="13"/>
  <c r="AR889" i="13"/>
  <c r="AT97" i="13"/>
  <c r="AR1073" i="14"/>
  <c r="AR91" i="13"/>
  <c r="AR1057" i="13"/>
  <c r="AR848" i="14"/>
  <c r="AR277" i="13"/>
  <c r="AR379" i="14"/>
  <c r="AT934" i="13"/>
  <c r="AT503" i="13"/>
  <c r="AR623" i="14"/>
  <c r="AR912" i="14"/>
  <c r="AT448" i="13"/>
  <c r="AR815" i="14"/>
  <c r="AR136" i="13"/>
  <c r="AR397" i="14"/>
  <c r="AR206" i="13"/>
  <c r="AR519" i="14"/>
  <c r="AR313" i="13"/>
  <c r="AT420" i="13"/>
  <c r="AR417" i="14"/>
  <c r="AR777" i="13"/>
  <c r="AR726" i="13"/>
  <c r="AT908" i="13"/>
  <c r="AR347" i="14"/>
  <c r="AR605" i="14"/>
  <c r="AR22" i="14"/>
  <c r="AR124" i="14"/>
  <c r="AT578" i="13"/>
  <c r="AR515" i="13"/>
  <c r="AR924" i="13"/>
  <c r="AR890" i="14"/>
  <c r="AT393" i="13"/>
  <c r="AR454" i="13"/>
  <c r="AT884" i="13"/>
  <c r="AR370" i="13"/>
  <c r="AR137" i="14"/>
  <c r="AT235" i="13"/>
  <c r="AR730" i="14"/>
  <c r="AR615" i="13"/>
  <c r="AR89" i="14"/>
  <c r="AT728" i="13"/>
  <c r="AR134" i="14"/>
  <c r="AT350" i="13"/>
  <c r="AR147" i="13"/>
  <c r="AR348" i="13"/>
  <c r="AR131" i="14"/>
  <c r="AR50" i="14"/>
  <c r="AR783" i="13"/>
  <c r="AT1025" i="13"/>
  <c r="AR633" i="14"/>
  <c r="AR232" i="13"/>
  <c r="AR738" i="13"/>
  <c r="AT984" i="13"/>
  <c r="AT621" i="13"/>
  <c r="AR857" i="13"/>
  <c r="AR985" i="13"/>
  <c r="AR1082" i="13"/>
  <c r="AR505" i="14"/>
  <c r="AT258" i="13"/>
  <c r="AR681" i="14"/>
  <c r="AT653" i="13"/>
  <c r="AT593" i="13"/>
  <c r="AR1016" i="13"/>
  <c r="AR43" i="14"/>
  <c r="AR556" i="14"/>
  <c r="AR513" i="13"/>
  <c r="AR615" i="14"/>
  <c r="AR711" i="13"/>
  <c r="AT409" i="13"/>
  <c r="AR261" i="14"/>
  <c r="AR720" i="13"/>
  <c r="AT553" i="13"/>
  <c r="AR206" i="14"/>
  <c r="AT853" i="13"/>
  <c r="AR600" i="14"/>
  <c r="AT116" i="13"/>
  <c r="AR984" i="13"/>
  <c r="AR143" i="13"/>
  <c r="AT614" i="13"/>
  <c r="AR679" i="14"/>
  <c r="AR876" i="13"/>
  <c r="AR41" i="14"/>
  <c r="AR150" i="14"/>
  <c r="AR611" i="13"/>
  <c r="AT835" i="13"/>
  <c r="AR736" i="14"/>
  <c r="AT783" i="13"/>
  <c r="AR839" i="14"/>
  <c r="AR231" i="13"/>
  <c r="AT366" i="13"/>
  <c r="AT946" i="13"/>
  <c r="AR1075" i="14"/>
  <c r="AR255" i="13"/>
  <c r="AT324" i="13"/>
  <c r="AR603" i="13"/>
  <c r="AT1018" i="13"/>
  <c r="AT786" i="13"/>
  <c r="AR636" i="13"/>
  <c r="AR606" i="13"/>
  <c r="AR300" i="13"/>
  <c r="AR722" i="13"/>
  <c r="AT461" i="13"/>
  <c r="AR614" i="13"/>
  <c r="AR595" i="13"/>
  <c r="AR474" i="14"/>
  <c r="AR964" i="14"/>
  <c r="AR593" i="13"/>
  <c r="AT670" i="13"/>
  <c r="AR115" i="14"/>
  <c r="AR648" i="14"/>
  <c r="AR542" i="13"/>
  <c r="AT718" i="13"/>
  <c r="AR175" i="13"/>
  <c r="AT260" i="13"/>
  <c r="AR184" i="14"/>
  <c r="AR181" i="14"/>
  <c r="AT180" i="13"/>
  <c r="AR497" i="14"/>
  <c r="AR427" i="13"/>
  <c r="AR214" i="14"/>
  <c r="AR1010" i="14"/>
  <c r="AT1046" i="13"/>
  <c r="AR814" i="13"/>
  <c r="AR359" i="14"/>
  <c r="AR821" i="14"/>
  <c r="AR862" i="14"/>
  <c r="AT1062" i="13"/>
  <c r="AT197" i="13"/>
  <c r="AR742" i="14"/>
  <c r="AR608" i="13"/>
  <c r="AR622" i="13"/>
  <c r="AR642" i="14"/>
  <c r="AT816" i="13"/>
  <c r="AT907" i="13"/>
  <c r="AR66" i="14"/>
  <c r="AR366" i="14"/>
  <c r="AT227" i="13"/>
  <c r="AT476" i="13"/>
  <c r="AR363" i="14"/>
  <c r="AT252" i="13"/>
  <c r="AR404" i="14"/>
  <c r="AR392" i="13"/>
  <c r="AR908" i="14"/>
  <c r="AR214" i="13"/>
  <c r="AT684" i="13"/>
  <c r="AT789" i="13"/>
  <c r="AR54" i="13"/>
  <c r="AR121" i="13"/>
  <c r="AR481" i="14"/>
  <c r="AR1063" i="14"/>
  <c r="AR366" i="13"/>
  <c r="AR14" i="14"/>
  <c r="AT172" i="13"/>
  <c r="AR551" i="14"/>
  <c r="AT598" i="13"/>
  <c r="AR432" i="14"/>
  <c r="AR211" i="14"/>
  <c r="AT767" i="13"/>
  <c r="AT65" i="13"/>
  <c r="AR896" i="13"/>
  <c r="AT337" i="13"/>
  <c r="AT7" i="13"/>
  <c r="AT1040" i="13"/>
  <c r="AR324" i="13"/>
  <c r="AR117" i="14"/>
  <c r="AR269" i="13"/>
  <c r="AR907" i="13"/>
  <c r="AT290" i="13"/>
  <c r="AR1071" i="14"/>
  <c r="AT163" i="13"/>
  <c r="AT265" i="13"/>
  <c r="AR382" i="13"/>
  <c r="AR334" i="14"/>
  <c r="AR1037" i="14"/>
  <c r="AT400" i="13"/>
  <c r="AR407" i="14"/>
  <c r="AR649" i="13"/>
  <c r="AR290" i="13"/>
  <c r="AR83" i="14"/>
  <c r="AR6" i="14"/>
  <c r="AR761" i="14"/>
  <c r="AT616" i="13"/>
  <c r="AR528" i="14"/>
  <c r="AT141" i="13"/>
  <c r="AR795" i="14"/>
  <c r="AT492" i="13"/>
  <c r="AT205" i="13"/>
  <c r="AR263" i="14"/>
  <c r="AR770" i="13"/>
  <c r="AT1055" i="13"/>
  <c r="AR113" i="14"/>
  <c r="AT164" i="13"/>
  <c r="AR690" i="14"/>
  <c r="AR330" i="14"/>
  <c r="AR710" i="13"/>
  <c r="AT1016" i="13"/>
  <c r="AT57" i="13"/>
  <c r="AR966" i="13"/>
  <c r="AR1066" i="13"/>
  <c r="AR989" i="14"/>
  <c r="AR219" i="14"/>
  <c r="AR903" i="14"/>
  <c r="AT1076" i="13"/>
  <c r="AR222" i="14"/>
  <c r="AT219" i="13"/>
  <c r="AR895" i="13"/>
  <c r="AR494" i="14"/>
  <c r="AR604" i="14"/>
  <c r="AT147" i="13"/>
  <c r="AT977" i="13"/>
  <c r="AR547" i="14"/>
  <c r="AR344" i="14"/>
  <c r="AR371" i="13"/>
  <c r="AR976" i="13"/>
  <c r="AR132" i="13"/>
  <c r="AT397" i="13"/>
  <c r="AT334" i="13"/>
  <c r="AT982" i="13"/>
  <c r="AR922" i="13"/>
  <c r="AR112" i="14"/>
  <c r="AT613" i="13"/>
  <c r="AR822" i="13"/>
  <c r="AR824" i="14"/>
  <c r="AT374" i="13"/>
  <c r="AT863" i="13"/>
  <c r="AT851" i="13"/>
  <c r="AT707" i="13"/>
  <c r="AR249" i="13"/>
  <c r="AR694" i="14"/>
  <c r="AR918" i="13"/>
  <c r="AR433" i="14"/>
  <c r="AR978" i="14"/>
  <c r="AR437" i="14"/>
  <c r="AT599" i="13"/>
  <c r="AR790" i="14"/>
  <c r="AT602" i="13"/>
  <c r="AT678" i="13"/>
  <c r="AR898" i="13"/>
  <c r="AT213" i="13"/>
  <c r="AT803" i="13"/>
  <c r="AR307" i="14"/>
  <c r="AR311" i="14"/>
  <c r="AT754" i="13"/>
  <c r="AR372" i="14"/>
  <c r="AT199" i="13"/>
  <c r="AR756" i="13"/>
  <c r="AR514" i="13"/>
  <c r="AT636" i="13"/>
  <c r="AR349" i="14"/>
  <c r="AR701" i="13"/>
  <c r="AR506" i="13"/>
  <c r="AR1017" i="13"/>
  <c r="AR74" i="13"/>
  <c r="AR426" i="13"/>
  <c r="AR499" i="13"/>
  <c r="AT619" i="13"/>
  <c r="AR265" i="14"/>
  <c r="AR103" i="14"/>
  <c r="AR51" i="14"/>
  <c r="AR1042" i="13"/>
  <c r="AT795" i="13"/>
  <c r="AR131" i="13"/>
  <c r="AR293" i="13"/>
  <c r="AR814" i="14"/>
  <c r="AR706" i="13"/>
  <c r="AT576" i="13"/>
  <c r="AT840" i="13"/>
  <c r="AR33" i="13"/>
  <c r="AR896" i="14"/>
  <c r="AT548" i="13"/>
  <c r="AT500" i="13"/>
  <c r="AR699" i="13"/>
  <c r="AT44" i="13"/>
  <c r="AR103" i="13"/>
  <c r="AR247" i="13"/>
  <c r="AR840" i="13"/>
  <c r="AT1061" i="13"/>
  <c r="AR929" i="14"/>
  <c r="AR388" i="13"/>
  <c r="AR653" i="13"/>
  <c r="AR960" i="14"/>
  <c r="AT262" i="13"/>
  <c r="AR330" i="13"/>
  <c r="AT243" i="13"/>
  <c r="AR647" i="13"/>
  <c r="AR552" i="14"/>
  <c r="AT820" i="13"/>
  <c r="AT990" i="13"/>
  <c r="AT148" i="13"/>
  <c r="AR618" i="14"/>
  <c r="AR286" i="13"/>
  <c r="AT944" i="13"/>
  <c r="AT687" i="13"/>
  <c r="AT690" i="13"/>
  <c r="AR49" i="13"/>
  <c r="AR927" i="14"/>
  <c r="AR400" i="14"/>
  <c r="AR705" i="14"/>
  <c r="AT885" i="13"/>
  <c r="AT300" i="13"/>
  <c r="AR825" i="14"/>
  <c r="AR875" i="13"/>
  <c r="AT645" i="13"/>
  <c r="AT1027" i="13"/>
  <c r="AT1052" i="13"/>
  <c r="AR1051" i="14"/>
  <c r="AR33" i="14"/>
  <c r="AR177" i="14"/>
  <c r="AT722" i="13"/>
  <c r="AT565" i="13"/>
  <c r="AT752" i="13"/>
  <c r="AR1024" i="13"/>
  <c r="AT392" i="13"/>
  <c r="AR834" i="14"/>
  <c r="AR1011" i="14"/>
  <c r="AT39" i="13"/>
  <c r="AR904" i="13"/>
  <c r="AR952" i="13"/>
  <c r="AR570" i="13"/>
  <c r="AT566" i="13"/>
  <c r="AR758" i="14"/>
  <c r="AT694" i="13"/>
  <c r="AR438" i="13"/>
  <c r="AT713" i="13"/>
  <c r="AT24" i="13"/>
  <c r="AT447" i="13"/>
  <c r="AR826" i="13"/>
  <c r="AR249" i="14"/>
  <c r="AR331" i="14"/>
  <c r="AR189" i="14"/>
  <c r="AT21" i="13"/>
  <c r="AR322" i="13"/>
  <c r="AT845" i="13"/>
  <c r="AT62" i="13"/>
  <c r="AT759" i="13"/>
  <c r="AR590" i="14"/>
  <c r="AR238" i="14"/>
  <c r="AR101" i="14"/>
  <c r="AT335" i="13"/>
  <c r="AR188" i="13"/>
  <c r="AT508" i="13"/>
  <c r="AR31" i="13"/>
  <c r="AR957" i="14"/>
  <c r="AR818" i="13"/>
  <c r="AT191" i="13"/>
  <c r="AR543" i="14"/>
  <c r="AT339" i="13"/>
  <c r="AT975" i="13"/>
  <c r="AT925" i="13"/>
  <c r="AT877" i="13"/>
  <c r="AR1021" i="14"/>
  <c r="AT912" i="13"/>
  <c r="AT841" i="13"/>
  <c r="AR241" i="13"/>
  <c r="AR517" i="14"/>
  <c r="AR997" i="13"/>
  <c r="AR1041" i="14"/>
  <c r="AR899" i="14"/>
  <c r="AR585" i="13"/>
  <c r="AR350" i="14"/>
  <c r="AR122" i="13"/>
  <c r="AR1055" i="13"/>
  <c r="AR661" i="14"/>
  <c r="AR944" i="13"/>
  <c r="AT194" i="13"/>
  <c r="AR592" i="13"/>
  <c r="AR336" i="13"/>
  <c r="AR1068" i="14"/>
  <c r="AR1000" i="13"/>
  <c r="AR909" i="13"/>
  <c r="AR564" i="13"/>
  <c r="AR946" i="14"/>
  <c r="AR288" i="13"/>
  <c r="AR24" i="13"/>
  <c r="AT452" i="13"/>
  <c r="AR445" i="14"/>
  <c r="AT761" i="13"/>
  <c r="AR545" i="14"/>
  <c r="AR530" i="13"/>
  <c r="AR819" i="13"/>
  <c r="AR78" i="13"/>
  <c r="AR276" i="14"/>
  <c r="AR910" i="13"/>
  <c r="AR529" i="13"/>
  <c r="AR706" i="14"/>
  <c r="AR516" i="14"/>
  <c r="AR774" i="13"/>
  <c r="AR544" i="13"/>
  <c r="AR864" i="13"/>
  <c r="AR687" i="14"/>
  <c r="AR36" i="14"/>
  <c r="AR471" i="14"/>
  <c r="AR264" i="14"/>
  <c r="AR43" i="13"/>
  <c r="AT382" i="13"/>
  <c r="AR196" i="13"/>
  <c r="AR953" i="13"/>
  <c r="AT51" i="13"/>
  <c r="AR339" i="13"/>
  <c r="AR1069" i="13"/>
  <c r="AT88" i="13"/>
  <c r="AR62" i="13"/>
  <c r="AR1020" i="13"/>
  <c r="AR281" i="13"/>
  <c r="AR659" i="14"/>
  <c r="AR1061" i="14"/>
  <c r="AR1017" i="14"/>
  <c r="AR893" i="13"/>
  <c r="AR916" i="14"/>
  <c r="AR877" i="14"/>
  <c r="AT611" i="13"/>
  <c r="AR690" i="13"/>
  <c r="AR92" i="13"/>
  <c r="AT58" i="13"/>
  <c r="AT823" i="13"/>
  <c r="AR343" i="13"/>
  <c r="AR422" i="13"/>
  <c r="AR590" i="13"/>
  <c r="AT240" i="13"/>
  <c r="AT1039" i="13"/>
  <c r="AR778" i="14"/>
  <c r="AT169" i="13"/>
  <c r="AR461" i="14"/>
  <c r="AT792" i="13"/>
  <c r="AT480" i="13"/>
  <c r="AR637" i="13"/>
  <c r="AT981" i="13"/>
  <c r="AT46" i="13"/>
  <c r="AT221" i="13"/>
  <c r="AR227" i="14"/>
  <c r="AR677" i="13"/>
  <c r="AR562" i="14"/>
  <c r="AR364" i="13"/>
  <c r="AT663" i="13"/>
  <c r="AR440" i="13"/>
  <c r="AT312" i="13"/>
  <c r="AR22" i="13"/>
  <c r="AR99" i="13"/>
  <c r="AR703" i="14"/>
  <c r="AT336" i="13"/>
  <c r="AR802" i="13"/>
  <c r="AR242" i="13"/>
  <c r="AR945" i="14"/>
  <c r="AR696" i="13"/>
  <c r="AR745" i="13"/>
  <c r="AR735" i="14"/>
  <c r="AR23" i="13"/>
  <c r="AT979" i="13"/>
  <c r="AR526" i="13"/>
  <c r="AR591" i="14"/>
  <c r="AT263" i="13"/>
  <c r="AR715" i="13"/>
  <c r="AT1042" i="13"/>
  <c r="AR59" i="14"/>
  <c r="AT969" i="13"/>
  <c r="AT158" i="13"/>
  <c r="AR801" i="13"/>
  <c r="AR521" i="13"/>
  <c r="AT920" i="13"/>
  <c r="AR877" i="13"/>
  <c r="AR974" i="13"/>
  <c r="AR912" i="13"/>
  <c r="AR332" i="13"/>
  <c r="AR287" i="14"/>
  <c r="AR107" i="13"/>
  <c r="AR1042" i="14"/>
  <c r="AR104" i="14"/>
  <c r="AT208" i="13"/>
  <c r="AT226" i="13"/>
  <c r="AR816" i="14"/>
  <c r="AR32" i="13"/>
  <c r="AT192" i="13"/>
  <c r="AR88" i="13"/>
  <c r="AT204" i="13"/>
  <c r="AT22" i="13"/>
  <c r="AR922" i="14"/>
  <c r="AR999" i="14"/>
  <c r="AR510" i="13"/>
  <c r="AR305" i="14"/>
  <c r="AR855" i="14"/>
  <c r="AT375" i="13"/>
  <c r="AR389" i="14"/>
  <c r="AR552" i="13"/>
  <c r="AR337" i="13"/>
  <c r="AR13" i="13"/>
  <c r="AT346" i="13"/>
  <c r="AR120" i="14"/>
  <c r="AR346" i="14"/>
  <c r="AR915" i="14"/>
  <c r="AR768" i="13"/>
  <c r="AR40" i="14"/>
  <c r="AR1031" i="13"/>
  <c r="AT76" i="13"/>
  <c r="AR193" i="13"/>
  <c r="AR171" i="13"/>
  <c r="AR482" i="13"/>
  <c r="AT628" i="13"/>
  <c r="AT496" i="13"/>
  <c r="AT552" i="13"/>
  <c r="AR295" i="14"/>
  <c r="AR263" i="13"/>
  <c r="AR537" i="13"/>
  <c r="AT889" i="13"/>
  <c r="AT305" i="13"/>
  <c r="AT993" i="13"/>
  <c r="AT540" i="13"/>
  <c r="AR1079" i="14"/>
  <c r="AR656" i="14"/>
  <c r="AR1066" i="14"/>
  <c r="AR1001" i="14"/>
  <c r="AR878" i="13"/>
  <c r="AR75" i="13"/>
  <c r="AR195" i="14"/>
  <c r="AR1072" i="14"/>
  <c r="AT137" i="13"/>
  <c r="AR64" i="13"/>
  <c r="AR686" i="13"/>
  <c r="AR740" i="13"/>
  <c r="AR740" i="14"/>
  <c r="AR494" i="13"/>
  <c r="AR997" i="14"/>
  <c r="AT223" i="13"/>
  <c r="AR518" i="14"/>
  <c r="AT964" i="13"/>
  <c r="AR835" i="14"/>
  <c r="AR25" i="14"/>
  <c r="AT283" i="13"/>
  <c r="AR484" i="14"/>
  <c r="AR498" i="13"/>
  <c r="AT28" i="13"/>
  <c r="AR230" i="14"/>
  <c r="AR1076" i="13"/>
  <c r="AR704" i="14"/>
  <c r="AR10" i="13"/>
  <c r="AT184" i="13"/>
  <c r="AR992" i="13"/>
  <c r="AR257" i="14"/>
  <c r="AR209" i="13"/>
  <c r="AT629" i="13"/>
  <c r="AT858" i="13"/>
  <c r="AR954" i="14"/>
  <c r="AT784" i="13"/>
  <c r="AT843" i="13"/>
  <c r="AR261" i="13"/>
  <c r="AT652" i="13"/>
  <c r="AR661" i="13"/>
  <c r="AR524" i="13"/>
  <c r="AR559" i="13"/>
  <c r="AR509" i="14"/>
  <c r="AR914" i="13"/>
  <c r="AR28" i="13"/>
  <c r="AR963" i="14"/>
  <c r="AR244" i="13"/>
  <c r="AR769" i="13"/>
  <c r="AT347" i="13"/>
  <c r="AT308" i="13"/>
  <c r="AT590" i="13"/>
  <c r="AR575" i="13"/>
  <c r="AR512" i="13"/>
  <c r="AR805" i="13"/>
  <c r="AT763" i="13"/>
  <c r="AR746" i="13"/>
  <c r="AT54" i="13"/>
  <c r="AR84" i="13"/>
  <c r="AR72" i="14"/>
  <c r="AT589" i="13"/>
  <c r="AR161" i="14"/>
  <c r="AT285" i="13"/>
  <c r="AR152" i="14"/>
  <c r="AR595" i="14"/>
  <c r="AR689" i="14"/>
  <c r="AR67" i="13"/>
  <c r="AR565" i="14"/>
  <c r="AT268" i="13"/>
  <c r="AR942" i="13"/>
  <c r="AT640" i="13"/>
  <c r="AR972" i="14"/>
  <c r="AT380" i="13"/>
  <c r="AT174" i="13"/>
  <c r="AR454" i="14"/>
  <c r="AR509" i="13"/>
  <c r="AR856" i="13"/>
  <c r="AR159" i="13"/>
  <c r="AR207" i="14"/>
  <c r="AT547" i="13"/>
  <c r="AR345" i="14"/>
  <c r="AR328" i="13"/>
  <c r="AT522" i="13"/>
  <c r="AT787" i="13"/>
  <c r="AR844" i="14"/>
  <c r="AR308" i="14"/>
  <c r="AT35" i="13"/>
  <c r="AT872" i="13"/>
  <c r="AT297" i="13"/>
  <c r="AR1002" i="14"/>
  <c r="AR654" i="14"/>
  <c r="AT273" i="13"/>
  <c r="AT167" i="13"/>
  <c r="AR789" i="14"/>
  <c r="AR628" i="13"/>
  <c r="AT442" i="13"/>
  <c r="AT203" i="13"/>
  <c r="AT955" i="13"/>
  <c r="AT389" i="13"/>
  <c r="AR289" i="14"/>
  <c r="AR1003" i="14"/>
  <c r="AR534" i="13"/>
  <c r="AR902" i="13"/>
  <c r="AT245" i="13"/>
  <c r="AR1048" i="13"/>
  <c r="AR888" i="14"/>
  <c r="AR834" i="13"/>
  <c r="AT757" i="13"/>
  <c r="AR644" i="13"/>
  <c r="AT876" i="13"/>
  <c r="AT371" i="13"/>
  <c r="AR441" i="13"/>
  <c r="AT212" i="13"/>
  <c r="AT921" i="13"/>
  <c r="AT363" i="13"/>
  <c r="AR824" i="13"/>
  <c r="AR381" i="14"/>
  <c r="AT486" i="13"/>
  <c r="AR329" i="14"/>
  <c r="AR483" i="13"/>
  <c r="AT989" i="13"/>
  <c r="AT918" i="13"/>
  <c r="AR378" i="14"/>
  <c r="AR741" i="14"/>
  <c r="AR393" i="13"/>
  <c r="AR927" i="13"/>
  <c r="AT755" i="13"/>
  <c r="AR898" i="14"/>
  <c r="AR482" i="14"/>
  <c r="AR225" i="14"/>
  <c r="AT780" i="13"/>
  <c r="AR359" i="13"/>
  <c r="AT327" i="13"/>
  <c r="AT764" i="13"/>
  <c r="AR175" i="14"/>
  <c r="AR918" i="14"/>
  <c r="AR434" i="13"/>
  <c r="AT170" i="13"/>
  <c r="AR992" i="14"/>
  <c r="AR1045" i="13"/>
  <c r="AR390" i="13"/>
  <c r="AT866" i="13"/>
  <c r="AT638" i="13"/>
  <c r="AR354" i="14"/>
  <c r="AR180" i="14"/>
  <c r="AT805" i="13"/>
  <c r="AT798" i="13"/>
  <c r="AR398" i="13"/>
  <c r="AR781" i="13"/>
  <c r="AR205" i="14"/>
  <c r="AR64" i="14"/>
  <c r="AR751" i="13"/>
  <c r="AR184" i="13"/>
  <c r="AR228" i="14"/>
  <c r="AR312" i="14"/>
  <c r="AT881" i="13"/>
  <c r="AR879" i="13"/>
  <c r="AT93" i="13"/>
  <c r="AT20" i="13"/>
  <c r="AR361" i="14"/>
  <c r="AT699" i="13"/>
  <c r="AR502" i="14"/>
  <c r="AR754" i="14"/>
  <c r="AT460" i="13"/>
  <c r="AR656" i="13"/>
  <c r="AR962" i="13"/>
  <c r="AT509" i="13"/>
  <c r="AR477" i="13"/>
  <c r="AT328" i="13"/>
  <c r="AT104" i="13"/>
  <c r="AR1023" i="13"/>
  <c r="AR900" i="14"/>
  <c r="AT140" i="13"/>
  <c r="AR1001" i="13"/>
  <c r="AR721" i="13"/>
  <c r="AR158" i="13"/>
  <c r="AT910" i="13"/>
  <c r="AR850" i="13"/>
  <c r="AR190" i="14"/>
  <c r="AR87" i="14"/>
  <c r="AT830" i="13"/>
  <c r="AR352" i="14"/>
  <c r="AR803" i="14"/>
  <c r="AR100" i="13"/>
  <c r="AT309" i="13"/>
  <c r="AR865" i="13"/>
  <c r="AT680" i="13"/>
  <c r="AR168" i="14"/>
  <c r="AR218" i="14"/>
  <c r="AT61" i="13"/>
  <c r="AR726" i="14"/>
  <c r="AT771" i="13"/>
  <c r="AR221" i="13"/>
  <c r="AR858" i="13"/>
  <c r="AT259" i="13"/>
  <c r="AR1011" i="13"/>
  <c r="AT996" i="13"/>
  <c r="AR467" i="14"/>
  <c r="AR817" i="13"/>
  <c r="AR377" i="13"/>
  <c r="AT560" i="13"/>
  <c r="AT634" i="13"/>
  <c r="AT900" i="13"/>
  <c r="AT211" i="13"/>
  <c r="AT882" i="13"/>
  <c r="AR672" i="13"/>
  <c r="AT963" i="13"/>
  <c r="AR141" i="14"/>
  <c r="AR110" i="14"/>
  <c r="AR1033" i="13"/>
  <c r="AT369" i="13"/>
  <c r="AT436" i="13"/>
  <c r="AR632" i="14"/>
  <c r="AR958" i="14"/>
  <c r="AT850" i="13"/>
  <c r="AT943" i="13"/>
  <c r="AT454" i="13"/>
  <c r="AR611" i="14"/>
  <c r="AR155" i="14"/>
  <c r="AT778" i="13"/>
  <c r="AT537" i="13"/>
  <c r="AR404" i="13"/>
  <c r="AT899" i="13"/>
  <c r="AT499" i="13"/>
  <c r="AT434" i="13"/>
  <c r="AR579" i="14"/>
  <c r="AT89" i="13"/>
  <c r="AR826" i="14"/>
  <c r="AT655" i="13"/>
  <c r="AR812" i="13"/>
  <c r="AR637" i="14"/>
  <c r="AT737" i="13"/>
  <c r="AR73" i="14"/>
  <c r="AR78" i="14"/>
  <c r="AR508" i="13"/>
  <c r="AR151" i="14"/>
  <c r="AR1084" i="13"/>
  <c r="AT109" i="13"/>
  <c r="AT731" i="13"/>
  <c r="AR413" i="13"/>
  <c r="AR578" i="13"/>
  <c r="AR378" i="13"/>
  <c r="AT356" i="13"/>
  <c r="AR428" i="14"/>
  <c r="AR414" i="13"/>
  <c r="AT610" i="13"/>
  <c r="AR302" i="13"/>
  <c r="AR356" i="13"/>
  <c r="AT528" i="13"/>
  <c r="AR83" i="13"/>
  <c r="AR884" i="13"/>
  <c r="AR488" i="13"/>
  <c r="AT730" i="13"/>
  <c r="AR981" i="14"/>
  <c r="AR333" i="13"/>
  <c r="AT733" i="13"/>
  <c r="AR873" i="14"/>
  <c r="AR307" i="13"/>
  <c r="AT1063" i="13"/>
  <c r="AT362" i="13"/>
  <c r="AR765" i="13"/>
  <c r="AR283" i="14"/>
  <c r="AR534" i="14"/>
  <c r="AR19" i="14"/>
  <c r="AR1050" i="14"/>
  <c r="AR1080" i="14"/>
  <c r="AR464" i="14"/>
  <c r="AR977" i="13"/>
  <c r="AT933" i="13"/>
  <c r="AT438" i="13"/>
  <c r="AT672" i="13"/>
  <c r="AT56" i="13"/>
  <c r="AR941" i="14"/>
  <c r="AR891" i="13"/>
  <c r="AR501" i="14"/>
  <c r="AR625" i="13"/>
  <c r="AT861" i="13"/>
  <c r="AR116" i="13"/>
  <c r="AR745" i="14"/>
  <c r="AR300" i="14"/>
  <c r="AR246" i="14"/>
  <c r="AR773" i="14"/>
  <c r="AT112" i="13"/>
  <c r="AR160" i="14"/>
  <c r="AR425" i="14"/>
  <c r="AT849" i="13"/>
  <c r="AT443" i="13"/>
  <c r="AR893" i="14"/>
  <c r="AR102" i="14"/>
  <c r="AR701" i="14"/>
  <c r="AT685" i="13"/>
  <c r="AT85" i="13"/>
  <c r="AT833" i="13"/>
  <c r="AR779" i="14"/>
  <c r="AT965" i="13"/>
  <c r="AR376" i="13"/>
  <c r="AR761" i="13"/>
  <c r="AT1019" i="13"/>
  <c r="AR680" i="13"/>
  <c r="AR672" i="14"/>
  <c r="AR577" i="14"/>
  <c r="AR203" i="13"/>
  <c r="AR38" i="13"/>
  <c r="AT567" i="13"/>
  <c r="AT94" i="13"/>
  <c r="AR28" i="14"/>
  <c r="AR273" i="14"/>
  <c r="AT176" i="13"/>
  <c r="AR697" i="13"/>
  <c r="AR911" i="14"/>
  <c r="AT1031" i="13"/>
  <c r="AT315" i="13"/>
  <c r="AT124" i="13"/>
  <c r="AR935" i="14"/>
  <c r="AR425" i="13"/>
  <c r="AR227" i="13"/>
  <c r="AR260" i="14"/>
  <c r="AR827" i="14"/>
  <c r="AT410" i="13"/>
  <c r="AT677" i="13"/>
  <c r="AR247" i="14"/>
  <c r="AR260" i="13"/>
  <c r="AR791" i="13"/>
  <c r="AR410" i="14"/>
  <c r="AR115" i="13"/>
  <c r="AT159" i="13"/>
  <c r="AR153" i="14"/>
  <c r="AR707" i="14"/>
  <c r="AT875" i="13"/>
  <c r="AR598" i="13"/>
  <c r="AT842" i="13"/>
  <c r="AR89" i="13"/>
  <c r="AR625" i="14"/>
  <c r="AR238" i="13"/>
  <c r="AT1029" i="13"/>
  <c r="AR563" i="13"/>
  <c r="AR982" i="13"/>
  <c r="AT1077" i="13"/>
  <c r="AR145" i="13"/>
  <c r="AT526" i="13"/>
  <c r="AT1032" i="13"/>
  <c r="AR302" i="14"/>
  <c r="AT413" i="13"/>
  <c r="AR1015" i="13"/>
  <c r="AT394" i="13"/>
  <c r="AT986" i="13"/>
  <c r="AR96" i="13"/>
  <c r="AT926" i="13"/>
  <c r="AR940" i="13"/>
  <c r="AT507" i="13"/>
  <c r="AT1038" i="13"/>
  <c r="AR451" i="13"/>
  <c r="AT701" i="13"/>
  <c r="AR386" i="14"/>
  <c r="AT976" i="13"/>
  <c r="AR317" i="14"/>
  <c r="AR367" i="14"/>
  <c r="AT1023" i="13"/>
  <c r="AR525" i="14"/>
  <c r="AT272" i="13"/>
  <c r="AT75" i="13"/>
  <c r="AT928" i="13"/>
  <c r="AR13" i="14"/>
  <c r="AR928" i="14"/>
  <c r="AR418" i="14"/>
  <c r="AR468" i="14"/>
  <c r="AR945" i="13"/>
  <c r="AR1063" i="13"/>
  <c r="AR627" i="13"/>
  <c r="AR784" i="13"/>
  <c r="AT950" i="13"/>
  <c r="AT173" i="13"/>
  <c r="AR251" i="14"/>
  <c r="AT269" i="13"/>
  <c r="AT488" i="13"/>
  <c r="AR861" i="13"/>
  <c r="AR358" i="13"/>
  <c r="AT470" i="13"/>
  <c r="AR398" i="14"/>
  <c r="AT83" i="13"/>
  <c r="AR85" i="14"/>
  <c r="AT271" i="13"/>
  <c r="AR274" i="14"/>
  <c r="AT402" i="13"/>
  <c r="AR659" i="13"/>
  <c r="AR165" i="13"/>
  <c r="AR426" i="14"/>
  <c r="AR57" i="14"/>
  <c r="AR495" i="13"/>
  <c r="AR525" i="13"/>
  <c r="AT264" i="13"/>
  <c r="AR448" i="13"/>
  <c r="AR961" i="14"/>
  <c r="AR1045" i="14"/>
  <c r="AR438" i="14"/>
  <c r="AT502" i="13"/>
  <c r="AR647" i="14"/>
  <c r="AR149" i="13"/>
  <c r="AR52" i="14"/>
  <c r="AR988" i="14"/>
  <c r="AR145" i="14"/>
  <c r="AR838" i="13"/>
  <c r="AR55" i="14"/>
  <c r="AR996" i="13"/>
  <c r="AR700" i="14"/>
  <c r="AT762" i="13"/>
  <c r="AR845" i="13"/>
  <c r="AT266" i="13"/>
  <c r="AT373" i="13"/>
  <c r="AR455" i="13"/>
  <c r="AR1072" i="13"/>
  <c r="AR226" i="14"/>
  <c r="AR709" i="14"/>
  <c r="AT725" i="13"/>
  <c r="AR1067" i="14"/>
  <c r="AR847" i="14"/>
  <c r="AR15" i="14"/>
  <c r="AT34" i="13"/>
  <c r="AR373" i="14"/>
  <c r="AT898" i="13"/>
  <c r="AT126" i="13"/>
  <c r="AT506" i="13"/>
  <c r="AR549" i="13"/>
  <c r="AT637" i="13"/>
  <c r="AR224" i="14"/>
  <c r="AR613" i="14"/>
  <c r="AT239" i="13"/>
  <c r="AT349" i="13"/>
  <c r="AR187" i="14"/>
  <c r="AR821" i="13"/>
  <c r="AR86" i="13"/>
  <c r="AT642" i="13"/>
  <c r="AT1010" i="13"/>
  <c r="AR339" i="14"/>
  <c r="AT458" i="13"/>
  <c r="AT69" i="13"/>
  <c r="AR596" i="13"/>
  <c r="AT156" i="13"/>
  <c r="AT481" i="13"/>
  <c r="AT1084" i="13"/>
  <c r="AR229" i="14"/>
  <c r="AR1029" i="14"/>
  <c r="AR977" i="14"/>
  <c r="AT756" i="13"/>
  <c r="AR577" i="13"/>
  <c r="AT1064" i="13"/>
  <c r="AR298" i="14"/>
  <c r="AR63" i="13"/>
  <c r="AR280" i="13"/>
  <c r="AR947" i="13"/>
  <c r="AR272" i="14"/>
  <c r="AT1022" i="13"/>
  <c r="AR744" i="13"/>
  <c r="AR303" i="14"/>
  <c r="AR1021" i="13"/>
  <c r="AR37" i="14"/>
  <c r="AR806" i="13"/>
  <c r="AT581" i="13"/>
  <c r="AR26" i="13"/>
  <c r="AT403" i="13"/>
  <c r="AT721" i="13"/>
  <c r="AT571" i="13"/>
  <c r="AR1064" i="13"/>
  <c r="AR245" i="14"/>
  <c r="AT348" i="13"/>
  <c r="AT233" i="13"/>
  <c r="AR557" i="13"/>
  <c r="AR228" i="13"/>
  <c r="AR265" i="13"/>
  <c r="AT668" i="13"/>
  <c r="AR431" i="13"/>
  <c r="AR882" i="13"/>
  <c r="AT419" i="13"/>
  <c r="AT524" i="13"/>
  <c r="AT587" i="13"/>
  <c r="AT177" i="13"/>
  <c r="AT1072" i="13"/>
  <c r="AR191" i="14"/>
  <c r="AR127" i="14"/>
  <c r="AR10" i="14"/>
  <c r="AR503" i="14"/>
  <c r="AR828" i="14"/>
  <c r="AR63" i="14"/>
  <c r="AR798" i="13"/>
  <c r="AT1036" i="13"/>
  <c r="AR619" i="14"/>
  <c r="AR1007" i="13"/>
  <c r="AR1044" i="14"/>
  <c r="AT86" i="13"/>
  <c r="AT241" i="13"/>
  <c r="AR444" i="13"/>
  <c r="AR375" i="14"/>
  <c r="AR437" i="13"/>
  <c r="AT1034" i="13"/>
  <c r="AR597" i="14"/>
  <c r="AT750" i="13"/>
  <c r="AR646" i="13"/>
  <c r="AR271" i="13"/>
  <c r="AR245" i="13"/>
  <c r="AT150" i="13"/>
  <c r="AR685" i="13"/>
  <c r="AR719" i="13"/>
  <c r="AT306" i="13"/>
  <c r="AT210" i="13"/>
  <c r="AR562" i="13"/>
  <c r="AR191" i="13"/>
  <c r="AR526" i="14"/>
  <c r="AT405" i="13"/>
  <c r="AR917" i="13"/>
  <c r="AR79" i="14"/>
  <c r="AR275" i="13"/>
  <c r="AT758" i="13"/>
  <c r="AT658" i="13"/>
  <c r="AR780" i="13"/>
  <c r="AR212" i="13"/>
  <c r="AR1060" i="13"/>
  <c r="AR133" i="13"/>
  <c r="AR16" i="13"/>
  <c r="AR943" i="13"/>
  <c r="AR587" i="14"/>
  <c r="AT600" i="13"/>
  <c r="AR675" i="13"/>
  <c r="AR844" i="13"/>
  <c r="AT844" i="13"/>
  <c r="AR252" i="13"/>
  <c r="AR775" i="14"/>
  <c r="AR88" i="14"/>
  <c r="AR939" i="14"/>
  <c r="AR87" i="13"/>
  <c r="AR202" i="13"/>
  <c r="AR800" i="14"/>
  <c r="AR341" i="13"/>
  <c r="AR130" i="13"/>
  <c r="AT218" i="13"/>
  <c r="AR915" i="13"/>
  <c r="AR123" i="13"/>
  <c r="AT1080" i="13"/>
  <c r="AR394" i="13"/>
  <c r="AT775" i="13"/>
  <c r="AR319" i="13"/>
  <c r="AR848" i="13"/>
  <c r="AR739" i="13"/>
  <c r="AT829" i="13"/>
  <c r="AR782" i="13"/>
  <c r="AR550" i="13"/>
  <c r="AT855" i="13"/>
  <c r="AT30" i="13"/>
  <c r="AR1047" i="14"/>
  <c r="AT569" i="13"/>
  <c r="AR581" i="14"/>
  <c r="AT418" i="13"/>
  <c r="AR1046" i="13"/>
  <c r="AT59" i="13"/>
  <c r="AR533" i="14"/>
  <c r="AR189" i="13"/>
  <c r="AR998" i="14"/>
  <c r="AT1045" i="13"/>
  <c r="AR836" i="14"/>
  <c r="AR137" i="13"/>
  <c r="AR948" i="14"/>
  <c r="AT971" i="13"/>
  <c r="AR561" i="13"/>
  <c r="AR234" i="13"/>
  <c r="AR983" i="13"/>
  <c r="AR946" i="13"/>
  <c r="AR100" i="14"/>
  <c r="AR919" i="13"/>
  <c r="AT949" i="13"/>
  <c r="AT70" i="13"/>
  <c r="AR568" i="14"/>
  <c r="AT1009" i="13"/>
  <c r="AT1085" i="13"/>
  <c r="AT293" i="13"/>
  <c r="AT935" i="13"/>
  <c r="AT71" i="13"/>
  <c r="AT660" i="13"/>
  <c r="AR738" i="14"/>
  <c r="AR166" i="14"/>
  <c r="AR504" i="14"/>
  <c r="AT529" i="13"/>
  <c r="AT711" i="13"/>
  <c r="AT108" i="13"/>
  <c r="AR114" i="14"/>
  <c r="AR781" i="14"/>
  <c r="AT475" i="13"/>
  <c r="AR118" i="14"/>
  <c r="AR793" i="13"/>
  <c r="AR1039" i="14"/>
  <c r="AR199" i="14"/>
  <c r="AR511" i="13"/>
  <c r="AR179" i="14"/>
  <c r="AT390" i="13"/>
  <c r="AR187" i="13"/>
  <c r="AT649" i="13"/>
  <c r="AR845" i="14"/>
  <c r="AR762" i="13"/>
  <c r="AR183" i="13"/>
  <c r="AR285" i="14"/>
  <c r="AT906" i="13"/>
  <c r="AT426" i="13"/>
  <c r="AR747" i="14"/>
  <c r="AR985" i="14"/>
  <c r="AR1022" i="13"/>
  <c r="AR112" i="13"/>
  <c r="AR218" i="13"/>
  <c r="AT673" i="13"/>
  <c r="AT716" i="13"/>
  <c r="AR504" i="13"/>
  <c r="AR752" i="14"/>
  <c r="AT702" i="13"/>
  <c r="AT340" i="13"/>
  <c r="AR633" i="13"/>
  <c r="AT175" i="13"/>
  <c r="AR867" i="13"/>
  <c r="AT770" i="13"/>
  <c r="AR248" i="13"/>
  <c r="AR952" i="14"/>
  <c r="AR692" i="13"/>
  <c r="AR342" i="14"/>
  <c r="AR811" i="13"/>
  <c r="AT985" i="13"/>
  <c r="AR921" i="14"/>
  <c r="AT298" i="13"/>
  <c r="AT320" i="13"/>
  <c r="AT412" i="13"/>
  <c r="AT330" i="13"/>
  <c r="AR432" i="13"/>
  <c r="AR486" i="13"/>
  <c r="AT338" i="13"/>
  <c r="AT531" i="13"/>
  <c r="AT708" i="13"/>
  <c r="AR923" i="13"/>
  <c r="AR994" i="13"/>
  <c r="AR66" i="13"/>
  <c r="AR403" i="13"/>
  <c r="AR1029" i="13"/>
  <c r="AR142" i="13"/>
  <c r="AT573" i="13"/>
  <c r="AR323" i="14"/>
  <c r="AT917" i="13"/>
  <c r="AR128" i="13"/>
  <c r="AR760" i="13"/>
  <c r="AT748" i="13"/>
  <c r="AT530" i="13"/>
  <c r="AR222" i="13"/>
  <c r="AT277" i="13"/>
  <c r="AT719" i="13"/>
  <c r="AR959" i="14"/>
  <c r="AR752" i="13"/>
  <c r="AR805" i="14"/>
  <c r="AR868" i="13"/>
  <c r="AR510" i="14"/>
  <c r="AR540" i="14"/>
  <c r="AR408" i="13"/>
  <c r="AR267" i="14"/>
  <c r="AT962" i="13"/>
  <c r="AT539" i="13"/>
  <c r="AT633" i="13"/>
  <c r="AR95" i="14"/>
  <c r="AR92" i="14"/>
  <c r="AR911" i="13"/>
  <c r="AR979" i="13"/>
  <c r="AR310" i="13"/>
  <c r="AR978" i="13"/>
  <c r="AT291" i="13"/>
  <c r="AR809" i="13"/>
  <c r="AT168" i="13"/>
  <c r="AR1053" i="13"/>
  <c r="AR627" i="14"/>
  <c r="AR324" i="14"/>
  <c r="AR1074" i="14"/>
  <c r="AR439" i="13"/>
  <c r="AR111" i="13"/>
  <c r="AT627" i="13"/>
  <c r="AT895" i="13"/>
  <c r="AR55" i="13"/>
  <c r="AR819" i="14"/>
  <c r="AT216" i="13"/>
  <c r="AR688" i="13"/>
  <c r="AT6" i="13"/>
  <c r="AT536" i="13"/>
  <c r="AR375" i="13"/>
  <c r="AT958" i="13"/>
  <c r="AT368" i="13"/>
  <c r="AR974" i="14"/>
  <c r="AR584" i="14"/>
  <c r="AR126" i="13"/>
  <c r="AR59" i="13"/>
  <c r="AR485" i="13"/>
  <c r="AR593" i="14"/>
  <c r="AR254" i="14"/>
  <c r="AT146" i="13"/>
  <c r="AT114" i="13"/>
  <c r="AR20" i="13"/>
  <c r="AR928" i="13"/>
  <c r="AT624" i="13"/>
  <c r="AR291" i="14"/>
  <c r="AT483" i="13"/>
  <c r="AR583" i="13"/>
  <c r="AR691" i="14"/>
  <c r="AR705" i="13"/>
  <c r="AT544" i="13"/>
  <c r="AR1014" i="14"/>
  <c r="AR900" i="13"/>
  <c r="AR520" i="13"/>
  <c r="AT450" i="13"/>
  <c r="AR929" i="13"/>
  <c r="AT661" i="13"/>
  <c r="AR799" i="14"/>
  <c r="AR750" i="14"/>
  <c r="AR52" i="13"/>
  <c r="AR958" i="13"/>
  <c r="AT948" i="13"/>
  <c r="AR790" i="13"/>
  <c r="AR546" i="13"/>
  <c r="AT512" i="13"/>
  <c r="AR787" i="13"/>
  <c r="AT1017" i="13"/>
  <c r="AT19" i="13"/>
  <c r="AR862" i="13"/>
  <c r="AT773" i="13"/>
  <c r="AR364" i="14"/>
  <c r="AR35" i="14"/>
  <c r="AR358" i="14"/>
  <c r="AR1036" i="13"/>
  <c r="AT709" i="13"/>
  <c r="AR365" i="13"/>
  <c r="AT329" i="13"/>
  <c r="AR925" i="13"/>
  <c r="AR244" i="14"/>
  <c r="AR355" i="13"/>
  <c r="AR506" i="14"/>
  <c r="AR110" i="13"/>
  <c r="AT894" i="13"/>
  <c r="AR383" i="14"/>
  <c r="AR750" i="13"/>
  <c r="AR327" i="13"/>
  <c r="AR847" i="13"/>
  <c r="AR579" i="13"/>
  <c r="AR492" i="14"/>
  <c r="AR469" i="14"/>
  <c r="AT561" i="13"/>
  <c r="AR987" i="13"/>
  <c r="AT323" i="13"/>
  <c r="AT1024" i="13"/>
  <c r="AT828" i="13"/>
  <c r="AR455" i="14"/>
  <c r="AT217" i="13"/>
  <c r="AR429" i="14"/>
  <c r="AT78" i="13"/>
  <c r="AT131" i="13"/>
  <c r="AT73" i="13"/>
  <c r="AR346" i="13"/>
  <c r="AR846" i="14"/>
  <c r="AT860" i="13"/>
  <c r="AR729" i="13"/>
  <c r="AT909" i="13"/>
  <c r="AT376" i="13"/>
  <c r="AR388" i="14"/>
  <c r="AT1051" i="13"/>
  <c r="AR1040" i="13"/>
  <c r="AT878" i="13"/>
  <c r="AR256" i="14"/>
  <c r="AT490" i="13"/>
  <c r="AT279" i="13"/>
  <c r="AR1040" i="14"/>
  <c r="AR522" i="14"/>
  <c r="AR971" i="13"/>
  <c r="AR430" i="13"/>
  <c r="AR554" i="14"/>
  <c r="AR990" i="13"/>
  <c r="AR1009" i="13"/>
  <c r="AR178" i="14"/>
  <c r="AR678" i="14"/>
  <c r="AR69" i="13"/>
  <c r="AT364" i="13"/>
  <c r="AT1054" i="13"/>
  <c r="AR594" i="14"/>
  <c r="AR421" i="13"/>
  <c r="AT692" i="13"/>
  <c r="AT936" i="13"/>
  <c r="AR851" i="13"/>
  <c r="AT67" i="13"/>
  <c r="AR786" i="13"/>
  <c r="AR653" i="14"/>
  <c r="AR818" i="14"/>
  <c r="AR809" i="14"/>
  <c r="AR12" i="13"/>
  <c r="AR48" i="14"/>
  <c r="AR733" i="13"/>
  <c r="AR419" i="14"/>
  <c r="AR185" i="13"/>
  <c r="AT886" i="13"/>
  <c r="AR723" i="14"/>
  <c r="AT671" i="13"/>
  <c r="AR500" i="13"/>
  <c r="AR422" i="14"/>
  <c r="AR597" i="13"/>
  <c r="AT870" i="13"/>
  <c r="AR553" i="14"/>
  <c r="AR188" i="14"/>
  <c r="AR240" i="14"/>
  <c r="AR269" i="14"/>
  <c r="AR555" i="14"/>
  <c r="AT183" i="13"/>
  <c r="AT1020" i="13"/>
  <c r="AR610" i="13"/>
  <c r="AT549" i="13"/>
  <c r="AR384" i="14"/>
  <c r="AR788" i="13"/>
  <c r="AR343" i="14"/>
  <c r="AT1012" i="13"/>
  <c r="AR357" i="13"/>
  <c r="AR1035" i="14"/>
  <c r="AT485" i="13"/>
  <c r="AR723" i="13"/>
  <c r="AR846" i="13"/>
  <c r="AR863" i="14"/>
  <c r="AR532" i="13"/>
  <c r="AR624" i="13"/>
  <c r="AR527" i="13"/>
  <c r="AT154" i="13"/>
  <c r="AT479" i="13"/>
  <c r="AR418" i="13"/>
  <c r="AR217" i="13"/>
  <c r="AT26" i="13"/>
  <c r="AR541" i="13"/>
  <c r="AR476" i="13"/>
  <c r="AR729" i="14"/>
  <c r="AR596" i="14"/>
  <c r="AR215" i="13"/>
  <c r="AT64" i="13"/>
  <c r="AR574" i="13"/>
  <c r="AT951" i="13"/>
  <c r="AR77" i="14"/>
  <c r="AT80" i="13"/>
  <c r="AT472" i="13"/>
  <c r="AR284" i="13"/>
  <c r="AT341" i="13"/>
  <c r="AT238" i="13"/>
  <c r="AR335" i="13"/>
  <c r="AR771" i="14"/>
  <c r="AR1059" i="14"/>
  <c r="AR742" i="13"/>
  <c r="AR947" i="14"/>
  <c r="AR341" i="14"/>
  <c r="AT710" i="13"/>
  <c r="AR903" i="13"/>
  <c r="AR164" i="13"/>
  <c r="AR14" i="13"/>
  <c r="AR25" i="13"/>
  <c r="AT518" i="13"/>
  <c r="AT106" i="13"/>
  <c r="AR439" i="14"/>
  <c r="AT556" i="13"/>
  <c r="AR930" i="14"/>
  <c r="AT118" i="13"/>
  <c r="AR967" i="13"/>
  <c r="AT810" i="13"/>
  <c r="AT1083" i="13"/>
  <c r="AT135" i="13"/>
  <c r="AR961" i="13"/>
  <c r="AT122" i="13"/>
  <c r="AR1012" i="13"/>
  <c r="AR551" i="13"/>
  <c r="AT463" i="13"/>
  <c r="AT597" i="13"/>
  <c r="AR717" i="14"/>
  <c r="AR411" i="13"/>
  <c r="AR1005" i="13"/>
  <c r="AR639" i="14"/>
  <c r="AT189" i="13"/>
  <c r="AT319" i="13"/>
  <c r="AR1067" i="13"/>
  <c r="AT110" i="13"/>
  <c r="AR117" i="13"/>
  <c r="AR201" i="13"/>
  <c r="AR496" i="13"/>
  <c r="AR133" i="14"/>
  <c r="AT237" i="13"/>
  <c r="AT635" i="13"/>
  <c r="AT836" i="13"/>
  <c r="AR29" i="14"/>
  <c r="AR489" i="14"/>
  <c r="AR447" i="13"/>
  <c r="AR792" i="14"/>
  <c r="AR566" i="13"/>
  <c r="AR497" i="13"/>
  <c r="AT385" i="13"/>
  <c r="AR135" i="14"/>
  <c r="AR775" i="13"/>
  <c r="AT1071" i="13"/>
  <c r="AR588" i="14"/>
  <c r="AR484" i="13"/>
  <c r="AR863" i="13"/>
  <c r="AR483" i="14"/>
  <c r="AR842" i="14"/>
  <c r="AR872" i="14"/>
  <c r="AT33" i="13"/>
  <c r="AR333" i="14"/>
  <c r="AR800" i="13"/>
  <c r="AR163" i="13"/>
  <c r="AR312" i="13"/>
  <c r="AR939" i="13"/>
  <c r="AT974" i="13"/>
  <c r="AT365" i="13"/>
  <c r="AR203" i="14"/>
  <c r="AR1002" i="13"/>
  <c r="AT178" i="13"/>
  <c r="AT712" i="13"/>
  <c r="AR347" i="13"/>
  <c r="AR31" i="14"/>
  <c r="AT608" i="13"/>
  <c r="AR843" i="13"/>
  <c r="AT967" i="13"/>
  <c r="AR1059" i="13"/>
  <c r="AR158" i="14"/>
  <c r="AR456" i="13"/>
  <c r="AR646" i="14"/>
  <c r="AT700" i="13"/>
  <c r="AR223" i="14"/>
  <c r="AT50" i="13"/>
  <c r="AR734" i="14"/>
  <c r="AR880" i="13"/>
  <c r="AT580" i="13"/>
  <c r="AR533" i="13"/>
  <c r="AR669" i="14"/>
  <c r="AR681" i="13"/>
  <c r="AR379" i="13"/>
  <c r="AR317" i="13"/>
  <c r="AR490" i="14"/>
  <c r="AR1027" i="13"/>
  <c r="AR6" i="13"/>
  <c r="AR861" i="14"/>
  <c r="AT546" i="13"/>
  <c r="AR380" i="14"/>
  <c r="AT568" i="13"/>
  <c r="AR882" i="14"/>
  <c r="AT744" i="13"/>
  <c r="AR266" i="14"/>
  <c r="AR538" i="14"/>
  <c r="AR620" i="13"/>
  <c r="AR475" i="14"/>
  <c r="AR542" i="14"/>
  <c r="AR478" i="13"/>
  <c r="AR709" i="13"/>
  <c r="AR965" i="14"/>
  <c r="AR95" i="13"/>
  <c r="AR113" i="13"/>
  <c r="AT595" i="13"/>
  <c r="AT456" i="13"/>
  <c r="AR949" i="13"/>
  <c r="AR239" i="13"/>
  <c r="AR462" i="14"/>
  <c r="AR159" i="14"/>
  <c r="AR1058" i="13"/>
  <c r="AR558" i="13"/>
  <c r="AR778" i="13"/>
  <c r="AR480" i="14"/>
  <c r="AR719" i="14"/>
  <c r="AT1000" i="13"/>
  <c r="AR586" i="14"/>
  <c r="AR336" i="14"/>
  <c r="AR924" i="14"/>
  <c r="AT706" i="13"/>
  <c r="AR357" i="14"/>
  <c r="AR194" i="14"/>
  <c r="AR641" i="14"/>
  <c r="AR645" i="13"/>
  <c r="AR913" i="13"/>
  <c r="AT541" i="13"/>
  <c r="AT570" i="13"/>
  <c r="AR663" i="14"/>
  <c r="AR285" i="13"/>
  <c r="AT310" i="13"/>
  <c r="AR105" i="14"/>
  <c r="AR15" i="13"/>
  <c r="AT825" i="13"/>
  <c r="AR658" i="14"/>
  <c r="AR412" i="13"/>
  <c r="AT421" i="13"/>
  <c r="AT267" i="13"/>
  <c r="AT609" i="13"/>
  <c r="AR660" i="13"/>
  <c r="AR710" i="14"/>
  <c r="AR521" i="14"/>
  <c r="AT554" i="13"/>
  <c r="AR278" i="13"/>
  <c r="AR508" i="14"/>
  <c r="AT151" i="13"/>
  <c r="AR1025" i="14"/>
  <c r="AR837" i="13"/>
  <c r="AR737" i="13"/>
  <c r="AR755" i="14"/>
  <c r="AR279" i="14"/>
  <c r="AR913" i="14"/>
  <c r="AR20" i="14"/>
  <c r="AR1049" i="13"/>
  <c r="AR1065" i="13"/>
  <c r="AR1046" i="14"/>
  <c r="AR564" i="14"/>
  <c r="AR61" i="13"/>
  <c r="AR563" i="14"/>
  <c r="AR335" i="14"/>
  <c r="AR916" i="13"/>
  <c r="AT464" i="13"/>
  <c r="AT404" i="13"/>
  <c r="AT1001" i="13"/>
  <c r="AT182" i="13"/>
  <c r="AR808" i="13"/>
  <c r="AR802" i="14"/>
  <c r="AT545" i="13"/>
  <c r="AR174" i="14"/>
  <c r="AR1016" i="14"/>
  <c r="AR1084" i="14"/>
  <c r="AT377" i="13"/>
  <c r="AR519" i="13"/>
  <c r="AR1006" i="14"/>
  <c r="AR884" i="14"/>
  <c r="AR569" i="13"/>
  <c r="AT838" i="13"/>
  <c r="AR829" i="13"/>
  <c r="AT766" i="13"/>
  <c r="AR1028" i="14"/>
  <c r="AR769" i="14"/>
  <c r="AR901" i="13"/>
  <c r="AR156" i="14"/>
  <c r="AR1054" i="13"/>
  <c r="AR652" i="14"/>
  <c r="AR36" i="13"/>
  <c r="AR232" i="14"/>
  <c r="AR852" i="14"/>
  <c r="AT316" i="13"/>
  <c r="AR523" i="13"/>
  <c r="AT794" i="13"/>
  <c r="AR332" i="14"/>
  <c r="AR859" i="14"/>
  <c r="AR892" i="13"/>
  <c r="AR323" i="13"/>
  <c r="AR226" i="13"/>
  <c r="AR337" i="14"/>
  <c r="AR58" i="13"/>
  <c r="AR280" i="14"/>
  <c r="AR480" i="13"/>
  <c r="AR565" i="13"/>
  <c r="AT214" i="13"/>
  <c r="AT396" i="13"/>
  <c r="AR727" i="14"/>
  <c r="AR84" i="14"/>
  <c r="AT657" i="13"/>
  <c r="AR373" i="13"/>
  <c r="AT318" i="13"/>
  <c r="AR996" i="14"/>
  <c r="AT257" i="13"/>
  <c r="AR1004" i="14"/>
  <c r="AR463" i="14"/>
  <c r="AR774" i="14"/>
  <c r="AT753" i="13"/>
  <c r="AR242" i="14"/>
  <c r="AR1026" i="14"/>
  <c r="AT431" i="13"/>
  <c r="AR149" i="14"/>
  <c r="AR476" i="14"/>
  <c r="AT47" i="13"/>
  <c r="AR414" i="14"/>
  <c r="AT603" i="13"/>
  <c r="AR166" i="13"/>
  <c r="AR560" i="14"/>
  <c r="AR1061" i="13"/>
  <c r="AR807" i="14"/>
  <c r="AR507" i="14"/>
  <c r="AR514" i="14"/>
  <c r="AR251" i="13"/>
  <c r="AT1050" i="13"/>
  <c r="AR411" i="14"/>
  <c r="AR567" i="14"/>
  <c r="AT48" i="13"/>
  <c r="AR528" i="13"/>
  <c r="AT136" i="13"/>
  <c r="AR933" i="13"/>
  <c r="AR1074" i="13"/>
  <c r="AT242" i="13"/>
  <c r="AT973" i="13"/>
  <c r="AR941" i="13"/>
  <c r="AR331" i="13"/>
  <c r="AT957" i="13"/>
  <c r="AT286" i="13"/>
  <c r="AT439" i="13"/>
  <c r="AT359" i="13"/>
  <c r="AT592" i="13"/>
  <c r="AR470" i="13"/>
  <c r="AR606" i="14"/>
  <c r="AT572" i="13"/>
  <c r="AR178" i="13"/>
  <c r="AR399" i="13"/>
  <c r="AR951" i="14"/>
  <c r="AT1013" i="13"/>
  <c r="AR886" i="14"/>
  <c r="AR314" i="13"/>
  <c r="AR17" i="14"/>
  <c r="AT980" i="13"/>
  <c r="AT535" i="13"/>
  <c r="AT1044" i="13"/>
  <c r="AR878" i="14"/>
  <c r="AR998" i="13"/>
  <c r="AT98" i="13"/>
  <c r="AR842" i="13"/>
  <c r="AR513" i="14"/>
  <c r="AR743" i="13"/>
  <c r="AT929" i="13"/>
  <c r="AR173" i="14"/>
  <c r="AR406" i="13"/>
  <c r="AT355" i="13"/>
  <c r="AT691" i="13"/>
  <c r="AT516" i="13"/>
  <c r="AR767" i="14"/>
  <c r="AR53" i="13"/>
  <c r="AT128" i="13"/>
  <c r="AT152" i="13"/>
  <c r="AR154" i="14"/>
  <c r="AT1068" i="13"/>
  <c r="AR785" i="13"/>
  <c r="AR664" i="14"/>
  <c r="AR479" i="14"/>
  <c r="AR585" i="14"/>
  <c r="AT29" i="13"/>
  <c r="AT874" i="13"/>
  <c r="AR1000" i="14"/>
  <c r="AR620" i="14"/>
  <c r="AR452" i="13"/>
  <c r="AR109" i="14"/>
  <c r="AR70" i="14"/>
  <c r="AT289" i="13"/>
  <c r="AT824" i="13"/>
  <c r="AR780" i="14"/>
  <c r="AR1008" i="13"/>
  <c r="AT408" i="13"/>
  <c r="AR553" i="13"/>
  <c r="AR718" i="14"/>
  <c r="AT654" i="13"/>
  <c r="AR807" i="13"/>
  <c r="AR880" i="14"/>
  <c r="AT445" i="13"/>
  <c r="AR448" i="14"/>
  <c r="AR23" i="14"/>
  <c r="AR7" i="13"/>
  <c r="AR704" i="13"/>
  <c r="AR301" i="14"/>
  <c r="AR275" i="14"/>
  <c r="AR993" i="14"/>
  <c r="AT91" i="13"/>
  <c r="AT53" i="13"/>
  <c r="AR478" i="14"/>
  <c r="AR1057" i="14"/>
  <c r="AR293" i="14"/>
  <c r="AT806" i="13"/>
  <c r="AR694" i="13"/>
  <c r="AT559" i="13"/>
  <c r="AT432" i="13"/>
  <c r="AT966" i="13"/>
  <c r="AR772" i="14"/>
  <c r="AR728" i="14"/>
  <c r="AT92" i="13"/>
  <c r="AT16" i="13"/>
  <c r="AR917" i="14"/>
  <c r="AR420" i="14"/>
  <c r="AR784" i="14"/>
  <c r="AR873" i="13"/>
  <c r="AR47" i="14"/>
  <c r="AR146" i="14"/>
  <c r="AR766" i="13"/>
  <c r="AR841" i="13"/>
  <c r="AT352" i="13"/>
  <c r="AR851" i="14"/>
  <c r="AR316" i="13"/>
  <c r="AR948" i="13"/>
  <c r="AR321" i="13"/>
  <c r="AT517" i="13"/>
  <c r="AR732" i="13"/>
  <c r="AR744" i="14"/>
  <c r="AR663" i="13"/>
  <c r="AR42" i="14"/>
  <c r="AR667" i="13"/>
  <c r="AR400" i="13"/>
  <c r="AR555" i="13"/>
  <c r="AR181" i="13"/>
  <c r="AR674" i="13"/>
  <c r="AT644" i="13"/>
  <c r="AR731" i="14"/>
  <c r="AT232" i="13"/>
  <c r="AR101" i="13"/>
  <c r="AR660" i="14"/>
  <c r="AT604" i="13"/>
  <c r="AT313" i="13"/>
  <c r="AR854" i="14"/>
  <c r="AR539" i="13"/>
  <c r="AR607" i="14"/>
  <c r="AR975" i="13"/>
  <c r="AR389" i="13"/>
  <c r="AR999" i="13"/>
  <c r="AR887" i="13"/>
  <c r="AR495" i="14"/>
  <c r="AR96" i="14"/>
  <c r="AT1066" i="13"/>
  <c r="AR629" i="14"/>
  <c r="AR698" i="14"/>
  <c r="AT807" i="13"/>
  <c r="AR161" i="13"/>
  <c r="AR583" i="14"/>
  <c r="AR881" i="14"/>
  <c r="AR376" i="14"/>
  <c r="AR779" i="13"/>
  <c r="AR19" i="13"/>
  <c r="AT250" i="13"/>
  <c r="AR1004" i="13"/>
  <c r="AT201" i="13"/>
  <c r="AR1056" i="14"/>
  <c r="AR163" i="14"/>
  <c r="AR655" i="14"/>
  <c r="AT811" i="13"/>
  <c r="AT325" i="13"/>
  <c r="AT1043" i="13"/>
  <c r="AR964" i="13"/>
  <c r="AR387" i="14"/>
  <c r="AR749" i="14"/>
  <c r="AT831" i="13"/>
  <c r="AR980" i="14"/>
  <c r="AR926" i="14"/>
  <c r="AR910" i="14"/>
  <c r="AT10" i="13"/>
  <c r="AR789" i="13"/>
  <c r="AR839" i="13"/>
  <c r="AR129" i="14"/>
  <c r="AR130" i="14"/>
  <c r="AR326" i="13"/>
  <c r="AR806" i="14"/>
  <c r="AR897" i="13"/>
  <c r="AR276" i="13"/>
  <c r="AR444" i="14"/>
  <c r="AR650" i="14"/>
  <c r="AR727" i="13"/>
  <c r="AR1056" i="13"/>
  <c r="AT25" i="13"/>
  <c r="AR657" i="14"/>
  <c r="AR736" i="13"/>
  <c r="AT615" i="13"/>
  <c r="AT837" i="13"/>
  <c r="AR243" i="13"/>
  <c r="AT847" i="13"/>
  <c r="AR136" i="14"/>
  <c r="AR568" i="13"/>
  <c r="AR875" i="14"/>
  <c r="AR902" i="14"/>
  <c r="AR1031" i="14"/>
  <c r="AR26" i="14"/>
  <c r="AR849" i="14"/>
  <c r="AT101" i="13"/>
  <c r="AR490" i="13"/>
  <c r="AR240" i="13"/>
  <c r="AS240" i="13" l="1"/>
  <c r="AS26" i="14"/>
  <c r="AS568" i="13"/>
  <c r="AU837" i="13"/>
  <c r="AU25" i="13"/>
  <c r="AS444" i="14"/>
  <c r="AS326" i="13"/>
  <c r="AS789" i="13"/>
  <c r="AS980" i="14"/>
  <c r="AS964" i="13"/>
  <c r="AS655" i="14"/>
  <c r="AS1004" i="13"/>
  <c r="AS376" i="14"/>
  <c r="AU807" i="13"/>
  <c r="AS96" i="14"/>
  <c r="AS389" i="13"/>
  <c r="AS854" i="14"/>
  <c r="AS101" i="13"/>
  <c r="AS674" i="13"/>
  <c r="AS667" i="13"/>
  <c r="AS732" i="13"/>
  <c r="AS316" i="13"/>
  <c r="AS766" i="13"/>
  <c r="AS784" i="14"/>
  <c r="AU92" i="13"/>
  <c r="AU432" i="13"/>
  <c r="AS293" i="14"/>
  <c r="AU91" i="13"/>
  <c r="AS704" i="13"/>
  <c r="AU445" i="13"/>
  <c r="AS718" i="14"/>
  <c r="AS780" i="14"/>
  <c r="AS109" i="14"/>
  <c r="AU874" i="13"/>
  <c r="AS664" i="14"/>
  <c r="AU152" i="13"/>
  <c r="AU516" i="13"/>
  <c r="AS173" i="14"/>
  <c r="AS842" i="13"/>
  <c r="AU1044" i="13"/>
  <c r="AS314" i="13"/>
  <c r="AS399" i="13"/>
  <c r="AS470" i="13"/>
  <c r="AU286" i="13"/>
  <c r="AU973" i="13"/>
  <c r="AU136" i="13"/>
  <c r="AS411" i="14"/>
  <c r="AS507" i="14"/>
  <c r="AS166" i="13"/>
  <c r="AS476" i="14"/>
  <c r="AS242" i="14"/>
  <c r="AS1004" i="14"/>
  <c r="AS373" i="13"/>
  <c r="AU396" i="13"/>
  <c r="AS280" i="14"/>
  <c r="AS323" i="13"/>
  <c r="AU794" i="13"/>
  <c r="AS232" i="14"/>
  <c r="AS156" i="14"/>
  <c r="AU766" i="13"/>
  <c r="AS884" i="14"/>
  <c r="AS1084" i="14"/>
  <c r="AS802" i="14"/>
  <c r="AU404" i="13"/>
  <c r="AS563" i="14"/>
  <c r="AS1065" i="13"/>
  <c r="AS279" i="14"/>
  <c r="AS1025" i="14"/>
  <c r="AU554" i="13"/>
  <c r="AU609" i="13"/>
  <c r="AS658" i="14"/>
  <c r="AU310" i="13"/>
  <c r="AU541" i="13"/>
  <c r="AS194" i="14"/>
  <c r="AS336" i="14"/>
  <c r="AS480" i="14"/>
  <c r="AS159" i="14"/>
  <c r="AU456" i="13"/>
  <c r="AS965" i="14"/>
  <c r="AS475" i="14"/>
  <c r="AU744" i="13"/>
  <c r="AU546" i="13"/>
  <c r="AS490" i="14"/>
  <c r="AS669" i="14"/>
  <c r="AS734" i="14"/>
  <c r="AS646" i="14"/>
  <c r="AU967" i="13"/>
  <c r="AS347" i="13"/>
  <c r="AS203" i="14"/>
  <c r="AS312" i="13"/>
  <c r="AU33" i="13"/>
  <c r="AS863" i="13"/>
  <c r="AS775" i="13"/>
  <c r="AS566" i="13"/>
  <c r="AS29" i="14"/>
  <c r="AS133" i="14"/>
  <c r="AU110" i="13"/>
  <c r="AS639" i="14"/>
  <c r="AU597" i="13"/>
  <c r="AU122" i="13"/>
  <c r="AU810" i="13"/>
  <c r="AU556" i="13"/>
  <c r="AS25" i="13"/>
  <c r="AU710" i="13"/>
  <c r="AS1059" i="14"/>
  <c r="AU341" i="13"/>
  <c r="AS77" i="14"/>
  <c r="AS215" i="13"/>
  <c r="AS541" i="13"/>
  <c r="AU479" i="13"/>
  <c r="AS532" i="13"/>
  <c r="AU485" i="13"/>
  <c r="AS343" i="14"/>
  <c r="AS610" i="13"/>
  <c r="AS269" i="14"/>
  <c r="AU870" i="13"/>
  <c r="AU671" i="13"/>
  <c r="AS419" i="14"/>
  <c r="AS809" i="14"/>
  <c r="AU67" i="13"/>
  <c r="AS421" i="13"/>
  <c r="AS69" i="13"/>
  <c r="AS990" i="13"/>
  <c r="AS522" i="14"/>
  <c r="AS256" i="14"/>
  <c r="AS388" i="14"/>
  <c r="AU860" i="13"/>
  <c r="AU131" i="13"/>
  <c r="AS455" i="14"/>
  <c r="AS987" i="13"/>
  <c r="AS579" i="13"/>
  <c r="AS383" i="14"/>
  <c r="AS355" i="13"/>
  <c r="AS365" i="13"/>
  <c r="AS35" i="14"/>
  <c r="AU19" i="13"/>
  <c r="AS546" i="13"/>
  <c r="AS52" i="13"/>
  <c r="AS929" i="13"/>
  <c r="AS1014" i="14"/>
  <c r="AS583" i="13"/>
  <c r="AS928" i="13"/>
  <c r="AS254" i="14"/>
  <c r="AS126" i="13"/>
  <c r="AU958" i="13"/>
  <c r="AS688" i="13"/>
  <c r="AU895" i="13"/>
  <c r="AS1074" i="14"/>
  <c r="AU168" i="13"/>
  <c r="AS310" i="13"/>
  <c r="AS95" i="14"/>
  <c r="AS267" i="14"/>
  <c r="AS868" i="13"/>
  <c r="AU719" i="13"/>
  <c r="AU748" i="13"/>
  <c r="AS323" i="14"/>
  <c r="AS403" i="13"/>
  <c r="AU708" i="13"/>
  <c r="AS432" i="13"/>
  <c r="AU298" i="13"/>
  <c r="AS342" i="14"/>
  <c r="AU770" i="13"/>
  <c r="AU340" i="13"/>
  <c r="AU716" i="13"/>
  <c r="AS1022" i="13"/>
  <c r="AU906" i="13"/>
  <c r="AS845" i="14"/>
  <c r="AS179" i="14"/>
  <c r="AS793" i="13"/>
  <c r="AS114" i="14"/>
  <c r="AS504" i="14"/>
  <c r="AU71" i="13"/>
  <c r="AU1009" i="13"/>
  <c r="AS919" i="13"/>
  <c r="AS234" i="13"/>
  <c r="AS137" i="13"/>
  <c r="AS189" i="13"/>
  <c r="AU418" i="13"/>
  <c r="AU30" i="13"/>
  <c r="AU829" i="13"/>
  <c r="AU775" i="13"/>
  <c r="AS915" i="13"/>
  <c r="AS800" i="14"/>
  <c r="AS88" i="14"/>
  <c r="AS844" i="13"/>
  <c r="AS943" i="13"/>
  <c r="AS212" i="13"/>
  <c r="AS275" i="13"/>
  <c r="AS526" i="14"/>
  <c r="AU306" i="13"/>
  <c r="AS245" i="13"/>
  <c r="AS597" i="14"/>
  <c r="AS444" i="13"/>
  <c r="AS1007" i="13"/>
  <c r="AS63" i="14"/>
  <c r="AS127" i="14"/>
  <c r="AU587" i="13"/>
  <c r="AS431" i="13"/>
  <c r="AS557" i="13"/>
  <c r="AS1064" i="13"/>
  <c r="AS26" i="13"/>
  <c r="AS1021" i="13"/>
  <c r="AS272" i="14"/>
  <c r="AS298" i="14"/>
  <c r="AS977" i="14"/>
  <c r="AU481" i="13"/>
  <c r="AU458" i="13"/>
  <c r="AS86" i="13"/>
  <c r="AU239" i="13"/>
  <c r="AS549" i="13"/>
  <c r="AS373" i="14"/>
  <c r="AS1067" i="14"/>
  <c r="AS1072" i="13"/>
  <c r="AS845" i="13"/>
  <c r="AS55" i="14"/>
  <c r="AS52" i="14"/>
  <c r="AS438" i="14"/>
  <c r="AU264" i="13"/>
  <c r="AS426" i="14"/>
  <c r="AS274" i="14"/>
  <c r="AS398" i="14"/>
  <c r="AU488" i="13"/>
  <c r="AU950" i="13"/>
  <c r="AS945" i="13"/>
  <c r="AS13" i="14"/>
  <c r="AS525" i="14"/>
  <c r="AU976" i="13"/>
  <c r="AU1038" i="13"/>
  <c r="AS96" i="13"/>
  <c r="AU413" i="13"/>
  <c r="AS145" i="13"/>
  <c r="AU1029" i="13"/>
  <c r="AU842" i="13"/>
  <c r="AS153" i="14"/>
  <c r="AS791" i="13"/>
  <c r="AU410" i="13"/>
  <c r="AS425" i="13"/>
  <c r="AU1031" i="13"/>
  <c r="AS273" i="14"/>
  <c r="AS38" i="13"/>
  <c r="AS680" i="13"/>
  <c r="AU965" i="13"/>
  <c r="AU685" i="13"/>
  <c r="AU443" i="13"/>
  <c r="AU112" i="13"/>
  <c r="AS745" i="14"/>
  <c r="AS501" i="14"/>
  <c r="AU672" i="13"/>
  <c r="AS464" i="14"/>
  <c r="AS534" i="14"/>
  <c r="AU1063" i="13"/>
  <c r="AS333" i="13"/>
  <c r="AS884" i="13"/>
  <c r="AS302" i="13"/>
  <c r="AU356" i="13"/>
  <c r="AU731" i="13"/>
  <c r="AS508" i="13"/>
  <c r="AS637" i="14"/>
  <c r="AU89" i="13"/>
  <c r="AU899" i="13"/>
  <c r="AS155" i="14"/>
  <c r="AU850" i="13"/>
  <c r="AU369" i="13"/>
  <c r="AU963" i="13"/>
  <c r="AU900" i="13"/>
  <c r="AS817" i="13"/>
  <c r="AU259" i="13"/>
  <c r="AS726" i="14"/>
  <c r="AU680" i="13"/>
  <c r="AS803" i="14"/>
  <c r="AS190" i="14"/>
  <c r="AS721" i="13"/>
  <c r="AS1023" i="13"/>
  <c r="AU509" i="13"/>
  <c r="AS754" i="14"/>
  <c r="AU20" i="13"/>
  <c r="AS312" i="14"/>
  <c r="AS64" i="14"/>
  <c r="AU798" i="13"/>
  <c r="AU638" i="13"/>
  <c r="AS992" i="14"/>
  <c r="AS175" i="14"/>
  <c r="AU780" i="13"/>
  <c r="AU755" i="13"/>
  <c r="AS378" i="14"/>
  <c r="AS329" i="14"/>
  <c r="AU363" i="13"/>
  <c r="AU371" i="13"/>
  <c r="AS834" i="13"/>
  <c r="AS902" i="13"/>
  <c r="AU389" i="13"/>
  <c r="AS628" i="13"/>
  <c r="AS654" i="14"/>
  <c r="AU35" i="13"/>
  <c r="AU522" i="13"/>
  <c r="AS207" i="14"/>
  <c r="AS454" i="14"/>
  <c r="AU640" i="13"/>
  <c r="AS67" i="13"/>
  <c r="AU285" i="13"/>
  <c r="AS84" i="13"/>
  <c r="AS805" i="13"/>
  <c r="AU308" i="13"/>
  <c r="AS963" i="14"/>
  <c r="AS559" i="13"/>
  <c r="AS261" i="13"/>
  <c r="AU858" i="13"/>
  <c r="AS992" i="13"/>
  <c r="AS1076" i="13"/>
  <c r="AS484" i="14"/>
  <c r="AU964" i="13"/>
  <c r="AS494" i="13"/>
  <c r="AS64" i="13"/>
  <c r="AS75" i="13"/>
  <c r="AS656" i="14"/>
  <c r="AU305" i="13"/>
  <c r="AS295" i="14"/>
  <c r="AS482" i="13"/>
  <c r="AS1031" i="13"/>
  <c r="AS346" i="14"/>
  <c r="AS337" i="13"/>
  <c r="AS855" i="14"/>
  <c r="AS922" i="14"/>
  <c r="AU192" i="13"/>
  <c r="AU208" i="13"/>
  <c r="AS287" i="14"/>
  <c r="AS877" i="13"/>
  <c r="AU158" i="13"/>
  <c r="AS715" i="13"/>
  <c r="AU979" i="13"/>
  <c r="AS696" i="13"/>
  <c r="AU336" i="13"/>
  <c r="AU312" i="13"/>
  <c r="AS562" i="14"/>
  <c r="AU46" i="13"/>
  <c r="AU792" i="13"/>
  <c r="AU1039" i="13"/>
  <c r="AS343" i="13"/>
  <c r="AS690" i="13"/>
  <c r="AS893" i="13"/>
  <c r="AS281" i="13"/>
  <c r="AS1069" i="13"/>
  <c r="AS196" i="13"/>
  <c r="AS471" i="14"/>
  <c r="AS544" i="13"/>
  <c r="AS529" i="13"/>
  <c r="AS819" i="13"/>
  <c r="AS445" i="14"/>
  <c r="AS946" i="14"/>
  <c r="AS1068" i="14"/>
  <c r="AS944" i="13"/>
  <c r="AS350" i="14"/>
  <c r="AS997" i="13"/>
  <c r="AU912" i="13"/>
  <c r="AU975" i="13"/>
  <c r="AS818" i="13"/>
  <c r="AS188" i="13"/>
  <c r="AS590" i="14"/>
  <c r="AS322" i="13"/>
  <c r="AS249" i="14"/>
  <c r="AU713" i="13"/>
  <c r="AU566" i="13"/>
  <c r="AU39" i="13"/>
  <c r="AS1024" i="13"/>
  <c r="AS177" i="14"/>
  <c r="AU1027" i="13"/>
  <c r="AU300" i="13"/>
  <c r="AS927" i="14"/>
  <c r="AU944" i="13"/>
  <c r="AU990" i="13"/>
  <c r="AU243" i="13"/>
  <c r="AS653" i="13"/>
  <c r="AS840" i="13"/>
  <c r="AS699" i="13"/>
  <c r="AS33" i="13"/>
  <c r="AS814" i="14"/>
  <c r="AS1042" i="13"/>
  <c r="AU619" i="13"/>
  <c r="AS1017" i="13"/>
  <c r="AU636" i="13"/>
  <c r="AS372" i="14"/>
  <c r="AU803" i="13"/>
  <c r="AU602" i="13"/>
  <c r="AS978" i="14"/>
  <c r="AS249" i="13"/>
  <c r="AU374" i="13"/>
  <c r="AS112" i="14"/>
  <c r="AU397" i="13"/>
  <c r="AS344" i="14"/>
  <c r="AS604" i="14"/>
  <c r="AS222" i="14"/>
  <c r="AS989" i="14"/>
  <c r="AU1016" i="13"/>
  <c r="AU164" i="13"/>
  <c r="AS263" i="14"/>
  <c r="AU141" i="13"/>
  <c r="AS6" i="14"/>
  <c r="AS407" i="14"/>
  <c r="AS382" i="13"/>
  <c r="AU290" i="13"/>
  <c r="AS324" i="13"/>
  <c r="AS896" i="13"/>
  <c r="AS432" i="14"/>
  <c r="AS14" i="14"/>
  <c r="AS121" i="13"/>
  <c r="AS214" i="13"/>
  <c r="AU252" i="13"/>
  <c r="AS366" i="14"/>
  <c r="AS642" i="14"/>
  <c r="AU197" i="13"/>
  <c r="AS359" i="14"/>
  <c r="AS214" i="14"/>
  <c r="AS181" i="14"/>
  <c r="AU718" i="13"/>
  <c r="AU670" i="13"/>
  <c r="AS595" i="13"/>
  <c r="AS300" i="13"/>
  <c r="AU1018" i="13"/>
  <c r="AS1075" i="14"/>
  <c r="AS839" i="14"/>
  <c r="AS611" i="13"/>
  <c r="AS679" i="14"/>
  <c r="AU116" i="13"/>
  <c r="AU553" i="13"/>
  <c r="AS711" i="13"/>
  <c r="AS43" i="14"/>
  <c r="AS681" i="14"/>
  <c r="AS985" i="13"/>
  <c r="AS738" i="13"/>
  <c r="AS783" i="13"/>
  <c r="AS147" i="13"/>
  <c r="AS89" i="14"/>
  <c r="AS137" i="14"/>
  <c r="AU393" i="13"/>
  <c r="AU578" i="13"/>
  <c r="AS347" i="14"/>
  <c r="AS417" i="14"/>
  <c r="AS206" i="13"/>
  <c r="AU448" i="13"/>
  <c r="AU934" i="13"/>
  <c r="AS1057" i="13"/>
  <c r="AS889" i="13"/>
  <c r="AS951" i="13"/>
  <c r="AU411" i="13"/>
  <c r="AU391" i="13"/>
  <c r="AU322" i="13"/>
  <c r="AU669" i="13"/>
  <c r="AS383" i="13"/>
  <c r="AS235" i="13"/>
  <c r="AS435" i="14"/>
  <c r="AU1069" i="13"/>
  <c r="AS328" i="14"/>
  <c r="AU1003" i="13"/>
  <c r="AS315" i="14"/>
  <c r="AS172" i="13"/>
  <c r="AS1069" i="14"/>
  <c r="AU43" i="13"/>
  <c r="AS953" i="14"/>
  <c r="AU788" i="13"/>
  <c r="AS871" i="14"/>
  <c r="AS462" i="13"/>
  <c r="AS171" i="14"/>
  <c r="AU1011" i="13"/>
  <c r="AS1049" i="14"/>
  <c r="AS37" i="13"/>
  <c r="AS403" i="14"/>
  <c r="AS908" i="13"/>
  <c r="AS169" i="13"/>
  <c r="AU1053" i="13"/>
  <c r="AS949" i="14"/>
  <c r="AS820" i="14"/>
  <c r="AS895" i="14"/>
  <c r="AU345" i="13"/>
  <c r="AS747" i="13"/>
  <c r="AS27" i="13"/>
  <c r="AS168" i="13"/>
  <c r="AS9" i="13"/>
  <c r="AS262" i="13"/>
  <c r="AS567" i="13"/>
  <c r="AS983" i="14"/>
  <c r="AU1070" i="13"/>
  <c r="AS446" i="13"/>
  <c r="AS634" i="13"/>
  <c r="AS731" i="13"/>
  <c r="AS619" i="13"/>
  <c r="AU100" i="13"/>
  <c r="AS374" i="13"/>
  <c r="AS477" i="14"/>
  <c r="AS670" i="13"/>
  <c r="AS548" i="13"/>
  <c r="AS355" i="14"/>
  <c r="AS683" i="13"/>
  <c r="AU873" i="13"/>
  <c r="AU802" i="13"/>
  <c r="AS296" i="14"/>
  <c r="AS170" i="14"/>
  <c r="AS831" i="13"/>
  <c r="AU326" i="13"/>
  <c r="AS962" i="14"/>
  <c r="AU1073" i="13"/>
  <c r="AS995" i="13"/>
  <c r="AS94" i="14"/>
  <c r="AS669" i="13"/>
  <c r="AS536" i="13"/>
  <c r="AS743" i="14"/>
  <c r="AS72" i="13"/>
  <c r="AS148" i="14"/>
  <c r="AS575" i="14"/>
  <c r="AU819" i="13"/>
  <c r="AS541" i="14"/>
  <c r="AU693" i="13"/>
  <c r="AU1078" i="13"/>
  <c r="AS859" i="13"/>
  <c r="AU455" i="13"/>
  <c r="AS538" i="13"/>
  <c r="AS267" i="13"/>
  <c r="AS975" i="14"/>
  <c r="AS314" i="14"/>
  <c r="AU162" i="13"/>
  <c r="AS410" i="13"/>
  <c r="AU896" i="13"/>
  <c r="AS522" i="13"/>
  <c r="AU383" i="13"/>
  <c r="AU922" i="13"/>
  <c r="AS662" i="14"/>
  <c r="AS220" i="13"/>
  <c r="AS351" i="13"/>
  <c r="AS39" i="14"/>
  <c r="AS777" i="14"/>
  <c r="AS605" i="13"/>
  <c r="AU859" i="13"/>
  <c r="AU414" i="13"/>
  <c r="AS118" i="13"/>
  <c r="AU942" i="13"/>
  <c r="AU605" i="13"/>
  <c r="AS446" i="14"/>
  <c r="AS177" i="13"/>
  <c r="AS290" i="14"/>
  <c r="AS1019" i="14"/>
  <c r="AU465" i="13"/>
  <c r="AU449" i="13"/>
  <c r="AS812" i="14"/>
  <c r="AS424" i="14"/>
  <c r="AS342" i="13"/>
  <c r="AS11" i="14"/>
  <c r="AS756" i="14"/>
  <c r="AS318" i="13"/>
  <c r="AS864" i="14"/>
  <c r="AS174" i="13"/>
  <c r="AU15" i="13"/>
  <c r="AS612" i="14"/>
  <c r="AS544" i="14"/>
  <c r="AU1079" i="13"/>
  <c r="AU1028" i="13"/>
  <c r="AS69" i="14"/>
  <c r="AU848" i="13"/>
  <c r="AS764" i="14"/>
  <c r="AU153" i="13"/>
  <c r="AS374" i="14"/>
  <c r="AS200" i="14"/>
  <c r="AU799" i="13"/>
  <c r="AU525" i="13"/>
  <c r="AS351" i="14"/>
  <c r="AS1028" i="13"/>
  <c r="AU564" i="13"/>
  <c r="AS950" i="14"/>
  <c r="AU295" i="13"/>
  <c r="AS273" i="13"/>
  <c r="AS141" i="13"/>
  <c r="AU865" i="13"/>
  <c r="AS466" i="14"/>
  <c r="AS241" i="14"/>
  <c r="AS491" i="14"/>
  <c r="AS685" i="14"/>
  <c r="AS472" i="13"/>
  <c r="AS832" i="14"/>
  <c r="AS885" i="13"/>
  <c r="AS125" i="14"/>
  <c r="AS1082" i="14"/>
  <c r="AS162" i="13"/>
  <c r="AS937" i="14"/>
  <c r="AS237" i="14"/>
  <c r="AS102" i="13"/>
  <c r="AS496" i="14"/>
  <c r="AU296" i="13"/>
  <c r="AS479" i="13"/>
  <c r="AU804" i="13"/>
  <c r="AS772" i="13"/>
  <c r="AU143" i="13"/>
  <c r="AU751" i="13"/>
  <c r="AU643" i="13"/>
  <c r="AU686" i="13"/>
  <c r="AS70" i="13"/>
  <c r="AS1055" i="14"/>
  <c r="AU538" i="13"/>
  <c r="AS298" i="13"/>
  <c r="AS673" i="13"/>
  <c r="AS305" i="13"/>
  <c r="AU765" i="13"/>
  <c r="AU970" i="13"/>
  <c r="AU256" i="13"/>
  <c r="AS966" i="14"/>
  <c r="AS721" i="14"/>
  <c r="AU739" i="13"/>
  <c r="AU68" i="13"/>
  <c r="AS870" i="14"/>
  <c r="AS610" i="14"/>
  <c r="AS71" i="13"/>
  <c r="AS406" i="14"/>
  <c r="AS621" i="13"/>
  <c r="AS268" i="14"/>
  <c r="AS699" i="14"/>
  <c r="AS696" i="14"/>
  <c r="AU332" i="13"/>
  <c r="AS407" i="13"/>
  <c r="AU927" i="13"/>
  <c r="AS153" i="13"/>
  <c r="AS58" i="14"/>
  <c r="AU1074" i="13"/>
  <c r="AS771" i="13"/>
  <c r="AU1030" i="13"/>
  <c r="AS1071" i="13"/>
  <c r="AU487" i="13"/>
  <c r="AU142" i="13"/>
  <c r="AS626" i="13"/>
  <c r="AS869" i="14"/>
  <c r="AU749" i="13"/>
  <c r="AU746" i="13"/>
  <c r="AS205" i="13"/>
  <c r="AS420" i="13"/>
  <c r="AS152" i="13"/>
  <c r="AS569" i="14"/>
  <c r="AS486" i="14"/>
  <c r="AS345" i="13"/>
  <c r="AU797" i="13"/>
  <c r="AS810" i="13"/>
  <c r="AU129" i="13"/>
  <c r="AS397" i="13"/>
  <c r="AS1003" i="13"/>
  <c r="AU429" i="13"/>
  <c r="AU742" i="13"/>
  <c r="AU292" i="13"/>
  <c r="AS708" i="13"/>
  <c r="AS549" i="14"/>
  <c r="AU822" i="13"/>
  <c r="AU523" i="13"/>
  <c r="AU441" i="13"/>
  <c r="AU139" i="13"/>
  <c r="AS354" i="13"/>
  <c r="AU591" i="13"/>
  <c r="AU646" i="13"/>
  <c r="AU321" i="13"/>
  <c r="AS712" i="13"/>
  <c r="AU63" i="13"/>
  <c r="AS622" i="14"/>
  <c r="AU779" i="13"/>
  <c r="AU904" i="13"/>
  <c r="AS1010" i="13"/>
  <c r="AS1027" i="14"/>
  <c r="AS125" i="13"/>
  <c r="AU893" i="13"/>
  <c r="AU1005" i="13"/>
  <c r="AS1025" i="13"/>
  <c r="AS321" i="14"/>
  <c r="AS527" i="14"/>
  <c r="AU826" i="13"/>
  <c r="AU1082" i="13"/>
  <c r="AS687" i="13"/>
  <c r="AU557" i="13"/>
  <c r="AS968" i="13"/>
  <c r="AS668" i="13"/>
  <c r="AS34" i="14"/>
  <c r="AU457" i="13"/>
  <c r="AS682" i="14"/>
  <c r="AS632" i="13"/>
  <c r="AU433" i="13"/>
  <c r="AS180" i="13"/>
  <c r="AU49" i="13"/>
  <c r="AU782" i="13"/>
  <c r="AU195" i="13"/>
  <c r="AS572" i="13"/>
  <c r="AS372" i="13"/>
  <c r="AU119" i="13"/>
  <c r="AS594" i="13"/>
  <c r="AS1032" i="14"/>
  <c r="AS981" i="13"/>
  <c r="AS9" i="14"/>
  <c r="AS969" i="14"/>
  <c r="AS869" i="13"/>
  <c r="AU31" i="13"/>
  <c r="AS485" i="14"/>
  <c r="AS97" i="14"/>
  <c r="AU667" i="13"/>
  <c r="AS822" i="14"/>
  <c r="AS254" i="13"/>
  <c r="AS79" i="13"/>
  <c r="AS433" i="13"/>
  <c r="AS734" i="13"/>
  <c r="AS45" i="13"/>
  <c r="AS253" i="14"/>
  <c r="AS737" i="14"/>
  <c r="AS546" i="14"/>
  <c r="AS1064" i="14"/>
  <c r="AU278" i="13"/>
  <c r="AU251" i="13"/>
  <c r="AU407" i="13"/>
  <c r="AS30" i="14"/>
  <c r="AS881" i="13"/>
  <c r="AU378" i="13"/>
  <c r="AU144" i="13"/>
  <c r="AS581" i="13"/>
  <c r="AS783" i="14"/>
  <c r="AS165" i="14"/>
  <c r="AS481" i="13"/>
  <c r="AS139" i="14"/>
  <c r="AS530" i="14"/>
  <c r="AU302" i="13"/>
  <c r="AS1070" i="14"/>
  <c r="AS925" i="14"/>
  <c r="AU834" i="13"/>
  <c r="AU8" i="13"/>
  <c r="AS213" i="14"/>
  <c r="AU913" i="13"/>
  <c r="AS12" i="14"/>
  <c r="AS934" i="13"/>
  <c r="AS48" i="13"/>
  <c r="AS618" i="13"/>
  <c r="AU395" i="13"/>
  <c r="AU222" i="13"/>
  <c r="AS401" i="13"/>
  <c r="AS349" i="13"/>
  <c r="AU247" i="13"/>
  <c r="AS1022" i="14"/>
  <c r="AS630" i="13"/>
  <c r="AS144" i="13"/>
  <c r="AS655" i="13"/>
  <c r="AS356" i="14"/>
  <c r="AS852" i="13"/>
  <c r="AS353" i="13"/>
  <c r="AU647" i="13"/>
  <c r="AS942" i="14"/>
  <c r="AS524" i="14"/>
  <c r="AU284" i="13"/>
  <c r="AS1005" i="14"/>
  <c r="AS601" i="13"/>
  <c r="AS876" i="14"/>
  <c r="AU1014" i="13"/>
  <c r="AU648" i="13"/>
  <c r="AS65" i="14"/>
  <c r="AS396" i="13"/>
  <c r="AS46" i="13"/>
  <c r="AS127" i="13"/>
  <c r="AS963" i="13"/>
  <c r="AS1085" i="14"/>
  <c r="AU96" i="13"/>
  <c r="AS352" i="13"/>
  <c r="AS503" i="13"/>
  <c r="AU282" i="13"/>
  <c r="AU817" i="13"/>
  <c r="AU462" i="13"/>
  <c r="AU681" i="13"/>
  <c r="AS402" i="13"/>
  <c r="AS216" i="14"/>
  <c r="AS360" i="13"/>
  <c r="AS386" i="13"/>
  <c r="AS393" i="14"/>
  <c r="AS297" i="13"/>
  <c r="AS259" i="13"/>
  <c r="AU923" i="13"/>
  <c r="AS1047" i="13"/>
  <c r="AS970" i="14"/>
  <c r="AS211" i="13"/>
  <c r="AS262" i="14"/>
  <c r="AS853" i="13"/>
  <c r="AU344" i="13"/>
  <c r="AS329" i="13"/>
  <c r="AS235" i="14"/>
  <c r="AS714" i="14"/>
  <c r="AU510" i="13"/>
  <c r="AU379" i="13"/>
  <c r="AS93" i="14"/>
  <c r="AU299" i="13"/>
  <c r="AS866" i="13"/>
  <c r="AS1078" i="14"/>
  <c r="AS283" i="13"/>
  <c r="AS384" i="13"/>
  <c r="AU415" i="13"/>
  <c r="AU586" i="13"/>
  <c r="AU471" i="13"/>
  <c r="AS717" i="13"/>
  <c r="AU542" i="13"/>
  <c r="AS628" i="14"/>
  <c r="AS666" i="13"/>
  <c r="AS894" i="13"/>
  <c r="AU427" i="13"/>
  <c r="AS860" i="13"/>
  <c r="AS176" i="14"/>
  <c r="AU618" i="13"/>
  <c r="AS296" i="13"/>
  <c r="AS326" i="14"/>
  <c r="AU12" i="13"/>
  <c r="AS572" i="14"/>
  <c r="AU246" i="13"/>
  <c r="AS718" i="13"/>
  <c r="AU729" i="13"/>
  <c r="AU494" i="13"/>
  <c r="AS198" i="14"/>
  <c r="AS35" i="13"/>
  <c r="AS505" i="13"/>
  <c r="AS301" i="13"/>
  <c r="AS490" i="13"/>
  <c r="AS1031" i="14"/>
  <c r="AS136" i="14"/>
  <c r="AU615" i="13"/>
  <c r="AS1056" i="13"/>
  <c r="AS276" i="13"/>
  <c r="AS130" i="14"/>
  <c r="AU10" i="13"/>
  <c r="AU831" i="13"/>
  <c r="AU1043" i="13"/>
  <c r="AS163" i="14"/>
  <c r="AU250" i="13"/>
  <c r="AS881" i="14"/>
  <c r="AS698" i="14"/>
  <c r="AS495" i="14"/>
  <c r="AS975" i="13"/>
  <c r="AU313" i="13"/>
  <c r="AU232" i="13"/>
  <c r="AS181" i="13"/>
  <c r="AS42" i="14"/>
  <c r="AU517" i="13"/>
  <c r="AS851" i="14"/>
  <c r="AS146" i="14"/>
  <c r="AS420" i="14"/>
  <c r="AS728" i="14"/>
  <c r="AU559" i="13"/>
  <c r="AS1057" i="14"/>
  <c r="AS993" i="14"/>
  <c r="AS7" i="13"/>
  <c r="AS880" i="14"/>
  <c r="AS553" i="13"/>
  <c r="AU824" i="13"/>
  <c r="AS452" i="13"/>
  <c r="AU29" i="13"/>
  <c r="AS785" i="13"/>
  <c r="AU128" i="13"/>
  <c r="AU691" i="13"/>
  <c r="AU929" i="13"/>
  <c r="AU98" i="13"/>
  <c r="AU535" i="13"/>
  <c r="AS886" i="14"/>
  <c r="AS178" i="13"/>
  <c r="AU592" i="13"/>
  <c r="AU957" i="13"/>
  <c r="AU242" i="13"/>
  <c r="AS528" i="13"/>
  <c r="AU1050" i="13"/>
  <c r="AS807" i="14"/>
  <c r="AU603" i="13"/>
  <c r="AS149" i="14"/>
  <c r="AU753" i="13"/>
  <c r="AU257" i="13"/>
  <c r="AU657" i="13"/>
  <c r="AU214" i="13"/>
  <c r="AS58" i="13"/>
  <c r="AS892" i="13"/>
  <c r="AS523" i="13"/>
  <c r="AS36" i="13"/>
  <c r="AS901" i="13"/>
  <c r="AS829" i="13"/>
  <c r="AS1006" i="14"/>
  <c r="AS1016" i="14"/>
  <c r="AS808" i="13"/>
  <c r="AU464" i="13"/>
  <c r="AS61" i="13"/>
  <c r="AS1049" i="13"/>
  <c r="AS755" i="14"/>
  <c r="AU151" i="13"/>
  <c r="AS521" i="14"/>
  <c r="AU267" i="13"/>
  <c r="AU825" i="13"/>
  <c r="AS285" i="13"/>
  <c r="AS913" i="13"/>
  <c r="AS357" i="14"/>
  <c r="AS586" i="14"/>
  <c r="AS778" i="13"/>
  <c r="AS462" i="14"/>
  <c r="AU595" i="13"/>
  <c r="AS709" i="13"/>
  <c r="AS620" i="13"/>
  <c r="AS882" i="14"/>
  <c r="AS861" i="14"/>
  <c r="AS317" i="13"/>
  <c r="AS533" i="13"/>
  <c r="AU50" i="13"/>
  <c r="AS456" i="13"/>
  <c r="AS843" i="13"/>
  <c r="AU712" i="13"/>
  <c r="AU365" i="13"/>
  <c r="AS163" i="13"/>
  <c r="AS872" i="14"/>
  <c r="AS484" i="13"/>
  <c r="AS135" i="14"/>
  <c r="AS792" i="14"/>
  <c r="AU836" i="13"/>
  <c r="AS496" i="13"/>
  <c r="AS1067" i="13"/>
  <c r="AS1005" i="13"/>
  <c r="AU463" i="13"/>
  <c r="AS961" i="13"/>
  <c r="AS967" i="13"/>
  <c r="AS439" i="14"/>
  <c r="AS14" i="13"/>
  <c r="AS341" i="14"/>
  <c r="AS771" i="14"/>
  <c r="AS284" i="13"/>
  <c r="AU951" i="13"/>
  <c r="AS596" i="14"/>
  <c r="AU26" i="13"/>
  <c r="AU154" i="13"/>
  <c r="AS863" i="14"/>
  <c r="AS1035" i="14"/>
  <c r="AS788" i="13"/>
  <c r="AU1020" i="13"/>
  <c r="AS240" i="14"/>
  <c r="AS597" i="13"/>
  <c r="AS723" i="14"/>
  <c r="AS733" i="13"/>
  <c r="AS818" i="14"/>
  <c r="AS851" i="13"/>
  <c r="AS594" i="14"/>
  <c r="AS678" i="14"/>
  <c r="AS554" i="14"/>
  <c r="AS1040" i="14"/>
  <c r="AU878" i="13"/>
  <c r="AU376" i="13"/>
  <c r="AS846" i="14"/>
  <c r="AU78" i="13"/>
  <c r="AU828" i="13"/>
  <c r="AU561" i="13"/>
  <c r="AS847" i="13"/>
  <c r="AU894" i="13"/>
  <c r="AS244" i="14"/>
  <c r="AU709" i="13"/>
  <c r="AS364" i="14"/>
  <c r="AU1017" i="13"/>
  <c r="AS790" i="13"/>
  <c r="AS750" i="14"/>
  <c r="AU450" i="13"/>
  <c r="AU544" i="13"/>
  <c r="AU483" i="13"/>
  <c r="AS20" i="13"/>
  <c r="AS593" i="14"/>
  <c r="AS584" i="14"/>
  <c r="AS375" i="13"/>
  <c r="AU216" i="13"/>
  <c r="AU627" i="13"/>
  <c r="AS324" i="14"/>
  <c r="AS809" i="13"/>
  <c r="AS979" i="13"/>
  <c r="AU633" i="13"/>
  <c r="AS408" i="13"/>
  <c r="AS805" i="14"/>
  <c r="AU277" i="13"/>
  <c r="AS760" i="13"/>
  <c r="AU573" i="13"/>
  <c r="AS66" i="13"/>
  <c r="AU531" i="13"/>
  <c r="AU330" i="13"/>
  <c r="AS921" i="14"/>
  <c r="AS692" i="13"/>
  <c r="AS867" i="13"/>
  <c r="AU702" i="13"/>
  <c r="AU673" i="13"/>
  <c r="AS985" i="14"/>
  <c r="AS285" i="14"/>
  <c r="AU649" i="13"/>
  <c r="AS511" i="13"/>
  <c r="AS118" i="14"/>
  <c r="AU108" i="13"/>
  <c r="AS166" i="14"/>
  <c r="AU935" i="13"/>
  <c r="AS568" i="14"/>
  <c r="AS100" i="14"/>
  <c r="AS561" i="13"/>
  <c r="AS836" i="14"/>
  <c r="AS533" i="14"/>
  <c r="AS581" i="14"/>
  <c r="AU855" i="13"/>
  <c r="AS739" i="13"/>
  <c r="AS394" i="13"/>
  <c r="AU218" i="13"/>
  <c r="AS202" i="13"/>
  <c r="AS775" i="14"/>
  <c r="AS675" i="13"/>
  <c r="AS16" i="13"/>
  <c r="AS780" i="13"/>
  <c r="AS79" i="14"/>
  <c r="AS191" i="13"/>
  <c r="AS719" i="13"/>
  <c r="AS271" i="13"/>
  <c r="AU1034" i="13"/>
  <c r="AU241" i="13"/>
  <c r="AS619" i="14"/>
  <c r="AS828" i="14"/>
  <c r="AS191" i="14"/>
  <c r="AU524" i="13"/>
  <c r="AU668" i="13"/>
  <c r="AU233" i="13"/>
  <c r="AU571" i="13"/>
  <c r="AU581" i="13"/>
  <c r="AS303" i="14"/>
  <c r="AS947" i="13"/>
  <c r="AU1064" i="13"/>
  <c r="AS1029" i="14"/>
  <c r="AU156" i="13"/>
  <c r="AS339" i="14"/>
  <c r="AS821" i="13"/>
  <c r="AS613" i="14"/>
  <c r="AU506" i="13"/>
  <c r="AU34" i="13"/>
  <c r="AU725" i="13"/>
  <c r="AS455" i="13"/>
  <c r="AU762" i="13"/>
  <c r="AS838" i="13"/>
  <c r="AS149" i="13"/>
  <c r="AS1045" i="14"/>
  <c r="AS525" i="13"/>
  <c r="AS165" i="13"/>
  <c r="AU271" i="13"/>
  <c r="AU470" i="13"/>
  <c r="AU269" i="13"/>
  <c r="AS784" i="13"/>
  <c r="AS468" i="14"/>
  <c r="AU928" i="13"/>
  <c r="AU1023" i="13"/>
  <c r="AS386" i="14"/>
  <c r="AU507" i="13"/>
  <c r="AU986" i="13"/>
  <c r="AS302" i="14"/>
  <c r="AU1077" i="13"/>
  <c r="AS238" i="13"/>
  <c r="AS598" i="13"/>
  <c r="AU159" i="13"/>
  <c r="AS260" i="13"/>
  <c r="AS827" i="14"/>
  <c r="AS935" i="14"/>
  <c r="AS911" i="14"/>
  <c r="AS28" i="14"/>
  <c r="AS203" i="13"/>
  <c r="AU1019" i="13"/>
  <c r="AS779" i="14"/>
  <c r="AS701" i="14"/>
  <c r="AU849" i="13"/>
  <c r="AS773" i="14"/>
  <c r="AS116" i="13"/>
  <c r="AS891" i="13"/>
  <c r="AU438" i="13"/>
  <c r="AS1080" i="14"/>
  <c r="AS283" i="14"/>
  <c r="AS307" i="13"/>
  <c r="AS981" i="14"/>
  <c r="AS83" i="13"/>
  <c r="AU610" i="13"/>
  <c r="AS378" i="13"/>
  <c r="AU109" i="13"/>
  <c r="AS78" i="14"/>
  <c r="AS812" i="13"/>
  <c r="AS579" i="14"/>
  <c r="AS404" i="13"/>
  <c r="AS611" i="14"/>
  <c r="AS958" i="14"/>
  <c r="AS1033" i="13"/>
  <c r="AS672" i="13"/>
  <c r="AU634" i="13"/>
  <c r="AS467" i="14"/>
  <c r="AS858" i="13"/>
  <c r="AU61" i="13"/>
  <c r="AS865" i="13"/>
  <c r="AS352" i="14"/>
  <c r="AS850" i="13"/>
  <c r="AS1001" i="13"/>
  <c r="AU104" i="13"/>
  <c r="AS962" i="13"/>
  <c r="AS502" i="14"/>
  <c r="AU93" i="13"/>
  <c r="AS228" i="14"/>
  <c r="AS205" i="14"/>
  <c r="AU805" i="13"/>
  <c r="AU866" i="13"/>
  <c r="AU170" i="13"/>
  <c r="AU764" i="13"/>
  <c r="AS225" i="14"/>
  <c r="AS927" i="13"/>
  <c r="AU918" i="13"/>
  <c r="AU486" i="13"/>
  <c r="AU921" i="13"/>
  <c r="AU876" i="13"/>
  <c r="AS888" i="14"/>
  <c r="AS534" i="13"/>
  <c r="AU955" i="13"/>
  <c r="AS789" i="14"/>
  <c r="AS1002" i="14"/>
  <c r="AS308" i="14"/>
  <c r="AS328" i="13"/>
  <c r="AS159" i="13"/>
  <c r="AU174" i="13"/>
  <c r="AS942" i="13"/>
  <c r="AS689" i="14"/>
  <c r="AS161" i="14"/>
  <c r="AU54" i="13"/>
  <c r="AS512" i="13"/>
  <c r="AU347" i="13"/>
  <c r="AS28" i="13"/>
  <c r="AS524" i="13"/>
  <c r="AU843" i="13"/>
  <c r="AU629" i="13"/>
  <c r="AU184" i="13"/>
  <c r="AS230" i="14"/>
  <c r="AU283" i="13"/>
  <c r="AS518" i="14"/>
  <c r="AS740" i="14"/>
  <c r="AU137" i="13"/>
  <c r="AS878" i="13"/>
  <c r="AS1079" i="14"/>
  <c r="AU889" i="13"/>
  <c r="AU552" i="13"/>
  <c r="AS171" i="13"/>
  <c r="AS40" i="14"/>
  <c r="AS120" i="14"/>
  <c r="AS552" i="13"/>
  <c r="AS305" i="14"/>
  <c r="AU22" i="13"/>
  <c r="AS32" i="13"/>
  <c r="AS104" i="14"/>
  <c r="AS332" i="13"/>
  <c r="AU920" i="13"/>
  <c r="AU969" i="13"/>
  <c r="AU263" i="13"/>
  <c r="AS23" i="13"/>
  <c r="AS945" i="14"/>
  <c r="AS703" i="14"/>
  <c r="AS440" i="13"/>
  <c r="AS677" i="13"/>
  <c r="AU981" i="13"/>
  <c r="AS461" i="14"/>
  <c r="AU240" i="13"/>
  <c r="AU823" i="13"/>
  <c r="AU611" i="13"/>
  <c r="AS1017" i="14"/>
  <c r="AS1020" i="13"/>
  <c r="AS339" i="13"/>
  <c r="AU382" i="13"/>
  <c r="AS36" i="14"/>
  <c r="AS774" i="13"/>
  <c r="AS910" i="13"/>
  <c r="AS530" i="13"/>
  <c r="AU452" i="13"/>
  <c r="AS564" i="13"/>
  <c r="AS336" i="13"/>
  <c r="AS661" i="14"/>
  <c r="AS585" i="13"/>
  <c r="AS517" i="14"/>
  <c r="AS1021" i="14"/>
  <c r="AU339" i="13"/>
  <c r="AS957" i="14"/>
  <c r="AU335" i="13"/>
  <c r="AU759" i="13"/>
  <c r="AU21" i="13"/>
  <c r="AS826" i="13"/>
  <c r="AS438" i="13"/>
  <c r="AS570" i="13"/>
  <c r="AS1011" i="14"/>
  <c r="AU752" i="13"/>
  <c r="AS33" i="14"/>
  <c r="AU645" i="13"/>
  <c r="AU885" i="13"/>
  <c r="AS49" i="13"/>
  <c r="AS286" i="13"/>
  <c r="AU820" i="13"/>
  <c r="AS330" i="13"/>
  <c r="AS388" i="13"/>
  <c r="AS247" i="13"/>
  <c r="AU500" i="13"/>
  <c r="AU840" i="13"/>
  <c r="AS293" i="13"/>
  <c r="AS51" i="14"/>
  <c r="AS499" i="13"/>
  <c r="AS506" i="13"/>
  <c r="AS514" i="13"/>
  <c r="AU754" i="13"/>
  <c r="AU213" i="13"/>
  <c r="AS790" i="14"/>
  <c r="AS433" i="14"/>
  <c r="AU707" i="13"/>
  <c r="AS824" i="14"/>
  <c r="AS922" i="13"/>
  <c r="AS132" i="13"/>
  <c r="AS547" i="14"/>
  <c r="AS494" i="14"/>
  <c r="AU1076" i="13"/>
  <c r="AS1066" i="13"/>
  <c r="AS710" i="13"/>
  <c r="AS113" i="14"/>
  <c r="AU205" i="13"/>
  <c r="AS528" i="14"/>
  <c r="AS83" i="14"/>
  <c r="AU400" i="13"/>
  <c r="AU265" i="13"/>
  <c r="AS907" i="13"/>
  <c r="AU1040" i="13"/>
  <c r="AU65" i="13"/>
  <c r="AU598" i="13"/>
  <c r="AS366" i="13"/>
  <c r="AS54" i="13"/>
  <c r="AS908" i="14"/>
  <c r="AS363" i="14"/>
  <c r="AS66" i="14"/>
  <c r="AS622" i="13"/>
  <c r="AU1062" i="13"/>
  <c r="AS814" i="13"/>
  <c r="AS427" i="13"/>
  <c r="AS184" i="14"/>
  <c r="AS542" i="13"/>
  <c r="AS593" i="13"/>
  <c r="AS614" i="13"/>
  <c r="AS606" i="13"/>
  <c r="AS603" i="13"/>
  <c r="AU946" i="13"/>
  <c r="AU783" i="13"/>
  <c r="AS150" i="14"/>
  <c r="AU614" i="13"/>
  <c r="AS600" i="14"/>
  <c r="AS720" i="13"/>
  <c r="AS615" i="14"/>
  <c r="AS1016" i="13"/>
  <c r="AU258" i="13"/>
  <c r="AS857" i="13"/>
  <c r="AS232" i="13"/>
  <c r="AS50" i="14"/>
  <c r="AU350" i="13"/>
  <c r="AS615" i="13"/>
  <c r="AS370" i="13"/>
  <c r="AS890" i="14"/>
  <c r="AS124" i="14"/>
  <c r="AU908" i="13"/>
  <c r="AU420" i="13"/>
  <c r="AS397" i="14"/>
  <c r="AS912" i="14"/>
  <c r="AS379" i="14"/>
  <c r="AS91" i="13"/>
  <c r="AS870" i="13"/>
  <c r="AS612" i="13"/>
  <c r="AS868" i="14"/>
  <c r="AU440" i="13"/>
  <c r="AS1062" i="13"/>
  <c r="AU521" i="13"/>
  <c r="AS829" i="14"/>
  <c r="AS874" i="13"/>
  <c r="AS344" i="13"/>
  <c r="AU623" i="13"/>
  <c r="AU897" i="13"/>
  <c r="AU1015" i="13"/>
  <c r="AS172" i="14"/>
  <c r="AU107" i="13"/>
  <c r="AS368" i="14"/>
  <c r="AS76" i="14"/>
  <c r="AS61" i="14"/>
  <c r="AS236" i="14"/>
  <c r="AU13" i="13"/>
  <c r="AS42" i="13"/>
  <c r="AS99" i="14"/>
  <c r="AU997" i="13"/>
  <c r="AS499" i="14"/>
  <c r="AS391" i="14"/>
  <c r="AU790" i="13"/>
  <c r="AS21" i="13"/>
  <c r="AU543" i="13"/>
  <c r="AS1034" i="13"/>
  <c r="AS547" i="13"/>
  <c r="AS73" i="13"/>
  <c r="AS830" i="13"/>
  <c r="AS1037" i="13"/>
  <c r="AU90" i="13"/>
  <c r="AS274" i="13"/>
  <c r="AS801" i="14"/>
  <c r="AU360" i="13"/>
  <c r="AS872" i="13"/>
  <c r="AS571" i="13"/>
  <c r="AS311" i="13"/>
  <c r="AS164" i="14"/>
  <c r="AS219" i="13"/>
  <c r="AS286" i="14"/>
  <c r="AS289" i="13"/>
  <c r="AU281" i="13"/>
  <c r="AU632" i="13"/>
  <c r="AS799" i="13"/>
  <c r="AS459" i="13"/>
  <c r="AS40" i="13"/>
  <c r="AS1076" i="14"/>
  <c r="AS1083" i="13"/>
  <c r="AS1065" i="14"/>
  <c r="AS1033" i="14"/>
  <c r="AS458" i="13"/>
  <c r="AS415" i="14"/>
  <c r="AU255" i="13"/>
  <c r="AS282" i="14"/>
  <c r="AU1057" i="13"/>
  <c r="AS1012" i="14"/>
  <c r="AU1041" i="13"/>
  <c r="AS408" i="14"/>
  <c r="AS124" i="13"/>
  <c r="AS543" i="13"/>
  <c r="AU808" i="13"/>
  <c r="AS906" i="13"/>
  <c r="AS225" i="13"/>
  <c r="AU386" i="13"/>
  <c r="AS1078" i="13"/>
  <c r="AS492" i="13"/>
  <c r="AU696" i="13"/>
  <c r="AS733" i="14"/>
  <c r="AU938" i="13"/>
  <c r="AU451" i="13"/>
  <c r="AS322" i="14"/>
  <c r="AS673" i="14"/>
  <c r="AU777" i="13"/>
  <c r="AU743" i="13"/>
  <c r="AS119" i="14"/>
  <c r="AS395" i="14"/>
  <c r="AS223" i="13"/>
  <c r="AS229" i="13"/>
  <c r="AU123" i="13"/>
  <c r="AS75" i="14"/>
  <c r="AS599" i="14"/>
  <c r="AS29" i="13"/>
  <c r="AS199" i="13"/>
  <c r="AS813" i="14"/>
  <c r="AS684" i="14"/>
  <c r="AU903" i="13"/>
  <c r="AU584" i="13"/>
  <c r="AS57" i="13"/>
  <c r="AS891" i="14"/>
  <c r="AU959" i="13"/>
  <c r="AS601" i="14"/>
  <c r="AU504" i="13"/>
  <c r="AU579" i="13"/>
  <c r="AU474" i="13"/>
  <c r="AU630" i="13"/>
  <c r="AU166" i="13"/>
  <c r="AS493" i="14"/>
  <c r="AS609" i="14"/>
  <c r="AS288" i="14"/>
  <c r="AU588" i="13"/>
  <c r="AS810" i="14"/>
  <c r="AU883" i="13"/>
  <c r="AU650" i="13"/>
  <c r="AS764" i="13"/>
  <c r="AU224" i="13"/>
  <c r="AU453" i="13"/>
  <c r="AS299" i="13"/>
  <c r="AS786" i="14"/>
  <c r="AU666" i="13"/>
  <c r="AU846" i="13"/>
  <c r="AS794" i="13"/>
  <c r="AS634" i="14"/>
  <c r="AS570" i="14"/>
  <c r="AS94" i="13"/>
  <c r="AS423" i="14"/>
  <c r="AS766" i="14"/>
  <c r="AS576" i="13"/>
  <c r="AS116" i="14"/>
  <c r="AS210" i="13"/>
  <c r="AS196" i="14"/>
  <c r="AU515" i="13"/>
  <c r="AS190" i="13"/>
  <c r="AS50" i="13"/>
  <c r="AS931" i="14"/>
  <c r="AS923" i="14"/>
  <c r="AS926" i="13"/>
  <c r="AU606" i="13"/>
  <c r="AU384" i="13"/>
  <c r="AS688" i="14"/>
  <c r="AU891" i="13"/>
  <c r="AS686" i="14"/>
  <c r="AS664" i="13"/>
  <c r="AS362" i="14"/>
  <c r="AS264" i="13"/>
  <c r="AU234" i="13"/>
  <c r="AS707" i="13"/>
  <c r="AU734" i="13"/>
  <c r="AS643" i="14"/>
  <c r="AU532" i="13"/>
  <c r="AU249" i="13"/>
  <c r="AU37" i="13"/>
  <c r="AU726" i="13"/>
  <c r="AS106" i="14"/>
  <c r="AU659" i="13"/>
  <c r="AS183" i="14"/>
  <c r="AS711" i="14"/>
  <c r="AS936" i="13"/>
  <c r="AS768" i="14"/>
  <c r="AS121" i="14"/>
  <c r="AS1039" i="13"/>
  <c r="AS128" i="14"/>
  <c r="AU132" i="13"/>
  <c r="AS316" i="14"/>
  <c r="AS192" i="13"/>
  <c r="AS473" i="14"/>
  <c r="AU430" i="13"/>
  <c r="AU939" i="13"/>
  <c r="AS613" i="13"/>
  <c r="AS236" i="13"/>
  <c r="AS361" i="13"/>
  <c r="AU254" i="13"/>
  <c r="AS796" i="13"/>
  <c r="AS833" i="14"/>
  <c r="AU66" i="13"/>
  <c r="AU999" i="13"/>
  <c r="AU698" i="13"/>
  <c r="AS471" i="13"/>
  <c r="AS409" i="14"/>
  <c r="AS969" i="13"/>
  <c r="AS381" i="13"/>
  <c r="AS753" i="14"/>
  <c r="AS967" i="14"/>
  <c r="AS843" i="14"/>
  <c r="AS933" i="14"/>
  <c r="AU992" i="13"/>
  <c r="AS943" i="14"/>
  <c r="AU774" i="13"/>
  <c r="AS120" i="13"/>
  <c r="AS416" i="14"/>
  <c r="AS445" i="13"/>
  <c r="AU157" i="13"/>
  <c r="AU202" i="13"/>
  <c r="AS566" i="14"/>
  <c r="AS621" i="14"/>
  <c r="AS857" i="14"/>
  <c r="AU127" i="13"/>
  <c r="AS866" i="14"/>
  <c r="AS894" i="14"/>
  <c r="AS350" i="13"/>
  <c r="AS867" i="14"/>
  <c r="AU276" i="13"/>
  <c r="AS607" i="13"/>
  <c r="AS111" i="14"/>
  <c r="AS716" i="13"/>
  <c r="AU781" i="13"/>
  <c r="AU821" i="13"/>
  <c r="AS856" i="14"/>
  <c r="AS450" i="13"/>
  <c r="AS430" i="14"/>
  <c r="AS855" i="13"/>
  <c r="AS363" i="13"/>
  <c r="AU991" i="13"/>
  <c r="AU9" i="13"/>
  <c r="AU134" i="13"/>
  <c r="AS282" i="13"/>
  <c r="AS294" i="13"/>
  <c r="AS838" i="14"/>
  <c r="AU854" i="13"/>
  <c r="AU800" i="13"/>
  <c r="AS665" i="14"/>
  <c r="AS369" i="14"/>
  <c r="AS197" i="14"/>
  <c r="AS1077" i="14"/>
  <c r="AS616" i="14"/>
  <c r="AS695" i="13"/>
  <c r="AS950" i="13"/>
  <c r="AS1054" i="14"/>
  <c r="AS758" i="13"/>
  <c r="AS385" i="13"/>
  <c r="AS67" i="14"/>
  <c r="AS654" i="13"/>
  <c r="AU695" i="13"/>
  <c r="AS935" i="13"/>
  <c r="AU954" i="13"/>
  <c r="AU827" i="13"/>
  <c r="AS507" i="13"/>
  <c r="AS60" i="14"/>
  <c r="AS938" i="13"/>
  <c r="AU225" i="13"/>
  <c r="AS1026" i="13"/>
  <c r="AS725" i="14"/>
  <c r="AU478" i="13"/>
  <c r="AS635" i="13"/>
  <c r="AU42" i="13"/>
  <c r="AS233" i="13"/>
  <c r="AU625" i="13"/>
  <c r="AU769" i="13"/>
  <c r="AS224" i="13"/>
  <c r="AU813" i="13"/>
  <c r="AS271" i="14"/>
  <c r="AS68" i="14"/>
  <c r="AS512" i="14"/>
  <c r="AS1070" i="13"/>
  <c r="AU1059" i="13"/>
  <c r="AU444" i="13"/>
  <c r="AS666" i="14"/>
  <c r="AU930" i="13"/>
  <c r="AS56" i="14"/>
  <c r="AS1019" i="13"/>
  <c r="AS160" i="13"/>
  <c r="AU607" i="13"/>
  <c r="AU527" i="13"/>
  <c r="AS1014" i="13"/>
  <c r="AU626" i="13"/>
  <c r="AS785" i="14"/>
  <c r="AS162" i="14"/>
  <c r="AS642" i="13"/>
  <c r="AU367" i="13"/>
  <c r="AU562" i="13"/>
  <c r="AS832" i="13"/>
  <c r="AS270" i="13"/>
  <c r="AU703" i="13"/>
  <c r="AS757" i="13"/>
  <c r="AS122" i="14"/>
  <c r="AU550" i="13"/>
  <c r="AU477" i="13"/>
  <c r="AS588" i="13"/>
  <c r="AU181" i="13"/>
  <c r="AU87" i="13"/>
  <c r="AS1036" i="14"/>
  <c r="AS587" i="13"/>
  <c r="AS644" i="14"/>
  <c r="AU489" i="13"/>
  <c r="AS272" i="13"/>
  <c r="AS803" i="13"/>
  <c r="AU937" i="13"/>
  <c r="AU892" i="13"/>
  <c r="AS670" i="14"/>
  <c r="AU814" i="13"/>
  <c r="AU253" i="13"/>
  <c r="AS405" i="14"/>
  <c r="AS334" i="13"/>
  <c r="AS295" i="13"/>
  <c r="AS239" i="14"/>
  <c r="AS955" i="13"/>
  <c r="AS860" i="14"/>
  <c r="AS746" i="14"/>
  <c r="AS217" i="14"/>
  <c r="AS387" i="13"/>
  <c r="AS327" i="14"/>
  <c r="AS665" i="13"/>
  <c r="AS531" i="14"/>
  <c r="AS16" i="14"/>
  <c r="AS883" i="14"/>
  <c r="AS215" i="14"/>
  <c r="AU165" i="13"/>
  <c r="AS390" i="14"/>
  <c r="AS207" i="13"/>
  <c r="AU772" i="13"/>
  <c r="AS49" i="14"/>
  <c r="AU425" i="13"/>
  <c r="AU303" i="13"/>
  <c r="AS186" i="14"/>
  <c r="AS518" i="13"/>
  <c r="AU358" i="13"/>
  <c r="AS443" i="14"/>
  <c r="AS132" i="14"/>
  <c r="AS17" i="13"/>
  <c r="AS693" i="13"/>
  <c r="AU747" i="13"/>
  <c r="AS980" i="13"/>
  <c r="AS531" i="13"/>
  <c r="AS599" i="13"/>
  <c r="AU60" i="13"/>
  <c r="AU294" i="13"/>
  <c r="AS716" i="14"/>
  <c r="AS811" i="14"/>
  <c r="AU905" i="13"/>
  <c r="AS453" i="14"/>
  <c r="AS535" i="14"/>
  <c r="AS650" i="13"/>
  <c r="AS68" i="13"/>
  <c r="AS501" i="13"/>
  <c r="AU467" i="13"/>
  <c r="AS968" i="14"/>
  <c r="AS724" i="14"/>
  <c r="AS402" i="14"/>
  <c r="AU388" i="13"/>
  <c r="AU916" i="13"/>
  <c r="AS82" i="14"/>
  <c r="AS399" i="14"/>
  <c r="AS539" i="14"/>
  <c r="AS763" i="13"/>
  <c r="AS435" i="13"/>
  <c r="AU220" i="13"/>
  <c r="AS56" i="13"/>
  <c r="AS428" i="13"/>
  <c r="AS959" i="13"/>
  <c r="AS765" i="14"/>
  <c r="AS676" i="13"/>
  <c r="AS266" i="13"/>
  <c r="AS993" i="13"/>
  <c r="AU288" i="13"/>
  <c r="AS27" i="14"/>
  <c r="AS558" i="14"/>
  <c r="AS65" i="13"/>
  <c r="AS77" i="13"/>
  <c r="AS1081" i="14"/>
  <c r="AS689" i="13"/>
  <c r="AS210" i="14"/>
  <c r="AS202" i="14"/>
  <c r="AS1007" i="14"/>
  <c r="AU23" i="13"/>
  <c r="AS423" i="13"/>
  <c r="AS639" i="13"/>
  <c r="AS182" i="14"/>
  <c r="AU563" i="13"/>
  <c r="AU18" i="13"/>
  <c r="AU1049" i="13"/>
  <c r="AS657" i="13"/>
  <c r="AS248" i="14"/>
  <c r="AU1075" i="13"/>
  <c r="AU74" i="13"/>
  <c r="AS463" i="13"/>
  <c r="AS1038" i="13"/>
  <c r="AU101" i="13"/>
  <c r="AS902" i="14"/>
  <c r="AU847" i="13"/>
  <c r="AS736" i="13"/>
  <c r="AS727" i="13"/>
  <c r="AS897" i="13"/>
  <c r="AS129" i="14"/>
  <c r="AS910" i="14"/>
  <c r="AS749" i="14"/>
  <c r="AU325" i="13"/>
  <c r="AS1056" i="14"/>
  <c r="AS19" i="13"/>
  <c r="AS583" i="14"/>
  <c r="AS629" i="14"/>
  <c r="AS887" i="13"/>
  <c r="AS607" i="14"/>
  <c r="AU604" i="13"/>
  <c r="AS731" i="14"/>
  <c r="AS555" i="13"/>
  <c r="AS663" i="13"/>
  <c r="AS321" i="13"/>
  <c r="AU352" i="13"/>
  <c r="AS47" i="14"/>
  <c r="AS917" i="14"/>
  <c r="AS772" i="14"/>
  <c r="AS694" i="13"/>
  <c r="AS478" i="14"/>
  <c r="AS275" i="14"/>
  <c r="AS23" i="14"/>
  <c r="AS807" i="13"/>
  <c r="AU408" i="13"/>
  <c r="AU289" i="13"/>
  <c r="AS620" i="14"/>
  <c r="AS585" i="14"/>
  <c r="AU1068" i="13"/>
  <c r="AS53" i="13"/>
  <c r="AU355" i="13"/>
  <c r="AS743" i="13"/>
  <c r="AS998" i="13"/>
  <c r="AU980" i="13"/>
  <c r="AU1013" i="13"/>
  <c r="AU572" i="13"/>
  <c r="AU359" i="13"/>
  <c r="AS331" i="13"/>
  <c r="AS1074" i="13"/>
  <c r="AU48" i="13"/>
  <c r="AS251" i="13"/>
  <c r="AS1061" i="13"/>
  <c r="AS414" i="14"/>
  <c r="AU431" i="13"/>
  <c r="AS774" i="14"/>
  <c r="AS996" i="14"/>
  <c r="AS84" i="14"/>
  <c r="AS565" i="13"/>
  <c r="AS337" i="14"/>
  <c r="AS859" i="14"/>
  <c r="AU316" i="13"/>
  <c r="AS652" i="14"/>
  <c r="AS769" i="14"/>
  <c r="AU838" i="13"/>
  <c r="AS519" i="13"/>
  <c r="AS174" i="14"/>
  <c r="AU182" i="13"/>
  <c r="AS916" i="13"/>
  <c r="AS564" i="14"/>
  <c r="AS20" i="14"/>
  <c r="AS737" i="13"/>
  <c r="AS508" i="14"/>
  <c r="AS710" i="14"/>
  <c r="AU421" i="13"/>
  <c r="AS15" i="13"/>
  <c r="AS663" i="14"/>
  <c r="AS645" i="13"/>
  <c r="AU706" i="13"/>
  <c r="AU1000" i="13"/>
  <c r="AS558" i="13"/>
  <c r="AS239" i="13"/>
  <c r="AS113" i="13"/>
  <c r="AS478" i="13"/>
  <c r="AS538" i="14"/>
  <c r="AU568" i="13"/>
  <c r="AS6" i="13"/>
  <c r="AS379" i="13"/>
  <c r="AU580" i="13"/>
  <c r="AS223" i="14"/>
  <c r="AS158" i="14"/>
  <c r="AU608" i="13"/>
  <c r="AU178" i="13"/>
  <c r="AU974" i="13"/>
  <c r="AS800" i="13"/>
  <c r="AS842" i="14"/>
  <c r="AS588" i="14"/>
  <c r="AU385" i="13"/>
  <c r="AS447" i="13"/>
  <c r="AU635" i="13"/>
  <c r="AS201" i="13"/>
  <c r="AU319" i="13"/>
  <c r="AS411" i="13"/>
  <c r="AS551" i="13"/>
  <c r="AU135" i="13"/>
  <c r="AU118" i="13"/>
  <c r="AU106" i="13"/>
  <c r="AS164" i="13"/>
  <c r="AS947" i="14"/>
  <c r="AS335" i="13"/>
  <c r="AU472" i="13"/>
  <c r="AS574" i="13"/>
  <c r="AS729" i="14"/>
  <c r="AS217" i="13"/>
  <c r="AS527" i="13"/>
  <c r="AS846" i="13"/>
  <c r="AS357" i="13"/>
  <c r="AS384" i="14"/>
  <c r="AU183" i="13"/>
  <c r="AS188" i="14"/>
  <c r="AS422" i="14"/>
  <c r="AU886" i="13"/>
  <c r="AS48" i="14"/>
  <c r="AS653" i="14"/>
  <c r="AU936" i="13"/>
  <c r="AU1054" i="13"/>
  <c r="AS178" i="14"/>
  <c r="AS430" i="13"/>
  <c r="AU279" i="13"/>
  <c r="AS1040" i="13"/>
  <c r="AU909" i="13"/>
  <c r="AS346" i="13"/>
  <c r="AS429" i="14"/>
  <c r="AU1024" i="13"/>
  <c r="AS469" i="14"/>
  <c r="AS327" i="13"/>
  <c r="AS110" i="13"/>
  <c r="AS925" i="13"/>
  <c r="AS1036" i="13"/>
  <c r="AU773" i="13"/>
  <c r="AS787" i="13"/>
  <c r="AU948" i="13"/>
  <c r="AS799" i="14"/>
  <c r="AS520" i="13"/>
  <c r="AS705" i="13"/>
  <c r="AS291" i="14"/>
  <c r="AU114" i="13"/>
  <c r="AS485" i="13"/>
  <c r="AS974" i="14"/>
  <c r="AU536" i="13"/>
  <c r="AS819" i="14"/>
  <c r="AS111" i="13"/>
  <c r="AS627" i="14"/>
  <c r="AU291" i="13"/>
  <c r="AS911" i="13"/>
  <c r="AU539" i="13"/>
  <c r="AS540" i="14"/>
  <c r="AS752" i="13"/>
  <c r="AS222" i="13"/>
  <c r="AS128" i="13"/>
  <c r="AS142" i="13"/>
  <c r="AS994" i="13"/>
  <c r="AU338" i="13"/>
  <c r="AU412" i="13"/>
  <c r="AU985" i="13"/>
  <c r="AS952" i="14"/>
  <c r="AU175" i="13"/>
  <c r="AS752" i="14"/>
  <c r="AS218" i="13"/>
  <c r="AS747" i="14"/>
  <c r="AS183" i="13"/>
  <c r="AS187" i="13"/>
  <c r="AS199" i="14"/>
  <c r="AU475" i="13"/>
  <c r="AU711" i="13"/>
  <c r="AS738" i="14"/>
  <c r="AU293" i="13"/>
  <c r="AU70" i="13"/>
  <c r="AS946" i="13"/>
  <c r="AU971" i="13"/>
  <c r="AU1045" i="13"/>
  <c r="AU59" i="13"/>
  <c r="AU569" i="13"/>
  <c r="AS550" i="13"/>
  <c r="AS848" i="13"/>
  <c r="AU1080" i="13"/>
  <c r="AS130" i="13"/>
  <c r="AS87" i="13"/>
  <c r="AS252" i="13"/>
  <c r="AU600" i="13"/>
  <c r="AS133" i="13"/>
  <c r="AU658" i="13"/>
  <c r="AS917" i="13"/>
  <c r="AS562" i="13"/>
  <c r="AS685" i="13"/>
  <c r="AS646" i="13"/>
  <c r="AS437" i="13"/>
  <c r="AU86" i="13"/>
  <c r="AU1036" i="13"/>
  <c r="AS503" i="14"/>
  <c r="AU1072" i="13"/>
  <c r="AU419" i="13"/>
  <c r="AS265" i="13"/>
  <c r="AU348" i="13"/>
  <c r="AU721" i="13"/>
  <c r="AS806" i="13"/>
  <c r="AS744" i="13"/>
  <c r="AS280" i="13"/>
  <c r="AS577" i="13"/>
  <c r="AS229" i="14"/>
  <c r="AS596" i="13"/>
  <c r="AU1010" i="13"/>
  <c r="AS187" i="14"/>
  <c r="AS224" i="14"/>
  <c r="AU126" i="13"/>
  <c r="AS15" i="14"/>
  <c r="AS709" i="14"/>
  <c r="AU373" i="13"/>
  <c r="AS700" i="14"/>
  <c r="AS145" i="14"/>
  <c r="AS647" i="14"/>
  <c r="AS961" i="14"/>
  <c r="AS495" i="13"/>
  <c r="AS659" i="13"/>
  <c r="AS85" i="14"/>
  <c r="AS358" i="13"/>
  <c r="AS251" i="14"/>
  <c r="AS627" i="13"/>
  <c r="AS418" i="14"/>
  <c r="AU75" i="13"/>
  <c r="AS367" i="14"/>
  <c r="AU701" i="13"/>
  <c r="AS940" i="13"/>
  <c r="AU394" i="13"/>
  <c r="AU1032" i="13"/>
  <c r="AS982" i="13"/>
  <c r="AS625" i="14"/>
  <c r="AU875" i="13"/>
  <c r="AS115" i="13"/>
  <c r="AS247" i="14"/>
  <c r="AS260" i="14"/>
  <c r="AU124" i="13"/>
  <c r="AS697" i="13"/>
  <c r="AU94" i="13"/>
  <c r="AS577" i="14"/>
  <c r="AS761" i="13"/>
  <c r="AU833" i="13"/>
  <c r="AS102" i="14"/>
  <c r="AS425" i="14"/>
  <c r="AS246" i="14"/>
  <c r="AU861" i="13"/>
  <c r="AS941" i="14"/>
  <c r="AU933" i="13"/>
  <c r="AS1050" i="14"/>
  <c r="AS765" i="13"/>
  <c r="AS873" i="14"/>
  <c r="AU730" i="13"/>
  <c r="AU528" i="13"/>
  <c r="AS414" i="13"/>
  <c r="AS578" i="13"/>
  <c r="AS1084" i="13"/>
  <c r="AS73" i="14"/>
  <c r="AU655" i="13"/>
  <c r="AU434" i="13"/>
  <c r="AU537" i="13"/>
  <c r="AU454" i="13"/>
  <c r="AS632" i="14"/>
  <c r="AS110" i="14"/>
  <c r="AU882" i="13"/>
  <c r="AU560" i="13"/>
  <c r="AU996" i="13"/>
  <c r="AS221" i="13"/>
  <c r="AS218" i="14"/>
  <c r="AU309" i="13"/>
  <c r="AU830" i="13"/>
  <c r="AU910" i="13"/>
  <c r="AU140" i="13"/>
  <c r="AU328" i="13"/>
  <c r="AS656" i="13"/>
  <c r="AU699" i="13"/>
  <c r="AS879" i="13"/>
  <c r="AS184" i="13"/>
  <c r="AS781" i="13"/>
  <c r="AS180" i="14"/>
  <c r="AS390" i="13"/>
  <c r="AS434" i="13"/>
  <c r="AU327" i="13"/>
  <c r="AS482" i="14"/>
  <c r="AS393" i="13"/>
  <c r="AU989" i="13"/>
  <c r="AS381" i="14"/>
  <c r="AU212" i="13"/>
  <c r="AS644" i="13"/>
  <c r="AS1048" i="13"/>
  <c r="AS1003" i="14"/>
  <c r="AU203" i="13"/>
  <c r="AU167" i="13"/>
  <c r="AU297" i="13"/>
  <c r="AS844" i="14"/>
  <c r="AS345" i="14"/>
  <c r="AS856" i="13"/>
  <c r="AU380" i="13"/>
  <c r="AU268" i="13"/>
  <c r="AS595" i="14"/>
  <c r="AU589" i="13"/>
  <c r="AS746" i="13"/>
  <c r="AS575" i="13"/>
  <c r="AS769" i="13"/>
  <c r="AS914" i="13"/>
  <c r="AS661" i="13"/>
  <c r="AU784" i="13"/>
  <c r="AS209" i="13"/>
  <c r="AS10" i="13"/>
  <c r="AU28" i="13"/>
  <c r="AS25" i="14"/>
  <c r="AU223" i="13"/>
  <c r="AS740" i="13"/>
  <c r="AS1072" i="14"/>
  <c r="AS1001" i="14"/>
  <c r="AU540" i="13"/>
  <c r="AS537" i="13"/>
  <c r="AU496" i="13"/>
  <c r="AS193" i="13"/>
  <c r="AS768" i="13"/>
  <c r="AU346" i="13"/>
  <c r="AS389" i="14"/>
  <c r="AS510" i="13"/>
  <c r="AU204" i="13"/>
  <c r="AS816" i="14"/>
  <c r="AS1042" i="14"/>
  <c r="AS912" i="13"/>
  <c r="AS521" i="13"/>
  <c r="AS59" i="14"/>
  <c r="AS591" i="14"/>
  <c r="AS735" i="14"/>
  <c r="AS242" i="13"/>
  <c r="AS99" i="13"/>
  <c r="AU663" i="13"/>
  <c r="AS227" i="14"/>
  <c r="AS637" i="13"/>
  <c r="AU169" i="13"/>
  <c r="AS590" i="13"/>
  <c r="AU58" i="13"/>
  <c r="AS877" i="14"/>
  <c r="AS1061" i="14"/>
  <c r="AS62" i="13"/>
  <c r="AU51" i="13"/>
  <c r="AS43" i="13"/>
  <c r="AS687" i="14"/>
  <c r="AS516" i="14"/>
  <c r="AS276" i="14"/>
  <c r="AS545" i="14"/>
  <c r="AS24" i="13"/>
  <c r="AS909" i="13"/>
  <c r="AS592" i="13"/>
  <c r="AS1055" i="13"/>
  <c r="AS899" i="14"/>
  <c r="AS241" i="13"/>
  <c r="AU877" i="13"/>
  <c r="AS543" i="14"/>
  <c r="AS31" i="13"/>
  <c r="AS101" i="14"/>
  <c r="AU62" i="13"/>
  <c r="AS189" i="14"/>
  <c r="AU447" i="13"/>
  <c r="AU694" i="13"/>
  <c r="AS952" i="13"/>
  <c r="AS834" i="14"/>
  <c r="AU565" i="13"/>
  <c r="AS1051" i="14"/>
  <c r="AS875" i="13"/>
  <c r="AS705" i="14"/>
  <c r="AU690" i="13"/>
  <c r="AS618" i="14"/>
  <c r="AS552" i="14"/>
  <c r="AU262" i="13"/>
  <c r="AS929" i="14"/>
  <c r="AS103" i="13"/>
  <c r="AU548" i="13"/>
  <c r="AU576" i="13"/>
  <c r="AS131" i="13"/>
  <c r="AS103" i="14"/>
  <c r="AS426" i="13"/>
  <c r="AS701" i="13"/>
  <c r="AS756" i="13"/>
  <c r="AS311" i="14"/>
  <c r="AS898" i="13"/>
  <c r="AU599" i="13"/>
  <c r="AS918" i="13"/>
  <c r="AU851" i="13"/>
  <c r="AS822" i="13"/>
  <c r="AU982" i="13"/>
  <c r="AS976" i="13"/>
  <c r="AU977" i="13"/>
  <c r="AS895" i="13"/>
  <c r="AS903" i="14"/>
  <c r="AS966" i="13"/>
  <c r="AS330" i="14"/>
  <c r="AU1055" i="13"/>
  <c r="AU492" i="13"/>
  <c r="AU616" i="13"/>
  <c r="AS290" i="13"/>
  <c r="AS1037" i="14"/>
  <c r="AU163" i="13"/>
  <c r="AS269" i="13"/>
  <c r="AU7" i="13"/>
  <c r="AU767" i="13"/>
  <c r="AS551" i="14"/>
  <c r="AS1063" i="14"/>
  <c r="AU789" i="13"/>
  <c r="AS392" i="13"/>
  <c r="AU476" i="13"/>
  <c r="AU907" i="13"/>
  <c r="AS608" i="13"/>
  <c r="AS862" i="14"/>
  <c r="AU1046" i="13"/>
  <c r="AS497" i="14"/>
  <c r="AU260" i="13"/>
  <c r="AS648" i="14"/>
  <c r="AS964" i="14"/>
  <c r="AU461" i="13"/>
  <c r="AS636" i="13"/>
  <c r="AU324" i="13"/>
  <c r="AU366" i="13"/>
  <c r="AS736" i="14"/>
  <c r="AS41" i="14"/>
  <c r="AS143" i="13"/>
  <c r="AU853" i="13"/>
  <c r="AS261" i="14"/>
  <c r="AS513" i="13"/>
  <c r="AU593" i="13"/>
  <c r="AS505" i="14"/>
  <c r="AU621" i="13"/>
  <c r="AS633" i="14"/>
  <c r="AS131" i="14"/>
  <c r="AS134" i="14"/>
  <c r="AS730" i="14"/>
  <c r="AU884" i="13"/>
  <c r="AS924" i="13"/>
  <c r="AS22" i="14"/>
  <c r="AS726" i="13"/>
  <c r="AS313" i="13"/>
  <c r="AS136" i="13"/>
  <c r="AS623" i="14"/>
  <c r="AS277" i="13"/>
  <c r="AS1073" i="14"/>
  <c r="AS284" i="14"/>
  <c r="AS44" i="14"/>
  <c r="AS106" i="13"/>
  <c r="AS126" i="14"/>
  <c r="AS234" i="14"/>
  <c r="AU11" i="13"/>
  <c r="AS461" i="13"/>
  <c r="AU697" i="13"/>
  <c r="AU72" i="13"/>
  <c r="AS395" i="13"/>
  <c r="AS516" i="13"/>
  <c r="AU423" i="13"/>
  <c r="AS631" i="13"/>
  <c r="AS468" i="13"/>
  <c r="AS635" i="14"/>
  <c r="AS320" i="14"/>
  <c r="AU519" i="13"/>
  <c r="AS850" i="14"/>
  <c r="AS167" i="13"/>
  <c r="AU585" i="13"/>
  <c r="AS604" i="13"/>
  <c r="AU631" i="13"/>
  <c r="AU679" i="13"/>
  <c r="AS991" i="13"/>
  <c r="AS511" i="14"/>
  <c r="AS230" i="13"/>
  <c r="AU818" i="13"/>
  <c r="AS8" i="13"/>
  <c r="AS179" i="13"/>
  <c r="AU768" i="13"/>
  <c r="AS464" i="13"/>
  <c r="AS34" i="13"/>
  <c r="AS340" i="14"/>
  <c r="AS360" i="14"/>
  <c r="AS291" i="13"/>
  <c r="AU947" i="13"/>
  <c r="AU113" i="13"/>
  <c r="AU280" i="13"/>
  <c r="AU941" i="13"/>
  <c r="AS134" i="13"/>
  <c r="AU103" i="13"/>
  <c r="AS667" i="14"/>
  <c r="AS920" i="13"/>
  <c r="AU735" i="13"/>
  <c r="AU398" i="13"/>
  <c r="AS984" i="14"/>
  <c r="AS1018" i="13"/>
  <c r="AS712" i="14"/>
  <c r="AU956" i="13"/>
  <c r="AS617" i="13"/>
  <c r="AS932" i="14"/>
  <c r="AS626" i="14"/>
  <c r="AS576" i="14"/>
  <c r="AS493" i="13"/>
  <c r="AS919" i="14"/>
  <c r="AS906" i="14"/>
  <c r="AS956" i="13"/>
  <c r="AS457" i="13"/>
  <c r="AS82" i="13"/>
  <c r="AS173" i="13"/>
  <c r="AU888" i="13"/>
  <c r="AS1015" i="14"/>
  <c r="AS700" i="13"/>
  <c r="AU469" i="13"/>
  <c r="AS466" i="13"/>
  <c r="AS182" i="13"/>
  <c r="AS638" i="13"/>
  <c r="AS571" i="14"/>
  <c r="AS475" i="13"/>
  <c r="AS548" i="14"/>
  <c r="AS450" i="14"/>
  <c r="AS580" i="14"/>
  <c r="AU871" i="13"/>
  <c r="AS1044" i="13"/>
  <c r="AU17" i="13"/>
  <c r="AU115" i="13"/>
  <c r="AS858" i="14"/>
  <c r="AS823" i="13"/>
  <c r="AU988" i="13"/>
  <c r="AU102" i="13"/>
  <c r="AS899" i="13"/>
  <c r="AU940" i="13"/>
  <c r="AS970" i="13"/>
  <c r="AS441" i="14"/>
  <c r="AS299" i="14"/>
  <c r="AU314" i="13"/>
  <c r="AU793" i="13"/>
  <c r="AU998" i="13"/>
  <c r="AU125" i="13"/>
  <c r="AS1058" i="14"/>
  <c r="AS559" i="14"/>
  <c r="AU287" i="13"/>
  <c r="AS598" i="14"/>
  <c r="AS392" i="14"/>
  <c r="AS537" i="14"/>
  <c r="AU915" i="13"/>
  <c r="AU381" i="13"/>
  <c r="AS677" i="14"/>
  <c r="AS401" i="14"/>
  <c r="AS755" i="13"/>
  <c r="AS561" i="14"/>
  <c r="AS108" i="13"/>
  <c r="AS1041" i="13"/>
  <c r="AS887" i="14"/>
  <c r="AS140" i="13"/>
  <c r="AS652" i="13"/>
  <c r="AU558" i="13"/>
  <c r="AS835" i="13"/>
  <c r="AS573" i="14"/>
  <c r="AS60" i="13"/>
  <c r="AU1004" i="13"/>
  <c r="AU815" i="13"/>
  <c r="AU200" i="13"/>
  <c r="AS47" i="13"/>
  <c r="AS683" i="14"/>
  <c r="AS204" i="13"/>
  <c r="AS167" i="14"/>
  <c r="AS297" i="14"/>
  <c r="AU1021" i="13"/>
  <c r="AS1035" i="13"/>
  <c r="AU676" i="13"/>
  <c r="AU155" i="13"/>
  <c r="AS788" i="14"/>
  <c r="AS108" i="14"/>
  <c r="AS617" i="14"/>
  <c r="AS109" i="13"/>
  <c r="AS825" i="13"/>
  <c r="AU995" i="13"/>
  <c r="AS1079" i="13"/>
  <c r="AS905" i="13"/>
  <c r="AU931" i="13"/>
  <c r="AU641" i="13"/>
  <c r="AU120" i="13"/>
  <c r="AS380" i="13"/>
  <c r="AS748" i="13"/>
  <c r="AS396" i="14"/>
  <c r="AS138" i="13"/>
  <c r="AS204" i="14"/>
  <c r="AS451" i="14"/>
  <c r="AS431" i="14"/>
  <c r="AS394" i="14"/>
  <c r="AS883" i="13"/>
  <c r="AU38" i="13"/>
  <c r="AS592" i="14"/>
  <c r="AS138" i="14"/>
  <c r="AU121" i="13"/>
  <c r="AU689" i="13"/>
  <c r="AU133" i="13"/>
  <c r="AS41" i="13"/>
  <c r="AU188" i="13"/>
  <c r="AS776" i="14"/>
  <c r="AS233" i="14"/>
  <c r="AS452" i="14"/>
  <c r="AS338" i="13"/>
  <c r="AS728" i="13"/>
  <c r="AU664" i="13"/>
  <c r="AS325" i="13"/>
  <c r="AS185" i="14"/>
  <c r="AS841" i="14"/>
  <c r="AU145" i="13"/>
  <c r="AU343" i="13"/>
  <c r="AS362" i="13"/>
  <c r="AU79" i="13"/>
  <c r="AS609" i="13"/>
  <c r="AS965" i="13"/>
  <c r="AU1047" i="13"/>
  <c r="AS944" i="14"/>
  <c r="AU190" i="13"/>
  <c r="AS105" i="13"/>
  <c r="AU513" i="13"/>
  <c r="AU662" i="13"/>
  <c r="AS243" i="14"/>
  <c r="AU354" i="13"/>
  <c r="AU361" i="13"/>
  <c r="AU862" i="13"/>
  <c r="AU740" i="13"/>
  <c r="AU207" i="13"/>
  <c r="AU229" i="13"/>
  <c r="AU40" i="13"/>
  <c r="AS309" i="13"/>
  <c r="AS97" i="13"/>
  <c r="AU852" i="13"/>
  <c r="AS488" i="14"/>
  <c r="AU179" i="13"/>
  <c r="AS143" i="14"/>
  <c r="AS770" i="14"/>
  <c r="AS98" i="13"/>
  <c r="AU869" i="13"/>
  <c r="AS256" i="13"/>
  <c r="AS702" i="14"/>
  <c r="AU776" i="13"/>
  <c r="AS957" i="13"/>
  <c r="AU111" i="13"/>
  <c r="AS146" i="13"/>
  <c r="AU231" i="13"/>
  <c r="AS104" i="13"/>
  <c r="AU994" i="13"/>
  <c r="AU304" i="13"/>
  <c r="AS198" i="13"/>
  <c r="AS874" i="14"/>
  <c r="AU185" i="13"/>
  <c r="AS797" i="13"/>
  <c r="AS1083" i="14"/>
  <c r="AS798" i="14"/>
  <c r="AS987" i="14"/>
  <c r="AU428" i="13"/>
  <c r="AS849" i="13"/>
  <c r="AU498" i="13"/>
  <c r="AS1006" i="13"/>
  <c r="AS368" i="13"/>
  <c r="AS973" i="13"/>
  <c r="AS467" i="13"/>
  <c r="AU514" i="13"/>
  <c r="AS556" i="13"/>
  <c r="AS1048" i="14"/>
  <c r="AS892" i="14"/>
  <c r="AU370" i="13"/>
  <c r="AS720" i="14"/>
  <c r="AS741" i="13"/>
  <c r="AS979" i="14"/>
  <c r="AS886" i="13"/>
  <c r="AS76" i="13"/>
  <c r="AS1051" i="13"/>
  <c r="AS795" i="13"/>
  <c r="AU424" i="13"/>
  <c r="AU864" i="13"/>
  <c r="AS268" i="13"/>
  <c r="AS725" i="13"/>
  <c r="AS487" i="13"/>
  <c r="AU717" i="13"/>
  <c r="AS920" i="14"/>
  <c r="AS304" i="13"/>
  <c r="AU583" i="13"/>
  <c r="AS1073" i="13"/>
  <c r="AS306" i="13"/>
  <c r="AU656" i="13"/>
  <c r="AS465" i="13"/>
  <c r="AU95" i="13"/>
  <c r="AU301" i="13"/>
  <c r="AS154" i="13"/>
  <c r="AS739" i="14"/>
  <c r="AS369" i="13"/>
  <c r="AS938" i="14"/>
  <c r="AU945" i="13"/>
  <c r="AS603" i="14"/>
  <c r="AS940" i="14"/>
  <c r="AS1043" i="14"/>
  <c r="AS586" i="13"/>
  <c r="AS651" i="13"/>
  <c r="AS691" i="13"/>
  <c r="AU1037" i="13"/>
  <c r="AS491" i="13"/>
  <c r="AS532" i="14"/>
  <c r="AS693" i="14"/>
  <c r="AS535" i="13"/>
  <c r="AU333" i="13"/>
  <c r="AS792" i="13"/>
  <c r="AS310" i="14"/>
  <c r="AS449" i="13"/>
  <c r="AU357" i="13"/>
  <c r="AS8" i="14"/>
  <c r="AU724" i="13"/>
  <c r="AS208" i="14"/>
  <c r="AS671" i="14"/>
  <c r="AS793" i="14"/>
  <c r="AU484" i="13"/>
  <c r="AS759" i="14"/>
  <c r="AU261" i="13"/>
  <c r="AU880" i="13"/>
  <c r="AS500" i="14"/>
  <c r="AS294" i="14"/>
  <c r="AS695" i="14"/>
  <c r="AU890" i="13"/>
  <c r="AU331" i="13"/>
  <c r="AS773" i="13"/>
  <c r="AS281" i="14"/>
  <c r="AS53" i="14"/>
  <c r="AU651" i="13"/>
  <c r="AU14" i="13"/>
  <c r="AU196" i="13"/>
  <c r="AS142" i="14"/>
  <c r="AU161" i="13"/>
  <c r="AS469" i="13"/>
  <c r="AU32" i="13"/>
  <c r="AS854" i="13"/>
  <c r="AU705" i="13"/>
  <c r="AU1035" i="13"/>
  <c r="AS252" i="14"/>
  <c r="AS1075" i="13"/>
  <c r="AS794" i="14"/>
  <c r="AS315" i="13"/>
  <c r="AS197" i="13"/>
  <c r="AU275" i="13"/>
  <c r="AS365" i="14"/>
  <c r="AU236" i="13"/>
  <c r="AS645" i="14"/>
  <c r="AU953" i="13"/>
  <c r="AS713" i="14"/>
  <c r="AS574" i="14"/>
  <c r="AS930" i="13"/>
  <c r="AS71" i="14"/>
  <c r="AS460" i="13"/>
  <c r="AU832" i="13"/>
  <c r="AS489" i="13"/>
  <c r="AS30" i="13"/>
  <c r="AS888" i="13"/>
  <c r="AS956" i="14"/>
  <c r="AU924" i="13"/>
  <c r="AS287" i="13"/>
  <c r="AU601" i="13"/>
  <c r="AS429" i="13"/>
  <c r="AU270" i="13"/>
  <c r="AS409" i="13"/>
  <c r="AS440" i="14"/>
  <c r="AS24" i="14"/>
  <c r="AS520" i="14"/>
  <c r="AS840" i="14"/>
  <c r="AU983" i="13"/>
  <c r="AS589" i="14"/>
  <c r="AU416" i="13"/>
  <c r="AU274" i="13"/>
  <c r="AS313" i="14"/>
  <c r="AU130" i="13"/>
  <c r="AS209" i="14"/>
  <c r="AU105" i="13"/>
  <c r="AU978" i="13"/>
  <c r="AU520" i="13"/>
  <c r="AU594" i="13"/>
  <c r="AS212" i="14"/>
  <c r="AS453" i="13"/>
  <c r="AS600" i="13"/>
  <c r="AU785" i="13"/>
  <c r="AS523" i="14"/>
  <c r="AS759" i="13"/>
  <c r="AS796" i="14"/>
  <c r="AS1030" i="14"/>
  <c r="AS258" i="14"/>
  <c r="AS820" i="13"/>
  <c r="AS651" i="14"/>
  <c r="AS11" i="13"/>
  <c r="AS889" i="14"/>
  <c r="AS114" i="13"/>
  <c r="AU435" i="13"/>
  <c r="AS46" i="14"/>
  <c r="AS954" i="13"/>
  <c r="AU99" i="13"/>
  <c r="AS1060" i="14"/>
  <c r="AU45" i="13"/>
  <c r="AS460" i="14"/>
  <c r="AU620" i="13"/>
  <c r="AU1007" i="13"/>
  <c r="AS147" i="14"/>
  <c r="AS1077" i="13"/>
  <c r="AS831" i="14"/>
  <c r="AS871" i="13"/>
  <c r="AS582" i="13"/>
  <c r="AS135" i="13"/>
  <c r="AU437" i="13"/>
  <c r="AS259" i="14"/>
  <c r="AU987" i="13"/>
  <c r="AS757" i="14"/>
  <c r="AU879" i="13"/>
  <c r="AS306" i="14"/>
  <c r="AU533" i="13"/>
  <c r="AS648" i="13"/>
  <c r="AS671" i="13"/>
  <c r="AS54" i="14"/>
  <c r="AS487" i="14"/>
  <c r="AS713" i="13"/>
  <c r="AS849" i="14"/>
  <c r="AS875" i="14"/>
  <c r="AS243" i="13"/>
  <c r="AS657" i="14"/>
  <c r="AS650" i="14"/>
  <c r="AS806" i="14"/>
  <c r="AS839" i="13"/>
  <c r="AS926" i="14"/>
  <c r="AS387" i="14"/>
  <c r="AU811" i="13"/>
  <c r="AU201" i="13"/>
  <c r="AS779" i="13"/>
  <c r="AS161" i="13"/>
  <c r="AU1066" i="13"/>
  <c r="AS999" i="13"/>
  <c r="AS539" i="13"/>
  <c r="AS660" i="14"/>
  <c r="AU644" i="13"/>
  <c r="AS400" i="13"/>
  <c r="AS744" i="14"/>
  <c r="AS948" i="13"/>
  <c r="AS841" i="13"/>
  <c r="AS873" i="13"/>
  <c r="AU16" i="13"/>
  <c r="AU966" i="13"/>
  <c r="AU806" i="13"/>
  <c r="AU53" i="13"/>
  <c r="AS301" i="14"/>
  <c r="AS448" i="14"/>
  <c r="AU654" i="13"/>
  <c r="AS1008" i="13"/>
  <c r="AS70" i="14"/>
  <c r="AS1000" i="14"/>
  <c r="AS479" i="14"/>
  <c r="AS154" i="14"/>
  <c r="AS767" i="14"/>
  <c r="AS406" i="13"/>
  <c r="AS513" i="14"/>
  <c r="AS878" i="14"/>
  <c r="AS17" i="14"/>
  <c r="AS951" i="14"/>
  <c r="AS606" i="14"/>
  <c r="AU439" i="13"/>
  <c r="AS941" i="13"/>
  <c r="AS933" i="13"/>
  <c r="AS567" i="14"/>
  <c r="AS514" i="14"/>
  <c r="AS560" i="14"/>
  <c r="AU47" i="13"/>
  <c r="AS1026" i="14"/>
  <c r="AS463" i="14"/>
  <c r="AU318" i="13"/>
  <c r="AS727" i="14"/>
  <c r="AS480" i="13"/>
  <c r="AS226" i="13"/>
  <c r="AS332" i="14"/>
  <c r="AS852" i="14"/>
  <c r="AS1054" i="13"/>
  <c r="AS1028" i="14"/>
  <c r="AS569" i="13"/>
  <c r="AU377" i="13"/>
  <c r="AU545" i="13"/>
  <c r="AU1001" i="13"/>
  <c r="AS335" i="14"/>
  <c r="AS1046" i="14"/>
  <c r="AS913" i="14"/>
  <c r="AS837" i="13"/>
  <c r="AS278" i="13"/>
  <c r="AS660" i="13"/>
  <c r="AS412" i="13"/>
  <c r="AS105" i="14"/>
  <c r="AU570" i="13"/>
  <c r="AS641" i="14"/>
  <c r="AS924" i="14"/>
  <c r="AS719" i="14"/>
  <c r="AS1058" i="13"/>
  <c r="AS949" i="13"/>
  <c r="AS95" i="13"/>
  <c r="AS542" i="14"/>
  <c r="AS266" i="14"/>
  <c r="AS380" i="14"/>
  <c r="AS1027" i="13"/>
  <c r="AS681" i="13"/>
  <c r="AS880" i="13"/>
  <c r="AU700" i="13"/>
  <c r="AS1059" i="13"/>
  <c r="AS31" i="14"/>
  <c r="AS1002" i="13"/>
  <c r="AS939" i="13"/>
  <c r="AS333" i="14"/>
  <c r="AS483" i="14"/>
  <c r="AU1071" i="13"/>
  <c r="AS497" i="13"/>
  <c r="AS489" i="14"/>
  <c r="AU237" i="13"/>
  <c r="AS117" i="13"/>
  <c r="AU189" i="13"/>
  <c r="AS717" i="14"/>
  <c r="AS1012" i="13"/>
  <c r="AU1083" i="13"/>
  <c r="AS930" i="14"/>
  <c r="AU518" i="13"/>
  <c r="AS903" i="13"/>
  <c r="AS742" i="13"/>
  <c r="AU238" i="13"/>
  <c r="AU80" i="13"/>
  <c r="AU64" i="13"/>
  <c r="AS476" i="13"/>
  <c r="AS418" i="13"/>
  <c r="AS624" i="13"/>
  <c r="AS723" i="13"/>
  <c r="AU1012" i="13"/>
  <c r="AU549" i="13"/>
  <c r="AS555" i="14"/>
  <c r="AS553" i="14"/>
  <c r="AS500" i="13"/>
  <c r="AS185" i="13"/>
  <c r="AS12" i="13"/>
  <c r="AS786" i="13"/>
  <c r="AU692" i="13"/>
  <c r="AU364" i="13"/>
  <c r="AS1009" i="13"/>
  <c r="AS971" i="13"/>
  <c r="AU490" i="13"/>
  <c r="AU1051" i="13"/>
  <c r="AS729" i="13"/>
  <c r="AU73" i="13"/>
  <c r="AU217" i="13"/>
  <c r="AU323" i="13"/>
  <c r="AS492" i="14"/>
  <c r="AS750" i="13"/>
  <c r="AS506" i="14"/>
  <c r="AU329" i="13"/>
  <c r="AS358" i="14"/>
  <c r="AS862" i="13"/>
  <c r="AU512" i="13"/>
  <c r="AS958" i="13"/>
  <c r="AU661" i="13"/>
  <c r="AS900" i="13"/>
  <c r="AS691" i="14"/>
  <c r="AU624" i="13"/>
  <c r="AU146" i="13"/>
  <c r="AS59" i="13"/>
  <c r="AU368" i="13"/>
  <c r="AU6" i="13"/>
  <c r="AS55" i="13"/>
  <c r="AS439" i="13"/>
  <c r="AS1053" i="13"/>
  <c r="AS978" i="13"/>
  <c r="AS92" i="14"/>
  <c r="AU962" i="13"/>
  <c r="AS510" i="14"/>
  <c r="AS959" i="14"/>
  <c r="AU530" i="13"/>
  <c r="AU917" i="13"/>
  <c r="AS1029" i="13"/>
  <c r="AS923" i="13"/>
  <c r="AS486" i="13"/>
  <c r="AU320" i="13"/>
  <c r="AS811" i="13"/>
  <c r="AS248" i="13"/>
  <c r="AS633" i="13"/>
  <c r="AS504" i="13"/>
  <c r="AS112" i="13"/>
  <c r="AU426" i="13"/>
  <c r="AS762" i="13"/>
  <c r="AU390" i="13"/>
  <c r="AS1039" i="14"/>
  <c r="AS781" i="14"/>
  <c r="AU529" i="13"/>
  <c r="AU660" i="13"/>
  <c r="AU1085" i="13"/>
  <c r="AU949" i="13"/>
  <c r="AS983" i="13"/>
  <c r="AS948" i="14"/>
  <c r="AS998" i="14"/>
  <c r="AS1046" i="13"/>
  <c r="AS1047" i="14"/>
  <c r="AS782" i="13"/>
  <c r="AS319" i="13"/>
  <c r="AS123" i="13"/>
  <c r="AS341" i="13"/>
  <c r="AS939" i="14"/>
  <c r="AU844" i="13"/>
  <c r="AS587" i="14"/>
  <c r="AS1060" i="13"/>
  <c r="AU758" i="13"/>
  <c r="AU405" i="13"/>
  <c r="AU210" i="13"/>
  <c r="AU150" i="13"/>
  <c r="AU750" i="13"/>
  <c r="AS375" i="14"/>
  <c r="AS1044" i="14"/>
  <c r="AS798" i="13"/>
  <c r="AS10" i="14"/>
  <c r="AU177" i="13"/>
  <c r="AS882" i="13"/>
  <c r="AS228" i="13"/>
  <c r="AS245" i="14"/>
  <c r="AU403" i="13"/>
  <c r="AS37" i="14"/>
  <c r="AU1022" i="13"/>
  <c r="AS63" i="13"/>
  <c r="AU756" i="13"/>
  <c r="AU1084" i="13"/>
  <c r="AU69" i="13"/>
  <c r="AU642" i="13"/>
  <c r="AU349" i="13"/>
  <c r="AU637" i="13"/>
  <c r="AU898" i="13"/>
  <c r="AS847" i="14"/>
  <c r="AS226" i="14"/>
  <c r="AU266" i="13"/>
  <c r="AS996" i="13"/>
  <c r="AS988" i="14"/>
  <c r="AU502" i="13"/>
  <c r="AS448" i="13"/>
  <c r="AS57" i="14"/>
  <c r="AU402" i="13"/>
  <c r="AU83" i="13"/>
  <c r="AS861" i="13"/>
  <c r="AU173" i="13"/>
  <c r="AS1063" i="13"/>
  <c r="AS928" i="14"/>
  <c r="AU272" i="13"/>
  <c r="AS317" i="14"/>
  <c r="AS451" i="13"/>
  <c r="AU926" i="13"/>
  <c r="AS1015" i="13"/>
  <c r="AU526" i="13"/>
  <c r="AS563" i="13"/>
  <c r="AS89" i="13"/>
  <c r="AS707" i="14"/>
  <c r="AS410" i="14"/>
  <c r="AU677" i="13"/>
  <c r="AS227" i="13"/>
  <c r="AU315" i="13"/>
  <c r="AU176" i="13"/>
  <c r="AU567" i="13"/>
  <c r="AS672" i="14"/>
  <c r="AS376" i="13"/>
  <c r="AU85" i="13"/>
  <c r="AS893" i="14"/>
  <c r="AS160" i="14"/>
  <c r="AS300" i="14"/>
  <c r="AS625" i="13"/>
  <c r="AU56" i="13"/>
  <c r="AS977" i="13"/>
  <c r="AS19" i="14"/>
  <c r="AU362" i="13"/>
  <c r="AU733" i="13"/>
  <c r="AS488" i="13"/>
  <c r="AS356" i="13"/>
  <c r="AS428" i="14"/>
  <c r="AS413" i="13"/>
  <c r="AS151" i="14"/>
  <c r="AU737" i="13"/>
  <c r="AS826" i="14"/>
  <c r="AU499" i="13"/>
  <c r="AU778" i="13"/>
  <c r="AU943" i="13"/>
  <c r="AU436" i="13"/>
  <c r="AS141" i="14"/>
  <c r="AU211" i="13"/>
  <c r="AS377" i="13"/>
  <c r="AS1011" i="13"/>
  <c r="AU771" i="13"/>
  <c r="AS168" i="14"/>
  <c r="AS100" i="13"/>
  <c r="AS87" i="14"/>
  <c r="AS158" i="13"/>
  <c r="AS900" i="14"/>
  <c r="AS477" i="13"/>
  <c r="AU460" i="13"/>
  <c r="AS361" i="14"/>
  <c r="AU881" i="13"/>
  <c r="AS751" i="13"/>
  <c r="AS398" i="13"/>
  <c r="AS354" i="14"/>
  <c r="AS1045" i="13"/>
  <c r="AS918" i="14"/>
  <c r="AS359" i="13"/>
  <c r="AS898" i="14"/>
  <c r="AS741" i="14"/>
  <c r="AS483" i="13"/>
  <c r="AS824" i="13"/>
  <c r="AS441" i="13"/>
  <c r="AU757" i="13"/>
  <c r="AU245" i="13"/>
  <c r="AS289" i="14"/>
  <c r="AU442" i="13"/>
  <c r="AU273" i="13"/>
  <c r="AU872" i="13"/>
  <c r="AU787" i="13"/>
  <c r="AU547" i="13"/>
  <c r="AS509" i="13"/>
  <c r="AS972" i="14"/>
  <c r="AS565" i="14"/>
  <c r="AS152" i="14"/>
  <c r="AS72" i="14"/>
  <c r="AU763" i="13"/>
  <c r="AU590" i="13"/>
  <c r="AS244" i="13"/>
  <c r="AS509" i="14"/>
  <c r="AU652" i="13"/>
  <c r="AS954" i="14"/>
  <c r="AS257" i="14"/>
  <c r="AS704" i="14"/>
  <c r="AS498" i="13"/>
  <c r="AS835" i="14"/>
  <c r="AS997" i="14"/>
  <c r="AS686" i="13"/>
  <c r="AS195" i="14"/>
  <c r="AS1066" i="14"/>
  <c r="AU993" i="13"/>
  <c r="AS263" i="13"/>
  <c r="AU628" i="13"/>
  <c r="AU76" i="13"/>
  <c r="AS915" i="14"/>
  <c r="AS13" i="13"/>
  <c r="AU375" i="13"/>
  <c r="AS999" i="14"/>
  <c r="AS88" i="13"/>
  <c r="AU226" i="13"/>
  <c r="AS107" i="13"/>
  <c r="AS974" i="13"/>
  <c r="AS801" i="13"/>
  <c r="AU1042" i="13"/>
  <c r="AS526" i="13"/>
  <c r="AS745" i="13"/>
  <c r="AS802" i="13"/>
  <c r="AS22" i="13"/>
  <c r="AS364" i="13"/>
  <c r="AU221" i="13"/>
  <c r="AU480" i="13"/>
  <c r="AS778" i="14"/>
  <c r="AS422" i="13"/>
  <c r="AS92" i="13"/>
  <c r="AS916" i="14"/>
  <c r="AS659" i="14"/>
  <c r="AU88" i="13"/>
  <c r="AS953" i="13"/>
  <c r="AS264" i="14"/>
  <c r="AS864" i="13"/>
  <c r="AS706" i="14"/>
  <c r="AS78" i="13"/>
  <c r="AU761" i="13"/>
  <c r="AS288" i="13"/>
  <c r="AS1000" i="13"/>
  <c r="AU194" i="13"/>
  <c r="AS122" i="13"/>
  <c r="AS1041" i="14"/>
  <c r="AU841" i="13"/>
  <c r="AU925" i="13"/>
  <c r="AU191" i="13"/>
  <c r="AU508" i="13"/>
  <c r="AS238" i="14"/>
  <c r="AU845" i="13"/>
  <c r="AS331" i="14"/>
  <c r="AU24" i="13"/>
  <c r="AS758" i="14"/>
  <c r="AS904" i="13"/>
  <c r="AU392" i="13"/>
  <c r="AU722" i="13"/>
  <c r="AU1052" i="13"/>
  <c r="AS825" i="14"/>
  <c r="AS400" i="14"/>
  <c r="AU687" i="13"/>
  <c r="AU148" i="13"/>
  <c r="AS647" i="13"/>
  <c r="AS960" i="14"/>
  <c r="AU1061" i="13"/>
  <c r="AU44" i="13"/>
  <c r="AS896" i="14"/>
  <c r="AS706" i="13"/>
  <c r="AU795" i="13"/>
  <c r="AS265" i="14"/>
  <c r="AS74" i="13"/>
  <c r="AS349" i="14"/>
  <c r="AU199" i="13"/>
  <c r="AS307" i="14"/>
  <c r="AU678" i="13"/>
  <c r="AS437" i="14"/>
  <c r="AS694" i="14"/>
  <c r="AU863" i="13"/>
  <c r="AU613" i="13"/>
  <c r="AU334" i="13"/>
  <c r="AS371" i="13"/>
  <c r="AU57" i="13"/>
  <c r="AS761" i="14"/>
  <c r="AS117" i="14"/>
  <c r="AS481" i="14"/>
  <c r="AU816" i="13"/>
  <c r="AU180" i="13"/>
  <c r="AS722" i="13"/>
  <c r="AU835" i="13"/>
  <c r="AU409" i="13"/>
  <c r="AU984" i="13"/>
  <c r="AU235" i="13"/>
  <c r="AS777" i="13"/>
  <c r="AS848" i="14"/>
  <c r="AS724" i="13"/>
  <c r="AS735" i="13"/>
  <c r="AS449" i="14"/>
  <c r="AS377" i="14"/>
  <c r="AS90" i="14"/>
  <c r="AS827" i="13"/>
  <c r="AU857" i="13"/>
  <c r="AS412" i="14"/>
  <c r="AS776" i="13"/>
  <c r="AS808" i="14"/>
  <c r="AS614" i="14"/>
  <c r="AS415" i="13"/>
  <c r="AS150" i="13"/>
  <c r="AS582" i="14"/>
  <c r="AS367" i="13"/>
  <c r="AS640" i="14"/>
  <c r="AS936" i="14"/>
  <c r="AS237" i="13"/>
  <c r="AS472" i="14"/>
  <c r="AU736" i="13"/>
  <c r="AS907" i="14"/>
  <c r="AU688" i="13"/>
  <c r="AU1060" i="13"/>
  <c r="AS129" i="13"/>
  <c r="AS304" i="14"/>
  <c r="AS1062" i="14"/>
  <c r="AS144" i="14"/>
  <c r="AS319" i="14"/>
  <c r="AS589" i="13"/>
  <c r="AU77" i="13"/>
  <c r="AS193" i="14"/>
  <c r="AU796" i="13"/>
  <c r="AS815" i="13"/>
  <c r="AU760" i="13"/>
  <c r="AS470" i="14"/>
  <c r="AS458" i="14"/>
  <c r="AS732" i="14"/>
  <c r="AS865" i="14"/>
  <c r="AS80" i="14"/>
  <c r="AS623" i="13"/>
  <c r="AS751" i="14"/>
  <c r="AS1080" i="13"/>
  <c r="AS760" i="14"/>
  <c r="AU551" i="13"/>
  <c r="AS515" i="14"/>
  <c r="AS616" i="13"/>
  <c r="AS119" i="13"/>
  <c r="AS371" i="14"/>
  <c r="AU36" i="13"/>
  <c r="AS434" i="14"/>
  <c r="AS200" i="13"/>
  <c r="AU911" i="13"/>
  <c r="AS909" i="14"/>
  <c r="AS972" i="13"/>
  <c r="AU160" i="13"/>
  <c r="AS419" i="13"/>
  <c r="AU683" i="13"/>
  <c r="AU952" i="13"/>
  <c r="AS195" i="13"/>
  <c r="AS443" i="13"/>
  <c r="AS1053" i="14"/>
  <c r="AS591" i="13"/>
  <c r="AS986" i="13"/>
  <c r="AU482" i="13"/>
  <c r="AU968" i="13"/>
  <c r="AU401" i="13"/>
  <c r="AS715" i="14"/>
  <c r="AS813" i="13"/>
  <c r="AS308" i="13"/>
  <c r="AS498" i="14"/>
  <c r="AS674" i="14"/>
  <c r="AS885" i="14"/>
  <c r="AU52" i="13"/>
  <c r="AU406" i="13"/>
  <c r="AS220" i="14"/>
  <c r="AU868" i="13"/>
  <c r="AS442" i="13"/>
  <c r="AU674" i="13"/>
  <c r="AS91" i="14"/>
  <c r="AS292" i="14"/>
  <c r="AU248" i="13"/>
  <c r="AU55" i="13"/>
  <c r="AS32" i="14"/>
  <c r="AS971" i="14"/>
  <c r="AS370" i="14"/>
  <c r="AS18" i="14"/>
  <c r="AS554" i="13"/>
  <c r="AU715" i="13"/>
  <c r="AS391" i="13"/>
  <c r="AU723" i="13"/>
  <c r="AS417" i="13"/>
  <c r="AS990" i="14"/>
  <c r="AS787" i="14"/>
  <c r="AU147" i="13"/>
  <c r="AS690" i="14"/>
  <c r="AS649" i="13"/>
  <c r="AU337" i="13"/>
  <c r="AU684" i="13"/>
  <c r="AS742" i="14"/>
  <c r="AS175" i="13"/>
  <c r="AU786" i="13"/>
  <c r="AS876" i="13"/>
  <c r="AS556" i="14"/>
  <c r="AU1025" i="13"/>
  <c r="AS454" i="13"/>
  <c r="AS519" i="14"/>
  <c r="AU97" i="13"/>
  <c r="AS557" i="14"/>
  <c r="AS804" i="14"/>
  <c r="AS698" i="13"/>
  <c r="AS960" i="13"/>
  <c r="AS638" i="14"/>
  <c r="AU919" i="13"/>
  <c r="AS914" i="14"/>
  <c r="AS424" i="13"/>
  <c r="AS62" i="14"/>
  <c r="AU497" i="13"/>
  <c r="AS348" i="14"/>
  <c r="AU1081" i="13"/>
  <c r="AS192" i="14"/>
  <c r="AS714" i="13"/>
  <c r="AS995" i="14"/>
  <c r="AS213" i="13"/>
  <c r="AU82" i="13"/>
  <c r="AU622" i="13"/>
  <c r="AS208" i="13"/>
  <c r="AU665" i="13"/>
  <c r="AS550" i="14"/>
  <c r="AS722" i="14"/>
  <c r="AS277" i="14"/>
  <c r="AS140" i="14"/>
  <c r="AS703" i="13"/>
  <c r="AS255" i="14"/>
  <c r="AS676" i="14"/>
  <c r="AS955" i="14"/>
  <c r="AU704" i="13"/>
  <c r="AU446" i="13"/>
  <c r="AS678" i="13"/>
  <c r="AS459" i="14"/>
  <c r="AU1026" i="13"/>
  <c r="AS436" i="13"/>
  <c r="AU353" i="13"/>
  <c r="AS45" i="14"/>
  <c r="AS1052" i="14"/>
  <c r="AU741" i="13"/>
  <c r="AS340" i="13"/>
  <c r="AS636" i="14"/>
  <c r="AS1013" i="14"/>
  <c r="AS303" i="13"/>
  <c r="AS1020" i="14"/>
  <c r="AU138" i="13"/>
  <c r="AU27" i="13"/>
  <c r="AU727" i="13"/>
  <c r="AS879" i="14"/>
  <c r="AU186" i="13"/>
  <c r="AU1048" i="13"/>
  <c r="AU342" i="13"/>
  <c r="AS602" i="13"/>
  <c r="AS982" i="14"/>
  <c r="AS853" i="14"/>
  <c r="AU417" i="13"/>
  <c r="AS44" i="13"/>
  <c r="AU582" i="13"/>
  <c r="AS754" i="13"/>
  <c r="AS1032" i="13"/>
  <c r="AS51" i="13"/>
  <c r="AU372" i="13"/>
  <c r="AS629" i="13"/>
  <c r="AS1085" i="13"/>
  <c r="AU791" i="13"/>
  <c r="AS169" i="14"/>
  <c r="AU714" i="13"/>
  <c r="AS221" i="14"/>
  <c r="AU215" i="13"/>
  <c r="AS662" i="13"/>
  <c r="AU351" i="13"/>
  <c r="AU1058" i="13"/>
  <c r="AS1068" i="13"/>
  <c r="AU1002" i="13"/>
  <c r="AS1009" i="14"/>
  <c r="AS1024" i="14"/>
  <c r="AS658" i="13"/>
  <c r="AU639" i="13"/>
  <c r="AS38" i="14"/>
  <c r="AS890" i="13"/>
  <c r="AS921" i="13"/>
  <c r="AU244" i="13"/>
  <c r="AS246" i="13"/>
  <c r="AS934" i="14"/>
  <c r="AS157" i="14"/>
  <c r="AS804" i="13"/>
  <c r="AS279" i="13"/>
  <c r="AU171" i="13"/>
  <c r="AS170" i="13"/>
  <c r="AU575" i="13"/>
  <c r="AS578" i="14"/>
  <c r="AS702" i="13"/>
  <c r="AS692" i="14"/>
  <c r="AU149" i="13"/>
  <c r="AU219" i="13"/>
  <c r="AS770" i="13"/>
  <c r="AS334" i="14"/>
  <c r="AS211" i="14"/>
  <c r="AS404" i="14"/>
  <c r="AS821" i="14"/>
  <c r="AS115" i="14"/>
  <c r="AS255" i="13"/>
  <c r="AS984" i="13"/>
  <c r="AU653" i="13"/>
  <c r="AS348" i="13"/>
  <c r="AS515" i="13"/>
  <c r="AS815" i="14"/>
  <c r="AS21" i="14"/>
  <c r="AU839" i="13"/>
  <c r="AU307" i="13"/>
  <c r="AS447" i="14"/>
  <c r="AU1067" i="13"/>
  <c r="AS560" i="13"/>
  <c r="AS991" i="14"/>
  <c r="AU675" i="13"/>
  <c r="AS837" i="14"/>
  <c r="AS156" i="13"/>
  <c r="AS1050" i="13"/>
  <c r="AU596" i="13"/>
  <c r="AS253" i="13"/>
  <c r="AS973" i="14"/>
  <c r="AS580" i="13"/>
  <c r="AS762" i="14"/>
  <c r="AS830" i="14"/>
  <c r="AU555" i="13"/>
  <c r="AU81" i="13"/>
  <c r="AS668" i="14"/>
  <c r="AS502" i="13"/>
  <c r="AS749" i="13"/>
  <c r="AU732" i="13"/>
  <c r="AS631" i="14"/>
  <c r="AS767" i="13"/>
  <c r="AS338" i="14"/>
  <c r="AS74" i="14"/>
  <c r="AS931" i="13"/>
  <c r="AS630" i="14"/>
  <c r="AS730" i="13"/>
  <c r="AS1043" i="13"/>
  <c r="AS905" i="14"/>
  <c r="AU1006" i="13"/>
  <c r="AU1056" i="13"/>
  <c r="AS545" i="13"/>
  <c r="AU387" i="13"/>
  <c r="AU901" i="13"/>
  <c r="AS80" i="13"/>
  <c r="AS186" i="13"/>
  <c r="AS1030" i="13"/>
  <c r="AS7" i="14"/>
  <c r="AU577" i="13"/>
  <c r="AS828" i="13"/>
  <c r="AS682" i="13"/>
  <c r="AU198" i="13"/>
  <c r="AS1052" i="13"/>
  <c r="AS413" i="14"/>
  <c r="AS640" i="13"/>
  <c r="AU495" i="13"/>
  <c r="AS641" i="13"/>
  <c r="AU801" i="13"/>
  <c r="AU738" i="13"/>
  <c r="AS250" i="13"/>
  <c r="AU902" i="13"/>
  <c r="AU972" i="13"/>
  <c r="AU809" i="13"/>
  <c r="AU209" i="13"/>
  <c r="AS270" i="14"/>
  <c r="AS782" i="14"/>
  <c r="AS427" i="14"/>
  <c r="AS107" i="14"/>
  <c r="AS937" i="13"/>
  <c r="AU682" i="13"/>
  <c r="AS897" i="14"/>
  <c r="AS608" i="14"/>
  <c r="AU812" i="13"/>
  <c r="AU612" i="13"/>
  <c r="AU856" i="13"/>
  <c r="AS1013" i="13"/>
  <c r="AU961" i="13"/>
  <c r="AS753" i="13"/>
  <c r="AS904" i="14"/>
  <c r="AS797" i="14"/>
  <c r="AS98" i="14"/>
  <c r="AS1023" i="14"/>
  <c r="AU501" i="13"/>
  <c r="AS791" i="14"/>
  <c r="AS93" i="13"/>
  <c r="AU914" i="13"/>
  <c r="AU422" i="13"/>
  <c r="AS989" i="13"/>
  <c r="AS517" i="13"/>
  <c r="AS988" i="13"/>
  <c r="AS932" i="13"/>
  <c r="AS1018" i="14"/>
  <c r="AS85" i="13"/>
  <c r="AS602" i="14"/>
  <c r="AS1038" i="14"/>
  <c r="AS318" i="14"/>
  <c r="AS258" i="13"/>
  <c r="AS353" i="14"/>
  <c r="AS292" i="13"/>
  <c r="AU887" i="13"/>
  <c r="AS219" i="14"/>
  <c r="AS795" i="14"/>
  <c r="AS1071" i="14"/>
  <c r="AU172" i="13"/>
  <c r="AU227" i="13"/>
  <c r="AS1010" i="14"/>
  <c r="AS474" i="14"/>
  <c r="AS231" i="13"/>
  <c r="AS206" i="14"/>
  <c r="AS1082" i="13"/>
  <c r="AU728" i="13"/>
  <c r="AS605" i="14"/>
  <c r="AU503" i="13"/>
  <c r="AS81" i="14"/>
  <c r="AU617" i="13"/>
  <c r="AS465" i="14"/>
  <c r="AS833" i="13"/>
  <c r="AS708" i="14"/>
  <c r="AS675" i="14"/>
  <c r="AS81" i="13"/>
  <c r="AU230" i="13"/>
  <c r="AS643" i="13"/>
  <c r="AS309" i="14"/>
  <c r="AS649" i="14"/>
  <c r="AS823" i="14"/>
  <c r="AU399" i="13"/>
  <c r="AU317" i="13"/>
  <c r="AS216" i="13"/>
  <c r="AS151" i="13"/>
  <c r="AS405" i="13"/>
  <c r="AU187" i="13"/>
  <c r="AS540" i="13"/>
  <c r="AU1033" i="13"/>
  <c r="AU206" i="13"/>
  <c r="AS994" i="14"/>
  <c r="AU1065" i="13"/>
  <c r="AS680" i="14"/>
  <c r="AS155" i="13"/>
  <c r="AS382" i="14"/>
  <c r="AS624" i="14"/>
  <c r="AS1034" i="14"/>
  <c r="AS836" i="13"/>
  <c r="AU459" i="13"/>
  <c r="AS442" i="14"/>
  <c r="AS416" i="13"/>
  <c r="AS90" i="13"/>
  <c r="AU720" i="13"/>
  <c r="AS697" i="14"/>
  <c r="AU505" i="13"/>
  <c r="AU311" i="13"/>
  <c r="AU41" i="13"/>
  <c r="AU228" i="13"/>
  <c r="AS748" i="14"/>
  <c r="AS148" i="13"/>
  <c r="AS573" i="13"/>
  <c r="AS320" i="13"/>
  <c r="AS584" i="13"/>
  <c r="AS86" i="14"/>
  <c r="AS529" i="14"/>
  <c r="AU534" i="13"/>
  <c r="AS201" i="14"/>
  <c r="AU932" i="13"/>
  <c r="AS976" i="14"/>
  <c r="AS325" i="14"/>
  <c r="AS194" i="13"/>
  <c r="AS679" i="13"/>
  <c r="AS456" i="14"/>
  <c r="AS231" i="14"/>
  <c r="AU511" i="13"/>
  <c r="AS901" i="14"/>
  <c r="AS123" i="14"/>
  <c r="AU84" i="13"/>
  <c r="AS421" i="14"/>
  <c r="AS457" i="14"/>
  <c r="AU493" i="13"/>
  <c r="AU574" i="13"/>
  <c r="AS278" i="14"/>
  <c r="AS474" i="13"/>
  <c r="AU1008" i="13"/>
  <c r="AS986" i="14"/>
  <c r="AS816" i="13"/>
  <c r="AS139" i="13"/>
  <c r="AU745" i="13"/>
  <c r="AS473" i="13"/>
  <c r="AS157" i="13"/>
  <c r="AS18" i="13"/>
  <c r="AU468" i="13"/>
  <c r="AS1081" i="13"/>
  <c r="AU867" i="13"/>
  <c r="AS436" i="14"/>
  <c r="AU491" i="13"/>
  <c r="AU117" i="13"/>
  <c r="AU193" i="13"/>
  <c r="AS385" i="14"/>
  <c r="AS257" i="13"/>
  <c r="AS176" i="13"/>
  <c r="AS536" i="14"/>
  <c r="AU473" i="13"/>
  <c r="AS684" i="13"/>
  <c r="AS763" i="14"/>
  <c r="AS250" i="14"/>
  <c r="AS1008" i="14"/>
  <c r="AU466" i="13"/>
  <c r="AU960" i="13"/>
  <c r="AS39" i="13"/>
  <c r="AS817" i="14"/>
  <c r="AV817" i="14" l="1"/>
  <c r="AV39" i="13"/>
  <c r="AV1008" i="14"/>
  <c r="AV250" i="14"/>
  <c r="AV763" i="14"/>
  <c r="AV684" i="13"/>
  <c r="AV536" i="14"/>
  <c r="AV176" i="13"/>
  <c r="AV257" i="13"/>
  <c r="AV385" i="14"/>
  <c r="AV436" i="14"/>
  <c r="AV1081" i="13"/>
  <c r="AV18" i="13"/>
  <c r="AV157" i="13"/>
  <c r="AV473" i="13"/>
  <c r="AV139" i="13"/>
  <c r="AV816" i="13"/>
  <c r="AV986" i="14"/>
  <c r="AV474" i="13"/>
  <c r="AV278" i="14"/>
  <c r="AV457" i="14"/>
  <c r="AV421" i="14"/>
  <c r="AV123" i="14"/>
  <c r="AV901" i="14"/>
  <c r="AV231" i="14"/>
  <c r="AV456" i="14"/>
  <c r="AV679" i="13"/>
  <c r="AV194" i="13"/>
  <c r="AV325" i="14"/>
  <c r="AV976" i="14"/>
  <c r="AV201" i="14"/>
  <c r="AV529" i="14"/>
  <c r="AV86" i="14"/>
  <c r="AV584" i="13"/>
  <c r="AV320" i="13"/>
  <c r="AV573" i="13"/>
  <c r="AV148" i="13"/>
  <c r="AV748" i="14"/>
  <c r="AV697" i="14"/>
  <c r="AV416" i="13"/>
  <c r="AV442" i="14"/>
  <c r="AV836" i="13"/>
  <c r="AV1034" i="14"/>
  <c r="AV624" i="14"/>
  <c r="AV382" i="14"/>
  <c r="AV155" i="13"/>
  <c r="AV680" i="14"/>
  <c r="AV994" i="14"/>
  <c r="AV540" i="13"/>
  <c r="AV405" i="13"/>
  <c r="AV151" i="13"/>
  <c r="AV216" i="13"/>
  <c r="AV823" i="14"/>
  <c r="AV649" i="14"/>
  <c r="AV309" i="14"/>
  <c r="AV643" i="13"/>
  <c r="AV81" i="13"/>
  <c r="AV675" i="14"/>
  <c r="AV708" i="14"/>
  <c r="AV833" i="13"/>
  <c r="AV465" i="14"/>
  <c r="AV81" i="14"/>
  <c r="AV605" i="14"/>
  <c r="AV1082" i="13"/>
  <c r="AV206" i="14"/>
  <c r="AV231" i="13"/>
  <c r="AV474" i="14"/>
  <c r="AV1010" i="14"/>
  <c r="AV1071" i="14"/>
  <c r="AV795" i="14"/>
  <c r="AV219" i="14"/>
  <c r="AV292" i="13"/>
  <c r="AV353" i="14"/>
  <c r="AV258" i="13"/>
  <c r="AV318" i="14"/>
  <c r="AV602" i="14"/>
  <c r="AV85" i="13"/>
  <c r="AV1018" i="14"/>
  <c r="AV932" i="13"/>
  <c r="AV988" i="13"/>
  <c r="AV517" i="13"/>
  <c r="AV989" i="13"/>
  <c r="AV93" i="13"/>
  <c r="AV791" i="14"/>
  <c r="AV1023" i="14"/>
  <c r="AV98" i="14"/>
  <c r="AV797" i="14"/>
  <c r="AV904" i="14"/>
  <c r="AV753" i="13"/>
  <c r="AV1013" i="13"/>
  <c r="AV608" i="14"/>
  <c r="AV897" i="14"/>
  <c r="AV937" i="13"/>
  <c r="AV107" i="14"/>
  <c r="AV427" i="14"/>
  <c r="AV782" i="14"/>
  <c r="AV250" i="13"/>
  <c r="AV641" i="13"/>
  <c r="AV640" i="13"/>
  <c r="AV413" i="14"/>
  <c r="AV1052" i="13"/>
  <c r="AV682" i="13"/>
  <c r="AV828" i="13"/>
  <c r="AV7" i="14"/>
  <c r="AV1030" i="13"/>
  <c r="AV186" i="13"/>
  <c r="AV80" i="13"/>
  <c r="AV545" i="13"/>
  <c r="AV905" i="14"/>
  <c r="AV1043" i="13"/>
  <c r="AV730" i="13"/>
  <c r="AV931" i="13"/>
  <c r="AV74" i="14"/>
  <c r="AV338" i="14"/>
  <c r="AV767" i="13"/>
  <c r="AV631" i="14"/>
  <c r="AV749" i="13"/>
  <c r="AV502" i="13"/>
  <c r="AV668" i="14"/>
  <c r="AV830" i="14"/>
  <c r="AV580" i="13"/>
  <c r="AV973" i="14"/>
  <c r="AV253" i="13"/>
  <c r="AV1050" i="13"/>
  <c r="AV1062" i="13" s="1"/>
  <c r="AV156" i="13"/>
  <c r="AV837" i="14"/>
  <c r="AV991" i="14"/>
  <c r="AV560" i="13"/>
  <c r="AV447" i="14"/>
  <c r="AV21" i="14"/>
  <c r="AV815" i="14"/>
  <c r="AV515" i="13"/>
  <c r="AV348" i="13"/>
  <c r="AV984" i="13"/>
  <c r="AV255" i="13"/>
  <c r="AV115" i="14"/>
  <c r="AV821" i="14"/>
  <c r="AV404" i="14"/>
  <c r="AV211" i="14"/>
  <c r="AV334" i="14"/>
  <c r="AV770" i="13"/>
  <c r="AV692" i="14"/>
  <c r="AV578" i="14"/>
  <c r="AV170" i="13"/>
  <c r="AV279" i="13"/>
  <c r="AV804" i="13"/>
  <c r="AV157" i="14"/>
  <c r="AV934" i="14"/>
  <c r="AV246" i="13"/>
  <c r="AV247" i="13" s="1"/>
  <c r="AV921" i="13"/>
  <c r="AV890" i="13"/>
  <c r="AV38" i="14"/>
  <c r="AV658" i="13"/>
  <c r="AV1024" i="14"/>
  <c r="AV1009" i="14"/>
  <c r="AV1068" i="13"/>
  <c r="AV662" i="13"/>
  <c r="AV221" i="14"/>
  <c r="AV169" i="14"/>
  <c r="AV1085" i="13"/>
  <c r="AV629" i="13"/>
  <c r="AV51" i="13"/>
  <c r="AV1032" i="13"/>
  <c r="AV754" i="13"/>
  <c r="AV44" i="13"/>
  <c r="AV853" i="14"/>
  <c r="AV982" i="14"/>
  <c r="AV602" i="13"/>
  <c r="AV879" i="14"/>
  <c r="AV1020" i="14"/>
  <c r="AV303" i="13"/>
  <c r="AV1013" i="14"/>
  <c r="AV636" i="14"/>
  <c r="AV340" i="13"/>
  <c r="AV1052" i="14"/>
  <c r="AV45" i="14"/>
  <c r="AV436" i="13"/>
  <c r="AV459" i="14"/>
  <c r="AV955" i="14"/>
  <c r="AV676" i="14"/>
  <c r="AV255" i="14"/>
  <c r="AV703" i="13"/>
  <c r="AV140" i="14"/>
  <c r="AV277" i="14"/>
  <c r="AV722" i="14"/>
  <c r="AV550" i="14"/>
  <c r="AV208" i="13"/>
  <c r="AV213" i="13"/>
  <c r="AV995" i="14"/>
  <c r="AV714" i="13"/>
  <c r="AV738" i="13" s="1"/>
  <c r="AV774" i="13" s="1"/>
  <c r="AV798" i="13" s="1"/>
  <c r="AV834" i="13" s="1"/>
  <c r="AV870" i="13" s="1"/>
  <c r="AV906" i="13" s="1"/>
  <c r="AV942" i="13" s="1"/>
  <c r="AV954" i="13" s="1"/>
  <c r="AV192" i="14"/>
  <c r="AV348" i="14"/>
  <c r="AV62" i="14"/>
  <c r="AV424" i="13"/>
  <c r="AV914" i="14"/>
  <c r="AV638" i="14"/>
  <c r="AV960" i="13"/>
  <c r="AV698" i="13"/>
  <c r="AV804" i="14"/>
  <c r="AV557" i="14"/>
  <c r="AV519" i="14"/>
  <c r="AV454" i="13"/>
  <c r="AV556" i="14"/>
  <c r="AV876" i="13"/>
  <c r="AV742" i="14"/>
  <c r="AV649" i="13"/>
  <c r="AV787" i="14"/>
  <c r="AV417" i="13"/>
  <c r="AV391" i="13"/>
  <c r="AV554" i="13"/>
  <c r="AV18" i="14"/>
  <c r="AV370" i="14"/>
  <c r="AV971" i="14"/>
  <c r="AV32" i="14"/>
  <c r="AV292" i="14"/>
  <c r="AV91" i="14"/>
  <c r="AV442" i="13"/>
  <c r="AV220" i="14"/>
  <c r="AV885" i="14"/>
  <c r="AV674" i="14"/>
  <c r="AV498" i="14"/>
  <c r="AV308" i="13"/>
  <c r="AV813" i="13"/>
  <c r="AV715" i="14"/>
  <c r="AV986" i="13"/>
  <c r="AV591" i="13"/>
  <c r="AV1053" i="14"/>
  <c r="AV443" i="13"/>
  <c r="AV195" i="13"/>
  <c r="AV419" i="13"/>
  <c r="AV972" i="13"/>
  <c r="AV909" i="14"/>
  <c r="AV200" i="13"/>
  <c r="AV434" i="14"/>
  <c r="AV371" i="14"/>
  <c r="AV119" i="13"/>
  <c r="AV616" i="13"/>
  <c r="AV515" i="14"/>
  <c r="AV760" i="14"/>
  <c r="AV1080" i="13"/>
  <c r="AV751" i="14"/>
  <c r="AV623" i="13"/>
  <c r="AV80" i="14"/>
  <c r="AV865" i="14"/>
  <c r="AV732" i="14"/>
  <c r="AV458" i="14"/>
  <c r="AV470" i="14"/>
  <c r="AV815" i="13"/>
  <c r="AV193" i="14"/>
  <c r="AV589" i="13"/>
  <c r="AV319" i="14"/>
  <c r="AV144" i="14"/>
  <c r="AV304" i="14"/>
  <c r="AV129" i="13"/>
  <c r="AV907" i="14"/>
  <c r="AV472" i="14"/>
  <c r="AV237" i="13"/>
  <c r="AV936" i="14"/>
  <c r="AV640" i="14"/>
  <c r="AV367" i="13"/>
  <c r="AV415" i="13"/>
  <c r="AV614" i="14"/>
  <c r="AV808" i="14"/>
  <c r="AV776" i="13"/>
  <c r="AV412" i="14"/>
  <c r="AV827" i="13"/>
  <c r="AV90" i="14"/>
  <c r="AV377" i="14"/>
  <c r="AV449" i="14"/>
  <c r="AV735" i="13"/>
  <c r="AV724" i="13"/>
  <c r="AV848" i="14"/>
  <c r="AV777" i="13"/>
  <c r="AV722" i="13"/>
  <c r="AV481" i="14"/>
  <c r="AV117" i="14"/>
  <c r="AV761" i="14"/>
  <c r="AV371" i="13"/>
  <c r="AV694" i="14"/>
  <c r="AV437" i="14"/>
  <c r="AV307" i="14"/>
  <c r="AV349" i="14"/>
  <c r="AV74" i="13"/>
  <c r="AV265" i="14"/>
  <c r="AV706" i="13"/>
  <c r="AV896" i="14"/>
  <c r="AV960" i="14"/>
  <c r="AV647" i="13"/>
  <c r="AV400" i="14"/>
  <c r="AV825" i="14"/>
  <c r="AV904" i="13"/>
  <c r="AV758" i="14"/>
  <c r="AV331" i="14"/>
  <c r="AV238" i="14"/>
  <c r="AV1041" i="14"/>
  <c r="AV122" i="13"/>
  <c r="AV1000" i="13"/>
  <c r="AV288" i="13"/>
  <c r="AV78" i="13"/>
  <c r="AV90" i="13" s="1"/>
  <c r="AV114" i="13" s="1"/>
  <c r="AV126" i="13" s="1"/>
  <c r="AV138" i="13" s="1"/>
  <c r="AV150" i="13" s="1"/>
  <c r="AV706" i="14"/>
  <c r="AV864" i="13"/>
  <c r="AV264" i="14"/>
  <c r="AV953" i="13"/>
  <c r="AV659" i="14"/>
  <c r="AV916" i="14"/>
  <c r="AV92" i="13"/>
  <c r="AV422" i="13"/>
  <c r="AV778" i="14"/>
  <c r="AV364" i="13"/>
  <c r="AV22" i="13"/>
  <c r="AV802" i="13"/>
  <c r="AV745" i="13"/>
  <c r="AV526" i="13"/>
  <c r="AV801" i="13"/>
  <c r="AV974" i="13"/>
  <c r="AV107" i="13"/>
  <c r="AV88" i="13"/>
  <c r="AV999" i="14"/>
  <c r="AV13" i="13"/>
  <c r="AV915" i="14"/>
  <c r="AV263" i="13"/>
  <c r="AV1066" i="14"/>
  <c r="AV195" i="14"/>
  <c r="AV686" i="13"/>
  <c r="AV997" i="14"/>
  <c r="AV835" i="14"/>
  <c r="AV498" i="13"/>
  <c r="AV704" i="14"/>
  <c r="AV257" i="14"/>
  <c r="AV509" i="14"/>
  <c r="AV244" i="13"/>
  <c r="AV72" i="14"/>
  <c r="AV152" i="14"/>
  <c r="AV565" i="14"/>
  <c r="AV972" i="14"/>
  <c r="AV509" i="13"/>
  <c r="AV289" i="14"/>
  <c r="AV441" i="13"/>
  <c r="AV824" i="13"/>
  <c r="AV483" i="13"/>
  <c r="AV741" i="14"/>
  <c r="AV898" i="14"/>
  <c r="AV359" i="13"/>
  <c r="AV1045" i="13"/>
  <c r="AV354" i="14"/>
  <c r="AV355" i="14" s="1"/>
  <c r="AV398" i="13"/>
  <c r="AV751" i="13"/>
  <c r="AV361" i="14"/>
  <c r="AV477" i="13"/>
  <c r="AV900" i="14"/>
  <c r="AV158" i="13"/>
  <c r="AV87" i="14"/>
  <c r="AV100" i="13"/>
  <c r="AV168" i="14"/>
  <c r="AV1011" i="13"/>
  <c r="AV377" i="13"/>
  <c r="AV141" i="14"/>
  <c r="AV826" i="14"/>
  <c r="AV151" i="14"/>
  <c r="AV413" i="13"/>
  <c r="AV428" i="14"/>
  <c r="AV356" i="13"/>
  <c r="AV488" i="13"/>
  <c r="AV19" i="14"/>
  <c r="AV977" i="13"/>
  <c r="AV625" i="13"/>
  <c r="AV300" i="14"/>
  <c r="AV160" i="14"/>
  <c r="AV893" i="14"/>
  <c r="AV376" i="13"/>
  <c r="AV672" i="14"/>
  <c r="AV227" i="13"/>
  <c r="AV410" i="14"/>
  <c r="AV707" i="14"/>
  <c r="AV89" i="13"/>
  <c r="AV563" i="13"/>
  <c r="AV1015" i="13"/>
  <c r="AV451" i="13"/>
  <c r="AV317" i="14"/>
  <c r="AV928" i="14"/>
  <c r="AV1063" i="13"/>
  <c r="AV861" i="13"/>
  <c r="AV57" i="14"/>
  <c r="AV448" i="13"/>
  <c r="AV988" i="14"/>
  <c r="AV996" i="13"/>
  <c r="AV226" i="14"/>
  <c r="AV847" i="14"/>
  <c r="AV63" i="13"/>
  <c r="AV37" i="14"/>
  <c r="AV245" i="14"/>
  <c r="AV228" i="13"/>
  <c r="AV882" i="13"/>
  <c r="AV10" i="14"/>
  <c r="AV1044" i="14"/>
  <c r="AV375" i="14"/>
  <c r="AV1060" i="13"/>
  <c r="AV587" i="14"/>
  <c r="AV939" i="14"/>
  <c r="AV341" i="13"/>
  <c r="AV123" i="13"/>
  <c r="AV782" i="13"/>
  <c r="AV1047" i="14"/>
  <c r="AV1046" i="13"/>
  <c r="AV998" i="14"/>
  <c r="AV948" i="14"/>
  <c r="AV983" i="13"/>
  <c r="AV781" i="14"/>
  <c r="AV762" i="13"/>
  <c r="AV112" i="13"/>
  <c r="AV504" i="13"/>
  <c r="AV633" i="13"/>
  <c r="AV248" i="13"/>
  <c r="AV811" i="13"/>
  <c r="AV486" i="13"/>
  <c r="AV522" i="13" s="1"/>
  <c r="AV923" i="13"/>
  <c r="AV1029" i="13"/>
  <c r="AV959" i="14"/>
  <c r="AV510" i="14"/>
  <c r="AV558" i="14" s="1"/>
  <c r="AV582" i="14" s="1"/>
  <c r="AV618" i="14" s="1"/>
  <c r="AV630" i="14" s="1"/>
  <c r="AV642" i="14" s="1"/>
  <c r="AV654" i="14" s="1"/>
  <c r="AV666" i="14" s="1"/>
  <c r="AV678" i="14" s="1"/>
  <c r="AV690" i="14" s="1"/>
  <c r="AV702" i="14" s="1"/>
  <c r="AV714" i="14" s="1"/>
  <c r="AV726" i="14" s="1"/>
  <c r="AV738" i="14" s="1"/>
  <c r="AV750" i="14" s="1"/>
  <c r="AV762" i="14" s="1"/>
  <c r="AV798" i="14" s="1"/>
  <c r="AV810" i="14" s="1"/>
  <c r="AV822" i="14" s="1"/>
  <c r="AV834" i="14" s="1"/>
  <c r="AV846" i="14" s="1"/>
  <c r="AV858" i="14" s="1"/>
  <c r="AV870" i="14" s="1"/>
  <c r="AV882" i="14" s="1"/>
  <c r="AV894" i="14" s="1"/>
  <c r="AV906" i="14" s="1"/>
  <c r="AV918" i="14" s="1"/>
  <c r="AV930" i="14" s="1"/>
  <c r="AV942" i="14" s="1"/>
  <c r="AV954" i="14" s="1"/>
  <c r="AV966" i="14" s="1"/>
  <c r="AV978" i="14" s="1"/>
  <c r="AV990" i="14" s="1"/>
  <c r="AV1002" i="14" s="1"/>
  <c r="AV1014" i="14" s="1"/>
  <c r="AV1026" i="14" s="1"/>
  <c r="AV1038" i="14" s="1"/>
  <c r="AV1039" i="14" s="1"/>
  <c r="AV92" i="14"/>
  <c r="AV978" i="13"/>
  <c r="AV1053" i="13"/>
  <c r="AV439" i="13"/>
  <c r="AV55" i="13"/>
  <c r="AV59" i="13"/>
  <c r="AV691" i="14"/>
  <c r="AV900" i="13"/>
  <c r="AV958" i="13"/>
  <c r="AV862" i="13"/>
  <c r="AV358" i="14"/>
  <c r="AV506" i="14"/>
  <c r="AV750" i="13"/>
  <c r="AV492" i="14"/>
  <c r="AV729" i="13"/>
  <c r="AV971" i="13"/>
  <c r="AV1009" i="13"/>
  <c r="AV786" i="13"/>
  <c r="AV12" i="13"/>
  <c r="AV185" i="13"/>
  <c r="AV500" i="13"/>
  <c r="AV553" i="14"/>
  <c r="AV555" i="14"/>
  <c r="AV723" i="13"/>
  <c r="AV624" i="13"/>
  <c r="AV418" i="13"/>
  <c r="AV476" i="13"/>
  <c r="AV742" i="13"/>
  <c r="AV903" i="13"/>
  <c r="AV1012" i="13"/>
  <c r="AV717" i="14"/>
  <c r="AV117" i="13"/>
  <c r="AV489" i="14"/>
  <c r="AV497" i="13"/>
  <c r="AV483" i="14"/>
  <c r="AV333" i="14"/>
  <c r="AV939" i="13"/>
  <c r="AV1002" i="13"/>
  <c r="AV31" i="14"/>
  <c r="AV1059" i="13"/>
  <c r="AV880" i="13"/>
  <c r="AV681" i="13"/>
  <c r="AV1027" i="13"/>
  <c r="AV380" i="14"/>
  <c r="AV266" i="14"/>
  <c r="AV542" i="14"/>
  <c r="AV95" i="13"/>
  <c r="AV949" i="13"/>
  <c r="AV1058" i="13"/>
  <c r="AV719" i="14"/>
  <c r="AV924" i="14"/>
  <c r="AV641" i="14"/>
  <c r="AV105" i="14"/>
  <c r="AV412" i="13"/>
  <c r="AV660" i="13"/>
  <c r="AV278" i="13"/>
  <c r="AV837" i="13"/>
  <c r="AV913" i="14"/>
  <c r="AV1046" i="14"/>
  <c r="AV335" i="14"/>
  <c r="AV569" i="13"/>
  <c r="AV1028" i="14"/>
  <c r="AV1054" i="13"/>
  <c r="AV852" i="14"/>
  <c r="AV332" i="14"/>
  <c r="AV226" i="13"/>
  <c r="AV480" i="13"/>
  <c r="AV727" i="14"/>
  <c r="AV463" i="14"/>
  <c r="AV560" i="14"/>
  <c r="AV514" i="14"/>
  <c r="AV567" i="14"/>
  <c r="AV933" i="13"/>
  <c r="AV941" i="13"/>
  <c r="AV606" i="14"/>
  <c r="AV951" i="14"/>
  <c r="AV17" i="14"/>
  <c r="AV878" i="14"/>
  <c r="AV513" i="14"/>
  <c r="AV406" i="13"/>
  <c r="AV767" i="14"/>
  <c r="AV154" i="14"/>
  <c r="AV479" i="14"/>
  <c r="AV1000" i="14"/>
  <c r="AV70" i="14"/>
  <c r="AV1008" i="13"/>
  <c r="AV448" i="14"/>
  <c r="AV301" i="14"/>
  <c r="AV873" i="13"/>
  <c r="AV841" i="13"/>
  <c r="AV948" i="13"/>
  <c r="AV744" i="14"/>
  <c r="AV400" i="13"/>
  <c r="AV660" i="14"/>
  <c r="AV539" i="13"/>
  <c r="AV999" i="13"/>
  <c r="AV161" i="13"/>
  <c r="AV779" i="13"/>
  <c r="AV387" i="14"/>
  <c r="AV926" i="14"/>
  <c r="AV839" i="13"/>
  <c r="AV806" i="14"/>
  <c r="AV650" i="14"/>
  <c r="AV657" i="14"/>
  <c r="AV243" i="13"/>
  <c r="AV875" i="14"/>
  <c r="AV849" i="14"/>
  <c r="AV713" i="13"/>
  <c r="AV487" i="14"/>
  <c r="AV54" i="14"/>
  <c r="AV671" i="13"/>
  <c r="AV648" i="13"/>
  <c r="AV306" i="14"/>
  <c r="AV757" i="14"/>
  <c r="AV259" i="14"/>
  <c r="AV135" i="13"/>
  <c r="AV582" i="13"/>
  <c r="AV871" i="13"/>
  <c r="AV831" i="14"/>
  <c r="AV1077" i="13"/>
  <c r="AV147" i="14"/>
  <c r="AV460" i="14"/>
  <c r="AV1060" i="14"/>
  <c r="AV46" i="14"/>
  <c r="AV889" i="14"/>
  <c r="AV11" i="13"/>
  <c r="AV651" i="14"/>
  <c r="AV820" i="13"/>
  <c r="AV258" i="14"/>
  <c r="AV1030" i="14"/>
  <c r="AV796" i="14"/>
  <c r="AV759" i="13"/>
  <c r="AV523" i="14"/>
  <c r="AV600" i="13"/>
  <c r="AV453" i="13"/>
  <c r="AV212" i="14"/>
  <c r="AV209" i="14"/>
  <c r="AV313" i="14"/>
  <c r="AV589" i="14"/>
  <c r="AV840" i="14"/>
  <c r="AV520" i="14"/>
  <c r="AV24" i="14"/>
  <c r="AV440" i="14"/>
  <c r="AV409" i="13"/>
  <c r="AV429" i="13"/>
  <c r="AV287" i="13"/>
  <c r="AV956" i="14"/>
  <c r="AV888" i="13"/>
  <c r="AV30" i="13"/>
  <c r="AV489" i="13"/>
  <c r="AV460" i="13"/>
  <c r="AV71" i="14"/>
  <c r="AV930" i="13"/>
  <c r="AV574" i="14"/>
  <c r="AV713" i="14"/>
  <c r="AV645" i="14"/>
  <c r="AV365" i="14"/>
  <c r="AV197" i="13"/>
  <c r="AV315" i="13"/>
  <c r="AV794" i="14"/>
  <c r="AV1075" i="13"/>
  <c r="AV252" i="14"/>
  <c r="AV854" i="13"/>
  <c r="AV469" i="13"/>
  <c r="AV142" i="14"/>
  <c r="AV53" i="14"/>
  <c r="AV281" i="14"/>
  <c r="AV773" i="13"/>
  <c r="AV695" i="14"/>
  <c r="AV294" i="14"/>
  <c r="AV500" i="14"/>
  <c r="AV759" i="14"/>
  <c r="AV793" i="14"/>
  <c r="AV671" i="14"/>
  <c r="AV208" i="14"/>
  <c r="AV8" i="14"/>
  <c r="AV449" i="13"/>
  <c r="AV310" i="14"/>
  <c r="AV792" i="13"/>
  <c r="AV535" i="13"/>
  <c r="AV693" i="14"/>
  <c r="AV532" i="14"/>
  <c r="AV491" i="13"/>
  <c r="AV691" i="13"/>
  <c r="AV651" i="13"/>
  <c r="AV586" i="13"/>
  <c r="AV1043" i="14"/>
  <c r="AV940" i="14"/>
  <c r="AV603" i="14"/>
  <c r="AV938" i="14"/>
  <c r="AV369" i="13"/>
  <c r="AV739" i="14"/>
  <c r="AV154" i="13"/>
  <c r="AV465" i="13"/>
  <c r="AV306" i="13"/>
  <c r="AV1073" i="13"/>
  <c r="AV304" i="13"/>
  <c r="AV920" i="14"/>
  <c r="AV487" i="13"/>
  <c r="AV725" i="13"/>
  <c r="AV268" i="13"/>
  <c r="AV795" i="13"/>
  <c r="AV1051" i="13"/>
  <c r="AV76" i="13"/>
  <c r="AV886" i="13"/>
  <c r="AV979" i="14"/>
  <c r="AV741" i="13"/>
  <c r="AV720" i="14"/>
  <c r="AV892" i="14"/>
  <c r="AV1048" i="14"/>
  <c r="AV556" i="13"/>
  <c r="AV467" i="13"/>
  <c r="AV973" i="13"/>
  <c r="AV368" i="13"/>
  <c r="AV1006" i="13"/>
  <c r="AV849" i="13"/>
  <c r="AV987" i="14"/>
  <c r="AV1083" i="14"/>
  <c r="AV797" i="13"/>
  <c r="AV874" i="14"/>
  <c r="AV198" i="13"/>
  <c r="AV104" i="13"/>
  <c r="AV146" i="13"/>
  <c r="AV957" i="13"/>
  <c r="AV256" i="13"/>
  <c r="AV98" i="13"/>
  <c r="AV770" i="14"/>
  <c r="AV143" i="14"/>
  <c r="AV488" i="14"/>
  <c r="AV97" i="13"/>
  <c r="AV309" i="13"/>
  <c r="AV243" i="14"/>
  <c r="AV105" i="13"/>
  <c r="AV944" i="14"/>
  <c r="AV965" i="13"/>
  <c r="AV609" i="13"/>
  <c r="AV362" i="13"/>
  <c r="AV841" i="14"/>
  <c r="AV185" i="14"/>
  <c r="AV325" i="13"/>
  <c r="AV728" i="13"/>
  <c r="AV338" i="13"/>
  <c r="AV452" i="14"/>
  <c r="AV233" i="14"/>
  <c r="AV776" i="14"/>
  <c r="AV41" i="13"/>
  <c r="AV138" i="14"/>
  <c r="AV592" i="14"/>
  <c r="AV883" i="13"/>
  <c r="AV394" i="14"/>
  <c r="AV431" i="14"/>
  <c r="AV451" i="14"/>
  <c r="AV204" i="14"/>
  <c r="AV396" i="14"/>
  <c r="AV748" i="13"/>
  <c r="AV380" i="13"/>
  <c r="AV905" i="13"/>
  <c r="AV1079" i="13"/>
  <c r="AV825" i="13"/>
  <c r="AV109" i="13"/>
  <c r="AV617" i="14"/>
  <c r="AV108" i="14"/>
  <c r="AV788" i="14"/>
  <c r="AV1035" i="13"/>
  <c r="AV297" i="14"/>
  <c r="AV167" i="14"/>
  <c r="AV204" i="13"/>
  <c r="AV683" i="14"/>
  <c r="AV47" i="13"/>
  <c r="AV60" i="13"/>
  <c r="AV573" i="14"/>
  <c r="AV835" i="13"/>
  <c r="AV652" i="13"/>
  <c r="AV140" i="13"/>
  <c r="AV887" i="14"/>
  <c r="AV1041" i="13"/>
  <c r="AV108" i="13"/>
  <c r="AV561" i="14"/>
  <c r="AV755" i="13"/>
  <c r="AV401" i="14"/>
  <c r="AV677" i="14"/>
  <c r="AV537" i="14"/>
  <c r="AV392" i="14"/>
  <c r="AV598" i="14"/>
  <c r="AV559" i="14"/>
  <c r="AV1058" i="14"/>
  <c r="AV299" i="14"/>
  <c r="AV441" i="14"/>
  <c r="AV970" i="13"/>
  <c r="AV899" i="13"/>
  <c r="AV823" i="13"/>
  <c r="AV1044" i="13"/>
  <c r="AV580" i="14"/>
  <c r="AV450" i="14"/>
  <c r="AV548" i="14"/>
  <c r="AV475" i="13"/>
  <c r="AV571" i="14"/>
  <c r="AV638" i="13"/>
  <c r="AV182" i="13"/>
  <c r="AV466" i="13"/>
  <c r="AV700" i="13"/>
  <c r="AV1015" i="14"/>
  <c r="AV173" i="13"/>
  <c r="AV82" i="13"/>
  <c r="AV457" i="13"/>
  <c r="AV956" i="13"/>
  <c r="AV919" i="14"/>
  <c r="AV493" i="13"/>
  <c r="AV576" i="14"/>
  <c r="AV626" i="14"/>
  <c r="AV932" i="14"/>
  <c r="AV617" i="13"/>
  <c r="AV712" i="14"/>
  <c r="AV1018" i="13"/>
  <c r="AV984" i="14"/>
  <c r="AV920" i="13"/>
  <c r="AV667" i="14"/>
  <c r="AV134" i="13"/>
  <c r="AV291" i="13"/>
  <c r="AV360" i="14"/>
  <c r="AV340" i="14"/>
  <c r="AV34" i="13"/>
  <c r="AV464" i="13"/>
  <c r="AV179" i="13"/>
  <c r="AV8" i="13"/>
  <c r="AV230" i="13"/>
  <c r="AV511" i="14"/>
  <c r="AV991" i="13"/>
  <c r="AV604" i="13"/>
  <c r="AV167" i="13"/>
  <c r="AV850" i="14"/>
  <c r="AV320" i="14"/>
  <c r="AV635" i="14"/>
  <c r="AV468" i="13"/>
  <c r="AV631" i="13"/>
  <c r="AV516" i="13"/>
  <c r="AV395" i="13"/>
  <c r="AV461" i="13"/>
  <c r="AV234" i="14"/>
  <c r="AV126" i="14"/>
  <c r="AV106" i="13"/>
  <c r="AV44" i="14"/>
  <c r="AV284" i="14"/>
  <c r="AV1073" i="14"/>
  <c r="AV277" i="13"/>
  <c r="AV623" i="14"/>
  <c r="AV136" i="13"/>
  <c r="AV313" i="13"/>
  <c r="AV726" i="13"/>
  <c r="AV22" i="14"/>
  <c r="AV924" i="13"/>
  <c r="AV730" i="14"/>
  <c r="AV134" i="14"/>
  <c r="AV131" i="14"/>
  <c r="AV633" i="14"/>
  <c r="AV505" i="14"/>
  <c r="AV513" i="13"/>
  <c r="AV261" i="14"/>
  <c r="AV143" i="13"/>
  <c r="AV41" i="14"/>
  <c r="AV736" i="14"/>
  <c r="AV636" i="13"/>
  <c r="AV964" i="14"/>
  <c r="AV648" i="14"/>
  <c r="AV497" i="14"/>
  <c r="AV862" i="14"/>
  <c r="AV608" i="13"/>
  <c r="AV392" i="13"/>
  <c r="AV1063" i="14"/>
  <c r="AV551" i="14"/>
  <c r="AV269" i="13"/>
  <c r="AV1037" i="14"/>
  <c r="AV290" i="13"/>
  <c r="AV330" i="14"/>
  <c r="AV966" i="13"/>
  <c r="AV903" i="14"/>
  <c r="AV895" i="13"/>
  <c r="AV976" i="13"/>
  <c r="AV822" i="13"/>
  <c r="AV918" i="13"/>
  <c r="AV898" i="13"/>
  <c r="AV311" i="14"/>
  <c r="AV756" i="13"/>
  <c r="AV701" i="13"/>
  <c r="AV426" i="13"/>
  <c r="AV450" i="13" s="1"/>
  <c r="AV103" i="14"/>
  <c r="AV131" i="13"/>
  <c r="AV929" i="14"/>
  <c r="AV552" i="14"/>
  <c r="AV705" i="14"/>
  <c r="AV875" i="13"/>
  <c r="AV1051" i="14"/>
  <c r="AV952" i="13"/>
  <c r="AV189" i="14"/>
  <c r="AV101" i="14"/>
  <c r="AV31" i="13"/>
  <c r="AV543" i="14"/>
  <c r="AV241" i="13"/>
  <c r="AV899" i="14"/>
  <c r="AV1055" i="13"/>
  <c r="AV592" i="13"/>
  <c r="AV909" i="13"/>
  <c r="AV24" i="13"/>
  <c r="AV545" i="14"/>
  <c r="AV276" i="14"/>
  <c r="AV516" i="14"/>
  <c r="AV687" i="14"/>
  <c r="AV43" i="13"/>
  <c r="AV62" i="13"/>
  <c r="AV1061" i="14"/>
  <c r="AV877" i="14"/>
  <c r="AV590" i="13"/>
  <c r="AV637" i="13"/>
  <c r="AV227" i="14"/>
  <c r="AV99" i="13"/>
  <c r="AV242" i="13"/>
  <c r="AV735" i="14"/>
  <c r="AV591" i="14"/>
  <c r="AV59" i="14"/>
  <c r="AV521" i="13"/>
  <c r="AV912" i="13"/>
  <c r="AV1042" i="14"/>
  <c r="AV816" i="14"/>
  <c r="AV510" i="13"/>
  <c r="AV389" i="14"/>
  <c r="AV768" i="13"/>
  <c r="AV193" i="13"/>
  <c r="AV537" i="13"/>
  <c r="AV1001" i="14"/>
  <c r="AV1072" i="14"/>
  <c r="AV740" i="13"/>
  <c r="AV25" i="14"/>
  <c r="AV10" i="13"/>
  <c r="AV209" i="13"/>
  <c r="AV661" i="13"/>
  <c r="AV914" i="13"/>
  <c r="AV769" i="13"/>
  <c r="AV575" i="13"/>
  <c r="AV746" i="13"/>
  <c r="AV595" i="14"/>
  <c r="AV856" i="13"/>
  <c r="AV345" i="14"/>
  <c r="AV844" i="14"/>
  <c r="AV1003" i="14"/>
  <c r="AV1048" i="13"/>
  <c r="AV644" i="13"/>
  <c r="AV381" i="14"/>
  <c r="AV393" i="13"/>
  <c r="AV482" i="14"/>
  <c r="AV434" i="13"/>
  <c r="AV180" i="14"/>
  <c r="AV781" i="13"/>
  <c r="AV184" i="13"/>
  <c r="AV879" i="13"/>
  <c r="AV656" i="13"/>
  <c r="AV218" i="14"/>
  <c r="AV221" i="13"/>
  <c r="AV110" i="14"/>
  <c r="AV632" i="14"/>
  <c r="AV73" i="14"/>
  <c r="AV1084" i="13"/>
  <c r="AV578" i="13"/>
  <c r="AV414" i="13"/>
  <c r="AV873" i="14"/>
  <c r="AV765" i="13"/>
  <c r="AV1050" i="14"/>
  <c r="AV1062" i="14" s="1"/>
  <c r="AV941" i="14"/>
  <c r="AV246" i="14"/>
  <c r="AV425" i="14"/>
  <c r="AV102" i="14"/>
  <c r="AV761" i="13"/>
  <c r="AV577" i="14"/>
  <c r="AV697" i="13"/>
  <c r="AV260" i="14"/>
  <c r="AV247" i="14"/>
  <c r="AV115" i="13"/>
  <c r="AV625" i="14"/>
  <c r="AV982" i="13"/>
  <c r="AV940" i="13"/>
  <c r="AV367" i="14"/>
  <c r="AV418" i="14"/>
  <c r="AV627" i="13"/>
  <c r="AV251" i="14"/>
  <c r="AV358" i="13"/>
  <c r="AV85" i="14"/>
  <c r="AV659" i="13"/>
  <c r="AV495" i="13"/>
  <c r="AV961" i="14"/>
  <c r="AV647" i="14"/>
  <c r="AV145" i="14"/>
  <c r="AV700" i="14"/>
  <c r="AV709" i="14"/>
  <c r="AV15" i="14"/>
  <c r="AV224" i="14"/>
  <c r="AV187" i="14"/>
  <c r="AV596" i="13"/>
  <c r="AV229" i="14"/>
  <c r="AV577" i="13"/>
  <c r="AV280" i="13"/>
  <c r="AV744" i="13"/>
  <c r="AV806" i="13"/>
  <c r="AV265" i="13"/>
  <c r="AV503" i="14"/>
  <c r="AV437" i="13"/>
  <c r="AV646" i="13"/>
  <c r="AV685" i="13"/>
  <c r="AV562" i="13"/>
  <c r="AV917" i="13"/>
  <c r="AV133" i="13"/>
  <c r="AV252" i="13"/>
  <c r="AV87" i="13"/>
  <c r="AV130" i="13"/>
  <c r="AV848" i="13"/>
  <c r="AV550" i="13"/>
  <c r="AV946" i="13"/>
  <c r="AV199" i="14"/>
  <c r="AV187" i="13"/>
  <c r="AV183" i="13"/>
  <c r="AV747" i="14"/>
  <c r="AV218" i="13"/>
  <c r="AV752" i="14"/>
  <c r="AV952" i="14"/>
  <c r="AV994" i="13"/>
  <c r="AV142" i="13"/>
  <c r="AV128" i="13"/>
  <c r="AV222" i="13"/>
  <c r="AV752" i="13"/>
  <c r="AV540" i="14"/>
  <c r="AV911" i="13"/>
  <c r="AV627" i="14"/>
  <c r="AV111" i="13"/>
  <c r="AV819" i="14"/>
  <c r="AV974" i="14"/>
  <c r="AV485" i="13"/>
  <c r="AV291" i="14"/>
  <c r="AV705" i="13"/>
  <c r="AV520" i="13"/>
  <c r="AV799" i="14"/>
  <c r="AV787" i="13"/>
  <c r="AV1036" i="13"/>
  <c r="AV925" i="13"/>
  <c r="AV110" i="13"/>
  <c r="AV327" i="13"/>
  <c r="AV469" i="14"/>
  <c r="AV429" i="14"/>
  <c r="AV346" i="13"/>
  <c r="AV1040" i="13"/>
  <c r="AV430" i="13"/>
  <c r="AV178" i="14"/>
  <c r="AV653" i="14"/>
  <c r="AV48" i="14"/>
  <c r="AV422" i="14"/>
  <c r="AV188" i="14"/>
  <c r="AV384" i="14"/>
  <c r="AV357" i="13"/>
  <c r="AV846" i="13"/>
  <c r="AV527" i="13"/>
  <c r="AV217" i="13"/>
  <c r="AV729" i="14"/>
  <c r="AV574" i="13"/>
  <c r="AV335" i="13"/>
  <c r="AV947" i="14"/>
  <c r="AV164" i="13"/>
  <c r="AV551" i="13"/>
  <c r="AV411" i="13"/>
  <c r="AV201" i="13"/>
  <c r="AV447" i="13"/>
  <c r="AV588" i="14"/>
  <c r="AV842" i="14"/>
  <c r="AV800" i="13"/>
  <c r="AV158" i="14"/>
  <c r="AV223" i="14"/>
  <c r="AV379" i="13"/>
  <c r="AV6" i="13"/>
  <c r="AV538" i="14"/>
  <c r="AV478" i="13"/>
  <c r="AV113" i="13"/>
  <c r="AV239" i="13"/>
  <c r="AV558" i="13"/>
  <c r="AV606" i="13" s="1"/>
  <c r="AV642" i="13" s="1"/>
  <c r="AV678" i="13" s="1"/>
  <c r="AV645" i="13"/>
  <c r="AV663" i="14"/>
  <c r="AV15" i="13"/>
  <c r="AV710" i="14"/>
  <c r="AV508" i="14"/>
  <c r="AV737" i="13"/>
  <c r="AV20" i="14"/>
  <c r="AV564" i="14"/>
  <c r="AV916" i="13"/>
  <c r="AV174" i="14"/>
  <c r="AV519" i="13"/>
  <c r="AV769" i="14"/>
  <c r="AV652" i="14"/>
  <c r="AV859" i="14"/>
  <c r="AV337" i="14"/>
  <c r="AV565" i="13"/>
  <c r="AV84" i="14"/>
  <c r="AV996" i="14"/>
  <c r="AV774" i="14"/>
  <c r="AV414" i="14"/>
  <c r="AV1061" i="13"/>
  <c r="AV251" i="13"/>
  <c r="AV1074" i="13"/>
  <c r="AV331" i="13"/>
  <c r="AV998" i="13"/>
  <c r="AV743" i="13"/>
  <c r="AV53" i="13"/>
  <c r="AV585" i="14"/>
  <c r="AV620" i="14"/>
  <c r="AV807" i="13"/>
  <c r="AV23" i="14"/>
  <c r="AV275" i="14"/>
  <c r="AV478" i="14"/>
  <c r="AV694" i="13"/>
  <c r="AV772" i="14"/>
  <c r="AV917" i="14"/>
  <c r="AV47" i="14"/>
  <c r="AV321" i="13"/>
  <c r="AV663" i="13"/>
  <c r="AV555" i="13"/>
  <c r="AV731" i="14"/>
  <c r="AV607" i="14"/>
  <c r="AV887" i="13"/>
  <c r="AV629" i="14"/>
  <c r="AV583" i="14"/>
  <c r="AV19" i="13"/>
  <c r="AV1056" i="14"/>
  <c r="AV749" i="14"/>
  <c r="AV910" i="14"/>
  <c r="AV129" i="14"/>
  <c r="AV897" i="13"/>
  <c r="AV727" i="13"/>
  <c r="AV736" i="13"/>
  <c r="AV902" i="14"/>
  <c r="AV1038" i="13"/>
  <c r="AV463" i="13"/>
  <c r="AV248" i="14"/>
  <c r="AV657" i="13"/>
  <c r="AV182" i="14"/>
  <c r="AV639" i="13"/>
  <c r="AV423" i="13"/>
  <c r="AV1007" i="14"/>
  <c r="AV202" i="14"/>
  <c r="AV210" i="14"/>
  <c r="AV689" i="13"/>
  <c r="AV1081" i="14"/>
  <c r="AV77" i="13"/>
  <c r="AV65" i="13"/>
  <c r="AV27" i="14"/>
  <c r="AV993" i="13"/>
  <c r="AV266" i="13"/>
  <c r="AV676" i="13"/>
  <c r="AV765" i="14"/>
  <c r="AV959" i="13"/>
  <c r="AV428" i="13"/>
  <c r="AV56" i="13"/>
  <c r="AV435" i="13"/>
  <c r="AV763" i="13"/>
  <c r="AV539" i="14"/>
  <c r="AV399" i="14"/>
  <c r="AV82" i="14"/>
  <c r="AV724" i="14"/>
  <c r="AV968" i="14"/>
  <c r="AV501" i="13"/>
  <c r="AV68" i="13"/>
  <c r="AV650" i="13"/>
  <c r="AV453" i="14"/>
  <c r="AV811" i="14"/>
  <c r="AV716" i="14"/>
  <c r="AV599" i="13"/>
  <c r="AV531" i="13"/>
  <c r="AV980" i="13"/>
  <c r="AV693" i="13"/>
  <c r="AV17" i="13"/>
  <c r="AV132" i="14"/>
  <c r="AV443" i="14"/>
  <c r="AV518" i="13"/>
  <c r="AV49" i="14"/>
  <c r="AV207" i="13"/>
  <c r="AV390" i="14"/>
  <c r="AV402" i="14" s="1"/>
  <c r="AV215" i="14"/>
  <c r="AV883" i="14"/>
  <c r="AV16" i="14"/>
  <c r="AV531" i="14"/>
  <c r="AV665" i="13"/>
  <c r="AV327" i="14"/>
  <c r="AV387" i="13"/>
  <c r="AV217" i="14"/>
  <c r="AV746" i="14"/>
  <c r="AV860" i="14"/>
  <c r="AV955" i="13"/>
  <c r="AV239" i="14"/>
  <c r="AV295" i="13"/>
  <c r="AV334" i="13"/>
  <c r="AV405" i="14"/>
  <c r="AV670" i="14"/>
  <c r="AV803" i="13"/>
  <c r="AV272" i="13"/>
  <c r="AV644" i="14"/>
  <c r="AV587" i="13"/>
  <c r="AV1036" i="14"/>
  <c r="AV588" i="13"/>
  <c r="AV122" i="14"/>
  <c r="AV757" i="13"/>
  <c r="AV832" i="13"/>
  <c r="AV162" i="14"/>
  <c r="AV785" i="14"/>
  <c r="AV1014" i="13"/>
  <c r="AV160" i="13"/>
  <c r="AV1019" i="13"/>
  <c r="AV56" i="14"/>
  <c r="AV1070" i="13"/>
  <c r="AV512" i="14"/>
  <c r="AV68" i="14"/>
  <c r="AV271" i="14"/>
  <c r="AV224" i="13"/>
  <c r="AV233" i="13"/>
  <c r="AV635" i="13"/>
  <c r="AV725" i="14"/>
  <c r="AV938" i="13"/>
  <c r="AV60" i="14"/>
  <c r="AV507" i="13"/>
  <c r="AV935" i="13"/>
  <c r="AV654" i="13"/>
  <c r="AV67" i="14"/>
  <c r="AV385" i="13"/>
  <c r="AV758" i="13"/>
  <c r="AV1054" i="14"/>
  <c r="AV950" i="13"/>
  <c r="AV695" i="13"/>
  <c r="AV616" i="14"/>
  <c r="AV1077" i="14"/>
  <c r="AV197" i="14"/>
  <c r="AV369" i="14"/>
  <c r="AV665" i="14"/>
  <c r="AV838" i="14"/>
  <c r="AV294" i="13"/>
  <c r="AV282" i="13"/>
  <c r="AV363" i="13"/>
  <c r="AV855" i="13"/>
  <c r="AV430" i="14"/>
  <c r="AV856" i="14"/>
  <c r="AV716" i="13"/>
  <c r="AV111" i="14"/>
  <c r="AV607" i="13"/>
  <c r="AV867" i="14"/>
  <c r="AV350" i="13"/>
  <c r="AV866" i="14"/>
  <c r="AV857" i="14"/>
  <c r="AV621" i="14"/>
  <c r="AV566" i="14"/>
  <c r="AV445" i="13"/>
  <c r="AV416" i="14"/>
  <c r="AV120" i="13"/>
  <c r="AV943" i="14"/>
  <c r="AV933" i="14"/>
  <c r="AV843" i="14"/>
  <c r="AV967" i="14"/>
  <c r="AV753" i="14"/>
  <c r="AV381" i="13"/>
  <c r="AV969" i="13"/>
  <c r="AV409" i="14"/>
  <c r="AV471" i="13"/>
  <c r="AV833" i="14"/>
  <c r="AV796" i="13"/>
  <c r="AV361" i="13"/>
  <c r="AV236" i="13"/>
  <c r="AV613" i="13"/>
  <c r="AV473" i="14"/>
  <c r="AV192" i="13"/>
  <c r="AV316" i="14"/>
  <c r="AV128" i="14"/>
  <c r="AV1039" i="13"/>
  <c r="AV121" i="14"/>
  <c r="AV768" i="14"/>
  <c r="AV936" i="13"/>
  <c r="AV711" i="14"/>
  <c r="AV183" i="14"/>
  <c r="AV106" i="14"/>
  <c r="AV643" i="14"/>
  <c r="AV707" i="13"/>
  <c r="AV264" i="13"/>
  <c r="AV362" i="14"/>
  <c r="AV664" i="13"/>
  <c r="AV686" i="14"/>
  <c r="AV688" i="14"/>
  <c r="AV926" i="13"/>
  <c r="AV923" i="14"/>
  <c r="AV931" i="14"/>
  <c r="AV50" i="13"/>
  <c r="AV190" i="13"/>
  <c r="AV196" i="14"/>
  <c r="AV210" i="13"/>
  <c r="AV116" i="14"/>
  <c r="AV576" i="13"/>
  <c r="AV766" i="14"/>
  <c r="AV423" i="14"/>
  <c r="AV94" i="13"/>
  <c r="AV570" i="14"/>
  <c r="AV634" i="14"/>
  <c r="AV794" i="13"/>
  <c r="AV786" i="14"/>
  <c r="AV299" i="13"/>
  <c r="AV764" i="13"/>
  <c r="AV288" i="14"/>
  <c r="AV609" i="14"/>
  <c r="AV493" i="14"/>
  <c r="AV601" i="14"/>
  <c r="AV891" i="14"/>
  <c r="AV57" i="13"/>
  <c r="AV684" i="14"/>
  <c r="AV813" i="14"/>
  <c r="AV199" i="13"/>
  <c r="AV29" i="13"/>
  <c r="AV599" i="14"/>
  <c r="AV75" i="14"/>
  <c r="AV229" i="13"/>
  <c r="AV223" i="13"/>
  <c r="AV395" i="14"/>
  <c r="AV119" i="14"/>
  <c r="AV673" i="14"/>
  <c r="AV322" i="14"/>
  <c r="AV733" i="14"/>
  <c r="AV492" i="13"/>
  <c r="AV1078" i="13"/>
  <c r="AV225" i="13"/>
  <c r="AV543" i="13"/>
  <c r="AV124" i="13"/>
  <c r="AV408" i="14"/>
  <c r="AV1012" i="14"/>
  <c r="AV282" i="14"/>
  <c r="AV283" i="14" s="1"/>
  <c r="AV415" i="14"/>
  <c r="AV458" i="13"/>
  <c r="AV1033" i="14"/>
  <c r="AV1065" i="14"/>
  <c r="AV1083" i="13"/>
  <c r="AV1076" i="14"/>
  <c r="AV40" i="13"/>
  <c r="AV459" i="13"/>
  <c r="AV799" i="13"/>
  <c r="AV289" i="13"/>
  <c r="AV286" i="14"/>
  <c r="AV219" i="13"/>
  <c r="AV164" i="14"/>
  <c r="AV311" i="13"/>
  <c r="AV872" i="13"/>
  <c r="AV801" i="14"/>
  <c r="AV274" i="13"/>
  <c r="AV1037" i="13"/>
  <c r="AV830" i="13"/>
  <c r="AV73" i="13"/>
  <c r="AV547" i="13"/>
  <c r="AV1034" i="13"/>
  <c r="AV21" i="13"/>
  <c r="AV391" i="14"/>
  <c r="AV499" i="14"/>
  <c r="AV535" i="14" s="1"/>
  <c r="AV99" i="14"/>
  <c r="AV42" i="13"/>
  <c r="AV54" i="13" s="1"/>
  <c r="AV236" i="14"/>
  <c r="AV61" i="14"/>
  <c r="AV76" i="14"/>
  <c r="AV368" i="14"/>
  <c r="AV172" i="14"/>
  <c r="AV344" i="13"/>
  <c r="AV874" i="13"/>
  <c r="AV829" i="14"/>
  <c r="AV868" i="14"/>
  <c r="AV612" i="13"/>
  <c r="AV91" i="13"/>
  <c r="AV379" i="14"/>
  <c r="AV912" i="14"/>
  <c r="AV397" i="14"/>
  <c r="AV124" i="14"/>
  <c r="AV890" i="14"/>
  <c r="AV370" i="13"/>
  <c r="AV615" i="13"/>
  <c r="AV50" i="14"/>
  <c r="AV232" i="13"/>
  <c r="AV857" i="13"/>
  <c r="AV1016" i="13"/>
  <c r="AV615" i="14"/>
  <c r="AV720" i="13"/>
  <c r="AV600" i="14"/>
  <c r="AV150" i="14"/>
  <c r="AV186" i="14" s="1"/>
  <c r="AV603" i="13"/>
  <c r="AV614" i="13"/>
  <c r="AV593" i="13"/>
  <c r="AV542" i="13"/>
  <c r="AV184" i="14"/>
  <c r="AV427" i="13"/>
  <c r="AV814" i="13"/>
  <c r="AV622" i="13"/>
  <c r="AV66" i="14"/>
  <c r="AV363" i="14"/>
  <c r="AV908" i="14"/>
  <c r="AV366" i="13"/>
  <c r="AV907" i="13"/>
  <c r="AV83" i="14"/>
  <c r="AV528" i="14"/>
  <c r="AV113" i="14"/>
  <c r="AV710" i="13"/>
  <c r="AV1066" i="13"/>
  <c r="AV494" i="14"/>
  <c r="AV547" i="14"/>
  <c r="AV132" i="13"/>
  <c r="AV922" i="13"/>
  <c r="AV824" i="14"/>
  <c r="AV433" i="14"/>
  <c r="AV790" i="14"/>
  <c r="AV514" i="13"/>
  <c r="AV506" i="13"/>
  <c r="AV499" i="13"/>
  <c r="AV51" i="14"/>
  <c r="AV293" i="13"/>
  <c r="AV388" i="13"/>
  <c r="AV330" i="13"/>
  <c r="AV390" i="13" s="1"/>
  <c r="AV286" i="13"/>
  <c r="AV49" i="13"/>
  <c r="AV33" i="14"/>
  <c r="AV1011" i="14"/>
  <c r="AV570" i="13"/>
  <c r="AV571" i="13" s="1"/>
  <c r="AV438" i="13"/>
  <c r="AV826" i="13"/>
  <c r="AV957" i="14"/>
  <c r="AV1021" i="14"/>
  <c r="AV517" i="14"/>
  <c r="AV585" i="13"/>
  <c r="AV661" i="14"/>
  <c r="AV336" i="13"/>
  <c r="AV564" i="13"/>
  <c r="AV530" i="13"/>
  <c r="AV910" i="13"/>
  <c r="AV36" i="14"/>
  <c r="AV339" i="13"/>
  <c r="AV1020" i="13"/>
  <c r="AV1017" i="14"/>
  <c r="AV461" i="14"/>
  <c r="AV677" i="13"/>
  <c r="AV440" i="13"/>
  <c r="AV703" i="14"/>
  <c r="AV945" i="14"/>
  <c r="AV23" i="13"/>
  <c r="AV332" i="13"/>
  <c r="AV104" i="14"/>
  <c r="AV32" i="13"/>
  <c r="AV305" i="14"/>
  <c r="AV552" i="13"/>
  <c r="AV120" i="14"/>
  <c r="AV40" i="14"/>
  <c r="AV171" i="13"/>
  <c r="AV1079" i="14"/>
  <c r="AV878" i="13"/>
  <c r="AV740" i="14"/>
  <c r="AV518" i="14"/>
  <c r="AV230" i="14"/>
  <c r="AV524" i="13"/>
  <c r="AV28" i="13"/>
  <c r="AV512" i="13"/>
  <c r="AV161" i="14"/>
  <c r="AV689" i="14"/>
  <c r="AV159" i="13"/>
  <c r="AV328" i="13"/>
  <c r="AV308" i="14"/>
  <c r="AV789" i="14"/>
  <c r="AV534" i="13"/>
  <c r="AV888" i="14"/>
  <c r="AV927" i="13"/>
  <c r="AV225" i="14"/>
  <c r="AV205" i="14"/>
  <c r="AV228" i="14"/>
  <c r="AV502" i="14"/>
  <c r="AV962" i="13"/>
  <c r="AV1001" i="13"/>
  <c r="AV850" i="13"/>
  <c r="AV352" i="14"/>
  <c r="AV865" i="13"/>
  <c r="AV858" i="13"/>
  <c r="AV467" i="14"/>
  <c r="AV672" i="13"/>
  <c r="AV1033" i="13"/>
  <c r="AV958" i="14"/>
  <c r="AV611" i="14"/>
  <c r="AV404" i="13"/>
  <c r="AV579" i="14"/>
  <c r="AV812" i="13"/>
  <c r="AV378" i="13"/>
  <c r="AV83" i="13"/>
  <c r="AV981" i="14"/>
  <c r="AV307" i="13"/>
  <c r="AV1080" i="14"/>
  <c r="AV891" i="13"/>
  <c r="AV116" i="13"/>
  <c r="AV773" i="14"/>
  <c r="AV701" i="14"/>
  <c r="AV779" i="14"/>
  <c r="AV203" i="13"/>
  <c r="AV28" i="14"/>
  <c r="AV911" i="14"/>
  <c r="AV935" i="14"/>
  <c r="AV827" i="14"/>
  <c r="AV260" i="13"/>
  <c r="AV598" i="13"/>
  <c r="AV238" i="13"/>
  <c r="AV302" i="14"/>
  <c r="AV386" i="14"/>
  <c r="AV468" i="14"/>
  <c r="AV784" i="13"/>
  <c r="AV165" i="13"/>
  <c r="AV525" i="13"/>
  <c r="AV1045" i="14"/>
  <c r="AV149" i="13"/>
  <c r="AV838" i="13"/>
  <c r="AV455" i="13"/>
  <c r="AV613" i="14"/>
  <c r="AV821" i="13"/>
  <c r="AV339" i="14"/>
  <c r="AV1029" i="14"/>
  <c r="AV947" i="13"/>
  <c r="AV303" i="14"/>
  <c r="AV191" i="14"/>
  <c r="AV828" i="14"/>
  <c r="AV619" i="14"/>
  <c r="AV271" i="13"/>
  <c r="AV719" i="13"/>
  <c r="AV191" i="13"/>
  <c r="AV79" i="14"/>
  <c r="AV780" i="13"/>
  <c r="AV16" i="13"/>
  <c r="AV675" i="13"/>
  <c r="AV775" i="14"/>
  <c r="AV202" i="13"/>
  <c r="AV394" i="13"/>
  <c r="AV739" i="13"/>
  <c r="AV581" i="14"/>
  <c r="AV533" i="14"/>
  <c r="AV836" i="14"/>
  <c r="AV561" i="13"/>
  <c r="AV100" i="14"/>
  <c r="AV568" i="14"/>
  <c r="AV166" i="14"/>
  <c r="AV118" i="14"/>
  <c r="AV511" i="13"/>
  <c r="AV285" i="14"/>
  <c r="AV985" i="14"/>
  <c r="AV867" i="13"/>
  <c r="AV692" i="13"/>
  <c r="AV921" i="14"/>
  <c r="AV66" i="13"/>
  <c r="AV67" i="13" s="1"/>
  <c r="AV760" i="13"/>
  <c r="AV805" i="14"/>
  <c r="AV408" i="13"/>
  <c r="AV979" i="13"/>
  <c r="AV809" i="13"/>
  <c r="AV324" i="14"/>
  <c r="AV375" i="13"/>
  <c r="AV584" i="14"/>
  <c r="AV593" i="14"/>
  <c r="AV20" i="13"/>
  <c r="AV790" i="13"/>
  <c r="AV364" i="14"/>
  <c r="AV244" i="14"/>
  <c r="AV847" i="13"/>
  <c r="AV1040" i="14"/>
  <c r="AV554" i="14"/>
  <c r="AV594" i="14"/>
  <c r="AV851" i="13"/>
  <c r="AV818" i="14"/>
  <c r="AV733" i="13"/>
  <c r="AV723" i="14"/>
  <c r="AV597" i="13"/>
  <c r="AV240" i="14"/>
  <c r="AV788" i="13"/>
  <c r="AV1035" i="14"/>
  <c r="AV863" i="14"/>
  <c r="AV596" i="14"/>
  <c r="AV284" i="13"/>
  <c r="AV771" i="14"/>
  <c r="AV341" i="14"/>
  <c r="AV14" i="13"/>
  <c r="AV439" i="14"/>
  <c r="AV967" i="13"/>
  <c r="AV961" i="13"/>
  <c r="AV1005" i="13"/>
  <c r="AV1067" i="13"/>
  <c r="AV496" i="13"/>
  <c r="AV792" i="14"/>
  <c r="AV135" i="14"/>
  <c r="AV484" i="13"/>
  <c r="AV872" i="14"/>
  <c r="AV163" i="13"/>
  <c r="AV843" i="13"/>
  <c r="AV456" i="13"/>
  <c r="AV533" i="13"/>
  <c r="AV317" i="13"/>
  <c r="AV861" i="14"/>
  <c r="AV620" i="13"/>
  <c r="AV709" i="13"/>
  <c r="AV462" i="14"/>
  <c r="AV778" i="13"/>
  <c r="AV586" i="14"/>
  <c r="AV357" i="14"/>
  <c r="AV913" i="13"/>
  <c r="AV285" i="13"/>
  <c r="AV521" i="14"/>
  <c r="AV755" i="14"/>
  <c r="AV1049" i="13"/>
  <c r="AV61" i="13"/>
  <c r="AV808" i="13"/>
  <c r="AV1016" i="14"/>
  <c r="AV1006" i="14"/>
  <c r="AV829" i="13"/>
  <c r="AV901" i="13"/>
  <c r="AV36" i="13"/>
  <c r="AV523" i="13"/>
  <c r="AV892" i="13"/>
  <c r="AV58" i="13"/>
  <c r="AV149" i="14"/>
  <c r="AV807" i="14"/>
  <c r="AV528" i="13"/>
  <c r="AV178" i="13"/>
  <c r="AV886" i="14"/>
  <c r="AV785" i="13"/>
  <c r="AV452" i="13"/>
  <c r="AV553" i="13"/>
  <c r="AV880" i="14"/>
  <c r="AV7" i="13"/>
  <c r="AV993" i="14"/>
  <c r="AV1057" i="14"/>
  <c r="AV728" i="14"/>
  <c r="AV420" i="14"/>
  <c r="AV146" i="14"/>
  <c r="AV851" i="14"/>
  <c r="AV42" i="14"/>
  <c r="AV78" i="14" s="1"/>
  <c r="AV181" i="13"/>
  <c r="AV975" i="13"/>
  <c r="AV495" i="14"/>
  <c r="AV698" i="14"/>
  <c r="AV881" i="14"/>
  <c r="AV163" i="14"/>
  <c r="AV130" i="14"/>
  <c r="AV276" i="13"/>
  <c r="AV1056" i="13"/>
  <c r="AV136" i="14"/>
  <c r="AV1031" i="14"/>
  <c r="AV490" i="13"/>
  <c r="AV301" i="13"/>
  <c r="AV505" i="13"/>
  <c r="AV35" i="13"/>
  <c r="AV198" i="14"/>
  <c r="AV718" i="13"/>
  <c r="AV572" i="14"/>
  <c r="AV326" i="14"/>
  <c r="AV296" i="13"/>
  <c r="AV176" i="14"/>
  <c r="AV860" i="13"/>
  <c r="AV894" i="13"/>
  <c r="AV666" i="13"/>
  <c r="AV628" i="14"/>
  <c r="AV717" i="13"/>
  <c r="AV384" i="13"/>
  <c r="AV283" i="13"/>
  <c r="AV1078" i="14"/>
  <c r="AV866" i="13"/>
  <c r="AV93" i="14"/>
  <c r="AV235" i="14"/>
  <c r="AV329" i="13"/>
  <c r="AV853" i="13"/>
  <c r="AV262" i="14"/>
  <c r="AV211" i="13"/>
  <c r="AV970" i="14"/>
  <c r="AV1047" i="13"/>
  <c r="AV259" i="13"/>
  <c r="AV297" i="13"/>
  <c r="AV393" i="14"/>
  <c r="AV386" i="13"/>
  <c r="AV360" i="13"/>
  <c r="AV216" i="14"/>
  <c r="AV402" i="13"/>
  <c r="AV503" i="13"/>
  <c r="AV352" i="13"/>
  <c r="AV1085" i="14"/>
  <c r="AV963" i="13"/>
  <c r="AV127" i="13"/>
  <c r="AV46" i="13"/>
  <c r="AV396" i="13"/>
  <c r="AV65" i="14"/>
  <c r="AV876" i="14"/>
  <c r="AV601" i="13"/>
  <c r="AV1005" i="14"/>
  <c r="AV524" i="14"/>
  <c r="AV353" i="13"/>
  <c r="AV852" i="13"/>
  <c r="AV356" i="14"/>
  <c r="AV655" i="13"/>
  <c r="AV144" i="13"/>
  <c r="AV1022" i="14"/>
  <c r="AV349" i="13"/>
  <c r="AV401" i="13"/>
  <c r="AV618" i="13"/>
  <c r="AV630" i="13" s="1"/>
  <c r="AV48" i="13"/>
  <c r="AV934" i="13"/>
  <c r="AV12" i="14"/>
  <c r="AV213" i="14"/>
  <c r="AV925" i="14"/>
  <c r="AV1070" i="14"/>
  <c r="AV530" i="14"/>
  <c r="AV139" i="14"/>
  <c r="AV481" i="13"/>
  <c r="AV165" i="14"/>
  <c r="AV783" i="14"/>
  <c r="AV581" i="13"/>
  <c r="AV881" i="13"/>
  <c r="AV30" i="14"/>
  <c r="AV1064" i="14"/>
  <c r="AV546" i="14"/>
  <c r="AV737" i="14"/>
  <c r="AV253" i="14"/>
  <c r="AV45" i="13"/>
  <c r="AV734" i="13"/>
  <c r="AV433" i="13"/>
  <c r="AV79" i="13"/>
  <c r="AV254" i="13"/>
  <c r="AV97" i="14"/>
  <c r="AV485" i="14"/>
  <c r="AV869" i="13"/>
  <c r="AV969" i="14"/>
  <c r="AV9" i="14"/>
  <c r="AV981" i="13"/>
  <c r="AV1032" i="14"/>
  <c r="AV594" i="13"/>
  <c r="AV372" i="13"/>
  <c r="AV572" i="13"/>
  <c r="AV180" i="13"/>
  <c r="AV632" i="13"/>
  <c r="AV682" i="14"/>
  <c r="AV34" i="14"/>
  <c r="AV668" i="13"/>
  <c r="AV968" i="13"/>
  <c r="AV687" i="13"/>
  <c r="AV527" i="14"/>
  <c r="AV321" i="14"/>
  <c r="AV1025" i="13"/>
  <c r="AV125" i="13"/>
  <c r="AV1027" i="14"/>
  <c r="AV1010" i="13"/>
  <c r="AV622" i="14"/>
  <c r="AV712" i="13"/>
  <c r="AV354" i="13"/>
  <c r="AV549" i="14"/>
  <c r="AV708" i="13"/>
  <c r="AV1003" i="13"/>
  <c r="AV397" i="13"/>
  <c r="AV810" i="13"/>
  <c r="AV345" i="13"/>
  <c r="AV486" i="14"/>
  <c r="AV569" i="14"/>
  <c r="AV152" i="13"/>
  <c r="AV420" i="13"/>
  <c r="AV205" i="13"/>
  <c r="AV869" i="14"/>
  <c r="AV626" i="13"/>
  <c r="AV1071" i="13"/>
  <c r="AV771" i="13"/>
  <c r="AV58" i="14"/>
  <c r="AV153" i="13"/>
  <c r="AV407" i="13"/>
  <c r="AV696" i="14"/>
  <c r="AV699" i="14"/>
  <c r="AV268" i="14"/>
  <c r="AV621" i="13"/>
  <c r="AV406" i="14"/>
  <c r="AV71" i="13"/>
  <c r="AV610" i="14"/>
  <c r="AV721" i="14"/>
  <c r="AV305" i="13"/>
  <c r="AV673" i="13"/>
  <c r="AV298" i="13"/>
  <c r="AV1055" i="14"/>
  <c r="AV70" i="13"/>
  <c r="AV772" i="13"/>
  <c r="AV479" i="13"/>
  <c r="AV496" i="14"/>
  <c r="AV102" i="13"/>
  <c r="AV103" i="13" s="1"/>
  <c r="AV237" i="14"/>
  <c r="AV937" i="14"/>
  <c r="AV162" i="13"/>
  <c r="AV174" i="13" s="1"/>
  <c r="AV175" i="13" s="1"/>
  <c r="AV1082" i="14"/>
  <c r="AV125" i="14"/>
  <c r="AV885" i="13"/>
  <c r="AV832" i="14"/>
  <c r="AV472" i="13"/>
  <c r="AV685" i="14"/>
  <c r="AV491" i="14"/>
  <c r="AV241" i="14"/>
  <c r="AV466" i="14"/>
  <c r="AV141" i="13"/>
  <c r="AV273" i="13"/>
  <c r="AV950" i="14"/>
  <c r="AV1028" i="13"/>
  <c r="AV351" i="14"/>
  <c r="AV200" i="14"/>
  <c r="AV374" i="14"/>
  <c r="AV764" i="14"/>
  <c r="AV69" i="14"/>
  <c r="AV544" i="14"/>
  <c r="AV612" i="14"/>
  <c r="AV864" i="14"/>
  <c r="AV318" i="13"/>
  <c r="AV319" i="13" s="1"/>
  <c r="AV756" i="14"/>
  <c r="AV11" i="14"/>
  <c r="AV342" i="13"/>
  <c r="AV424" i="14"/>
  <c r="AV812" i="14"/>
  <c r="AV1019" i="14"/>
  <c r="AV290" i="14"/>
  <c r="AV177" i="13"/>
  <c r="AV446" i="14"/>
  <c r="AV118" i="13"/>
  <c r="AV605" i="13"/>
  <c r="AV777" i="14"/>
  <c r="AV39" i="14"/>
  <c r="AV351" i="13"/>
  <c r="AV220" i="13"/>
  <c r="AV662" i="14"/>
  <c r="AV410" i="13"/>
  <c r="AV314" i="14"/>
  <c r="AV975" i="14"/>
  <c r="AV267" i="13"/>
  <c r="AV538" i="13"/>
  <c r="AV859" i="13"/>
  <c r="AV541" i="14"/>
  <c r="AV575" i="14"/>
  <c r="AV148" i="14"/>
  <c r="AV72" i="13"/>
  <c r="AV743" i="14"/>
  <c r="AV536" i="13"/>
  <c r="AV669" i="13"/>
  <c r="AV94" i="14"/>
  <c r="AV995" i="13"/>
  <c r="AV962" i="14"/>
  <c r="AV831" i="13"/>
  <c r="AV170" i="14"/>
  <c r="AV296" i="14"/>
  <c r="AV683" i="13"/>
  <c r="AV548" i="13"/>
  <c r="AV670" i="13"/>
  <c r="AV477" i="14"/>
  <c r="AV374" i="13"/>
  <c r="AV619" i="13"/>
  <c r="AV731" i="13"/>
  <c r="AV634" i="13"/>
  <c r="AV446" i="13"/>
  <c r="AV983" i="14"/>
  <c r="AV567" i="13"/>
  <c r="AV262" i="13"/>
  <c r="AV9" i="13"/>
  <c r="AV168" i="13"/>
  <c r="AV27" i="13"/>
  <c r="AV747" i="13"/>
  <c r="AV895" i="14"/>
  <c r="AV820" i="14"/>
  <c r="AV949" i="14"/>
  <c r="AV169" i="13"/>
  <c r="AV908" i="13"/>
  <c r="AV403" i="14"/>
  <c r="AV37" i="13"/>
  <c r="AV1049" i="14"/>
  <c r="AV171" i="14"/>
  <c r="AV462" i="13"/>
  <c r="AV871" i="14"/>
  <c r="AV953" i="14"/>
  <c r="AV1069" i="14"/>
  <c r="AV172" i="13"/>
  <c r="AV315" i="14"/>
  <c r="AV328" i="14"/>
  <c r="AV435" i="14"/>
  <c r="AV235" i="13"/>
  <c r="AV383" i="13"/>
  <c r="AV951" i="13"/>
  <c r="AV889" i="13"/>
  <c r="AV1057" i="13"/>
  <c r="AV206" i="13"/>
  <c r="AV417" i="14"/>
  <c r="AV347" i="14"/>
  <c r="AV137" i="14"/>
  <c r="AV89" i="14"/>
  <c r="AV147" i="13"/>
  <c r="AV783" i="13"/>
  <c r="AV985" i="13"/>
  <c r="AV681" i="14"/>
  <c r="AV43" i="14"/>
  <c r="AV711" i="13"/>
  <c r="AV679" i="14"/>
  <c r="AV611" i="13"/>
  <c r="AV839" i="14"/>
  <c r="AV1075" i="14"/>
  <c r="AV300" i="13"/>
  <c r="AV595" i="13"/>
  <c r="AV181" i="14"/>
  <c r="AV214" i="14"/>
  <c r="AV359" i="14"/>
  <c r="AV366" i="14"/>
  <c r="AV214" i="13"/>
  <c r="AV121" i="13"/>
  <c r="AV14" i="14"/>
  <c r="AV432" i="14"/>
  <c r="AV896" i="13"/>
  <c r="AV324" i="13"/>
  <c r="AV382" i="13"/>
  <c r="AV407" i="14"/>
  <c r="AV6" i="14"/>
  <c r="AV263" i="14"/>
  <c r="AV989" i="14"/>
  <c r="AV222" i="14"/>
  <c r="AV270" i="14" s="1"/>
  <c r="AV604" i="14"/>
  <c r="AV344" i="14"/>
  <c r="AV112" i="14"/>
  <c r="AV249" i="13"/>
  <c r="AV372" i="14"/>
  <c r="AV1017" i="13"/>
  <c r="AV1042" i="13"/>
  <c r="AV814" i="14"/>
  <c r="AV33" i="13"/>
  <c r="AV699" i="13"/>
  <c r="AV840" i="13"/>
  <c r="AV653" i="13"/>
  <c r="AV927" i="14"/>
  <c r="AV177" i="14"/>
  <c r="AV1024" i="13"/>
  <c r="AV249" i="14"/>
  <c r="AV322" i="13"/>
  <c r="AV590" i="14"/>
  <c r="AV188" i="13"/>
  <c r="AV818" i="13"/>
  <c r="AV997" i="13"/>
  <c r="AV350" i="14"/>
  <c r="AV944" i="13"/>
  <c r="AV1068" i="14"/>
  <c r="AV946" i="14"/>
  <c r="AV445" i="14"/>
  <c r="AV819" i="13"/>
  <c r="AV529" i="13"/>
  <c r="AV544" i="13"/>
  <c r="AV471" i="14"/>
  <c r="AV196" i="13"/>
  <c r="AV1069" i="13"/>
  <c r="AV281" i="13"/>
  <c r="AV893" i="13"/>
  <c r="AV690" i="13"/>
  <c r="AV702" i="13" s="1"/>
  <c r="AV343" i="13"/>
  <c r="AV562" i="14"/>
  <c r="AV696" i="13"/>
  <c r="AV715" i="13"/>
  <c r="AV877" i="13"/>
  <c r="AV287" i="14"/>
  <c r="AV922" i="14"/>
  <c r="AV855" i="14"/>
  <c r="AV337" i="13"/>
  <c r="AV346" i="14"/>
  <c r="AV1031" i="13"/>
  <c r="AV482" i="13"/>
  <c r="AV295" i="14"/>
  <c r="AV656" i="14"/>
  <c r="AV75" i="13"/>
  <c r="AV64" i="13"/>
  <c r="AV494" i="13"/>
  <c r="AV484" i="14"/>
  <c r="AV1076" i="13"/>
  <c r="AV992" i="13"/>
  <c r="AV261" i="13"/>
  <c r="AV559" i="13"/>
  <c r="AV963" i="14"/>
  <c r="AV805" i="13"/>
  <c r="AV84" i="13"/>
  <c r="AV454" i="14"/>
  <c r="AV207" i="14"/>
  <c r="AV628" i="13"/>
  <c r="AV902" i="13"/>
  <c r="AV329" i="14"/>
  <c r="AV378" i="14"/>
  <c r="AV175" i="14"/>
  <c r="AV992" i="14"/>
  <c r="AV64" i="14"/>
  <c r="AV312" i="14"/>
  <c r="AV754" i="14"/>
  <c r="AV1023" i="13"/>
  <c r="AV721" i="13"/>
  <c r="AV190" i="14"/>
  <c r="AV803" i="14"/>
  <c r="AV817" i="13"/>
  <c r="AV155" i="14"/>
  <c r="AV637" i="14"/>
  <c r="AV508" i="13"/>
  <c r="AV302" i="13"/>
  <c r="AV884" i="13"/>
  <c r="AV333" i="13"/>
  <c r="AV534" i="14"/>
  <c r="AV464" i="14"/>
  <c r="AV501" i="14"/>
  <c r="AV745" i="14"/>
  <c r="AV680" i="13"/>
  <c r="AV38" i="13"/>
  <c r="AV273" i="14"/>
  <c r="AV425" i="13"/>
  <c r="AV791" i="13"/>
  <c r="AV153" i="14"/>
  <c r="AV145" i="13"/>
  <c r="AV96" i="13"/>
  <c r="AV525" i="14"/>
  <c r="AV13" i="14"/>
  <c r="AV945" i="13"/>
  <c r="AV398" i="14"/>
  <c r="AV274" i="14"/>
  <c r="AV426" i="14"/>
  <c r="AV438" i="14"/>
  <c r="AV52" i="14"/>
  <c r="AV55" i="14"/>
  <c r="AV845" i="13"/>
  <c r="AV1072" i="13"/>
  <c r="AV1067" i="14"/>
  <c r="AV373" i="14"/>
  <c r="AV549" i="13"/>
  <c r="AV86" i="13"/>
  <c r="AV977" i="14"/>
  <c r="AV298" i="14"/>
  <c r="AV272" i="14"/>
  <c r="AV1021" i="13"/>
  <c r="AV26" i="13"/>
  <c r="AV1064" i="13"/>
  <c r="AV557" i="13"/>
  <c r="AV431" i="13"/>
  <c r="AV127" i="14"/>
  <c r="AV63" i="14"/>
  <c r="AV1007" i="13"/>
  <c r="AV444" i="13"/>
  <c r="AV597" i="14"/>
  <c r="AV245" i="13"/>
  <c r="AV526" i="14"/>
  <c r="AV275" i="13"/>
  <c r="AV212" i="13"/>
  <c r="AV943" i="13"/>
  <c r="AV844" i="13"/>
  <c r="AV88" i="14"/>
  <c r="AV800" i="14"/>
  <c r="AV915" i="13"/>
  <c r="AV189" i="13"/>
  <c r="AV137" i="13"/>
  <c r="AV234" i="13"/>
  <c r="AV270" i="13" s="1"/>
  <c r="AV919" i="13"/>
  <c r="AV504" i="14"/>
  <c r="AV114" i="14"/>
  <c r="AV793" i="13"/>
  <c r="AV179" i="14"/>
  <c r="AV845" i="14"/>
  <c r="AV1022" i="13"/>
  <c r="AV342" i="14"/>
  <c r="AV432" i="13"/>
  <c r="AV403" i="13"/>
  <c r="AV323" i="14"/>
  <c r="AV868" i="13"/>
  <c r="AV267" i="14"/>
  <c r="AV95" i="14"/>
  <c r="AV310" i="13"/>
  <c r="AV1074" i="14"/>
  <c r="AV688" i="13"/>
  <c r="AV254" i="14"/>
  <c r="AV928" i="13"/>
  <c r="AV583" i="13"/>
  <c r="AV929" i="13"/>
  <c r="AV52" i="13"/>
  <c r="AV546" i="13"/>
  <c r="AV35" i="14"/>
  <c r="AV365" i="13"/>
  <c r="AV355" i="13"/>
  <c r="AV383" i="14"/>
  <c r="AV579" i="13"/>
  <c r="AV987" i="13"/>
  <c r="AV455" i="14"/>
  <c r="AV388" i="14"/>
  <c r="AV256" i="14"/>
  <c r="AV522" i="14"/>
  <c r="AV990" i="13"/>
  <c r="AV1026" i="13" s="1"/>
  <c r="AV69" i="13"/>
  <c r="AV421" i="13"/>
  <c r="AV809" i="14"/>
  <c r="AV419" i="14"/>
  <c r="AV269" i="14"/>
  <c r="AV610" i="13"/>
  <c r="AV343" i="14"/>
  <c r="AV532" i="13"/>
  <c r="AV541" i="13"/>
  <c r="AV215" i="13"/>
  <c r="AV77" i="14"/>
  <c r="AV1059" i="14"/>
  <c r="AV25" i="13"/>
  <c r="AV639" i="14"/>
  <c r="AV133" i="14"/>
  <c r="AV29" i="14"/>
  <c r="AV566" i="13"/>
  <c r="AV775" i="13"/>
  <c r="AV863" i="13"/>
  <c r="AV312" i="13"/>
  <c r="AV203" i="14"/>
  <c r="AV347" i="13"/>
  <c r="AV646" i="14"/>
  <c r="AV734" i="14"/>
  <c r="AV669" i="14"/>
  <c r="AV490" i="14"/>
  <c r="AV475" i="14"/>
  <c r="AV965" i="14"/>
  <c r="AV159" i="14"/>
  <c r="AV480" i="14"/>
  <c r="AV336" i="14"/>
  <c r="AV194" i="14"/>
  <c r="AV658" i="14"/>
  <c r="AV1025" i="14"/>
  <c r="AV279" i="14"/>
  <c r="AV1065" i="13"/>
  <c r="AV563" i="14"/>
  <c r="AV802" i="14"/>
  <c r="AV1084" i="14"/>
  <c r="AV884" i="14"/>
  <c r="AV156" i="14"/>
  <c r="AV232" i="14"/>
  <c r="AV323" i="13"/>
  <c r="AV280" i="14"/>
  <c r="AV373" i="13"/>
  <c r="AV1004" i="14"/>
  <c r="AV242" i="14"/>
  <c r="AV476" i="14"/>
  <c r="AV166" i="13"/>
  <c r="AV507" i="14"/>
  <c r="AV411" i="14"/>
  <c r="AV470" i="13"/>
  <c r="AV399" i="13"/>
  <c r="AV314" i="13"/>
  <c r="AV842" i="13"/>
  <c r="AV173" i="14"/>
  <c r="AV664" i="14"/>
  <c r="AV109" i="14"/>
  <c r="AV780" i="14"/>
  <c r="AV718" i="14"/>
  <c r="AV704" i="13"/>
  <c r="AV293" i="14"/>
  <c r="AV784" i="14"/>
  <c r="AV766" i="13"/>
  <c r="AV316" i="13"/>
  <c r="AV732" i="13"/>
  <c r="AV667" i="13"/>
  <c r="AV674" i="13"/>
  <c r="AV101" i="13"/>
  <c r="AV854" i="14"/>
  <c r="AV389" i="13"/>
  <c r="AV96" i="14"/>
  <c r="AV376" i="14"/>
  <c r="AV1004" i="13"/>
  <c r="AV655" i="14"/>
  <c r="AV964" i="13"/>
  <c r="AV980" i="14"/>
  <c r="AV789" i="13"/>
  <c r="AV326" i="13"/>
  <c r="AV444" i="14"/>
  <c r="AV568" i="13"/>
  <c r="AV26" i="14"/>
  <c r="AV240" i="13"/>
  <c r="T146" i="8" l="1"/>
  <c r="O126" i="8"/>
  <c r="K122" i="8"/>
  <c r="T137" i="8"/>
  <c r="G123" i="8"/>
  <c r="B131" i="8"/>
  <c r="G132" i="8"/>
  <c r="G136" i="8"/>
  <c r="G143" i="8"/>
  <c r="O136" i="8"/>
  <c r="G137" i="8"/>
  <c r="O123" i="8"/>
  <c r="B144" i="8"/>
  <c r="K139" i="8"/>
  <c r="B146" i="8"/>
  <c r="B147" i="8"/>
  <c r="G140" i="8"/>
  <c r="K132" i="8"/>
  <c r="J128" i="8"/>
  <c r="O148" i="8"/>
  <c r="J150" i="8"/>
  <c r="B136" i="8"/>
  <c r="B140" i="8"/>
  <c r="G127" i="8"/>
  <c r="K145" i="8"/>
  <c r="G126" i="8"/>
  <c r="B134" i="8"/>
  <c r="T139" i="8"/>
  <c r="G125" i="8"/>
  <c r="G149" i="8"/>
  <c r="K150" i="8"/>
  <c r="B125" i="8"/>
  <c r="K123" i="8"/>
  <c r="K130" i="8"/>
  <c r="T144" i="8"/>
  <c r="K146" i="8"/>
  <c r="J125" i="8"/>
  <c r="T147" i="8"/>
  <c r="B122" i="8"/>
  <c r="G134" i="8"/>
  <c r="K147" i="8"/>
  <c r="G128" i="8"/>
  <c r="B127" i="8"/>
  <c r="J143" i="8"/>
  <c r="G138" i="8"/>
  <c r="K128" i="8"/>
  <c r="O124" i="8"/>
  <c r="O125" i="8"/>
  <c r="J126" i="8"/>
  <c r="K131" i="8"/>
  <c r="K125" i="8"/>
  <c r="O129" i="8"/>
  <c r="K144" i="8"/>
  <c r="B148" i="8"/>
  <c r="T124" i="8"/>
  <c r="G146" i="8"/>
  <c r="G122" i="8"/>
  <c r="O142" i="8"/>
  <c r="T145" i="8"/>
  <c r="G129" i="8"/>
  <c r="G150" i="8"/>
  <c r="B130" i="8"/>
  <c r="O134" i="8"/>
  <c r="O131" i="8"/>
  <c r="G131" i="8"/>
  <c r="O150" i="8"/>
  <c r="G121" i="8"/>
  <c r="J135" i="8"/>
  <c r="O141" i="8"/>
  <c r="G148" i="8"/>
  <c r="B124" i="8"/>
  <c r="K135" i="8"/>
  <c r="B138" i="8"/>
  <c r="G135" i="8"/>
  <c r="G139" i="8"/>
  <c r="B143" i="8"/>
  <c r="T142" i="8"/>
  <c r="Z142" i="8" s="1"/>
  <c r="O145" i="8"/>
  <c r="Z145" i="8" s="1"/>
  <c r="G147" i="8"/>
  <c r="O146" i="8"/>
  <c r="Z146" i="8" s="1"/>
  <c r="J149" i="8"/>
  <c r="B141" i="8"/>
  <c r="B128" i="8"/>
  <c r="J145" i="8"/>
  <c r="O144" i="8"/>
  <c r="Z144" i="8" s="1"/>
  <c r="J122" i="8"/>
  <c r="T141" i="8"/>
  <c r="Z141" i="8" s="1"/>
  <c r="J123" i="8"/>
  <c r="O133" i="8"/>
  <c r="T132" i="8"/>
  <c r="B145" i="8"/>
  <c r="B135" i="8"/>
  <c r="B132" i="8"/>
  <c r="T143" i="8"/>
  <c r="J131" i="8"/>
  <c r="J129" i="8"/>
  <c r="B133" i="8"/>
  <c r="T135" i="8"/>
  <c r="K137" i="8"/>
  <c r="T131" i="8"/>
  <c r="T150" i="8"/>
  <c r="J132" i="8"/>
  <c r="J136" i="8"/>
  <c r="T148" i="8"/>
  <c r="J130" i="8"/>
  <c r="O128" i="8"/>
  <c r="T138" i="8"/>
  <c r="K138" i="8"/>
  <c r="T123" i="8"/>
  <c r="K143" i="8"/>
  <c r="K136" i="8"/>
  <c r="G142" i="8"/>
  <c r="J140" i="8"/>
  <c r="J133" i="8"/>
  <c r="G133" i="8"/>
  <c r="T128" i="8"/>
  <c r="Z128" i="8" s="1"/>
  <c r="B150" i="8"/>
  <c r="O149" i="8"/>
  <c r="O135" i="8"/>
  <c r="Z135" i="8" s="1"/>
  <c r="K140" i="8"/>
  <c r="J137" i="8"/>
  <c r="K142" i="8"/>
  <c r="O130" i="8"/>
  <c r="K141" i="8"/>
  <c r="J144" i="8"/>
  <c r="B126" i="8"/>
  <c r="J127" i="8"/>
  <c r="K149" i="8"/>
  <c r="T129" i="8"/>
  <c r="B142" i="8"/>
  <c r="K133" i="8"/>
  <c r="K121" i="8"/>
  <c r="K126" i="8"/>
  <c r="B137" i="8"/>
  <c r="T133" i="8"/>
  <c r="J146" i="8"/>
  <c r="T130" i="8"/>
  <c r="T126" i="8"/>
  <c r="T136" i="8"/>
  <c r="J134" i="8"/>
  <c r="B139" i="8"/>
  <c r="O132" i="8"/>
  <c r="Z132" i="8" s="1"/>
  <c r="B149" i="8"/>
  <c r="K129" i="8"/>
  <c r="J139" i="8"/>
  <c r="J141" i="8"/>
  <c r="K124" i="8"/>
  <c r="T127" i="8"/>
  <c r="T140" i="8"/>
  <c r="G130" i="8"/>
  <c r="O139" i="8"/>
  <c r="G145" i="8"/>
  <c r="T121" i="8"/>
  <c r="K127" i="8"/>
  <c r="J124" i="8"/>
  <c r="G144" i="8"/>
  <c r="T149" i="8"/>
  <c r="J138" i="8"/>
  <c r="T122" i="8"/>
  <c r="K148" i="8"/>
  <c r="J142" i="8"/>
  <c r="J148" i="8"/>
  <c r="O143" i="8"/>
  <c r="Z143" i="8" s="1"/>
  <c r="G124" i="8"/>
  <c r="B121" i="8"/>
  <c r="O147" i="8"/>
  <c r="Z147" i="8" s="1"/>
  <c r="T134" i="8"/>
  <c r="O140" i="8"/>
  <c r="Z140" i="8" s="1"/>
  <c r="T125" i="8"/>
  <c r="K134" i="8"/>
  <c r="B123" i="8"/>
  <c r="G141" i="8"/>
  <c r="B129" i="8"/>
  <c r="O127" i="8"/>
  <c r="O122" i="8"/>
  <c r="Z122" i="8" s="1"/>
  <c r="J121" i="8"/>
  <c r="O137" i="8"/>
  <c r="O138" i="8"/>
  <c r="Z138" i="8" s="1"/>
  <c r="J147" i="8"/>
  <c r="O121" i="8"/>
  <c r="Z121" i="8" s="1"/>
  <c r="T23" i="8"/>
  <c r="G38" i="8"/>
  <c r="AZ49" i="8"/>
  <c r="G86" i="8"/>
  <c r="B67" i="8"/>
  <c r="T31" i="8"/>
  <c r="K97" i="8"/>
  <c r="K34" i="8"/>
  <c r="T67" i="8"/>
  <c r="B81" i="8"/>
  <c r="AU42" i="8"/>
  <c r="T33" i="8"/>
  <c r="J61" i="8"/>
  <c r="T9" i="8"/>
  <c r="AZ64" i="8"/>
  <c r="AU107" i="8"/>
  <c r="G12" i="8"/>
  <c r="J21" i="8"/>
  <c r="K10" i="8"/>
  <c r="AU70" i="8"/>
  <c r="J36" i="8"/>
  <c r="O31" i="8"/>
  <c r="Z31" i="8" s="1"/>
  <c r="K33" i="8"/>
  <c r="B27" i="8"/>
  <c r="G15" i="8"/>
  <c r="AZ40" i="8"/>
  <c r="AU15" i="8"/>
  <c r="O52" i="8"/>
  <c r="K71" i="8"/>
  <c r="J80" i="8"/>
  <c r="J65" i="8"/>
  <c r="J54" i="8"/>
  <c r="O70" i="8"/>
  <c r="AU47" i="8"/>
  <c r="AU13" i="8"/>
  <c r="AU98" i="8"/>
  <c r="K30" i="8"/>
  <c r="B20" i="8"/>
  <c r="K67" i="8"/>
  <c r="J108" i="8"/>
  <c r="G10" i="8"/>
  <c r="O64" i="8"/>
  <c r="G102" i="8"/>
  <c r="B41" i="8"/>
  <c r="B61" i="8"/>
  <c r="B63" i="8"/>
  <c r="AU64" i="8"/>
  <c r="BF64" i="8" s="1"/>
  <c r="AU29" i="8"/>
  <c r="O54" i="8"/>
  <c r="K18" i="8"/>
  <c r="G69" i="8"/>
  <c r="G16" i="8"/>
  <c r="K9" i="8"/>
  <c r="B51" i="8"/>
  <c r="AU80" i="8"/>
  <c r="AU68" i="8"/>
  <c r="AZ108" i="8"/>
  <c r="O43" i="8"/>
  <c r="J67" i="8"/>
  <c r="K14" i="8"/>
  <c r="G94" i="8"/>
  <c r="AZ75" i="8"/>
  <c r="G104" i="8"/>
  <c r="B103" i="8"/>
  <c r="T106" i="8"/>
  <c r="AZ95" i="8"/>
  <c r="J46" i="8"/>
  <c r="K29" i="8"/>
  <c r="T93" i="8"/>
  <c r="AZ62" i="8"/>
  <c r="K40" i="8"/>
  <c r="J74" i="8"/>
  <c r="K28" i="8"/>
  <c r="B78" i="8"/>
  <c r="B15" i="8"/>
  <c r="B46" i="8"/>
  <c r="AZ103" i="8"/>
  <c r="K12" i="8"/>
  <c r="B25" i="8"/>
  <c r="AU37" i="8"/>
  <c r="AU73" i="8"/>
  <c r="K73" i="8"/>
  <c r="J43" i="8"/>
  <c r="AZ94" i="8"/>
  <c r="T12" i="8"/>
  <c r="G55" i="8"/>
  <c r="O39" i="8"/>
  <c r="G91" i="8"/>
  <c r="B74" i="8"/>
  <c r="G13" i="8"/>
  <c r="B38" i="8"/>
  <c r="AU30" i="8"/>
  <c r="AU20" i="8"/>
  <c r="AU24" i="8"/>
  <c r="G100" i="8"/>
  <c r="G82" i="8"/>
  <c r="B24" i="8"/>
  <c r="K80" i="8"/>
  <c r="G17" i="8"/>
  <c r="G60" i="8"/>
  <c r="O79" i="8"/>
  <c r="T97" i="8"/>
  <c r="O11" i="8"/>
  <c r="B92" i="8"/>
  <c r="B14" i="8"/>
  <c r="AZ80" i="8"/>
  <c r="BF80" i="8" s="1"/>
  <c r="J57" i="8"/>
  <c r="G35" i="8"/>
  <c r="K65" i="8"/>
  <c r="B73" i="8"/>
  <c r="B76" i="8"/>
  <c r="B23" i="8"/>
  <c r="O74" i="8"/>
  <c r="O76" i="8"/>
  <c r="AZ43" i="8"/>
  <c r="O36" i="8"/>
  <c r="K39" i="8"/>
  <c r="J48" i="8"/>
  <c r="G96" i="8"/>
  <c r="T85" i="8"/>
  <c r="AU85" i="8"/>
  <c r="O82" i="8"/>
  <c r="B10" i="8"/>
  <c r="O98" i="8"/>
  <c r="O69" i="8"/>
  <c r="T36" i="8"/>
  <c r="AU101" i="8"/>
  <c r="AZ81" i="8"/>
  <c r="O65" i="8"/>
  <c r="G19" i="8"/>
  <c r="K85" i="8"/>
  <c r="G90" i="8"/>
  <c r="AU17" i="8"/>
  <c r="T89" i="8"/>
  <c r="J38" i="8"/>
  <c r="B58" i="8"/>
  <c r="B107" i="8"/>
  <c r="AZ10" i="8"/>
  <c r="AU55" i="8"/>
  <c r="AU51" i="8"/>
  <c r="AU78" i="8"/>
  <c r="AU58" i="8"/>
  <c r="AU91" i="8"/>
  <c r="O81" i="8"/>
  <c r="AZ18" i="8"/>
  <c r="AZ34" i="8"/>
  <c r="B19" i="8"/>
  <c r="G101" i="8"/>
  <c r="G95" i="8"/>
  <c r="K26" i="8"/>
  <c r="T14" i="8"/>
  <c r="O100" i="8"/>
  <c r="G72" i="8"/>
  <c r="J26" i="8"/>
  <c r="K21" i="8"/>
  <c r="AZ51" i="8"/>
  <c r="AZ46" i="8"/>
  <c r="AU95" i="8"/>
  <c r="BF95" i="8" s="1"/>
  <c r="T84" i="8"/>
  <c r="O72" i="8"/>
  <c r="O53" i="8"/>
  <c r="AZ92" i="8"/>
  <c r="AU56" i="8"/>
  <c r="O94" i="8"/>
  <c r="B106" i="8"/>
  <c r="G52" i="8"/>
  <c r="K46" i="8"/>
  <c r="K88" i="8"/>
  <c r="AZ73" i="8"/>
  <c r="BF73" i="8" s="1"/>
  <c r="B91" i="8"/>
  <c r="G43" i="8"/>
  <c r="O59" i="8"/>
  <c r="B42" i="8"/>
  <c r="O17" i="8"/>
  <c r="G56" i="8"/>
  <c r="K58" i="8"/>
  <c r="K69" i="8"/>
  <c r="K84" i="8"/>
  <c r="G85" i="8"/>
  <c r="O56" i="8"/>
  <c r="AZ41" i="8"/>
  <c r="T42" i="8"/>
  <c r="AZ97" i="8"/>
  <c r="T26" i="8"/>
  <c r="T51" i="8"/>
  <c r="AZ14" i="8"/>
  <c r="K59" i="8"/>
  <c r="B35" i="8"/>
  <c r="K75" i="8"/>
  <c r="B52" i="8"/>
  <c r="G74" i="8"/>
  <c r="J29" i="8"/>
  <c r="G44" i="8"/>
  <c r="O41" i="8"/>
  <c r="T78" i="8"/>
  <c r="AU28" i="8"/>
  <c r="T91" i="8"/>
  <c r="AZ37" i="8"/>
  <c r="T75" i="8"/>
  <c r="AZ101" i="8"/>
  <c r="T82" i="8"/>
  <c r="T24" i="8"/>
  <c r="AU45" i="8"/>
  <c r="O107" i="8"/>
  <c r="O51" i="8"/>
  <c r="AU50" i="8"/>
  <c r="AU104" i="8"/>
  <c r="G25" i="8"/>
  <c r="AZ54" i="8"/>
  <c r="AZ86" i="8"/>
  <c r="AZ9" i="8"/>
  <c r="AZ25" i="8"/>
  <c r="O92" i="8"/>
  <c r="G22" i="8"/>
  <c r="J77" i="8"/>
  <c r="T19" i="8"/>
  <c r="T27" i="8"/>
  <c r="G29" i="8"/>
  <c r="T21" i="8"/>
  <c r="AU16" i="8"/>
  <c r="T83" i="8"/>
  <c r="J84" i="8"/>
  <c r="J42" i="8"/>
  <c r="O12" i="8"/>
  <c r="K22" i="8"/>
  <c r="B12" i="8"/>
  <c r="AZ87" i="8"/>
  <c r="T57" i="8"/>
  <c r="K16" i="8"/>
  <c r="B84" i="8"/>
  <c r="K83" i="8"/>
  <c r="K48" i="8"/>
  <c r="J93" i="8"/>
  <c r="O34" i="8"/>
  <c r="AU62" i="8"/>
  <c r="BF62" i="8" s="1"/>
  <c r="T47" i="8"/>
  <c r="T69" i="8"/>
  <c r="K25" i="8"/>
  <c r="G23" i="8"/>
  <c r="O20" i="8"/>
  <c r="K79" i="8"/>
  <c r="T25" i="8"/>
  <c r="K77" i="8"/>
  <c r="J47" i="8"/>
  <c r="G70" i="8"/>
  <c r="J15" i="8"/>
  <c r="AU53" i="8"/>
  <c r="T35" i="8"/>
  <c r="AZ50" i="8"/>
  <c r="O24" i="8"/>
  <c r="Z24" i="8" s="1"/>
  <c r="J83" i="8"/>
  <c r="K32" i="8"/>
  <c r="K15" i="8"/>
  <c r="J20" i="8"/>
  <c r="B18" i="8"/>
  <c r="AZ63" i="8"/>
  <c r="AU96" i="8"/>
  <c r="AZ38" i="8"/>
  <c r="G105" i="8"/>
  <c r="K82" i="8"/>
  <c r="J79" i="8"/>
  <c r="J44" i="8"/>
  <c r="AU26" i="8"/>
  <c r="G20" i="8"/>
  <c r="B82" i="8"/>
  <c r="T95" i="8"/>
  <c r="O29" i="8"/>
  <c r="K68" i="8"/>
  <c r="K42" i="8"/>
  <c r="AZ74" i="8"/>
  <c r="T64" i="8"/>
  <c r="G51" i="8"/>
  <c r="K104" i="8"/>
  <c r="J56" i="8"/>
  <c r="B79" i="8"/>
  <c r="J40" i="8"/>
  <c r="O28" i="8"/>
  <c r="T50" i="8"/>
  <c r="G36" i="8"/>
  <c r="B13" i="8"/>
  <c r="AZ66" i="8"/>
  <c r="K54" i="8"/>
  <c r="G37" i="8"/>
  <c r="G79" i="8"/>
  <c r="B9" i="8"/>
  <c r="AZ32" i="8"/>
  <c r="J94" i="8"/>
  <c r="G62" i="8"/>
  <c r="J24" i="8"/>
  <c r="B49" i="8"/>
  <c r="J18" i="8"/>
  <c r="J13" i="8"/>
  <c r="O45" i="8"/>
  <c r="T52" i="8"/>
  <c r="T70" i="8"/>
  <c r="Z70" i="8" s="1"/>
  <c r="J41" i="8"/>
  <c r="G30" i="8"/>
  <c r="G99" i="8"/>
  <c r="O103" i="8"/>
  <c r="K89" i="8"/>
  <c r="B62" i="8"/>
  <c r="T90" i="8"/>
  <c r="AU52" i="8"/>
  <c r="J85" i="8"/>
  <c r="G78" i="8"/>
  <c r="AU88" i="8"/>
  <c r="AU87" i="8"/>
  <c r="BF87" i="8" s="1"/>
  <c r="B40" i="8"/>
  <c r="K37" i="8"/>
  <c r="O67" i="8"/>
  <c r="Z67" i="8" s="1"/>
  <c r="B93" i="8"/>
  <c r="K49" i="8"/>
  <c r="B47" i="8"/>
  <c r="AU77" i="8"/>
  <c r="T38" i="8"/>
  <c r="AU75" i="8"/>
  <c r="BF75" i="8" s="1"/>
  <c r="G77" i="8"/>
  <c r="B32" i="8"/>
  <c r="K51" i="8"/>
  <c r="J92" i="8"/>
  <c r="AU57" i="8"/>
  <c r="AZ53" i="8"/>
  <c r="BF53" i="8" s="1"/>
  <c r="T43" i="8"/>
  <c r="AZ39" i="8"/>
  <c r="AZ24" i="8"/>
  <c r="T99" i="8"/>
  <c r="AU93" i="8"/>
  <c r="O105" i="8"/>
  <c r="AZ85" i="8"/>
  <c r="B59" i="8"/>
  <c r="K74" i="8"/>
  <c r="K13" i="8"/>
  <c r="J105" i="8"/>
  <c r="AZ27" i="8"/>
  <c r="B44" i="8"/>
  <c r="G103" i="8"/>
  <c r="G32" i="8"/>
  <c r="J70" i="8"/>
  <c r="AZ19" i="8"/>
  <c r="AZ11" i="8"/>
  <c r="J9" i="8"/>
  <c r="AU19" i="8"/>
  <c r="K103" i="8"/>
  <c r="AZ88" i="8"/>
  <c r="T74" i="8"/>
  <c r="T13" i="8"/>
  <c r="AZ23" i="8"/>
  <c r="B50" i="8"/>
  <c r="B55" i="8"/>
  <c r="J63" i="8"/>
  <c r="K94" i="8"/>
  <c r="AZ17" i="8"/>
  <c r="J39" i="8"/>
  <c r="K57" i="8"/>
  <c r="G88" i="8"/>
  <c r="J81" i="8"/>
  <c r="K99" i="8"/>
  <c r="T71" i="8"/>
  <c r="AZ104" i="8"/>
  <c r="BF104" i="8" s="1"/>
  <c r="AU39" i="8"/>
  <c r="BF39" i="8" s="1"/>
  <c r="AU18" i="8"/>
  <c r="BF18" i="8" s="1"/>
  <c r="T28" i="8"/>
  <c r="O78" i="8"/>
  <c r="Z78" i="8" s="1"/>
  <c r="AZ45" i="8"/>
  <c r="BF45" i="8" s="1"/>
  <c r="T72" i="8"/>
  <c r="AZ67" i="8"/>
  <c r="B105" i="8"/>
  <c r="O9" i="8"/>
  <c r="Z9" i="8" s="1"/>
  <c r="G39" i="8"/>
  <c r="J98" i="8"/>
  <c r="O50" i="8"/>
  <c r="Z50" i="8" s="1"/>
  <c r="K93" i="8"/>
  <c r="K17" i="8"/>
  <c r="G93" i="8"/>
  <c r="J96" i="8"/>
  <c r="B53" i="8"/>
  <c r="G89" i="8"/>
  <c r="G31" i="8"/>
  <c r="J106" i="8"/>
  <c r="J101" i="8"/>
  <c r="K72" i="8"/>
  <c r="AZ100" i="8"/>
  <c r="O58" i="8"/>
  <c r="AZ61" i="8"/>
  <c r="J11" i="8"/>
  <c r="AU81" i="8"/>
  <c r="AZ89" i="8"/>
  <c r="B28" i="8"/>
  <c r="G80" i="8"/>
  <c r="B21" i="8"/>
  <c r="J88" i="8"/>
  <c r="K47" i="8"/>
  <c r="B97" i="8"/>
  <c r="O10" i="8"/>
  <c r="G97" i="8"/>
  <c r="AU79" i="8"/>
  <c r="AZ26" i="8"/>
  <c r="BF26" i="8" s="1"/>
  <c r="AZ57" i="8"/>
  <c r="AU23" i="8"/>
  <c r="BF23" i="8" s="1"/>
  <c r="O44" i="8"/>
  <c r="J12" i="8"/>
  <c r="T86" i="8"/>
  <c r="O55" i="8"/>
  <c r="T49" i="8"/>
  <c r="AU86" i="8"/>
  <c r="K87" i="8"/>
  <c r="AU61" i="8"/>
  <c r="K86" i="8"/>
  <c r="AU99" i="8"/>
  <c r="O22" i="8"/>
  <c r="AZ76" i="8"/>
  <c r="T55" i="8"/>
  <c r="Z55" i="8" s="1"/>
  <c r="AU74" i="8"/>
  <c r="J51" i="8"/>
  <c r="AU103" i="8"/>
  <c r="BF103" i="8" s="1"/>
  <c r="AZ93" i="8"/>
  <c r="K95" i="8"/>
  <c r="J86" i="8"/>
  <c r="B99" i="8"/>
  <c r="T77" i="8"/>
  <c r="AU48" i="8"/>
  <c r="G33" i="8"/>
  <c r="K64" i="8"/>
  <c r="B77" i="8"/>
  <c r="B39" i="8"/>
  <c r="T80" i="8"/>
  <c r="AU59" i="8"/>
  <c r="O102" i="8"/>
  <c r="K23" i="8"/>
  <c r="G98" i="8"/>
  <c r="J35" i="8"/>
  <c r="K100" i="8"/>
  <c r="O19" i="8"/>
  <c r="AU21" i="8"/>
  <c r="AU84" i="8"/>
  <c r="AZ69" i="8"/>
  <c r="O38" i="8"/>
  <c r="J52" i="8"/>
  <c r="K19" i="8"/>
  <c r="K24" i="8"/>
  <c r="G21" i="8"/>
  <c r="AU46" i="8"/>
  <c r="G65" i="8"/>
  <c r="G34" i="8"/>
  <c r="J87" i="8"/>
  <c r="B56" i="8"/>
  <c r="AU14" i="8"/>
  <c r="T96" i="8"/>
  <c r="AU34" i="8"/>
  <c r="G63" i="8"/>
  <c r="O27" i="8"/>
  <c r="Z27" i="8" s="1"/>
  <c r="J95" i="8"/>
  <c r="J60" i="8"/>
  <c r="J30" i="8"/>
  <c r="AZ30" i="8"/>
  <c r="O90" i="8"/>
  <c r="AZ16" i="8"/>
  <c r="AU38" i="8"/>
  <c r="BF38" i="8" s="1"/>
  <c r="G75" i="8"/>
  <c r="G66" i="8"/>
  <c r="B71" i="8"/>
  <c r="J91" i="8"/>
  <c r="T59" i="8"/>
  <c r="G45" i="8"/>
  <c r="B100" i="8"/>
  <c r="AU108" i="8"/>
  <c r="BF108" i="8" s="1"/>
  <c r="J73" i="8"/>
  <c r="J25" i="8"/>
  <c r="J72" i="8"/>
  <c r="T34" i="8"/>
  <c r="AZ99" i="8"/>
  <c r="J69" i="8"/>
  <c r="G18" i="8"/>
  <c r="K43" i="8"/>
  <c r="B34" i="8"/>
  <c r="J16" i="8"/>
  <c r="T56" i="8"/>
  <c r="AU36" i="8"/>
  <c r="B72" i="8"/>
  <c r="B70" i="8"/>
  <c r="AU82" i="8"/>
  <c r="O14" i="8"/>
  <c r="K78" i="8"/>
  <c r="O18" i="8"/>
  <c r="O49" i="8"/>
  <c r="K106" i="8"/>
  <c r="B108" i="8"/>
  <c r="K90" i="8"/>
  <c r="J55" i="8"/>
  <c r="B17" i="8"/>
  <c r="B86" i="8"/>
  <c r="T58" i="8"/>
  <c r="O80" i="8"/>
  <c r="Z80" i="8" s="1"/>
  <c r="AU32" i="8"/>
  <c r="BF32" i="8" s="1"/>
  <c r="AZ36" i="8"/>
  <c r="BF36" i="8" s="1"/>
  <c r="J100" i="8"/>
  <c r="J53" i="8"/>
  <c r="J58" i="8"/>
  <c r="AZ84" i="8"/>
  <c r="K96" i="8"/>
  <c r="K60" i="8"/>
  <c r="T79" i="8"/>
  <c r="J66" i="8"/>
  <c r="G41" i="8"/>
  <c r="K81" i="8"/>
  <c r="O83" i="8"/>
  <c r="Z83" i="8" s="1"/>
  <c r="T105" i="8"/>
  <c r="G84" i="8"/>
  <c r="G24" i="8"/>
  <c r="G71" i="8"/>
  <c r="B57" i="8"/>
  <c r="K92" i="8"/>
  <c r="T40" i="8"/>
  <c r="T104" i="8"/>
  <c r="AU100" i="8"/>
  <c r="T68" i="8"/>
  <c r="G42" i="8"/>
  <c r="G49" i="8"/>
  <c r="B68" i="8"/>
  <c r="T87" i="8"/>
  <c r="T11" i="8"/>
  <c r="AU22" i="8"/>
  <c r="AZ105" i="8"/>
  <c r="T15" i="8"/>
  <c r="AU105" i="8"/>
  <c r="T53" i="8"/>
  <c r="AU41" i="8"/>
  <c r="O106" i="8"/>
  <c r="Z106" i="8" s="1"/>
  <c r="AZ60" i="8"/>
  <c r="B64" i="8"/>
  <c r="G26" i="8"/>
  <c r="O35" i="8"/>
  <c r="Z35" i="8" s="1"/>
  <c r="K98" i="8"/>
  <c r="AZ91" i="8"/>
  <c r="B89" i="8"/>
  <c r="K38" i="8"/>
  <c r="O13" i="8"/>
  <c r="O68" i="8"/>
  <c r="AZ71" i="8"/>
  <c r="AU10" i="8"/>
  <c r="BF10" i="8" s="1"/>
  <c r="O61" i="8"/>
  <c r="AU9" i="8"/>
  <c r="BF9" i="8" s="1"/>
  <c r="T32" i="8"/>
  <c r="T10" i="8"/>
  <c r="AZ72" i="8"/>
  <c r="O93" i="8"/>
  <c r="Z93" i="8" s="1"/>
  <c r="T98" i="8"/>
  <c r="O96" i="8"/>
  <c r="Z96" i="8" s="1"/>
  <c r="G54" i="8"/>
  <c r="J75" i="8"/>
  <c r="G59" i="8"/>
  <c r="O33" i="8"/>
  <c r="Z33" i="8" s="1"/>
  <c r="O46" i="8"/>
  <c r="B60" i="8"/>
  <c r="AZ21" i="8"/>
  <c r="BF21" i="8" s="1"/>
  <c r="K61" i="8"/>
  <c r="AZ107" i="8"/>
  <c r="AU27" i="8"/>
  <c r="BF27" i="8" s="1"/>
  <c r="CA27" i="8" s="1"/>
  <c r="O89" i="8"/>
  <c r="Z89" i="8" s="1"/>
  <c r="T76" i="8"/>
  <c r="T48" i="8"/>
  <c r="AU71" i="8"/>
  <c r="BF71" i="8" s="1"/>
  <c r="T16" i="8"/>
  <c r="O66" i="8"/>
  <c r="AZ98" i="8"/>
  <c r="AU35" i="8"/>
  <c r="O30" i="8"/>
  <c r="J103" i="8"/>
  <c r="K63" i="8"/>
  <c r="K41" i="8"/>
  <c r="AZ42" i="8"/>
  <c r="BF42" i="8" s="1"/>
  <c r="AU25" i="8"/>
  <c r="BF25" i="8" s="1"/>
  <c r="B29" i="8"/>
  <c r="T66" i="8"/>
  <c r="O37" i="8"/>
  <c r="T92" i="8"/>
  <c r="Z92" i="8" s="1"/>
  <c r="G14" i="8"/>
  <c r="B87" i="8"/>
  <c r="G28" i="8"/>
  <c r="G87" i="8"/>
  <c r="G106" i="8"/>
  <c r="J62" i="8"/>
  <c r="J89" i="8"/>
  <c r="T81" i="8"/>
  <c r="AZ90" i="8"/>
  <c r="AZ78" i="8"/>
  <c r="AZ15" i="8"/>
  <c r="BF15" i="8" s="1"/>
  <c r="AZ48" i="8"/>
  <c r="BF48" i="8" s="1"/>
  <c r="B69" i="8"/>
  <c r="O40" i="8"/>
  <c r="B95" i="8"/>
  <c r="J45" i="8"/>
  <c r="J76" i="8"/>
  <c r="K35" i="8"/>
  <c r="K105" i="8"/>
  <c r="O16" i="8"/>
  <c r="Z16" i="8" s="1"/>
  <c r="AZ31" i="8"/>
  <c r="T62" i="8"/>
  <c r="AU11" i="8"/>
  <c r="AZ59" i="8"/>
  <c r="BF59" i="8" s="1"/>
  <c r="AU92" i="8"/>
  <c r="BF92" i="8" s="1"/>
  <c r="AZ55" i="8"/>
  <c r="T17" i="8"/>
  <c r="O99" i="8"/>
  <c r="T45" i="8"/>
  <c r="O71" i="8"/>
  <c r="B26" i="8"/>
  <c r="AU49" i="8"/>
  <c r="BF49" i="8" s="1"/>
  <c r="AU102" i="8"/>
  <c r="O75" i="8"/>
  <c r="O42" i="8"/>
  <c r="J14" i="8"/>
  <c r="O85" i="8"/>
  <c r="O73" i="8"/>
  <c r="AU63" i="8"/>
  <c r="O25" i="8"/>
  <c r="Z25" i="8" s="1"/>
  <c r="CA25" i="8" s="1"/>
  <c r="K101" i="8"/>
  <c r="K62" i="8"/>
  <c r="T108" i="8"/>
  <c r="K91" i="8"/>
  <c r="J37" i="8"/>
  <c r="G83" i="8"/>
  <c r="B54" i="8"/>
  <c r="B45" i="8"/>
  <c r="T30" i="8"/>
  <c r="T88" i="8"/>
  <c r="AZ35" i="8"/>
  <c r="J68" i="8"/>
  <c r="G48" i="8"/>
  <c r="G68" i="8"/>
  <c r="G27" i="8"/>
  <c r="B101" i="8"/>
  <c r="AZ52" i="8"/>
  <c r="T18" i="8"/>
  <c r="AZ29" i="8"/>
  <c r="O48" i="8"/>
  <c r="K55" i="8"/>
  <c r="J64" i="8"/>
  <c r="J49" i="8"/>
  <c r="AZ58" i="8"/>
  <c r="O86" i="8"/>
  <c r="Z86" i="8" s="1"/>
  <c r="K50" i="8"/>
  <c r="J27" i="8"/>
  <c r="B75" i="8"/>
  <c r="B31" i="8"/>
  <c r="AU67" i="8"/>
  <c r="AZ79" i="8"/>
  <c r="T63" i="8"/>
  <c r="O21" i="8"/>
  <c r="Z21" i="8" s="1"/>
  <c r="CA21" i="8" s="1"/>
  <c r="G47" i="8"/>
  <c r="B85" i="8"/>
  <c r="J107" i="8"/>
  <c r="J71" i="8"/>
  <c r="T100" i="8"/>
  <c r="T60" i="8"/>
  <c r="O88" i="8"/>
  <c r="Z88" i="8" s="1"/>
  <c r="O57" i="8"/>
  <c r="J17" i="8"/>
  <c r="O15" i="8"/>
  <c r="K31" i="8"/>
  <c r="B37" i="8"/>
  <c r="K70" i="8"/>
  <c r="O23" i="8"/>
  <c r="Z23" i="8" s="1"/>
  <c r="B30" i="8"/>
  <c r="T101" i="8"/>
  <c r="B104" i="8"/>
  <c r="K53" i="8"/>
  <c r="B98" i="8"/>
  <c r="AZ70" i="8"/>
  <c r="J50" i="8"/>
  <c r="B88" i="8"/>
  <c r="G50" i="8"/>
  <c r="B36" i="8"/>
  <c r="B83" i="8"/>
  <c r="B96" i="8"/>
  <c r="AU33" i="8"/>
  <c r="G64" i="8"/>
  <c r="K76" i="8"/>
  <c r="O108" i="8"/>
  <c r="Z108" i="8" s="1"/>
  <c r="CA108" i="8" s="1"/>
  <c r="AZ44" i="8"/>
  <c r="G40" i="8"/>
  <c r="G107" i="8"/>
  <c r="B90" i="8"/>
  <c r="AU65" i="8"/>
  <c r="K45" i="8"/>
  <c r="J31" i="8"/>
  <c r="J23" i="8"/>
  <c r="B102" i="8"/>
  <c r="B80" i="8"/>
  <c r="B65" i="8"/>
  <c r="T41" i="8"/>
  <c r="O91" i="8"/>
  <c r="AU60" i="8"/>
  <c r="BF60" i="8" s="1"/>
  <c r="O60" i="8"/>
  <c r="Z60" i="8" s="1"/>
  <c r="O47" i="8"/>
  <c r="K36" i="8"/>
  <c r="J97" i="8"/>
  <c r="AZ106" i="8"/>
  <c r="J59" i="8"/>
  <c r="B16" i="8"/>
  <c r="AZ20" i="8"/>
  <c r="K56" i="8"/>
  <c r="J90" i="8"/>
  <c r="G61" i="8"/>
  <c r="AU12" i="8"/>
  <c r="K102" i="8"/>
  <c r="K52" i="8"/>
  <c r="J102" i="8"/>
  <c r="J22" i="8"/>
  <c r="B43" i="8"/>
  <c r="B48" i="8"/>
  <c r="T20" i="8"/>
  <c r="AU66" i="8"/>
  <c r="BF66" i="8" s="1"/>
  <c r="AZ83" i="8"/>
  <c r="K107" i="8"/>
  <c r="G108" i="8"/>
  <c r="J19" i="8"/>
  <c r="J28" i="8"/>
  <c r="AZ33" i="8"/>
  <c r="AU54" i="8"/>
  <c r="BF54" i="8" s="1"/>
  <c r="T103" i="8"/>
  <c r="T22" i="8"/>
  <c r="Z22" i="8" s="1"/>
  <c r="AU89" i="8"/>
  <c r="AU83" i="8"/>
  <c r="BF83" i="8" s="1"/>
  <c r="T37" i="8"/>
  <c r="G11" i="8"/>
  <c r="AU97" i="8"/>
  <c r="AZ22" i="8"/>
  <c r="J104" i="8"/>
  <c r="K27" i="8"/>
  <c r="J78" i="8"/>
  <c r="AZ96" i="8"/>
  <c r="T107" i="8"/>
  <c r="G67" i="8"/>
  <c r="T39" i="8"/>
  <c r="AU72" i="8"/>
  <c r="BF72" i="8" s="1"/>
  <c r="T29" i="8"/>
  <c r="AZ65" i="8"/>
  <c r="AU90" i="8"/>
  <c r="BF90" i="8" s="1"/>
  <c r="O87" i="8"/>
  <c r="Z87" i="8" s="1"/>
  <c r="CA87" i="8" s="1"/>
  <c r="AU43" i="8"/>
  <c r="BF43" i="8" s="1"/>
  <c r="T54" i="8"/>
  <c r="Z54" i="8" s="1"/>
  <c r="J10" i="8"/>
  <c r="O95" i="8"/>
  <c r="Z95" i="8" s="1"/>
  <c r="CA95" i="8" s="1"/>
  <c r="AU31" i="8"/>
  <c r="BF31" i="8" s="1"/>
  <c r="CA31" i="8" s="1"/>
  <c r="AZ56" i="8"/>
  <c r="J32" i="8"/>
  <c r="G76" i="8"/>
  <c r="K66" i="8"/>
  <c r="AZ102" i="8"/>
  <c r="BF102" i="8" s="1"/>
  <c r="O62" i="8"/>
  <c r="Z62" i="8" s="1"/>
  <c r="CA62" i="8" s="1"/>
  <c r="O63" i="8"/>
  <c r="Z63" i="8" s="1"/>
  <c r="AU40" i="8"/>
  <c r="BF40" i="8" s="1"/>
  <c r="AZ77" i="8"/>
  <c r="AZ47" i="8"/>
  <c r="BF47" i="8" s="1"/>
  <c r="T102" i="8"/>
  <c r="Z102" i="8" s="1"/>
  <c r="CA102" i="8" s="1"/>
  <c r="AZ68" i="8"/>
  <c r="BF68" i="8" s="1"/>
  <c r="AZ12" i="8"/>
  <c r="AZ28" i="8"/>
  <c r="T65" i="8"/>
  <c r="T94" i="8"/>
  <c r="O84" i="8"/>
  <c r="Z84" i="8" s="1"/>
  <c r="G9" i="8"/>
  <c r="O104" i="8"/>
  <c r="Z104" i="8" s="1"/>
  <c r="CA104" i="8" s="1"/>
  <c r="K11" i="8"/>
  <c r="G58" i="8"/>
  <c r="J33" i="8"/>
  <c r="T73" i="8"/>
  <c r="Z73" i="8" s="1"/>
  <c r="CA73" i="8" s="1"/>
  <c r="O97" i="8"/>
  <c r="Z97" i="8" s="1"/>
  <c r="K44" i="8"/>
  <c r="T44" i="8"/>
  <c r="AZ82" i="8"/>
  <c r="BF82" i="8" s="1"/>
  <c r="B94" i="8"/>
  <c r="B22" i="8"/>
  <c r="K108" i="8"/>
  <c r="G53" i="8"/>
  <c r="G46" i="8"/>
  <c r="G57" i="8"/>
  <c r="J82" i="8"/>
  <c r="AU69" i="8"/>
  <c r="BF69" i="8" s="1"/>
  <c r="O77" i="8"/>
  <c r="AU94" i="8"/>
  <c r="BF94" i="8" s="1"/>
  <c r="T46" i="8"/>
  <c r="B11" i="8"/>
  <c r="AU76" i="8"/>
  <c r="BF76" i="8" s="1"/>
  <c r="B66" i="8"/>
  <c r="B33" i="8"/>
  <c r="G73" i="8"/>
  <c r="K20" i="8"/>
  <c r="J34" i="8"/>
  <c r="G92" i="8"/>
  <c r="J99" i="8"/>
  <c r="O32" i="8"/>
  <c r="Z32" i="8" s="1"/>
  <c r="CA32" i="8" s="1"/>
  <c r="O101" i="8"/>
  <c r="Z101" i="8" s="1"/>
  <c r="AZ13" i="8"/>
  <c r="BF13" i="8" s="1"/>
  <c r="T61" i="8"/>
  <c r="O26" i="8"/>
  <c r="AU44" i="8"/>
  <c r="AU106" i="8"/>
  <c r="BF106" i="8" s="1"/>
  <c r="G81" i="8"/>
  <c r="BF65" i="8" l="1"/>
  <c r="Z66" i="8"/>
  <c r="CA66" i="8" s="1"/>
  <c r="BF61" i="8"/>
  <c r="Z40" i="8"/>
  <c r="CA106" i="8"/>
  <c r="Z15" i="8"/>
  <c r="Z18" i="8"/>
  <c r="Z44" i="8"/>
  <c r="BF79" i="8"/>
  <c r="Z105" i="8"/>
  <c r="BF16" i="8"/>
  <c r="CA16" i="8" s="1"/>
  <c r="BF28" i="8"/>
  <c r="Z56" i="8"/>
  <c r="Z59" i="8"/>
  <c r="Z94" i="8"/>
  <c r="CA94" i="8" s="1"/>
  <c r="Z72" i="8"/>
  <c r="Z100" i="8"/>
  <c r="Z98" i="8"/>
  <c r="Z85" i="8"/>
  <c r="Z36" i="8"/>
  <c r="CA36" i="8" s="1"/>
  <c r="BF30" i="8"/>
  <c r="BF37" i="8"/>
  <c r="BF29" i="8"/>
  <c r="BF70" i="8"/>
  <c r="Z129" i="8"/>
  <c r="Z125" i="8"/>
  <c r="Z123" i="8"/>
  <c r="CA59" i="8"/>
  <c r="Z131" i="8"/>
  <c r="Z148" i="8"/>
  <c r="CA9" i="8"/>
  <c r="CA72" i="8"/>
  <c r="BF51" i="8"/>
  <c r="BF33" i="8"/>
  <c r="CA33" i="8" s="1"/>
  <c r="Z47" i="8"/>
  <c r="CA47" i="8" s="1"/>
  <c r="BF63" i="8"/>
  <c r="CA63" i="8" s="1"/>
  <c r="BF11" i="8"/>
  <c r="CA15" i="8"/>
  <c r="Z37" i="8"/>
  <c r="CA37" i="8" s="1"/>
  <c r="Z30" i="8"/>
  <c r="BF84" i="8"/>
  <c r="CA84" i="8" s="1"/>
  <c r="CA23" i="8"/>
  <c r="BF89" i="8"/>
  <c r="CA89" i="8" s="1"/>
  <c r="Z58" i="8"/>
  <c r="BF93" i="8"/>
  <c r="CA93" i="8" s="1"/>
  <c r="Z38" i="8"/>
  <c r="BF52" i="8"/>
  <c r="Z103" i="8"/>
  <c r="CA103" i="8" s="1"/>
  <c r="CA70" i="8"/>
  <c r="Z29" i="8"/>
  <c r="CA29" i="8" s="1"/>
  <c r="Z75" i="8"/>
  <c r="CA75" i="8" s="1"/>
  <c r="BF97" i="8"/>
  <c r="BF56" i="8"/>
  <c r="CA56" i="8" s="1"/>
  <c r="Z14" i="8"/>
  <c r="BF91" i="8"/>
  <c r="BF55" i="8"/>
  <c r="CA55" i="8" s="1"/>
  <c r="BF101" i="8"/>
  <c r="CA101" i="8" s="1"/>
  <c r="Z11" i="8"/>
  <c r="Z39" i="8"/>
  <c r="CA39" i="8" s="1"/>
  <c r="Z139" i="8"/>
  <c r="Z130" i="8"/>
  <c r="Z134" i="8"/>
  <c r="Z124" i="8"/>
  <c r="Z20" i="8"/>
  <c r="BF44" i="8"/>
  <c r="CA44" i="8" s="1"/>
  <c r="CA54" i="8"/>
  <c r="CA40" i="8"/>
  <c r="BF35" i="8"/>
  <c r="CA35" i="8" s="1"/>
  <c r="Z68" i="8"/>
  <c r="CA68" i="8" s="1"/>
  <c r="BF22" i="8"/>
  <c r="CA22" i="8" s="1"/>
  <c r="CA83" i="8"/>
  <c r="CA38" i="8"/>
  <c r="Z10" i="8"/>
  <c r="CA10" i="8" s="1"/>
  <c r="BF81" i="8"/>
  <c r="BF100" i="8"/>
  <c r="CA100" i="8" s="1"/>
  <c r="BF67" i="8"/>
  <c r="CA67" i="8" s="1"/>
  <c r="Z71" i="8"/>
  <c r="CA71" i="8" s="1"/>
  <c r="Z13" i="8"/>
  <c r="CA13" i="8" s="1"/>
  <c r="BF19" i="8"/>
  <c r="Z99" i="8"/>
  <c r="BF77" i="8"/>
  <c r="BF88" i="8"/>
  <c r="CA88" i="8" s="1"/>
  <c r="Z90" i="8"/>
  <c r="CA90" i="8" s="1"/>
  <c r="Z52" i="8"/>
  <c r="CA52" i="8" s="1"/>
  <c r="BF74" i="8"/>
  <c r="Z34" i="8"/>
  <c r="BF86" i="8"/>
  <c r="CA86" i="8" s="1"/>
  <c r="BF50" i="8"/>
  <c r="CA50" i="8" s="1"/>
  <c r="Z41" i="8"/>
  <c r="BF14" i="8"/>
  <c r="Z42" i="8"/>
  <c r="CA42" i="8" s="1"/>
  <c r="Z17" i="8"/>
  <c r="BF34" i="8"/>
  <c r="BF58" i="8"/>
  <c r="Z82" i="8"/>
  <c r="CA82" i="8" s="1"/>
  <c r="Z76" i="8"/>
  <c r="CA76" i="8" s="1"/>
  <c r="CA80" i="8"/>
  <c r="BF24" i="8"/>
  <c r="CA24" i="8" s="1"/>
  <c r="Z43" i="8"/>
  <c r="CA43" i="8" s="1"/>
  <c r="Z64" i="8"/>
  <c r="CA64" i="8" s="1"/>
  <c r="Z127" i="8"/>
  <c r="Z149" i="8"/>
  <c r="Z150" i="8"/>
  <c r="Z136" i="8"/>
  <c r="Z126" i="8"/>
  <c r="Z81" i="8"/>
  <c r="CA81" i="8" s="1"/>
  <c r="Z26" i="8"/>
  <c r="CA26" i="8" s="1"/>
  <c r="Z77" i="8"/>
  <c r="CA97" i="8"/>
  <c r="Z107" i="8"/>
  <c r="BF12" i="8"/>
  <c r="CA60" i="8"/>
  <c r="Z57" i="8"/>
  <c r="CA92" i="8"/>
  <c r="BF98" i="8"/>
  <c r="CA98" i="8" s="1"/>
  <c r="Z48" i="8"/>
  <c r="CA48" i="8" s="1"/>
  <c r="BF107" i="8"/>
  <c r="Z46" i="8"/>
  <c r="Z61" i="8"/>
  <c r="CA61" i="8" s="1"/>
  <c r="BF105" i="8"/>
  <c r="CA105" i="8" s="1"/>
  <c r="Z49" i="8"/>
  <c r="CA49" i="8" s="1"/>
  <c r="Z19" i="8"/>
  <c r="BF99" i="8"/>
  <c r="CA18" i="8"/>
  <c r="BF57" i="8"/>
  <c r="Z45" i="8"/>
  <c r="CA45" i="8" s="1"/>
  <c r="Z28" i="8"/>
  <c r="CA28" i="8" s="1"/>
  <c r="BF96" i="8"/>
  <c r="CA96" i="8" s="1"/>
  <c r="Z91" i="8"/>
  <c r="Z51" i="8"/>
  <c r="CA51" i="8" s="1"/>
  <c r="BF41" i="8"/>
  <c r="Z53" i="8"/>
  <c r="CA53" i="8" s="1"/>
  <c r="BF46" i="8"/>
  <c r="BF78" i="8"/>
  <c r="CA78" i="8" s="1"/>
  <c r="BF17" i="8"/>
  <c r="Z65" i="8"/>
  <c r="CA65" i="8" s="1"/>
  <c r="Z69" i="8"/>
  <c r="CA69" i="8" s="1"/>
  <c r="BF85" i="8"/>
  <c r="CA85" i="8" s="1"/>
  <c r="Z74" i="8"/>
  <c r="CA74" i="8" s="1"/>
  <c r="Z79" i="8"/>
  <c r="CA79" i="8" s="1"/>
  <c r="BF20" i="8"/>
  <c r="Z12" i="8"/>
  <c r="P29" i="7"/>
  <c r="P28" i="7" s="1"/>
  <c r="P41" i="7"/>
  <c r="P40" i="7" s="1"/>
  <c r="Z137" i="8"/>
  <c r="Z133" i="8"/>
  <c r="CA77" i="8" l="1"/>
  <c r="CA11" i="8"/>
  <c r="CA99" i="8"/>
  <c r="O151" i="8"/>
  <c r="O152" i="8" s="1"/>
  <c r="O153" i="8" s="1"/>
  <c r="CA30" i="8"/>
  <c r="AU109" i="8"/>
  <c r="AU110" i="8" s="1"/>
  <c r="AU111" i="8" s="1"/>
  <c r="P80" i="7" s="1"/>
  <c r="Q34" i="1"/>
  <c r="P48" i="7"/>
  <c r="P39" i="7" s="1"/>
  <c r="P74" i="7" s="1"/>
  <c r="P36" i="7"/>
  <c r="P27" i="7" s="1"/>
  <c r="P61" i="7" s="1"/>
  <c r="Q33" i="1"/>
  <c r="Q30" i="1" s="1"/>
  <c r="Q38" i="1" s="1"/>
  <c r="Q29" i="1" s="1"/>
  <c r="Q50" i="1" s="1"/>
  <c r="CA17" i="8"/>
  <c r="CA34" i="8"/>
  <c r="CA19" i="8"/>
  <c r="O109" i="8"/>
  <c r="O110" i="8" s="1"/>
  <c r="O111" i="8" s="1"/>
  <c r="P67" i="7" s="1"/>
  <c r="CA20" i="8"/>
  <c r="CA46" i="8"/>
  <c r="CA12" i="8"/>
  <c r="CA41" i="8"/>
  <c r="CA91" i="8"/>
  <c r="CA58" i="8"/>
  <c r="CA57" i="8"/>
  <c r="CA107" i="8"/>
  <c r="CA14" i="8"/>
</calcChain>
</file>

<file path=xl/sharedStrings.xml><?xml version="1.0" encoding="utf-8"?>
<sst xmlns="http://schemas.openxmlformats.org/spreadsheetml/2006/main" count="4611" uniqueCount="465">
  <si>
    <t>上記について、すべての職員に対し、周知をした上で、提出していることを証明いたします。</t>
    <rPh sb="0" eb="2">
      <t>ジョウキ</t>
    </rPh>
    <rPh sb="11" eb="13">
      <t>ショクイン</t>
    </rPh>
    <rPh sb="14" eb="15">
      <t>タイ</t>
    </rPh>
    <rPh sb="17" eb="19">
      <t>シュウチ</t>
    </rPh>
    <rPh sb="22" eb="23">
      <t>ウエ</t>
    </rPh>
    <rPh sb="25" eb="27">
      <t>テイシュツ</t>
    </rPh>
    <rPh sb="34" eb="36">
      <t>ショウメイ</t>
    </rPh>
    <phoneticPr fontId="17"/>
  </si>
  <si>
    <t>円</t>
    <rPh sb="0" eb="1">
      <t>エン</t>
    </rPh>
    <phoneticPr fontId="17"/>
  </si>
  <si>
    <t>賃金見込総額【（２）③－（２）④－（２）⑤】</t>
    <rPh sb="0" eb="2">
      <t>チンギン</t>
    </rPh>
    <rPh sb="2" eb="4">
      <t>ミコ</t>
    </rPh>
    <rPh sb="4" eb="6">
      <t>ソウガク</t>
    </rPh>
    <phoneticPr fontId="17"/>
  </si>
  <si>
    <t>Ｂ</t>
    <phoneticPr fontId="17"/>
  </si>
  <si>
    <t>Ａ</t>
    <phoneticPr fontId="17"/>
  </si>
  <si>
    <t>＜加算Ⅰ新規事由がない場合＞（以下のＢの額がＡの額以上であること）</t>
    <rPh sb="1" eb="3">
      <t>カサン</t>
    </rPh>
    <rPh sb="4" eb="6">
      <t>シンキ</t>
    </rPh>
    <rPh sb="6" eb="8">
      <t>ジユウ</t>
    </rPh>
    <rPh sb="11" eb="13">
      <t>バアイ</t>
    </rPh>
    <phoneticPr fontId="17"/>
  </si>
  <si>
    <t>賃金改善等見込総額【（２）①】</t>
    <rPh sb="0" eb="2">
      <t>チンギン</t>
    </rPh>
    <rPh sb="2" eb="4">
      <t>カイゼン</t>
    </rPh>
    <rPh sb="8" eb="9">
      <t>ガク</t>
    </rPh>
    <phoneticPr fontId="17"/>
  </si>
  <si>
    <t>特定加算見込額【（１）⑤】</t>
    <rPh sb="0" eb="2">
      <t>トクテイ</t>
    </rPh>
    <rPh sb="2" eb="4">
      <t>カサン</t>
    </rPh>
    <rPh sb="4" eb="6">
      <t>ミコ</t>
    </rPh>
    <rPh sb="6" eb="7">
      <t>ガク</t>
    </rPh>
    <phoneticPr fontId="17"/>
  </si>
  <si>
    <t>＜加算Ⅰ新規事由がある場合＞（以下のＢの額がＡの額以上であること）</t>
    <rPh sb="1" eb="3">
      <t>カサン</t>
    </rPh>
    <rPh sb="4" eb="6">
      <t>シンキ</t>
    </rPh>
    <rPh sb="6" eb="8">
      <t>ジユウ</t>
    </rPh>
    <rPh sb="11" eb="13">
      <t>バアイ</t>
    </rPh>
    <phoneticPr fontId="17"/>
  </si>
  <si>
    <t>※確認欄（千円未満の端数は切り捨て）</t>
    <rPh sb="1" eb="3">
      <t>カクニン</t>
    </rPh>
    <rPh sb="3" eb="4">
      <t>ラン</t>
    </rPh>
    <phoneticPr fontId="17"/>
  </si>
  <si>
    <t>※</t>
    <phoneticPr fontId="17"/>
  </si>
  <si>
    <t>④うち基準年度からの増減分</t>
    <rPh sb="3" eb="5">
      <t>キジュン</t>
    </rPh>
    <rPh sb="5" eb="7">
      <t>ネンド</t>
    </rPh>
    <rPh sb="10" eb="12">
      <t>ゾウゲン</t>
    </rPh>
    <rPh sb="12" eb="13">
      <t>ブン</t>
    </rPh>
    <phoneticPr fontId="17"/>
  </si>
  <si>
    <t>受入見込額</t>
    <rPh sb="0" eb="1">
      <t>ウ</t>
    </rPh>
    <rPh sb="1" eb="2">
      <t>イ</t>
    </rPh>
    <rPh sb="2" eb="4">
      <t>ミコミ</t>
    </rPh>
    <rPh sb="4" eb="5">
      <t>ガク</t>
    </rPh>
    <phoneticPr fontId="17"/>
  </si>
  <si>
    <t>③</t>
    <phoneticPr fontId="17"/>
  </si>
  <si>
    <t>②うち基準年度からの増減分</t>
    <rPh sb="3" eb="5">
      <t>キジュン</t>
    </rPh>
    <rPh sb="5" eb="7">
      <t>ネンド</t>
    </rPh>
    <rPh sb="10" eb="12">
      <t>ゾウゲン</t>
    </rPh>
    <rPh sb="12" eb="13">
      <t>ブン</t>
    </rPh>
    <phoneticPr fontId="17"/>
  </si>
  <si>
    <t>拠出見込額</t>
    <rPh sb="0" eb="2">
      <t>キョシュツ</t>
    </rPh>
    <rPh sb="2" eb="4">
      <t>ミコミ</t>
    </rPh>
    <rPh sb="4" eb="5">
      <t>ガク</t>
    </rPh>
    <phoneticPr fontId="17"/>
  </si>
  <si>
    <t>①</t>
    <phoneticPr fontId="17"/>
  </si>
  <si>
    <t>（３）他施設・事業所への配分等について</t>
    <rPh sb="3" eb="6">
      <t>タシセツ</t>
    </rPh>
    <rPh sb="7" eb="10">
      <t>ジギョウショ</t>
    </rPh>
    <rPh sb="12" eb="14">
      <t>ハイブン</t>
    </rPh>
    <rPh sb="14" eb="15">
      <t>トウ</t>
    </rPh>
    <phoneticPr fontId="17"/>
  </si>
  <si>
    <t>⑨事業主負担増加見込総額</t>
    <rPh sb="8" eb="10">
      <t>ミコ</t>
    </rPh>
    <rPh sb="10" eb="11">
      <t>ソウ</t>
    </rPh>
    <phoneticPr fontId="17"/>
  </si>
  <si>
    <t>⑧基準翌年度から加算当年度までの公定価格における人件費の改定分</t>
    <rPh sb="1" eb="3">
      <t>キジュン</t>
    </rPh>
    <rPh sb="3" eb="6">
      <t>ヨクネンド</t>
    </rPh>
    <rPh sb="8" eb="10">
      <t>カサン</t>
    </rPh>
    <rPh sb="10" eb="13">
      <t>トウネンド</t>
    </rPh>
    <rPh sb="16" eb="18">
      <t>コウテイ</t>
    </rPh>
    <rPh sb="18" eb="20">
      <t>カカク</t>
    </rPh>
    <rPh sb="24" eb="27">
      <t>ジンケンヒ</t>
    </rPh>
    <rPh sb="28" eb="30">
      <t>カイテイ</t>
    </rPh>
    <rPh sb="30" eb="31">
      <t>ブン</t>
    </rPh>
    <phoneticPr fontId="17"/>
  </si>
  <si>
    <t>⑦基準年度の賃金水準（当該年度に係る加算残額を含む）</t>
    <rPh sb="1" eb="3">
      <t>キジュン</t>
    </rPh>
    <rPh sb="3" eb="5">
      <t>ネンド</t>
    </rPh>
    <rPh sb="6" eb="8">
      <t>チンギン</t>
    </rPh>
    <rPh sb="8" eb="10">
      <t>スイジュン</t>
    </rPh>
    <rPh sb="11" eb="13">
      <t>トウガイ</t>
    </rPh>
    <rPh sb="13" eb="15">
      <t>ネンド</t>
    </rPh>
    <rPh sb="16" eb="17">
      <t>カカ</t>
    </rPh>
    <rPh sb="18" eb="20">
      <t>カサン</t>
    </rPh>
    <rPh sb="20" eb="22">
      <t>ザンガク</t>
    </rPh>
    <rPh sb="23" eb="24">
      <t>フク</t>
    </rPh>
    <phoneticPr fontId="17"/>
  </si>
  <si>
    <t>⑥起点賃金水準（⑦＋⑧）</t>
    <phoneticPr fontId="17"/>
  </si>
  <si>
    <t>⑤</t>
    <phoneticPr fontId="17"/>
  </si>
  <si>
    <t>④加算前年度の加算残額に係る支払賃金</t>
    <phoneticPr fontId="17"/>
  </si>
  <si>
    <t>③支払賃金</t>
    <phoneticPr fontId="17"/>
  </si>
  <si>
    <t>②賃金改善見込総額（③－④－⑤－⑥）</t>
    <phoneticPr fontId="17"/>
  </si>
  <si>
    <t>賃金改善等見込総額（②＋⑨）（千円未満の端数は切り捨て）</t>
    <rPh sb="0" eb="2">
      <t>チンギン</t>
    </rPh>
    <rPh sb="2" eb="4">
      <t>カイゼン</t>
    </rPh>
    <rPh sb="4" eb="5">
      <t>トウ</t>
    </rPh>
    <rPh sb="5" eb="7">
      <t>ミコ</t>
    </rPh>
    <rPh sb="7" eb="9">
      <t>ソウガク</t>
    </rPh>
    <phoneticPr fontId="17"/>
  </si>
  <si>
    <t>①</t>
    <phoneticPr fontId="17"/>
  </si>
  <si>
    <t>（２）賃金改善等見込総額</t>
    <rPh sb="3" eb="5">
      <t>チンギン</t>
    </rPh>
    <rPh sb="5" eb="7">
      <t>カイゼン</t>
    </rPh>
    <rPh sb="7" eb="8">
      <t>トウ</t>
    </rPh>
    <rPh sb="8" eb="10">
      <t>ミコ</t>
    </rPh>
    <rPh sb="10" eb="12">
      <t>ソウガク</t>
    </rPh>
    <phoneticPr fontId="17"/>
  </si>
  <si>
    <t>施設・事業所間で加算額の一部の配分を調整する場合の「加算見込額」及び「特定加算見込額」については、調整による加算額の増減を反映した（加算見込額にあっては（３）①の額を減じ、（３）③の額を加えた後の、特定加算見込額にあっては（３）②の額を減じ、（３）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ミコ</t>
    </rPh>
    <rPh sb="30" eb="31">
      <t>ガク</t>
    </rPh>
    <rPh sb="32" eb="33">
      <t>オヨ</t>
    </rPh>
    <rPh sb="35" eb="37">
      <t>トクテイ</t>
    </rPh>
    <rPh sb="37" eb="39">
      <t>カサン</t>
    </rPh>
    <rPh sb="39" eb="41">
      <t>ミコ</t>
    </rPh>
    <rPh sb="41" eb="42">
      <t>ガク</t>
    </rPh>
    <rPh sb="49" eb="51">
      <t>チョウセイ</t>
    </rPh>
    <rPh sb="54" eb="56">
      <t>カサン</t>
    </rPh>
    <rPh sb="56" eb="57">
      <t>ガク</t>
    </rPh>
    <rPh sb="58" eb="60">
      <t>ゾウゲン</t>
    </rPh>
    <rPh sb="61" eb="63">
      <t>ハンエイ</t>
    </rPh>
    <rPh sb="134" eb="136">
      <t>キンガク</t>
    </rPh>
    <rPh sb="137" eb="139">
      <t>キニュウ</t>
    </rPh>
    <phoneticPr fontId="17"/>
  </si>
  <si>
    <t>※2</t>
    <phoneticPr fontId="17"/>
  </si>
  <si>
    <t>「施設型給付費等に係る処遇改善等加算Ⅰ及び処遇改善等加算Ⅱについて」（令和２年７月30日　府子本第761号、２文科初第643号、子発0730第２号）第４の２(1)ケ参照のこと。</t>
    <rPh sb="74" eb="75">
      <t>ダイ</t>
    </rPh>
    <rPh sb="82" eb="84">
      <t>サンショウ</t>
    </rPh>
    <phoneticPr fontId="17"/>
  </si>
  <si>
    <t>※1</t>
    <phoneticPr fontId="17"/>
  </si>
  <si>
    <t>賃金改善実施期間</t>
    <rPh sb="0" eb="2">
      <t>チンギン</t>
    </rPh>
    <rPh sb="2" eb="4">
      <t>カイゼン</t>
    </rPh>
    <rPh sb="4" eb="6">
      <t>ジッシ</t>
    </rPh>
    <rPh sb="6" eb="8">
      <t>キカン</t>
    </rPh>
    <phoneticPr fontId="17"/>
  </si>
  <si>
    <t>⑥</t>
    <phoneticPr fontId="17"/>
  </si>
  <si>
    <t>職員配置加算【市】</t>
    <phoneticPr fontId="17"/>
  </si>
  <si>
    <t>⑤特定加算見込額（千円未満の端数は切り捨て）（※2）</t>
    <rPh sb="1" eb="3">
      <t>トクテイ</t>
    </rPh>
    <rPh sb="3" eb="5">
      <t>カサン</t>
    </rPh>
    <rPh sb="5" eb="8">
      <t>ミコミガク</t>
    </rPh>
    <phoneticPr fontId="17"/>
  </si>
  <si>
    <t>職員配置加算【市】</t>
    <phoneticPr fontId="17"/>
  </si>
  <si>
    <t>加算見込額（千円未満の端数は切り捨て）（※2）</t>
    <rPh sb="0" eb="2">
      <t>カサン</t>
    </rPh>
    <rPh sb="2" eb="4">
      <t>ミコ</t>
    </rPh>
    <rPh sb="4" eb="5">
      <t>ガク</t>
    </rPh>
    <phoneticPr fontId="17"/>
  </si>
  <si>
    <t>④</t>
    <phoneticPr fontId="17"/>
  </si>
  <si>
    <t>％</t>
    <phoneticPr fontId="17"/>
  </si>
  <si>
    <t>③加算Ⅰ新規事由に係る加算率（※1）</t>
    <rPh sb="1" eb="3">
      <t>カサン</t>
    </rPh>
    <rPh sb="4" eb="6">
      <t>シンキ</t>
    </rPh>
    <rPh sb="6" eb="8">
      <t>ジユウ</t>
    </rPh>
    <rPh sb="9" eb="10">
      <t>カカ</t>
    </rPh>
    <rPh sb="11" eb="14">
      <t>カサンリツ</t>
    </rPh>
    <phoneticPr fontId="17"/>
  </si>
  <si>
    <t>％</t>
    <phoneticPr fontId="17"/>
  </si>
  <si>
    <t>②</t>
    <phoneticPr fontId="17"/>
  </si>
  <si>
    <t>加算Ⅰ新規事由</t>
    <rPh sb="0" eb="2">
      <t>カサン</t>
    </rPh>
    <rPh sb="3" eb="5">
      <t>シンキ</t>
    </rPh>
    <rPh sb="5" eb="7">
      <t>ジユウ</t>
    </rPh>
    <phoneticPr fontId="17"/>
  </si>
  <si>
    <t>①</t>
    <phoneticPr fontId="17"/>
  </si>
  <si>
    <t>（１）加算見込額</t>
    <rPh sb="3" eb="5">
      <t>カサン</t>
    </rPh>
    <rPh sb="5" eb="7">
      <t>ミコ</t>
    </rPh>
    <rPh sb="7" eb="8">
      <t>ガク</t>
    </rPh>
    <phoneticPr fontId="17"/>
  </si>
  <si>
    <t>代表者・氏名</t>
    <rPh sb="0" eb="3">
      <t>ダイヒョウシャ</t>
    </rPh>
    <rPh sb="4" eb="6">
      <t>シメイ</t>
    </rPh>
    <phoneticPr fontId="14"/>
  </si>
  <si>
    <t>施設・事業所名称</t>
    <rPh sb="0" eb="2">
      <t>シセツ</t>
    </rPh>
    <rPh sb="3" eb="6">
      <t>ジギョウショ</t>
    </rPh>
    <rPh sb="6" eb="8">
      <t>メイショウ</t>
    </rPh>
    <phoneticPr fontId="14"/>
  </si>
  <si>
    <t>施設・事業所番号</t>
    <rPh sb="0" eb="2">
      <t>シセツ</t>
    </rPh>
    <rPh sb="3" eb="6">
      <t>ジギョウショ</t>
    </rPh>
    <rPh sb="6" eb="8">
      <t>バンゴウ</t>
    </rPh>
    <phoneticPr fontId="17"/>
  </si>
  <si>
    <t>施設・事業種別</t>
    <rPh sb="0" eb="2">
      <t>シセツ</t>
    </rPh>
    <rPh sb="3" eb="5">
      <t>ジギョウ</t>
    </rPh>
    <rPh sb="5" eb="7">
      <t>シュベツ</t>
    </rPh>
    <phoneticPr fontId="17"/>
  </si>
  <si>
    <t>区</t>
    <rPh sb="0" eb="1">
      <t>ク</t>
    </rPh>
    <phoneticPr fontId="17"/>
  </si>
  <si>
    <t>横浜市</t>
    <rPh sb="0" eb="3">
      <t>ヨコハマシ</t>
    </rPh>
    <phoneticPr fontId="17"/>
  </si>
  <si>
    <t>横浜市長</t>
    <rPh sb="0" eb="4">
      <t>ヨコハマシチョウ</t>
    </rPh>
    <phoneticPr fontId="17"/>
  </si>
  <si>
    <t>○</t>
    <phoneticPr fontId="17"/>
  </si>
  <si>
    <t>✔</t>
    <phoneticPr fontId="17"/>
  </si>
  <si>
    <t>第２号様式の１</t>
    <phoneticPr fontId="17"/>
  </si>
  <si>
    <t>加算Ⅰ新規事由がない場合は、前年度からの増減額を記入すること。</t>
    <rPh sb="10" eb="12">
      <t>バアイ</t>
    </rPh>
    <rPh sb="14" eb="17">
      <t>ゼンネンド</t>
    </rPh>
    <rPh sb="20" eb="22">
      <t>ゾウゲン</t>
    </rPh>
    <rPh sb="22" eb="23">
      <t>ガク</t>
    </rPh>
    <rPh sb="24" eb="26">
      <t>キニュウ</t>
    </rPh>
    <phoneticPr fontId="17"/>
  </si>
  <si>
    <t>※2</t>
    <phoneticPr fontId="17"/>
  </si>
  <si>
    <t>同一事業者が運営する全ての施設・事業所（特定教育・保育施設及び特定地域型保育事業所）について記入すること。</t>
    <phoneticPr fontId="17"/>
  </si>
  <si>
    <t>※1</t>
    <phoneticPr fontId="17"/>
  </si>
  <si>
    <t>合計</t>
    <rPh sb="0" eb="2">
      <t>ゴウケイ</t>
    </rPh>
    <phoneticPr fontId="17"/>
  </si>
  <si>
    <t>○○保育所</t>
    <rPh sb="2" eb="5">
      <t>ホイクショ</t>
    </rPh>
    <phoneticPr fontId="17"/>
  </si>
  <si>
    <t>○○市</t>
    <rPh sb="2" eb="3">
      <t>シ</t>
    </rPh>
    <phoneticPr fontId="17"/>
  </si>
  <si>
    <t>○○県</t>
    <rPh sb="2" eb="3">
      <t>ケン</t>
    </rPh>
    <phoneticPr fontId="17"/>
  </si>
  <si>
    <t>例１</t>
    <rPh sb="0" eb="1">
      <t>レイ</t>
    </rPh>
    <phoneticPr fontId="17"/>
  </si>
  <si>
    <r>
      <t>うち基準年度からの増減額</t>
    </r>
    <r>
      <rPr>
        <vertAlign val="superscript"/>
        <sz val="9"/>
        <rFont val="HGｺﾞｼｯｸM"/>
        <family val="3"/>
        <charset val="128"/>
      </rPr>
      <t>※2</t>
    </r>
    <r>
      <rPr>
        <sz val="9"/>
        <rFont val="HGｺﾞｼｯｸM"/>
        <family val="3"/>
        <charset val="128"/>
      </rPr>
      <t xml:space="preserve">
（円）</t>
    </r>
    <rPh sb="2" eb="4">
      <t>キジュン</t>
    </rPh>
    <rPh sb="16" eb="17">
      <t>エン</t>
    </rPh>
    <phoneticPr fontId="17"/>
  </si>
  <si>
    <t>他事業所からの受入額
（円）</t>
    <rPh sb="0" eb="1">
      <t>ホカ</t>
    </rPh>
    <rPh sb="1" eb="4">
      <t>ジギョウショ</t>
    </rPh>
    <rPh sb="7" eb="9">
      <t>ウケイレ</t>
    </rPh>
    <rPh sb="9" eb="10">
      <t>ガク</t>
    </rPh>
    <rPh sb="12" eb="13">
      <t>エン</t>
    </rPh>
    <phoneticPr fontId="17"/>
  </si>
  <si>
    <t>他事業所への拠出額
（円）</t>
    <rPh sb="0" eb="1">
      <t>ホカ</t>
    </rPh>
    <rPh sb="1" eb="4">
      <t>ジギョウショ</t>
    </rPh>
    <rPh sb="6" eb="8">
      <t>キョシュツ</t>
    </rPh>
    <rPh sb="8" eb="9">
      <t>ガク</t>
    </rPh>
    <rPh sb="11" eb="12">
      <t>エン</t>
    </rPh>
    <phoneticPr fontId="17"/>
  </si>
  <si>
    <r>
      <t>施設・事業所名</t>
    </r>
    <r>
      <rPr>
        <vertAlign val="superscript"/>
        <sz val="12"/>
        <rFont val="HGｺﾞｼｯｸM"/>
        <family val="3"/>
        <charset val="128"/>
      </rPr>
      <t>※1</t>
    </r>
    <rPh sb="0" eb="2">
      <t>シセツ</t>
    </rPh>
    <rPh sb="3" eb="6">
      <t>ジギョウショ</t>
    </rPh>
    <rPh sb="6" eb="7">
      <t>メイ</t>
    </rPh>
    <phoneticPr fontId="17"/>
  </si>
  <si>
    <t>市町村名</t>
    <rPh sb="0" eb="4">
      <t>シチョウソンメイ</t>
    </rPh>
    <phoneticPr fontId="17"/>
  </si>
  <si>
    <t>都道府県名</t>
    <rPh sb="0" eb="4">
      <t>トドウフケン</t>
    </rPh>
    <rPh sb="4" eb="5">
      <t>メイ</t>
    </rPh>
    <phoneticPr fontId="17"/>
  </si>
  <si>
    <t>番号</t>
    <rPh sb="0" eb="2">
      <t>バンゴウ</t>
    </rPh>
    <phoneticPr fontId="17"/>
  </si>
  <si>
    <t>同一事業者内における拠出見込額・受入見込額一覧表</t>
    <rPh sb="0" eb="2">
      <t>ドウイツ</t>
    </rPh>
    <rPh sb="2" eb="5">
      <t>ジギョウシャ</t>
    </rPh>
    <rPh sb="5" eb="6">
      <t>ナイ</t>
    </rPh>
    <rPh sb="10" eb="12">
      <t>キョシュツ</t>
    </rPh>
    <rPh sb="12" eb="14">
      <t>ミコミ</t>
    </rPh>
    <rPh sb="14" eb="15">
      <t>ガク</t>
    </rPh>
    <rPh sb="16" eb="18">
      <t>ウケイレ</t>
    </rPh>
    <rPh sb="18" eb="20">
      <t>ミコミ</t>
    </rPh>
    <rPh sb="20" eb="21">
      <t>ガク</t>
    </rPh>
    <rPh sb="21" eb="23">
      <t>イチラン</t>
    </rPh>
    <rPh sb="23" eb="24">
      <t>ヒョウ</t>
    </rPh>
    <phoneticPr fontId="17"/>
  </si>
  <si>
    <t>第２号様式の２</t>
    <phoneticPr fontId="17"/>
  </si>
  <si>
    <t>　処遇改善等加算Ⅰ・Ⅱ及び職員処遇改善費のどちらの対象者なのかを明記してください。なお、複数が対象の場合は、対象となる加算（Ⅰ・Ⅱ・市）を記載してください。</t>
    <phoneticPr fontId="26"/>
  </si>
  <si>
    <t>注５）</t>
    <rPh sb="0" eb="1">
      <t>チュウ</t>
    </rPh>
    <phoneticPr fontId="26"/>
  </si>
  <si>
    <t>　代表者は賃金改善実施後、実績報告時には、賃金改善計画時に保管していた「実施計画時欄に自署で署名が書かれた写し」の「実績報告時」欄に自署で署名を受け、『賃金改善実績報告書（処遇改善等加算Ⅰ）（第４号様式の１）』『賃金改善実績報告書（処遇改善等加算Ⅱ及び職員処遇改善費）（第７号様式）』に添付し提出すること。</t>
    <rPh sb="1" eb="4">
      <t>ダイヒョウシャ</t>
    </rPh>
    <rPh sb="5" eb="7">
      <t>チンギン</t>
    </rPh>
    <rPh sb="7" eb="9">
      <t>カイゼン</t>
    </rPh>
    <rPh sb="9" eb="12">
      <t>ジッシゴ</t>
    </rPh>
    <rPh sb="13" eb="15">
      <t>ジッセキ</t>
    </rPh>
    <rPh sb="15" eb="17">
      <t>ホウコク</t>
    </rPh>
    <rPh sb="17" eb="18">
      <t>ジ</t>
    </rPh>
    <rPh sb="21" eb="23">
      <t>チンギン</t>
    </rPh>
    <rPh sb="23" eb="25">
      <t>カイゼン</t>
    </rPh>
    <rPh sb="25" eb="27">
      <t>ケイカク</t>
    </rPh>
    <rPh sb="27" eb="28">
      <t>ジ</t>
    </rPh>
    <rPh sb="29" eb="31">
      <t>ホカン</t>
    </rPh>
    <rPh sb="36" eb="38">
      <t>ジッシ</t>
    </rPh>
    <rPh sb="38" eb="40">
      <t>ケイカク</t>
    </rPh>
    <rPh sb="40" eb="41">
      <t>ジ</t>
    </rPh>
    <rPh sb="41" eb="42">
      <t>ラン</t>
    </rPh>
    <rPh sb="43" eb="45">
      <t>ジショ</t>
    </rPh>
    <rPh sb="46" eb="48">
      <t>ショメイ</t>
    </rPh>
    <rPh sb="49" eb="50">
      <t>カ</t>
    </rPh>
    <rPh sb="53" eb="54">
      <t>ウツ</t>
    </rPh>
    <rPh sb="58" eb="60">
      <t>ジッセキ</t>
    </rPh>
    <rPh sb="60" eb="62">
      <t>ホウコク</t>
    </rPh>
    <rPh sb="62" eb="63">
      <t>ジ</t>
    </rPh>
    <rPh sb="64" eb="65">
      <t>ラン</t>
    </rPh>
    <rPh sb="66" eb="68">
      <t>ジショ</t>
    </rPh>
    <rPh sb="69" eb="71">
      <t>ショメイ</t>
    </rPh>
    <rPh sb="72" eb="73">
      <t>ウ</t>
    </rPh>
    <rPh sb="76" eb="78">
      <t>チンギン</t>
    </rPh>
    <rPh sb="78" eb="80">
      <t>カイゼン</t>
    </rPh>
    <rPh sb="80" eb="82">
      <t>ジッセキ</t>
    </rPh>
    <rPh sb="82" eb="85">
      <t>ホウコクショ</t>
    </rPh>
    <rPh sb="86" eb="88">
      <t>ショグウ</t>
    </rPh>
    <rPh sb="88" eb="90">
      <t>カイゼン</t>
    </rPh>
    <rPh sb="90" eb="91">
      <t>トウ</t>
    </rPh>
    <rPh sb="91" eb="93">
      <t>カサン</t>
    </rPh>
    <rPh sb="96" eb="97">
      <t>ダイ</t>
    </rPh>
    <rPh sb="98" eb="99">
      <t>ゴウ</t>
    </rPh>
    <rPh sb="99" eb="101">
      <t>ヨウシキ</t>
    </rPh>
    <rPh sb="106" eb="108">
      <t>チンギン</t>
    </rPh>
    <rPh sb="108" eb="110">
      <t>カイゼン</t>
    </rPh>
    <rPh sb="110" eb="112">
      <t>ジッセキ</t>
    </rPh>
    <rPh sb="112" eb="115">
      <t>ホウコクショ</t>
    </rPh>
    <rPh sb="116" eb="118">
      <t>ショグウ</t>
    </rPh>
    <rPh sb="118" eb="120">
      <t>カイゼン</t>
    </rPh>
    <rPh sb="120" eb="121">
      <t>トウ</t>
    </rPh>
    <rPh sb="121" eb="123">
      <t>カサン</t>
    </rPh>
    <rPh sb="135" eb="136">
      <t>ダイ</t>
    </rPh>
    <rPh sb="137" eb="138">
      <t>ゴウ</t>
    </rPh>
    <rPh sb="138" eb="140">
      <t>ヨウシキ</t>
    </rPh>
    <rPh sb="143" eb="145">
      <t>テンプ</t>
    </rPh>
    <rPh sb="146" eb="148">
      <t>テイシュツ</t>
    </rPh>
    <phoneticPr fontId="26"/>
  </si>
  <si>
    <t>注４）</t>
    <rPh sb="0" eb="1">
      <t>チュウ</t>
    </rPh>
    <phoneticPr fontId="26"/>
  </si>
  <si>
    <t>　署名後、写しをとり保管すること。計画書提出時には原本を送付すること。</t>
    <rPh sb="1" eb="3">
      <t>ショメイ</t>
    </rPh>
    <rPh sb="3" eb="4">
      <t>ゴ</t>
    </rPh>
    <rPh sb="5" eb="6">
      <t>ウツ</t>
    </rPh>
    <rPh sb="10" eb="12">
      <t>ホカン</t>
    </rPh>
    <rPh sb="17" eb="20">
      <t>ケイカクショ</t>
    </rPh>
    <rPh sb="20" eb="22">
      <t>テイシュツ</t>
    </rPh>
    <rPh sb="22" eb="23">
      <t>ジ</t>
    </rPh>
    <rPh sb="25" eb="27">
      <t>ゲンポン</t>
    </rPh>
    <rPh sb="28" eb="30">
      <t>ソウフ</t>
    </rPh>
    <phoneticPr fontId="26"/>
  </si>
  <si>
    <t>注３）</t>
    <rPh sb="0" eb="1">
      <t>チュウ</t>
    </rPh>
    <phoneticPr fontId="26"/>
  </si>
  <si>
    <t>　代表者は策定した「賃金改善計画」について、施設・事業所に勤務するすべての職員に対し周知した後、賃金改善の対象となる職員から、上記「実施計画時」欄に自署で署名を受けること。</t>
    <rPh sb="1" eb="4">
      <t>ダイヒョウシャ</t>
    </rPh>
    <rPh sb="5" eb="7">
      <t>サクテイ</t>
    </rPh>
    <rPh sb="10" eb="12">
      <t>チンギン</t>
    </rPh>
    <rPh sb="12" eb="14">
      <t>カイゼン</t>
    </rPh>
    <rPh sb="14" eb="16">
      <t>ケイカク</t>
    </rPh>
    <rPh sb="22" eb="24">
      <t>シセツ</t>
    </rPh>
    <rPh sb="25" eb="28">
      <t>ジギョウショ</t>
    </rPh>
    <rPh sb="29" eb="31">
      <t>キンム</t>
    </rPh>
    <rPh sb="37" eb="39">
      <t>ショクイン</t>
    </rPh>
    <rPh sb="40" eb="41">
      <t>タイ</t>
    </rPh>
    <rPh sb="42" eb="44">
      <t>シュウチ</t>
    </rPh>
    <rPh sb="46" eb="47">
      <t>アト</t>
    </rPh>
    <rPh sb="48" eb="50">
      <t>チンギン</t>
    </rPh>
    <rPh sb="50" eb="52">
      <t>カイゼン</t>
    </rPh>
    <rPh sb="53" eb="55">
      <t>タイショウ</t>
    </rPh>
    <rPh sb="58" eb="60">
      <t>ショクイン</t>
    </rPh>
    <rPh sb="63" eb="65">
      <t>ジョウキ</t>
    </rPh>
    <rPh sb="66" eb="68">
      <t>ジッシ</t>
    </rPh>
    <rPh sb="68" eb="70">
      <t>ケイカク</t>
    </rPh>
    <rPh sb="70" eb="71">
      <t>ジ</t>
    </rPh>
    <rPh sb="72" eb="73">
      <t>ラン</t>
    </rPh>
    <rPh sb="74" eb="76">
      <t>ジショ</t>
    </rPh>
    <rPh sb="77" eb="79">
      <t>ショメイ</t>
    </rPh>
    <rPh sb="80" eb="81">
      <t>ウ</t>
    </rPh>
    <phoneticPr fontId="26"/>
  </si>
  <si>
    <t>注２）</t>
    <rPh sb="0" eb="1">
      <t>チュウ</t>
    </rPh>
    <phoneticPr fontId="26"/>
  </si>
  <si>
    <t>　「職種」欄には、「園長・施設長」「副園長・教頭」「保育士」「保育教諭」「教諭」「保育従事者（無資格）」「栄養士」「調理員」「保健師・助産師・看護師・准看護師」「事務職員」「家庭的保育者」「家庭的保育補助者」「子育て支援員」「その他の職員」の中から選択し、記入すること。</t>
    <rPh sb="2" eb="4">
      <t>ショクシュ</t>
    </rPh>
    <rPh sb="5" eb="6">
      <t>ラン</t>
    </rPh>
    <rPh sb="10" eb="12">
      <t>エンチョウ</t>
    </rPh>
    <rPh sb="13" eb="15">
      <t>シセツ</t>
    </rPh>
    <rPh sb="15" eb="16">
      <t>チョウ</t>
    </rPh>
    <rPh sb="18" eb="21">
      <t>フクエンチョウ</t>
    </rPh>
    <rPh sb="22" eb="24">
      <t>キョウトウ</t>
    </rPh>
    <rPh sb="26" eb="29">
      <t>ホイクシ</t>
    </rPh>
    <rPh sb="31" eb="33">
      <t>ホイク</t>
    </rPh>
    <rPh sb="33" eb="35">
      <t>キョウユ</t>
    </rPh>
    <rPh sb="37" eb="39">
      <t>キョウユ</t>
    </rPh>
    <rPh sb="41" eb="43">
      <t>ホイク</t>
    </rPh>
    <rPh sb="43" eb="46">
      <t>ジュウジシャ</t>
    </rPh>
    <rPh sb="47" eb="50">
      <t>ムシカク</t>
    </rPh>
    <rPh sb="53" eb="56">
      <t>エイヨウシ</t>
    </rPh>
    <rPh sb="58" eb="61">
      <t>チョウリイン</t>
    </rPh>
    <rPh sb="63" eb="66">
      <t>ホケンシ</t>
    </rPh>
    <rPh sb="67" eb="70">
      <t>ジョサンシ</t>
    </rPh>
    <rPh sb="71" eb="74">
      <t>カンゴシ</t>
    </rPh>
    <rPh sb="75" eb="79">
      <t>ジュンカンゴシ</t>
    </rPh>
    <rPh sb="81" eb="83">
      <t>ジム</t>
    </rPh>
    <rPh sb="83" eb="85">
      <t>ショクイン</t>
    </rPh>
    <rPh sb="87" eb="90">
      <t>カテイテキ</t>
    </rPh>
    <rPh sb="90" eb="92">
      <t>ホイク</t>
    </rPh>
    <rPh sb="92" eb="93">
      <t>シャ</t>
    </rPh>
    <rPh sb="95" eb="98">
      <t>カテイテキ</t>
    </rPh>
    <rPh sb="98" eb="100">
      <t>ホイク</t>
    </rPh>
    <rPh sb="100" eb="103">
      <t>ホジョシャ</t>
    </rPh>
    <rPh sb="105" eb="107">
      <t>コソダ</t>
    </rPh>
    <rPh sb="108" eb="110">
      <t>シエン</t>
    </rPh>
    <rPh sb="110" eb="111">
      <t>イン</t>
    </rPh>
    <rPh sb="115" eb="116">
      <t>タ</t>
    </rPh>
    <rPh sb="117" eb="119">
      <t>ショクイン</t>
    </rPh>
    <rPh sb="121" eb="122">
      <t>ナカ</t>
    </rPh>
    <rPh sb="124" eb="126">
      <t>センタク</t>
    </rPh>
    <rPh sb="128" eb="130">
      <t>キニュウ</t>
    </rPh>
    <phoneticPr fontId="26"/>
  </si>
  <si>
    <t>注１）</t>
    <rPh sb="0" eb="1">
      <t>チュウ</t>
    </rPh>
    <phoneticPr fontId="26"/>
  </si>
  <si>
    <t>代表者名</t>
    <rPh sb="0" eb="3">
      <t>ダイヒョウシャ</t>
    </rPh>
    <rPh sb="3" eb="4">
      <t>メイ</t>
    </rPh>
    <phoneticPr fontId="26"/>
  </si>
  <si>
    <t>施設・事業所名</t>
    <rPh sb="0" eb="2">
      <t>シセツ</t>
    </rPh>
    <rPh sb="3" eb="6">
      <t>ジギョウショ</t>
    </rPh>
    <rPh sb="6" eb="7">
      <t>メイ</t>
    </rPh>
    <phoneticPr fontId="26"/>
  </si>
  <si>
    <t>　　年　　月　　日</t>
    <rPh sb="2" eb="3">
      <t>ネン</t>
    </rPh>
    <rPh sb="5" eb="6">
      <t>ガツ</t>
    </rPh>
    <rPh sb="8" eb="9">
      <t>ニチ</t>
    </rPh>
    <phoneticPr fontId="26"/>
  </si>
  <si>
    <t>日</t>
  </si>
  <si>
    <t>月</t>
  </si>
  <si>
    <t>年</t>
    <rPh sb="0" eb="1">
      <t>ネン</t>
    </rPh>
    <phoneticPr fontId="26"/>
  </si>
  <si>
    <t>日</t>
    <rPh sb="0" eb="1">
      <t>ニチ</t>
    </rPh>
    <phoneticPr fontId="26"/>
  </si>
  <si>
    <t>月</t>
    <rPh sb="0" eb="1">
      <t>ゲツ</t>
    </rPh>
    <phoneticPr fontId="26"/>
  </si>
  <si>
    <t>横浜　太郎</t>
    <rPh sb="0" eb="2">
      <t>ヨコハマ</t>
    </rPh>
    <rPh sb="3" eb="5">
      <t>タロウ</t>
    </rPh>
    <phoneticPr fontId="26"/>
  </si>
  <si>
    <t>●</t>
    <phoneticPr fontId="26"/>
  </si>
  <si>
    <t>●</t>
    <phoneticPr fontId="26"/>
  </si>
  <si>
    <t>○</t>
    <phoneticPr fontId="26"/>
  </si>
  <si>
    <t>○</t>
    <phoneticPr fontId="26"/>
  </si>
  <si>
    <t>○</t>
    <phoneticPr fontId="26"/>
  </si>
  <si>
    <t>保育士</t>
  </si>
  <si>
    <t>常勤</t>
  </si>
  <si>
    <t>Ⅰ・市</t>
    <rPh sb="2" eb="3">
      <t>シ</t>
    </rPh>
    <phoneticPr fontId="26"/>
  </si>
  <si>
    <t>例</t>
    <rPh sb="0" eb="1">
      <t>レイ</t>
    </rPh>
    <phoneticPr fontId="26"/>
  </si>
  <si>
    <t>実績報告時
氏名（自署）</t>
    <rPh sb="0" eb="2">
      <t>ジッセキ</t>
    </rPh>
    <rPh sb="2" eb="4">
      <t>ホウコク</t>
    </rPh>
    <rPh sb="4" eb="5">
      <t>ジ</t>
    </rPh>
    <rPh sb="6" eb="8">
      <t>シメイ</t>
    </rPh>
    <rPh sb="9" eb="11">
      <t>ジショ</t>
    </rPh>
    <phoneticPr fontId="26"/>
  </si>
  <si>
    <t>確認日</t>
    <rPh sb="0" eb="2">
      <t>カクニン</t>
    </rPh>
    <rPh sb="2" eb="3">
      <t>ビ</t>
    </rPh>
    <phoneticPr fontId="26"/>
  </si>
  <si>
    <t>実施計画時
氏名（自署）</t>
    <rPh sb="0" eb="2">
      <t>ジッシ</t>
    </rPh>
    <rPh sb="2" eb="4">
      <t>ケイカク</t>
    </rPh>
    <rPh sb="4" eb="5">
      <t>ジ</t>
    </rPh>
    <rPh sb="6" eb="8">
      <t>シメイ</t>
    </rPh>
    <rPh sb="9" eb="11">
      <t>ジショ</t>
    </rPh>
    <phoneticPr fontId="26"/>
  </si>
  <si>
    <t>職種</t>
    <rPh sb="0" eb="2">
      <t>ショクシュ</t>
    </rPh>
    <phoneticPr fontId="26"/>
  </si>
  <si>
    <t>雇用形態</t>
    <rPh sb="0" eb="2">
      <t>コヨウ</t>
    </rPh>
    <rPh sb="2" eb="4">
      <t>ケイタイ</t>
    </rPh>
    <phoneticPr fontId="26"/>
  </si>
  <si>
    <t>Ⅰ・Ⅱ・市注５</t>
    <rPh sb="4" eb="5">
      <t>シ</t>
    </rPh>
    <rPh sb="5" eb="6">
      <t>チュウ</t>
    </rPh>
    <phoneticPr fontId="26"/>
  </si>
  <si>
    <t>NO</t>
    <phoneticPr fontId="26"/>
  </si>
  <si>
    <t>□　『賃金改善実績報告書（処遇改善等加算Ⅰ）（第４号様式の１）』『賃金改善実績報告書（処遇改善等加算Ⅱ及び職員処遇改善費）（第７号様式）』に基づき、賃金改善が行われたことを確認いたしました。</t>
    <rPh sb="3" eb="5">
      <t>チンギン</t>
    </rPh>
    <rPh sb="5" eb="7">
      <t>カイゼン</t>
    </rPh>
    <rPh sb="7" eb="9">
      <t>ジッセキ</t>
    </rPh>
    <rPh sb="9" eb="12">
      <t>ホウコクショ</t>
    </rPh>
    <rPh sb="13" eb="15">
      <t>ショグウ</t>
    </rPh>
    <rPh sb="15" eb="17">
      <t>カイゼン</t>
    </rPh>
    <rPh sb="17" eb="18">
      <t>トウ</t>
    </rPh>
    <rPh sb="18" eb="20">
      <t>カサン</t>
    </rPh>
    <rPh sb="23" eb="24">
      <t>ダイ</t>
    </rPh>
    <rPh sb="25" eb="26">
      <t>ゴウ</t>
    </rPh>
    <rPh sb="26" eb="28">
      <t>ヨウシキ</t>
    </rPh>
    <rPh sb="33" eb="35">
      <t>チンギン</t>
    </rPh>
    <rPh sb="35" eb="37">
      <t>カイゼン</t>
    </rPh>
    <rPh sb="37" eb="39">
      <t>ジッセキ</t>
    </rPh>
    <rPh sb="39" eb="42">
      <t>ホウコクショ</t>
    </rPh>
    <rPh sb="43" eb="45">
      <t>ショグウ</t>
    </rPh>
    <rPh sb="45" eb="47">
      <t>カイゼン</t>
    </rPh>
    <rPh sb="47" eb="48">
      <t>トウ</t>
    </rPh>
    <rPh sb="48" eb="50">
      <t>カサン</t>
    </rPh>
    <rPh sb="62" eb="63">
      <t>ダイ</t>
    </rPh>
    <rPh sb="64" eb="65">
      <t>ゴウ</t>
    </rPh>
    <rPh sb="65" eb="67">
      <t>ヨウシキ</t>
    </rPh>
    <rPh sb="70" eb="71">
      <t>モト</t>
    </rPh>
    <rPh sb="74" eb="76">
      <t>チンギン</t>
    </rPh>
    <rPh sb="76" eb="78">
      <t>カイゼン</t>
    </rPh>
    <rPh sb="79" eb="80">
      <t>オコナ</t>
    </rPh>
    <rPh sb="86" eb="88">
      <t>カクニン</t>
    </rPh>
    <phoneticPr fontId="26"/>
  </si>
  <si>
    <t>□　『賃金改善計画書(処遇改善等加算Ⅰ)（第２号様式の１）』『賃金改善計画書（処遇改善等加算Ⅱ及び職員処遇改善費）（第６号様式）』に基づき、賃金改善が行われることの説明を受けました。</t>
    <rPh sb="3" eb="5">
      <t>チンギン</t>
    </rPh>
    <rPh sb="5" eb="7">
      <t>カイゼン</t>
    </rPh>
    <rPh sb="7" eb="10">
      <t>ケイカクショ</t>
    </rPh>
    <rPh sb="11" eb="13">
      <t>ショグウ</t>
    </rPh>
    <rPh sb="13" eb="15">
      <t>カイゼン</t>
    </rPh>
    <rPh sb="15" eb="16">
      <t>トウ</t>
    </rPh>
    <rPh sb="16" eb="18">
      <t>カサン</t>
    </rPh>
    <rPh sb="21" eb="22">
      <t>ダイ</t>
    </rPh>
    <rPh sb="23" eb="24">
      <t>ゴウ</t>
    </rPh>
    <rPh sb="24" eb="26">
      <t>ヨウシキ</t>
    </rPh>
    <rPh sb="31" eb="33">
      <t>チンギン</t>
    </rPh>
    <rPh sb="33" eb="35">
      <t>カイゼン</t>
    </rPh>
    <rPh sb="35" eb="38">
      <t>ケイカクショ</t>
    </rPh>
    <rPh sb="39" eb="41">
      <t>ショグウ</t>
    </rPh>
    <rPh sb="41" eb="43">
      <t>カイゼン</t>
    </rPh>
    <rPh sb="43" eb="44">
      <t>トウ</t>
    </rPh>
    <rPh sb="44" eb="46">
      <t>カサン</t>
    </rPh>
    <rPh sb="47" eb="48">
      <t>オヨ</t>
    </rPh>
    <rPh sb="49" eb="51">
      <t>ショクイン</t>
    </rPh>
    <rPh sb="51" eb="53">
      <t>ショグウ</t>
    </rPh>
    <rPh sb="53" eb="55">
      <t>カイゼン</t>
    </rPh>
    <rPh sb="55" eb="56">
      <t>ヒ</t>
    </rPh>
    <rPh sb="58" eb="59">
      <t>ダイ</t>
    </rPh>
    <rPh sb="60" eb="61">
      <t>ゴウ</t>
    </rPh>
    <rPh sb="61" eb="63">
      <t>ヨウシキ</t>
    </rPh>
    <rPh sb="66" eb="67">
      <t>モト</t>
    </rPh>
    <rPh sb="70" eb="72">
      <t>チンギン</t>
    </rPh>
    <rPh sb="72" eb="74">
      <t>カイゼン</t>
    </rPh>
    <rPh sb="75" eb="76">
      <t>オコナ</t>
    </rPh>
    <rPh sb="82" eb="84">
      <t>セツメイ</t>
    </rPh>
    <rPh sb="85" eb="86">
      <t>ウ</t>
    </rPh>
    <phoneticPr fontId="26"/>
  </si>
  <si>
    <t>代表者職・氏名</t>
    <rPh sb="0" eb="3">
      <t>ダイヒョウシャ</t>
    </rPh>
    <rPh sb="3" eb="4">
      <t>ショク</t>
    </rPh>
    <rPh sb="5" eb="7">
      <t>シメイ</t>
    </rPh>
    <phoneticPr fontId="26"/>
  </si>
  <si>
    <t>施設・事業所名称</t>
    <rPh sb="0" eb="2">
      <t>シセツ</t>
    </rPh>
    <rPh sb="3" eb="6">
      <t>ジギョウショ</t>
    </rPh>
    <rPh sb="6" eb="8">
      <t>メイショウ</t>
    </rPh>
    <phoneticPr fontId="26"/>
  </si>
  <si>
    <t>施設・事業所番号</t>
    <rPh sb="0" eb="2">
      <t>シセツ</t>
    </rPh>
    <rPh sb="3" eb="6">
      <t>ジギョウショ</t>
    </rPh>
    <rPh sb="6" eb="8">
      <t>バンゴウ</t>
    </rPh>
    <phoneticPr fontId="26"/>
  </si>
  <si>
    <t>施設・事業種別</t>
    <rPh sb="0" eb="2">
      <t>シセツ</t>
    </rPh>
    <rPh sb="3" eb="5">
      <t>ジギョウ</t>
    </rPh>
    <rPh sb="5" eb="7">
      <t>シュベツ</t>
    </rPh>
    <phoneticPr fontId="26"/>
  </si>
  <si>
    <t>区</t>
    <rPh sb="0" eb="1">
      <t>ク</t>
    </rPh>
    <phoneticPr fontId="26"/>
  </si>
  <si>
    <t>横浜市</t>
    <rPh sb="0" eb="3">
      <t>ヨコハマシ</t>
    </rPh>
    <phoneticPr fontId="29"/>
  </si>
  <si>
    <t>市町村</t>
    <rPh sb="0" eb="3">
      <t>シチョウソン</t>
    </rPh>
    <phoneticPr fontId="26"/>
  </si>
  <si>
    <t>横浜市長</t>
    <rPh sb="0" eb="2">
      <t>ヨコハマ</t>
    </rPh>
    <rPh sb="2" eb="4">
      <t>シチョウ</t>
    </rPh>
    <phoneticPr fontId="26"/>
  </si>
  <si>
    <t>第２号様式の３</t>
    <rPh sb="0" eb="1">
      <t>ダイ</t>
    </rPh>
    <rPh sb="2" eb="3">
      <t>ゴウ</t>
    </rPh>
    <rPh sb="3" eb="5">
      <t>ヨウシキ</t>
    </rPh>
    <phoneticPr fontId="26"/>
  </si>
  <si>
    <t>その他職員</t>
    <rPh sb="2" eb="3">
      <t>タ</t>
    </rPh>
    <rPh sb="3" eb="5">
      <t>ショクイン</t>
    </rPh>
    <phoneticPr fontId="26"/>
  </si>
  <si>
    <t>家庭的保育者</t>
    <rPh sb="0" eb="3">
      <t>カテイテキ</t>
    </rPh>
    <rPh sb="3" eb="5">
      <t>ホイク</t>
    </rPh>
    <rPh sb="5" eb="6">
      <t>モノ</t>
    </rPh>
    <phoneticPr fontId="26"/>
  </si>
  <si>
    <t>事務職員</t>
    <rPh sb="0" eb="2">
      <t>ジム</t>
    </rPh>
    <rPh sb="2" eb="4">
      <t>ショクイン</t>
    </rPh>
    <phoneticPr fontId="26"/>
  </si>
  <si>
    <t>看護師・准看護師・助産師・保健師</t>
    <rPh sb="0" eb="3">
      <t>カンゴシ</t>
    </rPh>
    <rPh sb="4" eb="8">
      <t>ジュンカンゴシ</t>
    </rPh>
    <rPh sb="9" eb="12">
      <t>ジョサンシ</t>
    </rPh>
    <rPh sb="13" eb="16">
      <t>ホケンシ</t>
    </rPh>
    <phoneticPr fontId="26"/>
  </si>
  <si>
    <t>栄養士</t>
    <rPh sb="0" eb="3">
      <t>エイヨウシ</t>
    </rPh>
    <phoneticPr fontId="26"/>
  </si>
  <si>
    <t>保育士</t>
    <rPh sb="0" eb="2">
      <t>ホイク</t>
    </rPh>
    <rPh sb="2" eb="3">
      <t>シ</t>
    </rPh>
    <phoneticPr fontId="26"/>
  </si>
  <si>
    <t>教諭</t>
    <rPh sb="0" eb="2">
      <t>キョウユ</t>
    </rPh>
    <phoneticPr fontId="26"/>
  </si>
  <si>
    <t>保育教諭</t>
    <rPh sb="0" eb="2">
      <t>ホイク</t>
    </rPh>
    <rPh sb="2" eb="4">
      <t>キョウユ</t>
    </rPh>
    <phoneticPr fontId="26"/>
  </si>
  <si>
    <t>「常勤」とは、原則として施設で定めた勤務時間（所定労働時間）の全てを勤務する者、又は１日６時間以上かつ20日以上勤務している者をいい、「非常勤」とは常勤以外の者をいう。</t>
    <phoneticPr fontId="17"/>
  </si>
  <si>
    <t xml:space="preserve">備考欄には、年度途中の採用や退職がある場合にはその旨、また、賃金改善額が他の職員と比較して高額（低額、賃金改善を実施しない場合も含む）である場合についてはその理由を記載すること。
</t>
    <phoneticPr fontId="17"/>
  </si>
  <si>
    <t>【記入における留意事項】</t>
    <phoneticPr fontId="17"/>
  </si>
  <si>
    <t>総額</t>
    <rPh sb="0" eb="2">
      <t>ソウガク</t>
    </rPh>
    <phoneticPr fontId="17"/>
  </si>
  <si>
    <t>賞与
（一時金）
③</t>
    <rPh sb="0" eb="2">
      <t>ショウヨ</t>
    </rPh>
    <phoneticPr fontId="17"/>
  </si>
  <si>
    <t>手当
②</t>
    <rPh sb="0" eb="2">
      <t>テアテ</t>
    </rPh>
    <phoneticPr fontId="17"/>
  </si>
  <si>
    <t>備考</t>
    <rPh sb="0" eb="2">
      <t>ビコウ</t>
    </rPh>
    <phoneticPr fontId="17"/>
  </si>
  <si>
    <t>職種</t>
    <phoneticPr fontId="17"/>
  </si>
  <si>
    <t>職員名</t>
    <phoneticPr fontId="17"/>
  </si>
  <si>
    <t>No</t>
    <phoneticPr fontId="17"/>
  </si>
  <si>
    <t>賃金改善明細（職員別表）</t>
    <rPh sb="4" eb="6">
      <t>メイサイ</t>
    </rPh>
    <rPh sb="7" eb="9">
      <t>ショクイン</t>
    </rPh>
    <rPh sb="9" eb="10">
      <t>ベツ</t>
    </rPh>
    <rPh sb="10" eb="11">
      <t>ヒョウ</t>
    </rPh>
    <phoneticPr fontId="17"/>
  </si>
  <si>
    <t>第２号様式の４</t>
    <rPh sb="0" eb="1">
      <t>ダイ</t>
    </rPh>
    <rPh sb="2" eb="3">
      <t>ゴウ</t>
    </rPh>
    <rPh sb="3" eb="5">
      <t>ヨウシキ</t>
    </rPh>
    <phoneticPr fontId="17"/>
  </si>
  <si>
    <t>加算Ⅱの新規事由による賃金改善額
（職員処遇改善費分）</t>
    <rPh sb="18" eb="20">
      <t>ショクイン</t>
    </rPh>
    <rPh sb="20" eb="22">
      <t>ショグウ</t>
    </rPh>
    <rPh sb="22" eb="24">
      <t>カイゼン</t>
    </rPh>
    <rPh sb="24" eb="25">
      <t>ヒ</t>
    </rPh>
    <rPh sb="25" eb="26">
      <t>ブン</t>
    </rPh>
    <phoneticPr fontId="17"/>
  </si>
  <si>
    <t>第３号様式</t>
    <rPh sb="0" eb="1">
      <t>ダイ</t>
    </rPh>
    <rPh sb="2" eb="3">
      <t>ゴウ</t>
    </rPh>
    <rPh sb="3" eb="5">
      <t>ヨウシキ</t>
    </rPh>
    <phoneticPr fontId="26"/>
  </si>
  <si>
    <t>　下記について、すべての職員に対し、周知したうえで、提出していることを証明いたします。</t>
    <rPh sb="1" eb="3">
      <t>カキ</t>
    </rPh>
    <rPh sb="12" eb="14">
      <t>ショクイン</t>
    </rPh>
    <rPh sb="15" eb="16">
      <t>タイ</t>
    </rPh>
    <rPh sb="18" eb="20">
      <t>シュウチ</t>
    </rPh>
    <rPh sb="26" eb="28">
      <t>テイシュツ</t>
    </rPh>
    <rPh sb="35" eb="37">
      <t>ショウメイ</t>
    </rPh>
    <phoneticPr fontId="26"/>
  </si>
  <si>
    <t>キャリアパスに関する要件について</t>
    <rPh sb="7" eb="8">
      <t>カン</t>
    </rPh>
    <rPh sb="10" eb="12">
      <t>ヨウケン</t>
    </rPh>
    <phoneticPr fontId="26"/>
  </si>
  <si>
    <t xml:space="preserve"> 次の内容について、当てはまるものに○を付けること。太枠内（該当・非該当）にレ点を入れること。</t>
    <rPh sb="1" eb="2">
      <t>ツギ</t>
    </rPh>
    <rPh sb="3" eb="5">
      <t>ナイヨウ</t>
    </rPh>
    <rPh sb="10" eb="11">
      <t>ア</t>
    </rPh>
    <rPh sb="20" eb="21">
      <t>ツ</t>
    </rPh>
    <rPh sb="26" eb="28">
      <t>フトワク</t>
    </rPh>
    <rPh sb="28" eb="29">
      <t>ナイ</t>
    </rPh>
    <rPh sb="30" eb="32">
      <t>ガイトウ</t>
    </rPh>
    <rPh sb="33" eb="36">
      <t>ヒガイトウ</t>
    </rPh>
    <rPh sb="39" eb="40">
      <t>テン</t>
    </rPh>
    <rPh sb="41" eb="42">
      <t>イ</t>
    </rPh>
    <phoneticPr fontId="26"/>
  </si>
  <si>
    <t>　（①及び②に該当していれば本要件を満たす。）</t>
    <rPh sb="3" eb="4">
      <t>オヨ</t>
    </rPh>
    <rPh sb="7" eb="9">
      <t>ガイトウ</t>
    </rPh>
    <rPh sb="14" eb="15">
      <t>ホン</t>
    </rPh>
    <rPh sb="15" eb="17">
      <t>ヨウケン</t>
    </rPh>
    <rPh sb="18" eb="19">
      <t>ミ</t>
    </rPh>
    <phoneticPr fontId="26"/>
  </si>
  <si>
    <t>①</t>
    <phoneticPr fontId="26"/>
  </si>
  <si>
    <t>次のaからcまでのすべての要件を満たす。</t>
    <rPh sb="0" eb="1">
      <t>ツギ</t>
    </rPh>
    <rPh sb="13" eb="15">
      <t>ヨウケン</t>
    </rPh>
    <rPh sb="16" eb="17">
      <t>ミ</t>
    </rPh>
    <phoneticPr fontId="26"/>
  </si>
  <si>
    <t>a</t>
    <phoneticPr fontId="26"/>
  </si>
  <si>
    <t>職員の職位、職責又は職務内容等に応じた勤務条件等の要件を定めている。（注１）</t>
    <rPh sb="0" eb="2">
      <t>ショクイン</t>
    </rPh>
    <rPh sb="3" eb="5">
      <t>ショクイ</t>
    </rPh>
    <rPh sb="6" eb="8">
      <t>ショクセキ</t>
    </rPh>
    <rPh sb="8" eb="9">
      <t>マタ</t>
    </rPh>
    <rPh sb="10" eb="12">
      <t>ショクム</t>
    </rPh>
    <rPh sb="12" eb="14">
      <t>ナイヨウ</t>
    </rPh>
    <rPh sb="14" eb="15">
      <t>トウ</t>
    </rPh>
    <rPh sb="16" eb="17">
      <t>オウ</t>
    </rPh>
    <rPh sb="19" eb="21">
      <t>キンム</t>
    </rPh>
    <rPh sb="21" eb="23">
      <t>ジョウケン</t>
    </rPh>
    <rPh sb="23" eb="24">
      <t>トウ</t>
    </rPh>
    <rPh sb="25" eb="27">
      <t>ヨウケン</t>
    </rPh>
    <rPh sb="28" eb="29">
      <t>サダ</t>
    </rPh>
    <rPh sb="35" eb="36">
      <t>チュウ</t>
    </rPh>
    <phoneticPr fontId="26"/>
  </si>
  <si>
    <t>b</t>
    <phoneticPr fontId="26"/>
  </si>
  <si>
    <t>職位、職責又は職務内容等に応じた賃金体系について定めている。（注２）</t>
    <rPh sb="0" eb="2">
      <t>ショクイ</t>
    </rPh>
    <rPh sb="3" eb="5">
      <t>ショクセキ</t>
    </rPh>
    <rPh sb="5" eb="6">
      <t>マタ</t>
    </rPh>
    <rPh sb="7" eb="9">
      <t>ショクム</t>
    </rPh>
    <rPh sb="9" eb="11">
      <t>ナイヨウ</t>
    </rPh>
    <rPh sb="11" eb="12">
      <t>トウ</t>
    </rPh>
    <rPh sb="13" eb="14">
      <t>オウ</t>
    </rPh>
    <rPh sb="16" eb="18">
      <t>チンギン</t>
    </rPh>
    <rPh sb="18" eb="20">
      <t>タイケイ</t>
    </rPh>
    <rPh sb="24" eb="25">
      <t>サダ</t>
    </rPh>
    <rPh sb="31" eb="32">
      <t>チュウ</t>
    </rPh>
    <phoneticPr fontId="26"/>
  </si>
  <si>
    <t>c</t>
    <phoneticPr fontId="26"/>
  </si>
  <si>
    <t>就業規則等の明確な根拠規定を書面で整備し、すべての職員に周知している。（注３）</t>
    <rPh sb="0" eb="2">
      <t>シュウギョウ</t>
    </rPh>
    <rPh sb="2" eb="4">
      <t>キソク</t>
    </rPh>
    <rPh sb="4" eb="5">
      <t>トウ</t>
    </rPh>
    <rPh sb="6" eb="8">
      <t>メイカク</t>
    </rPh>
    <rPh sb="9" eb="11">
      <t>コンキョ</t>
    </rPh>
    <rPh sb="11" eb="13">
      <t>キテイ</t>
    </rPh>
    <rPh sb="14" eb="16">
      <t>ショメン</t>
    </rPh>
    <rPh sb="17" eb="19">
      <t>セイビ</t>
    </rPh>
    <rPh sb="25" eb="27">
      <t>ショクイン</t>
    </rPh>
    <rPh sb="28" eb="30">
      <t>シュウチ</t>
    </rPh>
    <rPh sb="36" eb="37">
      <t>チュウ</t>
    </rPh>
    <phoneticPr fontId="26"/>
  </si>
  <si>
    <t>　①aの勤務条件とは、始業・就業時刻、休憩時間、休日、休暇、退職、就業時転換のことをいう。</t>
    <rPh sb="4" eb="6">
      <t>キンム</t>
    </rPh>
    <rPh sb="6" eb="8">
      <t>ジョウケン</t>
    </rPh>
    <rPh sb="11" eb="13">
      <t>シギョウ</t>
    </rPh>
    <rPh sb="14" eb="16">
      <t>シュウギョウ</t>
    </rPh>
    <rPh sb="16" eb="18">
      <t>ジコク</t>
    </rPh>
    <rPh sb="19" eb="21">
      <t>キュウケイ</t>
    </rPh>
    <rPh sb="21" eb="23">
      <t>ジカン</t>
    </rPh>
    <rPh sb="24" eb="26">
      <t>キュウジツ</t>
    </rPh>
    <rPh sb="27" eb="29">
      <t>キュウカ</t>
    </rPh>
    <rPh sb="30" eb="32">
      <t>タイショク</t>
    </rPh>
    <rPh sb="33" eb="35">
      <t>シュウギョウ</t>
    </rPh>
    <rPh sb="35" eb="36">
      <t>ジ</t>
    </rPh>
    <rPh sb="36" eb="38">
      <t>テンカン</t>
    </rPh>
    <phoneticPr fontId="26"/>
  </si>
  <si>
    <t>　①bの賃金体系とは、賃金の決定・計算・支払いの方法、締日・支払の時期、昇給等のことをいう。</t>
    <rPh sb="4" eb="6">
      <t>チンギン</t>
    </rPh>
    <rPh sb="6" eb="8">
      <t>タイケイ</t>
    </rPh>
    <rPh sb="11" eb="13">
      <t>チンギン</t>
    </rPh>
    <rPh sb="14" eb="16">
      <t>ケッテイ</t>
    </rPh>
    <rPh sb="17" eb="19">
      <t>ケイサン</t>
    </rPh>
    <rPh sb="20" eb="22">
      <t>シハライ</t>
    </rPh>
    <rPh sb="24" eb="26">
      <t>ホウホウ</t>
    </rPh>
    <rPh sb="27" eb="29">
      <t>シメビ</t>
    </rPh>
    <rPh sb="30" eb="32">
      <t>シハライ</t>
    </rPh>
    <rPh sb="33" eb="35">
      <t>ジキ</t>
    </rPh>
    <rPh sb="36" eb="38">
      <t>ショウキュウ</t>
    </rPh>
    <rPh sb="38" eb="39">
      <t>トウ</t>
    </rPh>
    <phoneticPr fontId="26"/>
  </si>
  <si>
    <t>　①cの就業規則は、労働契約就業規則に準じる。</t>
    <rPh sb="4" eb="6">
      <t>シュウギョウ</t>
    </rPh>
    <rPh sb="6" eb="8">
      <t>キソク</t>
    </rPh>
    <rPh sb="10" eb="12">
      <t>ロウドウ</t>
    </rPh>
    <rPh sb="12" eb="14">
      <t>ケイヤク</t>
    </rPh>
    <rPh sb="14" eb="16">
      <t>シュウギョウ</t>
    </rPh>
    <rPh sb="16" eb="18">
      <t>キソク</t>
    </rPh>
    <rPh sb="19" eb="20">
      <t>ジュン</t>
    </rPh>
    <phoneticPr fontId="26"/>
  </si>
  <si>
    <t>　②eアは、記入に変えて各施設・事業所で定めた年間の研修計画及び研修参加計画を添付することでも可。</t>
    <rPh sb="6" eb="8">
      <t>キニュウ</t>
    </rPh>
    <rPh sb="9" eb="10">
      <t>カ</t>
    </rPh>
    <rPh sb="12" eb="15">
      <t>カクシセツ</t>
    </rPh>
    <rPh sb="16" eb="19">
      <t>ジギョウショ</t>
    </rPh>
    <rPh sb="20" eb="21">
      <t>サダ</t>
    </rPh>
    <rPh sb="23" eb="25">
      <t>ネンカン</t>
    </rPh>
    <rPh sb="26" eb="28">
      <t>ケンシュウ</t>
    </rPh>
    <rPh sb="28" eb="30">
      <t>ケイカク</t>
    </rPh>
    <rPh sb="30" eb="31">
      <t>オヨ</t>
    </rPh>
    <rPh sb="32" eb="34">
      <t>ケンシュウ</t>
    </rPh>
    <rPh sb="34" eb="36">
      <t>サンカ</t>
    </rPh>
    <rPh sb="36" eb="38">
      <t>ケイカク</t>
    </rPh>
    <rPh sb="39" eb="41">
      <t>テンプ</t>
    </rPh>
    <rPh sb="47" eb="48">
      <t>カ</t>
    </rPh>
    <phoneticPr fontId="26"/>
  </si>
  <si>
    <t>＜資質向上のための目標設定について＞</t>
    <rPh sb="1" eb="3">
      <t>シシツ</t>
    </rPh>
    <rPh sb="3" eb="5">
      <t>コウジョウ</t>
    </rPh>
    <rPh sb="9" eb="11">
      <t>モクヒョウ</t>
    </rPh>
    <rPh sb="11" eb="13">
      <t>セッテイ</t>
    </rPh>
    <phoneticPr fontId="26"/>
  </si>
  <si>
    <t>　保育所保育指針や幼稚園教育要領、幼保連携型認定こども園教育・保育要領に基づき、施設・事業所の果たすべき役割をきちんと認識したうえで、各施設・事業所の特色、重視していること（強み）、これから伸ばしていきたいところといった視点で、職員と意見交換を行って目標を策定してください。
　すでに、資質向上の目標がある場合も、この機会に職員との意見交換を行い、再度共有を図ってください。</t>
    <rPh sb="1" eb="3">
      <t>ホイク</t>
    </rPh>
    <rPh sb="3" eb="4">
      <t>ショ</t>
    </rPh>
    <rPh sb="4" eb="6">
      <t>ホイク</t>
    </rPh>
    <rPh sb="6" eb="8">
      <t>シシン</t>
    </rPh>
    <rPh sb="9" eb="12">
      <t>ヨウチエン</t>
    </rPh>
    <rPh sb="12" eb="14">
      <t>キョウイク</t>
    </rPh>
    <rPh sb="14" eb="16">
      <t>ヨウリョウ</t>
    </rPh>
    <rPh sb="17" eb="19">
      <t>ヨウホ</t>
    </rPh>
    <rPh sb="19" eb="22">
      <t>レンケイガタ</t>
    </rPh>
    <rPh sb="22" eb="24">
      <t>ニンテイ</t>
    </rPh>
    <rPh sb="27" eb="28">
      <t>エン</t>
    </rPh>
    <rPh sb="28" eb="30">
      <t>キョウイク</t>
    </rPh>
    <rPh sb="31" eb="33">
      <t>ホイク</t>
    </rPh>
    <rPh sb="33" eb="35">
      <t>ヨウリョウ</t>
    </rPh>
    <rPh sb="36" eb="37">
      <t>モト</t>
    </rPh>
    <rPh sb="40" eb="42">
      <t>シセツ</t>
    </rPh>
    <rPh sb="43" eb="46">
      <t>ジギョウショ</t>
    </rPh>
    <rPh sb="47" eb="48">
      <t>ハ</t>
    </rPh>
    <rPh sb="52" eb="54">
      <t>ヤクワリ</t>
    </rPh>
    <rPh sb="59" eb="61">
      <t>ニンシキ</t>
    </rPh>
    <rPh sb="67" eb="70">
      <t>カクシセツ</t>
    </rPh>
    <rPh sb="71" eb="74">
      <t>ジギョウショ</t>
    </rPh>
    <rPh sb="75" eb="77">
      <t>トクショク</t>
    </rPh>
    <rPh sb="78" eb="80">
      <t>ジュウシ</t>
    </rPh>
    <rPh sb="87" eb="88">
      <t>ツヨ</t>
    </rPh>
    <rPh sb="95" eb="96">
      <t>ノ</t>
    </rPh>
    <rPh sb="110" eb="112">
      <t>シテン</t>
    </rPh>
    <rPh sb="114" eb="116">
      <t>ショクイン</t>
    </rPh>
    <rPh sb="117" eb="119">
      <t>イケン</t>
    </rPh>
    <rPh sb="119" eb="121">
      <t>コウカン</t>
    </rPh>
    <rPh sb="122" eb="123">
      <t>オコナ</t>
    </rPh>
    <rPh sb="125" eb="127">
      <t>モクヒョウ</t>
    </rPh>
    <rPh sb="128" eb="130">
      <t>サクテイ</t>
    </rPh>
    <rPh sb="143" eb="145">
      <t>シシツ</t>
    </rPh>
    <rPh sb="145" eb="147">
      <t>コウジョウ</t>
    </rPh>
    <rPh sb="148" eb="150">
      <t>モクヒョウ</t>
    </rPh>
    <rPh sb="153" eb="155">
      <t>バアイ</t>
    </rPh>
    <rPh sb="159" eb="161">
      <t>キカイ</t>
    </rPh>
    <rPh sb="162" eb="164">
      <t>ショクイン</t>
    </rPh>
    <rPh sb="166" eb="168">
      <t>イケン</t>
    </rPh>
    <rPh sb="168" eb="170">
      <t>コウカン</t>
    </rPh>
    <rPh sb="171" eb="172">
      <t>オコナ</t>
    </rPh>
    <rPh sb="174" eb="176">
      <t>サイド</t>
    </rPh>
    <rPh sb="176" eb="178">
      <t>キョウユウ</t>
    </rPh>
    <rPh sb="179" eb="180">
      <t>ハカ</t>
    </rPh>
    <phoneticPr fontId="26"/>
  </si>
  <si>
    <t>＜具体的な取り組み内容＞</t>
    <rPh sb="1" eb="4">
      <t>グタイテキ</t>
    </rPh>
    <rPh sb="5" eb="6">
      <t>ト</t>
    </rPh>
    <rPh sb="7" eb="8">
      <t>ク</t>
    </rPh>
    <rPh sb="9" eb="11">
      <t>ナイヨウ</t>
    </rPh>
    <phoneticPr fontId="26"/>
  </si>
  <si>
    <r>
      <t xml:space="preserve">　目標を達成するための具体的な取り組みは、目標に対応するよう、それぞれ経験年数や職位、階層ごとに具体的に設定してください。
　保育所保育指針及び保育所保育指針解説書、幼稚園教育要領及び幼稚園教育要領解説や幼保連携型認定こども園教育・保育要領及び幼保連携型認定こども園教育・保育要領解説で求められる職員の資質や能力の習得及び向上のために必要な研修や取組を実施してください。
　また、市や各区で行う研修、国や各種団体が行う研修への参加機会を提供してください。さらに、研修実施や参加だけでなく、業務を通じた研修（OJT）をどのように行うかといった視点を盛り込んだ研修計画であることが望ましいと考えます。
</t>
    </r>
    <r>
      <rPr>
        <sz val="10"/>
        <rFont val="HGｺﾞｼｯｸM"/>
        <family val="3"/>
        <charset val="128"/>
      </rPr>
      <t>※個人で実施している家庭的保育事業等であっても、キャリアパス要件、就業規則、賃金体系、補助員等の給与規定の整備や研修計画の策定・実施等ができていれば、適用になります。</t>
    </r>
    <rPh sb="1" eb="3">
      <t>モクヒョウ</t>
    </rPh>
    <rPh sb="4" eb="6">
      <t>タッセイ</t>
    </rPh>
    <rPh sb="11" eb="14">
      <t>グタイテキ</t>
    </rPh>
    <rPh sb="15" eb="16">
      <t>ト</t>
    </rPh>
    <rPh sb="17" eb="18">
      <t>ク</t>
    </rPh>
    <rPh sb="21" eb="23">
      <t>モクヒョウ</t>
    </rPh>
    <rPh sb="24" eb="26">
      <t>タイオウ</t>
    </rPh>
    <rPh sb="35" eb="37">
      <t>ケイケン</t>
    </rPh>
    <rPh sb="37" eb="39">
      <t>ネンスウ</t>
    </rPh>
    <rPh sb="40" eb="42">
      <t>ショクイ</t>
    </rPh>
    <rPh sb="43" eb="45">
      <t>カイソウ</t>
    </rPh>
    <rPh sb="48" eb="51">
      <t>グタイテキ</t>
    </rPh>
    <rPh sb="52" eb="54">
      <t>セッテイ</t>
    </rPh>
    <rPh sb="63" eb="65">
      <t>ホイク</t>
    </rPh>
    <rPh sb="65" eb="66">
      <t>ショ</t>
    </rPh>
    <rPh sb="66" eb="68">
      <t>ホイク</t>
    </rPh>
    <rPh sb="68" eb="70">
      <t>シシン</t>
    </rPh>
    <rPh sb="70" eb="71">
      <t>オヨ</t>
    </rPh>
    <rPh sb="72" eb="74">
      <t>ホイク</t>
    </rPh>
    <rPh sb="74" eb="75">
      <t>ショ</t>
    </rPh>
    <rPh sb="75" eb="77">
      <t>ホイク</t>
    </rPh>
    <rPh sb="77" eb="79">
      <t>シシン</t>
    </rPh>
    <rPh sb="79" eb="82">
      <t>カイセツショ</t>
    </rPh>
    <rPh sb="83" eb="86">
      <t>ヨウチエン</t>
    </rPh>
    <rPh sb="86" eb="88">
      <t>キョウイク</t>
    </rPh>
    <rPh sb="88" eb="90">
      <t>ヨウリョウ</t>
    </rPh>
    <rPh sb="90" eb="91">
      <t>オヨ</t>
    </rPh>
    <rPh sb="92" eb="95">
      <t>ヨウチエン</t>
    </rPh>
    <rPh sb="95" eb="97">
      <t>キョウイク</t>
    </rPh>
    <rPh sb="97" eb="99">
      <t>ヨウリョウ</t>
    </rPh>
    <rPh sb="99" eb="101">
      <t>カイセツ</t>
    </rPh>
    <rPh sb="102" eb="104">
      <t>ヨウホ</t>
    </rPh>
    <rPh sb="104" eb="107">
      <t>レンケイガタ</t>
    </rPh>
    <rPh sb="107" eb="109">
      <t>ニンテイ</t>
    </rPh>
    <rPh sb="112" eb="113">
      <t>エン</t>
    </rPh>
    <rPh sb="113" eb="115">
      <t>キョウイク</t>
    </rPh>
    <rPh sb="116" eb="118">
      <t>ホイク</t>
    </rPh>
    <rPh sb="118" eb="120">
      <t>ヨウリョウ</t>
    </rPh>
    <rPh sb="120" eb="121">
      <t>オヨ</t>
    </rPh>
    <rPh sb="122" eb="124">
      <t>ヨウホ</t>
    </rPh>
    <rPh sb="124" eb="126">
      <t>レンケイ</t>
    </rPh>
    <rPh sb="126" eb="127">
      <t>ガタ</t>
    </rPh>
    <rPh sb="127" eb="129">
      <t>ニンテイ</t>
    </rPh>
    <rPh sb="132" eb="133">
      <t>エン</t>
    </rPh>
    <rPh sb="133" eb="135">
      <t>キョウイク</t>
    </rPh>
    <rPh sb="136" eb="138">
      <t>ホイク</t>
    </rPh>
    <rPh sb="138" eb="140">
      <t>ヨウリョウ</t>
    </rPh>
    <rPh sb="140" eb="142">
      <t>カイセツ</t>
    </rPh>
    <rPh sb="143" eb="144">
      <t>モト</t>
    </rPh>
    <rPh sb="148" eb="150">
      <t>ショクイン</t>
    </rPh>
    <rPh sb="151" eb="153">
      <t>シシツ</t>
    </rPh>
    <rPh sb="154" eb="156">
      <t>ノウリョク</t>
    </rPh>
    <rPh sb="157" eb="159">
      <t>シュウトク</t>
    </rPh>
    <rPh sb="159" eb="160">
      <t>オヨ</t>
    </rPh>
    <rPh sb="161" eb="163">
      <t>コウジョウ</t>
    </rPh>
    <rPh sb="167" eb="169">
      <t>ヒツヨウ</t>
    </rPh>
    <rPh sb="170" eb="172">
      <t>ケンシュウ</t>
    </rPh>
    <rPh sb="173" eb="175">
      <t>トリクミ</t>
    </rPh>
    <rPh sb="176" eb="178">
      <t>ジッシ</t>
    </rPh>
    <rPh sb="190" eb="191">
      <t>シ</t>
    </rPh>
    <rPh sb="192" eb="194">
      <t>カクク</t>
    </rPh>
    <rPh sb="195" eb="196">
      <t>オコナ</t>
    </rPh>
    <rPh sb="197" eb="199">
      <t>ケンシュウ</t>
    </rPh>
    <rPh sb="200" eb="201">
      <t>クニ</t>
    </rPh>
    <rPh sb="202" eb="204">
      <t>カクシュ</t>
    </rPh>
    <rPh sb="204" eb="206">
      <t>ダンタイ</t>
    </rPh>
    <rPh sb="207" eb="208">
      <t>オコナ</t>
    </rPh>
    <rPh sb="209" eb="211">
      <t>ケンシュウ</t>
    </rPh>
    <rPh sb="213" eb="215">
      <t>サンカ</t>
    </rPh>
    <rPh sb="215" eb="217">
      <t>キカイ</t>
    </rPh>
    <rPh sb="218" eb="220">
      <t>テイキョウ</t>
    </rPh>
    <rPh sb="231" eb="233">
      <t>ケンシュウ</t>
    </rPh>
    <rPh sb="233" eb="235">
      <t>ジッシ</t>
    </rPh>
    <rPh sb="236" eb="238">
      <t>サンカ</t>
    </rPh>
    <rPh sb="244" eb="246">
      <t>ギョウム</t>
    </rPh>
    <rPh sb="247" eb="248">
      <t>ツウ</t>
    </rPh>
    <rPh sb="250" eb="252">
      <t>ケンシュウ</t>
    </rPh>
    <rPh sb="263" eb="264">
      <t>オコナ</t>
    </rPh>
    <rPh sb="270" eb="272">
      <t>シテン</t>
    </rPh>
    <rPh sb="273" eb="274">
      <t>モ</t>
    </rPh>
    <rPh sb="275" eb="276">
      <t>コ</t>
    </rPh>
    <rPh sb="278" eb="280">
      <t>ケンシュウ</t>
    </rPh>
    <rPh sb="280" eb="282">
      <t>ケイカク</t>
    </rPh>
    <rPh sb="288" eb="289">
      <t>ノゾ</t>
    </rPh>
    <rPh sb="293" eb="294">
      <t>カンガ</t>
    </rPh>
    <rPh sb="301" eb="303">
      <t>コジン</t>
    </rPh>
    <rPh sb="304" eb="306">
      <t>ジッシ</t>
    </rPh>
    <rPh sb="310" eb="313">
      <t>カテイテキ</t>
    </rPh>
    <rPh sb="313" eb="315">
      <t>ホイク</t>
    </rPh>
    <rPh sb="315" eb="317">
      <t>ジギョウ</t>
    </rPh>
    <rPh sb="317" eb="318">
      <t>トウ</t>
    </rPh>
    <rPh sb="330" eb="332">
      <t>ヨウケン</t>
    </rPh>
    <rPh sb="333" eb="335">
      <t>シュウギョウ</t>
    </rPh>
    <rPh sb="335" eb="337">
      <t>キソク</t>
    </rPh>
    <rPh sb="338" eb="340">
      <t>チンギン</t>
    </rPh>
    <rPh sb="340" eb="342">
      <t>タイケイ</t>
    </rPh>
    <rPh sb="343" eb="346">
      <t>ホジョイン</t>
    </rPh>
    <rPh sb="346" eb="347">
      <t>トウ</t>
    </rPh>
    <rPh sb="348" eb="350">
      <t>キュウヨ</t>
    </rPh>
    <rPh sb="350" eb="352">
      <t>キテイ</t>
    </rPh>
    <rPh sb="353" eb="355">
      <t>セイビ</t>
    </rPh>
    <rPh sb="356" eb="358">
      <t>ケンシュウ</t>
    </rPh>
    <rPh sb="358" eb="360">
      <t>ケイカク</t>
    </rPh>
    <rPh sb="361" eb="363">
      <t>サクテイ</t>
    </rPh>
    <rPh sb="364" eb="366">
      <t>ジッシ</t>
    </rPh>
    <rPh sb="366" eb="367">
      <t>トウ</t>
    </rPh>
    <rPh sb="375" eb="377">
      <t>テキヨウ</t>
    </rPh>
    <phoneticPr fontId="26"/>
  </si>
  <si>
    <t>　新規施設・事業所又は新たに賃金改善要件が「適」となる施設・事業所は必ず挙証資料の提出をお願いいたします。
　既存施設・事業所で昨年度も賃金改善要件（キャリアパス要件）が「適」だった場合は、内容変更がなければ挙証資料の再提出は必要ありません。なお、変更がある場合は、変更後の資料もしくは変更箇所、変更内容が分かる資料の提出をお願いいたします。</t>
    <rPh sb="1" eb="3">
      <t>シンキ</t>
    </rPh>
    <rPh sb="3" eb="5">
      <t>シセツ</t>
    </rPh>
    <rPh sb="6" eb="9">
      <t>ジギョウショ</t>
    </rPh>
    <rPh sb="9" eb="10">
      <t>マタ</t>
    </rPh>
    <rPh sb="11" eb="12">
      <t>アラ</t>
    </rPh>
    <rPh sb="14" eb="16">
      <t>チンギン</t>
    </rPh>
    <rPh sb="16" eb="18">
      <t>カイゼン</t>
    </rPh>
    <rPh sb="18" eb="20">
      <t>ヨウケン</t>
    </rPh>
    <rPh sb="22" eb="23">
      <t>テキ</t>
    </rPh>
    <rPh sb="27" eb="29">
      <t>シセツ</t>
    </rPh>
    <rPh sb="30" eb="33">
      <t>ジギョウショ</t>
    </rPh>
    <rPh sb="34" eb="35">
      <t>カナラ</t>
    </rPh>
    <rPh sb="36" eb="38">
      <t>キョショウ</t>
    </rPh>
    <rPh sb="38" eb="40">
      <t>シリョウ</t>
    </rPh>
    <rPh sb="41" eb="43">
      <t>テイシュツ</t>
    </rPh>
    <rPh sb="45" eb="46">
      <t>ネガ</t>
    </rPh>
    <rPh sb="55" eb="57">
      <t>キソン</t>
    </rPh>
    <rPh sb="57" eb="59">
      <t>シセツ</t>
    </rPh>
    <rPh sb="60" eb="63">
      <t>ジギョウショ</t>
    </rPh>
    <rPh sb="64" eb="67">
      <t>サクネンド</t>
    </rPh>
    <rPh sb="68" eb="70">
      <t>チンギン</t>
    </rPh>
    <rPh sb="70" eb="72">
      <t>カイゼン</t>
    </rPh>
    <rPh sb="72" eb="74">
      <t>ヨウケン</t>
    </rPh>
    <rPh sb="81" eb="83">
      <t>ヨウケン</t>
    </rPh>
    <rPh sb="86" eb="87">
      <t>テキ</t>
    </rPh>
    <rPh sb="91" eb="93">
      <t>バアイ</t>
    </rPh>
    <rPh sb="95" eb="97">
      <t>ナイヨウ</t>
    </rPh>
    <rPh sb="97" eb="99">
      <t>ヘンコウ</t>
    </rPh>
    <rPh sb="104" eb="106">
      <t>キョショウ</t>
    </rPh>
    <rPh sb="106" eb="108">
      <t>シリョウ</t>
    </rPh>
    <rPh sb="109" eb="110">
      <t>サイ</t>
    </rPh>
    <rPh sb="110" eb="112">
      <t>テイシュツ</t>
    </rPh>
    <rPh sb="113" eb="115">
      <t>ヒツヨウ</t>
    </rPh>
    <rPh sb="124" eb="126">
      <t>ヘンコウ</t>
    </rPh>
    <rPh sb="129" eb="131">
      <t>バアイ</t>
    </rPh>
    <rPh sb="133" eb="135">
      <t>ヘンコウ</t>
    </rPh>
    <rPh sb="135" eb="136">
      <t>ゴ</t>
    </rPh>
    <rPh sb="137" eb="139">
      <t>シリョウ</t>
    </rPh>
    <rPh sb="143" eb="145">
      <t>ヘンコウ</t>
    </rPh>
    <rPh sb="145" eb="147">
      <t>カショ</t>
    </rPh>
    <rPh sb="148" eb="150">
      <t>ヘンコウ</t>
    </rPh>
    <rPh sb="150" eb="152">
      <t>ナイヨウ</t>
    </rPh>
    <rPh sb="153" eb="154">
      <t>ワ</t>
    </rPh>
    <rPh sb="156" eb="158">
      <t>シリョウ</t>
    </rPh>
    <rPh sb="159" eb="161">
      <t>テイシュツ</t>
    </rPh>
    <rPh sb="163" eb="164">
      <t>ネガ</t>
    </rPh>
    <phoneticPr fontId="26"/>
  </si>
  <si>
    <t>横浜市</t>
    <rPh sb="0" eb="3">
      <t>ヨコハマシ</t>
    </rPh>
    <phoneticPr fontId="26"/>
  </si>
  <si>
    <t>施設・事業所
番号</t>
    <rPh sb="0" eb="2">
      <t>シセツ</t>
    </rPh>
    <rPh sb="3" eb="6">
      <t>ジギョウショ</t>
    </rPh>
    <rPh sb="7" eb="9">
      <t>バンゴウ</t>
    </rPh>
    <phoneticPr fontId="26"/>
  </si>
  <si>
    <t>施設・
事業所名</t>
    <rPh sb="0" eb="2">
      <t>シセツ</t>
    </rPh>
    <rPh sb="4" eb="7">
      <t>ジギョウショ</t>
    </rPh>
    <rPh sb="7" eb="8">
      <t>メイ</t>
    </rPh>
    <phoneticPr fontId="26"/>
  </si>
  <si>
    <t>②次のｄ及びｅの要件を満たす。</t>
    <rPh sb="1" eb="2">
      <t>ツギ</t>
    </rPh>
    <rPh sb="4" eb="5">
      <t>オヨ</t>
    </rPh>
    <rPh sb="8" eb="10">
      <t>ヨウケン</t>
    </rPh>
    <rPh sb="11" eb="12">
      <t>ミ</t>
    </rPh>
    <phoneticPr fontId="26"/>
  </si>
  <si>
    <t>目指すべき姿（保育理念・教育理念）</t>
    <rPh sb="0" eb="2">
      <t>メザ</t>
    </rPh>
    <rPh sb="5" eb="6">
      <t>スガタ</t>
    </rPh>
    <rPh sb="7" eb="9">
      <t>ホイク</t>
    </rPh>
    <rPh sb="9" eb="11">
      <t>リネン</t>
    </rPh>
    <rPh sb="12" eb="14">
      <t>キョウイク</t>
    </rPh>
    <rPh sb="14" eb="16">
      <t>リネン</t>
    </rPh>
    <phoneticPr fontId="26"/>
  </si>
  <si>
    <t>ｄ</t>
    <phoneticPr fontId="26"/>
  </si>
  <si>
    <t>e</t>
    <phoneticPr fontId="26"/>
  </si>
  <si>
    <t>職員との意見交換を踏まえた資質向上のための具体的な目標を策定していること。</t>
    <rPh sb="0" eb="2">
      <t>ショクイン</t>
    </rPh>
    <rPh sb="4" eb="6">
      <t>イケン</t>
    </rPh>
    <rPh sb="6" eb="8">
      <t>コウカン</t>
    </rPh>
    <rPh sb="9" eb="10">
      <t>フ</t>
    </rPh>
    <rPh sb="13" eb="15">
      <t>シシツ</t>
    </rPh>
    <rPh sb="15" eb="17">
      <t>コウジョウ</t>
    </rPh>
    <rPh sb="21" eb="24">
      <t>グタイテキ</t>
    </rPh>
    <rPh sb="25" eb="27">
      <t>モクヒョウ</t>
    </rPh>
    <rPh sb="28" eb="30">
      <t>サクテイ</t>
    </rPh>
    <phoneticPr fontId="26"/>
  </si>
  <si>
    <t>ｄの実現のための具体的な取り組み内容を計画していること。</t>
    <rPh sb="2" eb="4">
      <t>ジツゲン</t>
    </rPh>
    <rPh sb="8" eb="11">
      <t>グタイテキ</t>
    </rPh>
    <rPh sb="12" eb="13">
      <t>ト</t>
    </rPh>
    <rPh sb="14" eb="15">
      <t>ク</t>
    </rPh>
    <rPh sb="16" eb="18">
      <t>ナイヨウ</t>
    </rPh>
    <rPh sb="19" eb="21">
      <t>ケイカク</t>
    </rPh>
    <phoneticPr fontId="26"/>
  </si>
  <si>
    <t>ア</t>
    <phoneticPr fontId="26"/>
  </si>
  <si>
    <t>イ</t>
    <phoneticPr fontId="26"/>
  </si>
  <si>
    <t>資質向上のための計画に沿って、研修機会の提供又は技術指導等を実施するとともに、職員の能力評価を行っていること。研修実施・参加、業務を通した指導（ＯＪＴ）、他施設・事業者や地域子育て支援事業との交流等を記載すること。</t>
    <rPh sb="57" eb="59">
      <t>ジッシ</t>
    </rPh>
    <rPh sb="60" eb="62">
      <t>サンカ</t>
    </rPh>
    <rPh sb="63" eb="65">
      <t>ギョウム</t>
    </rPh>
    <rPh sb="66" eb="67">
      <t>トオ</t>
    </rPh>
    <rPh sb="69" eb="71">
      <t>シドウ</t>
    </rPh>
    <rPh sb="77" eb="78">
      <t>タ</t>
    </rPh>
    <rPh sb="78" eb="80">
      <t>シセツ</t>
    </rPh>
    <rPh sb="81" eb="83">
      <t>ジギョウ</t>
    </rPh>
    <rPh sb="83" eb="84">
      <t>シャ</t>
    </rPh>
    <rPh sb="85" eb="87">
      <t>チイキ</t>
    </rPh>
    <rPh sb="87" eb="89">
      <t>コソダ</t>
    </rPh>
    <rPh sb="90" eb="92">
      <t>シエン</t>
    </rPh>
    <rPh sb="92" eb="94">
      <t>ジギョウ</t>
    </rPh>
    <rPh sb="96" eb="98">
      <t>コウリュウ</t>
    </rPh>
    <rPh sb="98" eb="99">
      <t>トウ</t>
    </rPh>
    <rPh sb="100" eb="102">
      <t>キサイ</t>
    </rPh>
    <phoneticPr fontId="26"/>
  </si>
  <si>
    <t>資格取得のための支援の実施※当該支援の内容について下記に記載すること。</t>
    <rPh sb="0" eb="2">
      <t>シカク</t>
    </rPh>
    <rPh sb="2" eb="4">
      <t>シュトク</t>
    </rPh>
    <rPh sb="8" eb="10">
      <t>シエン</t>
    </rPh>
    <rPh sb="11" eb="13">
      <t>ジッシ</t>
    </rPh>
    <rPh sb="14" eb="16">
      <t>トウガイ</t>
    </rPh>
    <rPh sb="16" eb="18">
      <t>シエン</t>
    </rPh>
    <rPh sb="19" eb="21">
      <t>ナイヨウ</t>
    </rPh>
    <rPh sb="25" eb="27">
      <t>カキ</t>
    </rPh>
    <rPh sb="28" eb="30">
      <t>キサイ</t>
    </rPh>
    <phoneticPr fontId="26"/>
  </si>
  <si>
    <t>全体</t>
    <rPh sb="0" eb="2">
      <t>ゼンタイ</t>
    </rPh>
    <phoneticPr fontId="26"/>
  </si>
  <si>
    <t>初任者向け</t>
    <rPh sb="0" eb="3">
      <t>ショニンシャ</t>
    </rPh>
    <rPh sb="3" eb="4">
      <t>ム</t>
    </rPh>
    <phoneticPr fontId="26"/>
  </si>
  <si>
    <t>中堅向け</t>
    <rPh sb="0" eb="2">
      <t>チュウケン</t>
    </rPh>
    <rPh sb="2" eb="3">
      <t>ム</t>
    </rPh>
    <phoneticPr fontId="26"/>
  </si>
  <si>
    <t>主任・ベテラン向け</t>
    <rPh sb="0" eb="2">
      <t>シュニン</t>
    </rPh>
    <rPh sb="7" eb="8">
      <t>ム</t>
    </rPh>
    <phoneticPr fontId="26"/>
  </si>
  <si>
    <t>指導職員・管理職層向け</t>
    <rPh sb="0" eb="2">
      <t>シドウ</t>
    </rPh>
    <rPh sb="2" eb="4">
      <t>ショクイン</t>
    </rPh>
    <rPh sb="5" eb="7">
      <t>カンリ</t>
    </rPh>
    <rPh sb="7" eb="8">
      <t>ショク</t>
    </rPh>
    <rPh sb="8" eb="9">
      <t>ソウ</t>
    </rPh>
    <rPh sb="9" eb="10">
      <t>ム</t>
    </rPh>
    <phoneticPr fontId="26"/>
  </si>
  <si>
    <t>第６号様式</t>
    <phoneticPr fontId="17"/>
  </si>
  <si>
    <t>施設・事業所名称</t>
    <rPh sb="0" eb="2">
      <t>シセツ</t>
    </rPh>
    <rPh sb="3" eb="6">
      <t>ジギョウショ</t>
    </rPh>
    <rPh sb="6" eb="8">
      <t>メイショウ</t>
    </rPh>
    <phoneticPr fontId="13"/>
  </si>
  <si>
    <t>（１）賃金改善について</t>
    <rPh sb="3" eb="5">
      <t>チンギン</t>
    </rPh>
    <rPh sb="5" eb="7">
      <t>カイゼン</t>
    </rPh>
    <phoneticPr fontId="17"/>
  </si>
  <si>
    <t>加算Ⅱ新規事由</t>
    <rPh sb="0" eb="2">
      <t>カサン</t>
    </rPh>
    <rPh sb="3" eb="5">
      <t>シンキ</t>
    </rPh>
    <rPh sb="5" eb="7">
      <t>ジユウ</t>
    </rPh>
    <phoneticPr fontId="17"/>
  </si>
  <si>
    <t>あり</t>
    <phoneticPr fontId="17"/>
  </si>
  <si>
    <t>加算見込額（千円未満の端数は切り捨て）（※1）</t>
    <rPh sb="0" eb="2">
      <t>カサン</t>
    </rPh>
    <rPh sb="2" eb="4">
      <t>ミコ</t>
    </rPh>
    <rPh sb="4" eb="5">
      <t>ガク</t>
    </rPh>
    <phoneticPr fontId="17"/>
  </si>
  <si>
    <t>人数Ａ</t>
    <rPh sb="0" eb="2">
      <t>ニンズウ</t>
    </rPh>
    <phoneticPr fontId="17"/>
  </si>
  <si>
    <t>人</t>
    <rPh sb="0" eb="1">
      <t>ニン</t>
    </rPh>
    <phoneticPr fontId="17"/>
  </si>
  <si>
    <t>人数Ｂ</t>
    <rPh sb="0" eb="2">
      <t>ニンズウ</t>
    </rPh>
    <phoneticPr fontId="17"/>
  </si>
  <si>
    <t>人数Ｃ</t>
    <rPh sb="0" eb="2">
      <t>ニンズウ</t>
    </rPh>
    <phoneticPr fontId="17"/>
  </si>
  <si>
    <t>なし</t>
    <phoneticPr fontId="17"/>
  </si>
  <si>
    <t>処遇改善等加算Ⅱ【国】</t>
    <phoneticPr fontId="17"/>
  </si>
  <si>
    <t>職員処遇改善費【市】</t>
    <phoneticPr fontId="17"/>
  </si>
  <si>
    <t>③特定加算見込額（千円未満の端数は切り捨て）（※1）</t>
    <rPh sb="1" eb="3">
      <t>トクテイ</t>
    </rPh>
    <rPh sb="3" eb="5">
      <t>カサン</t>
    </rPh>
    <rPh sb="5" eb="7">
      <t>ミコ</t>
    </rPh>
    <rPh sb="7" eb="8">
      <t>ガク</t>
    </rPh>
    <phoneticPr fontId="17"/>
  </si>
  <si>
    <t>処遇改善等加算Ⅱ【国】</t>
  </si>
  <si>
    <t>職員処遇改善費【市】</t>
  </si>
  <si>
    <t>（</t>
    <phoneticPr fontId="17"/>
  </si>
  <si>
    <t>ヶ月</t>
  </si>
  <si>
    <t>）</t>
    <phoneticPr fontId="17"/>
  </si>
  <si>
    <t>賃金改善等見込総額（②＋⑨）（千円未満の端数は切り捨て）</t>
    <rPh sb="0" eb="2">
      <t>チンギン</t>
    </rPh>
    <rPh sb="2" eb="4">
      <t>カイゼン</t>
    </rPh>
    <rPh sb="4" eb="5">
      <t>トウ</t>
    </rPh>
    <rPh sb="5" eb="7">
      <t>ミコミ</t>
    </rPh>
    <rPh sb="7" eb="9">
      <t>ソウガク</t>
    </rPh>
    <phoneticPr fontId="17"/>
  </si>
  <si>
    <t>②賃金改善見込総額（③－④－⑤－⑧）</t>
    <rPh sb="5" eb="7">
      <t>ミコ</t>
    </rPh>
    <phoneticPr fontId="17"/>
  </si>
  <si>
    <t>④③のうち、加算前年度の加算残額に係る支払賃金</t>
    <rPh sb="6" eb="8">
      <t>カサン</t>
    </rPh>
    <rPh sb="8" eb="11">
      <t>ゼンネンド</t>
    </rPh>
    <rPh sb="12" eb="14">
      <t>カサン</t>
    </rPh>
    <rPh sb="14" eb="16">
      <t>ザンガク</t>
    </rPh>
    <rPh sb="17" eb="18">
      <t>カカ</t>
    </rPh>
    <rPh sb="19" eb="21">
      <t>シハライ</t>
    </rPh>
    <rPh sb="21" eb="23">
      <t>チンギン</t>
    </rPh>
    <phoneticPr fontId="17"/>
  </si>
  <si>
    <t>c</t>
    <phoneticPr fontId="17"/>
  </si>
  <si>
    <t>加算Ⅱの新規事由による賃金改善額</t>
    <rPh sb="0" eb="2">
      <t>カサン</t>
    </rPh>
    <rPh sb="4" eb="6">
      <t>シンキ</t>
    </rPh>
    <rPh sb="6" eb="8">
      <t>ジユウ</t>
    </rPh>
    <rPh sb="11" eb="13">
      <t>チンギン</t>
    </rPh>
    <rPh sb="13" eb="15">
      <t>カイゼン</t>
    </rPh>
    <rPh sb="15" eb="16">
      <t>ガク</t>
    </rPh>
    <phoneticPr fontId="17"/>
  </si>
  <si>
    <t>⑤起点賃金水準（⑥＋⑦）</t>
    <phoneticPr fontId="17"/>
  </si>
  <si>
    <t>⑦基準翌年度から加算当年度までの公定価格における人件費の改定分</t>
    <rPh sb="1" eb="3">
      <t>キジュン</t>
    </rPh>
    <rPh sb="3" eb="6">
      <t>ヨクネンド</t>
    </rPh>
    <rPh sb="4" eb="6">
      <t>ネンド</t>
    </rPh>
    <rPh sb="8" eb="10">
      <t>カサン</t>
    </rPh>
    <rPh sb="10" eb="13">
      <t>トウネンド</t>
    </rPh>
    <rPh sb="16" eb="18">
      <t>コウテイ</t>
    </rPh>
    <rPh sb="18" eb="20">
      <t>カカク</t>
    </rPh>
    <rPh sb="24" eb="27">
      <t>ジンケンヒ</t>
    </rPh>
    <rPh sb="28" eb="30">
      <t>カイテイ</t>
    </rPh>
    <rPh sb="30" eb="31">
      <t>ブン</t>
    </rPh>
    <phoneticPr fontId="17"/>
  </si>
  <si>
    <t>⑧基準年度に加算Ⅱの対象であり、かつ加算当年度に加算Ⅱの対象外となった職員に係る、基準年度における加算Ⅱに係る賃金改善額</t>
    <rPh sb="1" eb="3">
      <t>キジュン</t>
    </rPh>
    <rPh sb="3" eb="5">
      <t>ネンド</t>
    </rPh>
    <rPh sb="6" eb="8">
      <t>カサン</t>
    </rPh>
    <rPh sb="10" eb="12">
      <t>タイショウ</t>
    </rPh>
    <rPh sb="18" eb="20">
      <t>カサン</t>
    </rPh>
    <rPh sb="20" eb="22">
      <t>トウネン</t>
    </rPh>
    <rPh sb="22" eb="23">
      <t>ド</t>
    </rPh>
    <rPh sb="24" eb="26">
      <t>カサン</t>
    </rPh>
    <rPh sb="28" eb="31">
      <t>タイショウガイ</t>
    </rPh>
    <rPh sb="35" eb="37">
      <t>ショクイン</t>
    </rPh>
    <rPh sb="38" eb="39">
      <t>カカ</t>
    </rPh>
    <rPh sb="41" eb="43">
      <t>キジュン</t>
    </rPh>
    <rPh sb="43" eb="45">
      <t>ネンド</t>
    </rPh>
    <rPh sb="49" eb="51">
      <t>カサン</t>
    </rPh>
    <rPh sb="53" eb="54">
      <t>カカ</t>
    </rPh>
    <rPh sb="55" eb="57">
      <t>チンギン</t>
    </rPh>
    <rPh sb="57" eb="59">
      <t>カイゼン</t>
    </rPh>
    <rPh sb="59" eb="60">
      <t>ガク</t>
    </rPh>
    <phoneticPr fontId="17"/>
  </si>
  <si>
    <t>⑨事業主負担増加見込総額</t>
    <rPh sb="1" eb="4">
      <t>ジギョウヌシ</t>
    </rPh>
    <rPh sb="4" eb="6">
      <t>フタン</t>
    </rPh>
    <rPh sb="6" eb="8">
      <t>ゾウカ</t>
    </rPh>
    <rPh sb="8" eb="10">
      <t>ミコ</t>
    </rPh>
    <rPh sb="10" eb="12">
      <t>ソウガク</t>
    </rPh>
    <phoneticPr fontId="17"/>
  </si>
  <si>
    <t>【処遇改善等加算Ⅱ】</t>
    <rPh sb="1" eb="3">
      <t>ショグウ</t>
    </rPh>
    <rPh sb="3" eb="5">
      <t>カイゼン</t>
    </rPh>
    <rPh sb="5" eb="6">
      <t>トウ</t>
    </rPh>
    <rPh sb="6" eb="8">
      <t>カサン</t>
    </rPh>
    <phoneticPr fontId="17"/>
  </si>
  <si>
    <t>＜加算Ⅱ新規事由がある場合＞（以下のＢの額がＡの額以上であること（※1））</t>
    <rPh sb="1" eb="3">
      <t>カサン</t>
    </rPh>
    <rPh sb="4" eb="6">
      <t>シンキ</t>
    </rPh>
    <rPh sb="6" eb="8">
      <t>ジユウ</t>
    </rPh>
    <rPh sb="11" eb="13">
      <t>バアイ</t>
    </rPh>
    <phoneticPr fontId="17"/>
  </si>
  <si>
    <t>特定加算見込額【（１）③】</t>
    <rPh sb="0" eb="2">
      <t>トクテイ</t>
    </rPh>
    <rPh sb="2" eb="4">
      <t>カサン</t>
    </rPh>
    <rPh sb="4" eb="6">
      <t>ミコミ</t>
    </rPh>
    <rPh sb="6" eb="7">
      <t>ガク</t>
    </rPh>
    <phoneticPr fontId="17"/>
  </si>
  <si>
    <t>＜加算Ⅱ新規事由がない場合＞（以下のＢの額がＡの額以上であること（※1）かつDの額がCの額以上であること）</t>
    <rPh sb="1" eb="3">
      <t>カサン</t>
    </rPh>
    <rPh sb="4" eb="6">
      <t>シンキ</t>
    </rPh>
    <rPh sb="6" eb="8">
      <t>ジユウ</t>
    </rPh>
    <rPh sb="11" eb="13">
      <t>バアイ</t>
    </rPh>
    <rPh sb="40" eb="41">
      <t>ガク</t>
    </rPh>
    <rPh sb="44" eb="45">
      <t>ガク</t>
    </rPh>
    <rPh sb="45" eb="47">
      <t>イジョウ</t>
    </rPh>
    <phoneticPr fontId="17"/>
  </si>
  <si>
    <t>賃金見込総額【（２）③－（２）④】</t>
    <phoneticPr fontId="17"/>
  </si>
  <si>
    <t>Ｃ</t>
    <phoneticPr fontId="17"/>
  </si>
  <si>
    <t>加算見込額【（１）②】</t>
    <rPh sb="0" eb="2">
      <t>カサン</t>
    </rPh>
    <rPh sb="2" eb="4">
      <t>ミコ</t>
    </rPh>
    <rPh sb="4" eb="5">
      <t>ガク</t>
    </rPh>
    <phoneticPr fontId="17"/>
  </si>
  <si>
    <t>Ｄ</t>
    <phoneticPr fontId="17"/>
  </si>
  <si>
    <t>【職員処遇改善費】</t>
    <rPh sb="1" eb="3">
      <t>ショクイン</t>
    </rPh>
    <rPh sb="3" eb="5">
      <t>ショグウ</t>
    </rPh>
    <rPh sb="5" eb="7">
      <t>カイゼン</t>
    </rPh>
    <rPh sb="7" eb="8">
      <t>ヒ</t>
    </rPh>
    <phoneticPr fontId="17"/>
  </si>
  <si>
    <t>第６号様式（添付書類）</t>
    <rPh sb="0" eb="1">
      <t>ダイ</t>
    </rPh>
    <rPh sb="2" eb="3">
      <t>ゴウ</t>
    </rPh>
    <rPh sb="3" eb="5">
      <t>ヨウシキ</t>
    </rPh>
    <rPh sb="6" eb="8">
      <t>テンプ</t>
    </rPh>
    <rPh sb="8" eb="10">
      <t>ショルイ</t>
    </rPh>
    <phoneticPr fontId="17"/>
  </si>
  <si>
    <t>　　記載例に従って、下記の表に記載すること（職名・職種・改善する給与項目、算出方法が同じ場合には、まとめて記載すること）。</t>
    <rPh sb="37" eb="39">
      <t>サンシュツ</t>
    </rPh>
    <rPh sb="39" eb="41">
      <t>ホウホウ</t>
    </rPh>
    <phoneticPr fontId="17"/>
  </si>
  <si>
    <t>職名</t>
    <rPh sb="0" eb="2">
      <t>ショクメイ</t>
    </rPh>
    <phoneticPr fontId="17"/>
  </si>
  <si>
    <t>職種</t>
    <rPh sb="0" eb="2">
      <t>ショクシュ</t>
    </rPh>
    <phoneticPr fontId="17"/>
  </si>
  <si>
    <t>処遇改善等加算Ⅱによる賃金改善額</t>
    <rPh sb="0" eb="2">
      <t>ショグウ</t>
    </rPh>
    <rPh sb="2" eb="4">
      <t>カイゼン</t>
    </rPh>
    <rPh sb="4" eb="5">
      <t>トウ</t>
    </rPh>
    <rPh sb="5" eb="7">
      <t>カサン</t>
    </rPh>
    <rPh sb="11" eb="13">
      <t>チンギン</t>
    </rPh>
    <rPh sb="13" eb="15">
      <t>カイゼン</t>
    </rPh>
    <rPh sb="15" eb="16">
      <t>ガク</t>
    </rPh>
    <phoneticPr fontId="17"/>
  </si>
  <si>
    <t>うち基準翌年度から加算当年度における賃金改善分
※加算Ⅱ新規事由がある場合のみ記入</t>
    <rPh sb="2" eb="4">
      <t>キジュン</t>
    </rPh>
    <rPh sb="4" eb="7">
      <t>ヨクネンド</t>
    </rPh>
    <rPh sb="9" eb="11">
      <t>カサン</t>
    </rPh>
    <rPh sb="11" eb="13">
      <t>トウネン</t>
    </rPh>
    <rPh sb="13" eb="14">
      <t>ド</t>
    </rPh>
    <rPh sb="18" eb="20">
      <t>チンギン</t>
    </rPh>
    <rPh sb="20" eb="22">
      <t>カイゼン</t>
    </rPh>
    <rPh sb="22" eb="23">
      <t>ブン</t>
    </rPh>
    <rPh sb="25" eb="27">
      <t>カサン</t>
    </rPh>
    <rPh sb="28" eb="30">
      <t>シンキ</t>
    </rPh>
    <rPh sb="30" eb="32">
      <t>ジユウ</t>
    </rPh>
    <rPh sb="35" eb="37">
      <t>バアイ</t>
    </rPh>
    <rPh sb="39" eb="41">
      <t>キニュウ</t>
    </rPh>
    <phoneticPr fontId="17"/>
  </si>
  <si>
    <t>※うち基準翌年度から加算当年度における賃金改善分</t>
    <phoneticPr fontId="17"/>
  </si>
  <si>
    <t>例1</t>
    <rPh sb="0" eb="1">
      <t>レイ</t>
    </rPh>
    <phoneticPr fontId="17"/>
  </si>
  <si>
    <t>副主任保育士</t>
    <rPh sb="0" eb="1">
      <t>フク</t>
    </rPh>
    <rPh sb="1" eb="3">
      <t>シュニン</t>
    </rPh>
    <rPh sb="3" eb="6">
      <t>ホイクシ</t>
    </rPh>
    <phoneticPr fontId="17"/>
  </si>
  <si>
    <t>保育士</t>
    <rPh sb="0" eb="3">
      <t>ホイクシ</t>
    </rPh>
    <phoneticPr fontId="17"/>
  </si>
  <si>
    <t>基本給</t>
    <rPh sb="0" eb="3">
      <t>キホンキュウ</t>
    </rPh>
    <phoneticPr fontId="17"/>
  </si>
  <si>
    <t>×</t>
    <phoneticPr fontId="17"/>
  </si>
  <si>
    <t>月</t>
    <rPh sb="0" eb="1">
      <t>ツキ</t>
    </rPh>
    <phoneticPr fontId="17"/>
  </si>
  <si>
    <t>＝</t>
    <phoneticPr fontId="17"/>
  </si>
  <si>
    <t>例2</t>
    <rPh sb="0" eb="1">
      <t>レイ</t>
    </rPh>
    <phoneticPr fontId="17"/>
  </si>
  <si>
    <t>手当</t>
    <rPh sb="0" eb="2">
      <t>テアテ</t>
    </rPh>
    <phoneticPr fontId="17"/>
  </si>
  <si>
    <t>専門リーダー</t>
    <rPh sb="0" eb="2">
      <t>センモン</t>
    </rPh>
    <phoneticPr fontId="17"/>
  </si>
  <si>
    <t>①賃金改善見込額　計</t>
    <rPh sb="1" eb="3">
      <t>チンギン</t>
    </rPh>
    <rPh sb="3" eb="5">
      <t>カイゼン</t>
    </rPh>
    <rPh sb="5" eb="7">
      <t>ミコ</t>
    </rPh>
    <rPh sb="7" eb="8">
      <t>ガク</t>
    </rPh>
    <rPh sb="9" eb="10">
      <t>ケイ</t>
    </rPh>
    <phoneticPr fontId="17"/>
  </si>
  <si>
    <t>②上記に対応する法定福利費等の事業主負担分の総額</t>
    <rPh sb="1" eb="3">
      <t>ジョウキ</t>
    </rPh>
    <rPh sb="4" eb="6">
      <t>タイオウ</t>
    </rPh>
    <rPh sb="8" eb="10">
      <t>ホウテイ</t>
    </rPh>
    <rPh sb="10" eb="12">
      <t>フクリ</t>
    </rPh>
    <rPh sb="12" eb="13">
      <t>ヒ</t>
    </rPh>
    <rPh sb="13" eb="14">
      <t>トウ</t>
    </rPh>
    <rPh sb="15" eb="17">
      <t>ジギョウ</t>
    </rPh>
    <rPh sb="17" eb="18">
      <t>シュ</t>
    </rPh>
    <rPh sb="18" eb="21">
      <t>フタンブン</t>
    </rPh>
    <rPh sb="22" eb="24">
      <t>ソウガク</t>
    </rPh>
    <phoneticPr fontId="17"/>
  </si>
  <si>
    <t>③①＋②</t>
    <phoneticPr fontId="17"/>
  </si>
  <si>
    <t>うち基準翌年度から加算当年度における賃金改善分
※加算Ⅱ新規事由がある場合のみ記入</t>
    <rPh sb="9" eb="11">
      <t>カサン</t>
    </rPh>
    <rPh sb="11" eb="13">
      <t>トウネン</t>
    </rPh>
    <rPh sb="13" eb="14">
      <t>ド</t>
    </rPh>
    <rPh sb="18" eb="20">
      <t>チンギン</t>
    </rPh>
    <rPh sb="20" eb="22">
      <t>カイゼン</t>
    </rPh>
    <rPh sb="22" eb="23">
      <t>ブン</t>
    </rPh>
    <rPh sb="25" eb="27">
      <t>カサン</t>
    </rPh>
    <rPh sb="28" eb="30">
      <t>シンキ</t>
    </rPh>
    <rPh sb="30" eb="32">
      <t>ジユウ</t>
    </rPh>
    <rPh sb="35" eb="37">
      <t>バアイ</t>
    </rPh>
    <rPh sb="39" eb="41">
      <t>キニュウ</t>
    </rPh>
    <phoneticPr fontId="17"/>
  </si>
  <si>
    <t>○○○リーダー</t>
    <phoneticPr fontId="17"/>
  </si>
  <si>
    <t>◇◇◇リーダー</t>
    <phoneticPr fontId="17"/>
  </si>
  <si>
    <t>②上記に対応する法定福利費等の事業主負担分の総額</t>
    <rPh sb="1" eb="3">
      <t>ジョウキ</t>
    </rPh>
    <rPh sb="4" eb="6">
      <t>タイオウ</t>
    </rPh>
    <rPh sb="8" eb="10">
      <t>ホウテイ</t>
    </rPh>
    <rPh sb="10" eb="12">
      <t>フクリ</t>
    </rPh>
    <rPh sb="12" eb="13">
      <t>ヒ</t>
    </rPh>
    <rPh sb="13" eb="14">
      <t>トウ</t>
    </rPh>
    <rPh sb="18" eb="21">
      <t>フタンブン</t>
    </rPh>
    <rPh sb="22" eb="24">
      <t>ソウガク</t>
    </rPh>
    <phoneticPr fontId="17"/>
  </si>
  <si>
    <r>
      <t>うち基準年度からの増減額</t>
    </r>
    <r>
      <rPr>
        <vertAlign val="superscript"/>
        <sz val="9"/>
        <rFont val="HGｺﾞｼｯｸM"/>
        <family val="3"/>
        <charset val="128"/>
      </rPr>
      <t>※2</t>
    </r>
    <r>
      <rPr>
        <sz val="9"/>
        <rFont val="HGｺﾞｼｯｸM"/>
        <family val="3"/>
        <charset val="128"/>
      </rPr>
      <t xml:space="preserve">
（円）</t>
    </r>
    <rPh sb="16" eb="17">
      <t>エン</t>
    </rPh>
    <phoneticPr fontId="17"/>
  </si>
  <si>
    <t>例２</t>
    <rPh sb="0" eb="1">
      <t>レイ</t>
    </rPh>
    <phoneticPr fontId="17"/>
  </si>
  <si>
    <t>横浜市</t>
    <rPh sb="0" eb="3">
      <t>ヨコハマシ</t>
    </rPh>
    <phoneticPr fontId="17"/>
  </si>
  <si>
    <t>区</t>
    <rPh sb="0" eb="1">
      <t>ク</t>
    </rPh>
    <phoneticPr fontId="17"/>
  </si>
  <si>
    <t>施設事業所番号</t>
    <rPh sb="0" eb="2">
      <t>シセツ</t>
    </rPh>
    <rPh sb="2" eb="5">
      <t>ジギョウショ</t>
    </rPh>
    <rPh sb="5" eb="7">
      <t>バンゴウ</t>
    </rPh>
    <phoneticPr fontId="17"/>
  </si>
  <si>
    <t>神奈川県</t>
    <rPh sb="0" eb="4">
      <t>カナガワケン</t>
    </rPh>
    <phoneticPr fontId="17"/>
  </si>
  <si>
    <t>施設・事業所名称</t>
    <rPh sb="0" eb="2">
      <t>シセツ</t>
    </rPh>
    <rPh sb="3" eb="6">
      <t>ジギョウショ</t>
    </rPh>
    <rPh sb="6" eb="8">
      <t>メイショウ</t>
    </rPh>
    <phoneticPr fontId="17"/>
  </si>
  <si>
    <t>施設・事業所名称</t>
    <phoneticPr fontId="17"/>
  </si>
  <si>
    <t>施設事業所番号</t>
    <phoneticPr fontId="17"/>
  </si>
  <si>
    <t>事務職員</t>
    <rPh sb="0" eb="2">
      <t>ジム</t>
    </rPh>
    <rPh sb="2" eb="4">
      <t>ショクイン</t>
    </rPh>
    <phoneticPr fontId="17"/>
  </si>
  <si>
    <t>園長・施設長</t>
    <rPh sb="0" eb="2">
      <t>エンチョウ</t>
    </rPh>
    <rPh sb="3" eb="5">
      <t>シセツ</t>
    </rPh>
    <rPh sb="5" eb="6">
      <t>チョウ</t>
    </rPh>
    <phoneticPr fontId="17"/>
  </si>
  <si>
    <t>基本給（法定福利費残）</t>
    <rPh sb="0" eb="3">
      <t>キホンキュウ</t>
    </rPh>
    <rPh sb="4" eb="6">
      <t>ホウテイ</t>
    </rPh>
    <rPh sb="6" eb="8">
      <t>フクリ</t>
    </rPh>
    <rPh sb="8" eb="9">
      <t>ヒ</t>
    </rPh>
    <rPh sb="9" eb="10">
      <t>ザン</t>
    </rPh>
    <phoneticPr fontId="17"/>
  </si>
  <si>
    <t>手当（法定福利費残）</t>
    <rPh sb="0" eb="2">
      <t>テアテ</t>
    </rPh>
    <rPh sb="3" eb="5">
      <t>ホウテイ</t>
    </rPh>
    <rPh sb="5" eb="7">
      <t>フクリ</t>
    </rPh>
    <rPh sb="7" eb="8">
      <t>ヒ</t>
    </rPh>
    <rPh sb="8" eb="9">
      <t>ザン</t>
    </rPh>
    <phoneticPr fontId="17"/>
  </si>
  <si>
    <t>一時金（法定福利費残）</t>
    <rPh sb="0" eb="3">
      <t>イチジキン</t>
    </rPh>
    <rPh sb="4" eb="6">
      <t>ホウテイ</t>
    </rPh>
    <rPh sb="6" eb="8">
      <t>フクリ</t>
    </rPh>
    <rPh sb="8" eb="9">
      <t>ヒ</t>
    </rPh>
    <rPh sb="9" eb="10">
      <t>ザン</t>
    </rPh>
    <phoneticPr fontId="17"/>
  </si>
  <si>
    <t>代表職・氏名</t>
    <rPh sb="0" eb="2">
      <t>ダイヒョウ</t>
    </rPh>
    <rPh sb="2" eb="3">
      <t>ショク</t>
    </rPh>
    <rPh sb="4" eb="6">
      <t>シメイ</t>
    </rPh>
    <phoneticPr fontId="13"/>
  </si>
  <si>
    <t>市町村</t>
    <rPh sb="0" eb="3">
      <t>シチョウソン</t>
    </rPh>
    <phoneticPr fontId="17"/>
  </si>
  <si>
    <t>市町村</t>
    <rPh sb="0" eb="3">
      <t>シチョウソン</t>
    </rPh>
    <phoneticPr fontId="17"/>
  </si>
  <si>
    <t>該当</t>
    <rPh sb="0" eb="2">
      <t>ガイトウ</t>
    </rPh>
    <phoneticPr fontId="17"/>
  </si>
  <si>
    <t>非該当</t>
    <rPh sb="0" eb="3">
      <t>ヒガイトウ</t>
    </rPh>
    <phoneticPr fontId="17"/>
  </si>
  <si>
    <t>処遇改善等加算Ⅰにより賃金改善を実施している職員全員（職種を問わず、非常勤を含む。）を記載すること。</t>
    <rPh sb="0" eb="2">
      <t>ショグウ</t>
    </rPh>
    <rPh sb="2" eb="4">
      <t>カイゼン</t>
    </rPh>
    <rPh sb="4" eb="5">
      <t>トウ</t>
    </rPh>
    <rPh sb="5" eb="7">
      <t>カサン</t>
    </rPh>
    <rPh sb="11" eb="13">
      <t>チンギン</t>
    </rPh>
    <rPh sb="13" eb="15">
      <t>カイゼン</t>
    </rPh>
    <rPh sb="16" eb="18">
      <t>ジッシ</t>
    </rPh>
    <rPh sb="22" eb="24">
      <t>ショクイン</t>
    </rPh>
    <rPh sb="24" eb="26">
      <t>ゼンイン</t>
    </rPh>
    <rPh sb="27" eb="29">
      <t>ショクシュ</t>
    </rPh>
    <rPh sb="30" eb="31">
      <t>ト</t>
    </rPh>
    <rPh sb="34" eb="37">
      <t>ヒジョウキン</t>
    </rPh>
    <rPh sb="38" eb="39">
      <t>フク</t>
    </rPh>
    <rPh sb="43" eb="45">
      <t>キサイ</t>
    </rPh>
    <phoneticPr fontId="17"/>
  </si>
  <si>
    <t>基本給
①</t>
    <rPh sb="0" eb="3">
      <t>キホンキュウ</t>
    </rPh>
    <phoneticPr fontId="17"/>
  </si>
  <si>
    <t>加算Ⅱ新規事由がない場合は、前年度からの増減額を記入すること。</t>
    <rPh sb="10" eb="12">
      <t>バアイ</t>
    </rPh>
    <rPh sb="14" eb="17">
      <t>ゼンネンド</t>
    </rPh>
    <rPh sb="20" eb="22">
      <t>ゾウゲン</t>
    </rPh>
    <rPh sb="22" eb="23">
      <t>ガク</t>
    </rPh>
    <rPh sb="24" eb="26">
      <t>キニュウ</t>
    </rPh>
    <phoneticPr fontId="17"/>
  </si>
  <si>
    <t>（５）副主任保育士等に係る賃金改善について（内訳）</t>
    <rPh sb="3" eb="6">
      <t>フクシュニン</t>
    </rPh>
    <rPh sb="6" eb="9">
      <t>ホイクシ</t>
    </rPh>
    <rPh sb="9" eb="10">
      <t>トウ</t>
    </rPh>
    <rPh sb="11" eb="12">
      <t>カカ</t>
    </rPh>
    <rPh sb="13" eb="15">
      <t>チンギン</t>
    </rPh>
    <rPh sb="15" eb="17">
      <t>カイゼン</t>
    </rPh>
    <rPh sb="22" eb="24">
      <t>ウチワケ</t>
    </rPh>
    <phoneticPr fontId="17"/>
  </si>
  <si>
    <t>職員処遇改善費による賃金改善額</t>
    <rPh sb="0" eb="2">
      <t>ショクイン</t>
    </rPh>
    <rPh sb="2" eb="4">
      <t>ショグウ</t>
    </rPh>
    <rPh sb="4" eb="6">
      <t>カイゼン</t>
    </rPh>
    <rPh sb="6" eb="7">
      <t>ヒ</t>
    </rPh>
    <rPh sb="10" eb="12">
      <t>チンギン</t>
    </rPh>
    <rPh sb="12" eb="14">
      <t>カイゼン</t>
    </rPh>
    <rPh sb="14" eb="15">
      <t>ガク</t>
    </rPh>
    <phoneticPr fontId="17"/>
  </si>
  <si>
    <t>（６）職務分野別リーダー等に係る賃金改善について（内訳）</t>
    <rPh sb="3" eb="5">
      <t>ショクム</t>
    </rPh>
    <rPh sb="5" eb="8">
      <t>ブンヤベツ</t>
    </rPh>
    <rPh sb="12" eb="13">
      <t>トウ</t>
    </rPh>
    <rPh sb="14" eb="15">
      <t>カカ</t>
    </rPh>
    <rPh sb="16" eb="18">
      <t>チンギン</t>
    </rPh>
    <rPh sb="18" eb="20">
      <t>カイゼン</t>
    </rPh>
    <rPh sb="25" eb="27">
      <t>ウチワケ</t>
    </rPh>
    <phoneticPr fontId="17"/>
  </si>
  <si>
    <t>施設・事業所間で加算額の一部の配分を調整する場合の「加算見込額」及び「特定加算見込額」については、調整による加算額の増減を反映した（加算見込額にあっては（４）①の額を減じ、（４）③の額を加えた後の、特定加算見込額にあっては（４）②の額を減じ、（４）④の額を加えた後の）金額を記入すること。</t>
    <phoneticPr fontId="17"/>
  </si>
  <si>
    <t>（２）賃金改善等見込総額（処遇改善等加算Ⅱ【国】）</t>
    <rPh sb="3" eb="5">
      <t>チンギン</t>
    </rPh>
    <rPh sb="5" eb="7">
      <t>カイゼン</t>
    </rPh>
    <rPh sb="7" eb="8">
      <t>トウ</t>
    </rPh>
    <rPh sb="8" eb="10">
      <t>ミコミ</t>
    </rPh>
    <rPh sb="10" eb="12">
      <t>ソウガク</t>
    </rPh>
    <rPh sb="13" eb="15">
      <t>ショグウ</t>
    </rPh>
    <rPh sb="15" eb="17">
      <t>カイゼン</t>
    </rPh>
    <rPh sb="17" eb="18">
      <t>トウ</t>
    </rPh>
    <rPh sb="18" eb="20">
      <t>カサン</t>
    </rPh>
    <rPh sb="22" eb="23">
      <t>クニ</t>
    </rPh>
    <phoneticPr fontId="17"/>
  </si>
  <si>
    <t>（３）賃金改善等見込総額（職員処遇改善費【市】）</t>
    <rPh sb="3" eb="5">
      <t>チンギン</t>
    </rPh>
    <rPh sb="5" eb="7">
      <t>カイゼン</t>
    </rPh>
    <rPh sb="7" eb="8">
      <t>トウ</t>
    </rPh>
    <rPh sb="8" eb="10">
      <t>ミコミ</t>
    </rPh>
    <rPh sb="10" eb="12">
      <t>ソウガク</t>
    </rPh>
    <rPh sb="13" eb="15">
      <t>ショクイン</t>
    </rPh>
    <rPh sb="15" eb="17">
      <t>ショグウ</t>
    </rPh>
    <rPh sb="17" eb="19">
      <t>カイゼン</t>
    </rPh>
    <rPh sb="19" eb="20">
      <t>ヒ</t>
    </rPh>
    <rPh sb="21" eb="22">
      <t>シ</t>
    </rPh>
    <phoneticPr fontId="17"/>
  </si>
  <si>
    <t>⑧基準年度に職員処遇改善費の対象であり、かつ加算当年度に職員処遇改善費の対象外となった職員に係る、基準年度における職員処遇改善費に係る賃金改善額</t>
    <rPh sb="1" eb="3">
      <t>キジュン</t>
    </rPh>
    <rPh sb="3" eb="5">
      <t>ネンド</t>
    </rPh>
    <rPh sb="6" eb="8">
      <t>ショクイン</t>
    </rPh>
    <rPh sb="8" eb="10">
      <t>ショグウ</t>
    </rPh>
    <rPh sb="10" eb="12">
      <t>カイゼン</t>
    </rPh>
    <rPh sb="12" eb="13">
      <t>ヒ</t>
    </rPh>
    <rPh sb="14" eb="16">
      <t>タイショウ</t>
    </rPh>
    <rPh sb="22" eb="24">
      <t>カサン</t>
    </rPh>
    <rPh sb="24" eb="26">
      <t>トウネン</t>
    </rPh>
    <rPh sb="26" eb="27">
      <t>ド</t>
    </rPh>
    <rPh sb="36" eb="39">
      <t>タイショウガイ</t>
    </rPh>
    <rPh sb="43" eb="45">
      <t>ショクイン</t>
    </rPh>
    <rPh sb="46" eb="47">
      <t>カカ</t>
    </rPh>
    <rPh sb="49" eb="51">
      <t>キジュン</t>
    </rPh>
    <rPh sb="51" eb="53">
      <t>ネンド</t>
    </rPh>
    <rPh sb="65" eb="66">
      <t>カカ</t>
    </rPh>
    <rPh sb="67" eb="69">
      <t>チンギン</t>
    </rPh>
    <rPh sb="69" eb="71">
      <t>カイゼン</t>
    </rPh>
    <rPh sb="71" eb="72">
      <t>ガク</t>
    </rPh>
    <phoneticPr fontId="17"/>
  </si>
  <si>
    <t>　第６号様式添付書類２の「同一事業者内における拠出見込額・受入見込額一覧表」を添付すること</t>
    <rPh sb="1" eb="2">
      <t>ダイ</t>
    </rPh>
    <rPh sb="3" eb="4">
      <t>ゴウ</t>
    </rPh>
    <rPh sb="4" eb="6">
      <t>ヨウシキ</t>
    </rPh>
    <rPh sb="6" eb="8">
      <t>テンプ</t>
    </rPh>
    <rPh sb="8" eb="10">
      <t>ショルイ</t>
    </rPh>
    <phoneticPr fontId="17"/>
  </si>
  <si>
    <t>賃金改善等見込総額【（３）①】</t>
    <rPh sb="0" eb="2">
      <t>チンギン</t>
    </rPh>
    <rPh sb="2" eb="4">
      <t>カイゼン</t>
    </rPh>
    <rPh sb="8" eb="9">
      <t>ガク</t>
    </rPh>
    <phoneticPr fontId="17"/>
  </si>
  <si>
    <t>加算前年度の賃金水準（起点賃金水準）【（３）⑤】</t>
    <rPh sb="0" eb="2">
      <t>カサン</t>
    </rPh>
    <rPh sb="2" eb="5">
      <t>ゼンネンド</t>
    </rPh>
    <rPh sb="6" eb="8">
      <t>チンギン</t>
    </rPh>
    <rPh sb="8" eb="10">
      <t>スイジュン</t>
    </rPh>
    <rPh sb="11" eb="13">
      <t>キテン</t>
    </rPh>
    <rPh sb="13" eb="15">
      <t>チンギン</t>
    </rPh>
    <rPh sb="15" eb="17">
      <t>スイジュン</t>
    </rPh>
    <phoneticPr fontId="17"/>
  </si>
  <si>
    <t>賃金見込総額【（３）③－（３）④】</t>
    <phoneticPr fontId="17"/>
  </si>
  <si>
    <r>
      <t>施設・事業所名</t>
    </r>
    <r>
      <rPr>
        <vertAlign val="superscript"/>
        <sz val="12"/>
        <color theme="1"/>
        <rFont val="HGｺﾞｼｯｸM"/>
        <family val="3"/>
        <charset val="128"/>
      </rPr>
      <t>※1</t>
    </r>
    <rPh sb="0" eb="2">
      <t>シセツ</t>
    </rPh>
    <rPh sb="3" eb="6">
      <t>ジギョウショ</t>
    </rPh>
    <rPh sb="6" eb="7">
      <t>メイ</t>
    </rPh>
    <phoneticPr fontId="17"/>
  </si>
  <si>
    <r>
      <t>うち基準年度からの増減額</t>
    </r>
    <r>
      <rPr>
        <vertAlign val="superscript"/>
        <sz val="9"/>
        <color theme="1"/>
        <rFont val="HGｺﾞｼｯｸM"/>
        <family val="3"/>
        <charset val="128"/>
      </rPr>
      <t>※2</t>
    </r>
    <r>
      <rPr>
        <sz val="9"/>
        <color theme="1"/>
        <rFont val="HGｺﾞｼｯｸM"/>
        <family val="3"/>
        <charset val="128"/>
      </rPr>
      <t xml:space="preserve">
（円）</t>
    </r>
    <rPh sb="2" eb="4">
      <t>キジュン</t>
    </rPh>
    <rPh sb="16" eb="17">
      <t>エン</t>
    </rPh>
    <phoneticPr fontId="17"/>
  </si>
  <si>
    <t>市町村</t>
    <rPh sb="0" eb="3">
      <t>シチョウソン</t>
    </rPh>
    <phoneticPr fontId="17"/>
  </si>
  <si>
    <t>施設・事業種別</t>
    <rPh sb="0" eb="2">
      <t>シセツ</t>
    </rPh>
    <rPh sb="3" eb="5">
      <t>ジギョウ</t>
    </rPh>
    <rPh sb="5" eb="7">
      <t>シュベツ</t>
    </rPh>
    <phoneticPr fontId="17"/>
  </si>
  <si>
    <t>施設・事業所番号</t>
    <rPh sb="0" eb="2">
      <t>シセツ</t>
    </rPh>
    <rPh sb="3" eb="6">
      <t>ジギョウショ</t>
    </rPh>
    <rPh sb="6" eb="8">
      <t>バンゴウ</t>
    </rPh>
    <phoneticPr fontId="17"/>
  </si>
  <si>
    <t>施設・事業所名称</t>
    <rPh sb="0" eb="2">
      <t>シセツ</t>
    </rPh>
    <rPh sb="3" eb="6">
      <t>ジギョウショ</t>
    </rPh>
    <rPh sb="6" eb="8">
      <t>メイショウ</t>
    </rPh>
    <phoneticPr fontId="17"/>
  </si>
  <si>
    <t>代表職・氏名</t>
    <rPh sb="0" eb="2">
      <t>ダイヒョウ</t>
    </rPh>
    <rPh sb="2" eb="3">
      <t>ショク</t>
    </rPh>
    <rPh sb="4" eb="6">
      <t>シメイ</t>
    </rPh>
    <phoneticPr fontId="17"/>
  </si>
  <si>
    <t>横浜市</t>
    <rPh sb="0" eb="3">
      <t>ヨコハマシ</t>
    </rPh>
    <phoneticPr fontId="17"/>
  </si>
  <si>
    <t>区</t>
    <rPh sb="0" eb="1">
      <t>ク</t>
    </rPh>
    <phoneticPr fontId="17"/>
  </si>
  <si>
    <t>神奈川県</t>
    <rPh sb="0" eb="4">
      <t>カナガワケン</t>
    </rPh>
    <phoneticPr fontId="17"/>
  </si>
  <si>
    <t>常勤
非常勤
※1</t>
    <phoneticPr fontId="17"/>
  </si>
  <si>
    <t>計
④
（①＋②＋③）</t>
    <rPh sb="0" eb="1">
      <t>ケイ</t>
    </rPh>
    <phoneticPr fontId="17"/>
  </si>
  <si>
    <t>就業規則等勤務状況等が定められていることが分かるもの</t>
    <rPh sb="0" eb="2">
      <t>シュウギョウ</t>
    </rPh>
    <rPh sb="2" eb="4">
      <t>キソク</t>
    </rPh>
    <rPh sb="4" eb="5">
      <t>トウ</t>
    </rPh>
    <rPh sb="5" eb="7">
      <t>キンム</t>
    </rPh>
    <rPh sb="7" eb="9">
      <t>ジョウキョウ</t>
    </rPh>
    <rPh sb="9" eb="10">
      <t>トウ</t>
    </rPh>
    <rPh sb="11" eb="12">
      <t>サダ</t>
    </rPh>
    <rPh sb="21" eb="22">
      <t>ワ</t>
    </rPh>
    <phoneticPr fontId="26"/>
  </si>
  <si>
    <t>給与表や昇給・昇格等について記された賃金体系等がわかるもの</t>
    <rPh sb="0" eb="2">
      <t>キュウヨ</t>
    </rPh>
    <rPh sb="2" eb="3">
      <t>ヒョウ</t>
    </rPh>
    <rPh sb="4" eb="6">
      <t>ショウキュウ</t>
    </rPh>
    <rPh sb="7" eb="9">
      <t>ショウカク</t>
    </rPh>
    <rPh sb="9" eb="10">
      <t>トウ</t>
    </rPh>
    <rPh sb="14" eb="15">
      <t>シル</t>
    </rPh>
    <rPh sb="18" eb="20">
      <t>チンギン</t>
    </rPh>
    <rPh sb="20" eb="22">
      <t>タイケイ</t>
    </rPh>
    <rPh sb="22" eb="23">
      <t>トウ</t>
    </rPh>
    <phoneticPr fontId="26"/>
  </si>
  <si>
    <t>資質向上のための研修計画策定と実施、能力評価の仕組みが分かるもの</t>
    <rPh sb="0" eb="2">
      <t>シシツ</t>
    </rPh>
    <rPh sb="2" eb="4">
      <t>コウジョウ</t>
    </rPh>
    <rPh sb="8" eb="10">
      <t>ケンシュウ</t>
    </rPh>
    <rPh sb="10" eb="12">
      <t>ケイカク</t>
    </rPh>
    <rPh sb="12" eb="14">
      <t>サクテイ</t>
    </rPh>
    <rPh sb="15" eb="17">
      <t>ジッシ</t>
    </rPh>
    <rPh sb="18" eb="20">
      <t>ノウリョク</t>
    </rPh>
    <rPh sb="20" eb="22">
      <t>ヒョウカ</t>
    </rPh>
    <rPh sb="23" eb="25">
      <t>シク</t>
    </rPh>
    <rPh sb="27" eb="28">
      <t>ワ</t>
    </rPh>
    <phoneticPr fontId="26"/>
  </si>
  <si>
    <t>加算Ⅱの新規事由による賃金改善額（処遇改善等加算Ⅱ分）</t>
    <rPh sb="17" eb="19">
      <t>ショグウ</t>
    </rPh>
    <rPh sb="19" eb="21">
      <t>カイゼン</t>
    </rPh>
    <rPh sb="21" eb="22">
      <t>トウ</t>
    </rPh>
    <rPh sb="22" eb="24">
      <t>カサン</t>
    </rPh>
    <rPh sb="25" eb="26">
      <t>ブン</t>
    </rPh>
    <phoneticPr fontId="17"/>
  </si>
  <si>
    <t>第２号様式の２の「同一事業者内における拠出見込額・受入見込額一覧表」を添付すること。</t>
    <rPh sb="0" eb="1">
      <t>ダイ</t>
    </rPh>
    <rPh sb="2" eb="3">
      <t>ゴウ</t>
    </rPh>
    <rPh sb="3" eb="5">
      <t>ヨウシキ</t>
    </rPh>
    <phoneticPr fontId="17"/>
  </si>
  <si>
    <t>経験年数</t>
    <rPh sb="0" eb="2">
      <t>ケイケン</t>
    </rPh>
    <rPh sb="2" eb="4">
      <t>ネンスウ</t>
    </rPh>
    <phoneticPr fontId="17"/>
  </si>
  <si>
    <t>原則、賃金改善等見込総額（Ｂ）は、特定加算見込額（Ａ）以上であることが必要だが、法定福利費の事業主負担増加額が少ないことにより、Ａの額を下回ることは差し支えない。その場合、その差額については、別途、職員の処遇改善に充てること。</t>
    <rPh sb="3" eb="5">
      <t>チンギン</t>
    </rPh>
    <rPh sb="5" eb="7">
      <t>カイゼン</t>
    </rPh>
    <rPh sb="7" eb="8">
      <t>ナド</t>
    </rPh>
    <rPh sb="8" eb="10">
      <t>ミコ</t>
    </rPh>
    <rPh sb="10" eb="12">
      <t>ソウガク</t>
    </rPh>
    <rPh sb="17" eb="19">
      <t>トクテイ</t>
    </rPh>
    <rPh sb="19" eb="21">
      <t>カサン</t>
    </rPh>
    <rPh sb="21" eb="23">
      <t>ミコ</t>
    </rPh>
    <rPh sb="23" eb="24">
      <t>ガク</t>
    </rPh>
    <phoneticPr fontId="17"/>
  </si>
  <si>
    <t>原則、加算Ⅱに係る手当又は基本給の総額（Ｄ）は、加算見込額（Ｃ）以上であることが必要だが、法定福利費の事業主負担増加額が少ないことにより、Ｃの額を下回ることは差し支えない。その場合、その差額については、別途、職員の処遇改善に充てること。</t>
    <rPh sb="3" eb="5">
      <t>カサン</t>
    </rPh>
    <rPh sb="7" eb="8">
      <t>カカ</t>
    </rPh>
    <rPh sb="9" eb="11">
      <t>テアテ</t>
    </rPh>
    <rPh sb="11" eb="12">
      <t>マタ</t>
    </rPh>
    <rPh sb="13" eb="16">
      <t>キホンキュウ</t>
    </rPh>
    <rPh sb="17" eb="19">
      <t>ソウガク</t>
    </rPh>
    <rPh sb="24" eb="26">
      <t>カサン</t>
    </rPh>
    <rPh sb="26" eb="28">
      <t>ミコ</t>
    </rPh>
    <rPh sb="28" eb="29">
      <t>ガク</t>
    </rPh>
    <phoneticPr fontId="17"/>
  </si>
  <si>
    <t>原則、賃金改善等見込総額（Ｂ）は、特定加算見込額（Ａ）以上であることが必要だが、法定福利費の事業主負担増加額が少ないことにより、Ａの額を下回ることは差し支えない。その場合、その差額については、別途、職員の処遇改善に充てること。</t>
    <phoneticPr fontId="17"/>
  </si>
  <si>
    <t>鶴見</t>
    <rPh sb="0" eb="2">
      <t>ツルミ</t>
    </rPh>
    <phoneticPr fontId="17"/>
  </si>
  <si>
    <t>神奈川</t>
    <rPh sb="0" eb="3">
      <t>カナガワ</t>
    </rPh>
    <phoneticPr fontId="17"/>
  </si>
  <si>
    <t>西</t>
    <rPh sb="0" eb="1">
      <t>ニシ</t>
    </rPh>
    <phoneticPr fontId="17"/>
  </si>
  <si>
    <t>中</t>
    <rPh sb="0" eb="1">
      <t>ナカ</t>
    </rPh>
    <phoneticPr fontId="17"/>
  </si>
  <si>
    <t>南</t>
    <rPh sb="0" eb="1">
      <t>ミナミ</t>
    </rPh>
    <phoneticPr fontId="17"/>
  </si>
  <si>
    <t>保土ケ谷</t>
    <rPh sb="0" eb="4">
      <t>ホドガヤ</t>
    </rPh>
    <phoneticPr fontId="17"/>
  </si>
  <si>
    <t>旭</t>
    <rPh sb="0" eb="1">
      <t>アサヒ</t>
    </rPh>
    <phoneticPr fontId="17"/>
  </si>
  <si>
    <t>磯子</t>
    <rPh sb="0" eb="2">
      <t>イソゴ</t>
    </rPh>
    <phoneticPr fontId="17"/>
  </si>
  <si>
    <t>金沢</t>
    <rPh sb="0" eb="2">
      <t>カナザワ</t>
    </rPh>
    <phoneticPr fontId="17"/>
  </si>
  <si>
    <t>港北</t>
    <rPh sb="0" eb="2">
      <t>コウホク</t>
    </rPh>
    <phoneticPr fontId="17"/>
  </si>
  <si>
    <t>緑</t>
    <rPh sb="0" eb="1">
      <t>ミドリ</t>
    </rPh>
    <phoneticPr fontId="17"/>
  </si>
  <si>
    <t>青葉</t>
    <rPh sb="0" eb="2">
      <t>アオバ</t>
    </rPh>
    <phoneticPr fontId="17"/>
  </si>
  <si>
    <t>都筑</t>
    <rPh sb="0" eb="2">
      <t>ツヅキ</t>
    </rPh>
    <phoneticPr fontId="17"/>
  </si>
  <si>
    <t>泉</t>
    <rPh sb="0" eb="1">
      <t>イズミ</t>
    </rPh>
    <phoneticPr fontId="17"/>
  </si>
  <si>
    <t>栄</t>
    <rPh sb="0" eb="1">
      <t>サカエ</t>
    </rPh>
    <phoneticPr fontId="17"/>
  </si>
  <si>
    <t>戸塚</t>
    <rPh sb="0" eb="2">
      <t>トツカ</t>
    </rPh>
    <phoneticPr fontId="17"/>
  </si>
  <si>
    <t>瀬谷</t>
    <rPh sb="0" eb="2">
      <t>セヤ</t>
    </rPh>
    <phoneticPr fontId="17"/>
  </si>
  <si>
    <t>賃金改善（処遇改善等加算Ⅰ）に要する費用※2</t>
    <rPh sb="0" eb="2">
      <t>チンギン</t>
    </rPh>
    <rPh sb="2" eb="4">
      <t>カイゼン</t>
    </rPh>
    <rPh sb="5" eb="7">
      <t>ショグウ</t>
    </rPh>
    <rPh sb="7" eb="9">
      <t>カイゼン</t>
    </rPh>
    <rPh sb="9" eb="10">
      <t>トウ</t>
    </rPh>
    <rPh sb="10" eb="12">
      <t>カサン</t>
    </rPh>
    <rPh sb="15" eb="16">
      <t>ヨウ</t>
    </rPh>
    <rPh sb="18" eb="20">
      <t>ヒヨウ</t>
    </rPh>
    <phoneticPr fontId="17"/>
  </si>
  <si>
    <t>改善する
給与項目</t>
    <rPh sb="0" eb="2">
      <t>カイゼン</t>
    </rPh>
    <rPh sb="5" eb="7">
      <t>キュウヨ</t>
    </rPh>
    <rPh sb="7" eb="9">
      <t>コウモク</t>
    </rPh>
    <phoneticPr fontId="17"/>
  </si>
  <si>
    <t>港南</t>
    <rPh sb="0" eb="2">
      <t>コウナン</t>
    </rPh>
    <phoneticPr fontId="17"/>
  </si>
  <si>
    <t>認定こども園</t>
    <rPh sb="0" eb="2">
      <t>ニンテイ</t>
    </rPh>
    <rPh sb="5" eb="6">
      <t>エン</t>
    </rPh>
    <phoneticPr fontId="17"/>
  </si>
  <si>
    <t>幼稚園</t>
    <rPh sb="0" eb="3">
      <t>ヨウチエン</t>
    </rPh>
    <phoneticPr fontId="17"/>
  </si>
  <si>
    <t>その他</t>
    <rPh sb="2" eb="3">
      <t>ホカ</t>
    </rPh>
    <phoneticPr fontId="17"/>
  </si>
  <si>
    <t>人数Ａ単価</t>
    <rPh sb="0" eb="2">
      <t>ニンズウ</t>
    </rPh>
    <rPh sb="3" eb="5">
      <t>タンカ</t>
    </rPh>
    <phoneticPr fontId="17"/>
  </si>
  <si>
    <t>人数Ｂ単価</t>
    <rPh sb="0" eb="2">
      <t>ニンズウ</t>
    </rPh>
    <rPh sb="3" eb="5">
      <t>タンカ</t>
    </rPh>
    <phoneticPr fontId="17"/>
  </si>
  <si>
    <t>第６号様式（添付書類２）</t>
    <phoneticPr fontId="17"/>
  </si>
  <si>
    <t>調理員</t>
    <rPh sb="0" eb="3">
      <t>チョウリイン</t>
    </rPh>
    <phoneticPr fontId="26"/>
  </si>
  <si>
    <t>円</t>
    <rPh sb="0" eb="1">
      <t>エン</t>
    </rPh>
    <phoneticPr fontId="17"/>
  </si>
  <si>
    <t>拠出・受入【国】</t>
    <rPh sb="0" eb="2">
      <t>キョシュツ</t>
    </rPh>
    <rPh sb="3" eb="5">
      <t>ウケイレ</t>
    </rPh>
    <rPh sb="6" eb="7">
      <t>クニ</t>
    </rPh>
    <phoneticPr fontId="17"/>
  </si>
  <si>
    <t>処遇改善等加算（当初額）【国】</t>
    <rPh sb="8" eb="10">
      <t>トウショ</t>
    </rPh>
    <rPh sb="10" eb="11">
      <t>ガク</t>
    </rPh>
    <phoneticPr fontId="17"/>
  </si>
  <si>
    <t>（４）他施設への配分等について→職員処遇改善費を申請している場合は、他施設への拠出はできません。</t>
    <phoneticPr fontId="17"/>
  </si>
  <si>
    <t>加算Ⅱに係る手当又は基本給の総額【第６号様式添付書類（５）③＋第６号様式添付書類（６）③】</t>
    <rPh sb="0" eb="2">
      <t>カサン</t>
    </rPh>
    <rPh sb="4" eb="5">
      <t>カカ</t>
    </rPh>
    <rPh sb="6" eb="8">
      <t>テアテ</t>
    </rPh>
    <rPh sb="8" eb="9">
      <t>マタ</t>
    </rPh>
    <rPh sb="10" eb="13">
      <t>キホンキュウ</t>
    </rPh>
    <rPh sb="17" eb="18">
      <t>ダイ</t>
    </rPh>
    <rPh sb="19" eb="20">
      <t>ゴウ</t>
    </rPh>
    <rPh sb="20" eb="22">
      <t>ヨウシキ</t>
    </rPh>
    <rPh sb="22" eb="24">
      <t>テンプ</t>
    </rPh>
    <rPh sb="24" eb="26">
      <t>ショルイ</t>
    </rPh>
    <phoneticPr fontId="17"/>
  </si>
  <si>
    <t>＜添付資料＞太枠内の当てはまる資料の□にレ点を入れること。</t>
    <rPh sb="1" eb="3">
      <t>テンプ</t>
    </rPh>
    <rPh sb="3" eb="5">
      <t>シリョウ</t>
    </rPh>
    <rPh sb="10" eb="11">
      <t>ア</t>
    </rPh>
    <rPh sb="15" eb="17">
      <t>シリョウ</t>
    </rPh>
    <rPh sb="21" eb="22">
      <t>テン</t>
    </rPh>
    <phoneticPr fontId="26"/>
  </si>
  <si>
    <t>加算率（賃金改善要件分）</t>
    <rPh sb="0" eb="3">
      <t>カサンリツ</t>
    </rPh>
    <rPh sb="4" eb="6">
      <t>チンギン</t>
    </rPh>
    <rPh sb="6" eb="8">
      <t>カイゼン</t>
    </rPh>
    <rPh sb="8" eb="10">
      <t>ヨウケン</t>
    </rPh>
    <rPh sb="10" eb="11">
      <t>ブン</t>
    </rPh>
    <phoneticPr fontId="17"/>
  </si>
  <si>
    <t>（4）②及び（４）④から法定福利費等の事業主負担分を除いたうえで算出すること。</t>
    <rPh sb="4" eb="5">
      <t>オヨ</t>
    </rPh>
    <rPh sb="12" eb="18">
      <t>ホウテイフクリヒトウ</t>
    </rPh>
    <rPh sb="19" eb="22">
      <t>ジギョウヌシ</t>
    </rPh>
    <rPh sb="22" eb="25">
      <t>フタンブン</t>
    </rPh>
    <rPh sb="26" eb="27">
      <t>ノゾ</t>
    </rPh>
    <rPh sb="32" eb="34">
      <t>サンシュツ</t>
    </rPh>
    <phoneticPr fontId="17"/>
  </si>
  <si>
    <t>賃金に占める法定福利費の
事業主負担分の割合</t>
    <rPh sb="0" eb="2">
      <t>チンギン</t>
    </rPh>
    <rPh sb="3" eb="4">
      <t>シ</t>
    </rPh>
    <rPh sb="6" eb="11">
      <t>ホウテイフクリヒ</t>
    </rPh>
    <rPh sb="13" eb="19">
      <t>ジギョウヌシフタンブン</t>
    </rPh>
    <rPh sb="20" eb="22">
      <t>ワリアイ</t>
    </rPh>
    <phoneticPr fontId="17"/>
  </si>
  <si>
    <t>時間</t>
    <rPh sb="0" eb="2">
      <t>ジカン</t>
    </rPh>
    <phoneticPr fontId="17"/>
  </si>
  <si>
    <t>施設の定めた、１月あたりの常勤時間</t>
    <rPh sb="0" eb="2">
      <t>シセツ</t>
    </rPh>
    <rPh sb="3" eb="4">
      <t>サダ</t>
    </rPh>
    <rPh sb="8" eb="9">
      <t>ツキ</t>
    </rPh>
    <rPh sb="13" eb="17">
      <t>ジョウキンジカン</t>
    </rPh>
    <phoneticPr fontId="17"/>
  </si>
  <si>
    <t>【基本情報】</t>
    <rPh sb="1" eb="5">
      <t>キホンジョウホウ</t>
    </rPh>
    <phoneticPr fontId="17"/>
  </si>
  <si>
    <t>処遇改善等加算Ⅱ</t>
    <rPh sb="0" eb="5">
      <t>ショグウカイゼントウ</t>
    </rPh>
    <rPh sb="5" eb="7">
      <t>カサン</t>
    </rPh>
    <phoneticPr fontId="17"/>
  </si>
  <si>
    <t>処遇改善等加算Ⅰ</t>
    <rPh sb="0" eb="5">
      <t>ショグウカイゼントウ</t>
    </rPh>
    <rPh sb="5" eb="7">
      <t>カサン</t>
    </rPh>
    <phoneticPr fontId="17"/>
  </si>
  <si>
    <t>基準年度</t>
    <rPh sb="0" eb="4">
      <t>キジュンネンド</t>
    </rPh>
    <phoneticPr fontId="17"/>
  </si>
  <si>
    <t>カ月</t>
    <rPh sb="1" eb="2">
      <t>ゲツ</t>
    </rPh>
    <phoneticPr fontId="17"/>
  </si>
  <si>
    <t>～</t>
    <phoneticPr fontId="17"/>
  </si>
  <si>
    <t>賃金改善実施期間</t>
    <rPh sb="0" eb="8">
      <t>チンギンカイゼンジッシキカン</t>
    </rPh>
    <phoneticPr fontId="17"/>
  </si>
  <si>
    <t>代表者職・氏名</t>
    <rPh sb="0" eb="3">
      <t>ダイヒョウシャ</t>
    </rPh>
    <rPh sb="3" eb="4">
      <t>ショク</t>
    </rPh>
    <rPh sb="5" eb="7">
      <t>シメイ</t>
    </rPh>
    <phoneticPr fontId="17"/>
  </si>
  <si>
    <t>施設・事業所名称</t>
    <rPh sb="0" eb="2">
      <t>シセツ</t>
    </rPh>
    <rPh sb="3" eb="8">
      <t>ジギョウショメイショウ</t>
    </rPh>
    <phoneticPr fontId="17"/>
  </si>
  <si>
    <t>施設・事業所番号</t>
    <rPh sb="0" eb="2">
      <t>シセツ</t>
    </rPh>
    <rPh sb="3" eb="8">
      <t>ジギョウショバンゴウ</t>
    </rPh>
    <phoneticPr fontId="17"/>
  </si>
  <si>
    <t>【施設情報について】</t>
    <rPh sb="1" eb="5">
      <t>シセツジョウホウ</t>
    </rPh>
    <phoneticPr fontId="17"/>
  </si>
  <si>
    <t>＞＠40000</t>
    <phoneticPr fontId="26"/>
  </si>
  <si>
    <t>手当</t>
    <rPh sb="0" eb="2">
      <t>テアテ</t>
    </rPh>
    <phoneticPr fontId="26"/>
  </si>
  <si>
    <t>基本給</t>
    <rPh sb="0" eb="3">
      <t>キホンキュウ</t>
    </rPh>
    <phoneticPr fontId="26"/>
  </si>
  <si>
    <t>min</t>
    <phoneticPr fontId="26"/>
  </si>
  <si>
    <t>印刷行</t>
    <rPh sb="0" eb="3">
      <t>インサツギョウ</t>
    </rPh>
    <phoneticPr fontId="26"/>
  </si>
  <si>
    <t>月数</t>
    <rPh sb="0" eb="2">
      <t>ツキスウ</t>
    </rPh>
    <phoneticPr fontId="26"/>
  </si>
  <si>
    <t>金額</t>
    <rPh sb="0" eb="2">
      <t>キンガク</t>
    </rPh>
    <phoneticPr fontId="26"/>
  </si>
  <si>
    <t>月（年度当初から何か月目）</t>
    <rPh sb="0" eb="1">
      <t>ツキ</t>
    </rPh>
    <rPh sb="2" eb="6">
      <t>ネンドトウショ</t>
    </rPh>
    <rPh sb="8" eb="9">
      <t>ナン</t>
    </rPh>
    <rPh sb="10" eb="12">
      <t>ゲツメ</t>
    </rPh>
    <phoneticPr fontId="26"/>
  </si>
  <si>
    <t>基本給等</t>
    <rPh sb="0" eb="3">
      <t>キホンキュウ</t>
    </rPh>
    <rPh sb="3" eb="4">
      <t>トウ</t>
    </rPh>
    <phoneticPr fontId="26"/>
  </si>
  <si>
    <t>職員</t>
    <rPh sb="0" eb="2">
      <t>ショクイン</t>
    </rPh>
    <phoneticPr fontId="26"/>
  </si>
  <si>
    <t>合計</t>
    <rPh sb="0" eb="2">
      <t>ゴウケイ</t>
    </rPh>
    <phoneticPr fontId="26"/>
  </si>
  <si>
    <t>3月</t>
  </si>
  <si>
    <t>2月</t>
  </si>
  <si>
    <t>1月</t>
  </si>
  <si>
    <t>12月</t>
  </si>
  <si>
    <t>11月</t>
  </si>
  <si>
    <t>10月</t>
  </si>
  <si>
    <t>9月</t>
  </si>
  <si>
    <t>8月</t>
  </si>
  <si>
    <t>7月</t>
  </si>
  <si>
    <t>6月</t>
  </si>
  <si>
    <t>5月</t>
    <rPh sb="1" eb="2">
      <t>ガツ</t>
    </rPh>
    <phoneticPr fontId="26"/>
  </si>
  <si>
    <t>4月</t>
    <rPh sb="1" eb="2">
      <t>ガツ</t>
    </rPh>
    <phoneticPr fontId="26"/>
  </si>
  <si>
    <t>改善した給与項目</t>
    <rPh sb="0" eb="2">
      <t>カイゼン</t>
    </rPh>
    <rPh sb="4" eb="8">
      <t>キュウヨコウモク</t>
    </rPh>
    <phoneticPr fontId="17"/>
  </si>
  <si>
    <t>経験年数</t>
    <rPh sb="0" eb="4">
      <t>ケイケンネンスウ</t>
    </rPh>
    <phoneticPr fontId="26"/>
  </si>
  <si>
    <t>相当する職名</t>
    <rPh sb="0" eb="2">
      <t>ソウトウ</t>
    </rPh>
    <rPh sb="4" eb="6">
      <t>ショクメイ</t>
    </rPh>
    <phoneticPr fontId="26"/>
  </si>
  <si>
    <t>職名</t>
    <rPh sb="0" eb="2">
      <t>ショクメイ</t>
    </rPh>
    <phoneticPr fontId="26"/>
  </si>
  <si>
    <t>氏名</t>
    <rPh sb="0" eb="2">
      <t>シメイ</t>
    </rPh>
    <phoneticPr fontId="17"/>
  </si>
  <si>
    <t>職員処遇改善費</t>
    <rPh sb="0" eb="2">
      <t>ショクイン</t>
    </rPh>
    <rPh sb="2" eb="4">
      <t>ショグウ</t>
    </rPh>
    <rPh sb="4" eb="6">
      <t>カイゼン</t>
    </rPh>
    <rPh sb="6" eb="7">
      <t>ヒ</t>
    </rPh>
    <phoneticPr fontId="26"/>
  </si>
  <si>
    <t>処遇改善等加算Ⅱ</t>
    <rPh sb="0" eb="2">
      <t>ショグウ</t>
    </rPh>
    <rPh sb="2" eb="4">
      <t>カイゼン</t>
    </rPh>
    <rPh sb="4" eb="5">
      <t>トウ</t>
    </rPh>
    <rPh sb="5" eb="7">
      <t>カサン</t>
    </rPh>
    <phoneticPr fontId="26"/>
  </si>
  <si>
    <t>副主任保育士等に係る賃金改善について</t>
    <rPh sb="0" eb="7">
      <t>フクシュニンホイクシトウ</t>
    </rPh>
    <rPh sb="8" eb="9">
      <t>カカ</t>
    </rPh>
    <rPh sb="10" eb="14">
      <t>チンギンカイゼン</t>
    </rPh>
    <phoneticPr fontId="17"/>
  </si>
  <si>
    <t>4月の合計</t>
    <rPh sb="1" eb="2">
      <t>ガツ</t>
    </rPh>
    <rPh sb="3" eb="5">
      <t>ゴウケイ</t>
    </rPh>
    <phoneticPr fontId="26"/>
  </si>
  <si>
    <t>改善すべき額</t>
    <rPh sb="0" eb="2">
      <t>カイゼン</t>
    </rPh>
    <rPh sb="5" eb="6">
      <t>ガク</t>
    </rPh>
    <phoneticPr fontId="26"/>
  </si>
  <si>
    <t>職員処遇改善費</t>
    <phoneticPr fontId="26"/>
  </si>
  <si>
    <t>４月の改善額</t>
    <rPh sb="1" eb="2">
      <t>ガツ</t>
    </rPh>
    <rPh sb="3" eb="6">
      <t>カイゼンガク</t>
    </rPh>
    <phoneticPr fontId="26"/>
  </si>
  <si>
    <t>人</t>
    <rPh sb="0" eb="1">
      <t>ニン</t>
    </rPh>
    <phoneticPr fontId="26"/>
  </si>
  <si>
    <t>C</t>
    <phoneticPr fontId="26"/>
  </si>
  <si>
    <t>B</t>
    <phoneticPr fontId="26"/>
  </si>
  <si>
    <t>A</t>
    <phoneticPr fontId="26"/>
  </si>
  <si>
    <t>max</t>
    <phoneticPr fontId="26"/>
  </si>
  <si>
    <t>改善人数</t>
    <rPh sb="0" eb="4">
      <t>カイゼンニンズウ</t>
    </rPh>
    <phoneticPr fontId="26"/>
  </si>
  <si>
    <t>処遇Ⅱ</t>
    <rPh sb="0" eb="3">
      <t>ショグウニ</t>
    </rPh>
    <phoneticPr fontId="26"/>
  </si>
  <si>
    <t>職務分野別リーダー等に係る賃金改善について</t>
    <rPh sb="0" eb="2">
      <t>ショクム</t>
    </rPh>
    <rPh sb="2" eb="4">
      <t>ブンヤ</t>
    </rPh>
    <rPh sb="4" eb="5">
      <t>ベツ</t>
    </rPh>
    <rPh sb="9" eb="10">
      <t>トウ</t>
    </rPh>
    <rPh sb="11" eb="12">
      <t>カカ</t>
    </rPh>
    <rPh sb="13" eb="15">
      <t>チンギン</t>
    </rPh>
    <rPh sb="15" eb="17">
      <t>カイゼン</t>
    </rPh>
    <phoneticPr fontId="17"/>
  </si>
  <si>
    <t>※　（３）②及び（３）④から法定福利費等の事業主負担分を除いたうえで算出すること。</t>
    <rPh sb="6" eb="7">
      <t>オヨ</t>
    </rPh>
    <rPh sb="14" eb="20">
      <t>ホウテイフクリヒトウ</t>
    </rPh>
    <rPh sb="21" eb="27">
      <t>ジギョウヌシフタンブン</t>
    </rPh>
    <rPh sb="28" eb="29">
      <t>ノゾ</t>
    </rPh>
    <rPh sb="34" eb="36">
      <t>サンシュツ</t>
    </rPh>
    <phoneticPr fontId="17"/>
  </si>
  <si>
    <t>⑥基準年度の賃金水準（当該年度に係る加算残額を含む。役職手当、職務手当など職位、職責又は職務内容等に応じて決まって毎月支払われる手当及び基本給に限る。）</t>
    <rPh sb="66" eb="67">
      <t>オヨ</t>
    </rPh>
    <phoneticPr fontId="17"/>
  </si>
  <si>
    <t>加算前年度の賃金水準（起点賃金水準）【（２）⑤－（４）②＋（４）④】※2</t>
    <rPh sb="0" eb="2">
      <t>カサン</t>
    </rPh>
    <rPh sb="2" eb="5">
      <t>ゼンネンド</t>
    </rPh>
    <rPh sb="6" eb="8">
      <t>チンギン</t>
    </rPh>
    <rPh sb="8" eb="10">
      <t>スイジュン</t>
    </rPh>
    <rPh sb="11" eb="13">
      <t>キテン</t>
    </rPh>
    <rPh sb="13" eb="15">
      <t>チンギン</t>
    </rPh>
    <rPh sb="15" eb="17">
      <t>スイジュン</t>
    </rPh>
    <phoneticPr fontId="17"/>
  </si>
  <si>
    <t>副主任保育士等</t>
    <rPh sb="0" eb="6">
      <t>フクシュニンホイクシ</t>
    </rPh>
    <rPh sb="6" eb="7">
      <t>トウ</t>
    </rPh>
    <phoneticPr fontId="26"/>
  </si>
  <si>
    <t>副園長</t>
    <phoneticPr fontId="26"/>
  </si>
  <si>
    <t>副園長・教頭</t>
    <phoneticPr fontId="26"/>
  </si>
  <si>
    <t>職務分野別リーダー等</t>
    <rPh sb="0" eb="5">
      <t>ショクムブンヤベツ</t>
    </rPh>
    <rPh sb="9" eb="10">
      <t>トウ</t>
    </rPh>
    <phoneticPr fontId="26"/>
  </si>
  <si>
    <t>教頭</t>
    <phoneticPr fontId="26"/>
  </si>
  <si>
    <t>保育教諭</t>
  </si>
  <si>
    <t>職員処遇</t>
    <rPh sb="0" eb="4">
      <t>ショクインショグウ</t>
    </rPh>
    <phoneticPr fontId="26"/>
  </si>
  <si>
    <t>主任保育士</t>
    <phoneticPr fontId="26"/>
  </si>
  <si>
    <t>教諭</t>
    <phoneticPr fontId="26"/>
  </si>
  <si>
    <t>主幹教諭</t>
    <phoneticPr fontId="26"/>
  </si>
  <si>
    <t>保育士</t>
    <rPh sb="0" eb="3">
      <t>ホイクシ</t>
    </rPh>
    <phoneticPr fontId="26"/>
  </si>
  <si>
    <t>保育従事者（無資格）</t>
    <rPh sb="0" eb="2">
      <t>ホイク</t>
    </rPh>
    <rPh sb="2" eb="5">
      <t>ジュウジシャ</t>
    </rPh>
    <rPh sb="6" eb="9">
      <t>ムシカク</t>
    </rPh>
    <phoneticPr fontId="26"/>
  </si>
  <si>
    <t>保健師・助産師・看護師・准看護師</t>
    <rPh sb="0" eb="3">
      <t>ホケンシ</t>
    </rPh>
    <rPh sb="4" eb="7">
      <t>ジョサンシ</t>
    </rPh>
    <rPh sb="8" eb="11">
      <t>カンゴシ</t>
    </rPh>
    <rPh sb="12" eb="16">
      <t>ジュンカンゴシ</t>
    </rPh>
    <phoneticPr fontId="26"/>
  </si>
  <si>
    <t>家庭的保育者</t>
    <rPh sb="0" eb="3">
      <t>カテイテキ</t>
    </rPh>
    <rPh sb="3" eb="6">
      <t>ホイクシャ</t>
    </rPh>
    <phoneticPr fontId="26"/>
  </si>
  <si>
    <t>家庭的保育補助者</t>
    <rPh sb="0" eb="3">
      <t>カテイテキ</t>
    </rPh>
    <rPh sb="3" eb="5">
      <t>ホイク</t>
    </rPh>
    <rPh sb="5" eb="8">
      <t>ホジョシャ</t>
    </rPh>
    <phoneticPr fontId="26"/>
  </si>
  <si>
    <t>子育て支援員</t>
    <rPh sb="0" eb="2">
      <t>コソダ</t>
    </rPh>
    <rPh sb="3" eb="5">
      <t>シエン</t>
    </rPh>
    <rPh sb="5" eb="6">
      <t>イン</t>
    </rPh>
    <phoneticPr fontId="26"/>
  </si>
  <si>
    <t>その他の職員</t>
    <rPh sb="2" eb="3">
      <t>タ</t>
    </rPh>
    <rPh sb="4" eb="6">
      <t>ショクイン</t>
    </rPh>
    <phoneticPr fontId="26"/>
  </si>
  <si>
    <t>加算前年度の賃金水準（起点賃金水準）【（２）⑥－（３）②＋（３）④】※</t>
    <rPh sb="0" eb="2">
      <t>カサン</t>
    </rPh>
    <rPh sb="2" eb="5">
      <t>ゼンネンド</t>
    </rPh>
    <rPh sb="6" eb="8">
      <t>チンギン</t>
    </rPh>
    <rPh sb="8" eb="10">
      <t>スイジュン</t>
    </rPh>
    <rPh sb="11" eb="13">
      <t>キテン</t>
    </rPh>
    <rPh sb="13" eb="15">
      <t>チンギン</t>
    </rPh>
    <rPh sb="15" eb="17">
      <t>スイジュン</t>
    </rPh>
    <phoneticPr fontId="17"/>
  </si>
  <si>
    <t>＜職員処遇改善費　新規事由がある場合＞（以下のＢの額がＡの額以上であること（※1））</t>
    <rPh sb="1" eb="8">
      <t>ショクインショグウカイゼンヒ</t>
    </rPh>
    <rPh sb="9" eb="11">
      <t>シンキ</t>
    </rPh>
    <rPh sb="11" eb="13">
      <t>ジユウ</t>
    </rPh>
    <rPh sb="16" eb="18">
      <t>バアイ</t>
    </rPh>
    <phoneticPr fontId="17"/>
  </si>
  <si>
    <t>＜職員処遇改善費　新規事由がない場合＞（以下のＢの額がＡの額以上であること（※1）かつDの額がCの額以上であること）</t>
    <rPh sb="1" eb="8">
      <t>ショクインショグウカイゼンヒ</t>
    </rPh>
    <rPh sb="9" eb="11">
      <t>シンキ</t>
    </rPh>
    <rPh sb="11" eb="13">
      <t>ジユウ</t>
    </rPh>
    <rPh sb="16" eb="18">
      <t>バアイ</t>
    </rPh>
    <rPh sb="45" eb="46">
      <t>ガク</t>
    </rPh>
    <rPh sb="49" eb="50">
      <t>ガク</t>
    </rPh>
    <rPh sb="50" eb="52">
      <t>イジョウ</t>
    </rPh>
    <phoneticPr fontId="17"/>
  </si>
  <si>
    <t>職員処遇改善費に係る手当又は基本給の総額【第６号様式添付書類（５）③】</t>
    <rPh sb="0" eb="7">
      <t>ショクインショグウカイゼンヒ</t>
    </rPh>
    <rPh sb="8" eb="9">
      <t>カカ</t>
    </rPh>
    <rPh sb="10" eb="12">
      <t>テアテ</t>
    </rPh>
    <rPh sb="12" eb="13">
      <t>マタ</t>
    </rPh>
    <rPh sb="14" eb="17">
      <t>キホンキュウ</t>
    </rPh>
    <phoneticPr fontId="17"/>
  </si>
  <si>
    <t>原則、職員処遇改善費に係る手当又は基本給の総額（Ｄ）は、加算見込額（Ｃ）以上であることが必要だが、法定福利費の事業主負担増加額が少ないことにより、Ｃの額を下回ることは差し支えない。その場合、その差額については、別途、職員の処遇改善に充てること。</t>
    <rPh sb="3" eb="10">
      <t>ショクインショグウカイゼンヒ</t>
    </rPh>
    <phoneticPr fontId="17"/>
  </si>
  <si>
    <t>~</t>
    <phoneticPr fontId="17"/>
  </si>
  <si>
    <t>~</t>
    <phoneticPr fontId="17"/>
  </si>
  <si>
    <t>基本給</t>
    <rPh sb="0" eb="3">
      <t>キホンキュウ</t>
    </rPh>
    <phoneticPr fontId="81"/>
  </si>
  <si>
    <t>手当</t>
    <rPh sb="0" eb="2">
      <t>テアテ</t>
    </rPh>
    <phoneticPr fontId="81"/>
  </si>
  <si>
    <t>基本給（法定福利費残）</t>
    <rPh sb="0" eb="3">
      <t>キホンキュウ</t>
    </rPh>
    <rPh sb="4" eb="6">
      <t>ホウテイ</t>
    </rPh>
    <rPh sb="6" eb="8">
      <t>フクリ</t>
    </rPh>
    <rPh sb="8" eb="9">
      <t>ヒ</t>
    </rPh>
    <rPh sb="9" eb="10">
      <t>ザン</t>
    </rPh>
    <phoneticPr fontId="81"/>
  </si>
  <si>
    <t>手当（法定福利費残）</t>
    <rPh sb="0" eb="2">
      <t>テアテ</t>
    </rPh>
    <rPh sb="3" eb="5">
      <t>ホウテイ</t>
    </rPh>
    <rPh sb="5" eb="7">
      <t>フクリ</t>
    </rPh>
    <rPh sb="7" eb="8">
      <t>ヒ</t>
    </rPh>
    <rPh sb="8" eb="9">
      <t>ザン</t>
    </rPh>
    <phoneticPr fontId="81"/>
  </si>
  <si>
    <t>一時金（法定福利費残）</t>
    <rPh sb="0" eb="3">
      <t>イチジキン</t>
    </rPh>
    <rPh sb="4" eb="6">
      <t>ホウテイ</t>
    </rPh>
    <rPh sb="6" eb="8">
      <t>フクリ</t>
    </rPh>
    <rPh sb="8" eb="9">
      <t>ヒ</t>
    </rPh>
    <rPh sb="9" eb="10">
      <t>ザン</t>
    </rPh>
    <phoneticPr fontId="81"/>
  </si>
  <si>
    <t>min対象</t>
    <rPh sb="3" eb="5">
      <t>タイショウ</t>
    </rPh>
    <phoneticPr fontId="17"/>
  </si>
  <si>
    <t>処遇改善等加算Ⅱ、職員処遇改善費及び施設の持ち出し分による賃金改善額及び法定福利費等の事業主負担額を除く。</t>
    <rPh sb="0" eb="2">
      <t>ショグウ</t>
    </rPh>
    <rPh sb="2" eb="4">
      <t>カイゼン</t>
    </rPh>
    <rPh sb="4" eb="5">
      <t>トウ</t>
    </rPh>
    <rPh sb="5" eb="7">
      <t>カサン</t>
    </rPh>
    <rPh sb="9" eb="11">
      <t>ショクイン</t>
    </rPh>
    <rPh sb="11" eb="16">
      <t>ショグウカイゼンヒ</t>
    </rPh>
    <rPh sb="16" eb="17">
      <t>オヨ</t>
    </rPh>
    <rPh sb="18" eb="20">
      <t>シセツ</t>
    </rPh>
    <rPh sb="21" eb="22">
      <t>モ</t>
    </rPh>
    <rPh sb="23" eb="24">
      <t>ダ</t>
    </rPh>
    <rPh sb="25" eb="26">
      <t>ブン</t>
    </rPh>
    <rPh sb="29" eb="31">
      <t>チンギン</t>
    </rPh>
    <rPh sb="31" eb="33">
      <t>カイゼン</t>
    </rPh>
    <rPh sb="33" eb="34">
      <t>ガク</t>
    </rPh>
    <rPh sb="34" eb="35">
      <t>オヨ</t>
    </rPh>
    <rPh sb="36" eb="38">
      <t>ホウテイ</t>
    </rPh>
    <rPh sb="38" eb="40">
      <t>フクリ</t>
    </rPh>
    <rPh sb="40" eb="41">
      <t>ヒ</t>
    </rPh>
    <rPh sb="41" eb="42">
      <t>トウ</t>
    </rPh>
    <rPh sb="43" eb="46">
      <t>ジギョウヌシ</t>
    </rPh>
    <rPh sb="46" eb="48">
      <t>フタン</t>
    </rPh>
    <rPh sb="48" eb="49">
      <t>ガク</t>
    </rPh>
    <rPh sb="50" eb="51">
      <t>ノゾ</t>
    </rPh>
    <phoneticPr fontId="17"/>
  </si>
  <si>
    <t>③支払賃金（役職手当、職務手当など職位、職責又は職務内容等に応じて決まって毎月支払われる手当及び基本給に限る。）</t>
    <rPh sb="1" eb="3">
      <t>シハラ</t>
    </rPh>
    <rPh sb="3" eb="5">
      <t>チンギン</t>
    </rPh>
    <rPh sb="6" eb="8">
      <t>ヤクショク</t>
    </rPh>
    <rPh sb="8" eb="10">
      <t>テアテ</t>
    </rPh>
    <rPh sb="11" eb="13">
      <t>ショクム</t>
    </rPh>
    <rPh sb="13" eb="15">
      <t>テアテ</t>
    </rPh>
    <rPh sb="17" eb="19">
      <t>ショクイ</t>
    </rPh>
    <rPh sb="20" eb="22">
      <t>ショクセキ</t>
    </rPh>
    <rPh sb="22" eb="23">
      <t>マタ</t>
    </rPh>
    <rPh sb="24" eb="26">
      <t>ショクム</t>
    </rPh>
    <rPh sb="26" eb="28">
      <t>ナイヨウ</t>
    </rPh>
    <rPh sb="28" eb="29">
      <t>トウ</t>
    </rPh>
    <rPh sb="30" eb="31">
      <t>オウ</t>
    </rPh>
    <rPh sb="33" eb="34">
      <t>キ</t>
    </rPh>
    <rPh sb="37" eb="39">
      <t>マイツキ</t>
    </rPh>
    <rPh sb="39" eb="41">
      <t>シハラ</t>
    </rPh>
    <rPh sb="44" eb="46">
      <t>テアテ</t>
    </rPh>
    <rPh sb="46" eb="47">
      <t>オヨ</t>
    </rPh>
    <rPh sb="48" eb="51">
      <t>キホンキュウ</t>
    </rPh>
    <rPh sb="52" eb="53">
      <t>カギ</t>
    </rPh>
    <phoneticPr fontId="17"/>
  </si>
  <si>
    <t>⑥基準年度の賃金水準（当該年度に係る加算残額を含む。役職手当、職務手当など職位、職責又は職務内容等に応じて決まって毎月支払われる手当及び基本給に限る。）</t>
    <rPh sb="64" eb="66">
      <t>テアテ</t>
    </rPh>
    <rPh sb="66" eb="67">
      <t>オヨ</t>
    </rPh>
    <phoneticPr fontId="17"/>
  </si>
  <si>
    <t>令和４年４月</t>
    <rPh sb="0" eb="2">
      <t>レイワ</t>
    </rPh>
    <rPh sb="3" eb="4">
      <t>ネン</t>
    </rPh>
    <rPh sb="5" eb="6">
      <t>ガツ</t>
    </rPh>
    <phoneticPr fontId="17"/>
  </si>
  <si>
    <t>令和４年５月</t>
    <rPh sb="0" eb="2">
      <t>レイワ</t>
    </rPh>
    <rPh sb="3" eb="4">
      <t>ネン</t>
    </rPh>
    <rPh sb="5" eb="6">
      <t>ガツ</t>
    </rPh>
    <phoneticPr fontId="17"/>
  </si>
  <si>
    <t>令和４年６月</t>
    <rPh sb="0" eb="2">
      <t>レイワ</t>
    </rPh>
    <rPh sb="3" eb="4">
      <t>ネン</t>
    </rPh>
    <rPh sb="5" eb="6">
      <t>ガツ</t>
    </rPh>
    <phoneticPr fontId="17"/>
  </si>
  <si>
    <t>令和４年７月</t>
    <rPh sb="0" eb="2">
      <t>レイワ</t>
    </rPh>
    <rPh sb="3" eb="4">
      <t>ネン</t>
    </rPh>
    <rPh sb="5" eb="6">
      <t>ガツ</t>
    </rPh>
    <phoneticPr fontId="17"/>
  </si>
  <si>
    <t>令和４年８月</t>
    <rPh sb="0" eb="2">
      <t>レイワ</t>
    </rPh>
    <rPh sb="3" eb="4">
      <t>ネン</t>
    </rPh>
    <rPh sb="5" eb="6">
      <t>ガツ</t>
    </rPh>
    <phoneticPr fontId="17"/>
  </si>
  <si>
    <t>令和４年９月</t>
    <rPh sb="0" eb="2">
      <t>レイワ</t>
    </rPh>
    <rPh sb="3" eb="4">
      <t>ネン</t>
    </rPh>
    <rPh sb="5" eb="6">
      <t>ガツ</t>
    </rPh>
    <phoneticPr fontId="17"/>
  </si>
  <si>
    <t>令和４年１０月</t>
    <rPh sb="0" eb="2">
      <t>レイワ</t>
    </rPh>
    <rPh sb="3" eb="4">
      <t>ネン</t>
    </rPh>
    <rPh sb="6" eb="7">
      <t>ガツ</t>
    </rPh>
    <phoneticPr fontId="17"/>
  </si>
  <si>
    <t>令和４年１１月</t>
    <rPh sb="0" eb="2">
      <t>レイワ</t>
    </rPh>
    <rPh sb="3" eb="4">
      <t>ネン</t>
    </rPh>
    <rPh sb="6" eb="7">
      <t>ガツ</t>
    </rPh>
    <phoneticPr fontId="17"/>
  </si>
  <si>
    <t>令和４年１２月</t>
    <rPh sb="0" eb="2">
      <t>レイワ</t>
    </rPh>
    <rPh sb="3" eb="4">
      <t>ネン</t>
    </rPh>
    <rPh sb="6" eb="7">
      <t>ガツ</t>
    </rPh>
    <phoneticPr fontId="17"/>
  </si>
  <si>
    <t>令和５年１月</t>
    <rPh sb="0" eb="2">
      <t>レイワ</t>
    </rPh>
    <rPh sb="3" eb="4">
      <t>ネン</t>
    </rPh>
    <rPh sb="5" eb="6">
      <t>ガツ</t>
    </rPh>
    <phoneticPr fontId="17"/>
  </si>
  <si>
    <t>令和５年２月</t>
    <rPh sb="0" eb="2">
      <t>レイワ</t>
    </rPh>
    <rPh sb="3" eb="4">
      <t>ネン</t>
    </rPh>
    <rPh sb="5" eb="6">
      <t>ガツ</t>
    </rPh>
    <phoneticPr fontId="17"/>
  </si>
  <si>
    <t>令和５年３月</t>
    <rPh sb="0" eb="2">
      <t>レイワ</t>
    </rPh>
    <rPh sb="3" eb="4">
      <t>ネン</t>
    </rPh>
    <rPh sb="5" eb="6">
      <t>ガツ</t>
    </rPh>
    <phoneticPr fontId="17"/>
  </si>
  <si>
    <r>
      <t>施設の全職員（賃金改善していない職員を含む）
の</t>
    </r>
    <r>
      <rPr>
        <b/>
        <u val="double"/>
        <sz val="11"/>
        <color theme="1"/>
        <rFont val="ＭＳ Ｐゴシック"/>
        <family val="3"/>
        <charset val="128"/>
      </rPr>
      <t>令和３年度</t>
    </r>
    <r>
      <rPr>
        <sz val="11"/>
        <color theme="1"/>
        <rFont val="ＭＳ Ｐゴシック"/>
        <family val="3"/>
        <charset val="128"/>
      </rPr>
      <t>の賃金総額</t>
    </r>
    <rPh sb="0" eb="2">
      <t>シセツ</t>
    </rPh>
    <rPh sb="3" eb="6">
      <t>ゼンショクイン</t>
    </rPh>
    <rPh sb="7" eb="11">
      <t>チンギンカイゼン</t>
    </rPh>
    <rPh sb="16" eb="18">
      <t>ショクイン</t>
    </rPh>
    <rPh sb="19" eb="20">
      <t>フク</t>
    </rPh>
    <rPh sb="24" eb="26">
      <t>レイワ</t>
    </rPh>
    <rPh sb="27" eb="29">
      <t>ネンド</t>
    </rPh>
    <rPh sb="30" eb="34">
      <t>チンギンソウガク</t>
    </rPh>
    <phoneticPr fontId="17"/>
  </si>
  <si>
    <r>
      <t>施設の全職員（賃金改善していない職員を含む）
の</t>
    </r>
    <r>
      <rPr>
        <b/>
        <u val="double"/>
        <sz val="11"/>
        <color theme="1"/>
        <rFont val="ＭＳ Ｐゴシック"/>
        <family val="3"/>
        <charset val="128"/>
      </rPr>
      <t>令和３年度</t>
    </r>
    <r>
      <rPr>
        <sz val="11"/>
        <color theme="1"/>
        <rFont val="ＭＳ Ｐゴシック"/>
        <family val="3"/>
        <charset val="128"/>
      </rPr>
      <t>の法定福利費の事業主負担分の総額</t>
    </r>
    <rPh sb="0" eb="2">
      <t>シセツ</t>
    </rPh>
    <rPh sb="3" eb="6">
      <t>ゼンショクイン</t>
    </rPh>
    <rPh sb="7" eb="11">
      <t>チンギンカイゼン</t>
    </rPh>
    <rPh sb="16" eb="18">
      <t>ショクイン</t>
    </rPh>
    <rPh sb="19" eb="20">
      <t>フク</t>
    </rPh>
    <rPh sb="24" eb="26">
      <t>レイワ</t>
    </rPh>
    <rPh sb="27" eb="29">
      <t>ネンド</t>
    </rPh>
    <rPh sb="30" eb="35">
      <t>ホウテイフクリヒ</t>
    </rPh>
    <rPh sb="36" eb="39">
      <t>ジギョウヌシ</t>
    </rPh>
    <rPh sb="39" eb="42">
      <t>フタンブン</t>
    </rPh>
    <rPh sb="43" eb="45">
      <t>ソウガク</t>
    </rPh>
    <phoneticPr fontId="17"/>
  </si>
  <si>
    <r>
      <t>　※令和４年度ではなく、</t>
    </r>
    <r>
      <rPr>
        <b/>
        <u val="double"/>
        <sz val="10"/>
        <rFont val="ＭＳ Ｐゴシック"/>
        <family val="3"/>
        <charset val="128"/>
      </rPr>
      <t>令和３年度</t>
    </r>
    <r>
      <rPr>
        <sz val="10"/>
        <rFont val="ＭＳ Ｐゴシック"/>
        <family val="3"/>
        <charset val="128"/>
      </rPr>
      <t>の金額を入力する欄なので、ご注意ください。
　※上記２つの情報から、賃金に係る法定福利費の事業主負担分の割合を算出することで、
　　 様式内の法定福利費の事業主負担分を記載する欄は自動算出されるようにしています。</t>
    </r>
    <rPh sb="2" eb="4">
      <t>レイワ</t>
    </rPh>
    <rPh sb="5" eb="6">
      <t>ネン</t>
    </rPh>
    <rPh sb="6" eb="7">
      <t>ド</t>
    </rPh>
    <rPh sb="12" eb="14">
      <t>レイワ</t>
    </rPh>
    <rPh sb="15" eb="17">
      <t>ネンド</t>
    </rPh>
    <rPh sb="18" eb="20">
      <t>キンガク</t>
    </rPh>
    <rPh sb="21" eb="23">
      <t>ニュウリョク</t>
    </rPh>
    <rPh sb="25" eb="26">
      <t>ラン</t>
    </rPh>
    <rPh sb="31" eb="33">
      <t>チュウイ</t>
    </rPh>
    <rPh sb="42" eb="44">
      <t>ジョウキ</t>
    </rPh>
    <rPh sb="47" eb="49">
      <t>ジョウホウ</t>
    </rPh>
    <rPh sb="52" eb="54">
      <t>チンギン</t>
    </rPh>
    <rPh sb="55" eb="56">
      <t>カカ</t>
    </rPh>
    <rPh sb="57" eb="62">
      <t>ホウテイフクリヒ</t>
    </rPh>
    <rPh sb="63" eb="69">
      <t>ジギョウヌシフタンブン</t>
    </rPh>
    <rPh sb="70" eb="72">
      <t>ワリアイ</t>
    </rPh>
    <rPh sb="73" eb="75">
      <t>サンシュツ</t>
    </rPh>
    <rPh sb="85" eb="88">
      <t>ヨウシキナイ</t>
    </rPh>
    <rPh sb="89" eb="94">
      <t>ホウテイフクリヒ</t>
    </rPh>
    <rPh sb="95" eb="101">
      <t>ジギョウヌシフタンブン</t>
    </rPh>
    <rPh sb="102" eb="104">
      <t>キサイ</t>
    </rPh>
    <rPh sb="106" eb="107">
      <t>ラン</t>
    </rPh>
    <rPh sb="108" eb="112">
      <t>ジドウサンシュツ</t>
    </rPh>
    <phoneticPr fontId="17"/>
  </si>
  <si>
    <t>令和４年度　処遇改善等加算Ⅰ・Ⅱ及び職員処遇改善費　計画書　入力シート</t>
    <rPh sb="0" eb="2">
      <t>レイワ</t>
    </rPh>
    <rPh sb="3" eb="5">
      <t>ネンド</t>
    </rPh>
    <rPh sb="6" eb="11">
      <t>ショグウカイゼントウ</t>
    </rPh>
    <rPh sb="11" eb="13">
      <t>カサン</t>
    </rPh>
    <rPh sb="16" eb="17">
      <t>オヨ</t>
    </rPh>
    <rPh sb="18" eb="25">
      <t>ショクインショグウカイゼンヒ</t>
    </rPh>
    <rPh sb="26" eb="29">
      <t>ケイカクショ</t>
    </rPh>
    <rPh sb="30" eb="32">
      <t>ニュウリョク</t>
    </rPh>
    <phoneticPr fontId="17"/>
  </si>
  <si>
    <t>賃金改善計画書（処遇改善等加算Ⅱ）（内訳表）（令和４年度）</t>
    <rPh sb="23" eb="25">
      <t>レイワ</t>
    </rPh>
    <phoneticPr fontId="17"/>
  </si>
  <si>
    <t>令和４年度賃金改善計画書（処遇改善等加算Ⅱ及び職員処遇改善費）</t>
    <rPh sb="0" eb="2">
      <t>レイワ</t>
    </rPh>
    <rPh sb="3" eb="4">
      <t>ネン</t>
    </rPh>
    <rPh sb="4" eb="5">
      <t>ド</t>
    </rPh>
    <rPh sb="5" eb="7">
      <t>チンギン</t>
    </rPh>
    <rPh sb="7" eb="9">
      <t>カイゼン</t>
    </rPh>
    <rPh sb="9" eb="12">
      <t>ケイカクショ</t>
    </rPh>
    <rPh sb="13" eb="15">
      <t>ショグウ</t>
    </rPh>
    <rPh sb="15" eb="17">
      <t>カイゼン</t>
    </rPh>
    <rPh sb="17" eb="18">
      <t>トウ</t>
    </rPh>
    <rPh sb="18" eb="20">
      <t>カサン</t>
    </rPh>
    <rPh sb="21" eb="22">
      <t>オヨ</t>
    </rPh>
    <rPh sb="23" eb="25">
      <t>ショクイン</t>
    </rPh>
    <rPh sb="25" eb="27">
      <t>ショグウ</t>
    </rPh>
    <rPh sb="27" eb="29">
      <t>カイゼン</t>
    </rPh>
    <rPh sb="29" eb="30">
      <t>ヒ</t>
    </rPh>
    <phoneticPr fontId="17"/>
  </si>
  <si>
    <t>賃金改善計画書（処遇改善等加算Ⅰ）（内訳表）（令和４年度）</t>
    <rPh sb="23" eb="25">
      <t>レイワ</t>
    </rPh>
    <phoneticPr fontId="17"/>
  </si>
  <si>
    <t>キャリアパス要件届出書（処遇改善等加算Ⅰ）（令和４年度）</t>
    <rPh sb="6" eb="8">
      <t>ヨウケン</t>
    </rPh>
    <rPh sb="8" eb="11">
      <t>トドケデショ</t>
    </rPh>
    <rPh sb="12" eb="14">
      <t>ショグウ</t>
    </rPh>
    <rPh sb="14" eb="16">
      <t>カイゼン</t>
    </rPh>
    <rPh sb="16" eb="17">
      <t>トウ</t>
    </rPh>
    <rPh sb="17" eb="19">
      <t>カサン</t>
    </rPh>
    <rPh sb="22" eb="24">
      <t>レイワ</t>
    </rPh>
    <rPh sb="25" eb="26">
      <t>ネン</t>
    </rPh>
    <rPh sb="26" eb="27">
      <t>ド</t>
    </rPh>
    <phoneticPr fontId="26"/>
  </si>
  <si>
    <t>令和４年度賃金改善計画書（処遇改善等加算Ⅰ）</t>
    <rPh sb="0" eb="2">
      <t>レイワ</t>
    </rPh>
    <rPh sb="3" eb="4">
      <t>ネン</t>
    </rPh>
    <rPh sb="4" eb="5">
      <t>ド</t>
    </rPh>
    <rPh sb="5" eb="7">
      <t>チンギン</t>
    </rPh>
    <rPh sb="7" eb="9">
      <t>カイゼン</t>
    </rPh>
    <rPh sb="9" eb="12">
      <t>ケイカクショ</t>
    </rPh>
    <rPh sb="13" eb="15">
      <t>ショグウ</t>
    </rPh>
    <rPh sb="15" eb="17">
      <t>カイゼン</t>
    </rPh>
    <rPh sb="17" eb="18">
      <t>トウ</t>
    </rPh>
    <rPh sb="18" eb="20">
      <t>カサン</t>
    </rPh>
    <phoneticPr fontId="17"/>
  </si>
  <si>
    <t>賃金改善確認書（令和４年度）</t>
    <rPh sb="0" eb="2">
      <t>チンギン</t>
    </rPh>
    <rPh sb="2" eb="4">
      <t>カイゼン</t>
    </rPh>
    <rPh sb="4" eb="7">
      <t>カクニンショ</t>
    </rPh>
    <rPh sb="8" eb="10">
      <t>レイワ</t>
    </rPh>
    <rPh sb="11" eb="12">
      <t>ネン</t>
    </rPh>
    <rPh sb="12" eb="13">
      <t>ド</t>
    </rPh>
    <phoneticPr fontId="26"/>
  </si>
  <si>
    <r>
      <t>R</t>
    </r>
    <r>
      <rPr>
        <sz val="11"/>
        <color theme="1"/>
        <rFont val="ＭＳ Ｐゴシック"/>
        <family val="2"/>
        <charset val="128"/>
        <scheme val="minor"/>
      </rPr>
      <t>4</t>
    </r>
    <r>
      <rPr>
        <sz val="11"/>
        <color theme="1"/>
        <rFont val="ＭＳ Ｐゴシック"/>
        <family val="2"/>
        <charset val="128"/>
        <scheme val="minor"/>
      </rPr>
      <t>法定福利費残</t>
    </r>
    <rPh sb="2" eb="7">
      <t>ホウテイフクリヒ</t>
    </rPh>
    <rPh sb="7" eb="8">
      <t>ザン</t>
    </rPh>
    <phoneticPr fontId="26"/>
  </si>
  <si>
    <r>
      <t>R</t>
    </r>
    <r>
      <rPr>
        <sz val="11"/>
        <color theme="1"/>
        <rFont val="ＭＳ Ｐゴシック"/>
        <family val="2"/>
        <charset val="128"/>
        <scheme val="minor"/>
      </rPr>
      <t>4</t>
    </r>
    <r>
      <rPr>
        <sz val="11"/>
        <color theme="1"/>
        <rFont val="ＭＳ Ｐゴシック"/>
        <family val="2"/>
        <charset val="128"/>
        <scheme val="minor"/>
      </rPr>
      <t>法定福利費残</t>
    </r>
    <rPh sb="2" eb="7">
      <t>ホウテイフクリヒ</t>
    </rPh>
    <rPh sb="7" eb="8">
      <t>ザン</t>
    </rPh>
    <phoneticPr fontId="26"/>
  </si>
  <si>
    <t>該当</t>
    <rPh sb="0" eb="2">
      <t>ガイトウ</t>
    </rPh>
    <phoneticPr fontId="17"/>
  </si>
  <si>
    <t>非該当</t>
    <rPh sb="0" eb="3">
      <t>ヒガイトウ</t>
    </rPh>
    <phoneticPr fontId="17"/>
  </si>
  <si>
    <r>
      <rPr>
        <u val="double"/>
        <sz val="18"/>
        <color rgb="FFFF3399"/>
        <rFont val="BIZ UDPゴシック"/>
        <family val="3"/>
        <charset val="128"/>
      </rPr>
      <t xml:space="preserve">　必ず、説明テキストを確認しながら、作成してください。
</t>
    </r>
    <r>
      <rPr>
        <sz val="18"/>
        <color rgb="FFFF3399"/>
        <rFont val="BIZ UDPゴシック"/>
        <family val="3"/>
        <charset val="128"/>
      </rPr>
      <t>　 　●処遇改善等加算Ⅰ、Ⅱ及び職員処遇改善費
　　　  ～制度編～　（令和４年３月）
　　 ●処遇改善等加算　計画事務手続き編
　　　　 （令和４年度）</t>
    </r>
    <r>
      <rPr>
        <u val="double"/>
        <sz val="18"/>
        <color rgb="FFFF3399"/>
        <rFont val="BIZ UDPゴシック"/>
        <family val="3"/>
        <charset val="128"/>
      </rPr>
      <t xml:space="preserve">
</t>
    </r>
    <r>
      <rPr>
        <sz val="18"/>
        <color rgb="FFFF3399"/>
        <rFont val="BIZ UDPゴシック"/>
        <family val="3"/>
        <charset val="128"/>
      </rPr>
      <t>　</t>
    </r>
    <r>
      <rPr>
        <sz val="16"/>
        <color rgb="FFFF3399"/>
        <rFont val="BIZ UDPゴシック"/>
        <family val="3"/>
        <charset val="128"/>
      </rPr>
      <t>★</t>
    </r>
    <r>
      <rPr>
        <u/>
        <sz val="16"/>
        <color rgb="FFFF3399"/>
        <rFont val="BIZ UDPゴシック"/>
        <family val="3"/>
        <charset val="128"/>
      </rPr>
      <t>近年、テキスト通りに作成しなかったことによる書類の訂正</t>
    </r>
    <r>
      <rPr>
        <u/>
        <sz val="18"/>
        <color rgb="FFFF3399"/>
        <rFont val="BIZ UDPゴシック"/>
        <family val="3"/>
        <charset val="128"/>
      </rPr>
      <t xml:space="preserve">、
</t>
    </r>
    <r>
      <rPr>
        <sz val="18"/>
        <color rgb="FFFF3399"/>
        <rFont val="BIZ UDPゴシック"/>
        <family val="3"/>
        <charset val="128"/>
      </rPr>
      <t>　 　</t>
    </r>
    <r>
      <rPr>
        <u/>
        <sz val="16"/>
        <color rgb="FFFF3399"/>
        <rFont val="BIZ UDPゴシック"/>
        <family val="3"/>
        <charset val="128"/>
      </rPr>
      <t xml:space="preserve">テキスト内に回答が書いてあるお問い合わせが非常に増え
</t>
    </r>
    <r>
      <rPr>
        <sz val="16"/>
        <color rgb="FFFF3399"/>
        <rFont val="BIZ UDPゴシック"/>
        <family val="3"/>
        <charset val="128"/>
      </rPr>
      <t xml:space="preserve">　　 </t>
    </r>
    <r>
      <rPr>
        <u/>
        <sz val="16"/>
        <color rgb="FFFF3399"/>
        <rFont val="BIZ UDPゴシック"/>
        <family val="3"/>
        <charset val="128"/>
      </rPr>
      <t>ています。ご協力をお願いいたします。</t>
    </r>
    <rPh sb="1" eb="2">
      <t>カナラ</t>
    </rPh>
    <rPh sb="4" eb="6">
      <t>セツメイ</t>
    </rPh>
    <rPh sb="11" eb="13">
      <t>カクニン</t>
    </rPh>
    <rPh sb="18" eb="20">
      <t>サクセイ</t>
    </rPh>
    <rPh sb="32" eb="37">
      <t>ショグウカイゼントウ</t>
    </rPh>
    <rPh sb="37" eb="39">
      <t>カサン</t>
    </rPh>
    <rPh sb="42" eb="43">
      <t>オヨ</t>
    </rPh>
    <rPh sb="44" eb="48">
      <t>ショクインショグウ</t>
    </rPh>
    <rPh sb="48" eb="51">
      <t>カイゼンヒ</t>
    </rPh>
    <rPh sb="58" eb="61">
      <t>セイドヘン</t>
    </rPh>
    <rPh sb="64" eb="66">
      <t>レイワ</t>
    </rPh>
    <rPh sb="67" eb="68">
      <t>ネン</t>
    </rPh>
    <rPh sb="69" eb="70">
      <t>ガツ</t>
    </rPh>
    <rPh sb="76" eb="81">
      <t>ショグウカイゼントウ</t>
    </rPh>
    <rPh sb="81" eb="83">
      <t>カサン</t>
    </rPh>
    <rPh sb="88" eb="90">
      <t>テツヅ</t>
    </rPh>
    <rPh sb="91" eb="92">
      <t>ヘン</t>
    </rPh>
    <rPh sb="99" eb="101">
      <t>レイワ</t>
    </rPh>
    <rPh sb="102" eb="104">
      <t>ネンド</t>
    </rPh>
    <rPh sb="109" eb="111">
      <t>キンネン</t>
    </rPh>
    <rPh sb="116" eb="117">
      <t>ドオ</t>
    </rPh>
    <rPh sb="119" eb="121">
      <t>サクセイ</t>
    </rPh>
    <rPh sb="131" eb="133">
      <t>ショルイ</t>
    </rPh>
    <rPh sb="134" eb="136">
      <t>テイセイ</t>
    </rPh>
    <rPh sb="145" eb="146">
      <t>ナイ</t>
    </rPh>
    <rPh sb="147" eb="149">
      <t>カイトウ</t>
    </rPh>
    <rPh sb="150" eb="151">
      <t>カ</t>
    </rPh>
    <rPh sb="156" eb="157">
      <t>ト</t>
    </rPh>
    <rPh sb="158" eb="159">
      <t>ア</t>
    </rPh>
    <rPh sb="162" eb="164">
      <t>ヒジョウ</t>
    </rPh>
    <rPh sb="165" eb="166">
      <t>フ</t>
    </rPh>
    <rPh sb="177" eb="179">
      <t>キョウリョク</t>
    </rPh>
    <rPh sb="181" eb="182">
      <t>ネガ</t>
    </rPh>
    <phoneticPr fontId="17"/>
  </si>
  <si>
    <t>新規・既存に関わらず、賃金改善要件分が「適」となる施設・事業所は必ず提出挙証資料を提出してください。</t>
    <rPh sb="0" eb="2">
      <t>シンキ</t>
    </rPh>
    <rPh sb="3" eb="5">
      <t>キゾン</t>
    </rPh>
    <rPh sb="6" eb="7">
      <t>カカ</t>
    </rPh>
    <rPh sb="11" eb="18">
      <t>チンギンカイゼンヨウケンブン</t>
    </rPh>
    <rPh sb="20" eb="21">
      <t>テキ</t>
    </rPh>
    <rPh sb="25" eb="27">
      <t>シセツ</t>
    </rPh>
    <rPh sb="28" eb="31">
      <t>ジギョウショ</t>
    </rPh>
    <rPh sb="32" eb="33">
      <t>カナラ</t>
    </rPh>
    <rPh sb="34" eb="36">
      <t>テイシュツ</t>
    </rPh>
    <rPh sb="36" eb="40">
      <t>キョショウシリョウ</t>
    </rPh>
    <rPh sb="41" eb="43">
      <t>テイシュツ</t>
    </rPh>
    <phoneticPr fontId="17"/>
  </si>
  <si>
    <r>
      <t xml:space="preserve">研修受講状況調査
</t>
    </r>
    <r>
      <rPr>
        <sz val="8"/>
        <color theme="1"/>
        <rFont val="ＭＳ Ｐゴシック"/>
        <family val="3"/>
        <charset val="128"/>
        <scheme val="minor"/>
      </rPr>
      <t>令和４年度内に修了する分野・時間数を選択</t>
    </r>
    <rPh sb="0" eb="2">
      <t>ケンシュウ</t>
    </rPh>
    <rPh sb="2" eb="4">
      <t>ジュコウ</t>
    </rPh>
    <rPh sb="4" eb="6">
      <t>ジョウキョウ</t>
    </rPh>
    <rPh sb="6" eb="8">
      <t>チョウサ</t>
    </rPh>
    <rPh sb="9" eb="11">
      <t>レイワ</t>
    </rPh>
    <rPh sb="12" eb="15">
      <t>ネンドナイ</t>
    </rPh>
    <rPh sb="16" eb="18">
      <t>シュウリョウ</t>
    </rPh>
    <rPh sb="20" eb="22">
      <t>ブンヤ</t>
    </rPh>
    <rPh sb="23" eb="26">
      <t>ジカンスウ</t>
    </rPh>
    <rPh sb="27" eb="29">
      <t>センタク</t>
    </rPh>
    <phoneticPr fontId="26"/>
  </si>
  <si>
    <r>
      <t xml:space="preserve">研修受講状況調査
</t>
    </r>
    <r>
      <rPr>
        <sz val="8"/>
        <color theme="1"/>
        <rFont val="ＭＳ Ｐゴシック"/>
        <family val="3"/>
        <charset val="128"/>
        <scheme val="minor"/>
      </rPr>
      <t>令和４年度内に修了する分野・時間数を選択</t>
    </r>
    <phoneticPr fontId="26"/>
  </si>
  <si>
    <t>施設番号</t>
    <rPh sb="0" eb="4">
      <t>シセツバンゴウ</t>
    </rPh>
    <phoneticPr fontId="17"/>
  </si>
  <si>
    <t>施設・事業所名称</t>
    <phoneticPr fontId="17"/>
  </si>
  <si>
    <t>施設・事業種別</t>
    <phoneticPr fontId="17"/>
  </si>
  <si>
    <t>A</t>
    <phoneticPr fontId="17"/>
  </si>
  <si>
    <t>B</t>
    <phoneticPr fontId="17"/>
  </si>
  <si>
    <t>C</t>
    <phoneticPr fontId="17"/>
  </si>
  <si>
    <t>研修受講状況</t>
    <phoneticPr fontId="17"/>
  </si>
  <si>
    <r>
      <t xml:space="preserve">A改善額
</t>
    </r>
    <r>
      <rPr>
        <sz val="8"/>
        <color theme="1"/>
        <rFont val="ＭＳ Ｐゴシック"/>
        <family val="3"/>
        <charset val="128"/>
        <scheme val="minor"/>
      </rPr>
      <t>(基本給＋手当）</t>
    </r>
    <rPh sb="1" eb="4">
      <t>カイゼンガク</t>
    </rPh>
    <rPh sb="6" eb="9">
      <t>キホンキュウ</t>
    </rPh>
    <rPh sb="10" eb="12">
      <t>テアテ</t>
    </rPh>
    <phoneticPr fontId="17"/>
  </si>
  <si>
    <r>
      <t xml:space="preserve">B改善額
</t>
    </r>
    <r>
      <rPr>
        <sz val="8"/>
        <color theme="1"/>
        <rFont val="ＭＳ Ｐゴシック"/>
        <family val="3"/>
        <charset val="128"/>
        <scheme val="minor"/>
      </rPr>
      <t>(基本給＋手当）</t>
    </r>
    <rPh sb="1" eb="4">
      <t>カイゼンガク</t>
    </rPh>
    <phoneticPr fontId="17"/>
  </si>
  <si>
    <r>
      <t xml:space="preserve">C改善額
</t>
    </r>
    <r>
      <rPr>
        <sz val="8"/>
        <color theme="1"/>
        <rFont val="ＭＳ Ｐゴシック"/>
        <family val="3"/>
        <charset val="128"/>
        <scheme val="minor"/>
      </rPr>
      <t>(基本給＋手当）</t>
    </r>
    <rPh sb="1" eb="4">
      <t>カイゼンガク</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</si>
</sst>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 ;[Red]\-#,##0\ "/>
    <numFmt numFmtId="177" formatCode="[$-411]ggge&quot;年&quot;m&quot;月&quot;d&quot;日&quot;;@"/>
    <numFmt numFmtId="178" formatCode="#,##0;&quot;▲ &quot;#,##0"/>
    <numFmt numFmtId="179" formatCode="#,###"/>
    <numFmt numFmtId="180" formatCode="0_ "/>
    <numFmt numFmtId="181" formatCode="0_);[Red]\(0\)"/>
    <numFmt numFmtId="182" formatCode="#,##0_ "/>
    <numFmt numFmtId="183" formatCode="yyyy/m/d;@"/>
    <numFmt numFmtId="184" formatCode="#,##0_);[Red]\(#,##0\)"/>
    <numFmt numFmtId="185" formatCode="#,###_);[Red]\(#,##0\)"/>
    <numFmt numFmtId="186" formatCode="#,###;[Red]#,##0"/>
    <numFmt numFmtId="187" formatCode="yyyy/mm/dd"/>
  </numFmts>
  <fonts count="9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HGｺﾞｼｯｸM"/>
      <family val="3"/>
      <charset val="128"/>
    </font>
    <font>
      <sz val="6"/>
      <name val="ＭＳ Ｐゴシック"/>
      <family val="3"/>
      <charset val="128"/>
    </font>
    <font>
      <sz val="10"/>
      <name val="HGｺﾞｼｯｸM"/>
      <family val="3"/>
      <charset val="128"/>
    </font>
    <font>
      <sz val="11"/>
      <name val="HGｺﾞｼｯｸM"/>
      <family val="3"/>
      <charset val="128"/>
    </font>
    <font>
      <sz val="10"/>
      <color theme="1"/>
      <name val="HGｺﾞｼｯｸM"/>
      <family val="3"/>
      <charset val="128"/>
    </font>
    <font>
      <sz val="10"/>
      <name val="ＭＳ Ｐゴシック"/>
      <family val="3"/>
      <charset val="128"/>
    </font>
    <font>
      <sz val="9"/>
      <name val="HGｺﾞｼｯｸM"/>
      <family val="3"/>
      <charset val="128"/>
    </font>
    <font>
      <vertAlign val="superscript"/>
      <sz val="9"/>
      <name val="HGｺﾞｼｯｸM"/>
      <family val="3"/>
      <charset val="128"/>
    </font>
    <font>
      <vertAlign val="superscript"/>
      <sz val="12"/>
      <name val="HGｺﾞｼｯｸM"/>
      <family val="3"/>
      <charset val="128"/>
    </font>
    <font>
      <sz val="11"/>
      <name val="ＭＳ Ｐ明朝"/>
      <family val="1"/>
      <charset val="128"/>
    </font>
    <font>
      <sz val="6"/>
      <name val="ＭＳ Ｐゴシック"/>
      <family val="2"/>
      <charset val="128"/>
      <scheme val="minor"/>
    </font>
    <font>
      <sz val="10"/>
      <name val="ＭＳ Ｐ明朝"/>
      <family val="1"/>
      <charset val="128"/>
    </font>
    <font>
      <sz val="11"/>
      <color theme="1"/>
      <name val="ＭＳ Ｐゴシック"/>
      <family val="3"/>
      <charset val="128"/>
      <scheme val="minor"/>
    </font>
    <font>
      <sz val="6"/>
      <name val="ＭＳ Ｐゴシック"/>
      <family val="3"/>
      <charset val="128"/>
      <scheme val="minor"/>
    </font>
    <font>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sz val="12"/>
      <name val="ＭＳ Ｐ明朝"/>
      <family val="1"/>
      <charset val="128"/>
    </font>
    <font>
      <sz val="14"/>
      <name val="ＭＳ Ｐ明朝"/>
      <family val="1"/>
      <charset val="128"/>
    </font>
    <font>
      <sz val="14"/>
      <name val="ＭＳ Ｐゴシック"/>
      <family val="3"/>
      <charset val="128"/>
      <scheme val="major"/>
    </font>
    <font>
      <sz val="11"/>
      <color indexed="8"/>
      <name val="ＭＳ Ｐゴシック"/>
      <family val="3"/>
      <charset val="128"/>
    </font>
    <font>
      <sz val="14"/>
      <name val="ＭＳ Ｐゴシック"/>
      <family val="3"/>
      <charset val="128"/>
    </font>
    <font>
      <b/>
      <sz val="14"/>
      <name val="ＭＳ ゴシック"/>
      <family val="3"/>
      <charset val="128"/>
    </font>
    <font>
      <sz val="14"/>
      <name val="ＭＳ ゴシック"/>
      <family val="3"/>
      <charset val="128"/>
    </font>
    <font>
      <sz val="16"/>
      <name val="ＭＳ Ｐゴシック"/>
      <family val="3"/>
      <charset val="128"/>
    </font>
    <font>
      <sz val="22"/>
      <name val="ＭＳ Ｐゴシック"/>
      <family val="3"/>
      <charset val="128"/>
    </font>
    <font>
      <sz val="18"/>
      <name val="HGSｺﾞｼｯｸM"/>
      <family val="3"/>
      <charset val="128"/>
    </font>
    <font>
      <sz val="16"/>
      <name val="HGｺﾞｼｯｸE"/>
      <family val="3"/>
      <charset val="128"/>
    </font>
    <font>
      <sz val="16"/>
      <name val="HGｺﾞｼｯｸM"/>
      <family val="3"/>
      <charset val="128"/>
    </font>
    <font>
      <sz val="20"/>
      <name val="HGｺﾞｼｯｸM"/>
      <family val="3"/>
      <charset val="128"/>
    </font>
    <font>
      <sz val="6"/>
      <name val="HGｺﾞｼｯｸM"/>
      <family val="3"/>
      <charset val="128"/>
    </font>
    <font>
      <sz val="11"/>
      <name val="HGｺﾞｼｯｸE"/>
      <family val="3"/>
      <charset val="128"/>
    </font>
    <font>
      <sz val="12"/>
      <name val="HGｺﾞｼｯｸE"/>
      <family val="3"/>
      <charset val="128"/>
    </font>
    <font>
      <strike/>
      <sz val="11"/>
      <color rgb="FFFF0000"/>
      <name val="HGｺﾞｼｯｸM"/>
      <family val="3"/>
      <charset val="128"/>
    </font>
    <font>
      <sz val="11"/>
      <color theme="1"/>
      <name val="HGｺﾞｼｯｸM"/>
      <family val="3"/>
      <charset val="128"/>
    </font>
    <font>
      <sz val="14"/>
      <name val="HGｺﾞｼｯｸM"/>
      <family val="3"/>
      <charset val="128"/>
    </font>
    <font>
      <sz val="12"/>
      <color theme="1"/>
      <name val="HGｺﾞｼｯｸM"/>
      <family val="3"/>
      <charset val="128"/>
    </font>
    <font>
      <sz val="12"/>
      <color theme="1"/>
      <name val="HGｺﾞｼｯｸE"/>
      <family val="3"/>
      <charset val="128"/>
    </font>
    <font>
      <sz val="14"/>
      <color theme="1"/>
      <name val="ＭＳ Ｐゴシック"/>
      <family val="3"/>
      <charset val="128"/>
    </font>
    <font>
      <u/>
      <sz val="12"/>
      <color theme="1"/>
      <name val="HGｺﾞｼｯｸM"/>
      <family val="3"/>
      <charset val="128"/>
    </font>
    <font>
      <vertAlign val="superscript"/>
      <sz val="12"/>
      <color theme="1"/>
      <name val="HGｺﾞｼｯｸM"/>
      <family val="3"/>
      <charset val="128"/>
    </font>
    <font>
      <sz val="9"/>
      <color theme="1"/>
      <name val="HGｺﾞｼｯｸM"/>
      <family val="3"/>
      <charset val="128"/>
    </font>
    <font>
      <vertAlign val="superscript"/>
      <sz val="9"/>
      <color theme="1"/>
      <name val="HGｺﾞｼｯｸM"/>
      <family val="3"/>
      <charset val="128"/>
    </font>
    <font>
      <b/>
      <sz val="16"/>
      <color theme="1"/>
      <name val="HGｺﾞｼｯｸM"/>
      <family val="3"/>
      <charset val="128"/>
    </font>
    <font>
      <b/>
      <sz val="16"/>
      <color theme="1"/>
      <name val="ＭＳ Ｐゴシック"/>
      <family val="3"/>
      <charset val="128"/>
    </font>
    <font>
      <sz val="14"/>
      <color theme="1"/>
      <name val="ＭＳ Ｐ明朝"/>
      <family val="1"/>
      <charset val="128"/>
    </font>
    <font>
      <sz val="14"/>
      <color theme="1"/>
      <name val="ＭＳ Ｐゴシック"/>
      <family val="3"/>
      <charset val="128"/>
      <scheme val="major"/>
    </font>
    <font>
      <b/>
      <sz val="22"/>
      <name val="ＭＳ ゴシック"/>
      <family val="3"/>
      <charset val="128"/>
    </font>
    <font>
      <sz val="12"/>
      <name val="ＭＳ Ｐゴシック"/>
      <family val="3"/>
      <charset val="128"/>
    </font>
    <font>
      <sz val="18"/>
      <name val="HGｺﾞｼｯｸM"/>
      <family val="3"/>
      <charset val="128"/>
    </font>
    <font>
      <b/>
      <sz val="16"/>
      <name val="HGｺﾞｼｯｸM"/>
      <family val="3"/>
      <charset val="128"/>
    </font>
    <font>
      <b/>
      <sz val="16"/>
      <name val="ＭＳ Ｐゴシック"/>
      <family val="3"/>
      <charset val="128"/>
    </font>
    <font>
      <u/>
      <sz val="12"/>
      <name val="HGｺﾞｼｯｸM"/>
      <family val="3"/>
      <charset val="128"/>
    </font>
    <font>
      <b/>
      <sz val="18"/>
      <name val="HGｺﾞｼｯｸM"/>
      <family val="3"/>
      <charset val="128"/>
    </font>
    <font>
      <b/>
      <sz val="12"/>
      <name val="HGｺﾞｼｯｸM"/>
      <family val="3"/>
      <charset val="128"/>
    </font>
    <font>
      <b/>
      <sz val="28"/>
      <name val="HGｺﾞｼｯｸM"/>
      <family val="3"/>
      <charset val="128"/>
    </font>
    <font>
      <b/>
      <sz val="14"/>
      <name val="HGｺﾞｼｯｸM"/>
      <family val="3"/>
      <charset val="128"/>
    </font>
    <font>
      <strike/>
      <sz val="10"/>
      <color rgb="FFFF0000"/>
      <name val="HGｺﾞｼｯｸM"/>
      <family val="3"/>
      <charset val="128"/>
    </font>
    <font>
      <strike/>
      <sz val="10"/>
      <name val="HGｺﾞｼｯｸM"/>
      <family val="3"/>
      <charset val="128"/>
    </font>
    <font>
      <sz val="11"/>
      <color theme="1"/>
      <name val="ＭＳ Ｐゴシック"/>
      <family val="3"/>
      <charset val="128"/>
    </font>
    <font>
      <b/>
      <u val="double"/>
      <sz val="11"/>
      <color theme="1"/>
      <name val="ＭＳ Ｐゴシック"/>
      <family val="3"/>
      <charset val="128"/>
    </font>
    <font>
      <sz val="11"/>
      <color theme="1"/>
      <name val="ＭＳ ゴシック"/>
      <family val="3"/>
      <charset val="128"/>
    </font>
    <font>
      <sz val="11"/>
      <color theme="1"/>
      <name val="HG丸ｺﾞｼｯｸM-PRO"/>
      <family val="3"/>
      <charset val="128"/>
    </font>
    <font>
      <b/>
      <sz val="14"/>
      <color theme="1"/>
      <name val="ＭＳ Ｐゴシック"/>
      <family val="3"/>
      <charset val="128"/>
    </font>
    <font>
      <b/>
      <sz val="14"/>
      <color theme="1"/>
      <name val="ＭＳ Ｐゴシック"/>
      <family val="3"/>
      <charset val="128"/>
      <scheme val="minor"/>
    </font>
    <font>
      <sz val="11"/>
      <color rgb="FF006100"/>
      <name val="ＭＳ Ｐゴシック"/>
      <family val="2"/>
      <charset val="128"/>
      <scheme val="minor"/>
    </font>
    <font>
      <b/>
      <u val="double"/>
      <sz val="10"/>
      <name val="ＭＳ Ｐゴシック"/>
      <family val="3"/>
      <charset val="128"/>
    </font>
    <font>
      <sz val="16"/>
      <color rgb="FFFF3399"/>
      <name val="BIZ UDPゴシック"/>
      <family val="3"/>
      <charset val="128"/>
    </font>
    <font>
      <u val="double"/>
      <sz val="18"/>
      <color rgb="FFFF3399"/>
      <name val="BIZ UDPゴシック"/>
      <family val="3"/>
      <charset val="128"/>
    </font>
    <font>
      <sz val="18"/>
      <color rgb="FFFF3399"/>
      <name val="BIZ UDPゴシック"/>
      <family val="3"/>
      <charset val="128"/>
    </font>
    <font>
      <u/>
      <sz val="16"/>
      <color rgb="FFFF3399"/>
      <name val="BIZ UDPゴシック"/>
      <family val="3"/>
      <charset val="128"/>
    </font>
    <font>
      <u/>
      <sz val="18"/>
      <color rgb="FFFF3399"/>
      <name val="BIZ UDPゴシック"/>
      <family val="3"/>
      <charset val="128"/>
    </font>
    <font>
      <b/>
      <sz val="11"/>
      <name val="ＭＳ Ｐ明朝"/>
      <family val="1"/>
      <charset val="128"/>
    </font>
    <font>
      <b/>
      <sz val="12"/>
      <name val="ＭＳ Ｐ明朝"/>
      <family val="1"/>
      <charset val="128"/>
    </font>
    <font>
      <sz val="8"/>
      <color theme="1"/>
      <name val="ＭＳ Ｐゴシック"/>
      <family val="3"/>
      <charset val="128"/>
      <scheme val="minor"/>
    </font>
  </fonts>
  <fills count="9">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48E8FE"/>
        <bgColor indexed="64"/>
      </patternFill>
    </fill>
    <fill>
      <patternFill patternType="solid">
        <fgColor theme="9" tint="0.59999389629810485"/>
        <bgColor indexed="64"/>
      </patternFill>
    </fill>
    <fill>
      <patternFill patternType="solid">
        <fgColor rgb="FFFFFF66"/>
        <bgColor indexed="64"/>
      </patternFill>
    </fill>
  </fills>
  <borders count="108">
    <border>
      <left/>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auto="1"/>
      </right>
      <top/>
      <bottom style="thin">
        <color auto="1"/>
      </bottom>
      <diagonal/>
    </border>
    <border>
      <left/>
      <right style="thin">
        <color indexed="64"/>
      </right>
      <top/>
      <bottom/>
      <diagonal/>
    </border>
    <border>
      <left/>
      <right style="double">
        <color auto="1"/>
      </right>
      <top/>
      <bottom/>
      <diagonal/>
    </border>
    <border>
      <left/>
      <right style="double">
        <color auto="1"/>
      </right>
      <top style="thin">
        <color auto="1"/>
      </top>
      <bottom/>
      <diagonal/>
    </border>
    <border>
      <left style="thin">
        <color auto="1"/>
      </left>
      <right style="double">
        <color auto="1"/>
      </right>
      <top style="thin">
        <color auto="1"/>
      </top>
      <bottom/>
      <diagonal/>
    </border>
    <border>
      <left style="thin">
        <color auto="1"/>
      </left>
      <right style="double">
        <color auto="1"/>
      </right>
      <top style="thin">
        <color auto="1"/>
      </top>
      <bottom style="thin">
        <color auto="1"/>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s>
  <cellStyleXfs count="12">
    <xf numFmtId="0" fontId="0" fillId="0" borderId="0">
      <alignment vertical="center"/>
    </xf>
    <xf numFmtId="38" fontId="15" fillId="0" borderId="0" applyFont="0" applyFill="0" applyBorder="0" applyAlignment="0" applyProtection="0">
      <alignment vertical="center"/>
    </xf>
    <xf numFmtId="0" fontId="14" fillId="0" borderId="0">
      <alignment vertical="center"/>
    </xf>
    <xf numFmtId="0" fontId="28" fillId="0" borderId="0">
      <alignment vertical="center"/>
    </xf>
    <xf numFmtId="0" fontId="21" fillId="0" borderId="0"/>
    <xf numFmtId="0" fontId="36" fillId="0" borderId="0">
      <alignment vertical="center"/>
    </xf>
    <xf numFmtId="0" fontId="15" fillId="0" borderId="0"/>
    <xf numFmtId="0" fontId="13" fillId="0" borderId="0">
      <alignment vertical="center"/>
    </xf>
    <xf numFmtId="0" fontId="13" fillId="0" borderId="0">
      <alignment vertical="center"/>
    </xf>
    <xf numFmtId="0" fontId="12" fillId="0" borderId="0">
      <alignment vertical="center"/>
    </xf>
    <xf numFmtId="38" fontId="12" fillId="0" borderId="0" applyFont="0" applyFill="0" applyBorder="0" applyAlignment="0" applyProtection="0">
      <alignment vertical="center"/>
    </xf>
    <xf numFmtId="0" fontId="5" fillId="0" borderId="0">
      <alignment vertical="center"/>
    </xf>
  </cellStyleXfs>
  <cellXfs count="1181">
    <xf numFmtId="0" fontId="0" fillId="0" borderId="0" xfId="0">
      <alignment vertical="center"/>
    </xf>
    <xf numFmtId="0" fontId="16" fillId="0" borderId="0" xfId="0" applyFont="1" applyProtection="1">
      <alignment vertical="center"/>
    </xf>
    <xf numFmtId="0" fontId="18" fillId="0" borderId="0" xfId="0" applyFont="1" applyProtection="1">
      <alignment vertical="center"/>
    </xf>
    <xf numFmtId="0" fontId="18" fillId="0" borderId="0" xfId="0" applyFont="1" applyFill="1" applyProtection="1">
      <alignment vertical="center"/>
    </xf>
    <xf numFmtId="0" fontId="16" fillId="0" borderId="0" xfId="0" applyFont="1" applyFill="1" applyProtection="1">
      <alignment vertical="center"/>
    </xf>
    <xf numFmtId="0" fontId="16" fillId="0" borderId="0" xfId="0" applyFont="1" applyFill="1" applyBorder="1" applyProtection="1">
      <alignment vertical="center"/>
    </xf>
    <xf numFmtId="0" fontId="16" fillId="2" borderId="47" xfId="0" applyFont="1" applyFill="1" applyBorder="1" applyAlignment="1" applyProtection="1">
      <alignment horizontal="center" vertical="center" shrinkToFit="1"/>
      <protection locked="0"/>
    </xf>
    <xf numFmtId="0" fontId="16" fillId="0" borderId="41" xfId="0" applyFont="1" applyBorder="1" applyAlignment="1" applyProtection="1">
      <alignment horizontal="center" vertical="center"/>
    </xf>
    <xf numFmtId="0" fontId="16" fillId="0" borderId="57" xfId="0" applyFont="1" applyBorder="1" applyAlignment="1" applyProtection="1">
      <alignment horizontal="center" vertical="center"/>
    </xf>
    <xf numFmtId="0" fontId="25" fillId="3" borderId="0" xfId="2" applyFont="1" applyFill="1">
      <alignment vertical="center"/>
    </xf>
    <xf numFmtId="0" fontId="27" fillId="0" borderId="0" xfId="4" applyFont="1" applyProtection="1"/>
    <xf numFmtId="0" fontId="30" fillId="0" borderId="0" xfId="4" applyFont="1" applyProtection="1"/>
    <xf numFmtId="0" fontId="31" fillId="0" borderId="0" xfId="4" applyFont="1" applyProtection="1"/>
    <xf numFmtId="0" fontId="31" fillId="0" borderId="0" xfId="4" applyFont="1" applyAlignment="1" applyProtection="1">
      <alignment vertical="top"/>
    </xf>
    <xf numFmtId="0" fontId="32" fillId="0" borderId="0" xfId="4" applyFont="1" applyProtection="1"/>
    <xf numFmtId="0" fontId="32" fillId="0" borderId="0" xfId="4" applyFont="1" applyAlignment="1" applyProtection="1"/>
    <xf numFmtId="0" fontId="33" fillId="0" borderId="0" xfId="4" applyFont="1" applyProtection="1"/>
    <xf numFmtId="0" fontId="34" fillId="0" borderId="0" xfId="4" applyFont="1" applyProtection="1"/>
    <xf numFmtId="0" fontId="35" fillId="0" borderId="0" xfId="4" applyFont="1" applyAlignment="1" applyProtection="1">
      <alignment vertical="top"/>
    </xf>
    <xf numFmtId="0" fontId="34" fillId="0" borderId="0" xfId="4" applyFont="1" applyAlignment="1" applyProtection="1">
      <alignment vertical="top" wrapText="1"/>
    </xf>
    <xf numFmtId="38" fontId="39" fillId="0" borderId="72" xfId="5" applyNumberFormat="1" applyFont="1" applyFill="1" applyBorder="1" applyAlignment="1" applyProtection="1">
      <alignment vertical="center" shrinkToFit="1"/>
    </xf>
    <xf numFmtId="0" fontId="0" fillId="0" borderId="0" xfId="5" applyFont="1" applyFill="1" applyBorder="1" applyAlignment="1" applyProtection="1">
      <alignment horizontal="left" vertical="center"/>
    </xf>
    <xf numFmtId="0" fontId="27" fillId="0" borderId="70" xfId="4" applyFont="1" applyBorder="1" applyAlignment="1" applyProtection="1">
      <alignment horizontal="center"/>
    </xf>
    <xf numFmtId="0" fontId="27" fillId="0" borderId="0" xfId="4" applyFont="1" applyBorder="1" applyAlignment="1" applyProtection="1">
      <alignment horizontal="center"/>
    </xf>
    <xf numFmtId="0" fontId="27" fillId="0" borderId="32" xfId="4" applyFont="1" applyBorder="1" applyAlignment="1" applyProtection="1">
      <alignment horizontal="center"/>
    </xf>
    <xf numFmtId="0" fontId="0" fillId="0" borderId="0" xfId="5" applyFont="1" applyBorder="1" applyAlignment="1" applyProtection="1">
      <alignment vertical="center"/>
    </xf>
    <xf numFmtId="0" fontId="40" fillId="0" borderId="0" xfId="5" applyFont="1" applyBorder="1" applyAlignment="1" applyProtection="1">
      <alignment horizontal="left" vertical="center"/>
    </xf>
    <xf numFmtId="0" fontId="42" fillId="0" borderId="0" xfId="4" applyFont="1" applyAlignment="1" applyProtection="1">
      <alignment vertical="top"/>
    </xf>
    <xf numFmtId="0" fontId="43" fillId="0" borderId="0" xfId="0" applyFont="1" applyFill="1" applyProtection="1">
      <alignment vertical="center"/>
    </xf>
    <xf numFmtId="0" fontId="37" fillId="0" borderId="33" xfId="5" applyFont="1" applyBorder="1" applyAlignment="1" applyProtection="1">
      <alignment horizontal="center" vertical="center"/>
    </xf>
    <xf numFmtId="0" fontId="37" fillId="0" borderId="14" xfId="5" applyFont="1" applyBorder="1" applyAlignment="1" applyProtection="1">
      <alignment horizontal="center" vertical="center"/>
    </xf>
    <xf numFmtId="0" fontId="25" fillId="3" borderId="0" xfId="7" applyFont="1" applyFill="1">
      <alignment vertical="center"/>
    </xf>
    <xf numFmtId="0" fontId="19" fillId="3" borderId="0" xfId="7" applyFont="1" applyFill="1" applyAlignment="1">
      <alignment vertical="center"/>
    </xf>
    <xf numFmtId="0" fontId="25" fillId="3" borderId="0" xfId="7" applyFont="1" applyFill="1" applyAlignment="1">
      <alignment vertical="center"/>
    </xf>
    <xf numFmtId="0" fontId="50" fillId="3" borderId="0" xfId="7" applyFont="1" applyFill="1">
      <alignment vertical="center"/>
    </xf>
    <xf numFmtId="0" fontId="51" fillId="0" borderId="0" xfId="0" applyFont="1" applyAlignment="1" applyProtection="1">
      <alignment horizontal="center" vertical="center"/>
    </xf>
    <xf numFmtId="38" fontId="16" fillId="0" borderId="41" xfId="1" applyFont="1" applyBorder="1" applyAlignment="1" applyProtection="1">
      <alignment vertical="center"/>
    </xf>
    <xf numFmtId="38" fontId="16" fillId="0" borderId="37" xfId="1" applyFont="1" applyBorder="1" applyAlignment="1" applyProtection="1">
      <alignment vertical="center"/>
    </xf>
    <xf numFmtId="38" fontId="16" fillId="0" borderId="55" xfId="1" applyFont="1" applyBorder="1" applyAlignment="1" applyProtection="1">
      <alignment vertical="center"/>
    </xf>
    <xf numFmtId="0" fontId="16" fillId="0" borderId="51" xfId="0" applyFont="1" applyBorder="1" applyAlignment="1" applyProtection="1">
      <alignment horizontal="center" vertical="center"/>
    </xf>
    <xf numFmtId="38" fontId="16" fillId="2" borderId="47" xfId="1" applyFont="1" applyFill="1" applyBorder="1" applyAlignment="1" applyProtection="1">
      <alignment vertical="center" shrinkToFit="1"/>
      <protection locked="0"/>
    </xf>
    <xf numFmtId="38" fontId="16" fillId="2" borderId="25" xfId="1" applyFont="1" applyFill="1" applyBorder="1" applyAlignment="1" applyProtection="1">
      <alignment vertical="center" shrinkToFit="1"/>
      <protection locked="0"/>
    </xf>
    <xf numFmtId="38" fontId="16" fillId="2" borderId="54" xfId="1" applyFont="1" applyFill="1" applyBorder="1" applyAlignment="1" applyProtection="1">
      <alignment vertical="center" shrinkToFit="1"/>
      <protection locked="0"/>
    </xf>
    <xf numFmtId="38" fontId="16" fillId="2" borderId="18" xfId="1" applyFont="1" applyFill="1" applyBorder="1" applyAlignment="1" applyProtection="1">
      <alignment vertical="center" shrinkToFit="1"/>
      <protection locked="0"/>
    </xf>
    <xf numFmtId="38" fontId="16" fillId="2" borderId="17" xfId="1" applyFont="1" applyFill="1" applyBorder="1" applyAlignment="1" applyProtection="1">
      <alignment vertical="center" shrinkToFit="1"/>
      <protection locked="0"/>
    </xf>
    <xf numFmtId="0" fontId="52" fillId="0" borderId="0" xfId="0" applyFont="1" applyProtection="1">
      <alignment vertical="center"/>
    </xf>
    <xf numFmtId="0" fontId="16" fillId="3" borderId="0" xfId="0" applyFont="1" applyFill="1" applyAlignment="1" applyProtection="1">
      <alignment vertical="top"/>
    </xf>
    <xf numFmtId="0" fontId="16" fillId="3" borderId="58" xfId="0" applyFont="1" applyFill="1" applyBorder="1" applyAlignment="1" applyProtection="1">
      <alignment horizontal="center" vertical="center" wrapText="1"/>
    </xf>
    <xf numFmtId="0" fontId="22" fillId="3" borderId="3" xfId="0" applyFont="1" applyFill="1" applyBorder="1" applyAlignment="1" applyProtection="1">
      <alignment horizontal="center" vertical="center" wrapText="1"/>
    </xf>
    <xf numFmtId="0" fontId="22" fillId="3" borderId="52" xfId="0" applyFont="1" applyFill="1" applyBorder="1" applyAlignment="1" applyProtection="1">
      <alignment horizontal="center" vertical="center" wrapText="1"/>
    </xf>
    <xf numFmtId="0" fontId="16" fillId="3" borderId="47" xfId="0" applyFont="1" applyFill="1" applyBorder="1" applyAlignment="1" applyProtection="1">
      <alignment horizontal="center" vertical="center" shrinkToFit="1"/>
    </xf>
    <xf numFmtId="0" fontId="37" fillId="0" borderId="50" xfId="5" applyFont="1" applyBorder="1" applyAlignment="1" applyProtection="1">
      <alignment horizontal="center" vertical="center"/>
    </xf>
    <xf numFmtId="0" fontId="53" fillId="3" borderId="0" xfId="0" applyFont="1" applyFill="1" applyProtection="1">
      <alignment vertical="center"/>
    </xf>
    <xf numFmtId="0" fontId="52" fillId="3" borderId="0" xfId="0" applyFont="1" applyFill="1" applyProtection="1">
      <alignment vertical="center"/>
    </xf>
    <xf numFmtId="0" fontId="55" fillId="3" borderId="0" xfId="0" applyFont="1" applyFill="1" applyAlignment="1" applyProtection="1">
      <alignment horizontal="center" vertical="center"/>
    </xf>
    <xf numFmtId="0" fontId="52" fillId="3" borderId="58" xfId="0" applyFont="1" applyFill="1" applyBorder="1" applyAlignment="1" applyProtection="1">
      <alignment horizontal="center" vertical="center" wrapText="1"/>
    </xf>
    <xf numFmtId="0" fontId="57" fillId="3" borderId="3" xfId="0" applyFont="1" applyFill="1" applyBorder="1" applyAlignment="1" applyProtection="1">
      <alignment horizontal="center" vertical="center" wrapText="1"/>
    </xf>
    <xf numFmtId="0" fontId="52" fillId="3" borderId="45" xfId="0" applyFont="1" applyFill="1" applyBorder="1" applyAlignment="1" applyProtection="1">
      <alignment horizontal="center" vertical="center" wrapText="1"/>
    </xf>
    <xf numFmtId="0" fontId="57" fillId="3" borderId="52" xfId="0" applyFont="1" applyFill="1" applyBorder="1" applyAlignment="1" applyProtection="1">
      <alignment horizontal="center" vertical="center" wrapText="1"/>
    </xf>
    <xf numFmtId="0" fontId="52" fillId="3" borderId="57" xfId="0" applyFont="1" applyFill="1" applyBorder="1" applyAlignment="1" applyProtection="1">
      <alignment horizontal="center" vertical="center"/>
    </xf>
    <xf numFmtId="0" fontId="52" fillId="3" borderId="41" xfId="0" applyFont="1" applyFill="1" applyBorder="1" applyAlignment="1" applyProtection="1">
      <alignment horizontal="center" vertical="center"/>
    </xf>
    <xf numFmtId="38" fontId="52" fillId="3" borderId="41" xfId="1" applyNumberFormat="1" applyFont="1" applyFill="1" applyBorder="1" applyAlignment="1" applyProtection="1">
      <alignment horizontal="right" vertical="center"/>
    </xf>
    <xf numFmtId="38" fontId="52" fillId="3" borderId="56" xfId="1" applyNumberFormat="1" applyFont="1" applyFill="1" applyBorder="1" applyAlignment="1" applyProtection="1">
      <alignment horizontal="right" vertical="center"/>
    </xf>
    <xf numFmtId="38" fontId="52" fillId="3" borderId="55" xfId="1" applyNumberFormat="1" applyFont="1" applyFill="1" applyBorder="1" applyAlignment="1" applyProtection="1">
      <alignment horizontal="right" vertical="center"/>
    </xf>
    <xf numFmtId="38" fontId="52" fillId="2" borderId="47" xfId="1" applyNumberFormat="1" applyFont="1" applyFill="1" applyBorder="1" applyAlignment="1" applyProtection="1">
      <alignment horizontal="right" vertical="center" shrinkToFit="1"/>
      <protection locked="0"/>
    </xf>
    <xf numFmtId="38" fontId="52" fillId="2" borderId="36" xfId="1" applyNumberFormat="1" applyFont="1" applyFill="1" applyBorder="1" applyAlignment="1" applyProtection="1">
      <alignment horizontal="right" vertical="center" shrinkToFit="1"/>
      <protection locked="0"/>
    </xf>
    <xf numFmtId="38" fontId="52" fillId="2" borderId="55" xfId="1" applyNumberFormat="1" applyFont="1" applyFill="1" applyBorder="1" applyAlignment="1" applyProtection="1">
      <alignment horizontal="right" vertical="center"/>
      <protection locked="0"/>
    </xf>
    <xf numFmtId="0" fontId="52" fillId="2" borderId="18" xfId="0" applyFont="1" applyFill="1" applyBorder="1" applyAlignment="1" applyProtection="1">
      <alignment horizontal="center" vertical="center" shrinkToFit="1"/>
      <protection locked="0"/>
    </xf>
    <xf numFmtId="38" fontId="52" fillId="2" borderId="18" xfId="1" applyNumberFormat="1" applyFont="1" applyFill="1" applyBorder="1" applyAlignment="1" applyProtection="1">
      <alignment horizontal="right" vertical="center" shrinkToFit="1"/>
      <protection locked="0"/>
    </xf>
    <xf numFmtId="38" fontId="52" fillId="2" borderId="39" xfId="1" applyNumberFormat="1" applyFont="1" applyFill="1" applyBorder="1" applyAlignment="1" applyProtection="1">
      <alignment horizontal="right" vertical="center" shrinkToFit="1"/>
      <protection locked="0"/>
    </xf>
    <xf numFmtId="38" fontId="52" fillId="2" borderId="53" xfId="1" applyNumberFormat="1" applyFont="1" applyFill="1" applyBorder="1" applyAlignment="1" applyProtection="1">
      <alignment horizontal="right" vertical="center" shrinkToFit="1"/>
      <protection locked="0"/>
    </xf>
    <xf numFmtId="0" fontId="52" fillId="3" borderId="0" xfId="0" applyFont="1" applyFill="1" applyAlignment="1" applyProtection="1">
      <alignment vertical="top" wrapText="1"/>
    </xf>
    <xf numFmtId="0" fontId="54" fillId="3" borderId="47" xfId="5" applyFont="1" applyFill="1" applyBorder="1" applyAlignment="1" applyProtection="1">
      <alignment horizontal="center" vertical="center"/>
    </xf>
    <xf numFmtId="0" fontId="52" fillId="3" borderId="47" xfId="0" applyFont="1" applyFill="1" applyBorder="1" applyAlignment="1" applyProtection="1">
      <alignment horizontal="center" vertical="center"/>
    </xf>
    <xf numFmtId="0" fontId="37" fillId="0" borderId="0" xfId="5" applyFont="1" applyFill="1" applyBorder="1" applyAlignment="1" applyProtection="1">
      <alignment horizontal="left" vertical="center"/>
    </xf>
    <xf numFmtId="0" fontId="37" fillId="0" borderId="0" xfId="5" applyFont="1" applyBorder="1" applyAlignment="1" applyProtection="1">
      <alignment horizontal="center" vertical="center"/>
    </xf>
    <xf numFmtId="0" fontId="37" fillId="0" borderId="0" xfId="6" applyFont="1" applyBorder="1" applyAlignment="1" applyProtection="1">
      <alignment horizontal="center" vertical="center" wrapText="1" shrinkToFit="1"/>
    </xf>
    <xf numFmtId="178" fontId="34" fillId="0" borderId="0" xfId="5" applyNumberFormat="1" applyFont="1" applyFill="1" applyBorder="1" applyAlignment="1" applyProtection="1">
      <alignment vertical="center" shrinkToFit="1"/>
    </xf>
    <xf numFmtId="178" fontId="61" fillId="0" borderId="0" xfId="5" applyNumberFormat="1" applyFont="1" applyFill="1" applyBorder="1" applyAlignment="1" applyProtection="1">
      <alignment vertical="top" shrinkToFit="1"/>
    </xf>
    <xf numFmtId="0" fontId="62" fillId="0" borderId="0" xfId="4" applyFont="1" applyAlignment="1" applyProtection="1">
      <alignment vertical="top"/>
    </xf>
    <xf numFmtId="0" fontId="16" fillId="3" borderId="0" xfId="0" applyFont="1" applyFill="1" applyProtection="1">
      <alignment vertical="center"/>
    </xf>
    <xf numFmtId="0" fontId="16" fillId="3" borderId="51" xfId="0" applyFont="1" applyFill="1" applyBorder="1" applyAlignment="1" applyProtection="1">
      <alignment horizontal="center" vertical="center"/>
    </xf>
    <xf numFmtId="0" fontId="16" fillId="3" borderId="19" xfId="0" applyFont="1" applyFill="1" applyBorder="1" applyAlignment="1" applyProtection="1">
      <alignment horizontal="center" vertical="center"/>
    </xf>
    <xf numFmtId="0" fontId="52" fillId="3" borderId="51" xfId="0" applyFont="1" applyFill="1" applyBorder="1" applyAlignment="1" applyProtection="1">
      <alignment horizontal="center" vertical="center" shrinkToFit="1"/>
    </xf>
    <xf numFmtId="0" fontId="47" fillId="3" borderId="0" xfId="7" applyFont="1" applyFill="1" applyProtection="1">
      <alignment vertical="center"/>
    </xf>
    <xf numFmtId="0" fontId="45" fillId="3" borderId="0" xfId="7" applyFont="1" applyFill="1" applyAlignment="1" applyProtection="1">
      <alignment horizontal="center" vertical="center"/>
    </xf>
    <xf numFmtId="0" fontId="19" fillId="3" borderId="0" xfId="7" applyFont="1" applyFill="1" applyProtection="1">
      <alignment vertical="center"/>
    </xf>
    <xf numFmtId="0" fontId="19" fillId="3" borderId="0" xfId="7" applyFont="1" applyFill="1" applyBorder="1" applyAlignment="1" applyProtection="1">
      <alignment horizontal="center" vertical="center" shrinkToFit="1"/>
    </xf>
    <xf numFmtId="0" fontId="19" fillId="3" borderId="0" xfId="3" applyFont="1" applyFill="1" applyBorder="1" applyAlignment="1" applyProtection="1">
      <alignment vertical="center" shrinkToFit="1"/>
    </xf>
    <xf numFmtId="0" fontId="19" fillId="3" borderId="0" xfId="7" applyFont="1" applyFill="1" applyBorder="1" applyProtection="1">
      <alignment vertical="center"/>
    </xf>
    <xf numFmtId="0" fontId="18" fillId="3" borderId="37" xfId="7" applyFont="1" applyFill="1" applyBorder="1" applyProtection="1">
      <alignment vertical="center"/>
    </xf>
    <xf numFmtId="0" fontId="19" fillId="3" borderId="64" xfId="7" applyFont="1" applyFill="1" applyBorder="1" applyProtection="1">
      <alignment vertical="center"/>
    </xf>
    <xf numFmtId="0" fontId="19" fillId="3" borderId="17" xfId="7" applyFont="1" applyFill="1" applyBorder="1" applyProtection="1">
      <alignment vertical="center"/>
    </xf>
    <xf numFmtId="0" fontId="19" fillId="3" borderId="20" xfId="7" applyFont="1" applyFill="1" applyBorder="1" applyProtection="1">
      <alignment vertical="center"/>
    </xf>
    <xf numFmtId="0" fontId="19" fillId="3" borderId="38" xfId="7" applyFont="1" applyFill="1" applyBorder="1" applyProtection="1">
      <alignment vertical="center"/>
    </xf>
    <xf numFmtId="0" fontId="19" fillId="3" borderId="38" xfId="7" applyFont="1" applyFill="1" applyBorder="1" applyAlignment="1" applyProtection="1">
      <alignment horizontal="center" vertical="center" shrinkToFit="1"/>
    </xf>
    <xf numFmtId="0" fontId="22" fillId="3" borderId="0" xfId="7" applyFont="1" applyFill="1" applyBorder="1" applyProtection="1">
      <alignment vertical="center"/>
    </xf>
    <xf numFmtId="0" fontId="19" fillId="3" borderId="37" xfId="7" applyFont="1" applyFill="1" applyBorder="1" applyProtection="1">
      <alignment vertical="center"/>
    </xf>
    <xf numFmtId="0" fontId="19" fillId="3" borderId="37" xfId="7" applyFont="1" applyFill="1" applyBorder="1" applyAlignment="1" applyProtection="1">
      <alignment horizontal="center" vertical="center" shrinkToFit="1"/>
    </xf>
    <xf numFmtId="0" fontId="22" fillId="3" borderId="49" xfId="7" applyFont="1" applyFill="1" applyBorder="1" applyProtection="1">
      <alignment vertical="center"/>
    </xf>
    <xf numFmtId="0" fontId="19" fillId="3" borderId="49" xfId="7" applyFont="1" applyFill="1" applyBorder="1" applyProtection="1">
      <alignment vertical="center"/>
    </xf>
    <xf numFmtId="0" fontId="22" fillId="3" borderId="0" xfId="7" applyFont="1" applyFill="1" applyProtection="1">
      <alignment vertical="center"/>
    </xf>
    <xf numFmtId="0" fontId="18" fillId="3" borderId="0" xfId="7" applyFont="1" applyFill="1" applyProtection="1">
      <alignment vertical="center"/>
    </xf>
    <xf numFmtId="0" fontId="19" fillId="3" borderId="0" xfId="7" applyFont="1" applyFill="1" applyAlignment="1" applyProtection="1">
      <alignment vertical="top"/>
    </xf>
    <xf numFmtId="0" fontId="19" fillId="3" borderId="0" xfId="7" applyFont="1" applyFill="1" applyAlignment="1" applyProtection="1">
      <alignment vertical="center"/>
    </xf>
    <xf numFmtId="0" fontId="49" fillId="3" borderId="0" xfId="7" applyFont="1" applyFill="1" applyAlignment="1" applyProtection="1">
      <alignment vertical="center"/>
    </xf>
    <xf numFmtId="0" fontId="25" fillId="3" borderId="0" xfId="7" applyFont="1" applyFill="1" applyAlignment="1" applyProtection="1">
      <alignment vertical="center"/>
    </xf>
    <xf numFmtId="0" fontId="50" fillId="3" borderId="0" xfId="7" applyFont="1" applyFill="1" applyProtection="1">
      <alignment vertical="center"/>
    </xf>
    <xf numFmtId="0" fontId="50" fillId="3" borderId="0" xfId="7" applyFont="1" applyFill="1" applyBorder="1" applyAlignment="1" applyProtection="1">
      <alignment horizontal="center" vertical="center"/>
    </xf>
    <xf numFmtId="0" fontId="50" fillId="3" borderId="0" xfId="7" applyFont="1" applyFill="1" applyBorder="1" applyAlignment="1" applyProtection="1">
      <alignment horizontal="center" vertical="center" shrinkToFit="1"/>
    </xf>
    <xf numFmtId="0" fontId="50" fillId="3" borderId="0" xfId="7" applyFont="1" applyFill="1" applyAlignment="1" applyProtection="1">
      <alignment vertical="center"/>
    </xf>
    <xf numFmtId="0" fontId="19" fillId="3" borderId="0" xfId="2" applyFont="1" applyFill="1" applyProtection="1">
      <alignment vertical="center"/>
    </xf>
    <xf numFmtId="0" fontId="45" fillId="3" borderId="0" xfId="2" applyFont="1" applyFill="1" applyAlignment="1" applyProtection="1">
      <alignment horizontal="center" vertical="center"/>
    </xf>
    <xf numFmtId="0" fontId="22" fillId="3" borderId="49" xfId="2" applyFont="1" applyFill="1" applyBorder="1" applyAlignment="1" applyProtection="1">
      <alignment vertical="top" wrapText="1"/>
    </xf>
    <xf numFmtId="0" fontId="18" fillId="3" borderId="63" xfId="2" applyNumberFormat="1" applyFont="1" applyFill="1" applyBorder="1" applyAlignment="1" applyProtection="1">
      <alignment vertical="center" shrinkToFit="1"/>
    </xf>
    <xf numFmtId="0" fontId="18" fillId="3" borderId="56" xfId="2" applyNumberFormat="1" applyFont="1" applyFill="1" applyBorder="1" applyAlignment="1" applyProtection="1">
      <alignment vertical="center" shrinkToFit="1"/>
    </xf>
    <xf numFmtId="180" fontId="16" fillId="3" borderId="24" xfId="0" applyNumberFormat="1" applyFont="1" applyFill="1" applyBorder="1" applyAlignment="1" applyProtection="1">
      <alignment vertical="center"/>
    </xf>
    <xf numFmtId="180" fontId="16" fillId="3" borderId="49" xfId="0" applyNumberFormat="1" applyFont="1" applyFill="1" applyBorder="1" applyAlignment="1" applyProtection="1">
      <alignment vertical="center"/>
    </xf>
    <xf numFmtId="180" fontId="16" fillId="3" borderId="11" xfId="0" applyNumberFormat="1" applyFont="1" applyFill="1" applyBorder="1" applyAlignment="1" applyProtection="1">
      <alignment vertical="center"/>
    </xf>
    <xf numFmtId="0" fontId="16" fillId="3" borderId="0" xfId="8" applyFont="1" applyFill="1" applyProtection="1">
      <alignment vertical="center"/>
    </xf>
    <xf numFmtId="0" fontId="16" fillId="3" borderId="0" xfId="8" applyFont="1" applyFill="1" applyAlignment="1" applyProtection="1">
      <alignment vertical="center" wrapText="1"/>
    </xf>
    <xf numFmtId="0" fontId="16" fillId="3" borderId="51" xfId="0" applyFont="1" applyFill="1" applyBorder="1" applyAlignment="1" applyProtection="1">
      <alignment horizontal="center" vertical="center" shrinkToFit="1"/>
    </xf>
    <xf numFmtId="0" fontId="16" fillId="3" borderId="41" xfId="0"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right" vertical="center"/>
    </xf>
    <xf numFmtId="180" fontId="16" fillId="3" borderId="49" xfId="0" applyNumberFormat="1" applyFont="1" applyFill="1" applyBorder="1" applyAlignment="1" applyProtection="1">
      <alignment horizontal="center" vertical="center"/>
    </xf>
    <xf numFmtId="180" fontId="16" fillId="3" borderId="48" xfId="0" applyNumberFormat="1" applyFont="1" applyFill="1" applyBorder="1" applyAlignment="1" applyProtection="1">
      <alignment horizontal="right" vertical="center"/>
    </xf>
    <xf numFmtId="180" fontId="16" fillId="3" borderId="49" xfId="0" applyNumberFormat="1" applyFont="1" applyFill="1" applyBorder="1" applyAlignment="1" applyProtection="1">
      <alignment horizontal="right" vertical="center"/>
    </xf>
    <xf numFmtId="38" fontId="16" fillId="3" borderId="51" xfId="1" applyFont="1" applyFill="1" applyBorder="1" applyProtection="1">
      <alignment vertical="center"/>
    </xf>
    <xf numFmtId="0" fontId="16" fillId="3" borderId="47" xfId="0" applyFont="1" applyFill="1" applyBorder="1" applyAlignment="1" applyProtection="1">
      <alignment horizontal="center" vertical="center"/>
    </xf>
    <xf numFmtId="180" fontId="16" fillId="3" borderId="23" xfId="0" applyNumberFormat="1" applyFont="1" applyFill="1" applyBorder="1" applyAlignment="1" applyProtection="1">
      <alignment horizontal="right" vertical="center"/>
    </xf>
    <xf numFmtId="0" fontId="16" fillId="0" borderId="7" xfId="0" applyFont="1" applyFill="1" applyBorder="1" applyAlignment="1" applyProtection="1">
      <alignment vertical="center" shrinkToFit="1"/>
    </xf>
    <xf numFmtId="0" fontId="16" fillId="3" borderId="70" xfId="0" applyFont="1" applyFill="1" applyBorder="1" applyAlignment="1" applyProtection="1">
      <alignment vertical="center" shrinkToFit="1"/>
    </xf>
    <xf numFmtId="38" fontId="16" fillId="3" borderId="13" xfId="1" applyNumberFormat="1" applyFont="1" applyFill="1" applyBorder="1" applyAlignment="1" applyProtection="1">
      <alignment vertical="center"/>
    </xf>
    <xf numFmtId="0" fontId="16" fillId="3" borderId="77" xfId="0" applyFont="1" applyFill="1" applyBorder="1" applyAlignment="1" applyProtection="1">
      <alignment vertical="center" shrinkToFit="1"/>
    </xf>
    <xf numFmtId="0" fontId="64" fillId="3" borderId="0" xfId="0" applyFont="1" applyFill="1" applyBorder="1" applyAlignment="1" applyProtection="1">
      <alignment vertical="top"/>
    </xf>
    <xf numFmtId="0" fontId="16" fillId="3" borderId="0" xfId="8" applyFont="1" applyFill="1" applyBorder="1" applyAlignment="1" applyProtection="1">
      <alignment vertical="top"/>
    </xf>
    <xf numFmtId="0" fontId="16" fillId="3" borderId="0" xfId="0" applyFont="1" applyFill="1" applyBorder="1" applyAlignment="1" applyProtection="1">
      <alignment horizontal="center" vertical="center"/>
    </xf>
    <xf numFmtId="0" fontId="16" fillId="3" borderId="9" xfId="0" applyFont="1" applyFill="1" applyBorder="1" applyAlignment="1" applyProtection="1">
      <alignment horizontal="center" vertical="center"/>
    </xf>
    <xf numFmtId="180" fontId="16" fillId="3" borderId="11" xfId="0" applyNumberFormat="1" applyFont="1" applyFill="1" applyBorder="1" applyAlignment="1" applyProtection="1">
      <alignment horizontal="center" vertical="center"/>
    </xf>
    <xf numFmtId="180" fontId="16" fillId="3" borderId="0" xfId="0" applyNumberFormat="1" applyFont="1" applyFill="1" applyBorder="1" applyAlignment="1" applyProtection="1">
      <alignment horizontal="center" vertical="center"/>
    </xf>
    <xf numFmtId="180" fontId="16" fillId="3" borderId="0" xfId="0" applyNumberFormat="1" applyFont="1" applyFill="1" applyBorder="1" applyAlignment="1" applyProtection="1">
      <alignment vertical="center"/>
    </xf>
    <xf numFmtId="180" fontId="16" fillId="3" borderId="0" xfId="0" applyNumberFormat="1" applyFont="1" applyFill="1" applyBorder="1" applyAlignment="1" applyProtection="1">
      <alignment horizontal="right" vertical="center"/>
    </xf>
    <xf numFmtId="0" fontId="16" fillId="3" borderId="0" xfId="8" applyFont="1" applyFill="1" applyBorder="1" applyProtection="1">
      <alignment vertical="center"/>
    </xf>
    <xf numFmtId="38" fontId="16" fillId="3" borderId="0" xfId="0" applyNumberFormat="1" applyFont="1" applyFill="1" applyBorder="1" applyAlignment="1" applyProtection="1">
      <alignment vertical="center" shrinkToFit="1"/>
    </xf>
    <xf numFmtId="0" fontId="16" fillId="3" borderId="0" xfId="0" applyFont="1" applyFill="1" applyBorder="1" applyAlignment="1" applyProtection="1">
      <alignment vertical="center" shrinkToFit="1"/>
    </xf>
    <xf numFmtId="38" fontId="16" fillId="3" borderId="74" xfId="1" applyNumberFormat="1" applyFont="1" applyFill="1" applyBorder="1" applyAlignment="1" applyProtection="1">
      <alignment vertical="center"/>
    </xf>
    <xf numFmtId="38" fontId="16" fillId="3" borderId="47" xfId="1" applyFont="1" applyFill="1" applyBorder="1" applyProtection="1">
      <alignment vertical="center"/>
    </xf>
    <xf numFmtId="0" fontId="16" fillId="3" borderId="64" xfId="8" applyFont="1" applyFill="1" applyBorder="1" applyProtection="1">
      <alignment vertical="center"/>
    </xf>
    <xf numFmtId="0" fontId="16" fillId="3" borderId="14" xfId="0" applyFont="1" applyFill="1" applyBorder="1" applyAlignment="1" applyProtection="1">
      <alignment horizontal="center" vertical="center"/>
    </xf>
    <xf numFmtId="180" fontId="16" fillId="3" borderId="5" xfId="0" applyNumberFormat="1" applyFont="1" applyFill="1" applyBorder="1" applyAlignment="1" applyProtection="1">
      <alignment horizontal="center" vertical="center"/>
    </xf>
    <xf numFmtId="0" fontId="16" fillId="3" borderId="0" xfId="0" applyFont="1" applyFill="1" applyBorder="1" applyAlignment="1" applyProtection="1">
      <alignment vertical="center"/>
    </xf>
    <xf numFmtId="38" fontId="16" fillId="3" borderId="38" xfId="1" applyNumberFormat="1" applyFont="1" applyFill="1" applyBorder="1" applyAlignment="1" applyProtection="1">
      <alignment vertical="center"/>
    </xf>
    <xf numFmtId="38" fontId="16" fillId="3" borderId="0" xfId="1" applyNumberFormat="1" applyFont="1" applyFill="1" applyBorder="1" applyAlignment="1" applyProtection="1">
      <alignment vertical="center" shrinkToFit="1"/>
    </xf>
    <xf numFmtId="38" fontId="16" fillId="3" borderId="49" xfId="1" applyNumberFormat="1" applyFont="1" applyFill="1" applyBorder="1" applyAlignment="1" applyProtection="1">
      <alignment vertical="center" shrinkToFit="1"/>
    </xf>
    <xf numFmtId="38" fontId="39" fillId="0" borderId="96" xfId="5" applyNumberFormat="1" applyFont="1" applyFill="1" applyBorder="1" applyAlignment="1" applyProtection="1">
      <alignment vertical="center" shrinkToFit="1"/>
    </xf>
    <xf numFmtId="0" fontId="63" fillId="3" borderId="0" xfId="0" applyFont="1" applyFill="1" applyAlignment="1" applyProtection="1">
      <alignment horizontal="center" vertical="center" wrapText="1"/>
    </xf>
    <xf numFmtId="0" fontId="16" fillId="0" borderId="25" xfId="0" applyFont="1" applyBorder="1" applyProtection="1">
      <alignment vertical="center"/>
    </xf>
    <xf numFmtId="0" fontId="16" fillId="0" borderId="10" xfId="0" applyFont="1" applyBorder="1" applyAlignment="1" applyProtection="1">
      <alignment horizontal="center" vertical="center"/>
    </xf>
    <xf numFmtId="0" fontId="16" fillId="0" borderId="76"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2" xfId="0" applyFont="1" applyBorder="1" applyAlignment="1" applyProtection="1">
      <alignment horizontal="center" vertical="center"/>
    </xf>
    <xf numFmtId="0" fontId="19" fillId="2" borderId="0" xfId="7" applyFont="1" applyFill="1" applyBorder="1" applyAlignment="1" applyProtection="1">
      <alignment vertical="center"/>
    </xf>
    <xf numFmtId="0" fontId="49" fillId="2" borderId="0" xfId="7" applyFont="1" applyFill="1" applyBorder="1" applyAlignment="1" applyProtection="1">
      <alignment vertical="center"/>
    </xf>
    <xf numFmtId="0" fontId="19" fillId="2" borderId="81" xfId="7" applyFont="1" applyFill="1" applyBorder="1" applyAlignment="1" applyProtection="1">
      <alignment vertical="center"/>
      <protection locked="0"/>
    </xf>
    <xf numFmtId="0" fontId="19" fillId="2" borderId="82" xfId="7" applyFont="1" applyFill="1" applyBorder="1" applyAlignment="1" applyProtection="1">
      <alignment vertical="center"/>
    </xf>
    <xf numFmtId="0" fontId="19" fillId="2" borderId="83" xfId="7" applyFont="1" applyFill="1" applyBorder="1" applyAlignment="1" applyProtection="1">
      <alignment vertical="center"/>
    </xf>
    <xf numFmtId="0" fontId="19" fillId="2" borderId="84" xfId="7" applyFont="1" applyFill="1" applyBorder="1" applyAlignment="1" applyProtection="1">
      <alignment vertical="center"/>
      <protection locked="0"/>
    </xf>
    <xf numFmtId="0" fontId="49" fillId="2" borderId="85" xfId="7" applyFont="1" applyFill="1" applyBorder="1" applyAlignment="1" applyProtection="1">
      <alignment vertical="center"/>
    </xf>
    <xf numFmtId="0" fontId="19" fillId="2" borderId="86" xfId="7" applyFont="1" applyFill="1" applyBorder="1" applyAlignment="1" applyProtection="1">
      <alignment vertical="center"/>
      <protection locked="0"/>
    </xf>
    <xf numFmtId="0" fontId="19" fillId="2" borderId="87" xfId="7" applyFont="1" applyFill="1" applyBorder="1" applyAlignment="1" applyProtection="1">
      <alignment vertical="center"/>
    </xf>
    <xf numFmtId="0" fontId="49" fillId="2" borderId="87" xfId="7" applyFont="1" applyFill="1" applyBorder="1" applyAlignment="1" applyProtection="1">
      <alignment vertical="center"/>
    </xf>
    <xf numFmtId="0" fontId="49" fillId="2" borderId="88" xfId="7" applyFont="1" applyFill="1" applyBorder="1" applyAlignment="1" applyProtection="1">
      <alignment vertical="center"/>
    </xf>
    <xf numFmtId="0" fontId="16" fillId="3" borderId="32" xfId="0" applyFont="1" applyFill="1" applyBorder="1" applyAlignment="1" applyProtection="1">
      <alignment vertical="top" wrapText="1"/>
    </xf>
    <xf numFmtId="0" fontId="16" fillId="3" borderId="74" xfId="0" applyFont="1" applyFill="1" applyBorder="1" applyAlignment="1" applyProtection="1">
      <alignment horizontal="center" vertical="center" wrapText="1"/>
    </xf>
    <xf numFmtId="0" fontId="48" fillId="3" borderId="0" xfId="0" applyFont="1" applyFill="1" applyProtection="1">
      <alignment vertical="center"/>
    </xf>
    <xf numFmtId="0" fontId="37" fillId="3" borderId="0" xfId="5" applyFont="1" applyFill="1" applyBorder="1" applyAlignment="1" applyProtection="1">
      <alignment horizontal="center" vertical="center"/>
    </xf>
    <xf numFmtId="0" fontId="37" fillId="3" borderId="47" xfId="5" applyFont="1" applyFill="1" applyBorder="1" applyAlignment="1" applyProtection="1">
      <alignment horizontal="center" vertical="center"/>
    </xf>
    <xf numFmtId="0" fontId="68" fillId="3" borderId="0" xfId="0" applyFont="1" applyFill="1" applyAlignment="1" applyProtection="1">
      <alignment horizontal="center" vertical="center"/>
    </xf>
    <xf numFmtId="0" fontId="48" fillId="3" borderId="0" xfId="8" applyFont="1" applyFill="1" applyAlignment="1" applyProtection="1">
      <alignment vertical="top"/>
    </xf>
    <xf numFmtId="0" fontId="64" fillId="3" borderId="0" xfId="0" applyFont="1" applyFill="1" applyBorder="1" applyAlignment="1" applyProtection="1">
      <alignment vertical="center"/>
    </xf>
    <xf numFmtId="0" fontId="16" fillId="3" borderId="79" xfId="8" applyFont="1" applyFill="1" applyBorder="1" applyAlignment="1" applyProtection="1">
      <alignment vertical="center" wrapText="1"/>
    </xf>
    <xf numFmtId="0" fontId="16" fillId="3" borderId="47" xfId="8" applyFont="1" applyFill="1" applyBorder="1" applyAlignment="1" applyProtection="1">
      <alignment horizontal="center" vertical="center" wrapText="1"/>
    </xf>
    <xf numFmtId="0" fontId="70" fillId="3" borderId="0" xfId="0" applyFont="1" applyFill="1" applyProtection="1">
      <alignment vertical="center"/>
    </xf>
    <xf numFmtId="0" fontId="72" fillId="3" borderId="0" xfId="0" applyFont="1" applyFill="1" applyAlignment="1" applyProtection="1">
      <alignment horizontal="center" vertical="center"/>
    </xf>
    <xf numFmtId="180" fontId="68" fillId="3" borderId="0" xfId="0" applyNumberFormat="1" applyFont="1" applyFill="1" applyBorder="1" applyAlignment="1" applyProtection="1">
      <alignment horizontal="center" vertical="center"/>
    </xf>
    <xf numFmtId="0" fontId="16" fillId="3" borderId="0" xfId="0" applyFont="1" applyFill="1" applyBorder="1" applyProtection="1">
      <alignment vertical="center"/>
    </xf>
    <xf numFmtId="0" fontId="16" fillId="3" borderId="0" xfId="0" applyFont="1" applyFill="1" applyBorder="1" applyAlignment="1" applyProtection="1">
      <alignment horizontal="right" vertical="center"/>
    </xf>
    <xf numFmtId="0" fontId="16" fillId="3" borderId="70" xfId="0" applyFont="1" applyFill="1" applyBorder="1" applyProtection="1">
      <alignment vertical="center"/>
    </xf>
    <xf numFmtId="0" fontId="19" fillId="3" borderId="0" xfId="0" applyFont="1" applyFill="1" applyBorder="1" applyAlignment="1" applyProtection="1">
      <alignment horizontal="distributed" vertical="center"/>
    </xf>
    <xf numFmtId="0" fontId="16" fillId="3" borderId="0" xfId="0" applyFont="1" applyFill="1" applyBorder="1" applyAlignment="1" applyProtection="1">
      <alignment horizontal="distributed" vertical="center"/>
    </xf>
    <xf numFmtId="0" fontId="16" fillId="3" borderId="75" xfId="0" applyFont="1" applyFill="1" applyBorder="1" applyProtection="1">
      <alignment vertical="center"/>
    </xf>
    <xf numFmtId="0" fontId="19" fillId="0" borderId="56" xfId="0" applyFont="1" applyBorder="1" applyAlignment="1" applyProtection="1">
      <alignment vertical="center"/>
    </xf>
    <xf numFmtId="0" fontId="19" fillId="0" borderId="11" xfId="0" applyFont="1" applyBorder="1" applyAlignment="1" applyProtection="1">
      <alignment vertical="center"/>
    </xf>
    <xf numFmtId="0" fontId="16" fillId="0" borderId="7" xfId="0" applyFont="1" applyBorder="1" applyProtection="1">
      <alignment vertical="center"/>
    </xf>
    <xf numFmtId="0" fontId="16" fillId="3" borderId="13" xfId="0" applyFont="1" applyFill="1" applyBorder="1" applyProtection="1">
      <alignment vertical="center"/>
    </xf>
    <xf numFmtId="0" fontId="19" fillId="0" borderId="70" xfId="0" applyFont="1" applyBorder="1" applyAlignment="1" applyProtection="1">
      <alignment horizontal="right" vertical="center"/>
    </xf>
    <xf numFmtId="0" fontId="19" fillId="3" borderId="27" xfId="0" applyFont="1" applyFill="1" applyBorder="1" applyAlignment="1" applyProtection="1">
      <alignment horizontal="center" vertical="center"/>
    </xf>
    <xf numFmtId="0" fontId="19" fillId="3" borderId="26"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wrapText="1"/>
    </xf>
    <xf numFmtId="0" fontId="19" fillId="0" borderId="23" xfId="0" applyFont="1" applyBorder="1" applyAlignment="1" applyProtection="1">
      <alignment horizontal="right" vertical="center"/>
    </xf>
    <xf numFmtId="0" fontId="19" fillId="3" borderId="26" xfId="0" applyFont="1" applyFill="1" applyBorder="1" applyAlignment="1" applyProtection="1">
      <alignment horizontal="left" vertical="center"/>
    </xf>
    <xf numFmtId="0" fontId="19" fillId="0" borderId="16" xfId="0" applyFont="1" applyBorder="1" applyAlignment="1" applyProtection="1">
      <alignment horizontal="right" vertical="center"/>
    </xf>
    <xf numFmtId="0" fontId="19" fillId="3" borderId="38" xfId="0" applyFont="1" applyFill="1" applyBorder="1" applyAlignment="1" applyProtection="1">
      <alignment horizontal="left" vertical="center"/>
    </xf>
    <xf numFmtId="0" fontId="19" fillId="3" borderId="74" xfId="0" applyFont="1" applyFill="1" applyBorder="1" applyAlignment="1" applyProtection="1">
      <alignment horizontal="left" vertical="center"/>
    </xf>
    <xf numFmtId="0" fontId="19" fillId="0" borderId="1" xfId="0" applyFont="1" applyBorder="1" applyAlignment="1" applyProtection="1">
      <alignment horizontal="right" vertical="center"/>
    </xf>
    <xf numFmtId="0" fontId="19" fillId="3" borderId="71" xfId="0" applyFont="1" applyFill="1" applyBorder="1" applyAlignment="1" applyProtection="1">
      <alignment horizontal="center" vertical="center"/>
    </xf>
    <xf numFmtId="0" fontId="19" fillId="0" borderId="61" xfId="0" applyFont="1" applyFill="1" applyBorder="1" applyAlignment="1" applyProtection="1">
      <alignment horizontal="center" vertical="center"/>
    </xf>
    <xf numFmtId="0" fontId="19" fillId="3" borderId="61" xfId="0" applyFont="1" applyFill="1" applyBorder="1" applyAlignment="1" applyProtection="1">
      <alignment horizontal="center" vertical="center"/>
    </xf>
    <xf numFmtId="0" fontId="16" fillId="0" borderId="61" xfId="0" applyFont="1" applyFill="1" applyBorder="1" applyProtection="1">
      <alignment vertical="center"/>
    </xf>
    <xf numFmtId="0" fontId="19" fillId="3" borderId="60" xfId="0" applyFont="1" applyFill="1" applyBorder="1" applyAlignment="1" applyProtection="1">
      <alignment horizontal="center" vertical="center"/>
    </xf>
    <xf numFmtId="180" fontId="19" fillId="3" borderId="32" xfId="0" applyNumberFormat="1" applyFont="1" applyFill="1" applyBorder="1" applyAlignment="1" applyProtection="1">
      <alignment vertical="top" shrinkToFit="1"/>
    </xf>
    <xf numFmtId="0" fontId="18" fillId="3" borderId="0" xfId="0" applyFont="1" applyFill="1" applyProtection="1">
      <alignment vertical="center"/>
    </xf>
    <xf numFmtId="0" fontId="18" fillId="3" borderId="0" xfId="0" applyFont="1" applyFill="1" applyBorder="1" applyAlignment="1" applyProtection="1">
      <alignment vertical="top" shrinkToFit="1"/>
    </xf>
    <xf numFmtId="0" fontId="18" fillId="3" borderId="0" xfId="0" applyFont="1" applyFill="1" applyBorder="1" applyAlignment="1" applyProtection="1">
      <alignment horizontal="center" vertical="top"/>
    </xf>
    <xf numFmtId="0" fontId="18" fillId="3" borderId="0" xfId="0" applyFont="1" applyFill="1" applyBorder="1" applyAlignment="1" applyProtection="1">
      <alignment horizontal="left" vertical="top"/>
    </xf>
    <xf numFmtId="0" fontId="19" fillId="3" borderId="0" xfId="0" applyFont="1" applyFill="1" applyBorder="1" applyAlignment="1" applyProtection="1">
      <alignment vertical="top"/>
    </xf>
    <xf numFmtId="0" fontId="19" fillId="3" borderId="0" xfId="0" applyFont="1" applyFill="1" applyBorder="1" applyAlignment="1" applyProtection="1">
      <alignment horizontal="left" vertical="top"/>
    </xf>
    <xf numFmtId="0" fontId="16" fillId="3" borderId="0" xfId="0" applyFont="1" applyFill="1" applyAlignment="1" applyProtection="1">
      <alignment horizontal="left" vertical="center"/>
    </xf>
    <xf numFmtId="0" fontId="18" fillId="3" borderId="0" xfId="0" applyFont="1" applyFill="1" applyBorder="1" applyAlignment="1" applyProtection="1">
      <alignment horizontal="center" vertical="center"/>
    </xf>
    <xf numFmtId="0" fontId="19" fillId="3" borderId="0" xfId="0" applyFont="1" applyFill="1" applyBorder="1" applyProtection="1">
      <alignment vertical="center"/>
    </xf>
    <xf numFmtId="0" fontId="19" fillId="3" borderId="0" xfId="0" applyFont="1" applyFill="1" applyBorder="1" applyAlignment="1" applyProtection="1">
      <alignment horizontal="center" vertical="center"/>
    </xf>
    <xf numFmtId="0" fontId="19" fillId="0" borderId="34" xfId="0" applyFont="1" applyFill="1" applyBorder="1" applyAlignment="1" applyProtection="1">
      <alignment horizontal="center" vertical="center"/>
    </xf>
    <xf numFmtId="0" fontId="19" fillId="0" borderId="28" xfId="0" applyFont="1" applyBorder="1" applyAlignment="1" applyProtection="1">
      <alignment horizontal="right" vertical="center"/>
    </xf>
    <xf numFmtId="0" fontId="19" fillId="3" borderId="17" xfId="0" applyFont="1" applyFill="1" applyBorder="1" applyProtection="1">
      <alignment vertical="center"/>
    </xf>
    <xf numFmtId="0" fontId="19" fillId="3" borderId="20" xfId="0" applyFont="1" applyFill="1" applyBorder="1" applyProtection="1">
      <alignment vertical="center"/>
    </xf>
    <xf numFmtId="0" fontId="19" fillId="3" borderId="39" xfId="0" applyFont="1" applyFill="1" applyBorder="1" applyProtection="1">
      <alignment vertical="center"/>
    </xf>
    <xf numFmtId="0" fontId="19" fillId="3" borderId="38" xfId="0" applyFont="1" applyFill="1" applyBorder="1" applyProtection="1">
      <alignment vertical="center"/>
    </xf>
    <xf numFmtId="0" fontId="19" fillId="3" borderId="25" xfId="0" applyFont="1" applyFill="1" applyBorder="1" applyAlignment="1" applyProtection="1">
      <alignment horizontal="center" vertical="center"/>
    </xf>
    <xf numFmtId="38" fontId="19" fillId="2" borderId="25" xfId="0" applyNumberFormat="1" applyFont="1" applyFill="1" applyBorder="1" applyAlignment="1" applyProtection="1">
      <alignment horizontal="center" vertical="center"/>
    </xf>
    <xf numFmtId="38" fontId="19" fillId="2" borderId="24" xfId="0" applyNumberFormat="1" applyFont="1" applyFill="1" applyBorder="1" applyAlignment="1" applyProtection="1">
      <alignment horizontal="center" vertical="center"/>
    </xf>
    <xf numFmtId="0" fontId="19" fillId="3" borderId="40" xfId="0" applyFont="1" applyFill="1" applyBorder="1" applyProtection="1">
      <alignment vertical="center"/>
    </xf>
    <xf numFmtId="0" fontId="19" fillId="3" borderId="17" xfId="0" applyFont="1" applyFill="1" applyBorder="1" applyAlignment="1" applyProtection="1">
      <alignment vertical="center"/>
    </xf>
    <xf numFmtId="0" fontId="19" fillId="3" borderId="20" xfId="0" applyFont="1" applyFill="1" applyBorder="1" applyAlignment="1" applyProtection="1">
      <alignment vertical="center"/>
    </xf>
    <xf numFmtId="0" fontId="0" fillId="3" borderId="24" xfId="0" applyFont="1" applyFill="1" applyBorder="1" applyAlignment="1" applyProtection="1">
      <alignment vertical="center"/>
    </xf>
    <xf numFmtId="0" fontId="0" fillId="3" borderId="36" xfId="0" applyFont="1" applyFill="1" applyBorder="1" applyAlignment="1" applyProtection="1">
      <alignment vertical="center"/>
    </xf>
    <xf numFmtId="0" fontId="19" fillId="3" borderId="38" xfId="0" applyFont="1" applyFill="1" applyBorder="1" applyAlignment="1" applyProtection="1">
      <alignment horizontal="center" vertical="center"/>
    </xf>
    <xf numFmtId="0" fontId="19" fillId="3" borderId="37" xfId="0" applyFont="1" applyFill="1" applyBorder="1" applyAlignment="1" applyProtection="1">
      <alignment horizontal="center" vertical="center"/>
    </xf>
    <xf numFmtId="0" fontId="19" fillId="3" borderId="41" xfId="0" applyFont="1" applyFill="1" applyBorder="1" applyProtection="1">
      <alignment vertical="center"/>
    </xf>
    <xf numFmtId="0" fontId="19" fillId="3" borderId="15" xfId="0" applyFont="1" applyFill="1" applyBorder="1" applyAlignment="1" applyProtection="1">
      <alignment horizontal="center" vertical="center"/>
    </xf>
    <xf numFmtId="0" fontId="19" fillId="3" borderId="2" xfId="0" applyFont="1" applyFill="1" applyBorder="1" applyAlignment="1" applyProtection="1">
      <alignment vertical="center"/>
    </xf>
    <xf numFmtId="0" fontId="19" fillId="3" borderId="5" xfId="0" applyFont="1" applyFill="1" applyBorder="1" applyAlignment="1" applyProtection="1">
      <alignment vertical="center"/>
    </xf>
    <xf numFmtId="0" fontId="19" fillId="3" borderId="35" xfId="0" applyFont="1" applyFill="1" applyBorder="1" applyAlignment="1" applyProtection="1">
      <alignment vertical="center"/>
    </xf>
    <xf numFmtId="0" fontId="19" fillId="3" borderId="34" xfId="0" applyFont="1" applyFill="1" applyBorder="1" applyAlignment="1" applyProtection="1">
      <alignment horizontal="center" vertical="center"/>
    </xf>
    <xf numFmtId="0" fontId="19" fillId="3" borderId="0" xfId="0" applyFont="1" applyFill="1" applyBorder="1" applyAlignment="1" applyProtection="1">
      <alignment vertical="center"/>
    </xf>
    <xf numFmtId="38" fontId="19" fillId="3" borderId="0" xfId="0" applyNumberFormat="1" applyFont="1" applyFill="1" applyBorder="1" applyAlignment="1" applyProtection="1">
      <alignment horizontal="right" vertical="center"/>
    </xf>
    <xf numFmtId="0" fontId="19" fillId="3" borderId="0" xfId="0" applyFont="1" applyFill="1" applyBorder="1" applyAlignment="1" applyProtection="1">
      <alignment horizontal="right" vertical="center"/>
    </xf>
    <xf numFmtId="0" fontId="18" fillId="3" borderId="0" xfId="0" applyFont="1" applyFill="1" applyAlignment="1" applyProtection="1">
      <alignment horizontal="left" vertical="center"/>
    </xf>
    <xf numFmtId="0" fontId="19" fillId="0" borderId="28" xfId="0" applyFont="1" applyBorder="1" applyAlignment="1" applyProtection="1">
      <alignment horizontal="left" vertical="center"/>
    </xf>
    <xf numFmtId="0" fontId="19" fillId="3" borderId="0" xfId="0" applyFont="1" applyFill="1" applyBorder="1" applyAlignment="1" applyProtection="1">
      <alignment horizontal="left" vertical="center"/>
    </xf>
    <xf numFmtId="0" fontId="19" fillId="0" borderId="16" xfId="0" applyFont="1" applyBorder="1" applyAlignment="1" applyProtection="1">
      <alignment horizontal="left" vertical="center"/>
    </xf>
    <xf numFmtId="0" fontId="19" fillId="3" borderId="22" xfId="0" applyFont="1" applyFill="1" applyBorder="1" applyAlignment="1" applyProtection="1">
      <alignment horizontal="center" vertical="center"/>
    </xf>
    <xf numFmtId="0" fontId="19" fillId="3" borderId="14" xfId="0" applyFont="1" applyFill="1" applyBorder="1" applyAlignment="1" applyProtection="1">
      <alignment horizontal="left" vertical="center"/>
    </xf>
    <xf numFmtId="0" fontId="19" fillId="3" borderId="13" xfId="0" applyFont="1" applyFill="1" applyBorder="1" applyAlignment="1" applyProtection="1">
      <alignment horizontal="left" vertical="center"/>
    </xf>
    <xf numFmtId="0" fontId="19" fillId="0" borderId="1" xfId="0" applyFont="1" applyBorder="1" applyAlignment="1" applyProtection="1">
      <alignment horizontal="left" vertical="center"/>
    </xf>
    <xf numFmtId="0" fontId="18" fillId="3" borderId="0" xfId="0" applyFont="1" applyFill="1" applyAlignment="1" applyProtection="1">
      <alignment horizontal="left" vertical="top"/>
    </xf>
    <xf numFmtId="0" fontId="18" fillId="3" borderId="0" xfId="0" applyFont="1" applyFill="1" applyAlignment="1" applyProtection="1">
      <alignment horizontal="left" vertical="top" wrapText="1"/>
    </xf>
    <xf numFmtId="0" fontId="18" fillId="0" borderId="12" xfId="0" applyFont="1" applyFill="1" applyBorder="1" applyProtection="1">
      <alignment vertical="center"/>
    </xf>
    <xf numFmtId="0" fontId="19" fillId="0" borderId="7" xfId="0" applyFont="1" applyBorder="1" applyAlignment="1" applyProtection="1">
      <alignment horizontal="left" vertical="center"/>
    </xf>
    <xf numFmtId="38" fontId="18" fillId="3" borderId="0" xfId="0" applyNumberFormat="1" applyFont="1" applyFill="1" applyProtection="1">
      <alignment vertical="center"/>
    </xf>
    <xf numFmtId="0" fontId="18" fillId="0" borderId="6" xfId="0" applyFont="1" applyFill="1" applyBorder="1" applyProtection="1">
      <alignment vertical="center"/>
    </xf>
    <xf numFmtId="0" fontId="18" fillId="3" borderId="10" xfId="0" applyFont="1" applyFill="1" applyBorder="1" applyProtection="1">
      <alignment vertical="center"/>
    </xf>
    <xf numFmtId="0" fontId="18" fillId="3" borderId="4" xfId="0" applyFont="1" applyFill="1" applyBorder="1" applyProtection="1">
      <alignment vertical="center"/>
    </xf>
    <xf numFmtId="0" fontId="18" fillId="3" borderId="32" xfId="0" applyFont="1" applyFill="1" applyBorder="1" applyAlignment="1" applyProtection="1">
      <alignment horizontal="left" vertical="top" shrinkToFit="1"/>
    </xf>
    <xf numFmtId="0" fontId="18" fillId="3" borderId="0" xfId="0" applyFont="1" applyFill="1" applyBorder="1" applyProtection="1">
      <alignment vertical="center"/>
    </xf>
    <xf numFmtId="0" fontId="16" fillId="4" borderId="0" xfId="0" applyFont="1" applyFill="1" applyProtection="1">
      <alignment vertical="center"/>
    </xf>
    <xf numFmtId="0" fontId="18" fillId="4" borderId="0" xfId="0" applyFont="1" applyFill="1" applyProtection="1">
      <alignment vertical="center"/>
    </xf>
    <xf numFmtId="0" fontId="18" fillId="4" borderId="0" xfId="0" applyFont="1" applyFill="1" applyAlignment="1" applyProtection="1">
      <alignment horizontal="left" vertical="center"/>
    </xf>
    <xf numFmtId="0" fontId="18" fillId="0" borderId="10" xfId="0" applyFont="1" applyFill="1" applyBorder="1" applyProtection="1">
      <alignment vertical="center"/>
    </xf>
    <xf numFmtId="0" fontId="18" fillId="0" borderId="4" xfId="0" applyFont="1" applyFill="1" applyBorder="1" applyProtection="1">
      <alignment vertical="center"/>
    </xf>
    <xf numFmtId="0" fontId="0" fillId="3" borderId="0" xfId="0" applyFont="1" applyFill="1" applyAlignment="1" applyProtection="1">
      <alignment horizontal="left" vertical="top" wrapText="1"/>
    </xf>
    <xf numFmtId="0" fontId="62" fillId="0" borderId="0" xfId="4" applyFont="1" applyAlignment="1" applyProtection="1">
      <alignment vertical="top" wrapText="1"/>
    </xf>
    <xf numFmtId="0" fontId="16" fillId="3" borderId="0" xfId="0" applyFont="1" applyFill="1" applyAlignment="1" applyProtection="1">
      <alignment vertical="center"/>
    </xf>
    <xf numFmtId="0" fontId="16" fillId="3" borderId="32" xfId="0" applyFont="1" applyFill="1" applyBorder="1" applyProtection="1">
      <alignment vertical="center"/>
    </xf>
    <xf numFmtId="0" fontId="16" fillId="3" borderId="44" xfId="0" applyFont="1" applyFill="1" applyBorder="1" applyProtection="1">
      <alignment vertical="center"/>
    </xf>
    <xf numFmtId="0" fontId="16" fillId="3" borderId="22" xfId="0" applyFont="1" applyFill="1" applyBorder="1" applyProtection="1">
      <alignment vertical="center"/>
    </xf>
    <xf numFmtId="0" fontId="16" fillId="3" borderId="27" xfId="0" applyFont="1" applyFill="1" applyBorder="1" applyProtection="1">
      <alignment vertical="center"/>
    </xf>
    <xf numFmtId="0" fontId="16" fillId="3" borderId="14" xfId="0" applyFont="1" applyFill="1" applyBorder="1" applyProtection="1">
      <alignment vertical="center"/>
    </xf>
    <xf numFmtId="0" fontId="19" fillId="3" borderId="26" xfId="0" applyFont="1" applyFill="1" applyBorder="1" applyAlignment="1" applyProtection="1">
      <alignment vertical="center" wrapText="1"/>
    </xf>
    <xf numFmtId="0" fontId="19" fillId="3" borderId="0" xfId="0" applyFont="1" applyFill="1" applyBorder="1" applyAlignment="1" applyProtection="1">
      <alignment vertical="center" wrapText="1"/>
    </xf>
    <xf numFmtId="0" fontId="16" fillId="3" borderId="26" xfId="0" applyFont="1" applyFill="1" applyBorder="1" applyProtection="1">
      <alignment vertical="center"/>
    </xf>
    <xf numFmtId="0" fontId="16" fillId="3" borderId="38" xfId="0" applyFont="1" applyFill="1" applyBorder="1" applyProtection="1">
      <alignment vertical="center"/>
    </xf>
    <xf numFmtId="0" fontId="16" fillId="3" borderId="37" xfId="0" applyFont="1" applyFill="1" applyBorder="1" applyProtection="1">
      <alignment vertical="center"/>
    </xf>
    <xf numFmtId="0" fontId="19" fillId="3" borderId="46" xfId="0" applyFont="1" applyFill="1" applyBorder="1" applyAlignment="1" applyProtection="1">
      <alignment horizontal="center" vertical="center"/>
    </xf>
    <xf numFmtId="0" fontId="21" fillId="3" borderId="0" xfId="0" applyFont="1" applyFill="1" applyBorder="1" applyAlignment="1" applyProtection="1">
      <alignment vertical="top" wrapText="1"/>
    </xf>
    <xf numFmtId="0" fontId="19" fillId="3" borderId="37" xfId="0" applyFont="1" applyFill="1" applyBorder="1" applyProtection="1">
      <alignment vertical="center"/>
    </xf>
    <xf numFmtId="0" fontId="19" fillId="3" borderId="2" xfId="0" applyFont="1" applyFill="1" applyBorder="1" applyProtection="1">
      <alignment vertical="center"/>
    </xf>
    <xf numFmtId="0" fontId="0" fillId="3" borderId="5" xfId="0" applyFont="1" applyFill="1" applyBorder="1" applyAlignment="1" applyProtection="1">
      <alignment vertical="center"/>
    </xf>
    <xf numFmtId="0" fontId="0" fillId="3" borderId="35" xfId="0" applyFont="1" applyFill="1" applyBorder="1" applyAlignment="1" applyProtection="1">
      <alignment vertical="center"/>
    </xf>
    <xf numFmtId="0" fontId="19" fillId="3" borderId="0" xfId="0" applyFont="1" applyFill="1" applyProtection="1">
      <alignment vertical="center"/>
    </xf>
    <xf numFmtId="0" fontId="18" fillId="3" borderId="12" xfId="0" applyFont="1" applyFill="1" applyBorder="1" applyProtection="1">
      <alignment vertical="center"/>
    </xf>
    <xf numFmtId="0" fontId="18" fillId="3" borderId="6" xfId="0" applyFont="1" applyFill="1" applyBorder="1" applyProtection="1">
      <alignment vertical="center"/>
    </xf>
    <xf numFmtId="0" fontId="75" fillId="3" borderId="0" xfId="0" applyFont="1" applyFill="1" applyProtection="1">
      <alignment vertical="center"/>
    </xf>
    <xf numFmtId="0" fontId="75" fillId="3" borderId="0" xfId="0" applyFont="1" applyFill="1" applyBorder="1" applyProtection="1">
      <alignment vertical="center"/>
    </xf>
    <xf numFmtId="180" fontId="75" fillId="3" borderId="0" xfId="0" applyNumberFormat="1" applyFont="1" applyFill="1" applyBorder="1" applyAlignment="1" applyProtection="1">
      <alignment horizontal="center" vertical="center"/>
    </xf>
    <xf numFmtId="0" fontId="77" fillId="3" borderId="0" xfId="0" applyFont="1" applyFill="1" applyBorder="1" applyAlignment="1" applyProtection="1">
      <alignment horizontal="center" vertical="center"/>
    </xf>
    <xf numFmtId="183" fontId="0" fillId="0" borderId="47" xfId="0" applyNumberFormat="1" applyBorder="1">
      <alignment vertical="center"/>
    </xf>
    <xf numFmtId="0" fontId="0" fillId="0" borderId="47" xfId="0" applyBorder="1">
      <alignment vertical="center"/>
    </xf>
    <xf numFmtId="0" fontId="78" fillId="3" borderId="0" xfId="0" applyFont="1" applyFill="1" applyProtection="1">
      <alignment vertical="center"/>
    </xf>
    <xf numFmtId="0" fontId="75" fillId="3" borderId="77" xfId="0" applyFont="1" applyFill="1" applyBorder="1" applyAlignment="1" applyProtection="1">
      <alignment horizontal="center" vertical="center"/>
    </xf>
    <xf numFmtId="181" fontId="75" fillId="3" borderId="14" xfId="0" applyNumberFormat="1" applyFont="1" applyFill="1" applyBorder="1" applyAlignment="1" applyProtection="1">
      <alignment horizontal="center" vertical="center"/>
    </xf>
    <xf numFmtId="0" fontId="77" fillId="3" borderId="13" xfId="0" applyFont="1" applyFill="1" applyBorder="1" applyAlignment="1" applyProtection="1">
      <alignment horizontal="center" vertical="center"/>
    </xf>
    <xf numFmtId="177" fontId="77" fillId="3" borderId="14" xfId="0" applyNumberFormat="1" applyFont="1" applyFill="1" applyBorder="1" applyAlignment="1" applyProtection="1">
      <alignment horizontal="center" vertical="center"/>
    </xf>
    <xf numFmtId="0" fontId="79" fillId="3" borderId="0" xfId="0" applyFont="1" applyFill="1" applyProtection="1">
      <alignment vertical="center"/>
    </xf>
    <xf numFmtId="184" fontId="12" fillId="0" borderId="0" xfId="9" applyNumberFormat="1" applyAlignment="1" applyProtection="1">
      <alignment vertical="center" shrinkToFit="1"/>
      <protection hidden="1"/>
    </xf>
    <xf numFmtId="184" fontId="0" fillId="0" borderId="0" xfId="10" applyNumberFormat="1" applyFont="1" applyAlignment="1" applyProtection="1">
      <alignment vertical="center" shrinkToFit="1"/>
      <protection hidden="1"/>
    </xf>
    <xf numFmtId="184" fontId="12" fillId="0" borderId="0" xfId="9" quotePrefix="1" applyNumberFormat="1" applyAlignment="1" applyProtection="1">
      <alignment vertical="center" shrinkToFit="1"/>
      <protection hidden="1"/>
    </xf>
    <xf numFmtId="185" fontId="0" fillId="5" borderId="98" xfId="10" applyNumberFormat="1" applyFont="1" applyFill="1" applyBorder="1" applyAlignment="1" applyProtection="1">
      <alignment vertical="center" shrinkToFit="1"/>
      <protection hidden="1"/>
    </xf>
    <xf numFmtId="185" fontId="0" fillId="0" borderId="98" xfId="10" applyNumberFormat="1" applyFont="1" applyFill="1" applyBorder="1" applyAlignment="1" applyProtection="1">
      <alignment vertical="center" shrinkToFit="1"/>
      <protection locked="0"/>
    </xf>
    <xf numFmtId="185" fontId="0" fillId="0" borderId="98" xfId="10" applyNumberFormat="1" applyFont="1" applyBorder="1" applyAlignment="1" applyProtection="1">
      <alignment vertical="center" shrinkToFit="1"/>
      <protection locked="0"/>
    </xf>
    <xf numFmtId="184" fontId="0" fillId="0" borderId="0" xfId="10" quotePrefix="1" applyNumberFormat="1" applyFont="1" applyAlignment="1" applyProtection="1">
      <alignment vertical="center" shrinkToFit="1"/>
      <protection hidden="1"/>
    </xf>
    <xf numFmtId="185" fontId="0" fillId="5" borderId="99" xfId="10" applyNumberFormat="1" applyFont="1" applyFill="1" applyBorder="1" applyAlignment="1" applyProtection="1">
      <alignment vertical="center" shrinkToFit="1"/>
      <protection hidden="1"/>
    </xf>
    <xf numFmtId="185" fontId="0" fillId="0" borderId="99" xfId="10" applyNumberFormat="1" applyFont="1" applyFill="1" applyBorder="1" applyAlignment="1" applyProtection="1">
      <alignment vertical="center" shrinkToFit="1"/>
      <protection locked="0"/>
    </xf>
    <xf numFmtId="185" fontId="0" fillId="0" borderId="99" xfId="10" applyNumberFormat="1" applyFont="1" applyBorder="1" applyAlignment="1" applyProtection="1">
      <alignment vertical="center" shrinkToFit="1"/>
      <protection locked="0"/>
    </xf>
    <xf numFmtId="184" fontId="12" fillId="0" borderId="99" xfId="9" applyNumberFormat="1" applyBorder="1" applyAlignment="1" applyProtection="1">
      <alignment vertical="center" shrinkToFit="1"/>
      <protection hidden="1"/>
    </xf>
    <xf numFmtId="185" fontId="0" fillId="5" borderId="100" xfId="10" applyNumberFormat="1" applyFont="1" applyFill="1" applyBorder="1" applyAlignment="1" applyProtection="1">
      <alignment vertical="center" shrinkToFit="1"/>
      <protection hidden="1"/>
    </xf>
    <xf numFmtId="185" fontId="0" fillId="0" borderId="100" xfId="10" applyNumberFormat="1" applyFont="1" applyFill="1" applyBorder="1" applyAlignment="1" applyProtection="1">
      <alignment vertical="center" shrinkToFit="1"/>
      <protection locked="0"/>
    </xf>
    <xf numFmtId="185" fontId="0" fillId="0" borderId="100" xfId="10" applyNumberFormat="1" applyFont="1" applyBorder="1" applyAlignment="1" applyProtection="1">
      <alignment vertical="center" shrinkToFit="1"/>
      <protection locked="0"/>
    </xf>
    <xf numFmtId="184" fontId="12" fillId="0" borderId="100" xfId="9" applyNumberFormat="1" applyBorder="1" applyAlignment="1" applyProtection="1">
      <alignment vertical="center" shrinkToFit="1"/>
      <protection hidden="1"/>
    </xf>
    <xf numFmtId="184" fontId="12" fillId="0" borderId="0" xfId="9" applyNumberFormat="1" applyAlignment="1" applyProtection="1">
      <alignment horizontal="center" vertical="center" shrinkToFit="1"/>
      <protection hidden="1"/>
    </xf>
    <xf numFmtId="184" fontId="0" fillId="0" borderId="0" xfId="10" applyNumberFormat="1" applyFont="1" applyAlignment="1" applyProtection="1">
      <alignment horizontal="center" vertical="center" shrinkToFit="1"/>
      <protection hidden="1"/>
    </xf>
    <xf numFmtId="184" fontId="0" fillId="5" borderId="47" xfId="10" applyNumberFormat="1" applyFont="1" applyFill="1" applyBorder="1" applyAlignment="1" applyProtection="1">
      <alignment horizontal="center" vertical="center" shrinkToFit="1"/>
      <protection hidden="1"/>
    </xf>
    <xf numFmtId="184" fontId="12" fillId="0" borderId="47" xfId="9" applyNumberFormat="1" applyBorder="1" applyAlignment="1" applyProtection="1">
      <alignment horizontal="center" vertical="center" shrinkToFit="1"/>
      <protection hidden="1"/>
    </xf>
    <xf numFmtId="184" fontId="12" fillId="0" borderId="47" xfId="9" applyNumberFormat="1" applyBorder="1" applyAlignment="1" applyProtection="1">
      <alignment vertical="center" shrinkToFit="1"/>
      <protection hidden="1"/>
    </xf>
    <xf numFmtId="184" fontId="12" fillId="3" borderId="0" xfId="9" applyNumberFormat="1" applyFill="1" applyAlignment="1" applyProtection="1">
      <alignment vertical="center" shrinkToFit="1"/>
      <protection hidden="1"/>
    </xf>
    <xf numFmtId="184" fontId="0" fillId="3" borderId="0" xfId="10" applyNumberFormat="1" applyFont="1" applyFill="1" applyAlignment="1" applyProtection="1">
      <alignment vertical="center" shrinkToFit="1"/>
      <protection hidden="1"/>
    </xf>
    <xf numFmtId="184" fontId="0" fillId="3" borderId="0" xfId="10" applyNumberFormat="1" applyFont="1" applyFill="1" applyAlignment="1" applyProtection="1">
      <alignment shrinkToFit="1"/>
      <protection hidden="1"/>
    </xf>
    <xf numFmtId="186" fontId="0" fillId="3" borderId="47" xfId="10" applyNumberFormat="1" applyFont="1" applyFill="1" applyBorder="1" applyAlignment="1" applyProtection="1">
      <alignment vertical="center" shrinkToFit="1"/>
      <protection locked="0"/>
    </xf>
    <xf numFmtId="184" fontId="0" fillId="3" borderId="47" xfId="10" applyNumberFormat="1" applyFont="1" applyFill="1" applyBorder="1" applyAlignment="1" applyProtection="1">
      <alignment vertical="center" shrinkToFit="1"/>
      <protection hidden="1"/>
    </xf>
    <xf numFmtId="0" fontId="12" fillId="0" borderId="0" xfId="9" applyProtection="1">
      <alignment vertical="center"/>
      <protection hidden="1"/>
    </xf>
    <xf numFmtId="0" fontId="12" fillId="0" borderId="0" xfId="9" applyNumberFormat="1" applyProtection="1">
      <alignment vertical="center"/>
      <protection hidden="1"/>
    </xf>
    <xf numFmtId="186" fontId="0" fillId="3" borderId="47" xfId="10" applyNumberFormat="1" applyFont="1" applyFill="1" applyBorder="1" applyAlignment="1" applyProtection="1">
      <alignment vertical="center" shrinkToFit="1"/>
      <protection hidden="1"/>
    </xf>
    <xf numFmtId="0" fontId="12" fillId="0" borderId="0" xfId="9">
      <alignment vertical="center"/>
    </xf>
    <xf numFmtId="38" fontId="0" fillId="0" borderId="0" xfId="10" applyFont="1">
      <alignment vertical="center"/>
    </xf>
    <xf numFmtId="0" fontId="12" fillId="0" borderId="0" xfId="9" applyAlignment="1">
      <alignment horizontal="center" vertical="center"/>
    </xf>
    <xf numFmtId="187" fontId="0" fillId="0" borderId="0" xfId="0" applyNumberFormat="1" applyAlignment="1">
      <alignment vertical="center"/>
    </xf>
    <xf numFmtId="0" fontId="19" fillId="3" borderId="13" xfId="0" applyFont="1" applyFill="1" applyBorder="1" applyAlignment="1" applyProtection="1">
      <alignment vertical="center"/>
    </xf>
    <xf numFmtId="184" fontId="11" fillId="0" borderId="47" xfId="9" applyNumberFormat="1" applyFont="1" applyBorder="1" applyAlignment="1" applyProtection="1">
      <alignment horizontal="center" vertical="center" shrinkToFit="1"/>
      <protection hidden="1"/>
    </xf>
    <xf numFmtId="184" fontId="11" fillId="0" borderId="0" xfId="9" applyNumberFormat="1" applyFont="1" applyAlignment="1" applyProtection="1">
      <alignment vertical="center" shrinkToFit="1"/>
      <protection hidden="1"/>
    </xf>
    <xf numFmtId="184" fontId="10" fillId="0" borderId="0" xfId="9" applyNumberFormat="1" applyFont="1" applyAlignment="1" applyProtection="1">
      <alignment vertical="center" shrinkToFit="1"/>
      <protection hidden="1"/>
    </xf>
    <xf numFmtId="0" fontId="34" fillId="0" borderId="33" xfId="4" applyFont="1" applyFill="1" applyBorder="1" applyAlignment="1" applyProtection="1">
      <alignment horizontal="center" vertical="center"/>
    </xf>
    <xf numFmtId="0" fontId="34" fillId="0" borderId="32" xfId="4" applyFont="1" applyFill="1" applyBorder="1" applyAlignment="1" applyProtection="1">
      <alignment horizontal="center" vertical="center"/>
    </xf>
    <xf numFmtId="0" fontId="34" fillId="0" borderId="28" xfId="4" applyFont="1" applyFill="1" applyBorder="1" applyAlignment="1" applyProtection="1">
      <alignment horizontal="center" vertical="center"/>
    </xf>
    <xf numFmtId="185" fontId="0" fillId="0" borderId="100" xfId="10" applyNumberFormat="1" applyFont="1" applyBorder="1" applyAlignment="1" applyProtection="1">
      <alignment vertical="center" shrinkToFit="1"/>
    </xf>
    <xf numFmtId="185" fontId="0" fillId="0" borderId="99" xfId="10" applyNumberFormat="1" applyFont="1" applyBorder="1" applyAlignment="1" applyProtection="1">
      <alignment vertical="center" shrinkToFit="1"/>
    </xf>
    <xf numFmtId="185" fontId="0" fillId="0" borderId="100" xfId="10" applyNumberFormat="1" applyFont="1" applyFill="1" applyBorder="1" applyAlignment="1" applyProtection="1">
      <alignment vertical="center" shrinkToFit="1"/>
    </xf>
    <xf numFmtId="185" fontId="0" fillId="0" borderId="99" xfId="10" applyNumberFormat="1" applyFont="1" applyFill="1" applyBorder="1" applyAlignment="1" applyProtection="1">
      <alignment vertical="center" shrinkToFit="1"/>
    </xf>
    <xf numFmtId="185" fontId="0" fillId="0" borderId="98" xfId="10" applyNumberFormat="1" applyFont="1" applyBorder="1" applyAlignment="1" applyProtection="1">
      <alignment vertical="center" shrinkToFit="1"/>
    </xf>
    <xf numFmtId="185" fontId="0" fillId="0" borderId="98" xfId="10" applyNumberFormat="1" applyFont="1" applyFill="1" applyBorder="1" applyAlignment="1" applyProtection="1">
      <alignment vertical="center" shrinkToFit="1"/>
    </xf>
    <xf numFmtId="0" fontId="18" fillId="3" borderId="0" xfId="2" applyFont="1" applyFill="1" applyProtection="1">
      <alignment vertical="center"/>
    </xf>
    <xf numFmtId="38" fontId="16" fillId="2" borderId="104" xfId="1" applyFont="1" applyFill="1" applyBorder="1" applyAlignment="1" applyProtection="1">
      <alignment vertical="center" shrinkToFit="1"/>
      <protection locked="0"/>
    </xf>
    <xf numFmtId="0" fontId="16" fillId="0" borderId="47" xfId="0" applyFont="1" applyFill="1" applyBorder="1" applyAlignment="1" applyProtection="1">
      <alignment horizontal="center" vertical="center" shrinkToFit="1"/>
    </xf>
    <xf numFmtId="179" fontId="52" fillId="3" borderId="24" xfId="0" applyNumberFormat="1" applyFont="1" applyFill="1" applyBorder="1" applyAlignment="1" applyProtection="1">
      <alignment vertical="center"/>
      <protection hidden="1"/>
    </xf>
    <xf numFmtId="184" fontId="7" fillId="0" borderId="98" xfId="9" applyNumberFormat="1" applyFont="1" applyBorder="1" applyAlignment="1" applyProtection="1">
      <alignment vertical="center" shrinkToFit="1"/>
      <protection hidden="1"/>
    </xf>
    <xf numFmtId="38" fontId="16" fillId="3" borderId="0" xfId="1" applyNumberFormat="1" applyFont="1" applyFill="1" applyBorder="1" applyAlignment="1" applyProtection="1">
      <alignment vertical="center"/>
    </xf>
    <xf numFmtId="0" fontId="16" fillId="3" borderId="74" xfId="0" applyFont="1" applyFill="1" applyBorder="1" applyAlignment="1" applyProtection="1">
      <alignment horizontal="center" vertical="center"/>
    </xf>
    <xf numFmtId="0" fontId="16" fillId="3" borderId="13" xfId="0" applyFont="1" applyFill="1" applyBorder="1" applyAlignment="1" applyProtection="1">
      <alignment horizontal="center" vertical="center"/>
    </xf>
    <xf numFmtId="0" fontId="19" fillId="3" borderId="5" xfId="0" applyFont="1" applyFill="1" applyBorder="1" applyAlignment="1" applyProtection="1">
      <alignment vertical="center"/>
    </xf>
    <xf numFmtId="0" fontId="19" fillId="3" borderId="1" xfId="0" applyFont="1" applyFill="1" applyBorder="1" applyAlignment="1" applyProtection="1">
      <alignment vertical="center"/>
    </xf>
    <xf numFmtId="0" fontId="19" fillId="3" borderId="22" xfId="0" applyFont="1" applyFill="1" applyBorder="1" applyAlignment="1" applyProtection="1">
      <alignment horizontal="center" vertical="center"/>
    </xf>
    <xf numFmtId="0" fontId="19" fillId="3" borderId="27" xfId="0" applyFont="1" applyFill="1" applyBorder="1" applyAlignment="1" applyProtection="1">
      <alignment horizontal="center" vertical="center"/>
    </xf>
    <xf numFmtId="0" fontId="52" fillId="3" borderId="0" xfId="0" applyFont="1" applyFill="1" applyAlignment="1" applyProtection="1">
      <alignment vertical="top"/>
    </xf>
    <xf numFmtId="0" fontId="52" fillId="3" borderId="32" xfId="0" applyFont="1" applyFill="1" applyBorder="1" applyAlignment="1" applyProtection="1">
      <alignment vertical="top" wrapText="1"/>
    </xf>
    <xf numFmtId="0" fontId="50" fillId="3" borderId="0" xfId="7" applyFont="1" applyFill="1" applyBorder="1" applyAlignment="1" applyProtection="1">
      <alignment horizontal="center" vertical="center" wrapText="1"/>
    </xf>
    <xf numFmtId="0" fontId="18" fillId="3" borderId="0" xfId="0" applyFont="1" applyFill="1" applyBorder="1" applyAlignment="1" applyProtection="1">
      <alignment vertical="top" wrapText="1"/>
    </xf>
    <xf numFmtId="0" fontId="19" fillId="3" borderId="5" xfId="0" applyFont="1" applyFill="1" applyBorder="1" applyAlignment="1" applyProtection="1">
      <alignment vertical="center" wrapText="1"/>
    </xf>
    <xf numFmtId="0" fontId="72" fillId="3" borderId="0" xfId="0" applyFont="1" applyFill="1" applyAlignment="1" applyProtection="1">
      <alignment horizontal="center" vertical="center"/>
    </xf>
    <xf numFmtId="38" fontId="16" fillId="0" borderId="92" xfId="0" applyNumberFormat="1" applyFont="1" applyFill="1" applyBorder="1" applyAlignment="1" applyProtection="1">
      <alignment vertical="center"/>
    </xf>
    <xf numFmtId="38" fontId="16" fillId="0" borderId="93" xfId="0" applyNumberFormat="1" applyFont="1" applyFill="1" applyBorder="1" applyAlignment="1" applyProtection="1">
      <alignment vertical="center"/>
    </xf>
    <xf numFmtId="38" fontId="16" fillId="0" borderId="94" xfId="0" applyNumberFormat="1" applyFont="1" applyFill="1" applyBorder="1" applyAlignment="1" applyProtection="1">
      <alignment vertical="center"/>
    </xf>
    <xf numFmtId="0" fontId="39" fillId="0" borderId="10" xfId="5" applyFont="1" applyFill="1" applyBorder="1" applyAlignment="1" applyProtection="1">
      <alignment horizontal="center" vertical="center" shrinkToFit="1"/>
    </xf>
    <xf numFmtId="38" fontId="38" fillId="0" borderId="41" xfId="5" applyNumberFormat="1" applyFont="1" applyFill="1" applyBorder="1" applyAlignment="1" applyProtection="1">
      <alignment vertical="center" shrinkToFit="1"/>
    </xf>
    <xf numFmtId="0" fontId="39" fillId="0" borderId="57" xfId="5" applyFont="1" applyFill="1" applyBorder="1" applyAlignment="1" applyProtection="1">
      <alignment horizontal="center" vertical="center" shrinkToFit="1"/>
    </xf>
    <xf numFmtId="0" fontId="39" fillId="0" borderId="51" xfId="5" applyFont="1" applyFill="1" applyBorder="1" applyAlignment="1" applyProtection="1">
      <alignment horizontal="center" vertical="center" shrinkToFit="1"/>
    </xf>
    <xf numFmtId="38" fontId="38" fillId="0" borderId="47" xfId="5" applyNumberFormat="1" applyFont="1" applyFill="1" applyBorder="1" applyAlignment="1" applyProtection="1">
      <alignment vertical="center" shrinkToFit="1"/>
    </xf>
    <xf numFmtId="38" fontId="38" fillId="0" borderId="3" xfId="5" applyNumberFormat="1" applyFont="1" applyFill="1" applyBorder="1" applyAlignment="1" applyProtection="1">
      <alignment vertical="center" shrinkToFit="1"/>
      <protection locked="0"/>
    </xf>
    <xf numFmtId="0" fontId="39" fillId="0" borderId="59" xfId="5" applyFont="1" applyFill="1" applyBorder="1" applyAlignment="1" applyProtection="1">
      <alignment vertical="center" shrinkToFit="1"/>
    </xf>
    <xf numFmtId="38" fontId="38" fillId="0" borderId="72" xfId="5" applyNumberFormat="1" applyFont="1" applyFill="1" applyBorder="1" applyAlignment="1" applyProtection="1">
      <alignment vertical="center" shrinkToFit="1"/>
    </xf>
    <xf numFmtId="0" fontId="19" fillId="3" borderId="81" xfId="2" applyFont="1" applyFill="1" applyBorder="1" applyAlignment="1" applyProtection="1">
      <alignment vertical="center" wrapText="1"/>
    </xf>
    <xf numFmtId="0" fontId="19" fillId="3" borderId="82" xfId="2" applyFont="1" applyFill="1" applyBorder="1" applyAlignment="1" applyProtection="1">
      <alignment vertical="center" wrapText="1"/>
    </xf>
    <xf numFmtId="0" fontId="19" fillId="3" borderId="83" xfId="2" applyFont="1" applyFill="1" applyBorder="1" applyAlignment="1" applyProtection="1">
      <alignment vertical="center" wrapText="1"/>
    </xf>
    <xf numFmtId="0" fontId="19" fillId="3" borderId="84" xfId="2" applyFont="1" applyFill="1" applyBorder="1" applyAlignment="1" applyProtection="1">
      <alignment vertical="center" wrapText="1"/>
    </xf>
    <xf numFmtId="0" fontId="19" fillId="3" borderId="86" xfId="2" applyFont="1" applyFill="1" applyBorder="1" applyAlignment="1" applyProtection="1">
      <alignment vertical="center" wrapText="1"/>
    </xf>
    <xf numFmtId="0" fontId="19" fillId="3" borderId="87" xfId="2" applyFont="1" applyFill="1" applyBorder="1" applyAlignment="1" applyProtection="1">
      <alignment vertical="center" wrapText="1"/>
    </xf>
    <xf numFmtId="0" fontId="19" fillId="3" borderId="88" xfId="2" applyFont="1" applyFill="1" applyBorder="1" applyAlignment="1" applyProtection="1">
      <alignment vertical="center" wrapText="1"/>
    </xf>
    <xf numFmtId="0" fontId="88" fillId="3" borderId="0" xfId="7" applyFont="1" applyFill="1" applyAlignment="1">
      <alignment vertical="center"/>
    </xf>
    <xf numFmtId="0" fontId="88" fillId="3" borderId="0" xfId="7" applyFont="1" applyFill="1">
      <alignment vertical="center"/>
    </xf>
    <xf numFmtId="0" fontId="89" fillId="3" borderId="0" xfId="7" applyFont="1" applyFill="1" applyAlignment="1">
      <alignment vertical="center"/>
    </xf>
    <xf numFmtId="0" fontId="50" fillId="3" borderId="33" xfId="7" applyFont="1" applyFill="1" applyBorder="1" applyAlignment="1" applyProtection="1">
      <alignment vertical="center" wrapText="1"/>
      <protection locked="0"/>
    </xf>
    <xf numFmtId="0" fontId="50" fillId="3" borderId="14" xfId="7" applyFont="1" applyFill="1" applyBorder="1" applyAlignment="1" applyProtection="1">
      <alignment vertical="center"/>
      <protection locked="0"/>
    </xf>
    <xf numFmtId="0" fontId="77" fillId="3" borderId="10" xfId="0" applyFont="1" applyFill="1" applyBorder="1" applyAlignment="1" applyProtection="1">
      <alignment horizontal="center" vertical="center"/>
    </xf>
    <xf numFmtId="0" fontId="77" fillId="3" borderId="8" xfId="0" applyFont="1" applyFill="1" applyBorder="1" applyAlignment="1" applyProtection="1">
      <alignment horizontal="center" vertical="center"/>
    </xf>
    <xf numFmtId="0" fontId="77" fillId="3" borderId="11" xfId="0" applyFont="1" applyFill="1" applyBorder="1" applyAlignment="1" applyProtection="1">
      <alignment horizontal="center" vertical="center"/>
      <protection locked="0"/>
    </xf>
    <xf numFmtId="0" fontId="77" fillId="3" borderId="7" xfId="0" applyFont="1" applyFill="1" applyBorder="1" applyProtection="1">
      <alignment vertical="center"/>
    </xf>
    <xf numFmtId="0" fontId="77" fillId="3" borderId="51" xfId="0" applyFont="1" applyFill="1" applyBorder="1" applyAlignment="1" applyProtection="1">
      <alignment horizontal="center" vertical="center"/>
    </xf>
    <xf numFmtId="0" fontId="77" fillId="3" borderId="4" xfId="0" applyFont="1" applyFill="1" applyBorder="1" applyAlignment="1" applyProtection="1">
      <alignment horizontal="center" vertical="center"/>
    </xf>
    <xf numFmtId="180" fontId="75" fillId="3" borderId="73" xfId="0" applyNumberFormat="1" applyFont="1" applyFill="1" applyBorder="1" applyAlignment="1" applyProtection="1">
      <alignment horizontal="center" vertical="center"/>
      <protection locked="0"/>
    </xf>
    <xf numFmtId="0" fontId="75" fillId="3" borderId="60" xfId="0" applyFont="1" applyFill="1" applyBorder="1" applyProtection="1">
      <alignment vertical="center"/>
    </xf>
    <xf numFmtId="0" fontId="75" fillId="3" borderId="7" xfId="0" applyFont="1" applyFill="1" applyBorder="1" applyProtection="1">
      <alignment vertical="center"/>
    </xf>
    <xf numFmtId="0" fontId="75" fillId="3" borderId="1" xfId="0" applyFont="1" applyFill="1" applyBorder="1" applyProtection="1">
      <alignment vertical="center"/>
    </xf>
    <xf numFmtId="0" fontId="52" fillId="3" borderId="47" xfId="0" applyFont="1" applyFill="1" applyBorder="1" applyAlignment="1" applyProtection="1">
      <alignment horizontal="center" vertical="center"/>
      <protection hidden="1"/>
    </xf>
    <xf numFmtId="180" fontId="16" fillId="3" borderId="24" xfId="0" applyNumberFormat="1" applyFont="1" applyFill="1" applyBorder="1" applyAlignment="1" applyProtection="1">
      <alignment vertical="center"/>
      <protection locked="0"/>
    </xf>
    <xf numFmtId="38" fontId="16" fillId="3" borderId="51" xfId="1" applyFont="1" applyFill="1" applyBorder="1" applyAlignment="1" applyProtection="1">
      <alignment vertical="center" shrinkToFit="1"/>
    </xf>
    <xf numFmtId="38" fontId="16" fillId="3" borderId="47" xfId="1" applyFont="1" applyFill="1" applyBorder="1" applyAlignment="1" applyProtection="1">
      <alignment vertical="center" shrinkToFit="1"/>
    </xf>
    <xf numFmtId="0" fontId="52" fillId="3" borderId="3" xfId="0" applyFont="1" applyFill="1" applyBorder="1" applyAlignment="1" applyProtection="1">
      <alignment horizontal="center" vertical="center"/>
      <protection hidden="1"/>
    </xf>
    <xf numFmtId="0" fontId="16" fillId="3" borderId="69" xfId="0" applyFont="1" applyFill="1" applyBorder="1" applyAlignment="1" applyProtection="1">
      <alignment vertical="center" shrinkToFit="1"/>
    </xf>
    <xf numFmtId="0" fontId="16" fillId="3" borderId="7" xfId="0" applyFont="1" applyFill="1" applyBorder="1" applyAlignment="1" applyProtection="1">
      <alignment vertical="center" shrinkToFit="1"/>
    </xf>
    <xf numFmtId="0" fontId="16" fillId="3" borderId="56" xfId="0" applyFont="1" applyFill="1" applyBorder="1" applyAlignment="1" applyProtection="1">
      <alignment vertical="center" shrinkToFit="1"/>
    </xf>
    <xf numFmtId="0" fontId="16" fillId="3" borderId="45" xfId="0" applyFont="1" applyFill="1" applyBorder="1" applyAlignment="1" applyProtection="1">
      <alignment vertical="center" shrinkToFit="1"/>
    </xf>
    <xf numFmtId="0" fontId="52" fillId="3" borderId="47" xfId="0" applyFont="1" applyFill="1" applyBorder="1" applyAlignment="1" applyProtection="1">
      <alignment horizontal="center" vertical="center" shrinkToFit="1"/>
      <protection hidden="1"/>
    </xf>
    <xf numFmtId="0" fontId="16" fillId="3" borderId="0" xfId="0" applyFont="1" applyFill="1" applyAlignment="1">
      <alignment horizontal="center" vertical="center"/>
    </xf>
    <xf numFmtId="0" fontId="16" fillId="3" borderId="24" xfId="0" applyFont="1" applyFill="1" applyBorder="1" applyAlignment="1">
      <alignment horizontal="justify" vertical="center"/>
    </xf>
    <xf numFmtId="0" fontId="16" fillId="3" borderId="0" xfId="0" applyFont="1" applyFill="1" applyAlignment="1">
      <alignment horizontal="justify" vertical="center"/>
    </xf>
    <xf numFmtId="180" fontId="16" fillId="3" borderId="5" xfId="0" applyNumberFormat="1" applyFont="1" applyFill="1" applyBorder="1" applyAlignment="1" applyProtection="1">
      <alignment vertical="center"/>
      <protection locked="0"/>
    </xf>
    <xf numFmtId="180" fontId="16" fillId="3" borderId="5" xfId="0" applyNumberFormat="1" applyFont="1" applyFill="1" applyBorder="1" applyAlignment="1" applyProtection="1">
      <alignment horizontal="right" vertical="center"/>
    </xf>
    <xf numFmtId="180" fontId="16" fillId="3" borderId="1" xfId="0" applyNumberFormat="1" applyFont="1" applyFill="1" applyBorder="1" applyAlignment="1" applyProtection="1">
      <alignment horizontal="right" vertical="center"/>
    </xf>
    <xf numFmtId="38" fontId="16" fillId="3" borderId="0" xfId="8" applyNumberFormat="1" applyFont="1" applyFill="1" applyProtection="1">
      <alignment vertical="center"/>
    </xf>
    <xf numFmtId="0" fontId="33" fillId="3" borderId="0" xfId="4" applyFont="1" applyFill="1" applyProtection="1"/>
    <xf numFmtId="0" fontId="64" fillId="3" borderId="0" xfId="0" applyFont="1" applyFill="1">
      <alignment vertical="center"/>
    </xf>
    <xf numFmtId="0" fontId="52" fillId="3" borderId="47" xfId="0" applyFont="1" applyFill="1" applyBorder="1" applyAlignment="1" applyProtection="1">
      <alignment horizontal="center" vertical="center" shrinkToFit="1"/>
    </xf>
    <xf numFmtId="38" fontId="52" fillId="3" borderId="3" xfId="1" applyNumberFormat="1" applyFont="1" applyFill="1" applyBorder="1" applyAlignment="1" applyProtection="1">
      <alignment horizontal="right" vertical="center"/>
    </xf>
    <xf numFmtId="38" fontId="52" fillId="3" borderId="3" xfId="0" applyNumberFormat="1" applyFont="1" applyFill="1" applyBorder="1" applyAlignment="1" applyProtection="1">
      <alignment horizontal="right" vertical="center"/>
    </xf>
    <xf numFmtId="38" fontId="52" fillId="3" borderId="35" xfId="1" applyNumberFormat="1" applyFont="1" applyFill="1" applyBorder="1" applyAlignment="1" applyProtection="1">
      <alignment horizontal="right" vertical="center"/>
    </xf>
    <xf numFmtId="38" fontId="52" fillId="3" borderId="52" xfId="0" applyNumberFormat="1" applyFont="1" applyFill="1" applyBorder="1" applyAlignment="1" applyProtection="1">
      <alignment horizontal="right" vertical="center"/>
    </xf>
    <xf numFmtId="38" fontId="39" fillId="2" borderId="41" xfId="5" applyNumberFormat="1" applyFont="1" applyFill="1" applyBorder="1" applyAlignment="1" applyProtection="1">
      <alignment vertical="center" shrinkToFit="1"/>
      <protection locked="0"/>
    </xf>
    <xf numFmtId="38" fontId="39" fillId="2" borderId="37" xfId="5" applyNumberFormat="1" applyFont="1" applyFill="1" applyBorder="1" applyAlignment="1" applyProtection="1">
      <alignment vertical="center" shrinkToFit="1"/>
      <protection locked="0"/>
    </xf>
    <xf numFmtId="38" fontId="39" fillId="2" borderId="47" xfId="5" applyNumberFormat="1" applyFont="1" applyFill="1" applyBorder="1" applyAlignment="1" applyProtection="1">
      <alignment vertical="center" shrinkToFit="1"/>
      <protection locked="0"/>
    </xf>
    <xf numFmtId="38" fontId="39" fillId="2" borderId="25" xfId="5" applyNumberFormat="1" applyFont="1" applyFill="1" applyBorder="1" applyAlignment="1" applyProtection="1">
      <alignment vertical="center" shrinkToFit="1"/>
      <protection locked="0"/>
    </xf>
    <xf numFmtId="38" fontId="39" fillId="2" borderId="58" xfId="5" applyNumberFormat="1" applyFont="1" applyFill="1" applyBorder="1" applyAlignment="1" applyProtection="1">
      <alignment vertical="center" shrinkToFit="1"/>
      <protection locked="0"/>
    </xf>
    <xf numFmtId="38" fontId="39" fillId="2" borderId="38" xfId="5" applyNumberFormat="1" applyFont="1" applyFill="1" applyBorder="1" applyAlignment="1" applyProtection="1">
      <alignment vertical="center" shrinkToFit="1"/>
      <protection locked="0"/>
    </xf>
    <xf numFmtId="38" fontId="39" fillId="2" borderId="40" xfId="5" applyNumberFormat="1" applyFont="1" applyFill="1" applyBorder="1" applyAlignment="1" applyProtection="1">
      <alignment vertical="center" shrinkToFit="1"/>
      <protection locked="0"/>
    </xf>
    <xf numFmtId="0" fontId="16" fillId="3" borderId="34" xfId="0" applyFont="1" applyFill="1" applyBorder="1" applyProtection="1">
      <alignment vertical="center"/>
    </xf>
    <xf numFmtId="55" fontId="19" fillId="3" borderId="23" xfId="0" applyNumberFormat="1" applyFont="1" applyFill="1" applyBorder="1" applyAlignment="1" applyProtection="1">
      <alignment vertical="center"/>
    </xf>
    <xf numFmtId="55" fontId="19" fillId="3" borderId="16" xfId="0" applyNumberFormat="1" applyFont="1" applyFill="1" applyBorder="1" applyAlignment="1" applyProtection="1">
      <alignment vertical="center"/>
    </xf>
    <xf numFmtId="0" fontId="19" fillId="3" borderId="7" xfId="0" applyFont="1" applyFill="1" applyBorder="1" applyAlignment="1" applyProtection="1">
      <alignment horizontal="right" vertical="center"/>
    </xf>
    <xf numFmtId="0" fontId="19" fillId="3" borderId="23" xfId="0" applyFont="1" applyFill="1" applyBorder="1" applyAlignment="1" applyProtection="1">
      <alignment horizontal="right" vertical="center"/>
    </xf>
    <xf numFmtId="0" fontId="19" fillId="3" borderId="48" xfId="0" applyFont="1" applyFill="1" applyBorder="1" applyAlignment="1" applyProtection="1">
      <alignment horizontal="right" vertical="center"/>
    </xf>
    <xf numFmtId="0" fontId="19" fillId="3" borderId="28" xfId="0" applyFont="1" applyFill="1" applyBorder="1" applyAlignment="1" applyProtection="1">
      <alignment horizontal="right" vertical="center"/>
    </xf>
    <xf numFmtId="0" fontId="19" fillId="3" borderId="16" xfId="0" applyFont="1" applyFill="1" applyBorder="1" applyAlignment="1" applyProtection="1">
      <alignment horizontal="right" vertical="center"/>
    </xf>
    <xf numFmtId="0" fontId="19" fillId="3" borderId="1" xfId="0" applyFont="1" applyFill="1" applyBorder="1" applyAlignment="1" applyProtection="1">
      <alignment horizontal="right" vertical="center"/>
    </xf>
    <xf numFmtId="0" fontId="19" fillId="3" borderId="28" xfId="0" applyFont="1" applyFill="1" applyBorder="1" applyAlignment="1" applyProtection="1">
      <alignment horizontal="left" vertical="center"/>
    </xf>
    <xf numFmtId="0" fontId="19" fillId="3" borderId="16" xfId="0" applyFont="1" applyFill="1" applyBorder="1" applyAlignment="1" applyProtection="1">
      <alignment horizontal="left" vertical="center"/>
    </xf>
    <xf numFmtId="0" fontId="19" fillId="3" borderId="1" xfId="0" applyFont="1" applyFill="1" applyBorder="1" applyAlignment="1" applyProtection="1">
      <alignment horizontal="left" vertical="center"/>
    </xf>
    <xf numFmtId="0" fontId="19" fillId="3" borderId="7" xfId="0" applyFont="1" applyFill="1" applyBorder="1" applyAlignment="1" applyProtection="1">
      <alignment horizontal="left" vertical="center"/>
    </xf>
    <xf numFmtId="0" fontId="19" fillId="0" borderId="49" xfId="0" applyFont="1" applyFill="1" applyBorder="1" applyAlignment="1" applyProtection="1">
      <alignment vertical="center"/>
    </xf>
    <xf numFmtId="0" fontId="19" fillId="0" borderId="11" xfId="0" applyFont="1" applyFill="1" applyBorder="1" applyAlignment="1" applyProtection="1">
      <alignment vertical="center"/>
    </xf>
    <xf numFmtId="0" fontId="16" fillId="0" borderId="11" xfId="0" applyFont="1" applyFill="1" applyBorder="1" applyProtection="1">
      <alignment vertical="center"/>
    </xf>
    <xf numFmtId="0" fontId="19" fillId="3" borderId="0" xfId="2" applyFont="1" applyFill="1" applyBorder="1" applyAlignment="1" applyProtection="1">
      <alignment vertical="center" wrapText="1"/>
    </xf>
    <xf numFmtId="0" fontId="25" fillId="3" borderId="0" xfId="7" applyFont="1" applyFill="1" applyProtection="1">
      <alignment vertical="center"/>
      <protection locked="0"/>
    </xf>
    <xf numFmtId="0" fontId="50" fillId="3" borderId="0" xfId="7" applyFont="1" applyFill="1" applyProtection="1">
      <alignment vertical="center"/>
      <protection locked="0"/>
    </xf>
    <xf numFmtId="0" fontId="39" fillId="0" borderId="9" xfId="5" applyFont="1" applyFill="1" applyBorder="1" applyAlignment="1" applyProtection="1">
      <alignment horizontal="center" vertical="center" shrinkToFit="1"/>
      <protection locked="0"/>
    </xf>
    <xf numFmtId="0" fontId="39" fillId="0" borderId="47" xfId="5" applyFont="1" applyFill="1" applyBorder="1" applyAlignment="1" applyProtection="1">
      <alignment horizontal="center" vertical="center" shrinkToFit="1"/>
      <protection locked="0"/>
    </xf>
    <xf numFmtId="0" fontId="39" fillId="0" borderId="56" xfId="5" applyFont="1" applyFill="1" applyBorder="1" applyAlignment="1" applyProtection="1">
      <alignment horizontal="center" vertical="center" shrinkToFit="1"/>
      <protection locked="0"/>
    </xf>
    <xf numFmtId="0" fontId="39" fillId="0" borderId="41" xfId="5" applyFont="1" applyFill="1" applyBorder="1" applyAlignment="1" applyProtection="1">
      <alignment horizontal="center" vertical="center" shrinkToFit="1"/>
      <protection locked="0"/>
    </xf>
    <xf numFmtId="0" fontId="39" fillId="0" borderId="58" xfId="5" applyFont="1" applyFill="1" applyBorder="1" applyAlignment="1" applyProtection="1">
      <alignment horizontal="center" vertical="center" shrinkToFit="1"/>
      <protection locked="0"/>
    </xf>
    <xf numFmtId="180" fontId="16" fillId="2" borderId="49" xfId="0" applyNumberFormat="1" applyFont="1" applyFill="1" applyBorder="1" applyAlignment="1" applyProtection="1">
      <alignment vertical="center"/>
      <protection locked="0"/>
    </xf>
    <xf numFmtId="180" fontId="16" fillId="2" borderId="24" xfId="0" applyNumberFormat="1" applyFont="1" applyFill="1" applyBorder="1" applyAlignment="1" applyProtection="1">
      <alignment vertical="center"/>
      <protection locked="0"/>
    </xf>
    <xf numFmtId="184" fontId="12" fillId="3" borderId="0" xfId="9" applyNumberFormat="1" applyFill="1" applyAlignment="1" applyProtection="1">
      <alignment horizontal="center" vertical="center" shrinkToFit="1"/>
      <protection hidden="1"/>
    </xf>
    <xf numFmtId="184" fontId="5" fillId="0" borderId="47" xfId="11" applyNumberFormat="1" applyBorder="1" applyAlignment="1" applyProtection="1">
      <alignment vertical="center" shrinkToFit="1"/>
      <protection hidden="1"/>
    </xf>
    <xf numFmtId="184" fontId="5" fillId="0" borderId="47" xfId="11" applyNumberFormat="1" applyFont="1" applyBorder="1" applyAlignment="1" applyProtection="1">
      <alignment horizontal="center" vertical="center" shrinkToFit="1"/>
      <protection hidden="1"/>
    </xf>
    <xf numFmtId="184" fontId="5" fillId="0" borderId="47" xfId="11" applyNumberFormat="1" applyBorder="1" applyAlignment="1" applyProtection="1">
      <alignment horizontal="center" vertical="center" shrinkToFit="1"/>
      <protection hidden="1"/>
    </xf>
    <xf numFmtId="184" fontId="5" fillId="0" borderId="47" xfId="11" applyNumberFormat="1" applyFill="1" applyBorder="1" applyAlignment="1" applyProtection="1">
      <alignment horizontal="center" vertical="center" shrinkToFit="1"/>
      <protection hidden="1"/>
    </xf>
    <xf numFmtId="181" fontId="0" fillId="0" borderId="47" xfId="0" applyNumberFormat="1" applyBorder="1" applyAlignment="1">
      <alignment vertical="center" shrinkToFit="1"/>
    </xf>
    <xf numFmtId="0" fontId="0" fillId="0" borderId="47" xfId="0" applyBorder="1" applyAlignment="1">
      <alignment vertical="center" shrinkToFit="1"/>
    </xf>
    <xf numFmtId="0" fontId="0" fillId="0" borderId="47" xfId="0" applyBorder="1" applyAlignment="1">
      <alignment horizontal="center" vertical="center" shrinkToFit="1"/>
    </xf>
    <xf numFmtId="0" fontId="0" fillId="0" borderId="0" xfId="0" applyAlignment="1">
      <alignment horizontal="center" vertical="center"/>
    </xf>
    <xf numFmtId="38" fontId="0" fillId="0" borderId="47" xfId="1" applyFont="1" applyBorder="1" applyAlignment="1">
      <alignment horizontal="center" vertical="center" shrinkToFit="1"/>
    </xf>
    <xf numFmtId="184" fontId="3" fillId="0" borderId="47" xfId="11" applyNumberFormat="1" applyFont="1" applyFill="1" applyBorder="1" applyAlignment="1" applyProtection="1">
      <alignment horizontal="center" vertical="center" wrapText="1" shrinkToFit="1"/>
      <protection hidden="1"/>
    </xf>
    <xf numFmtId="0" fontId="39" fillId="0" borderId="19" xfId="5" applyFont="1" applyFill="1" applyBorder="1" applyAlignment="1" applyProtection="1">
      <alignment horizontal="center" vertical="center" shrinkToFit="1"/>
    </xf>
    <xf numFmtId="0" fontId="83" fillId="6" borderId="105" xfId="0" applyFont="1" applyFill="1" applyBorder="1" applyAlignment="1" applyProtection="1">
      <alignment horizontal="left" vertical="center" wrapText="1"/>
    </xf>
    <xf numFmtId="0" fontId="83" fillId="6" borderId="106" xfId="0" applyFont="1" applyFill="1" applyBorder="1" applyAlignment="1" applyProtection="1">
      <alignment horizontal="left" vertical="center" wrapText="1"/>
    </xf>
    <xf numFmtId="0" fontId="83" fillId="6" borderId="107" xfId="0" applyFont="1" applyFill="1" applyBorder="1" applyAlignment="1" applyProtection="1">
      <alignment horizontal="left" vertical="center" wrapText="1"/>
    </xf>
    <xf numFmtId="0" fontId="77" fillId="3" borderId="47" xfId="0" applyFont="1" applyFill="1" applyBorder="1" applyAlignment="1" applyProtection="1">
      <alignment horizontal="center" vertical="center"/>
      <protection locked="0"/>
    </xf>
    <xf numFmtId="0" fontId="77" fillId="3" borderId="54" xfId="0" applyFont="1" applyFill="1" applyBorder="1" applyAlignment="1" applyProtection="1">
      <alignment horizontal="center" vertical="center"/>
      <protection locked="0"/>
    </xf>
    <xf numFmtId="180" fontId="77" fillId="3" borderId="47" xfId="0" applyNumberFormat="1" applyFont="1" applyFill="1" applyBorder="1" applyAlignment="1" applyProtection="1">
      <alignment horizontal="center" vertical="center"/>
      <protection locked="0"/>
    </xf>
    <xf numFmtId="180" fontId="77" fillId="3" borderId="54" xfId="0" applyNumberFormat="1" applyFont="1" applyFill="1" applyBorder="1" applyAlignment="1" applyProtection="1">
      <alignment horizontal="center" vertical="center"/>
      <protection locked="0"/>
    </xf>
    <xf numFmtId="0" fontId="77" fillId="3" borderId="47" xfId="0" applyFont="1" applyFill="1" applyBorder="1" applyAlignment="1" applyProtection="1">
      <alignment horizontal="center" vertical="center" shrinkToFit="1"/>
      <protection locked="0"/>
    </xf>
    <xf numFmtId="0" fontId="77" fillId="3" borderId="24" xfId="0" applyFont="1" applyFill="1" applyBorder="1" applyAlignment="1" applyProtection="1">
      <alignment horizontal="center" vertical="center" shrinkToFit="1"/>
      <protection locked="0"/>
    </xf>
    <xf numFmtId="0" fontId="77" fillId="3" borderId="23" xfId="0" applyFont="1" applyFill="1" applyBorder="1" applyAlignment="1" applyProtection="1">
      <alignment horizontal="center" vertical="center" shrinkToFit="1"/>
      <protection locked="0"/>
    </xf>
    <xf numFmtId="0" fontId="77" fillId="3" borderId="2" xfId="0" applyFont="1" applyFill="1" applyBorder="1" applyAlignment="1" applyProtection="1">
      <alignment horizontal="center" vertical="center" shrinkToFit="1"/>
      <protection locked="0"/>
    </xf>
    <xf numFmtId="0" fontId="77" fillId="3" borderId="5" xfId="0" applyFont="1" applyFill="1" applyBorder="1" applyAlignment="1" applyProtection="1">
      <alignment horizontal="center" vertical="center" shrinkToFit="1"/>
      <protection locked="0"/>
    </xf>
    <xf numFmtId="0" fontId="77" fillId="3" borderId="1" xfId="0" applyFont="1" applyFill="1" applyBorder="1" applyAlignment="1" applyProtection="1">
      <alignment horizontal="center" vertical="center" shrinkToFit="1"/>
      <protection locked="0"/>
    </xf>
    <xf numFmtId="0" fontId="21" fillId="3" borderId="32" xfId="0" applyFont="1" applyFill="1" applyBorder="1" applyAlignment="1" applyProtection="1">
      <alignment horizontal="left" vertical="center" wrapText="1"/>
    </xf>
    <xf numFmtId="177" fontId="77" fillId="3" borderId="13" xfId="0" applyNumberFormat="1" applyFont="1" applyFill="1" applyBorder="1" applyAlignment="1" applyProtection="1">
      <alignment horizontal="center" vertical="center"/>
    </xf>
    <xf numFmtId="177" fontId="77" fillId="3" borderId="77" xfId="0" applyNumberFormat="1" applyFont="1" applyFill="1" applyBorder="1" applyAlignment="1" applyProtection="1">
      <alignment horizontal="center" vertical="center"/>
    </xf>
    <xf numFmtId="0" fontId="77" fillId="3" borderId="12" xfId="0" applyFont="1" applyFill="1" applyBorder="1" applyAlignment="1" applyProtection="1">
      <alignment horizontal="center" vertical="center"/>
    </xf>
    <xf numFmtId="0" fontId="77" fillId="3" borderId="11" xfId="0" applyFont="1" applyFill="1" applyBorder="1" applyAlignment="1" applyProtection="1">
      <alignment horizontal="center" vertical="center"/>
    </xf>
    <xf numFmtId="0" fontId="77" fillId="3" borderId="7" xfId="0" applyFont="1" applyFill="1" applyBorder="1" applyAlignment="1" applyProtection="1">
      <alignment horizontal="center" vertical="center"/>
    </xf>
    <xf numFmtId="0" fontId="75" fillId="3" borderId="12" xfId="0" applyFont="1" applyFill="1" applyBorder="1" applyAlignment="1" applyProtection="1">
      <alignment horizontal="center" vertical="center"/>
    </xf>
    <xf numFmtId="0" fontId="75" fillId="3" borderId="7" xfId="0" applyFont="1" applyFill="1" applyBorder="1" applyAlignment="1" applyProtection="1">
      <alignment horizontal="center" vertical="center"/>
    </xf>
    <xf numFmtId="0" fontId="77" fillId="3" borderId="9" xfId="0" applyFont="1" applyFill="1" applyBorder="1" applyAlignment="1" applyProtection="1">
      <alignment horizontal="center" vertical="center"/>
    </xf>
    <xf numFmtId="0" fontId="77" fillId="3" borderId="3" xfId="0" applyFont="1" applyFill="1" applyBorder="1" applyAlignment="1" applyProtection="1">
      <alignment horizontal="center" vertical="center"/>
    </xf>
    <xf numFmtId="0" fontId="77" fillId="3" borderId="29" xfId="0" applyFont="1" applyFill="1" applyBorder="1" applyAlignment="1" applyProtection="1">
      <alignment horizontal="center" vertical="center"/>
      <protection locked="0"/>
    </xf>
    <xf numFmtId="0" fontId="77" fillId="3" borderId="28" xfId="0" applyFont="1" applyFill="1" applyBorder="1" applyAlignment="1" applyProtection="1">
      <alignment horizontal="center" vertical="center"/>
      <protection locked="0"/>
    </xf>
    <xf numFmtId="0" fontId="77" fillId="3" borderId="3" xfId="0" applyFont="1" applyFill="1" applyBorder="1" applyAlignment="1" applyProtection="1">
      <alignment horizontal="center" vertical="center"/>
      <protection locked="0"/>
    </xf>
    <xf numFmtId="0" fontId="77" fillId="3" borderId="52" xfId="0" applyFont="1" applyFill="1" applyBorder="1" applyAlignment="1" applyProtection="1">
      <alignment horizontal="center" vertical="center"/>
      <protection locked="0"/>
    </xf>
    <xf numFmtId="0" fontId="77" fillId="3" borderId="10" xfId="0" applyFont="1" applyFill="1" applyBorder="1" applyAlignment="1" applyProtection="1">
      <alignment horizontal="center" vertical="center"/>
    </xf>
    <xf numFmtId="0" fontId="77" fillId="3" borderId="4" xfId="0" applyFont="1" applyFill="1" applyBorder="1" applyAlignment="1" applyProtection="1">
      <alignment horizontal="center" vertical="center"/>
    </xf>
    <xf numFmtId="0" fontId="0" fillId="0" borderId="47" xfId="0" applyBorder="1" applyAlignment="1">
      <alignment horizontal="center" vertical="center" wrapText="1"/>
    </xf>
    <xf numFmtId="0" fontId="0" fillId="0" borderId="47" xfId="0" applyBorder="1" applyAlignment="1">
      <alignment horizontal="center" vertical="center"/>
    </xf>
    <xf numFmtId="0" fontId="77" fillId="3" borderId="62" xfId="0" applyFont="1" applyFill="1" applyBorder="1" applyAlignment="1" applyProtection="1">
      <alignment horizontal="center" vertical="center"/>
    </xf>
    <xf numFmtId="0" fontId="77" fillId="3" borderId="61" xfId="0" applyFont="1" applyFill="1" applyBorder="1" applyAlignment="1" applyProtection="1">
      <alignment horizontal="center" vertical="center"/>
    </xf>
    <xf numFmtId="0" fontId="77" fillId="3" borderId="97" xfId="0" applyFont="1" applyFill="1" applyBorder="1" applyAlignment="1" applyProtection="1">
      <alignment horizontal="center" vertical="center"/>
    </xf>
    <xf numFmtId="0" fontId="75" fillId="3" borderId="10" xfId="0" applyFont="1" applyFill="1" applyBorder="1" applyAlignment="1" applyProtection="1">
      <alignment horizontal="center" vertical="center" wrapText="1"/>
    </xf>
    <xf numFmtId="0" fontId="75" fillId="3" borderId="9" xfId="0" applyFont="1" applyFill="1" applyBorder="1" applyAlignment="1" applyProtection="1">
      <alignment horizontal="center" vertical="center" wrapText="1"/>
    </xf>
    <xf numFmtId="0" fontId="75" fillId="3" borderId="4" xfId="0" applyFont="1" applyFill="1" applyBorder="1" applyAlignment="1" applyProtection="1">
      <alignment horizontal="center" vertical="center" wrapText="1"/>
    </xf>
    <xf numFmtId="0" fontId="75" fillId="3" borderId="3" xfId="0" applyFont="1" applyFill="1" applyBorder="1" applyAlignment="1" applyProtection="1">
      <alignment horizontal="center" vertical="center" wrapText="1"/>
    </xf>
    <xf numFmtId="182" fontId="75" fillId="3" borderId="8" xfId="0" applyNumberFormat="1" applyFont="1" applyFill="1" applyBorder="1" applyAlignment="1" applyProtection="1">
      <alignment horizontal="center" vertical="center"/>
      <protection locked="0"/>
    </xf>
    <xf numFmtId="182" fontId="75" fillId="3" borderId="11" xfId="0" applyNumberFormat="1" applyFont="1" applyFill="1" applyBorder="1" applyAlignment="1" applyProtection="1">
      <alignment horizontal="center" vertical="center"/>
      <protection locked="0"/>
    </xf>
    <xf numFmtId="182" fontId="75" fillId="3" borderId="2" xfId="0" applyNumberFormat="1" applyFont="1" applyFill="1" applyBorder="1" applyAlignment="1" applyProtection="1">
      <alignment horizontal="center" vertical="center"/>
      <protection locked="0"/>
    </xf>
    <xf numFmtId="182" fontId="75" fillId="3" borderId="5" xfId="0" applyNumberFormat="1" applyFont="1" applyFill="1" applyBorder="1" applyAlignment="1" applyProtection="1">
      <alignment horizontal="center" vertical="center"/>
      <protection locked="0"/>
    </xf>
    <xf numFmtId="0" fontId="16" fillId="0" borderId="89" xfId="0" applyFont="1" applyBorder="1" applyAlignment="1" applyProtection="1">
      <alignment horizontal="center" vertical="center"/>
    </xf>
    <xf numFmtId="0" fontId="16" fillId="0" borderId="90" xfId="0" applyFont="1" applyBorder="1" applyAlignment="1" applyProtection="1">
      <alignment horizontal="center" vertical="center"/>
    </xf>
    <xf numFmtId="0" fontId="16" fillId="0" borderId="91" xfId="0" applyFont="1" applyBorder="1" applyAlignment="1" applyProtection="1">
      <alignment horizontal="center" vertical="center"/>
    </xf>
    <xf numFmtId="0" fontId="16" fillId="3" borderId="32" xfId="0" applyFont="1" applyFill="1" applyBorder="1" applyAlignment="1" applyProtection="1">
      <alignment vertical="top" wrapText="1"/>
    </xf>
    <xf numFmtId="0" fontId="0" fillId="3" borderId="32" xfId="0" applyFont="1" applyFill="1" applyBorder="1" applyAlignment="1" applyProtection="1">
      <alignment vertical="center"/>
    </xf>
    <xf numFmtId="0" fontId="16" fillId="3" borderId="0" xfId="0" applyFont="1" applyFill="1" applyAlignment="1" applyProtection="1">
      <alignment vertical="top"/>
    </xf>
    <xf numFmtId="0" fontId="66" fillId="3" borderId="0" xfId="0" applyFont="1" applyFill="1" applyAlignment="1" applyProtection="1">
      <alignment horizontal="center" vertical="center"/>
    </xf>
    <xf numFmtId="0" fontId="67" fillId="3" borderId="0" xfId="0" applyFont="1" applyFill="1" applyAlignment="1" applyProtection="1">
      <alignment vertical="center"/>
    </xf>
    <xf numFmtId="0" fontId="16" fillId="3" borderId="31" xfId="0" applyFont="1" applyFill="1" applyBorder="1" applyAlignment="1" applyProtection="1">
      <alignment horizontal="center" vertical="center"/>
    </xf>
    <xf numFmtId="0" fontId="16" fillId="3" borderId="59" xfId="0" applyFont="1" applyFill="1" applyBorder="1" applyAlignment="1" applyProtection="1">
      <alignment horizontal="center" vertical="center"/>
    </xf>
    <xf numFmtId="0" fontId="16" fillId="3" borderId="30" xfId="0" applyFont="1" applyFill="1" applyBorder="1" applyAlignment="1" applyProtection="1">
      <alignment horizontal="center" vertical="center"/>
    </xf>
    <xf numFmtId="0" fontId="16" fillId="3" borderId="58" xfId="0" applyFont="1" applyFill="1" applyBorder="1" applyAlignment="1" applyProtection="1">
      <alignment horizontal="center" vertical="center"/>
    </xf>
    <xf numFmtId="0" fontId="16" fillId="3" borderId="29" xfId="0" applyFont="1" applyFill="1" applyBorder="1" applyAlignment="1" applyProtection="1">
      <alignment horizontal="center" vertical="center" wrapText="1"/>
    </xf>
    <xf numFmtId="0" fontId="16" fillId="3" borderId="44" xfId="0" applyFont="1" applyFill="1" applyBorder="1" applyAlignment="1" applyProtection="1">
      <alignment horizontal="center" vertical="center" wrapText="1"/>
    </xf>
    <xf numFmtId="0" fontId="16" fillId="3" borderId="28" xfId="0" applyFont="1" applyFill="1" applyBorder="1" applyAlignment="1" applyProtection="1">
      <alignment horizontal="center" vertical="center" wrapText="1"/>
    </xf>
    <xf numFmtId="0" fontId="16" fillId="0" borderId="25" xfId="0" applyFont="1" applyFill="1" applyBorder="1" applyAlignment="1" applyProtection="1">
      <alignment horizontal="center" vertical="center"/>
      <protection locked="0"/>
    </xf>
    <xf numFmtId="0" fontId="16" fillId="0" borderId="36"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protection locked="0"/>
    </xf>
    <xf numFmtId="181" fontId="16" fillId="0" borderId="25" xfId="0" applyNumberFormat="1" applyFont="1" applyFill="1" applyBorder="1" applyAlignment="1" applyProtection="1">
      <alignment horizontal="center" vertical="center"/>
      <protection locked="0"/>
    </xf>
    <xf numFmtId="181" fontId="16" fillId="0" borderId="24" xfId="0" applyNumberFormat="1" applyFont="1" applyFill="1" applyBorder="1" applyAlignment="1" applyProtection="1">
      <alignment horizontal="center" vertical="center"/>
      <protection locked="0"/>
    </xf>
    <xf numFmtId="181" fontId="16" fillId="0" borderId="36" xfId="0" applyNumberFormat="1" applyFont="1" applyFill="1" applyBorder="1" applyAlignment="1" applyProtection="1">
      <alignment horizontal="center" vertical="center"/>
      <protection locked="0"/>
    </xf>
    <xf numFmtId="184" fontId="12" fillId="0" borderId="18" xfId="9" applyNumberFormat="1" applyBorder="1" applyAlignment="1" applyProtection="1">
      <alignment horizontal="center" vertical="center" shrinkToFit="1"/>
      <protection hidden="1"/>
    </xf>
    <xf numFmtId="184" fontId="12" fillId="0" borderId="40" xfId="9" applyNumberFormat="1" applyBorder="1" applyAlignment="1" applyProtection="1">
      <alignment horizontal="center" vertical="center" shrinkToFit="1"/>
      <protection hidden="1"/>
    </xf>
    <xf numFmtId="184" fontId="12" fillId="0" borderId="41" xfId="9" applyNumberFormat="1" applyBorder="1" applyAlignment="1" applyProtection="1">
      <alignment horizontal="center" vertical="center" shrinkToFit="1"/>
      <protection hidden="1"/>
    </xf>
    <xf numFmtId="184" fontId="3" fillId="0" borderId="18" xfId="9" applyNumberFormat="1" applyFont="1" applyBorder="1" applyAlignment="1" applyProtection="1">
      <alignment horizontal="center" vertical="center" shrinkToFit="1"/>
      <protection locked="0"/>
    </xf>
    <xf numFmtId="184" fontId="12" fillId="0" borderId="40" xfId="9" applyNumberFormat="1" applyBorder="1" applyAlignment="1" applyProtection="1">
      <alignment horizontal="center" vertical="center" shrinkToFit="1"/>
      <protection locked="0"/>
    </xf>
    <xf numFmtId="184" fontId="12" fillId="0" borderId="41" xfId="9" applyNumberFormat="1" applyBorder="1" applyAlignment="1" applyProtection="1">
      <alignment horizontal="center" vertical="center" shrinkToFit="1"/>
      <protection locked="0"/>
    </xf>
    <xf numFmtId="184" fontId="8" fillId="0" borderId="18" xfId="9" applyNumberFormat="1" applyFont="1" applyBorder="1" applyAlignment="1" applyProtection="1">
      <alignment horizontal="center" vertical="center" shrinkToFit="1"/>
      <protection locked="0"/>
    </xf>
    <xf numFmtId="184" fontId="12" fillId="0" borderId="18" xfId="9" applyNumberFormat="1" applyBorder="1" applyAlignment="1" applyProtection="1">
      <alignment horizontal="center" vertical="center" shrinkToFit="1"/>
      <protection locked="0"/>
    </xf>
    <xf numFmtId="184" fontId="12" fillId="0" borderId="18" xfId="9" applyNumberFormat="1" applyBorder="1" applyAlignment="1" applyProtection="1">
      <alignment horizontal="center" vertical="center" wrapText="1" shrinkToFit="1"/>
      <protection locked="0"/>
    </xf>
    <xf numFmtId="184" fontId="12" fillId="0" borderId="40" xfId="9" applyNumberFormat="1" applyBorder="1" applyAlignment="1" applyProtection="1">
      <alignment horizontal="center" vertical="center" wrapText="1" shrinkToFit="1"/>
      <protection locked="0"/>
    </xf>
    <xf numFmtId="184" fontId="12" fillId="0" borderId="41" xfId="9" applyNumberFormat="1" applyBorder="1" applyAlignment="1" applyProtection="1">
      <alignment horizontal="center" vertical="center" wrapText="1" shrinkToFit="1"/>
      <protection locked="0"/>
    </xf>
    <xf numFmtId="184" fontId="0" fillId="0" borderId="18" xfId="10" applyNumberFormat="1" applyFont="1" applyBorder="1" applyAlignment="1" applyProtection="1">
      <alignment horizontal="center" vertical="center" shrinkToFit="1"/>
      <protection locked="0" hidden="1"/>
    </xf>
    <xf numFmtId="184" fontId="0" fillId="0" borderId="40" xfId="10" applyNumberFormat="1" applyFont="1" applyBorder="1" applyAlignment="1" applyProtection="1">
      <alignment horizontal="center" vertical="center" shrinkToFit="1"/>
      <protection locked="0" hidden="1"/>
    </xf>
    <xf numFmtId="184" fontId="0" fillId="0" borderId="41" xfId="10" applyNumberFormat="1" applyFont="1" applyBorder="1" applyAlignment="1" applyProtection="1">
      <alignment horizontal="center" vertical="center" shrinkToFit="1"/>
      <protection locked="0" hidden="1"/>
    </xf>
    <xf numFmtId="184" fontId="11" fillId="0" borderId="18" xfId="9" applyNumberFormat="1" applyFont="1" applyBorder="1" applyAlignment="1" applyProtection="1">
      <alignment horizontal="center" vertical="center" shrinkToFit="1"/>
      <protection hidden="1"/>
    </xf>
    <xf numFmtId="184" fontId="11" fillId="0" borderId="40" xfId="9" applyNumberFormat="1" applyFont="1" applyBorder="1" applyAlignment="1" applyProtection="1">
      <alignment horizontal="center" vertical="center" shrinkToFit="1"/>
      <protection hidden="1"/>
    </xf>
    <xf numFmtId="184" fontId="11" fillId="0" borderId="41" xfId="9" applyNumberFormat="1" applyFont="1" applyBorder="1" applyAlignment="1" applyProtection="1">
      <alignment horizontal="center" vertical="center" shrinkToFit="1"/>
      <protection hidden="1"/>
    </xf>
    <xf numFmtId="184" fontId="0" fillId="3" borderId="0" xfId="10" applyNumberFormat="1" applyFont="1" applyFill="1" applyAlignment="1" applyProtection="1">
      <alignment horizontal="right" vertical="center" shrinkToFit="1"/>
      <protection hidden="1"/>
    </xf>
    <xf numFmtId="184" fontId="0" fillId="3" borderId="25" xfId="10" applyNumberFormat="1" applyFont="1" applyFill="1" applyBorder="1" applyAlignment="1" applyProtection="1">
      <alignment horizontal="center" vertical="center" shrinkToFit="1"/>
      <protection hidden="1"/>
    </xf>
    <xf numFmtId="184" fontId="0" fillId="3" borderId="36" xfId="10" applyNumberFormat="1" applyFont="1" applyFill="1" applyBorder="1" applyAlignment="1" applyProtection="1">
      <alignment horizontal="center" vertical="center" shrinkToFit="1"/>
      <protection hidden="1"/>
    </xf>
    <xf numFmtId="184" fontId="0" fillId="3" borderId="103" xfId="10" applyNumberFormat="1" applyFont="1" applyFill="1" applyBorder="1" applyAlignment="1" applyProtection="1">
      <alignment horizontal="center" vertical="center" shrinkToFit="1"/>
      <protection hidden="1"/>
    </xf>
    <xf numFmtId="184" fontId="0" fillId="3" borderId="102" xfId="10" applyNumberFormat="1" applyFont="1" applyFill="1" applyBorder="1" applyAlignment="1" applyProtection="1">
      <alignment horizontal="center" vertical="center" shrinkToFit="1"/>
      <protection hidden="1"/>
    </xf>
    <xf numFmtId="38" fontId="0" fillId="3" borderId="102" xfId="10" applyFont="1" applyFill="1" applyBorder="1" applyAlignment="1" applyProtection="1">
      <alignment horizontal="right" vertical="center" shrinkToFit="1"/>
      <protection hidden="1"/>
    </xf>
    <xf numFmtId="38" fontId="0" fillId="3" borderId="101" xfId="10" applyFont="1" applyFill="1" applyBorder="1" applyAlignment="1" applyProtection="1">
      <alignment horizontal="right" vertical="center" shrinkToFit="1"/>
      <protection hidden="1"/>
    </xf>
    <xf numFmtId="184" fontId="80" fillId="0" borderId="56" xfId="9" applyNumberFormat="1" applyFont="1" applyBorder="1" applyAlignment="1" applyProtection="1">
      <alignment horizontal="left" vertical="center" shrinkToFit="1"/>
      <protection hidden="1"/>
    </xf>
    <xf numFmtId="184" fontId="80" fillId="0" borderId="41" xfId="9" applyNumberFormat="1" applyFont="1" applyBorder="1" applyAlignment="1" applyProtection="1">
      <alignment horizontal="left" vertical="center" shrinkToFit="1"/>
      <protection hidden="1"/>
    </xf>
    <xf numFmtId="184" fontId="0" fillId="0" borderId="25" xfId="10" applyNumberFormat="1" applyFont="1" applyBorder="1" applyAlignment="1" applyProtection="1">
      <alignment horizontal="center" vertical="center" shrinkToFit="1"/>
      <protection hidden="1"/>
    </xf>
    <xf numFmtId="184" fontId="0" fillId="0" borderId="24" xfId="10" applyNumberFormat="1" applyFont="1" applyBorder="1" applyAlignment="1" applyProtection="1">
      <alignment horizontal="center" vertical="center" shrinkToFit="1"/>
      <protection hidden="1"/>
    </xf>
    <xf numFmtId="184" fontId="0" fillId="0" borderId="36" xfId="10" applyNumberFormat="1" applyFont="1" applyBorder="1" applyAlignment="1" applyProtection="1">
      <alignment horizontal="center" vertical="center" shrinkToFit="1"/>
      <protection hidden="1"/>
    </xf>
    <xf numFmtId="184" fontId="6" fillId="0" borderId="18" xfId="9" applyNumberFormat="1" applyFont="1" applyBorder="1" applyAlignment="1" applyProtection="1">
      <alignment horizontal="center" vertical="center" wrapText="1" shrinkToFit="1"/>
      <protection hidden="1"/>
    </xf>
    <xf numFmtId="184" fontId="0" fillId="0" borderId="18" xfId="10" applyNumberFormat="1" applyFont="1" applyFill="1" applyBorder="1" applyAlignment="1" applyProtection="1">
      <alignment horizontal="center" vertical="center" shrinkToFit="1"/>
      <protection locked="0" hidden="1"/>
    </xf>
    <xf numFmtId="184" fontId="0" fillId="0" borderId="40" xfId="10" applyNumberFormat="1" applyFont="1" applyFill="1" applyBorder="1" applyAlignment="1" applyProtection="1">
      <alignment horizontal="center" vertical="center" shrinkToFit="1"/>
      <protection locked="0" hidden="1"/>
    </xf>
    <xf numFmtId="184" fontId="0" fillId="0" borderId="41" xfId="10" applyNumberFormat="1" applyFont="1" applyFill="1" applyBorder="1" applyAlignment="1" applyProtection="1">
      <alignment horizontal="center" vertical="center" shrinkToFit="1"/>
      <protection locked="0" hidden="1"/>
    </xf>
    <xf numFmtId="184" fontId="4" fillId="0" borderId="18" xfId="9" applyNumberFormat="1" applyFont="1" applyBorder="1" applyAlignment="1" applyProtection="1">
      <alignment horizontal="center" vertical="center" shrinkToFit="1"/>
      <protection locked="0"/>
    </xf>
    <xf numFmtId="184" fontId="11" fillId="0" borderId="18" xfId="9" applyNumberFormat="1" applyFont="1" applyBorder="1" applyAlignment="1" applyProtection="1">
      <alignment horizontal="center" vertical="center" shrinkToFit="1"/>
      <protection locked="0"/>
    </xf>
    <xf numFmtId="184" fontId="11" fillId="0" borderId="40" xfId="9" applyNumberFormat="1" applyFont="1" applyBorder="1" applyAlignment="1" applyProtection="1">
      <alignment horizontal="center" vertical="center" shrinkToFit="1"/>
      <protection locked="0"/>
    </xf>
    <xf numFmtId="184" fontId="11" fillId="0" borderId="41" xfId="9" applyNumberFormat="1" applyFont="1" applyBorder="1" applyAlignment="1" applyProtection="1">
      <alignment horizontal="center" vertical="center" shrinkToFit="1"/>
      <protection locked="0"/>
    </xf>
    <xf numFmtId="184" fontId="10" fillId="0" borderId="18" xfId="9" applyNumberFormat="1" applyFont="1" applyBorder="1" applyAlignment="1" applyProtection="1">
      <alignment horizontal="center" vertical="center" shrinkToFit="1"/>
      <protection locked="0"/>
    </xf>
    <xf numFmtId="184" fontId="9" fillId="0" borderId="18" xfId="9" applyNumberFormat="1" applyFont="1" applyBorder="1" applyAlignment="1" applyProtection="1">
      <alignment horizontal="center" vertical="center" shrinkToFit="1"/>
      <protection locked="0"/>
    </xf>
    <xf numFmtId="184" fontId="80" fillId="0" borderId="49" xfId="9" applyNumberFormat="1" applyFont="1" applyBorder="1" applyAlignment="1" applyProtection="1">
      <alignment horizontal="left" vertical="center" shrinkToFit="1"/>
      <protection hidden="1"/>
    </xf>
    <xf numFmtId="184" fontId="2" fillId="0" borderId="18" xfId="9" applyNumberFormat="1" applyFont="1" applyBorder="1" applyAlignment="1" applyProtection="1">
      <alignment horizontal="center" vertical="center" shrinkToFit="1"/>
      <protection locked="0"/>
    </xf>
    <xf numFmtId="38" fontId="16" fillId="2" borderId="25" xfId="0" applyNumberFormat="1" applyFont="1" applyFill="1" applyBorder="1" applyAlignment="1" applyProtection="1">
      <alignment horizontal="center" vertical="center" shrinkToFit="1"/>
      <protection locked="0"/>
    </xf>
    <xf numFmtId="38" fontId="16" fillId="2" borderId="24" xfId="0" applyNumberFormat="1" applyFont="1" applyFill="1" applyBorder="1" applyAlignment="1" applyProtection="1">
      <alignment horizontal="center" vertical="center" shrinkToFit="1"/>
      <protection locked="0"/>
    </xf>
    <xf numFmtId="179" fontId="52" fillId="3" borderId="24" xfId="0" applyNumberFormat="1" applyFont="1" applyFill="1" applyBorder="1" applyAlignment="1" applyProtection="1">
      <alignment horizontal="right" vertical="center" shrinkToFit="1"/>
      <protection hidden="1"/>
    </xf>
    <xf numFmtId="0" fontId="50" fillId="3" borderId="25" xfId="0" applyFont="1" applyFill="1" applyBorder="1" applyAlignment="1" applyProtection="1">
      <alignment vertical="center" wrapText="1"/>
      <protection hidden="1"/>
    </xf>
    <xf numFmtId="0" fontId="50" fillId="3" borderId="24" xfId="0" applyFont="1" applyFill="1" applyBorder="1" applyAlignment="1" applyProtection="1">
      <alignment vertical="center" wrapText="1"/>
      <protection hidden="1"/>
    </xf>
    <xf numFmtId="0" fontId="50" fillId="3" borderId="36" xfId="0" applyFont="1" applyFill="1" applyBorder="1" applyAlignment="1" applyProtection="1">
      <alignment vertical="center" wrapText="1"/>
      <protection hidden="1"/>
    </xf>
    <xf numFmtId="0" fontId="50" fillId="3" borderId="25" xfId="0" applyFont="1" applyFill="1" applyBorder="1" applyAlignment="1" applyProtection="1">
      <alignment horizontal="center" vertical="center" wrapText="1"/>
      <protection hidden="1"/>
    </xf>
    <xf numFmtId="0" fontId="50" fillId="3" borderId="24" xfId="0" applyFont="1" applyFill="1" applyBorder="1" applyAlignment="1" applyProtection="1">
      <alignment horizontal="center" vertical="center" wrapText="1"/>
      <protection hidden="1"/>
    </xf>
    <xf numFmtId="0" fontId="50" fillId="3" borderId="36" xfId="0" applyFont="1" applyFill="1" applyBorder="1" applyAlignment="1" applyProtection="1">
      <alignment horizontal="center" vertical="center" wrapText="1"/>
      <protection hidden="1"/>
    </xf>
    <xf numFmtId="179" fontId="52" fillId="3" borderId="25" xfId="0" applyNumberFormat="1" applyFont="1" applyFill="1" applyBorder="1" applyAlignment="1" applyProtection="1">
      <alignment horizontal="center" vertical="center" shrinkToFit="1"/>
      <protection hidden="1"/>
    </xf>
    <xf numFmtId="179" fontId="52" fillId="3" borderId="24" xfId="0" applyNumberFormat="1" applyFont="1" applyFill="1" applyBorder="1" applyAlignment="1" applyProtection="1">
      <alignment horizontal="center" vertical="center" shrinkToFit="1"/>
      <protection hidden="1"/>
    </xf>
    <xf numFmtId="179" fontId="52" fillId="3" borderId="24" xfId="0" applyNumberFormat="1" applyFont="1" applyFill="1" applyBorder="1" applyAlignment="1" applyProtection="1">
      <alignment horizontal="right" vertical="center"/>
      <protection hidden="1"/>
    </xf>
    <xf numFmtId="179" fontId="50" fillId="3" borderId="24" xfId="0" applyNumberFormat="1" applyFont="1" applyFill="1" applyBorder="1" applyAlignment="1" applyProtection="1">
      <alignment horizontal="right" vertical="center"/>
      <protection hidden="1"/>
    </xf>
    <xf numFmtId="0" fontId="50" fillId="3" borderId="24" xfId="0" applyFont="1" applyFill="1" applyBorder="1" applyAlignment="1" applyProtection="1">
      <alignment vertical="center"/>
      <protection hidden="1"/>
    </xf>
    <xf numFmtId="38" fontId="16" fillId="3" borderId="24" xfId="1" applyNumberFormat="1" applyFont="1" applyFill="1" applyBorder="1" applyAlignment="1" applyProtection="1">
      <alignment horizontal="right" vertical="center" shrinkToFit="1"/>
    </xf>
    <xf numFmtId="38" fontId="16" fillId="3" borderId="0" xfId="0" applyNumberFormat="1" applyFont="1" applyFill="1" applyBorder="1" applyAlignment="1" applyProtection="1">
      <alignment horizontal="center" vertical="center"/>
    </xf>
    <xf numFmtId="38" fontId="16" fillId="3" borderId="0" xfId="1" applyNumberFormat="1" applyFont="1" applyFill="1" applyBorder="1" applyAlignment="1" applyProtection="1">
      <alignment horizontal="right" vertical="center"/>
    </xf>
    <xf numFmtId="0" fontId="52" fillId="3" borderId="25" xfId="0" applyFont="1" applyFill="1" applyBorder="1" applyAlignment="1" applyProtection="1">
      <alignment vertical="center" wrapText="1"/>
      <protection hidden="1"/>
    </xf>
    <xf numFmtId="0" fontId="52" fillId="3" borderId="24" xfId="0" applyFont="1" applyFill="1" applyBorder="1" applyAlignment="1" applyProtection="1">
      <alignment vertical="center" wrapText="1"/>
      <protection hidden="1"/>
    </xf>
    <xf numFmtId="0" fontId="52" fillId="3" borderId="36" xfId="0" applyFont="1" applyFill="1" applyBorder="1" applyAlignment="1" applyProtection="1">
      <alignment vertical="center" wrapText="1"/>
      <protection hidden="1"/>
    </xf>
    <xf numFmtId="0" fontId="16" fillId="3" borderId="37" xfId="0" applyFont="1" applyFill="1" applyBorder="1" applyAlignment="1" applyProtection="1">
      <alignment horizontal="center" vertical="center" shrinkToFit="1"/>
      <protection hidden="1"/>
    </xf>
    <xf numFmtId="0" fontId="16" fillId="3" borderId="49" xfId="0" applyFont="1" applyFill="1" applyBorder="1" applyAlignment="1" applyProtection="1">
      <alignment horizontal="center" vertical="center" shrinkToFit="1"/>
      <protection hidden="1"/>
    </xf>
    <xf numFmtId="0" fontId="16" fillId="3" borderId="25" xfId="0" applyFont="1" applyFill="1" applyBorder="1" applyAlignment="1" applyProtection="1">
      <alignment horizontal="center" vertical="center" shrinkToFit="1"/>
      <protection locked="0"/>
    </xf>
    <xf numFmtId="0" fontId="16" fillId="3" borderId="24" xfId="0" applyFont="1" applyFill="1" applyBorder="1" applyAlignment="1" applyProtection="1">
      <alignment horizontal="center" vertical="center" shrinkToFit="1"/>
      <protection locked="0"/>
    </xf>
    <xf numFmtId="38" fontId="16" fillId="3" borderId="50" xfId="0" applyNumberFormat="1" applyFont="1" applyFill="1" applyBorder="1" applyAlignment="1" applyProtection="1">
      <alignment horizontal="center" vertical="center" shrinkToFit="1"/>
      <protection locked="0"/>
    </xf>
    <xf numFmtId="38" fontId="16" fillId="3" borderId="24" xfId="0" applyNumberFormat="1" applyFont="1" applyFill="1" applyBorder="1" applyAlignment="1" applyProtection="1">
      <alignment horizontal="center" vertical="center" shrinkToFit="1"/>
      <protection locked="0"/>
    </xf>
    <xf numFmtId="38" fontId="16" fillId="3" borderId="24" xfId="0" applyNumberFormat="1" applyFont="1" applyFill="1" applyBorder="1" applyAlignment="1" applyProtection="1">
      <alignment horizontal="right" vertical="center" shrinkToFit="1"/>
    </xf>
    <xf numFmtId="38" fontId="16" fillId="3" borderId="0" xfId="0" applyNumberFormat="1" applyFont="1" applyFill="1" applyBorder="1" applyAlignment="1" applyProtection="1">
      <alignment horizontal="right" vertical="center"/>
    </xf>
    <xf numFmtId="38" fontId="16" fillId="3" borderId="0" xfId="0" applyNumberFormat="1" applyFont="1" applyFill="1" applyBorder="1" applyAlignment="1" applyProtection="1">
      <alignment vertical="center"/>
    </xf>
    <xf numFmtId="0" fontId="16" fillId="3" borderId="3" xfId="8" applyFont="1" applyFill="1" applyBorder="1" applyAlignment="1" applyProtection="1">
      <alignment horizontal="center" vertical="center"/>
    </xf>
    <xf numFmtId="0" fontId="16" fillId="3" borderId="52" xfId="8" applyFont="1" applyFill="1" applyBorder="1" applyAlignment="1" applyProtection="1">
      <alignment horizontal="center" vertical="center"/>
    </xf>
    <xf numFmtId="0" fontId="16" fillId="3" borderId="8" xfId="8" applyFont="1" applyFill="1" applyBorder="1" applyAlignment="1" applyProtection="1">
      <alignment horizontal="center" vertical="center"/>
    </xf>
    <xf numFmtId="0" fontId="16" fillId="3" borderId="11" xfId="8" applyFont="1" applyFill="1" applyBorder="1" applyAlignment="1" applyProtection="1">
      <alignment horizontal="center" vertical="center"/>
    </xf>
    <xf numFmtId="0" fontId="16" fillId="3" borderId="7" xfId="8" applyFont="1" applyFill="1" applyBorder="1" applyAlignment="1" applyProtection="1">
      <alignment horizontal="center" vertical="center"/>
    </xf>
    <xf numFmtId="0" fontId="16" fillId="3" borderId="50" xfId="0" applyFont="1" applyFill="1" applyBorder="1" applyAlignment="1" applyProtection="1">
      <alignment vertical="center" shrinkToFit="1"/>
    </xf>
    <xf numFmtId="0" fontId="16" fillId="3" borderId="24" xfId="0" applyFont="1" applyFill="1" applyBorder="1" applyAlignment="1" applyProtection="1">
      <alignment vertical="center" shrinkToFit="1"/>
    </xf>
    <xf numFmtId="0" fontId="16" fillId="3" borderId="36" xfId="0" applyFont="1" applyFill="1" applyBorder="1" applyAlignment="1" applyProtection="1">
      <alignment vertical="center" shrinkToFit="1"/>
    </xf>
    <xf numFmtId="38" fontId="16" fillId="3" borderId="37" xfId="1" applyNumberFormat="1" applyFont="1" applyFill="1" applyBorder="1" applyAlignment="1" applyProtection="1">
      <alignment vertical="center" shrinkToFit="1"/>
      <protection locked="0"/>
    </xf>
    <xf numFmtId="38" fontId="16" fillId="3" borderId="49" xfId="1" applyNumberFormat="1" applyFont="1" applyFill="1" applyBorder="1" applyAlignment="1" applyProtection="1">
      <alignment vertical="center" shrinkToFit="1"/>
      <protection locked="0"/>
    </xf>
    <xf numFmtId="38" fontId="16" fillId="3" borderId="0" xfId="1" applyNumberFormat="1" applyFont="1" applyFill="1" applyBorder="1" applyAlignment="1" applyProtection="1">
      <alignment vertical="center"/>
    </xf>
    <xf numFmtId="0" fontId="16" fillId="3" borderId="6" xfId="0" applyFont="1" applyFill="1" applyBorder="1" applyAlignment="1" applyProtection="1">
      <alignment vertical="center"/>
    </xf>
    <xf numFmtId="0" fontId="16" fillId="3" borderId="5" xfId="0" applyFont="1" applyFill="1" applyBorder="1" applyAlignment="1" applyProtection="1">
      <alignment vertical="center"/>
    </xf>
    <xf numFmtId="0" fontId="16" fillId="3" borderId="35" xfId="0" applyFont="1" applyFill="1" applyBorder="1" applyAlignment="1" applyProtection="1">
      <alignment vertical="center"/>
    </xf>
    <xf numFmtId="38" fontId="16" fillId="3" borderId="74" xfId="1" applyNumberFormat="1" applyFont="1" applyFill="1" applyBorder="1" applyAlignment="1" applyProtection="1">
      <alignment vertical="center" shrinkToFit="1"/>
    </xf>
    <xf numFmtId="38" fontId="16" fillId="3" borderId="13" xfId="1" applyNumberFormat="1" applyFont="1" applyFill="1" applyBorder="1" applyAlignment="1" applyProtection="1">
      <alignment vertical="center" shrinkToFit="1"/>
    </xf>
    <xf numFmtId="0" fontId="16" fillId="3" borderId="12" xfId="0" applyFont="1" applyFill="1" applyBorder="1" applyAlignment="1" applyProtection="1">
      <alignment horizontal="left" vertical="center"/>
    </xf>
    <xf numFmtId="0" fontId="16" fillId="3" borderId="11" xfId="0" applyFont="1" applyFill="1" applyBorder="1" applyAlignment="1" applyProtection="1">
      <alignment horizontal="left" vertical="center"/>
    </xf>
    <xf numFmtId="38" fontId="16" fillId="3" borderId="8" xfId="1" applyNumberFormat="1" applyFont="1" applyFill="1" applyBorder="1" applyAlignment="1" applyProtection="1">
      <alignment vertical="center" shrinkToFit="1"/>
    </xf>
    <xf numFmtId="38" fontId="16" fillId="3" borderId="11" xfId="1" applyNumberFormat="1" applyFont="1" applyFill="1" applyBorder="1" applyAlignment="1" applyProtection="1">
      <alignment vertical="center" shrinkToFit="1"/>
    </xf>
    <xf numFmtId="38" fontId="16" fillId="2" borderId="2" xfId="0" applyNumberFormat="1" applyFont="1" applyFill="1" applyBorder="1" applyAlignment="1" applyProtection="1">
      <alignment horizontal="center" vertical="center" shrinkToFit="1"/>
      <protection locked="0"/>
    </xf>
    <xf numFmtId="38" fontId="16" fillId="2" borderId="5" xfId="0" applyNumberFormat="1" applyFont="1" applyFill="1" applyBorder="1" applyAlignment="1" applyProtection="1">
      <alignment horizontal="center" vertical="center" shrinkToFit="1"/>
      <protection locked="0"/>
    </xf>
    <xf numFmtId="0" fontId="16" fillId="3" borderId="25" xfId="0" applyFont="1" applyFill="1" applyBorder="1" applyAlignment="1" applyProtection="1">
      <alignment vertical="center" wrapText="1"/>
    </xf>
    <xf numFmtId="0" fontId="16" fillId="3" borderId="24" xfId="0" applyFont="1" applyFill="1" applyBorder="1" applyAlignment="1" applyProtection="1">
      <alignment vertical="center" wrapText="1"/>
    </xf>
    <xf numFmtId="0" fontId="16" fillId="3" borderId="36" xfId="0" applyFont="1" applyFill="1" applyBorder="1" applyAlignment="1" applyProtection="1">
      <alignment vertical="center" wrapText="1"/>
    </xf>
    <xf numFmtId="0" fontId="16" fillId="3" borderId="25" xfId="0" applyFont="1" applyFill="1" applyBorder="1" applyAlignment="1" applyProtection="1">
      <alignment horizontal="center" vertical="center" shrinkToFit="1"/>
    </xf>
    <xf numFmtId="0" fontId="16" fillId="3" borderId="24" xfId="0" applyFont="1" applyFill="1" applyBorder="1" applyAlignment="1" applyProtection="1">
      <alignment horizontal="center" vertical="center" shrinkToFit="1"/>
    </xf>
    <xf numFmtId="0" fontId="16" fillId="3" borderId="25" xfId="0" applyFont="1" applyFill="1" applyBorder="1" applyAlignment="1" applyProtection="1">
      <alignment horizontal="center" vertical="center"/>
    </xf>
    <xf numFmtId="0" fontId="16" fillId="3" borderId="24" xfId="0" applyFont="1" applyFill="1" applyBorder="1" applyAlignment="1" applyProtection="1">
      <alignment horizontal="center" vertical="center"/>
    </xf>
    <xf numFmtId="38" fontId="16" fillId="3" borderId="50" xfId="0" applyNumberFormat="1" applyFont="1" applyFill="1" applyBorder="1" applyAlignment="1" applyProtection="1">
      <alignment vertical="center"/>
    </xf>
    <xf numFmtId="38" fontId="16" fillId="3" borderId="24" xfId="0" applyNumberFormat="1" applyFont="1" applyFill="1" applyBorder="1" applyAlignment="1" applyProtection="1">
      <alignment vertical="center"/>
    </xf>
    <xf numFmtId="38" fontId="16" fillId="3" borderId="25" xfId="0" applyNumberFormat="1" applyFont="1" applyFill="1" applyBorder="1" applyAlignment="1" applyProtection="1">
      <alignment vertical="center"/>
    </xf>
    <xf numFmtId="38" fontId="16" fillId="3" borderId="49" xfId="0" applyNumberFormat="1" applyFont="1" applyFill="1" applyBorder="1" applyAlignment="1" applyProtection="1">
      <alignment horizontal="right" vertical="center"/>
    </xf>
    <xf numFmtId="0" fontId="16" fillId="3" borderId="24" xfId="0" applyFont="1" applyFill="1" applyBorder="1" applyAlignment="1" applyProtection="1">
      <alignment vertical="center"/>
    </xf>
    <xf numFmtId="38" fontId="16" fillId="3" borderId="24" xfId="0" applyNumberFormat="1" applyFont="1" applyFill="1" applyBorder="1" applyAlignment="1" applyProtection="1">
      <alignment horizontal="right" vertical="center"/>
    </xf>
    <xf numFmtId="38" fontId="16" fillId="3" borderId="8" xfId="0" applyNumberFormat="1" applyFont="1" applyFill="1" applyBorder="1" applyAlignment="1" applyProtection="1">
      <alignment vertical="center"/>
    </xf>
    <xf numFmtId="38" fontId="16" fillId="3" borderId="11" xfId="0" applyNumberFormat="1" applyFont="1" applyFill="1" applyBorder="1" applyAlignment="1" applyProtection="1">
      <alignment vertical="center"/>
    </xf>
    <xf numFmtId="38" fontId="16" fillId="3" borderId="11" xfId="0" applyNumberFormat="1" applyFont="1" applyFill="1" applyBorder="1" applyAlignment="1" applyProtection="1">
      <alignment horizontal="right" vertical="center"/>
    </xf>
    <xf numFmtId="180" fontId="16" fillId="3" borderId="13" xfId="8" applyNumberFormat="1" applyFont="1" applyFill="1" applyBorder="1" applyAlignment="1" applyProtection="1">
      <alignment horizontal="left" vertical="top" wrapText="1"/>
    </xf>
    <xf numFmtId="180" fontId="16" fillId="3" borderId="13" xfId="0" applyNumberFormat="1" applyFont="1" applyFill="1" applyBorder="1" applyAlignment="1" applyProtection="1">
      <alignment horizontal="left" vertical="top" wrapText="1"/>
    </xf>
    <xf numFmtId="0" fontId="64" fillId="3" borderId="13" xfId="0" applyFont="1" applyFill="1" applyBorder="1" applyAlignment="1" applyProtection="1">
      <alignment vertical="top"/>
    </xf>
    <xf numFmtId="0" fontId="16" fillId="3" borderId="31" xfId="0" applyFont="1" applyFill="1" applyBorder="1" applyAlignment="1" applyProtection="1">
      <alignment horizontal="center" vertical="center" wrapText="1"/>
    </xf>
    <xf numFmtId="0" fontId="16" fillId="3" borderId="59" xfId="0" applyFont="1" applyFill="1" applyBorder="1" applyAlignment="1" applyProtection="1">
      <alignment horizontal="center" vertical="center" wrapText="1"/>
    </xf>
    <xf numFmtId="0" fontId="16" fillId="3" borderId="29" xfId="0" applyFont="1" applyFill="1" applyBorder="1" applyAlignment="1" applyProtection="1">
      <alignment horizontal="center" vertical="center"/>
    </xf>
    <xf numFmtId="0" fontId="16" fillId="3" borderId="32" xfId="0" applyFont="1" applyFill="1" applyBorder="1" applyAlignment="1" applyProtection="1">
      <alignment horizontal="center" vertical="center"/>
    </xf>
    <xf numFmtId="0" fontId="16" fillId="3" borderId="44" xfId="0" applyFont="1" applyFill="1" applyBorder="1" applyAlignment="1" applyProtection="1">
      <alignment horizontal="center" vertical="center"/>
    </xf>
    <xf numFmtId="0" fontId="16" fillId="3" borderId="74" xfId="0" applyFont="1" applyFill="1" applyBorder="1" applyAlignment="1" applyProtection="1">
      <alignment horizontal="center" vertical="center"/>
    </xf>
    <xf numFmtId="0" fontId="16" fillId="3" borderId="13" xfId="0" applyFont="1" applyFill="1" applyBorder="1" applyAlignment="1" applyProtection="1">
      <alignment horizontal="center" vertical="center"/>
    </xf>
    <xf numFmtId="0" fontId="16" fillId="3" borderId="45" xfId="0" applyFont="1" applyFill="1" applyBorder="1" applyAlignment="1" applyProtection="1">
      <alignment horizontal="center" vertical="center"/>
    </xf>
    <xf numFmtId="0" fontId="16" fillId="3" borderId="32" xfId="0" applyFont="1" applyFill="1" applyBorder="1" applyAlignment="1" applyProtection="1">
      <alignment horizontal="center" vertical="center" wrapText="1"/>
    </xf>
    <xf numFmtId="0" fontId="16" fillId="3" borderId="74" xfId="0" applyFont="1" applyFill="1" applyBorder="1" applyAlignment="1" applyProtection="1">
      <alignment horizontal="center" vertical="center" wrapText="1"/>
    </xf>
    <xf numFmtId="0" fontId="16" fillId="3" borderId="13" xfId="0" applyFont="1" applyFill="1" applyBorder="1" applyAlignment="1" applyProtection="1">
      <alignment horizontal="center" vertical="center" wrapText="1"/>
    </xf>
    <xf numFmtId="0" fontId="16" fillId="3" borderId="33" xfId="0" applyFont="1" applyFill="1" applyBorder="1" applyAlignment="1" applyProtection="1">
      <alignment horizontal="center" vertical="center"/>
    </xf>
    <xf numFmtId="0" fontId="16" fillId="3" borderId="28" xfId="0" applyFont="1" applyFill="1" applyBorder="1" applyAlignment="1" applyProtection="1">
      <alignment horizontal="center" vertical="center"/>
    </xf>
    <xf numFmtId="38" fontId="16" fillId="3" borderId="2" xfId="1" applyNumberFormat="1" applyFont="1" applyFill="1" applyBorder="1" applyAlignment="1" applyProtection="1">
      <alignment vertical="center" shrinkToFit="1"/>
    </xf>
    <xf numFmtId="38" fontId="16" fillId="3" borderId="5" xfId="1" applyNumberFormat="1" applyFont="1" applyFill="1" applyBorder="1" applyAlignment="1" applyProtection="1">
      <alignment vertical="center" shrinkToFit="1"/>
    </xf>
    <xf numFmtId="0" fontId="16" fillId="3" borderId="2" xfId="0" applyFont="1" applyFill="1" applyBorder="1" applyAlignment="1" applyProtection="1">
      <alignment horizontal="center" vertical="center" wrapText="1"/>
    </xf>
    <xf numFmtId="0" fontId="16" fillId="3" borderId="5" xfId="0" applyFont="1" applyFill="1" applyBorder="1" applyAlignment="1" applyProtection="1">
      <alignment horizontal="center" vertical="center"/>
    </xf>
    <xf numFmtId="0" fontId="16" fillId="3" borderId="1" xfId="0" applyFont="1" applyFill="1" applyBorder="1" applyAlignment="1" applyProtection="1">
      <alignment horizontal="center" vertical="center"/>
    </xf>
    <xf numFmtId="0" fontId="16" fillId="3" borderId="24" xfId="8" applyFont="1" applyFill="1" applyBorder="1" applyAlignment="1" applyProtection="1">
      <alignment horizontal="center" vertical="center"/>
    </xf>
    <xf numFmtId="0" fontId="16" fillId="3" borderId="36" xfId="8" applyFont="1" applyFill="1" applyBorder="1" applyAlignment="1" applyProtection="1">
      <alignment horizontal="center" vertical="center"/>
    </xf>
    <xf numFmtId="0" fontId="16" fillId="3" borderId="47" xfId="8" applyFont="1" applyFill="1" applyBorder="1" applyAlignment="1" applyProtection="1">
      <alignment horizontal="center" vertical="center"/>
    </xf>
    <xf numFmtId="0" fontId="16" fillId="3" borderId="37" xfId="8" applyFont="1" applyFill="1" applyBorder="1" applyAlignment="1" applyProtection="1">
      <alignment horizontal="center" vertical="center"/>
    </xf>
    <xf numFmtId="0" fontId="16" fillId="3" borderId="49" xfId="8" applyFont="1" applyFill="1" applyBorder="1" applyAlignment="1" applyProtection="1">
      <alignment horizontal="center" vertical="center"/>
    </xf>
    <xf numFmtId="0" fontId="65" fillId="3" borderId="0" xfId="0" applyFont="1" applyFill="1" applyBorder="1" applyAlignment="1" applyProtection="1">
      <alignment horizontal="center" vertical="center"/>
    </xf>
    <xf numFmtId="0" fontId="71" fillId="3" borderId="0" xfId="0" applyFont="1" applyFill="1" applyBorder="1" applyAlignment="1" applyProtection="1">
      <alignment horizontal="center" vertical="center"/>
    </xf>
    <xf numFmtId="179" fontId="52" fillId="3" borderId="5" xfId="0" applyNumberFormat="1" applyFont="1" applyFill="1" applyBorder="1" applyAlignment="1" applyProtection="1">
      <alignment horizontal="right" vertical="center" shrinkToFit="1"/>
      <protection hidden="1"/>
    </xf>
    <xf numFmtId="0" fontId="16" fillId="3" borderId="49" xfId="0" applyFont="1" applyFill="1" applyBorder="1" applyAlignment="1" applyProtection="1">
      <alignment horizontal="left" vertical="center"/>
    </xf>
    <xf numFmtId="0" fontId="16" fillId="3" borderId="33" xfId="8" applyFont="1" applyFill="1" applyBorder="1" applyAlignment="1" applyProtection="1">
      <alignment horizontal="center" vertical="center" wrapText="1"/>
    </xf>
    <xf numFmtId="0" fontId="16" fillId="3" borderId="44" xfId="8" applyFont="1" applyFill="1" applyBorder="1" applyAlignment="1" applyProtection="1">
      <alignment horizontal="center" vertical="center" wrapText="1"/>
    </xf>
    <xf numFmtId="0" fontId="16" fillId="3" borderId="25" xfId="0" applyFont="1" applyFill="1" applyBorder="1" applyAlignment="1" applyProtection="1">
      <alignment horizontal="center" vertical="center" wrapText="1"/>
    </xf>
    <xf numFmtId="0" fontId="16" fillId="3" borderId="36" xfId="0" applyFont="1" applyFill="1" applyBorder="1" applyAlignment="1" applyProtection="1">
      <alignment horizontal="center" vertical="center"/>
    </xf>
    <xf numFmtId="38" fontId="16" fillId="3" borderId="37" xfId="0" applyNumberFormat="1" applyFont="1" applyFill="1" applyBorder="1" applyAlignment="1" applyProtection="1">
      <alignment vertical="center"/>
    </xf>
    <xf numFmtId="38" fontId="16" fillId="3" borderId="49" xfId="0" applyNumberFormat="1" applyFont="1" applyFill="1" applyBorder="1" applyAlignment="1" applyProtection="1">
      <alignment vertical="center"/>
    </xf>
    <xf numFmtId="0" fontId="16" fillId="3" borderId="51" xfId="8" applyFont="1" applyFill="1" applyBorder="1" applyAlignment="1" applyProtection="1">
      <alignment horizontal="center" vertical="center"/>
    </xf>
    <xf numFmtId="181" fontId="16" fillId="3" borderId="47" xfId="8" applyNumberFormat="1" applyFont="1" applyFill="1" applyBorder="1" applyAlignment="1" applyProtection="1">
      <alignment horizontal="center" vertical="center"/>
    </xf>
    <xf numFmtId="181" fontId="16" fillId="3" borderId="54" xfId="8" applyNumberFormat="1" applyFont="1" applyFill="1" applyBorder="1" applyAlignment="1" applyProtection="1">
      <alignment horizontal="center" vertical="center"/>
    </xf>
    <xf numFmtId="0" fontId="16" fillId="3" borderId="45" xfId="0" applyFont="1" applyFill="1" applyBorder="1" applyAlignment="1" applyProtection="1">
      <alignment horizontal="center" vertical="center" wrapText="1"/>
    </xf>
    <xf numFmtId="0" fontId="70" fillId="3" borderId="0" xfId="0" applyFont="1" applyFill="1" applyAlignment="1" applyProtection="1">
      <alignment horizontal="left" vertical="center"/>
    </xf>
    <xf numFmtId="0" fontId="69" fillId="3" borderId="0" xfId="8" applyFont="1" applyFill="1" applyAlignment="1" applyProtection="1">
      <alignment horizontal="center" vertical="center"/>
    </xf>
    <xf numFmtId="0" fontId="16" fillId="3" borderId="10" xfId="8" applyFont="1" applyFill="1" applyBorder="1" applyAlignment="1" applyProtection="1">
      <alignment horizontal="center" vertical="center"/>
    </xf>
    <xf numFmtId="0" fontId="16" fillId="3" borderId="9" xfId="8" applyFont="1" applyFill="1" applyBorder="1" applyAlignment="1" applyProtection="1">
      <alignment horizontal="center" vertical="center"/>
    </xf>
    <xf numFmtId="0" fontId="16" fillId="3" borderId="4" xfId="8" applyFont="1" applyFill="1" applyBorder="1" applyAlignment="1" applyProtection="1">
      <alignment horizontal="center" vertical="center"/>
    </xf>
    <xf numFmtId="0" fontId="19" fillId="0" borderId="2" xfId="0" applyFont="1" applyFill="1" applyBorder="1" applyAlignment="1" applyProtection="1">
      <alignment horizontal="left" vertical="center" wrapText="1"/>
    </xf>
    <xf numFmtId="0" fontId="19" fillId="0" borderId="5"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xf>
    <xf numFmtId="38" fontId="19" fillId="0" borderId="59" xfId="0" applyNumberFormat="1" applyFont="1" applyFill="1" applyBorder="1" applyAlignment="1" applyProtection="1">
      <alignment horizontal="right" vertical="center"/>
    </xf>
    <xf numFmtId="38" fontId="19" fillId="0" borderId="58" xfId="0" applyNumberFormat="1" applyFont="1" applyFill="1" applyBorder="1" applyAlignment="1" applyProtection="1">
      <alignment horizontal="right" vertical="center"/>
    </xf>
    <xf numFmtId="38" fontId="19" fillId="0" borderId="74" xfId="0" applyNumberFormat="1" applyFont="1" applyFill="1" applyBorder="1" applyAlignment="1" applyProtection="1">
      <alignment horizontal="right" vertical="center"/>
    </xf>
    <xf numFmtId="0" fontId="18" fillId="3" borderId="32" xfId="0" applyFont="1" applyFill="1" applyBorder="1" applyAlignment="1" applyProtection="1">
      <alignment horizontal="left" vertical="top" wrapText="1"/>
    </xf>
    <xf numFmtId="0" fontId="0" fillId="3" borderId="32" xfId="0" applyFont="1" applyFill="1" applyBorder="1" applyAlignment="1" applyProtection="1">
      <alignment horizontal="left" vertical="top" wrapText="1"/>
    </xf>
    <xf numFmtId="0" fontId="0" fillId="3" borderId="0" xfId="0" applyFont="1" applyFill="1" applyAlignment="1" applyProtection="1">
      <alignment horizontal="left" vertical="top" wrapText="1"/>
    </xf>
    <xf numFmtId="0" fontId="19" fillId="0" borderId="8" xfId="0" applyFont="1" applyFill="1" applyBorder="1" applyAlignment="1" applyProtection="1">
      <alignment horizontal="left" vertical="center" wrapText="1"/>
    </xf>
    <xf numFmtId="0" fontId="19" fillId="0" borderId="11" xfId="0" applyFont="1" applyFill="1" applyBorder="1" applyAlignment="1" applyProtection="1">
      <alignment horizontal="left" vertical="center" wrapText="1"/>
    </xf>
    <xf numFmtId="0" fontId="19" fillId="0" borderId="7" xfId="0" applyFont="1" applyFill="1" applyBorder="1" applyAlignment="1" applyProtection="1">
      <alignment horizontal="left" vertical="center" wrapText="1"/>
    </xf>
    <xf numFmtId="38" fontId="19" fillId="0" borderId="10" xfId="0" applyNumberFormat="1" applyFont="1" applyFill="1" applyBorder="1" applyAlignment="1" applyProtection="1">
      <alignment horizontal="right" vertical="center"/>
    </xf>
    <xf numFmtId="38" fontId="19" fillId="0" borderId="9" xfId="0" applyNumberFormat="1" applyFont="1" applyFill="1" applyBorder="1" applyAlignment="1" applyProtection="1">
      <alignment horizontal="right" vertical="center"/>
    </xf>
    <xf numFmtId="38" fontId="19" fillId="0" borderId="8" xfId="0" applyNumberFormat="1" applyFont="1" applyFill="1" applyBorder="1" applyAlignment="1" applyProtection="1">
      <alignment horizontal="right" vertical="center"/>
    </xf>
    <xf numFmtId="38" fontId="19" fillId="0" borderId="4" xfId="0" applyNumberFormat="1" applyFont="1" applyFill="1" applyBorder="1" applyAlignment="1" applyProtection="1">
      <alignment horizontal="right" vertical="center"/>
    </xf>
    <xf numFmtId="38" fontId="19" fillId="0" borderId="3" xfId="0" applyNumberFormat="1" applyFont="1" applyFill="1" applyBorder="1" applyAlignment="1" applyProtection="1">
      <alignment horizontal="right" vertical="center"/>
    </xf>
    <xf numFmtId="38" fontId="19" fillId="0" borderId="2" xfId="0" applyNumberFormat="1" applyFont="1" applyFill="1" applyBorder="1" applyAlignment="1" applyProtection="1">
      <alignment horizontal="right" vertical="center"/>
    </xf>
    <xf numFmtId="0" fontId="19" fillId="3" borderId="2" xfId="0" applyFont="1" applyFill="1" applyBorder="1" applyAlignment="1" applyProtection="1">
      <alignment horizontal="left" vertical="center" wrapText="1"/>
    </xf>
    <xf numFmtId="0" fontId="19" fillId="3" borderId="5" xfId="0" applyFont="1" applyFill="1" applyBorder="1" applyAlignment="1" applyProtection="1">
      <alignment horizontal="left" vertical="center" wrapText="1"/>
    </xf>
    <xf numFmtId="0" fontId="19" fillId="3" borderId="1" xfId="0" applyFont="1" applyFill="1" applyBorder="1" applyAlignment="1" applyProtection="1">
      <alignment horizontal="left" vertical="center" wrapText="1"/>
    </xf>
    <xf numFmtId="0" fontId="19" fillId="3" borderId="8" xfId="0" applyFont="1" applyFill="1" applyBorder="1" applyAlignment="1" applyProtection="1">
      <alignment horizontal="left" vertical="center" wrapText="1"/>
    </xf>
    <xf numFmtId="0" fontId="19" fillId="3" borderId="11" xfId="0" applyFont="1" applyFill="1" applyBorder="1" applyAlignment="1" applyProtection="1">
      <alignment horizontal="left" vertical="center" wrapText="1"/>
    </xf>
    <xf numFmtId="0" fontId="19" fillId="3" borderId="7"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wrapText="1"/>
    </xf>
    <xf numFmtId="0" fontId="19" fillId="3" borderId="2" xfId="0" applyFont="1" applyFill="1" applyBorder="1" applyAlignment="1" applyProtection="1">
      <alignment vertical="center"/>
    </xf>
    <xf numFmtId="0" fontId="19" fillId="3" borderId="5" xfId="0" applyFont="1" applyFill="1" applyBorder="1" applyAlignment="1" applyProtection="1">
      <alignment vertical="center"/>
    </xf>
    <xf numFmtId="0" fontId="19" fillId="3" borderId="1" xfId="0" applyFont="1" applyFill="1" applyBorder="1" applyAlignment="1" applyProtection="1">
      <alignment vertical="center"/>
    </xf>
    <xf numFmtId="38" fontId="19" fillId="0" borderId="2" xfId="0" applyNumberFormat="1" applyFont="1" applyFill="1" applyBorder="1" applyAlignment="1" applyProtection="1">
      <alignment horizontal="right" vertical="center"/>
      <protection locked="0"/>
    </xf>
    <xf numFmtId="38" fontId="19" fillId="0" borderId="5" xfId="0" applyNumberFormat="1" applyFont="1" applyFill="1" applyBorder="1" applyAlignment="1" applyProtection="1">
      <alignment horizontal="right" vertical="center"/>
      <protection locked="0"/>
    </xf>
    <xf numFmtId="0" fontId="19" fillId="3" borderId="33" xfId="0" applyFont="1" applyFill="1" applyBorder="1" applyAlignment="1" applyProtection="1">
      <alignment horizontal="left" vertical="center" wrapText="1"/>
    </xf>
    <xf numFmtId="0" fontId="0" fillId="3" borderId="32" xfId="0" applyFont="1" applyFill="1" applyBorder="1" applyAlignment="1" applyProtection="1">
      <alignment horizontal="left" vertical="center"/>
    </xf>
    <xf numFmtId="0" fontId="0" fillId="3" borderId="28" xfId="0" applyFont="1" applyFill="1" applyBorder="1" applyAlignment="1" applyProtection="1">
      <alignment horizontal="left" vertical="center"/>
    </xf>
    <xf numFmtId="38" fontId="19" fillId="0" borderId="31" xfId="0" applyNumberFormat="1" applyFont="1" applyFill="1" applyBorder="1" applyAlignment="1" applyProtection="1">
      <alignment horizontal="right" vertical="center"/>
    </xf>
    <xf numFmtId="38" fontId="19" fillId="0" borderId="30" xfId="0" applyNumberFormat="1" applyFont="1" applyFill="1" applyBorder="1" applyAlignment="1" applyProtection="1">
      <alignment horizontal="right" vertical="center"/>
    </xf>
    <xf numFmtId="38" fontId="19" fillId="0" borderId="29" xfId="0" applyNumberFormat="1" applyFont="1" applyFill="1" applyBorder="1" applyAlignment="1" applyProtection="1">
      <alignment horizontal="right" vertical="center"/>
    </xf>
    <xf numFmtId="0" fontId="19" fillId="3" borderId="25" xfId="0" applyFont="1" applyFill="1" applyBorder="1" applyAlignment="1" applyProtection="1">
      <alignment vertical="center"/>
    </xf>
    <xf numFmtId="0" fontId="19" fillId="3" borderId="24" xfId="0" applyFont="1" applyFill="1" applyBorder="1" applyAlignment="1" applyProtection="1">
      <alignment vertical="center"/>
    </xf>
    <xf numFmtId="0" fontId="19" fillId="3" borderId="23" xfId="0" applyFont="1" applyFill="1" applyBorder="1" applyAlignment="1" applyProtection="1">
      <alignment vertical="center"/>
    </xf>
    <xf numFmtId="38" fontId="19" fillId="0" borderId="19" xfId="0" applyNumberFormat="1" applyFont="1" applyFill="1" applyBorder="1" applyAlignment="1" applyProtection="1">
      <alignment horizontal="right" vertical="center"/>
    </xf>
    <xf numFmtId="38" fontId="19" fillId="0" borderId="18" xfId="0" applyNumberFormat="1" applyFont="1" applyFill="1" applyBorder="1" applyAlignment="1" applyProtection="1">
      <alignment horizontal="right" vertical="center"/>
    </xf>
    <xf numFmtId="38" fontId="19" fillId="0" borderId="17" xfId="0" applyNumberFormat="1" applyFont="1" applyFill="1" applyBorder="1" applyAlignment="1" applyProtection="1">
      <alignment horizontal="right" vertical="center"/>
    </xf>
    <xf numFmtId="0" fontId="19" fillId="3" borderId="21" xfId="0" applyFont="1" applyFill="1" applyBorder="1" applyAlignment="1" applyProtection="1">
      <alignment horizontal="left" vertical="center" wrapText="1"/>
    </xf>
    <xf numFmtId="0" fontId="0" fillId="3" borderId="20" xfId="0" applyFont="1" applyFill="1" applyBorder="1" applyAlignment="1" applyProtection="1">
      <alignment horizontal="left" vertical="center"/>
    </xf>
    <xf numFmtId="0" fontId="0" fillId="3" borderId="16" xfId="0" applyFont="1" applyFill="1" applyBorder="1" applyAlignment="1" applyProtection="1">
      <alignment horizontal="left" vertical="center"/>
    </xf>
    <xf numFmtId="38" fontId="19" fillId="0" borderId="25" xfId="0" applyNumberFormat="1" applyFont="1" applyFill="1" applyBorder="1" applyAlignment="1" applyProtection="1">
      <alignment horizontal="right" vertical="center"/>
    </xf>
    <xf numFmtId="38" fontId="19" fillId="0" borderId="24" xfId="0" applyNumberFormat="1" applyFont="1" applyFill="1" applyBorder="1" applyAlignment="1" applyProtection="1">
      <alignment horizontal="right" vertical="center"/>
    </xf>
    <xf numFmtId="0" fontId="19" fillId="3" borderId="25" xfId="0" applyFont="1" applyFill="1" applyBorder="1" applyAlignment="1" applyProtection="1">
      <alignment horizontal="left" vertical="center" wrapText="1"/>
    </xf>
    <xf numFmtId="0" fontId="19" fillId="3" borderId="24" xfId="0" applyFont="1" applyFill="1" applyBorder="1" applyAlignment="1" applyProtection="1">
      <alignment horizontal="left" vertical="center" wrapText="1"/>
    </xf>
    <xf numFmtId="0" fontId="19" fillId="3" borderId="36" xfId="0" applyFont="1" applyFill="1" applyBorder="1" applyAlignment="1" applyProtection="1">
      <alignment horizontal="left" vertical="center" wrapText="1"/>
    </xf>
    <xf numFmtId="38" fontId="19" fillId="8" borderId="25" xfId="0" applyNumberFormat="1" applyFont="1" applyFill="1" applyBorder="1" applyAlignment="1" applyProtection="1">
      <alignment horizontal="right" vertical="center"/>
      <protection locked="0"/>
    </xf>
    <xf numFmtId="38" fontId="19" fillId="8" borderId="24" xfId="0" applyNumberFormat="1" applyFont="1" applyFill="1" applyBorder="1" applyAlignment="1" applyProtection="1">
      <alignment horizontal="right" vertical="center"/>
      <protection locked="0"/>
    </xf>
    <xf numFmtId="0" fontId="19" fillId="3" borderId="25" xfId="0" applyFont="1" applyFill="1" applyBorder="1" applyAlignment="1" applyProtection="1">
      <alignment vertical="center" wrapText="1"/>
    </xf>
    <xf numFmtId="0" fontId="19" fillId="3" borderId="24" xfId="0" applyFont="1" applyFill="1" applyBorder="1" applyAlignment="1" applyProtection="1">
      <alignment vertical="center" wrapText="1"/>
    </xf>
    <xf numFmtId="0" fontId="19" fillId="3" borderId="36" xfId="0" applyFont="1" applyFill="1" applyBorder="1" applyAlignment="1" applyProtection="1">
      <alignment vertical="center" wrapText="1"/>
    </xf>
    <xf numFmtId="38" fontId="19" fillId="3" borderId="25" xfId="0" applyNumberFormat="1" applyFont="1" applyFill="1" applyBorder="1" applyAlignment="1" applyProtection="1">
      <alignment horizontal="right" vertical="center"/>
    </xf>
    <xf numFmtId="38" fontId="19" fillId="3" borderId="24" xfId="0" applyNumberFormat="1" applyFont="1" applyFill="1" applyBorder="1" applyAlignment="1" applyProtection="1">
      <alignment horizontal="right" vertical="center"/>
    </xf>
    <xf numFmtId="38" fontId="19" fillId="0" borderId="43" xfId="0" applyNumberFormat="1" applyFont="1" applyFill="1" applyBorder="1" applyAlignment="1" applyProtection="1">
      <alignment horizontal="right" vertical="center"/>
    </xf>
    <xf numFmtId="38" fontId="19" fillId="0" borderId="42" xfId="0" applyNumberFormat="1" applyFont="1" applyFill="1" applyBorder="1" applyAlignment="1" applyProtection="1">
      <alignment horizontal="right" vertical="center"/>
    </xf>
    <xf numFmtId="0" fontId="0" fillId="3" borderId="24" xfId="0" applyFont="1" applyFill="1" applyBorder="1" applyAlignment="1" applyProtection="1">
      <alignment vertical="center" wrapText="1"/>
    </xf>
    <xf numFmtId="0" fontId="0" fillId="3" borderId="36" xfId="0" applyFont="1" applyFill="1" applyBorder="1" applyAlignment="1" applyProtection="1">
      <alignment vertical="center" wrapText="1"/>
    </xf>
    <xf numFmtId="0" fontId="19" fillId="3" borderId="32" xfId="0" applyFont="1" applyFill="1" applyBorder="1" applyAlignment="1" applyProtection="1">
      <alignment horizontal="left" vertical="center" wrapText="1"/>
    </xf>
    <xf numFmtId="0" fontId="19" fillId="3" borderId="44" xfId="0" applyFont="1" applyFill="1" applyBorder="1" applyAlignment="1" applyProtection="1">
      <alignment horizontal="left" vertical="center" wrapText="1"/>
    </xf>
    <xf numFmtId="38" fontId="19" fillId="0" borderId="11" xfId="0" applyNumberFormat="1" applyFont="1" applyFill="1" applyBorder="1" applyAlignment="1" applyProtection="1">
      <alignment horizontal="right" vertical="center"/>
    </xf>
    <xf numFmtId="0" fontId="19" fillId="3" borderId="47" xfId="0" applyFont="1" applyFill="1" applyBorder="1" applyAlignment="1" applyProtection="1">
      <alignment horizontal="right" vertical="center" wrapText="1"/>
    </xf>
    <xf numFmtId="38" fontId="19" fillId="7" borderId="25" xfId="1" applyFont="1" applyFill="1" applyBorder="1" applyAlignment="1" applyProtection="1">
      <alignment horizontal="right" vertical="center"/>
      <protection locked="0"/>
    </xf>
    <xf numFmtId="38" fontId="19" fillId="7" borderId="24" xfId="1" applyFont="1" applyFill="1" applyBorder="1" applyAlignment="1" applyProtection="1">
      <alignment horizontal="right" vertical="center"/>
      <protection locked="0"/>
    </xf>
    <xf numFmtId="0" fontId="19" fillId="3" borderId="3" xfId="0" applyFont="1" applyFill="1" applyBorder="1" applyAlignment="1" applyProtection="1">
      <alignment horizontal="right" vertical="center" wrapText="1"/>
    </xf>
    <xf numFmtId="38" fontId="19" fillId="7" borderId="17" xfId="1" applyFont="1" applyFill="1" applyBorder="1" applyAlignment="1" applyProtection="1">
      <alignment horizontal="right" vertical="center"/>
      <protection locked="0"/>
    </xf>
    <xf numFmtId="38" fontId="19" fillId="7" borderId="20" xfId="1" applyFont="1" applyFill="1" applyBorder="1" applyAlignment="1" applyProtection="1">
      <alignment horizontal="right" vertical="center"/>
      <protection locked="0"/>
    </xf>
    <xf numFmtId="0" fontId="19" fillId="0" borderId="62" xfId="0" applyFont="1" applyBorder="1" applyProtection="1">
      <alignment vertical="center"/>
    </xf>
    <xf numFmtId="0" fontId="19" fillId="0" borderId="13" xfId="0" applyFont="1" applyBorder="1" applyProtection="1">
      <alignment vertical="center"/>
    </xf>
    <xf numFmtId="0" fontId="19" fillId="0" borderId="45" xfId="0" applyFont="1" applyBorder="1" applyProtection="1">
      <alignment vertical="center"/>
    </xf>
    <xf numFmtId="0" fontId="19" fillId="3" borderId="73" xfId="0" applyFont="1" applyFill="1" applyBorder="1" applyAlignment="1" applyProtection="1">
      <alignment horizontal="center" vertical="center"/>
    </xf>
    <xf numFmtId="0" fontId="19" fillId="3" borderId="61" xfId="0" applyFont="1" applyFill="1" applyBorder="1" applyAlignment="1" applyProtection="1">
      <alignment horizontal="center" vertical="center"/>
    </xf>
    <xf numFmtId="0" fontId="19" fillId="3" borderId="61" xfId="0" applyFont="1" applyFill="1" applyBorder="1" applyAlignment="1" applyProtection="1">
      <alignment horizontal="center"/>
    </xf>
    <xf numFmtId="0" fontId="19" fillId="3" borderId="97" xfId="0" applyFont="1" applyFill="1" applyBorder="1" applyAlignment="1" applyProtection="1">
      <alignment horizontal="center" vertical="center"/>
    </xf>
    <xf numFmtId="0" fontId="19" fillId="3" borderId="17" xfId="0" applyFont="1" applyFill="1" applyBorder="1" applyAlignment="1" applyProtection="1">
      <alignment vertical="center" wrapText="1"/>
    </xf>
    <xf numFmtId="0" fontId="19" fillId="3" borderId="20" xfId="0" applyFont="1" applyFill="1" applyBorder="1" applyAlignment="1" applyProtection="1">
      <alignment vertical="center" wrapText="1"/>
    </xf>
    <xf numFmtId="0" fontId="19" fillId="3" borderId="39" xfId="0" applyFont="1" applyFill="1" applyBorder="1" applyAlignment="1" applyProtection="1">
      <alignment vertical="center" wrapText="1"/>
    </xf>
    <xf numFmtId="38" fontId="19" fillId="0" borderId="25" xfId="1" applyFont="1" applyFill="1" applyBorder="1" applyAlignment="1" applyProtection="1">
      <alignment horizontal="right" vertical="center"/>
    </xf>
    <xf numFmtId="38" fontId="19" fillId="0" borderId="24" xfId="1" applyFont="1" applyFill="1" applyBorder="1" applyAlignment="1" applyProtection="1">
      <alignment horizontal="right" vertical="center"/>
    </xf>
    <xf numFmtId="0" fontId="19" fillId="0" borderId="4" xfId="0" applyFont="1" applyBorder="1" applyAlignment="1" applyProtection="1">
      <alignment horizontal="distributed" vertical="center"/>
    </xf>
    <xf numFmtId="0" fontId="19" fillId="0" borderId="3" xfId="0" applyFont="1" applyBorder="1" applyAlignment="1" applyProtection="1">
      <alignment horizontal="distributed" vertical="center"/>
    </xf>
    <xf numFmtId="0" fontId="19" fillId="0" borderId="12" xfId="0" applyFont="1" applyBorder="1" applyAlignment="1" applyProtection="1">
      <alignment horizontal="left" vertical="center"/>
    </xf>
    <xf numFmtId="0" fontId="19" fillId="0" borderId="11" xfId="0" applyFont="1" applyBorder="1" applyAlignment="1" applyProtection="1">
      <alignment horizontal="left" vertical="center"/>
    </xf>
    <xf numFmtId="0" fontId="19" fillId="0" borderId="69" xfId="0" applyFont="1" applyBorder="1" applyAlignment="1" applyProtection="1">
      <alignment horizontal="left" vertical="center"/>
    </xf>
    <xf numFmtId="55" fontId="19" fillId="3" borderId="8" xfId="0" applyNumberFormat="1" applyFont="1" applyFill="1" applyBorder="1" applyAlignment="1" applyProtection="1">
      <alignment horizontal="center" vertical="center"/>
      <protection locked="0"/>
    </xf>
    <xf numFmtId="55" fontId="19" fillId="3" borderId="11" xfId="0" applyNumberFormat="1" applyFont="1" applyFill="1" applyBorder="1" applyAlignment="1" applyProtection="1">
      <alignment horizontal="center" vertical="center"/>
      <protection locked="0"/>
    </xf>
    <xf numFmtId="55" fontId="19" fillId="3" borderId="7" xfId="0" applyNumberFormat="1" applyFont="1" applyFill="1" applyBorder="1" applyAlignment="1" applyProtection="1">
      <alignment horizontal="center" vertical="center"/>
      <protection locked="0"/>
    </xf>
    <xf numFmtId="0" fontId="19" fillId="3" borderId="32" xfId="0" applyFont="1" applyFill="1" applyBorder="1" applyAlignment="1" applyProtection="1">
      <alignment horizontal="left" vertical="top" wrapText="1"/>
    </xf>
    <xf numFmtId="0" fontId="73" fillId="3" borderId="0" xfId="0" applyFont="1" applyFill="1" applyBorder="1" applyAlignment="1" applyProtection="1">
      <alignment vertical="top" wrapText="1"/>
    </xf>
    <xf numFmtId="0" fontId="74" fillId="3" borderId="0" xfId="0" applyFont="1" applyFill="1" applyBorder="1" applyAlignment="1" applyProtection="1">
      <alignment vertical="top" wrapText="1"/>
    </xf>
    <xf numFmtId="0" fontId="19" fillId="0" borderId="33" xfId="0" applyFont="1" applyFill="1" applyBorder="1" applyAlignment="1" applyProtection="1">
      <alignment horizontal="left" vertical="center" wrapText="1"/>
    </xf>
    <xf numFmtId="0" fontId="19" fillId="0" borderId="32" xfId="0" applyFont="1" applyFill="1" applyBorder="1" applyAlignment="1" applyProtection="1">
      <alignment horizontal="left" vertical="center" wrapText="1"/>
    </xf>
    <xf numFmtId="0" fontId="19" fillId="0" borderId="44" xfId="0" applyFont="1" applyFill="1" applyBorder="1" applyAlignment="1" applyProtection="1">
      <alignment horizontal="left" vertical="center" wrapText="1"/>
    </xf>
    <xf numFmtId="0" fontId="16" fillId="0" borderId="2" xfId="0" applyFont="1" applyFill="1" applyBorder="1" applyAlignment="1" applyProtection="1">
      <alignment horizontal="center" vertical="center" shrinkToFit="1"/>
    </xf>
    <xf numFmtId="0" fontId="16" fillId="0" borderId="5" xfId="0" applyFont="1" applyFill="1" applyBorder="1" applyAlignment="1" applyProtection="1">
      <alignment horizontal="center" vertical="center" shrinkToFit="1"/>
    </xf>
    <xf numFmtId="0" fontId="16" fillId="0" borderId="1" xfId="0" applyFont="1" applyFill="1" applyBorder="1" applyAlignment="1" applyProtection="1">
      <alignment horizontal="center" vertical="center" shrinkToFit="1"/>
    </xf>
    <xf numFmtId="0" fontId="72" fillId="0" borderId="0" xfId="0" applyFont="1" applyFill="1" applyAlignment="1" applyProtection="1">
      <alignment horizontal="center" vertical="center"/>
    </xf>
    <xf numFmtId="0" fontId="72" fillId="3" borderId="0" xfId="0" applyFont="1" applyFill="1" applyAlignment="1" applyProtection="1">
      <alignment horizontal="left" vertical="center"/>
    </xf>
    <xf numFmtId="177" fontId="16" fillId="3" borderId="13" xfId="0" applyNumberFormat="1" applyFont="1" applyFill="1" applyBorder="1" applyAlignment="1" applyProtection="1">
      <alignment horizontal="right" vertical="center"/>
    </xf>
    <xf numFmtId="0" fontId="19" fillId="0" borderId="10" xfId="0" applyFont="1" applyBorder="1" applyAlignment="1" applyProtection="1">
      <alignment horizontal="distributed" vertical="center"/>
    </xf>
    <xf numFmtId="0" fontId="19" fillId="0" borderId="9" xfId="0" applyFont="1" applyBorder="1" applyAlignment="1" applyProtection="1">
      <alignment horizontal="distributed" vertical="center"/>
    </xf>
    <xf numFmtId="0" fontId="16" fillId="0" borderId="8" xfId="0" applyFont="1" applyFill="1" applyBorder="1" applyAlignment="1" applyProtection="1">
      <alignment horizontal="center" vertical="center" shrinkToFit="1"/>
    </xf>
    <xf numFmtId="0" fontId="16" fillId="0" borderId="11" xfId="0" applyFont="1" applyFill="1" applyBorder="1" applyAlignment="1" applyProtection="1">
      <alignment horizontal="center" vertical="center" shrinkToFit="1"/>
    </xf>
    <xf numFmtId="0" fontId="19" fillId="3" borderId="22" xfId="0" applyFont="1" applyFill="1" applyBorder="1" applyAlignment="1" applyProtection="1">
      <alignment horizontal="center" vertical="center"/>
    </xf>
    <xf numFmtId="0" fontId="19" fillId="3" borderId="27" xfId="0" applyFont="1" applyFill="1" applyBorder="1" applyAlignment="1" applyProtection="1">
      <alignment horizontal="center" vertical="center"/>
    </xf>
    <xf numFmtId="0" fontId="19" fillId="3" borderId="26" xfId="0" applyFont="1" applyFill="1" applyBorder="1" applyAlignment="1" applyProtection="1">
      <alignment horizontal="left" vertical="center" wrapText="1"/>
    </xf>
    <xf numFmtId="0" fontId="19" fillId="3" borderId="64" xfId="0" applyFont="1" applyFill="1" applyBorder="1" applyAlignment="1" applyProtection="1">
      <alignment horizontal="left" vertical="center" wrapText="1"/>
    </xf>
    <xf numFmtId="0" fontId="19" fillId="0" borderId="37" xfId="0" applyFont="1" applyBorder="1" applyAlignment="1" applyProtection="1">
      <alignment horizontal="center" vertical="center"/>
    </xf>
    <xf numFmtId="0" fontId="19" fillId="0" borderId="49" xfId="0" applyFont="1" applyBorder="1" applyAlignment="1" applyProtection="1">
      <alignment horizontal="center" vertical="center"/>
    </xf>
    <xf numFmtId="0" fontId="19" fillId="0" borderId="11" xfId="0" applyFont="1" applyBorder="1" applyAlignment="1" applyProtection="1">
      <alignment horizontal="center" vertical="center"/>
    </xf>
    <xf numFmtId="0" fontId="19" fillId="0" borderId="8" xfId="0" applyFont="1" applyBorder="1" applyAlignment="1" applyProtection="1">
      <alignment horizontal="center" vertical="center"/>
    </xf>
    <xf numFmtId="38" fontId="19" fillId="0" borderId="17" xfId="1" applyFont="1" applyFill="1" applyBorder="1" applyAlignment="1" applyProtection="1">
      <alignment horizontal="right" vertical="center"/>
    </xf>
    <xf numFmtId="38" fontId="19" fillId="0" borderId="20" xfId="1" applyFont="1" applyFill="1" applyBorder="1" applyAlignment="1" applyProtection="1">
      <alignment horizontal="right" vertical="center"/>
    </xf>
    <xf numFmtId="38" fontId="19" fillId="0" borderId="0" xfId="1" applyFont="1" applyFill="1" applyBorder="1" applyAlignment="1" applyProtection="1">
      <alignment horizontal="right" vertical="center"/>
    </xf>
    <xf numFmtId="0" fontId="19" fillId="0" borderId="51" xfId="0" applyFont="1" applyBorder="1" applyAlignment="1" applyProtection="1">
      <alignment horizontal="distributed" vertical="center"/>
    </xf>
    <xf numFmtId="0" fontId="19" fillId="0" borderId="47" xfId="0" applyFont="1" applyBorder="1" applyAlignment="1" applyProtection="1">
      <alignment horizontal="distributed" vertical="center"/>
    </xf>
    <xf numFmtId="0" fontId="16" fillId="0" borderId="25" xfId="0" applyFont="1" applyFill="1" applyBorder="1" applyAlignment="1" applyProtection="1">
      <alignment horizontal="center" vertical="center" shrinkToFit="1"/>
    </xf>
    <xf numFmtId="0" fontId="16" fillId="0" borderId="24" xfId="0" applyFont="1" applyFill="1" applyBorder="1" applyAlignment="1" applyProtection="1">
      <alignment horizontal="center" vertical="center" shrinkToFit="1"/>
    </xf>
    <xf numFmtId="0" fontId="16" fillId="0" borderId="23" xfId="0" applyFont="1" applyFill="1" applyBorder="1" applyAlignment="1" applyProtection="1">
      <alignment horizontal="center" vertical="center" shrinkToFit="1"/>
    </xf>
    <xf numFmtId="181" fontId="16" fillId="0" borderId="25" xfId="0" applyNumberFormat="1" applyFont="1" applyFill="1" applyBorder="1" applyAlignment="1" applyProtection="1">
      <alignment horizontal="center" vertical="center" shrinkToFit="1"/>
    </xf>
    <xf numFmtId="181" fontId="16" fillId="0" borderId="24" xfId="0" applyNumberFormat="1" applyFont="1" applyFill="1" applyBorder="1" applyAlignment="1" applyProtection="1">
      <alignment horizontal="center" vertical="center" shrinkToFit="1"/>
    </xf>
    <xf numFmtId="181" fontId="16" fillId="0" borderId="23" xfId="0" applyNumberFormat="1" applyFont="1" applyFill="1" applyBorder="1" applyAlignment="1" applyProtection="1">
      <alignment horizontal="center" vertical="center" shrinkToFit="1"/>
    </xf>
    <xf numFmtId="0" fontId="19" fillId="0" borderId="50" xfId="0" applyFont="1" applyBorder="1" applyAlignment="1" applyProtection="1">
      <alignment horizontal="distributed" vertical="center"/>
    </xf>
    <xf numFmtId="0" fontId="19" fillId="0" borderId="24" xfId="0" applyFont="1" applyBorder="1" applyAlignment="1" applyProtection="1">
      <alignment horizontal="distributed" vertical="center"/>
    </xf>
    <xf numFmtId="0" fontId="19" fillId="0" borderId="36" xfId="0" applyFont="1" applyBorder="1" applyAlignment="1" applyProtection="1">
      <alignment horizontal="distributed" vertical="center"/>
    </xf>
    <xf numFmtId="0" fontId="16" fillId="0" borderId="25"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23" xfId="0" applyFont="1" applyFill="1" applyBorder="1" applyAlignment="1" applyProtection="1">
      <alignment horizontal="center" vertical="center"/>
    </xf>
    <xf numFmtId="0" fontId="19" fillId="3" borderId="18" xfId="0" applyFont="1" applyFill="1" applyBorder="1" applyAlignment="1" applyProtection="1">
      <alignment horizontal="right" vertical="center" wrapText="1"/>
    </xf>
    <xf numFmtId="0" fontId="52" fillId="3" borderId="25" xfId="0" applyFont="1" applyFill="1" applyBorder="1" applyAlignment="1" applyProtection="1">
      <alignment horizontal="center" vertical="center"/>
      <protection locked="0"/>
    </xf>
    <xf numFmtId="0" fontId="52" fillId="3" borderId="36" xfId="0" applyFont="1" applyFill="1" applyBorder="1" applyAlignment="1" applyProtection="1">
      <alignment horizontal="center" vertical="center"/>
      <protection locked="0"/>
    </xf>
    <xf numFmtId="181" fontId="52" fillId="3" borderId="25" xfId="0" applyNumberFormat="1" applyFont="1" applyFill="1" applyBorder="1" applyAlignment="1" applyProtection="1">
      <alignment horizontal="center" vertical="center"/>
      <protection locked="0"/>
    </xf>
    <xf numFmtId="181" fontId="52" fillId="3" borderId="24" xfId="0" applyNumberFormat="1" applyFont="1" applyFill="1" applyBorder="1" applyAlignment="1" applyProtection="1">
      <alignment horizontal="center" vertical="center"/>
      <protection locked="0"/>
    </xf>
    <xf numFmtId="181" fontId="52" fillId="3" borderId="36" xfId="0" applyNumberFormat="1" applyFont="1" applyFill="1" applyBorder="1" applyAlignment="1" applyProtection="1">
      <alignment horizontal="center" vertical="center"/>
      <protection locked="0"/>
    </xf>
    <xf numFmtId="0" fontId="52" fillId="3" borderId="29" xfId="0" applyFont="1" applyFill="1" applyBorder="1" applyAlignment="1" applyProtection="1">
      <alignment horizontal="center" vertical="center" wrapText="1"/>
    </xf>
    <xf numFmtId="0" fontId="52" fillId="3" borderId="28" xfId="0" applyFont="1" applyFill="1" applyBorder="1" applyAlignment="1" applyProtection="1">
      <alignment horizontal="center" vertical="center" wrapText="1"/>
    </xf>
    <xf numFmtId="0" fontId="52" fillId="3" borderId="0" xfId="0" applyFont="1" applyFill="1" applyAlignment="1" applyProtection="1">
      <alignment vertical="top"/>
    </xf>
    <xf numFmtId="0" fontId="52" fillId="3" borderId="24" xfId="0" applyFont="1" applyFill="1" applyBorder="1" applyAlignment="1" applyProtection="1">
      <alignment horizontal="center" vertical="center"/>
      <protection locked="0"/>
    </xf>
    <xf numFmtId="0" fontId="52" fillId="3" borderId="6" xfId="0" applyFont="1" applyFill="1" applyBorder="1" applyAlignment="1" applyProtection="1">
      <alignment horizontal="center" vertical="center"/>
    </xf>
    <xf numFmtId="0" fontId="52" fillId="3" borderId="5" xfId="0" applyFont="1" applyFill="1" applyBorder="1" applyAlignment="1" applyProtection="1">
      <alignment horizontal="center" vertical="center"/>
    </xf>
    <xf numFmtId="0" fontId="52" fillId="3" borderId="35" xfId="0" applyFont="1" applyFill="1" applyBorder="1" applyAlignment="1" applyProtection="1">
      <alignment horizontal="center" vertical="center"/>
    </xf>
    <xf numFmtId="0" fontId="52" fillId="3" borderId="32" xfId="0" applyFont="1" applyFill="1" applyBorder="1" applyAlignment="1" applyProtection="1">
      <alignment vertical="top" wrapText="1"/>
    </xf>
    <xf numFmtId="0" fontId="52" fillId="3" borderId="0" xfId="0" applyFont="1" applyFill="1" applyBorder="1" applyAlignment="1" applyProtection="1">
      <alignment vertical="top" wrapText="1"/>
    </xf>
    <xf numFmtId="0" fontId="59" fillId="3" borderId="0" xfId="0" applyFont="1" applyFill="1" applyAlignment="1" applyProtection="1">
      <alignment horizontal="center" vertical="center"/>
    </xf>
    <xf numFmtId="0" fontId="60" fillId="3" borderId="0" xfId="0" applyFont="1" applyFill="1" applyAlignment="1" applyProtection="1">
      <alignment horizontal="center" vertical="center"/>
    </xf>
    <xf numFmtId="0" fontId="52" fillId="3" borderId="31" xfId="0" applyFont="1" applyFill="1" applyBorder="1" applyAlignment="1" applyProtection="1">
      <alignment horizontal="center" vertical="center"/>
    </xf>
    <xf numFmtId="0" fontId="52" fillId="3" borderId="59" xfId="0" applyFont="1" applyFill="1" applyBorder="1" applyAlignment="1" applyProtection="1">
      <alignment horizontal="center" vertical="center"/>
    </xf>
    <xf numFmtId="0" fontId="52" fillId="3" borderId="30" xfId="0" applyFont="1" applyFill="1" applyBorder="1" applyAlignment="1" applyProtection="1">
      <alignment horizontal="center" vertical="center"/>
    </xf>
    <xf numFmtId="0" fontId="52" fillId="3" borderId="58" xfId="0" applyFont="1" applyFill="1" applyBorder="1" applyAlignment="1" applyProtection="1">
      <alignment horizontal="center" vertical="center"/>
    </xf>
    <xf numFmtId="0" fontId="52" fillId="3" borderId="44" xfId="0" applyFont="1" applyFill="1" applyBorder="1" applyAlignment="1" applyProtection="1">
      <alignment horizontal="center" vertical="center" wrapText="1"/>
    </xf>
    <xf numFmtId="0" fontId="39" fillId="0" borderId="47" xfId="5" applyFont="1" applyFill="1" applyBorder="1" applyAlignment="1" applyProtection="1">
      <alignment vertical="center" shrinkToFit="1"/>
      <protection locked="0"/>
    </xf>
    <xf numFmtId="178" fontId="38" fillId="0" borderId="47" xfId="5" applyNumberFormat="1" applyFont="1" applyFill="1" applyBorder="1" applyAlignment="1" applyProtection="1">
      <alignment horizontal="center" vertical="center" shrinkToFit="1"/>
      <protection locked="0"/>
    </xf>
    <xf numFmtId="178" fontId="38" fillId="0" borderId="54" xfId="5" applyNumberFormat="1" applyFont="1" applyFill="1" applyBorder="1" applyAlignment="1" applyProtection="1">
      <alignment horizontal="center" vertical="center" shrinkToFit="1"/>
      <protection locked="0"/>
    </xf>
    <xf numFmtId="0" fontId="39" fillId="0" borderId="25" xfId="5" applyFont="1" applyFill="1" applyBorder="1" applyAlignment="1" applyProtection="1">
      <alignment vertical="center" shrinkToFit="1"/>
      <protection locked="0"/>
    </xf>
    <xf numFmtId="0" fontId="39" fillId="0" borderId="24" xfId="5" applyFont="1" applyFill="1" applyBorder="1" applyAlignment="1" applyProtection="1">
      <alignment vertical="center" shrinkToFit="1"/>
      <protection locked="0"/>
    </xf>
    <xf numFmtId="0" fontId="39" fillId="0" borderId="36" xfId="5" applyFont="1" applyFill="1" applyBorder="1" applyAlignment="1" applyProtection="1">
      <alignment vertical="center" shrinkToFit="1"/>
      <protection locked="0"/>
    </xf>
    <xf numFmtId="178" fontId="39" fillId="0" borderId="47" xfId="5" applyNumberFormat="1" applyFont="1" applyFill="1" applyBorder="1" applyAlignment="1" applyProtection="1">
      <alignment horizontal="left" vertical="center" shrinkToFit="1"/>
      <protection locked="0"/>
    </xf>
    <xf numFmtId="178" fontId="39" fillId="0" borderId="54" xfId="5" applyNumberFormat="1" applyFont="1" applyFill="1" applyBorder="1" applyAlignment="1" applyProtection="1">
      <alignment horizontal="left" vertical="center" shrinkToFit="1"/>
      <protection locked="0"/>
    </xf>
    <xf numFmtId="0" fontId="39" fillId="0" borderId="9" xfId="5" applyFont="1" applyFill="1" applyBorder="1" applyAlignment="1" applyProtection="1">
      <alignment vertical="center" shrinkToFit="1"/>
      <protection locked="0"/>
    </xf>
    <xf numFmtId="178" fontId="39" fillId="0" borderId="9" xfId="5" applyNumberFormat="1" applyFont="1" applyFill="1" applyBorder="1" applyAlignment="1" applyProtection="1">
      <alignment horizontal="left" vertical="center" shrinkToFit="1"/>
      <protection locked="0"/>
    </xf>
    <xf numFmtId="178" fontId="39" fillId="0" borderId="76" xfId="5" applyNumberFormat="1" applyFont="1" applyFill="1" applyBorder="1" applyAlignment="1" applyProtection="1">
      <alignment horizontal="left" vertical="center" shrinkToFit="1"/>
      <protection locked="0"/>
    </xf>
    <xf numFmtId="0" fontId="39" fillId="0" borderId="53" xfId="6" applyFont="1" applyFill="1" applyBorder="1" applyAlignment="1" applyProtection="1">
      <alignment horizontal="center" vertical="center" wrapText="1" shrinkToFit="1"/>
    </xf>
    <xf numFmtId="0" fontId="39" fillId="0" borderId="78" xfId="6" applyFont="1" applyFill="1" applyBorder="1" applyAlignment="1" applyProtection="1">
      <alignment horizontal="center" vertical="center" wrapText="1" shrinkToFit="1"/>
    </xf>
    <xf numFmtId="179" fontId="39" fillId="0" borderId="47" xfId="5" applyNumberFormat="1" applyFont="1" applyFill="1" applyBorder="1" applyAlignment="1" applyProtection="1">
      <alignment horizontal="center" vertical="center" wrapText="1" shrinkToFit="1"/>
    </xf>
    <xf numFmtId="179" fontId="39" fillId="0" borderId="3" xfId="5" applyNumberFormat="1" applyFont="1" applyFill="1" applyBorder="1" applyAlignment="1" applyProtection="1">
      <alignment horizontal="center" vertical="center" wrapText="1" shrinkToFit="1"/>
    </xf>
    <xf numFmtId="0" fontId="34" fillId="0" borderId="14" xfId="4" applyFont="1" applyFill="1" applyBorder="1" applyAlignment="1" applyProtection="1">
      <alignment horizontal="center" vertical="center"/>
    </xf>
    <xf numFmtId="0" fontId="34" fillId="0" borderId="13" xfId="4" applyFont="1" applyFill="1" applyBorder="1" applyAlignment="1" applyProtection="1">
      <alignment horizontal="center" vertical="center"/>
    </xf>
    <xf numFmtId="0" fontId="34" fillId="0" borderId="77" xfId="4" applyFont="1" applyFill="1" applyBorder="1" applyAlignment="1" applyProtection="1">
      <alignment horizontal="center" vertical="center"/>
    </xf>
    <xf numFmtId="181" fontId="34" fillId="0" borderId="50" xfId="4" applyNumberFormat="1" applyFont="1" applyFill="1" applyBorder="1" applyAlignment="1" applyProtection="1">
      <alignment horizontal="center" vertical="center"/>
    </xf>
    <xf numFmtId="181" fontId="34" fillId="0" borderId="24" xfId="4" applyNumberFormat="1" applyFont="1" applyFill="1" applyBorder="1" applyAlignment="1" applyProtection="1">
      <alignment horizontal="center" vertical="center"/>
    </xf>
    <xf numFmtId="181" fontId="34" fillId="0" borderId="23" xfId="4" applyNumberFormat="1" applyFont="1" applyFill="1" applyBorder="1" applyAlignment="1" applyProtection="1">
      <alignment horizontal="center" vertical="center"/>
    </xf>
    <xf numFmtId="0" fontId="41" fillId="0" borderId="0" xfId="5" applyFont="1" applyBorder="1" applyAlignment="1" applyProtection="1">
      <alignment horizontal="left" vertical="center"/>
    </xf>
    <xf numFmtId="0" fontId="39" fillId="0" borderId="31" xfId="5" applyFont="1" applyFill="1" applyBorder="1" applyAlignment="1" applyProtection="1">
      <alignment horizontal="center" vertical="center"/>
    </xf>
    <xf numFmtId="0" fontId="39" fillId="0" borderId="80" xfId="5" applyFont="1" applyFill="1" applyBorder="1" applyAlignment="1" applyProtection="1">
      <alignment horizontal="center" vertical="center"/>
    </xf>
    <xf numFmtId="0" fontId="39" fillId="0" borderId="59" xfId="5" applyFont="1" applyFill="1" applyBorder="1" applyAlignment="1" applyProtection="1">
      <alignment horizontal="center" vertical="center"/>
    </xf>
    <xf numFmtId="0" fontId="39" fillId="0" borderId="29" xfId="5" applyFont="1" applyFill="1" applyBorder="1" applyAlignment="1" applyProtection="1">
      <alignment horizontal="center" vertical="center" wrapText="1"/>
    </xf>
    <xf numFmtId="0" fontId="39" fillId="0" borderId="32" xfId="5" applyFont="1" applyFill="1" applyBorder="1" applyAlignment="1" applyProtection="1">
      <alignment horizontal="center" vertical="center" wrapText="1"/>
    </xf>
    <xf numFmtId="0" fontId="39" fillId="0" borderId="44" xfId="5" applyFont="1" applyFill="1" applyBorder="1" applyAlignment="1" applyProtection="1">
      <alignment horizontal="center" vertical="center" wrapText="1"/>
    </xf>
    <xf numFmtId="0" fontId="39" fillId="0" borderId="38" xfId="5" applyFont="1" applyFill="1" applyBorder="1" applyAlignment="1" applyProtection="1">
      <alignment horizontal="center" vertical="center" wrapText="1"/>
    </xf>
    <xf numFmtId="0" fontId="39" fillId="0" borderId="0" xfId="5" applyFont="1" applyFill="1" applyBorder="1" applyAlignment="1" applyProtection="1">
      <alignment horizontal="center" vertical="center" wrapText="1"/>
    </xf>
    <xf numFmtId="0" fontId="39" fillId="0" borderId="64" xfId="5" applyFont="1" applyFill="1" applyBorder="1" applyAlignment="1" applyProtection="1">
      <alignment horizontal="center" vertical="center" wrapText="1"/>
    </xf>
    <xf numFmtId="0" fontId="39" fillId="0" borderId="74" xfId="5" applyFont="1" applyFill="1" applyBorder="1" applyAlignment="1" applyProtection="1">
      <alignment horizontal="center" vertical="center" wrapText="1"/>
    </xf>
    <xf numFmtId="0" fontId="39" fillId="0" borderId="13" xfId="5" applyFont="1" applyFill="1" applyBorder="1" applyAlignment="1" applyProtection="1">
      <alignment horizontal="center" vertical="center" wrapText="1"/>
    </xf>
    <xf numFmtId="0" fontId="39" fillId="0" borderId="45" xfId="5" applyFont="1" applyFill="1" applyBorder="1" applyAlignment="1" applyProtection="1">
      <alignment horizontal="center" vertical="center" wrapText="1"/>
    </xf>
    <xf numFmtId="0" fontId="39" fillId="0" borderId="30" xfId="5" applyFont="1" applyFill="1" applyBorder="1" applyAlignment="1" applyProtection="1">
      <alignment horizontal="center" vertical="center" wrapText="1"/>
    </xf>
    <xf numFmtId="0" fontId="39" fillId="0" borderId="40" xfId="5" applyFont="1" applyFill="1" applyBorder="1" applyAlignment="1" applyProtection="1">
      <alignment horizontal="center" vertical="center" wrapText="1"/>
    </xf>
    <xf numFmtId="0" fontId="39" fillId="0" borderId="58" xfId="5" applyFont="1" applyFill="1" applyBorder="1" applyAlignment="1" applyProtection="1">
      <alignment horizontal="center" vertical="center" wrapText="1"/>
    </xf>
    <xf numFmtId="0" fontId="39" fillId="0" borderId="33" xfId="5" applyFont="1" applyFill="1" applyBorder="1" applyAlignment="1" applyProtection="1">
      <alignment horizontal="center" vertical="center" wrapText="1" shrinkToFit="1"/>
    </xf>
    <xf numFmtId="0" fontId="39" fillId="0" borderId="32" xfId="5" applyFont="1" applyFill="1" applyBorder="1" applyAlignment="1" applyProtection="1">
      <alignment horizontal="center" vertical="center" wrapText="1" shrinkToFit="1"/>
    </xf>
    <xf numFmtId="0" fontId="39" fillId="0" borderId="28" xfId="5" applyFont="1" applyFill="1" applyBorder="1" applyAlignment="1" applyProtection="1">
      <alignment horizontal="center" vertical="center" wrapText="1" shrinkToFit="1"/>
    </xf>
    <xf numFmtId="0" fontId="39" fillId="0" borderId="0" xfId="5" applyFont="1" applyFill="1" applyBorder="1" applyAlignment="1" applyProtection="1">
      <alignment horizontal="center" vertical="center" wrapText="1" shrinkToFit="1"/>
    </xf>
    <xf numFmtId="0" fontId="39" fillId="0" borderId="70" xfId="5" applyFont="1" applyFill="1" applyBorder="1" applyAlignment="1" applyProtection="1">
      <alignment horizontal="center" vertical="center" wrapText="1" shrinkToFit="1"/>
    </xf>
    <xf numFmtId="0" fontId="39" fillId="0" borderId="13" xfId="5" applyFont="1" applyFill="1" applyBorder="1" applyAlignment="1" applyProtection="1">
      <alignment horizontal="center" vertical="center" wrapText="1" shrinkToFit="1"/>
    </xf>
    <xf numFmtId="0" fontId="39" fillId="0" borderId="77" xfId="5" applyFont="1" applyFill="1" applyBorder="1" applyAlignment="1" applyProtection="1">
      <alignment horizontal="center" vertical="center" wrapText="1" shrinkToFit="1"/>
    </xf>
    <xf numFmtId="0" fontId="37" fillId="0" borderId="12" xfId="5" applyFont="1" applyFill="1" applyBorder="1" applyAlignment="1" applyProtection="1">
      <alignment horizontal="center" vertical="center"/>
    </xf>
    <xf numFmtId="0" fontId="37" fillId="0" borderId="11" xfId="5" applyFont="1" applyFill="1" applyBorder="1" applyAlignment="1" applyProtection="1">
      <alignment horizontal="center" vertical="center"/>
    </xf>
    <xf numFmtId="0" fontId="37" fillId="0" borderId="7" xfId="5" applyFont="1" applyFill="1" applyBorder="1" applyAlignment="1" applyProtection="1">
      <alignment horizontal="center" vertical="center"/>
    </xf>
    <xf numFmtId="0" fontId="39" fillId="0" borderId="51" xfId="5" applyFont="1" applyFill="1" applyBorder="1" applyAlignment="1" applyProtection="1">
      <alignment horizontal="center" vertical="center" wrapText="1"/>
    </xf>
    <xf numFmtId="0" fontId="39" fillId="0" borderId="4" xfId="5" applyFont="1" applyFill="1" applyBorder="1" applyAlignment="1" applyProtection="1">
      <alignment horizontal="center" vertical="center"/>
    </xf>
    <xf numFmtId="178" fontId="38" fillId="0" borderId="47" xfId="5" applyNumberFormat="1" applyFont="1" applyFill="1" applyBorder="1" applyAlignment="1" applyProtection="1">
      <alignment horizontal="center" vertical="center" wrapText="1" shrinkToFit="1"/>
      <protection locked="0"/>
    </xf>
    <xf numFmtId="0" fontId="62" fillId="0" borderId="0" xfId="4" applyFont="1" applyFill="1" applyAlignment="1" applyProtection="1">
      <alignment horizontal="left" vertical="top" wrapText="1"/>
    </xf>
    <xf numFmtId="0" fontId="39" fillId="0" borderId="58" xfId="5" applyFont="1" applyFill="1" applyBorder="1" applyAlignment="1" applyProtection="1">
      <alignment vertical="center" shrinkToFit="1"/>
      <protection locked="0"/>
    </xf>
    <xf numFmtId="178" fontId="38" fillId="0" borderId="3" xfId="5" applyNumberFormat="1" applyFont="1" applyFill="1" applyBorder="1" applyAlignment="1" applyProtection="1">
      <alignment horizontal="center" vertical="center" shrinkToFit="1"/>
      <protection locked="0"/>
    </xf>
    <xf numFmtId="178" fontId="38" fillId="0" borderId="52" xfId="5" applyNumberFormat="1" applyFont="1" applyFill="1" applyBorder="1" applyAlignment="1" applyProtection="1">
      <alignment horizontal="center" vertical="center" shrinkToFit="1"/>
      <protection locked="0"/>
    </xf>
    <xf numFmtId="0" fontId="39" fillId="0" borderId="73" xfId="5" applyFont="1" applyFill="1" applyBorder="1" applyAlignment="1" applyProtection="1">
      <alignment horizontal="center" vertical="center" shrinkToFit="1"/>
    </xf>
    <xf numFmtId="0" fontId="39" fillId="0" borderId="61" xfId="5" applyFont="1" applyFill="1" applyBorder="1" applyAlignment="1" applyProtection="1">
      <alignment horizontal="center" vertical="center" shrinkToFit="1"/>
    </xf>
    <xf numFmtId="178" fontId="37" fillId="0" borderId="72" xfId="5" applyNumberFormat="1" applyFont="1" applyFill="1" applyBorder="1" applyAlignment="1" applyProtection="1">
      <alignment vertical="center" shrinkToFit="1"/>
      <protection locked="0"/>
    </xf>
    <xf numFmtId="178" fontId="37" fillId="0" borderId="95" xfId="5" applyNumberFormat="1" applyFont="1" applyFill="1" applyBorder="1" applyAlignment="1" applyProtection="1">
      <alignment vertical="center" shrinkToFit="1"/>
      <protection locked="0"/>
    </xf>
    <xf numFmtId="0" fontId="54" fillId="0" borderId="32" xfId="5" applyFont="1" applyBorder="1" applyAlignment="1" applyProtection="1">
      <alignment horizontal="left" vertical="top" wrapText="1" shrinkToFit="1"/>
    </xf>
    <xf numFmtId="0" fontId="54" fillId="0" borderId="32" xfId="5" applyFont="1" applyBorder="1" applyAlignment="1" applyProtection="1">
      <alignment horizontal="left" vertical="top" shrinkToFit="1"/>
    </xf>
    <xf numFmtId="178" fontId="54" fillId="3" borderId="32" xfId="5" applyNumberFormat="1" applyFont="1" applyFill="1" applyBorder="1" applyAlignment="1" applyProtection="1">
      <alignment horizontal="left" vertical="center" wrapText="1" shrinkToFit="1"/>
    </xf>
    <xf numFmtId="178" fontId="54" fillId="3" borderId="0" xfId="5" applyNumberFormat="1" applyFont="1" applyFill="1" applyBorder="1" applyAlignment="1" applyProtection="1">
      <alignment horizontal="left" vertical="center" wrapText="1" shrinkToFit="1"/>
    </xf>
    <xf numFmtId="0" fontId="54" fillId="0" borderId="0" xfId="5" applyFont="1" applyBorder="1" applyAlignment="1" applyProtection="1">
      <alignment horizontal="left" vertical="top" wrapText="1" shrinkToFit="1"/>
    </xf>
    <xf numFmtId="0" fontId="62" fillId="0" borderId="0" xfId="4" applyFont="1" applyAlignment="1" applyProtection="1">
      <alignment horizontal="left" vertical="top" shrinkToFit="1"/>
    </xf>
    <xf numFmtId="0" fontId="19" fillId="3" borderId="0" xfId="7" applyFont="1" applyFill="1" applyAlignment="1" applyProtection="1">
      <alignment horizontal="left" vertical="top" wrapText="1"/>
    </xf>
    <xf numFmtId="0" fontId="49" fillId="3" borderId="0" xfId="7" applyFont="1" applyFill="1" applyAlignment="1" applyProtection="1">
      <alignment horizontal="left" vertical="center" wrapText="1"/>
    </xf>
    <xf numFmtId="0" fontId="19" fillId="3" borderId="6" xfId="7" applyFont="1" applyFill="1" applyBorder="1" applyAlignment="1" applyProtection="1">
      <alignment horizontal="center" vertical="center" shrinkToFit="1"/>
    </xf>
    <xf numFmtId="0" fontId="19" fillId="3" borderId="5" xfId="7" applyFont="1" applyFill="1" applyBorder="1" applyAlignment="1" applyProtection="1">
      <alignment horizontal="center" vertical="center" shrinkToFit="1"/>
    </xf>
    <xf numFmtId="0" fontId="19" fillId="3" borderId="35" xfId="7" applyFont="1" applyFill="1" applyBorder="1" applyAlignment="1" applyProtection="1">
      <alignment horizontal="center" vertical="center" shrinkToFit="1"/>
    </xf>
    <xf numFmtId="0" fontId="19" fillId="3" borderId="0" xfId="7" applyFont="1" applyFill="1" applyAlignment="1" applyProtection="1">
      <alignment horizontal="left" vertical="center"/>
    </xf>
    <xf numFmtId="0" fontId="18" fillId="3" borderId="17" xfId="7" applyFont="1" applyFill="1" applyBorder="1" applyAlignment="1" applyProtection="1">
      <alignment vertical="center" shrinkToFit="1"/>
    </xf>
    <xf numFmtId="0" fontId="18" fillId="3" borderId="20" xfId="7" applyFont="1" applyFill="1" applyBorder="1" applyAlignment="1" applyProtection="1">
      <alignment vertical="center" shrinkToFit="1"/>
    </xf>
    <xf numFmtId="0" fontId="18" fillId="3" borderId="39" xfId="7" applyFont="1" applyFill="1" applyBorder="1" applyAlignment="1" applyProtection="1">
      <alignment vertical="center" shrinkToFit="1"/>
    </xf>
    <xf numFmtId="0" fontId="18" fillId="3" borderId="0" xfId="7" applyFont="1" applyFill="1" applyAlignment="1" applyProtection="1">
      <alignment horizontal="left" vertical="center" wrapText="1"/>
    </xf>
    <xf numFmtId="0" fontId="19" fillId="3" borderId="0" xfId="2" applyFont="1" applyFill="1" applyBorder="1" applyAlignment="1" applyProtection="1">
      <alignment horizontal="left" vertical="center" wrapText="1"/>
    </xf>
    <xf numFmtId="0" fontId="19" fillId="3" borderId="85" xfId="2" applyFont="1" applyFill="1" applyBorder="1" applyAlignment="1" applyProtection="1">
      <alignment horizontal="left" vertical="center" wrapText="1"/>
    </xf>
    <xf numFmtId="0" fontId="19" fillId="0" borderId="2" xfId="7" applyFont="1" applyFill="1" applyBorder="1" applyAlignment="1" applyProtection="1">
      <alignment horizontal="center" vertical="center" shrinkToFit="1"/>
    </xf>
    <xf numFmtId="0" fontId="19" fillId="0" borderId="5" xfId="7" applyFont="1" applyFill="1" applyBorder="1" applyAlignment="1" applyProtection="1">
      <alignment horizontal="center" vertical="center" shrinkToFit="1"/>
    </xf>
    <xf numFmtId="0" fontId="19" fillId="0" borderId="1" xfId="7" applyFont="1" applyFill="1" applyBorder="1" applyAlignment="1" applyProtection="1">
      <alignment horizontal="center" vertical="center" shrinkToFit="1"/>
    </xf>
    <xf numFmtId="0" fontId="19" fillId="3" borderId="50" xfId="7" applyFont="1" applyFill="1" applyBorder="1" applyAlignment="1" applyProtection="1">
      <alignment horizontal="center" vertical="center" shrinkToFit="1"/>
    </xf>
    <xf numFmtId="0" fontId="19" fillId="3" borderId="24" xfId="7" applyFont="1" applyFill="1" applyBorder="1" applyAlignment="1" applyProtection="1">
      <alignment horizontal="center" vertical="center" shrinkToFit="1"/>
    </xf>
    <xf numFmtId="0" fontId="19" fillId="3" borderId="36" xfId="7" applyFont="1" applyFill="1" applyBorder="1" applyAlignment="1" applyProtection="1">
      <alignment horizontal="center" vertical="center" shrinkToFit="1"/>
    </xf>
    <xf numFmtId="0" fontId="19" fillId="0" borderId="25" xfId="7" applyFont="1" applyFill="1" applyBorder="1" applyAlignment="1" applyProtection="1">
      <alignment horizontal="center" vertical="center" shrinkToFit="1"/>
    </xf>
    <xf numFmtId="0" fontId="19" fillId="0" borderId="24" xfId="7" applyFont="1" applyFill="1" applyBorder="1" applyAlignment="1" applyProtection="1">
      <alignment horizontal="center" vertical="center" shrinkToFit="1"/>
    </xf>
    <xf numFmtId="0" fontId="19" fillId="0" borderId="23" xfId="7" applyFont="1" applyFill="1" applyBorder="1" applyAlignment="1" applyProtection="1">
      <alignment horizontal="center" vertical="center" shrinkToFit="1"/>
    </xf>
    <xf numFmtId="181" fontId="19" fillId="0" borderId="25" xfId="7" applyNumberFormat="1" applyFont="1" applyFill="1" applyBorder="1" applyAlignment="1" applyProtection="1">
      <alignment horizontal="center" vertical="center" shrinkToFit="1"/>
    </xf>
    <xf numFmtId="181" fontId="19" fillId="0" borderId="24" xfId="7" applyNumberFormat="1" applyFont="1" applyFill="1" applyBorder="1" applyAlignment="1" applyProtection="1">
      <alignment horizontal="center" vertical="center" shrinkToFit="1"/>
    </xf>
    <xf numFmtId="181" fontId="19" fillId="0" borderId="23" xfId="7" applyNumberFormat="1" applyFont="1" applyFill="1" applyBorder="1" applyAlignment="1" applyProtection="1">
      <alignment horizontal="center" vertical="center" shrinkToFit="1"/>
    </xf>
    <xf numFmtId="0" fontId="48" fillId="3" borderId="0" xfId="7" applyFont="1" applyFill="1" applyAlignment="1" applyProtection="1">
      <alignment horizontal="center" vertical="center"/>
    </xf>
    <xf numFmtId="177" fontId="19" fillId="3" borderId="0" xfId="3" applyNumberFormat="1" applyFont="1" applyFill="1" applyBorder="1" applyAlignment="1" applyProtection="1">
      <alignment horizontal="right" vertical="center"/>
    </xf>
    <xf numFmtId="0" fontId="19" fillId="3" borderId="12" xfId="7" applyFont="1" applyFill="1" applyBorder="1" applyAlignment="1" applyProtection="1">
      <alignment horizontal="center" vertical="center" shrinkToFit="1"/>
    </xf>
    <xf numFmtId="0" fontId="19" fillId="3" borderId="11" xfId="7" applyFont="1" applyFill="1" applyBorder="1" applyAlignment="1" applyProtection="1">
      <alignment horizontal="center" vertical="center" shrinkToFit="1"/>
    </xf>
    <xf numFmtId="0" fontId="19" fillId="3" borderId="69" xfId="7" applyFont="1" applyFill="1" applyBorder="1" applyAlignment="1" applyProtection="1">
      <alignment horizontal="center" vertical="center" shrinkToFit="1"/>
    </xf>
    <xf numFmtId="0" fontId="19" fillId="0" borderId="8" xfId="3" applyFont="1" applyFill="1" applyBorder="1" applyAlignment="1" applyProtection="1">
      <alignment horizontal="center" vertical="center" shrinkToFit="1"/>
    </xf>
    <xf numFmtId="0" fontId="19" fillId="0" borderId="11" xfId="3" applyFont="1" applyFill="1" applyBorder="1" applyAlignment="1" applyProtection="1">
      <alignment horizontal="center" vertical="center" shrinkToFit="1"/>
    </xf>
    <xf numFmtId="0" fontId="19" fillId="0" borderId="7" xfId="3" applyFont="1" applyFill="1" applyBorder="1" applyAlignment="1" applyProtection="1">
      <alignment horizontal="center" vertical="center" shrinkToFit="1"/>
    </xf>
    <xf numFmtId="0" fontId="50" fillId="3" borderId="17" xfId="7" applyFont="1" applyFill="1" applyBorder="1" applyAlignment="1" applyProtection="1">
      <alignment horizontal="center" vertical="top" wrapText="1"/>
      <protection locked="0"/>
    </xf>
    <xf numFmtId="0" fontId="50" fillId="3" borderId="20" xfId="7" applyFont="1" applyFill="1" applyBorder="1" applyAlignment="1" applyProtection="1">
      <alignment horizontal="center" vertical="top" wrapText="1"/>
      <protection locked="0"/>
    </xf>
    <xf numFmtId="0" fontId="50" fillId="3" borderId="39" xfId="7" applyFont="1" applyFill="1" applyBorder="1" applyAlignment="1" applyProtection="1">
      <alignment horizontal="center" vertical="top" wrapText="1"/>
      <protection locked="0"/>
    </xf>
    <xf numFmtId="0" fontId="50" fillId="3" borderId="38" xfId="7" applyFont="1" applyFill="1" applyBorder="1" applyAlignment="1" applyProtection="1">
      <alignment horizontal="center" vertical="top" wrapText="1"/>
      <protection locked="0"/>
    </xf>
    <xf numFmtId="0" fontId="50" fillId="3" borderId="0" xfId="7" applyFont="1" applyFill="1" applyBorder="1" applyAlignment="1" applyProtection="1">
      <alignment horizontal="center" vertical="top" wrapText="1"/>
      <protection locked="0"/>
    </xf>
    <xf numFmtId="0" fontId="50" fillId="3" borderId="64" xfId="7" applyFont="1" applyFill="1" applyBorder="1" applyAlignment="1" applyProtection="1">
      <alignment horizontal="center" vertical="top" wrapText="1"/>
      <protection locked="0"/>
    </xf>
    <xf numFmtId="0" fontId="50" fillId="3" borderId="37" xfId="7" applyFont="1" applyFill="1" applyBorder="1" applyAlignment="1" applyProtection="1">
      <alignment horizontal="center" vertical="top" wrapText="1"/>
      <protection locked="0"/>
    </xf>
    <xf numFmtId="0" fontId="50" fillId="3" borderId="49" xfId="7" applyFont="1" applyFill="1" applyBorder="1" applyAlignment="1" applyProtection="1">
      <alignment horizontal="center" vertical="top" wrapText="1"/>
      <protection locked="0"/>
    </xf>
    <xf numFmtId="0" fontId="50" fillId="3" borderId="56" xfId="7" applyFont="1" applyFill="1" applyBorder="1" applyAlignment="1" applyProtection="1">
      <alignment horizontal="center" vertical="top" wrapText="1"/>
      <protection locked="0"/>
    </xf>
    <xf numFmtId="0" fontId="50" fillId="3" borderId="47" xfId="7" applyFont="1" applyFill="1" applyBorder="1" applyAlignment="1" applyProtection="1">
      <alignment horizontal="center" vertical="center" wrapText="1"/>
    </xf>
    <xf numFmtId="0" fontId="50" fillId="3" borderId="47" xfId="7" applyFont="1" applyFill="1" applyBorder="1" applyAlignment="1" applyProtection="1">
      <alignment horizontal="left" vertical="top" wrapText="1"/>
      <protection locked="0"/>
    </xf>
    <xf numFmtId="0" fontId="50" fillId="3" borderId="17" xfId="7" applyFont="1" applyFill="1" applyBorder="1" applyAlignment="1" applyProtection="1">
      <alignment horizontal="left" vertical="top" wrapText="1"/>
      <protection locked="0"/>
    </xf>
    <xf numFmtId="0" fontId="50" fillId="3" borderId="20" xfId="7" applyFont="1" applyFill="1" applyBorder="1" applyAlignment="1" applyProtection="1">
      <alignment horizontal="left" vertical="top" wrapText="1"/>
      <protection locked="0"/>
    </xf>
    <xf numFmtId="0" fontId="50" fillId="3" borderId="39" xfId="7" applyFont="1" applyFill="1" applyBorder="1" applyAlignment="1" applyProtection="1">
      <alignment horizontal="left" vertical="top" wrapText="1"/>
      <protection locked="0"/>
    </xf>
    <xf numFmtId="0" fontId="50" fillId="3" borderId="38" xfId="7" applyFont="1" applyFill="1" applyBorder="1" applyAlignment="1" applyProtection="1">
      <alignment horizontal="left" vertical="top" wrapText="1"/>
      <protection locked="0"/>
    </xf>
    <xf numFmtId="0" fontId="50" fillId="3" borderId="0" xfId="7" applyFont="1" applyFill="1" applyBorder="1" applyAlignment="1" applyProtection="1">
      <alignment horizontal="left" vertical="top" wrapText="1"/>
      <protection locked="0"/>
    </xf>
    <xf numFmtId="0" fontId="50" fillId="3" borderId="64" xfId="7" applyFont="1" applyFill="1" applyBorder="1" applyAlignment="1" applyProtection="1">
      <alignment horizontal="left" vertical="top" wrapText="1"/>
      <protection locked="0"/>
    </xf>
    <xf numFmtId="0" fontId="50" fillId="3" borderId="37" xfId="7" applyFont="1" applyFill="1" applyBorder="1" applyAlignment="1" applyProtection="1">
      <alignment horizontal="left" vertical="top" wrapText="1"/>
      <protection locked="0"/>
    </xf>
    <xf numFmtId="0" fontId="50" fillId="3" borderId="49" xfId="7" applyFont="1" applyFill="1" applyBorder="1" applyAlignment="1" applyProtection="1">
      <alignment horizontal="left" vertical="top" wrapText="1"/>
      <protection locked="0"/>
    </xf>
    <xf numFmtId="0" fontId="50" fillId="3" borderId="56" xfId="7" applyFont="1" applyFill="1" applyBorder="1" applyAlignment="1" applyProtection="1">
      <alignment horizontal="left" vertical="top" wrapText="1"/>
      <protection locked="0"/>
    </xf>
    <xf numFmtId="0" fontId="50" fillId="3" borderId="47" xfId="7" applyFont="1" applyFill="1" applyBorder="1" applyAlignment="1" applyProtection="1">
      <alignment horizontal="left" vertical="center" wrapText="1"/>
    </xf>
    <xf numFmtId="0" fontId="50" fillId="3" borderId="25" xfId="7" applyFont="1" applyFill="1" applyBorder="1" applyAlignment="1" applyProtection="1">
      <alignment horizontal="center" vertical="center" wrapText="1"/>
    </xf>
    <xf numFmtId="0" fontId="50" fillId="3" borderId="24" xfId="7" applyFont="1" applyFill="1" applyBorder="1" applyAlignment="1" applyProtection="1">
      <alignment horizontal="center" vertical="center" wrapText="1"/>
    </xf>
    <xf numFmtId="0" fontId="50" fillId="3" borderId="36" xfId="7" applyFont="1" applyFill="1" applyBorder="1" applyAlignment="1" applyProtection="1">
      <alignment horizontal="center" vertical="center" wrapText="1"/>
    </xf>
    <xf numFmtId="0" fontId="50" fillId="3" borderId="25" xfId="7" applyFont="1" applyFill="1" applyBorder="1" applyAlignment="1" applyProtection="1">
      <alignment horizontal="center" vertical="center"/>
    </xf>
    <xf numFmtId="0" fontId="50" fillId="3" borderId="24" xfId="7" applyFont="1" applyFill="1" applyBorder="1" applyAlignment="1" applyProtection="1">
      <alignment horizontal="center" vertical="center"/>
    </xf>
    <xf numFmtId="0" fontId="50" fillId="3" borderId="36" xfId="7" applyFont="1" applyFill="1" applyBorder="1" applyAlignment="1" applyProtection="1">
      <alignment horizontal="center" vertical="center"/>
    </xf>
    <xf numFmtId="0" fontId="50" fillId="3" borderId="17" xfId="7" applyFont="1" applyFill="1" applyBorder="1" applyAlignment="1" applyProtection="1">
      <alignment horizontal="left" vertical="center" wrapText="1"/>
    </xf>
    <xf numFmtId="0" fontId="50" fillId="3" borderId="20" xfId="7" applyFont="1" applyFill="1" applyBorder="1" applyAlignment="1" applyProtection="1">
      <alignment horizontal="left" vertical="center" wrapText="1"/>
    </xf>
    <xf numFmtId="0" fontId="50" fillId="3" borderId="39" xfId="7" applyFont="1" applyFill="1" applyBorder="1" applyAlignment="1" applyProtection="1">
      <alignment horizontal="left" vertical="center" wrapText="1"/>
    </xf>
    <xf numFmtId="0" fontId="50" fillId="3" borderId="38" xfId="7" applyFont="1" applyFill="1" applyBorder="1" applyAlignment="1" applyProtection="1">
      <alignment horizontal="left" vertical="center" wrapText="1"/>
    </xf>
    <xf numFmtId="0" fontId="50" fillId="3" borderId="0" xfId="7" applyFont="1" applyFill="1" applyBorder="1" applyAlignment="1" applyProtection="1">
      <alignment horizontal="left" vertical="center" wrapText="1"/>
    </xf>
    <xf numFmtId="0" fontId="50" fillId="3" borderId="64" xfId="7" applyFont="1" applyFill="1" applyBorder="1" applyAlignment="1" applyProtection="1">
      <alignment horizontal="left" vertical="center" wrapText="1"/>
    </xf>
    <xf numFmtId="0" fontId="50" fillId="3" borderId="37" xfId="7" applyFont="1" applyFill="1" applyBorder="1" applyAlignment="1" applyProtection="1">
      <alignment horizontal="left" vertical="center" wrapText="1"/>
    </xf>
    <xf numFmtId="0" fontId="50" fillId="3" borderId="49" xfId="7" applyFont="1" applyFill="1" applyBorder="1" applyAlignment="1" applyProtection="1">
      <alignment horizontal="left" vertical="center" wrapText="1"/>
    </xf>
    <xf numFmtId="0" fontId="50" fillId="3" borderId="56" xfId="7" applyFont="1" applyFill="1" applyBorder="1" applyAlignment="1" applyProtection="1">
      <alignment horizontal="left" vertical="center" wrapText="1"/>
    </xf>
    <xf numFmtId="0" fontId="20" fillId="3" borderId="17" xfId="7" applyFont="1" applyFill="1" applyBorder="1" applyAlignment="1" applyProtection="1">
      <alignment horizontal="center" vertical="center"/>
    </xf>
    <xf numFmtId="0" fontId="20" fillId="3" borderId="20" xfId="7" applyFont="1" applyFill="1" applyBorder="1" applyAlignment="1" applyProtection="1">
      <alignment horizontal="center" vertical="center"/>
    </xf>
    <xf numFmtId="0" fontId="20" fillId="3" borderId="37" xfId="7" applyFont="1" applyFill="1" applyBorder="1" applyAlignment="1" applyProtection="1">
      <alignment horizontal="center" vertical="center"/>
    </xf>
    <xf numFmtId="0" fontId="20" fillId="3" borderId="49" xfId="7" applyFont="1" applyFill="1" applyBorder="1" applyAlignment="1" applyProtection="1">
      <alignment horizontal="center" vertical="center"/>
    </xf>
    <xf numFmtId="0" fontId="50" fillId="3" borderId="20" xfId="7" applyFont="1" applyFill="1" applyBorder="1" applyAlignment="1" applyProtection="1">
      <alignment horizontal="center" vertical="center" shrinkToFit="1"/>
    </xf>
    <xf numFmtId="0" fontId="50" fillId="3" borderId="49" xfId="7" applyFont="1" applyFill="1" applyBorder="1" applyAlignment="1" applyProtection="1">
      <alignment horizontal="center" vertical="center" shrinkToFit="1"/>
    </xf>
    <xf numFmtId="0" fontId="50" fillId="3" borderId="39" xfId="7" applyFont="1" applyFill="1" applyBorder="1" applyAlignment="1" applyProtection="1">
      <alignment horizontal="center" vertical="center"/>
    </xf>
    <xf numFmtId="0" fontId="50" fillId="3" borderId="56" xfId="7" applyFont="1" applyFill="1" applyBorder="1" applyAlignment="1" applyProtection="1">
      <alignment horizontal="center" vertical="center"/>
    </xf>
    <xf numFmtId="0" fontId="20" fillId="3" borderId="17" xfId="7" applyFont="1" applyFill="1" applyBorder="1" applyAlignment="1" applyProtection="1">
      <alignment horizontal="center" vertical="center" wrapText="1"/>
    </xf>
    <xf numFmtId="181" fontId="50" fillId="3" borderId="20" xfId="7" applyNumberFormat="1" applyFont="1" applyFill="1" applyBorder="1" applyAlignment="1" applyProtection="1">
      <alignment horizontal="center" vertical="center" shrinkToFit="1"/>
    </xf>
    <xf numFmtId="181" fontId="50" fillId="3" borderId="39" xfId="7" applyNumberFormat="1" applyFont="1" applyFill="1" applyBorder="1" applyAlignment="1" applyProtection="1">
      <alignment horizontal="center" vertical="center" shrinkToFit="1"/>
    </xf>
    <xf numFmtId="181" fontId="50" fillId="3" borderId="49" xfId="7" applyNumberFormat="1" applyFont="1" applyFill="1" applyBorder="1" applyAlignment="1" applyProtection="1">
      <alignment horizontal="center" vertical="center" shrinkToFit="1"/>
    </xf>
    <xf numFmtId="181" fontId="50" fillId="3" borderId="56" xfId="7" applyNumberFormat="1" applyFont="1" applyFill="1" applyBorder="1" applyAlignment="1" applyProtection="1">
      <alignment horizontal="center" vertical="center" shrinkToFit="1"/>
    </xf>
    <xf numFmtId="0" fontId="20" fillId="3" borderId="20" xfId="7" applyFont="1" applyFill="1" applyBorder="1" applyAlignment="1" applyProtection="1">
      <alignment horizontal="center" vertical="center" wrapText="1"/>
    </xf>
    <xf numFmtId="0" fontId="20" fillId="3" borderId="37" xfId="7" applyFont="1" applyFill="1" applyBorder="1" applyAlignment="1" applyProtection="1">
      <alignment horizontal="center" vertical="center" wrapText="1"/>
    </xf>
    <xf numFmtId="0" fontId="20" fillId="3" borderId="49" xfId="7" applyFont="1" applyFill="1" applyBorder="1" applyAlignment="1" applyProtection="1">
      <alignment horizontal="center" vertical="center" wrapText="1"/>
    </xf>
    <xf numFmtId="0" fontId="50" fillId="3" borderId="20" xfId="7" applyFont="1" applyFill="1" applyBorder="1" applyAlignment="1" applyProtection="1">
      <alignment horizontal="center" vertical="center" wrapText="1" shrinkToFit="1"/>
    </xf>
    <xf numFmtId="0" fontId="50" fillId="3" borderId="39" xfId="7" applyFont="1" applyFill="1" applyBorder="1" applyAlignment="1" applyProtection="1">
      <alignment horizontal="center" vertical="center" wrapText="1" shrinkToFit="1"/>
    </xf>
    <xf numFmtId="0" fontId="50" fillId="3" borderId="49" xfId="7" applyFont="1" applyFill="1" applyBorder="1" applyAlignment="1" applyProtection="1">
      <alignment horizontal="center" vertical="center" wrapText="1" shrinkToFit="1"/>
    </xf>
    <xf numFmtId="0" fontId="50" fillId="3" borderId="56" xfId="7" applyFont="1" applyFill="1" applyBorder="1" applyAlignment="1" applyProtection="1">
      <alignment horizontal="center" vertical="center" wrapText="1" shrinkToFit="1"/>
    </xf>
    <xf numFmtId="0" fontId="50" fillId="3" borderId="47" xfId="7" applyFont="1" applyFill="1" applyBorder="1" applyAlignment="1" applyProtection="1">
      <alignment horizontal="left" vertical="center"/>
    </xf>
    <xf numFmtId="0" fontId="50" fillId="3" borderId="25" xfId="7" applyFont="1" applyFill="1" applyBorder="1" applyAlignment="1" applyProtection="1">
      <alignment horizontal="left" vertical="center"/>
    </xf>
    <xf numFmtId="0" fontId="50" fillId="3" borderId="17" xfId="7" applyFont="1" applyFill="1" applyBorder="1" applyAlignment="1" applyProtection="1">
      <alignment horizontal="center" vertical="center" wrapText="1"/>
    </xf>
    <xf numFmtId="0" fontId="50" fillId="3" borderId="20" xfId="7" applyFont="1" applyFill="1" applyBorder="1" applyAlignment="1" applyProtection="1">
      <alignment horizontal="center" vertical="center" wrapText="1"/>
    </xf>
    <xf numFmtId="0" fontId="50" fillId="3" borderId="39" xfId="7" applyFont="1" applyFill="1" applyBorder="1" applyAlignment="1" applyProtection="1">
      <alignment horizontal="center" vertical="center" wrapText="1"/>
    </xf>
    <xf numFmtId="0" fontId="50" fillId="3" borderId="38" xfId="7" applyFont="1" applyFill="1" applyBorder="1" applyAlignment="1" applyProtection="1">
      <alignment horizontal="center" vertical="center" wrapText="1"/>
    </xf>
    <xf numFmtId="0" fontId="50" fillId="3" borderId="0" xfId="7" applyFont="1" applyFill="1" applyBorder="1" applyAlignment="1" applyProtection="1">
      <alignment horizontal="center" vertical="center" wrapText="1"/>
    </xf>
    <xf numFmtId="0" fontId="50" fillId="3" borderId="64" xfId="7" applyFont="1" applyFill="1" applyBorder="1" applyAlignment="1" applyProtection="1">
      <alignment horizontal="center" vertical="center" wrapText="1"/>
    </xf>
    <xf numFmtId="0" fontId="50" fillId="3" borderId="37" xfId="7" applyFont="1" applyFill="1" applyBorder="1" applyAlignment="1" applyProtection="1">
      <alignment horizontal="center" vertical="center" wrapText="1"/>
    </xf>
    <xf numFmtId="0" fontId="50" fillId="3" borderId="49" xfId="7" applyFont="1" applyFill="1" applyBorder="1" applyAlignment="1" applyProtection="1">
      <alignment horizontal="center" vertical="center" wrapText="1"/>
    </xf>
    <xf numFmtId="0" fontId="50" fillId="3" borderId="56" xfId="7" applyFont="1" applyFill="1" applyBorder="1" applyAlignment="1" applyProtection="1">
      <alignment horizontal="center" vertical="center" wrapText="1"/>
    </xf>
    <xf numFmtId="0" fontId="50" fillId="3" borderId="13" xfId="7" applyFont="1" applyFill="1" applyBorder="1" applyAlignment="1" applyProtection="1">
      <alignment horizontal="left" vertical="center"/>
    </xf>
    <xf numFmtId="0" fontId="50" fillId="3" borderId="77" xfId="7" applyFont="1" applyFill="1" applyBorder="1" applyAlignment="1" applyProtection="1">
      <alignment horizontal="left" vertical="center"/>
    </xf>
    <xf numFmtId="0" fontId="50" fillId="3" borderId="32" xfId="7" applyFont="1" applyFill="1" applyBorder="1" applyAlignment="1" applyProtection="1">
      <alignment horizontal="left" vertical="center"/>
    </xf>
    <xf numFmtId="0" fontId="50" fillId="3" borderId="28" xfId="7" applyFont="1" applyFill="1" applyBorder="1" applyAlignment="1" applyProtection="1">
      <alignment horizontal="left" vertical="center"/>
    </xf>
    <xf numFmtId="0" fontId="19" fillId="3" borderId="2" xfId="0" applyFont="1" applyFill="1" applyBorder="1" applyAlignment="1" applyProtection="1">
      <alignment horizontal="center" vertical="center"/>
    </xf>
    <xf numFmtId="0" fontId="19" fillId="3" borderId="5" xfId="0" applyFont="1" applyFill="1" applyBorder="1" applyAlignment="1" applyProtection="1">
      <alignment horizontal="center" vertical="center"/>
    </xf>
    <xf numFmtId="38" fontId="19" fillId="3" borderId="4" xfId="0" applyNumberFormat="1" applyFont="1" applyFill="1" applyBorder="1" applyAlignment="1" applyProtection="1">
      <alignment horizontal="right" vertical="center"/>
    </xf>
    <xf numFmtId="38" fontId="19" fillId="3" borderId="3" xfId="0" applyNumberFormat="1" applyFont="1" applyFill="1" applyBorder="1" applyAlignment="1" applyProtection="1">
      <alignment horizontal="right" vertical="center"/>
    </xf>
    <xf numFmtId="38" fontId="19" fillId="3" borderId="2" xfId="0" applyNumberFormat="1" applyFont="1" applyFill="1" applyBorder="1" applyAlignment="1" applyProtection="1">
      <alignment horizontal="right" vertical="center"/>
    </xf>
    <xf numFmtId="38" fontId="19" fillId="3" borderId="19" xfId="0" applyNumberFormat="1" applyFont="1" applyFill="1" applyBorder="1" applyAlignment="1" applyProtection="1">
      <alignment horizontal="right" vertical="center"/>
    </xf>
    <xf numFmtId="38" fontId="19" fillId="3" borderId="18" xfId="0" applyNumberFormat="1" applyFont="1" applyFill="1" applyBorder="1" applyAlignment="1" applyProtection="1">
      <alignment horizontal="right" vertical="center"/>
    </xf>
    <xf numFmtId="38" fontId="19" fillId="3" borderId="17" xfId="0" applyNumberFormat="1" applyFont="1" applyFill="1" applyBorder="1" applyAlignment="1" applyProtection="1">
      <alignment horizontal="right" vertical="center"/>
    </xf>
    <xf numFmtId="0" fontId="18" fillId="3" borderId="0" xfId="0" applyFont="1" applyFill="1" applyBorder="1" applyAlignment="1" applyProtection="1">
      <alignment vertical="top" wrapText="1"/>
    </xf>
    <xf numFmtId="0" fontId="18" fillId="3" borderId="0" xfId="0" applyFont="1" applyFill="1" applyBorder="1" applyAlignment="1" applyProtection="1">
      <alignment vertical="top"/>
    </xf>
    <xf numFmtId="38" fontId="19" fillId="3" borderId="25" xfId="0" applyNumberFormat="1" applyFont="1" applyFill="1" applyBorder="1" applyAlignment="1" applyProtection="1">
      <alignment horizontal="right" vertical="center"/>
      <protection locked="0"/>
    </xf>
    <xf numFmtId="38" fontId="19" fillId="3" borderId="24" xfId="0" applyNumberFormat="1" applyFont="1" applyFill="1" applyBorder="1" applyAlignment="1" applyProtection="1">
      <alignment horizontal="right" vertical="center"/>
      <protection locked="0"/>
    </xf>
    <xf numFmtId="0" fontId="19" fillId="3" borderId="25" xfId="0" applyFont="1" applyFill="1" applyBorder="1" applyAlignment="1" applyProtection="1">
      <alignment horizontal="center" vertical="center" wrapText="1"/>
    </xf>
    <xf numFmtId="0" fontId="19" fillId="3" borderId="24" xfId="0" applyFont="1" applyFill="1" applyBorder="1" applyAlignment="1" applyProtection="1">
      <alignment horizontal="center" vertical="center" wrapText="1"/>
    </xf>
    <xf numFmtId="0" fontId="19" fillId="3" borderId="36" xfId="0" applyFont="1" applyFill="1" applyBorder="1" applyAlignment="1" applyProtection="1">
      <alignment horizontal="center" vertical="center" wrapText="1"/>
    </xf>
    <xf numFmtId="0" fontId="19" fillId="3" borderId="18"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33" xfId="0" applyFont="1" applyFill="1" applyBorder="1" applyAlignment="1" applyProtection="1">
      <alignment vertical="center" wrapText="1"/>
    </xf>
    <xf numFmtId="0" fontId="19" fillId="3" borderId="32" xfId="0" applyFont="1" applyFill="1" applyBorder="1" applyAlignment="1" applyProtection="1">
      <alignment vertical="center" wrapText="1"/>
    </xf>
    <xf numFmtId="0" fontId="19" fillId="3" borderId="44" xfId="0" applyFont="1" applyFill="1" applyBorder="1" applyAlignment="1" applyProtection="1">
      <alignment vertical="center" wrapText="1"/>
    </xf>
    <xf numFmtId="38" fontId="19" fillId="3" borderId="8" xfId="0" applyNumberFormat="1" applyFont="1" applyFill="1" applyBorder="1" applyAlignment="1" applyProtection="1">
      <alignment horizontal="right" vertical="center"/>
    </xf>
    <xf numFmtId="38" fontId="19" fillId="3" borderId="11" xfId="0" applyNumberFormat="1" applyFont="1" applyFill="1" applyBorder="1" applyAlignment="1" applyProtection="1">
      <alignment horizontal="right" vertical="center"/>
    </xf>
    <xf numFmtId="38" fontId="19" fillId="3" borderId="43" xfId="0" applyNumberFormat="1" applyFont="1" applyFill="1" applyBorder="1" applyAlignment="1" applyProtection="1">
      <alignment horizontal="right" vertical="center"/>
    </xf>
    <xf numFmtId="38" fontId="19" fillId="3" borderId="42" xfId="0" applyNumberFormat="1" applyFont="1" applyFill="1" applyBorder="1" applyAlignment="1" applyProtection="1">
      <alignment horizontal="right" vertical="center"/>
    </xf>
    <xf numFmtId="0" fontId="19" fillId="3" borderId="5" xfId="0" applyFont="1" applyFill="1" applyBorder="1" applyAlignment="1" applyProtection="1">
      <alignment vertical="center" wrapText="1"/>
    </xf>
    <xf numFmtId="0" fontId="19" fillId="3" borderId="1" xfId="0" applyFont="1" applyFill="1" applyBorder="1" applyAlignment="1" applyProtection="1">
      <alignment vertical="center" wrapText="1"/>
    </xf>
    <xf numFmtId="0" fontId="19" fillId="3" borderId="17" xfId="0" applyFont="1" applyFill="1" applyBorder="1" applyAlignment="1" applyProtection="1">
      <alignment vertical="center"/>
    </xf>
    <xf numFmtId="0" fontId="19" fillId="3" borderId="20" xfId="0" applyFont="1" applyFill="1" applyBorder="1" applyAlignment="1" applyProtection="1">
      <alignment vertical="center"/>
    </xf>
    <xf numFmtId="0" fontId="19" fillId="3" borderId="39" xfId="0" applyFont="1" applyFill="1" applyBorder="1" applyAlignment="1" applyProtection="1">
      <alignment vertical="center"/>
    </xf>
    <xf numFmtId="0" fontId="19" fillId="3" borderId="36" xfId="0" applyFont="1" applyFill="1" applyBorder="1" applyAlignment="1" applyProtection="1">
      <alignment vertical="center"/>
    </xf>
    <xf numFmtId="38" fontId="19" fillId="3" borderId="10" xfId="0" applyNumberFormat="1" applyFont="1" applyFill="1" applyBorder="1" applyAlignment="1" applyProtection="1">
      <alignment horizontal="right" vertical="center"/>
    </xf>
    <xf numFmtId="38" fontId="19" fillId="3" borderId="9" xfId="0" applyNumberFormat="1" applyFont="1" applyFill="1" applyBorder="1" applyAlignment="1" applyProtection="1">
      <alignment horizontal="right" vertical="center"/>
    </xf>
    <xf numFmtId="0" fontId="19" fillId="3" borderId="11" xfId="0" applyFont="1" applyFill="1" applyBorder="1" applyAlignment="1" applyProtection="1">
      <alignment vertical="center" wrapText="1"/>
    </xf>
    <xf numFmtId="0" fontId="19" fillId="3" borderId="7" xfId="0" applyFont="1" applyFill="1" applyBorder="1" applyAlignment="1" applyProtection="1">
      <alignment vertical="center" wrapText="1"/>
    </xf>
    <xf numFmtId="0" fontId="18" fillId="3" borderId="0" xfId="0" applyFont="1" applyFill="1" applyBorder="1" applyAlignment="1" applyProtection="1">
      <alignment horizontal="left" vertical="top" wrapText="1"/>
    </xf>
    <xf numFmtId="0" fontId="0" fillId="3" borderId="0" xfId="0" applyFont="1" applyFill="1" applyBorder="1" applyAlignment="1" applyProtection="1">
      <alignment horizontal="left" vertical="top" wrapText="1"/>
    </xf>
    <xf numFmtId="0" fontId="19" fillId="3" borderId="32" xfId="0" applyFont="1" applyFill="1" applyBorder="1" applyAlignment="1" applyProtection="1">
      <alignment horizontal="left" vertical="center"/>
    </xf>
    <xf numFmtId="0" fontId="19" fillId="3" borderId="21" xfId="0" applyFont="1" applyFill="1" applyBorder="1" applyAlignment="1" applyProtection="1">
      <alignment vertical="center" wrapText="1"/>
    </xf>
    <xf numFmtId="38" fontId="19" fillId="3" borderId="31" xfId="0" applyNumberFormat="1" applyFont="1" applyFill="1" applyBorder="1" applyAlignment="1" applyProtection="1">
      <alignment horizontal="right" vertical="center"/>
    </xf>
    <xf numFmtId="38" fontId="19" fillId="3" borderId="30" xfId="0" applyNumberFormat="1" applyFont="1" applyFill="1" applyBorder="1" applyAlignment="1" applyProtection="1">
      <alignment horizontal="right" vertical="center"/>
    </xf>
    <xf numFmtId="38" fontId="19" fillId="3" borderId="29" xfId="0" applyNumberFormat="1" applyFont="1" applyFill="1" applyBorder="1" applyAlignment="1" applyProtection="1">
      <alignment horizontal="right" vertical="center"/>
    </xf>
    <xf numFmtId="38" fontId="19" fillId="3" borderId="25" xfId="1" applyNumberFormat="1" applyFont="1" applyFill="1" applyBorder="1" applyAlignment="1" applyProtection="1">
      <alignment horizontal="right" vertical="center"/>
      <protection locked="0"/>
    </xf>
    <xf numFmtId="38" fontId="19" fillId="3" borderId="24" xfId="1" applyNumberFormat="1" applyFont="1" applyFill="1" applyBorder="1" applyAlignment="1" applyProtection="1">
      <alignment horizontal="right" vertical="center"/>
      <protection locked="0"/>
    </xf>
    <xf numFmtId="0" fontId="18" fillId="3" borderId="32" xfId="0" applyFont="1" applyFill="1" applyBorder="1" applyAlignment="1" applyProtection="1">
      <alignment vertical="top" wrapText="1"/>
    </xf>
    <xf numFmtId="0" fontId="19" fillId="3" borderId="5" xfId="0" applyFont="1" applyFill="1" applyBorder="1" applyProtection="1">
      <alignment vertical="center"/>
    </xf>
    <xf numFmtId="0" fontId="19" fillId="3" borderId="13" xfId="0" applyFont="1" applyFill="1" applyBorder="1" applyProtection="1">
      <alignment vertical="center"/>
    </xf>
    <xf numFmtId="0" fontId="19" fillId="3" borderId="45" xfId="0" applyFont="1" applyFill="1" applyBorder="1" applyProtection="1">
      <alignment vertical="center"/>
    </xf>
    <xf numFmtId="176" fontId="19" fillId="3" borderId="25" xfId="0" applyNumberFormat="1" applyFont="1" applyFill="1" applyBorder="1" applyAlignment="1" applyProtection="1">
      <alignment vertical="center"/>
      <protection locked="0"/>
    </xf>
    <xf numFmtId="176" fontId="19" fillId="3" borderId="24" xfId="0" applyNumberFormat="1" applyFont="1" applyFill="1" applyBorder="1" applyAlignment="1" applyProtection="1">
      <alignment vertical="center"/>
      <protection locked="0"/>
    </xf>
    <xf numFmtId="176" fontId="19" fillId="7" borderId="17" xfId="0" applyNumberFormat="1" applyFont="1" applyFill="1" applyBorder="1" applyAlignment="1" applyProtection="1">
      <alignment vertical="center"/>
      <protection locked="0"/>
    </xf>
    <xf numFmtId="176" fontId="19" fillId="7" borderId="20" xfId="0" applyNumberFormat="1" applyFont="1" applyFill="1" applyBorder="1" applyAlignment="1" applyProtection="1">
      <alignment vertical="center"/>
      <protection locked="0"/>
    </xf>
    <xf numFmtId="0" fontId="16" fillId="3" borderId="2" xfId="0" applyFont="1" applyFill="1" applyBorder="1" applyAlignment="1" applyProtection="1">
      <alignment horizontal="center" vertical="center" shrinkToFit="1"/>
    </xf>
    <xf numFmtId="0" fontId="16" fillId="3" borderId="5" xfId="0" applyFont="1" applyFill="1" applyBorder="1" applyAlignment="1" applyProtection="1">
      <alignment horizontal="center" vertical="center" shrinkToFit="1"/>
    </xf>
    <xf numFmtId="0" fontId="16" fillId="3" borderId="1" xfId="0" applyFont="1" applyFill="1" applyBorder="1" applyAlignment="1" applyProtection="1">
      <alignment horizontal="center" vertical="center" shrinkToFit="1"/>
    </xf>
    <xf numFmtId="55" fontId="19" fillId="3" borderId="29" xfId="0" applyNumberFormat="1" applyFont="1" applyFill="1" applyBorder="1" applyAlignment="1" applyProtection="1">
      <alignment horizontal="center" vertical="center"/>
      <protection locked="0"/>
    </xf>
    <xf numFmtId="55" fontId="19" fillId="3" borderId="32" xfId="0" applyNumberFormat="1" applyFont="1" applyFill="1" applyBorder="1" applyAlignment="1" applyProtection="1">
      <alignment horizontal="center" vertical="center"/>
      <protection locked="0"/>
    </xf>
    <xf numFmtId="55" fontId="19" fillId="3" borderId="28" xfId="0" applyNumberFormat="1" applyFont="1" applyFill="1" applyBorder="1" applyAlignment="1" applyProtection="1">
      <alignment horizontal="center" vertical="center"/>
      <protection locked="0"/>
    </xf>
    <xf numFmtId="38" fontId="19" fillId="3" borderId="2" xfId="0" applyNumberFormat="1" applyFont="1" applyFill="1" applyBorder="1" applyAlignment="1" applyProtection="1">
      <alignment horizontal="right" vertical="center"/>
      <protection locked="0"/>
    </xf>
    <xf numFmtId="38" fontId="19" fillId="3" borderId="5" xfId="0" applyNumberFormat="1" applyFont="1" applyFill="1" applyBorder="1" applyAlignment="1" applyProtection="1">
      <alignment horizontal="right" vertical="center"/>
      <protection locked="0"/>
    </xf>
    <xf numFmtId="0" fontId="72" fillId="3" borderId="0" xfId="0" applyFont="1" applyFill="1" applyAlignment="1" applyProtection="1">
      <alignment horizontal="center" vertical="center"/>
    </xf>
    <xf numFmtId="0" fontId="16" fillId="3" borderId="23" xfId="0" applyFont="1" applyFill="1" applyBorder="1" applyAlignment="1" applyProtection="1">
      <alignment horizontal="center" vertical="center" shrinkToFit="1"/>
    </xf>
    <xf numFmtId="0" fontId="19" fillId="3" borderId="51" xfId="0" applyFont="1" applyFill="1" applyBorder="1" applyAlignment="1" applyProtection="1">
      <alignment horizontal="distributed" vertical="center"/>
    </xf>
    <xf numFmtId="0" fontId="19" fillId="3" borderId="47" xfId="0" applyFont="1" applyFill="1" applyBorder="1" applyAlignment="1" applyProtection="1">
      <alignment horizontal="distributed" vertical="center"/>
    </xf>
    <xf numFmtId="181" fontId="16" fillId="3" borderId="25" xfId="0" applyNumberFormat="1" applyFont="1" applyFill="1" applyBorder="1" applyAlignment="1" applyProtection="1">
      <alignment horizontal="center" vertical="center" shrinkToFit="1"/>
    </xf>
    <xf numFmtId="181" fontId="16" fillId="3" borderId="24" xfId="0" applyNumberFormat="1" applyFont="1" applyFill="1" applyBorder="1" applyAlignment="1" applyProtection="1">
      <alignment horizontal="center" vertical="center" shrinkToFit="1"/>
    </xf>
    <xf numFmtId="181" fontId="16" fillId="3" borderId="23" xfId="0" applyNumberFormat="1" applyFont="1" applyFill="1" applyBorder="1" applyAlignment="1" applyProtection="1">
      <alignment horizontal="center" vertical="center" shrinkToFit="1"/>
    </xf>
    <xf numFmtId="0" fontId="19" fillId="3" borderId="4" xfId="0" applyFont="1" applyFill="1" applyBorder="1" applyAlignment="1" applyProtection="1">
      <alignment horizontal="distributed" vertical="center"/>
    </xf>
    <xf numFmtId="0" fontId="19" fillId="3" borderId="3" xfId="0" applyFont="1" applyFill="1" applyBorder="1" applyAlignment="1" applyProtection="1">
      <alignment horizontal="distributed" vertical="center"/>
    </xf>
    <xf numFmtId="38" fontId="19" fillId="3" borderId="25" xfId="1" applyNumberFormat="1" applyFont="1" applyFill="1" applyBorder="1" applyAlignment="1" applyProtection="1">
      <alignment horizontal="right" vertical="center"/>
    </xf>
    <xf numFmtId="38" fontId="0" fillId="3" borderId="24" xfId="1" applyNumberFormat="1" applyFont="1" applyFill="1" applyBorder="1" applyAlignment="1" applyProtection="1">
      <alignment horizontal="right" vertical="center"/>
    </xf>
    <xf numFmtId="38" fontId="0" fillId="3" borderId="49" xfId="1" applyNumberFormat="1" applyFont="1" applyFill="1" applyBorder="1" applyAlignment="1" applyProtection="1">
      <alignment horizontal="right" vertical="center"/>
    </xf>
    <xf numFmtId="0" fontId="19" fillId="3" borderId="10" xfId="0" applyFont="1" applyFill="1" applyBorder="1" applyAlignment="1" applyProtection="1">
      <alignment horizontal="distributed" vertical="center"/>
    </xf>
    <xf numFmtId="0" fontId="19" fillId="3" borderId="9" xfId="0" applyFont="1" applyFill="1" applyBorder="1" applyAlignment="1" applyProtection="1">
      <alignment horizontal="distributed" vertical="center"/>
    </xf>
    <xf numFmtId="0" fontId="19" fillId="3" borderId="25" xfId="0" applyFont="1" applyFill="1" applyBorder="1" applyAlignment="1" applyProtection="1">
      <alignment horizontal="left" vertical="center" shrinkToFit="1"/>
    </xf>
    <xf numFmtId="0" fontId="19" fillId="3" borderId="24" xfId="0" applyFont="1" applyFill="1" applyBorder="1" applyAlignment="1" applyProtection="1">
      <alignment horizontal="left" vertical="center" shrinkToFit="1"/>
    </xf>
    <xf numFmtId="0" fontId="19" fillId="3" borderId="36" xfId="0" applyFont="1" applyFill="1" applyBorder="1" applyAlignment="1" applyProtection="1">
      <alignment horizontal="left" vertical="center" shrinkToFit="1"/>
    </xf>
    <xf numFmtId="0" fontId="19" fillId="3" borderId="17" xfId="0" applyFont="1" applyFill="1" applyBorder="1" applyAlignment="1" applyProtection="1">
      <alignment horizontal="left" vertical="center" wrapText="1"/>
    </xf>
    <xf numFmtId="0" fontId="19" fillId="3" borderId="20" xfId="0" applyFont="1" applyFill="1" applyBorder="1" applyAlignment="1" applyProtection="1">
      <alignment horizontal="left" vertical="center" wrapText="1"/>
    </xf>
    <xf numFmtId="0" fontId="19" fillId="3" borderId="39" xfId="0" applyFont="1" applyFill="1" applyBorder="1" applyAlignment="1" applyProtection="1">
      <alignment horizontal="left" vertical="center" wrapText="1"/>
    </xf>
    <xf numFmtId="0" fontId="16" fillId="3" borderId="0" xfId="0" applyFont="1" applyFill="1" applyAlignment="1" applyProtection="1">
      <alignment horizontal="left" vertical="center"/>
    </xf>
    <xf numFmtId="0" fontId="16" fillId="3" borderId="23" xfId="0" applyFont="1" applyFill="1" applyBorder="1" applyAlignment="1" applyProtection="1">
      <alignment horizontal="center" vertical="center"/>
    </xf>
    <xf numFmtId="0" fontId="16" fillId="3" borderId="8" xfId="0" applyFont="1" applyFill="1" applyBorder="1" applyAlignment="1" applyProtection="1">
      <alignment horizontal="center" vertical="center" shrinkToFit="1"/>
    </xf>
    <xf numFmtId="0" fontId="16" fillId="3" borderId="11" xfId="0" applyFont="1" applyFill="1" applyBorder="1" applyAlignment="1" applyProtection="1">
      <alignment horizontal="center" vertical="center" shrinkToFit="1"/>
    </xf>
    <xf numFmtId="0" fontId="19" fillId="3" borderId="50" xfId="0" applyFont="1" applyFill="1" applyBorder="1" applyAlignment="1" applyProtection="1">
      <alignment horizontal="distributed" vertical="center"/>
    </xf>
    <xf numFmtId="0" fontId="19" fillId="3" borderId="24" xfId="0" applyFont="1" applyFill="1" applyBorder="1" applyAlignment="1" applyProtection="1">
      <alignment horizontal="distributed" vertical="center"/>
    </xf>
    <xf numFmtId="0" fontId="19" fillId="3" borderId="36" xfId="0" applyFont="1" applyFill="1" applyBorder="1" applyAlignment="1" applyProtection="1">
      <alignment horizontal="distributed" vertical="center"/>
    </xf>
    <xf numFmtId="38" fontId="19" fillId="7" borderId="25" xfId="1" applyNumberFormat="1" applyFont="1" applyFill="1" applyBorder="1" applyAlignment="1" applyProtection="1">
      <alignment horizontal="right" vertical="center"/>
      <protection locked="0"/>
    </xf>
    <xf numFmtId="38" fontId="19" fillId="7" borderId="24" xfId="1" applyNumberFormat="1" applyFont="1" applyFill="1" applyBorder="1" applyAlignment="1" applyProtection="1">
      <alignment horizontal="right" vertical="center"/>
      <protection locked="0"/>
    </xf>
    <xf numFmtId="0" fontId="19" fillId="3" borderId="21" xfId="0" applyFont="1" applyFill="1" applyBorder="1" applyAlignment="1" applyProtection="1">
      <alignment horizontal="left" vertical="center"/>
    </xf>
    <xf numFmtId="0" fontId="19" fillId="3" borderId="20" xfId="0" applyFont="1" applyFill="1" applyBorder="1" applyAlignment="1" applyProtection="1">
      <alignment horizontal="left" vertical="center"/>
    </xf>
    <xf numFmtId="0" fontId="19" fillId="3" borderId="39" xfId="0" applyFont="1" applyFill="1" applyBorder="1" applyAlignment="1" applyProtection="1">
      <alignment horizontal="left" vertical="center"/>
    </xf>
    <xf numFmtId="0" fontId="19" fillId="3" borderId="37" xfId="0" applyFont="1" applyFill="1" applyBorder="1" applyAlignment="1" applyProtection="1">
      <alignment horizontal="right" vertical="center" wrapText="1"/>
    </xf>
    <xf numFmtId="0" fontId="19" fillId="3" borderId="49" xfId="0" applyFont="1" applyFill="1" applyBorder="1" applyAlignment="1" applyProtection="1">
      <alignment horizontal="right" vertical="center" wrapText="1"/>
    </xf>
    <xf numFmtId="0" fontId="19" fillId="3" borderId="56" xfId="0" applyFont="1" applyFill="1" applyBorder="1" applyAlignment="1" applyProtection="1">
      <alignment horizontal="right" vertical="center" wrapText="1"/>
    </xf>
    <xf numFmtId="38" fontId="19" fillId="3" borderId="24" xfId="1" applyNumberFormat="1" applyFont="1" applyFill="1" applyBorder="1" applyAlignment="1" applyProtection="1">
      <alignment horizontal="right" vertical="center"/>
    </xf>
    <xf numFmtId="0" fontId="22" fillId="3" borderId="24" xfId="2" applyFont="1" applyFill="1" applyBorder="1" applyAlignment="1" applyProtection="1">
      <alignment horizontal="center" vertical="center" shrinkToFit="1"/>
    </xf>
    <xf numFmtId="0" fontId="22" fillId="3" borderId="24" xfId="2" applyFont="1" applyFill="1" applyBorder="1" applyAlignment="1" applyProtection="1">
      <alignment horizontal="center" vertical="center"/>
    </xf>
    <xf numFmtId="0" fontId="22" fillId="3" borderId="36" xfId="2" applyFont="1" applyFill="1" applyBorder="1" applyAlignment="1" applyProtection="1">
      <alignment horizontal="center" vertical="center"/>
    </xf>
    <xf numFmtId="0" fontId="19" fillId="3" borderId="36" xfId="2" applyFont="1" applyFill="1" applyBorder="1" applyAlignment="1" applyProtection="1">
      <alignment horizontal="center" vertical="center"/>
    </xf>
    <xf numFmtId="0" fontId="19" fillId="3" borderId="47" xfId="2" applyFont="1" applyFill="1" applyBorder="1" applyAlignment="1" applyProtection="1">
      <alignment horizontal="center" vertical="center"/>
    </xf>
    <xf numFmtId="0" fontId="44" fillId="3" borderId="0" xfId="2" applyFont="1" applyFill="1" applyAlignment="1" applyProtection="1">
      <alignment horizontal="center" vertical="center"/>
    </xf>
    <xf numFmtId="0" fontId="19" fillId="3" borderId="12" xfId="2" applyFont="1" applyFill="1" applyBorder="1" applyAlignment="1" applyProtection="1">
      <alignment horizontal="center" vertical="center" shrinkToFit="1"/>
    </xf>
    <xf numFmtId="0" fontId="19" fillId="3" borderId="11" xfId="2" applyFont="1" applyFill="1" applyBorder="1" applyAlignment="1" applyProtection="1">
      <alignment horizontal="center" vertical="center" shrinkToFit="1"/>
    </xf>
    <xf numFmtId="0" fontId="19" fillId="3" borderId="69" xfId="2" applyFont="1" applyFill="1" applyBorder="1" applyAlignment="1" applyProtection="1">
      <alignment horizontal="center" vertical="center" shrinkToFit="1"/>
    </xf>
    <xf numFmtId="0" fontId="22" fillId="3" borderId="17" xfId="2" applyFont="1" applyFill="1" applyBorder="1" applyAlignment="1" applyProtection="1">
      <alignment horizontal="center" vertical="center" wrapText="1"/>
    </xf>
    <xf numFmtId="0" fontId="22" fillId="3" borderId="20" xfId="2" applyFont="1" applyFill="1" applyBorder="1" applyAlignment="1" applyProtection="1">
      <alignment horizontal="center" vertical="center"/>
    </xf>
    <xf numFmtId="0" fontId="22" fillId="3" borderId="66" xfId="2" applyFont="1" applyFill="1" applyBorder="1" applyAlignment="1" applyProtection="1">
      <alignment horizontal="center" vertical="center"/>
    </xf>
    <xf numFmtId="0" fontId="22" fillId="3" borderId="37" xfId="2" applyFont="1" applyFill="1" applyBorder="1" applyAlignment="1" applyProtection="1">
      <alignment horizontal="center" vertical="center"/>
    </xf>
    <xf numFmtId="0" fontId="22" fillId="3" borderId="49" xfId="2" applyFont="1" applyFill="1" applyBorder="1" applyAlignment="1" applyProtection="1">
      <alignment horizontal="center" vertical="center"/>
    </xf>
    <xf numFmtId="0" fontId="22" fillId="3" borderId="63" xfId="2" applyFont="1" applyFill="1" applyBorder="1" applyAlignment="1" applyProtection="1">
      <alignment horizontal="center" vertical="center"/>
    </xf>
    <xf numFmtId="0" fontId="19" fillId="3" borderId="20" xfId="2" applyFont="1" applyFill="1" applyBorder="1" applyAlignment="1" applyProtection="1">
      <alignment horizontal="center" vertical="center" shrinkToFit="1"/>
    </xf>
    <xf numFmtId="0" fontId="19" fillId="3" borderId="39" xfId="2" applyFont="1" applyFill="1" applyBorder="1" applyAlignment="1" applyProtection="1">
      <alignment horizontal="center" vertical="center" shrinkToFit="1"/>
    </xf>
    <xf numFmtId="0" fontId="19" fillId="3" borderId="0" xfId="2" applyFont="1" applyFill="1" applyBorder="1" applyAlignment="1" applyProtection="1">
      <alignment horizontal="center" vertical="center" shrinkToFit="1"/>
    </xf>
    <xf numFmtId="0" fontId="19" fillId="3" borderId="64" xfId="2" applyFont="1" applyFill="1" applyBorder="1" applyAlignment="1" applyProtection="1">
      <alignment horizontal="center" vertical="center" shrinkToFit="1"/>
    </xf>
    <xf numFmtId="0" fontId="22" fillId="3" borderId="20" xfId="2" applyFont="1" applyFill="1" applyBorder="1" applyAlignment="1" applyProtection="1">
      <alignment horizontal="center" vertical="center" wrapText="1"/>
    </xf>
    <xf numFmtId="0" fontId="22" fillId="3" borderId="39" xfId="2" applyFont="1" applyFill="1" applyBorder="1" applyAlignment="1" applyProtection="1">
      <alignment horizontal="center" vertical="center"/>
    </xf>
    <xf numFmtId="0" fontId="22" fillId="3" borderId="56" xfId="2" applyFont="1" applyFill="1" applyBorder="1" applyAlignment="1" applyProtection="1">
      <alignment horizontal="center" vertical="center"/>
    </xf>
    <xf numFmtId="0" fontId="19" fillId="3" borderId="50" xfId="2" applyFont="1" applyFill="1" applyBorder="1" applyAlignment="1" applyProtection="1">
      <alignment horizontal="center" vertical="center" shrinkToFit="1"/>
    </xf>
    <xf numFmtId="0" fontId="19" fillId="3" borderId="24" xfId="2" applyFont="1" applyFill="1" applyBorder="1" applyAlignment="1" applyProtection="1">
      <alignment horizontal="center" vertical="center" shrinkToFit="1"/>
    </xf>
    <xf numFmtId="0" fontId="19" fillId="3" borderId="36" xfId="2" applyFont="1" applyFill="1" applyBorder="1" applyAlignment="1" applyProtection="1">
      <alignment horizontal="center" vertical="center" shrinkToFit="1"/>
    </xf>
    <xf numFmtId="0" fontId="19" fillId="0" borderId="25" xfId="2" applyFont="1" applyFill="1" applyBorder="1" applyAlignment="1" applyProtection="1">
      <alignment horizontal="center" vertical="center" shrinkToFit="1"/>
    </xf>
    <xf numFmtId="0" fontId="19" fillId="0" borderId="24" xfId="2" applyFont="1" applyFill="1" applyBorder="1" applyAlignment="1" applyProtection="1">
      <alignment horizontal="center" vertical="center" shrinkToFit="1"/>
    </xf>
    <xf numFmtId="0" fontId="19" fillId="0" borderId="23" xfId="2" applyFont="1" applyFill="1" applyBorder="1" applyAlignment="1" applyProtection="1">
      <alignment horizontal="center" vertical="center" shrinkToFit="1"/>
    </xf>
    <xf numFmtId="181" fontId="19" fillId="0" borderId="25" xfId="2" applyNumberFormat="1" applyFont="1" applyFill="1" applyBorder="1" applyAlignment="1" applyProtection="1">
      <alignment horizontal="center" vertical="center" shrinkToFit="1"/>
    </xf>
    <xf numFmtId="181" fontId="19" fillId="0" borderId="24" xfId="2" applyNumberFormat="1" applyFont="1" applyFill="1" applyBorder="1" applyAlignment="1" applyProtection="1">
      <alignment horizontal="center" vertical="center" shrinkToFit="1"/>
    </xf>
    <xf numFmtId="181" fontId="19" fillId="0" borderId="23" xfId="2" applyNumberFormat="1" applyFont="1" applyFill="1" applyBorder="1" applyAlignment="1" applyProtection="1">
      <alignment horizontal="center" vertical="center" shrinkToFit="1"/>
    </xf>
    <xf numFmtId="0" fontId="19" fillId="0" borderId="25" xfId="2" applyNumberFormat="1" applyFont="1" applyFill="1" applyBorder="1" applyAlignment="1" applyProtection="1">
      <alignment horizontal="center" vertical="center" shrinkToFit="1"/>
    </xf>
    <xf numFmtId="0" fontId="19" fillId="0" borderId="24" xfId="2" applyNumberFormat="1" applyFont="1" applyFill="1" applyBorder="1" applyAlignment="1" applyProtection="1">
      <alignment horizontal="center" vertical="center" shrinkToFit="1"/>
    </xf>
    <xf numFmtId="0" fontId="19" fillId="0" borderId="23" xfId="2" applyNumberFormat="1" applyFont="1" applyFill="1" applyBorder="1" applyAlignment="1" applyProtection="1">
      <alignment horizontal="center" vertical="center" shrinkToFit="1"/>
    </xf>
    <xf numFmtId="0" fontId="22" fillId="3" borderId="49" xfId="2" applyFont="1" applyFill="1" applyBorder="1" applyAlignment="1" applyProtection="1">
      <alignment vertical="top" wrapText="1"/>
    </xf>
    <xf numFmtId="0" fontId="19" fillId="0" borderId="2" xfId="2" applyFont="1" applyFill="1" applyBorder="1" applyAlignment="1" applyProtection="1">
      <alignment horizontal="center" vertical="center" shrinkToFit="1"/>
    </xf>
    <xf numFmtId="0" fontId="19" fillId="0" borderId="5" xfId="2" applyFont="1" applyFill="1" applyBorder="1" applyAlignment="1" applyProtection="1">
      <alignment horizontal="center" vertical="center" shrinkToFit="1"/>
    </xf>
    <xf numFmtId="0" fontId="19" fillId="0" borderId="1" xfId="2" applyFont="1" applyFill="1" applyBorder="1" applyAlignment="1" applyProtection="1">
      <alignment horizontal="center" vertical="center" shrinkToFit="1"/>
    </xf>
    <xf numFmtId="0" fontId="19" fillId="3" borderId="47" xfId="2" applyFont="1" applyFill="1" applyBorder="1" applyAlignment="1" applyProtection="1">
      <alignment horizontal="center" vertical="center" shrinkToFit="1"/>
    </xf>
    <xf numFmtId="0" fontId="46" fillId="3" borderId="17" xfId="2" applyFont="1" applyFill="1" applyBorder="1" applyAlignment="1" applyProtection="1">
      <alignment horizontal="center" vertical="center" wrapText="1" shrinkToFit="1"/>
      <protection locked="0"/>
    </xf>
    <xf numFmtId="0" fontId="46" fillId="3" borderId="39" xfId="2" applyFont="1" applyFill="1" applyBorder="1" applyAlignment="1" applyProtection="1">
      <alignment horizontal="center" vertical="center" wrapText="1" shrinkToFit="1"/>
      <protection locked="0"/>
    </xf>
    <xf numFmtId="0" fontId="46" fillId="3" borderId="37" xfId="2" applyFont="1" applyFill="1" applyBorder="1" applyAlignment="1" applyProtection="1">
      <alignment horizontal="center" vertical="center" wrapText="1" shrinkToFit="1"/>
      <protection locked="0"/>
    </xf>
    <xf numFmtId="0" fontId="46" fillId="3" borderId="56" xfId="2" applyFont="1" applyFill="1" applyBorder="1" applyAlignment="1" applyProtection="1">
      <alignment horizontal="center" vertical="center" wrapText="1" shrinkToFit="1"/>
      <protection locked="0"/>
    </xf>
    <xf numFmtId="0" fontId="46" fillId="3" borderId="47" xfId="2" applyFont="1" applyFill="1" applyBorder="1" applyAlignment="1" applyProtection="1">
      <alignment horizontal="center" vertical="center" wrapText="1"/>
      <protection locked="0"/>
    </xf>
    <xf numFmtId="0" fontId="19" fillId="3" borderId="47" xfId="2" applyFont="1" applyFill="1" applyBorder="1" applyAlignment="1" applyProtection="1">
      <alignment horizontal="center" vertical="center" shrinkToFit="1"/>
      <protection locked="0"/>
    </xf>
    <xf numFmtId="0" fontId="19" fillId="3" borderId="25" xfId="2" applyFont="1" applyFill="1" applyBorder="1" applyAlignment="1" applyProtection="1">
      <alignment horizontal="center" vertical="center" shrinkToFit="1"/>
      <protection locked="0"/>
    </xf>
    <xf numFmtId="0" fontId="22" fillId="3" borderId="25" xfId="2" applyFont="1" applyFill="1" applyBorder="1" applyAlignment="1" applyProtection="1">
      <alignment horizontal="center" vertical="center" shrinkToFit="1"/>
    </xf>
    <xf numFmtId="0" fontId="19" fillId="3" borderId="6" xfId="2" applyFont="1" applyFill="1" applyBorder="1" applyAlignment="1" applyProtection="1">
      <alignment horizontal="center" vertical="center" shrinkToFit="1"/>
    </xf>
    <xf numFmtId="0" fontId="19" fillId="3" borderId="5" xfId="2" applyFont="1" applyFill="1" applyBorder="1" applyAlignment="1" applyProtection="1">
      <alignment horizontal="center" vertical="center" shrinkToFit="1"/>
    </xf>
    <xf numFmtId="0" fontId="19" fillId="3" borderId="35" xfId="2" applyFont="1" applyFill="1" applyBorder="1" applyAlignment="1" applyProtection="1">
      <alignment horizontal="center" vertical="center" shrinkToFit="1"/>
    </xf>
    <xf numFmtId="0" fontId="46" fillId="3" borderId="47" xfId="2" applyFont="1" applyFill="1" applyBorder="1" applyAlignment="1" applyProtection="1">
      <alignment horizontal="center" vertical="center" wrapText="1" shrinkToFit="1"/>
    </xf>
    <xf numFmtId="0" fontId="19" fillId="3" borderId="17" xfId="2" applyFont="1" applyFill="1" applyBorder="1" applyAlignment="1" applyProtection="1">
      <alignment horizontal="center" vertical="center" shrinkToFit="1"/>
    </xf>
    <xf numFmtId="0" fontId="19" fillId="3" borderId="37" xfId="2" applyFont="1" applyFill="1" applyBorder="1" applyAlignment="1" applyProtection="1">
      <alignment horizontal="center" vertical="center" shrinkToFit="1"/>
    </xf>
    <xf numFmtId="0" fontId="19" fillId="3" borderId="49" xfId="2" applyFont="1" applyFill="1" applyBorder="1" applyAlignment="1" applyProtection="1">
      <alignment horizontal="center" vertical="center" shrinkToFit="1"/>
    </xf>
    <xf numFmtId="0" fontId="19" fillId="3" borderId="56" xfId="2" applyFont="1" applyFill="1" applyBorder="1" applyAlignment="1" applyProtection="1">
      <alignment horizontal="center" vertical="center" shrinkToFit="1"/>
    </xf>
    <xf numFmtId="0" fontId="19" fillId="3" borderId="38" xfId="2" applyFont="1" applyFill="1" applyBorder="1" applyAlignment="1" applyProtection="1">
      <alignment horizontal="center" vertical="center" shrinkToFit="1"/>
    </xf>
    <xf numFmtId="0" fontId="46" fillId="3" borderId="17" xfId="2" applyFont="1" applyFill="1" applyBorder="1" applyAlignment="1" applyProtection="1">
      <alignment horizontal="center" vertical="center" wrapText="1" shrinkToFit="1"/>
    </xf>
    <xf numFmtId="0" fontId="46" fillId="3" borderId="39" xfId="2" applyFont="1" applyFill="1" applyBorder="1" applyAlignment="1" applyProtection="1">
      <alignment horizontal="center" vertical="center" wrapText="1" shrinkToFit="1"/>
    </xf>
    <xf numFmtId="0" fontId="46" fillId="3" borderId="37" xfId="2" applyFont="1" applyFill="1" applyBorder="1" applyAlignment="1" applyProtection="1">
      <alignment horizontal="center" vertical="center" wrapText="1" shrinkToFit="1"/>
    </xf>
    <xf numFmtId="0" fontId="46" fillId="3" borderId="56" xfId="2" applyFont="1" applyFill="1" applyBorder="1" applyAlignment="1" applyProtection="1">
      <alignment horizontal="center" vertical="center" wrapText="1" shrinkToFit="1"/>
    </xf>
    <xf numFmtId="0" fontId="46" fillId="3" borderId="47" xfId="2" applyFont="1" applyFill="1" applyBorder="1" applyAlignment="1" applyProtection="1">
      <alignment horizontal="center" vertical="center" wrapText="1"/>
    </xf>
    <xf numFmtId="0" fontId="19" fillId="3" borderId="25" xfId="2" applyFont="1" applyFill="1" applyBorder="1" applyAlignment="1" applyProtection="1">
      <alignment horizontal="center" vertical="center" shrinkToFit="1"/>
    </xf>
    <xf numFmtId="0" fontId="19" fillId="3" borderId="68" xfId="2" applyFont="1" applyFill="1" applyBorder="1" applyAlignment="1" applyProtection="1">
      <alignment horizontal="center" vertical="center"/>
    </xf>
    <xf numFmtId="0" fontId="22" fillId="3" borderId="20" xfId="2" applyFont="1" applyFill="1" applyBorder="1" applyAlignment="1" applyProtection="1">
      <alignment horizontal="center" vertical="center" shrinkToFit="1"/>
    </xf>
    <xf numFmtId="0" fontId="19" fillId="3" borderId="18" xfId="2" applyFont="1" applyFill="1" applyBorder="1" applyAlignment="1" applyProtection="1">
      <alignment horizontal="center" vertical="center"/>
    </xf>
    <xf numFmtId="0" fontId="19" fillId="3" borderId="67" xfId="2" applyFont="1" applyFill="1" applyBorder="1" applyAlignment="1" applyProtection="1">
      <alignment horizontal="center" vertical="center"/>
    </xf>
    <xf numFmtId="0" fontId="18" fillId="3" borderId="0" xfId="2" applyFont="1" applyFill="1" applyAlignment="1" applyProtection="1">
      <alignment horizontal="left" vertical="top" wrapText="1"/>
    </xf>
    <xf numFmtId="0" fontId="22" fillId="3" borderId="17" xfId="2" applyFont="1" applyFill="1" applyBorder="1" applyAlignment="1" applyProtection="1">
      <alignment horizontal="right" vertical="center"/>
    </xf>
    <xf numFmtId="0" fontId="22" fillId="3" borderId="20" xfId="2" applyFont="1" applyFill="1" applyBorder="1" applyAlignment="1" applyProtection="1">
      <alignment horizontal="right" vertical="center"/>
    </xf>
    <xf numFmtId="0" fontId="22" fillId="3" borderId="66" xfId="2" applyFont="1" applyFill="1" applyBorder="1" applyAlignment="1" applyProtection="1">
      <alignment horizontal="right" vertical="center"/>
    </xf>
    <xf numFmtId="0" fontId="22" fillId="3" borderId="39" xfId="2" applyFont="1" applyFill="1" applyBorder="1" applyAlignment="1" applyProtection="1">
      <alignment horizontal="right" vertical="center"/>
    </xf>
    <xf numFmtId="0" fontId="18" fillId="3" borderId="0" xfId="2" applyFont="1" applyFill="1" applyBorder="1" applyAlignment="1" applyProtection="1">
      <alignment horizontal="left" vertical="top"/>
    </xf>
    <xf numFmtId="0" fontId="18" fillId="3" borderId="64" xfId="2" applyFont="1" applyFill="1" applyBorder="1" applyAlignment="1" applyProtection="1">
      <alignment horizontal="left" vertical="top"/>
    </xf>
    <xf numFmtId="0" fontId="18" fillId="3" borderId="37" xfId="2" applyFont="1" applyFill="1" applyBorder="1" applyAlignment="1" applyProtection="1">
      <alignment horizontal="left" vertical="center"/>
    </xf>
    <xf numFmtId="0" fontId="18" fillId="3" borderId="49" xfId="2" applyFont="1" applyFill="1" applyBorder="1" applyAlignment="1" applyProtection="1">
      <alignment horizontal="left" vertical="center"/>
    </xf>
    <xf numFmtId="0" fontId="18" fillId="3" borderId="49" xfId="2" applyFont="1" applyFill="1" applyBorder="1" applyAlignment="1" applyProtection="1">
      <alignment horizontal="center" vertical="center" shrinkToFit="1"/>
      <protection locked="0"/>
    </xf>
    <xf numFmtId="0" fontId="18" fillId="3" borderId="49" xfId="2" applyFont="1" applyFill="1" applyBorder="1" applyAlignment="1" applyProtection="1">
      <alignment horizontal="center" vertical="center"/>
    </xf>
    <xf numFmtId="0" fontId="18" fillId="3" borderId="38" xfId="2" applyFont="1" applyFill="1" applyBorder="1" applyAlignment="1" applyProtection="1">
      <alignment horizontal="left" vertical="top" shrinkToFit="1"/>
    </xf>
    <xf numFmtId="0" fontId="18" fillId="3" borderId="0" xfId="2" applyFont="1" applyFill="1" applyBorder="1" applyAlignment="1" applyProtection="1">
      <alignment horizontal="left" vertical="top" shrinkToFit="1"/>
    </xf>
    <xf numFmtId="0" fontId="18" fillId="3" borderId="0" xfId="2" applyFont="1" applyFill="1" applyBorder="1" applyAlignment="1" applyProtection="1">
      <alignment horizontal="center" vertical="top" shrinkToFit="1"/>
      <protection locked="0"/>
    </xf>
    <xf numFmtId="0" fontId="18" fillId="3" borderId="65" xfId="2" applyFont="1" applyFill="1" applyBorder="1" applyAlignment="1" applyProtection="1">
      <alignment horizontal="center" vertical="top" shrinkToFit="1"/>
      <protection locked="0"/>
    </xf>
  </cellXfs>
  <cellStyles count="12">
    <cellStyle name="桁区切り" xfId="1" builtinId="6"/>
    <cellStyle name="桁区切り 5" xfId="10"/>
    <cellStyle name="標準" xfId="0" builtinId="0"/>
    <cellStyle name="標準 2 2 2" xfId="8"/>
    <cellStyle name="標準 2 3" xfId="6"/>
    <cellStyle name="標準 2 4" xfId="3"/>
    <cellStyle name="標準 3" xfId="4"/>
    <cellStyle name="標準 4" xfId="2"/>
    <cellStyle name="標準 4 2" xfId="7"/>
    <cellStyle name="標準 5" xfId="9"/>
    <cellStyle name="標準 5 2" xfId="11"/>
    <cellStyle name="標準_賃金改善内訳表" xfId="5"/>
  </cellStyles>
  <dxfs count="13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CC00CC"/>
        </patternFill>
      </fill>
    </dxf>
    <dxf>
      <fill>
        <patternFill>
          <bgColor rgb="FFCC00CC"/>
        </patternFill>
      </fill>
    </dxf>
    <dxf>
      <fill>
        <patternFill>
          <bgColor rgb="FFFF3300"/>
        </patternFill>
      </fill>
    </dxf>
    <dxf>
      <fill>
        <patternFill>
          <bgColor rgb="FF92D050"/>
        </patternFill>
      </fill>
    </dxf>
    <dxf>
      <fill>
        <patternFill>
          <bgColor rgb="FF92D050"/>
        </patternFill>
      </fill>
    </dxf>
    <dxf>
      <fill>
        <patternFill>
          <bgColor rgb="FFFFFF00"/>
        </patternFill>
      </fill>
    </dxf>
    <dxf>
      <fill>
        <patternFill>
          <bgColor rgb="FFFF3300"/>
        </patternFill>
      </fill>
    </dxf>
    <dxf>
      <fill>
        <patternFill>
          <bgColor rgb="FF0070C0"/>
        </patternFill>
      </fill>
    </dxf>
    <dxf>
      <fill>
        <patternFill>
          <bgColor rgb="FF0070C0"/>
        </patternFill>
      </fill>
    </dxf>
    <dxf>
      <fill>
        <patternFill>
          <bgColor rgb="FF92D050"/>
        </patternFill>
      </fill>
    </dxf>
    <dxf>
      <fill>
        <patternFill>
          <bgColor rgb="FF92D050"/>
        </patternFill>
      </fill>
    </dxf>
    <dxf>
      <fill>
        <patternFill>
          <bgColor rgb="FF48E8F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70C0"/>
        </patternFill>
      </fill>
    </dxf>
    <dxf>
      <fill>
        <patternFill>
          <bgColor rgb="FF0070C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48E8F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6699"/>
        </patternFill>
      </fill>
    </dxf>
    <dxf>
      <fill>
        <patternFill>
          <bgColor rgb="FFCC00CC"/>
        </patternFill>
      </fill>
    </dxf>
    <dxf>
      <fill>
        <patternFill>
          <bgColor rgb="FF92D050"/>
        </patternFill>
      </fill>
    </dxf>
    <dxf>
      <fill>
        <patternFill>
          <bgColor rgb="FFCC00CC"/>
        </patternFill>
      </fill>
    </dxf>
    <dxf>
      <fill>
        <patternFill>
          <bgColor rgb="FF92D050"/>
        </patternFill>
      </fill>
    </dxf>
    <dxf>
      <fill>
        <patternFill>
          <fgColor rgb="FFFFFF66"/>
          <bgColor rgb="FFFFFF00"/>
        </patternFill>
      </fill>
    </dxf>
    <dxf>
      <fill>
        <patternFill>
          <bgColor rgb="FFFFFF66"/>
        </patternFill>
      </fill>
    </dxf>
    <dxf>
      <fill>
        <patternFill>
          <bgColor rgb="FF0070C0"/>
        </patternFill>
      </fill>
    </dxf>
    <dxf>
      <fill>
        <patternFill>
          <bgColor theme="6" tint="0.39994506668294322"/>
        </patternFill>
      </fill>
    </dxf>
    <dxf>
      <fill>
        <patternFill>
          <bgColor rgb="FF0070C0"/>
        </patternFill>
      </fill>
    </dxf>
    <dxf>
      <fill>
        <patternFill>
          <bgColor theme="6"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66"/>
        </patternFill>
      </fill>
    </dxf>
    <dxf>
      <fill>
        <patternFill>
          <bgColor rgb="FFFF3300"/>
        </patternFill>
      </fill>
    </dxf>
    <dxf>
      <fill>
        <patternFill>
          <bgColor theme="6" tint="0.39994506668294322"/>
        </patternFill>
      </fill>
    </dxf>
    <dxf>
      <fill>
        <patternFill>
          <fgColor rgb="FFFFFF66"/>
          <bgColor rgb="FFFFFF00"/>
        </patternFill>
      </fill>
    </dxf>
    <dxf>
      <fill>
        <patternFill>
          <bgColor rgb="FF0070C0"/>
        </patternFill>
      </fill>
    </dxf>
    <dxf>
      <fill>
        <patternFill>
          <bgColor rgb="FF0070C0"/>
        </patternFill>
      </fill>
    </dxf>
    <dxf>
      <fill>
        <patternFill>
          <bgColor rgb="FFFFFF66"/>
        </patternFill>
      </fill>
    </dxf>
    <dxf>
      <fill>
        <patternFill>
          <bgColor rgb="FFFFFF00"/>
        </patternFill>
      </fill>
    </dxf>
    <dxf>
      <fill>
        <patternFill>
          <bgColor rgb="FF0070C0"/>
        </patternFill>
      </fill>
    </dxf>
    <dxf>
      <fill>
        <patternFill>
          <bgColor theme="6" tint="0.39994506668294322"/>
        </patternFill>
      </fill>
    </dxf>
    <dxf>
      <fill>
        <patternFill>
          <bgColor rgb="FF0070C0"/>
        </patternFill>
      </fill>
    </dxf>
    <dxf>
      <fill>
        <patternFill>
          <bgColor theme="6" tint="0.39994506668294322"/>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66"/>
        </patternFill>
      </fill>
    </dxf>
    <dxf>
      <fill>
        <patternFill>
          <bgColor rgb="FFFF3300"/>
        </patternFill>
      </fill>
    </dxf>
    <dxf>
      <fill>
        <patternFill>
          <bgColor rgb="FFFF3300"/>
        </patternFill>
      </fill>
    </dxf>
    <dxf>
      <fill>
        <patternFill>
          <bgColor theme="6" tint="0.39994506668294322"/>
        </patternFill>
      </fill>
    </dxf>
    <dxf>
      <fill>
        <patternFill>
          <bgColor rgb="FFFFFF00"/>
        </patternFill>
      </fill>
    </dxf>
  </dxfs>
  <tableStyles count="0" defaultTableStyle="TableStyleMedium2" defaultPivotStyle="PivotStyleLight16"/>
  <colors>
    <mruColors>
      <color rgb="FFFFFF66"/>
      <color rgb="FFFFFC3E"/>
      <color rgb="FFBB8B05"/>
      <color rgb="FF0070C0"/>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N$18" lockText="1" noThreeD="1"/>
</file>

<file path=xl/ctrlProps/ctrlProp2.xml><?xml version="1.0" encoding="utf-8"?>
<formControlPr xmlns="http://schemas.microsoft.com/office/spreadsheetml/2009/9/main" objectType="CheckBox" fmlaLink="$AN$19"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BI$4" lockText="1" noThreeD="1"/>
</file>

<file path=xl/ctrlProps/ctrlProp7.xml><?xml version="1.0" encoding="utf-8"?>
<formControlPr xmlns="http://schemas.microsoft.com/office/spreadsheetml/2009/9/main" objectType="CheckBox" fmlaLink="$BI$5" lockText="1" noThreeD="1"/>
</file>

<file path=xl/drawings/drawing1.xml><?xml version="1.0" encoding="utf-8"?>
<xdr:wsDr xmlns:xdr="http://schemas.openxmlformats.org/drawingml/2006/spreadsheetDrawing" xmlns:a="http://schemas.openxmlformats.org/drawingml/2006/main">
  <xdr:oneCellAnchor>
    <xdr:from>
      <xdr:col>65</xdr:col>
      <xdr:colOff>302559</xdr:colOff>
      <xdr:row>114</xdr:row>
      <xdr:rowOff>0</xdr:rowOff>
    </xdr:from>
    <xdr:ext cx="184731" cy="264560"/>
    <xdr:sp macro="" textlink="">
      <xdr:nvSpPr>
        <xdr:cNvPr id="4" name="テキスト ボックス 3">
          <a:extLst>
            <a:ext uri="{FF2B5EF4-FFF2-40B4-BE49-F238E27FC236}">
              <a16:creationId xmlns:a16="http://schemas.microsoft.com/office/drawing/2014/main" id="{00000000-0008-0000-0800-000002000000}"/>
            </a:ext>
          </a:extLst>
        </xdr:cNvPr>
        <xdr:cNvSpPr txBox="1"/>
      </xdr:nvSpPr>
      <xdr:spPr>
        <a:xfrm>
          <a:off x="15914034"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65</xdr:col>
      <xdr:colOff>302559</xdr:colOff>
      <xdr:row>114</xdr:row>
      <xdr:rowOff>0</xdr:rowOff>
    </xdr:from>
    <xdr:ext cx="184731" cy="264560"/>
    <xdr:sp macro="" textlink="">
      <xdr:nvSpPr>
        <xdr:cNvPr id="5" name="テキスト ボックス 4">
          <a:extLst>
            <a:ext uri="{FF2B5EF4-FFF2-40B4-BE49-F238E27FC236}">
              <a16:creationId xmlns:a16="http://schemas.microsoft.com/office/drawing/2014/main" id="{00000000-0008-0000-0B00-000002000000}"/>
            </a:ext>
          </a:extLst>
        </xdr:cNvPr>
        <xdr:cNvSpPr txBox="1"/>
      </xdr:nvSpPr>
      <xdr:spPr>
        <a:xfrm>
          <a:off x="15914034"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123825</xdr:colOff>
          <xdr:row>16</xdr:row>
          <xdr:rowOff>114300</xdr:rowOff>
        </xdr:from>
        <xdr:to>
          <xdr:col>32</xdr:col>
          <xdr:colOff>161925</xdr:colOff>
          <xdr:row>18</xdr:row>
          <xdr:rowOff>76200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17</xdr:row>
          <xdr:rowOff>104775</xdr:rowOff>
        </xdr:from>
        <xdr:to>
          <xdr:col>33</xdr:col>
          <xdr:colOff>19050</xdr:colOff>
          <xdr:row>19</xdr:row>
          <xdr:rowOff>76200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123825</xdr:rowOff>
        </xdr:from>
        <xdr:to>
          <xdr:col>7</xdr:col>
          <xdr:colOff>28575</xdr:colOff>
          <xdr:row>50</xdr:row>
          <xdr:rowOff>66675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114300</xdr:rowOff>
        </xdr:from>
        <xdr:to>
          <xdr:col>7</xdr:col>
          <xdr:colOff>28575</xdr:colOff>
          <xdr:row>51</xdr:row>
          <xdr:rowOff>76200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104775</xdr:rowOff>
        </xdr:from>
        <xdr:to>
          <xdr:col>7</xdr:col>
          <xdr:colOff>28575</xdr:colOff>
          <xdr:row>52</xdr:row>
          <xdr:rowOff>66675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171450</xdr:colOff>
          <xdr:row>2</xdr:row>
          <xdr:rowOff>19050</xdr:rowOff>
        </xdr:from>
        <xdr:to>
          <xdr:col>23</xdr:col>
          <xdr:colOff>47625</xdr:colOff>
          <xdr:row>4</xdr:row>
          <xdr:rowOff>38100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xdr:row>
          <xdr:rowOff>133350</xdr:rowOff>
        </xdr:from>
        <xdr:to>
          <xdr:col>23</xdr:col>
          <xdr:colOff>57150</xdr:colOff>
          <xdr:row>5</xdr:row>
          <xdr:rowOff>38100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2:N30"/>
  <sheetViews>
    <sheetView tabSelected="1" view="pageBreakPreview" zoomScaleNormal="100" zoomScaleSheetLayoutView="100" workbookViewId="0">
      <selection activeCell="E6" sqref="E6"/>
    </sheetView>
  </sheetViews>
  <sheetFormatPr defaultRowHeight="13.5" x14ac:dyDescent="0.15"/>
  <cols>
    <col min="1" max="1" width="4.125" customWidth="1"/>
    <col min="3" max="3" width="18.25" customWidth="1"/>
    <col min="5" max="5" width="13.5" customWidth="1"/>
    <col min="6" max="6" width="4.25" customWidth="1"/>
    <col min="7" max="7" width="10.25" customWidth="1"/>
    <col min="10" max="10" width="1.375" customWidth="1"/>
    <col min="11" max="11" width="5.125" customWidth="1"/>
    <col min="12" max="12" width="9" hidden="1" customWidth="1"/>
    <col min="13" max="13" width="12.375" hidden="1" customWidth="1"/>
    <col min="14" max="14" width="10.5" hidden="1" customWidth="1"/>
    <col min="15" max="15" width="2.375" customWidth="1"/>
    <col min="16" max="16" width="9" customWidth="1"/>
  </cols>
  <sheetData>
    <row r="2" spans="1:14" ht="17.25" x14ac:dyDescent="0.15">
      <c r="A2" s="303" t="s">
        <v>440</v>
      </c>
      <c r="B2" s="292"/>
      <c r="C2" s="292"/>
      <c r="D2" s="292"/>
      <c r="E2" s="292"/>
      <c r="F2" s="292"/>
      <c r="G2" s="292"/>
      <c r="H2" s="292"/>
      <c r="I2" s="292"/>
      <c r="J2" s="292"/>
    </row>
    <row r="3" spans="1:14" ht="14.25" thickBot="1" x14ac:dyDescent="0.2">
      <c r="A3" s="292"/>
      <c r="B3" s="292"/>
      <c r="C3" s="292"/>
      <c r="D3" s="292"/>
      <c r="E3" s="292"/>
      <c r="F3" s="292"/>
      <c r="G3" s="292"/>
      <c r="H3" s="292"/>
      <c r="I3" s="292"/>
      <c r="J3" s="292"/>
    </row>
    <row r="4" spans="1:14" ht="201.75" customHeight="1" thickBot="1" x14ac:dyDescent="0.2">
      <c r="A4" s="292"/>
      <c r="B4" s="469" t="s">
        <v>451</v>
      </c>
      <c r="C4" s="470"/>
      <c r="D4" s="470"/>
      <c r="E4" s="470"/>
      <c r="F4" s="470"/>
      <c r="G4" s="470"/>
      <c r="H4" s="470"/>
      <c r="I4" s="471"/>
      <c r="J4" s="292"/>
    </row>
    <row r="5" spans="1:14" ht="30.75" customHeight="1" thickBot="1" x14ac:dyDescent="0.2">
      <c r="A5" s="292"/>
      <c r="B5" s="298" t="s">
        <v>345</v>
      </c>
      <c r="C5" s="292"/>
      <c r="D5" s="292"/>
      <c r="E5" s="292"/>
      <c r="F5" s="292"/>
      <c r="G5" s="292"/>
      <c r="H5" s="292"/>
      <c r="I5" s="292"/>
      <c r="J5" s="292"/>
      <c r="M5" s="297" t="s">
        <v>425</v>
      </c>
      <c r="N5" s="296">
        <v>44652</v>
      </c>
    </row>
    <row r="6" spans="1:14" ht="29.25" customHeight="1" x14ac:dyDescent="0.15">
      <c r="A6" s="292"/>
      <c r="B6" s="292"/>
      <c r="C6" s="390" t="s">
        <v>258</v>
      </c>
      <c r="D6" s="391" t="s">
        <v>52</v>
      </c>
      <c r="E6" s="392"/>
      <c r="F6" s="393" t="s">
        <v>51</v>
      </c>
      <c r="G6" s="292"/>
      <c r="H6" s="292"/>
      <c r="I6" s="292"/>
      <c r="J6" s="292"/>
      <c r="M6" s="297" t="s">
        <v>426</v>
      </c>
      <c r="N6" s="296">
        <v>44682</v>
      </c>
    </row>
    <row r="7" spans="1:14" ht="29.25" customHeight="1" x14ac:dyDescent="0.15">
      <c r="A7" s="292"/>
      <c r="B7" s="292"/>
      <c r="C7" s="394" t="s">
        <v>50</v>
      </c>
      <c r="D7" s="472"/>
      <c r="E7" s="472"/>
      <c r="F7" s="473"/>
      <c r="G7" s="292"/>
      <c r="H7" s="292"/>
      <c r="I7" s="292"/>
      <c r="J7" s="53"/>
      <c r="M7" s="297" t="s">
        <v>427</v>
      </c>
      <c r="N7" s="296">
        <v>44713</v>
      </c>
    </row>
    <row r="8" spans="1:14" ht="29.25" customHeight="1" x14ac:dyDescent="0.15">
      <c r="A8" s="292"/>
      <c r="B8" s="292"/>
      <c r="C8" s="394" t="s">
        <v>344</v>
      </c>
      <c r="D8" s="474"/>
      <c r="E8" s="474"/>
      <c r="F8" s="475"/>
      <c r="G8" s="292"/>
      <c r="H8" s="292"/>
      <c r="I8" s="292"/>
      <c r="J8" s="53"/>
      <c r="M8" s="297" t="s">
        <v>428</v>
      </c>
      <c r="N8" s="296">
        <v>44743</v>
      </c>
    </row>
    <row r="9" spans="1:14" ht="29.25" customHeight="1" x14ac:dyDescent="0.15">
      <c r="A9" s="292"/>
      <c r="B9" s="292"/>
      <c r="C9" s="394" t="s">
        <v>343</v>
      </c>
      <c r="D9" s="476"/>
      <c r="E9" s="477"/>
      <c r="F9" s="478"/>
      <c r="G9" s="292"/>
      <c r="H9" s="292"/>
      <c r="I9" s="292"/>
      <c r="J9" s="53"/>
      <c r="M9" s="297" t="s">
        <v>429</v>
      </c>
      <c r="N9" s="296">
        <v>44774</v>
      </c>
    </row>
    <row r="10" spans="1:14" ht="29.25" customHeight="1" thickBot="1" x14ac:dyDescent="0.2">
      <c r="A10" s="292"/>
      <c r="B10" s="292"/>
      <c r="C10" s="395" t="s">
        <v>342</v>
      </c>
      <c r="D10" s="479"/>
      <c r="E10" s="480"/>
      <c r="F10" s="481"/>
      <c r="G10" s="292"/>
      <c r="H10" s="292"/>
      <c r="I10" s="292"/>
      <c r="J10" s="53"/>
      <c r="M10" s="297" t="s">
        <v>430</v>
      </c>
      <c r="N10" s="296">
        <v>44805</v>
      </c>
    </row>
    <row r="11" spans="1:14" ht="29.25" customHeight="1" thickBot="1" x14ac:dyDescent="0.2">
      <c r="A11" s="292"/>
      <c r="B11" s="292"/>
      <c r="C11" s="295"/>
      <c r="D11" s="295"/>
      <c r="E11" s="295"/>
      <c r="F11" s="295"/>
      <c r="G11" s="292"/>
      <c r="H11" s="292"/>
      <c r="I11" s="292"/>
      <c r="J11" s="53"/>
      <c r="M11" s="297" t="s">
        <v>431</v>
      </c>
      <c r="N11" s="296">
        <v>44835</v>
      </c>
    </row>
    <row r="12" spans="1:14" ht="29.25" customHeight="1" x14ac:dyDescent="0.15">
      <c r="A12" s="292"/>
      <c r="B12" s="292"/>
      <c r="C12" s="485" t="s">
        <v>341</v>
      </c>
      <c r="D12" s="486"/>
      <c r="E12" s="486"/>
      <c r="F12" s="487"/>
      <c r="G12" s="488" t="s">
        <v>61</v>
      </c>
      <c r="H12" s="489"/>
      <c r="I12" s="292"/>
      <c r="J12" s="53"/>
      <c r="M12" s="297" t="s">
        <v>432</v>
      </c>
      <c r="N12" s="296">
        <v>44866</v>
      </c>
    </row>
    <row r="13" spans="1:14" ht="29.25" customHeight="1" thickBot="1" x14ac:dyDescent="0.2">
      <c r="A13" s="292"/>
      <c r="B13" s="292"/>
      <c r="C13" s="302" t="s">
        <v>425</v>
      </c>
      <c r="D13" s="301" t="s">
        <v>340</v>
      </c>
      <c r="E13" s="483" t="s">
        <v>436</v>
      </c>
      <c r="F13" s="484"/>
      <c r="G13" s="300">
        <f>_xlfn.DAYS(VLOOKUP(E13,M5:N16,2,FALSE),VLOOKUP(C13,M5:N16,2,FALSE))/30+1</f>
        <v>12.133333333333333</v>
      </c>
      <c r="H13" s="299" t="s">
        <v>339</v>
      </c>
      <c r="I13" s="292"/>
      <c r="J13" s="53"/>
      <c r="M13" s="297" t="s">
        <v>433</v>
      </c>
      <c r="N13" s="296">
        <v>44896</v>
      </c>
    </row>
    <row r="14" spans="1:14" ht="29.25" customHeight="1" thickBot="1" x14ac:dyDescent="0.2">
      <c r="A14" s="292"/>
      <c r="B14" s="292"/>
      <c r="C14" s="295"/>
      <c r="D14" s="295"/>
      <c r="E14" s="295"/>
      <c r="F14" s="295"/>
      <c r="G14" s="292"/>
      <c r="H14" s="292"/>
      <c r="I14" s="292"/>
      <c r="J14" s="53"/>
      <c r="M14" s="297" t="s">
        <v>434</v>
      </c>
      <c r="N14" s="296">
        <v>44927</v>
      </c>
    </row>
    <row r="15" spans="1:14" ht="29.25" customHeight="1" x14ac:dyDescent="0.15">
      <c r="A15" s="292"/>
      <c r="B15" s="292"/>
      <c r="C15" s="496" t="s">
        <v>338</v>
      </c>
      <c r="D15" s="490" t="s">
        <v>337</v>
      </c>
      <c r="E15" s="490"/>
      <c r="F15" s="492"/>
      <c r="G15" s="493"/>
      <c r="H15" s="292"/>
      <c r="I15" s="292"/>
      <c r="J15" s="53"/>
      <c r="M15" s="297" t="s">
        <v>435</v>
      </c>
      <c r="N15" s="296">
        <v>44958</v>
      </c>
    </row>
    <row r="16" spans="1:14" ht="29.25" customHeight="1" thickBot="1" x14ac:dyDescent="0.2">
      <c r="A16" s="292"/>
      <c r="B16" s="292"/>
      <c r="C16" s="497"/>
      <c r="D16" s="491" t="s">
        <v>336</v>
      </c>
      <c r="E16" s="491"/>
      <c r="F16" s="494"/>
      <c r="G16" s="495"/>
      <c r="H16" s="292"/>
      <c r="I16" s="292"/>
      <c r="J16" s="53"/>
      <c r="M16" s="297" t="s">
        <v>436</v>
      </c>
      <c r="N16" s="296">
        <v>44986</v>
      </c>
    </row>
    <row r="17" spans="1:14" ht="29.25" customHeight="1" x14ac:dyDescent="0.15">
      <c r="A17" s="292"/>
      <c r="B17" s="292"/>
      <c r="C17" s="295"/>
      <c r="D17" s="295"/>
      <c r="E17" s="295"/>
      <c r="F17" s="295"/>
      <c r="G17" s="292"/>
      <c r="H17" s="292"/>
      <c r="I17" s="292"/>
      <c r="J17" s="53"/>
    </row>
    <row r="18" spans="1:14" ht="30.75" customHeight="1" thickBot="1" x14ac:dyDescent="0.2">
      <c r="A18" s="292"/>
      <c r="B18" s="298" t="s">
        <v>335</v>
      </c>
      <c r="C18" s="292"/>
      <c r="D18" s="292"/>
      <c r="E18" s="292"/>
      <c r="F18" s="292"/>
      <c r="G18" s="292"/>
      <c r="H18" s="292"/>
      <c r="I18" s="292"/>
      <c r="J18" s="53"/>
    </row>
    <row r="19" spans="1:14" ht="29.25" hidden="1" customHeight="1" thickBot="1" x14ac:dyDescent="0.2">
      <c r="A19" s="292"/>
      <c r="B19" s="292"/>
      <c r="C19" s="500" t="s">
        <v>334</v>
      </c>
      <c r="D19" s="501"/>
      <c r="E19" s="501"/>
      <c r="F19" s="502"/>
      <c r="G19" s="396"/>
      <c r="H19" s="397" t="s">
        <v>333</v>
      </c>
      <c r="I19" s="292"/>
      <c r="J19" s="53"/>
    </row>
    <row r="20" spans="1:14" ht="29.25" hidden="1" customHeight="1" thickBot="1" x14ac:dyDescent="0.2">
      <c r="A20" s="292"/>
      <c r="B20" s="292"/>
      <c r="C20" s="295"/>
      <c r="D20" s="295"/>
      <c r="E20" s="295"/>
      <c r="F20" s="295"/>
      <c r="G20" s="294"/>
      <c r="H20" s="293"/>
      <c r="I20" s="292"/>
      <c r="J20" s="53"/>
    </row>
    <row r="21" spans="1:14" ht="44.25" customHeight="1" x14ac:dyDescent="0.15">
      <c r="A21" s="292"/>
      <c r="B21" s="292"/>
      <c r="C21" s="503" t="s">
        <v>437</v>
      </c>
      <c r="D21" s="504"/>
      <c r="E21" s="504"/>
      <c r="F21" s="504"/>
      <c r="G21" s="507"/>
      <c r="H21" s="508"/>
      <c r="I21" s="398" t="s">
        <v>1</v>
      </c>
      <c r="J21" s="53"/>
      <c r="L21" s="498" t="s">
        <v>332</v>
      </c>
      <c r="M21" s="498"/>
      <c r="N21" s="498"/>
    </row>
    <row r="22" spans="1:14" ht="44.25" customHeight="1" thickBot="1" x14ac:dyDescent="0.2">
      <c r="A22" s="292"/>
      <c r="B22" s="292"/>
      <c r="C22" s="505" t="s">
        <v>438</v>
      </c>
      <c r="D22" s="506"/>
      <c r="E22" s="506"/>
      <c r="F22" s="506"/>
      <c r="G22" s="509"/>
      <c r="H22" s="510"/>
      <c r="I22" s="399" t="s">
        <v>1</v>
      </c>
      <c r="J22" s="53"/>
      <c r="L22" s="499">
        <f>IFERROR(G22/G21,0)</f>
        <v>0</v>
      </c>
      <c r="M22" s="499"/>
      <c r="N22" s="499"/>
    </row>
    <row r="23" spans="1:14" ht="68.25" customHeight="1" x14ac:dyDescent="0.15">
      <c r="A23" s="292"/>
      <c r="B23" s="292"/>
      <c r="C23" s="482" t="s">
        <v>439</v>
      </c>
      <c r="D23" s="482"/>
      <c r="E23" s="482"/>
      <c r="F23" s="482"/>
      <c r="G23" s="482"/>
      <c r="H23" s="482"/>
      <c r="I23" s="482"/>
      <c r="J23" s="53"/>
    </row>
    <row r="24" spans="1:14" ht="14.25" x14ac:dyDescent="0.15">
      <c r="A24" s="292"/>
      <c r="B24" s="292"/>
      <c r="C24" s="292"/>
      <c r="D24" s="292"/>
      <c r="E24" s="292"/>
      <c r="F24" s="292"/>
      <c r="G24" s="292"/>
      <c r="H24" s="292"/>
      <c r="I24" s="292"/>
      <c r="J24" s="53"/>
    </row>
    <row r="25" spans="1:14" ht="14.25" x14ac:dyDescent="0.15">
      <c r="J25" s="1"/>
    </row>
    <row r="26" spans="1:14" ht="14.25" x14ac:dyDescent="0.15">
      <c r="J26" s="1"/>
    </row>
    <row r="27" spans="1:14" ht="14.25" x14ac:dyDescent="0.15">
      <c r="J27" s="1"/>
    </row>
    <row r="28" spans="1:14" ht="14.25" x14ac:dyDescent="0.15">
      <c r="J28" s="1"/>
    </row>
    <row r="29" spans="1:14" ht="14.25" x14ac:dyDescent="0.15">
      <c r="J29" s="1"/>
    </row>
    <row r="30" spans="1:14" ht="14.25" x14ac:dyDescent="0.15">
      <c r="J30" s="1"/>
    </row>
  </sheetData>
  <sheetProtection password="EE69" sheet="1" objects="1" scenarios="1"/>
  <mergeCells count="21">
    <mergeCell ref="L21:N21"/>
    <mergeCell ref="L22:N22"/>
    <mergeCell ref="C19:F19"/>
    <mergeCell ref="C21:F21"/>
    <mergeCell ref="C22:F22"/>
    <mergeCell ref="G21:H21"/>
    <mergeCell ref="G22:H22"/>
    <mergeCell ref="C23:I23"/>
    <mergeCell ref="E13:F13"/>
    <mergeCell ref="C12:F12"/>
    <mergeCell ref="G12:H12"/>
    <mergeCell ref="D15:E15"/>
    <mergeCell ref="D16:E16"/>
    <mergeCell ref="F15:G15"/>
    <mergeCell ref="F16:G16"/>
    <mergeCell ref="C15:C16"/>
    <mergeCell ref="B4:I4"/>
    <mergeCell ref="D7:F7"/>
    <mergeCell ref="D8:F8"/>
    <mergeCell ref="D9:F9"/>
    <mergeCell ref="D10:F10"/>
  </mergeCells>
  <phoneticPr fontId="17"/>
  <conditionalFormatting sqref="E6 D7:F10 F15:G16 G21:H22">
    <cfRule type="containsBlanks" dxfId="138" priority="1">
      <formula>LEN(TRIM(D6))=0</formula>
    </cfRule>
  </conditionalFormatting>
  <dataValidations count="4">
    <dataValidation type="list" allowBlank="1" showInputMessage="1" showErrorMessage="1" sqref="E13:F13 C13">
      <formula1>$M$5:$M$16</formula1>
    </dataValidation>
    <dataValidation type="list" allowBlank="1" showInputMessage="1" showErrorMessage="1" sqref="E6 J7:J30">
      <formula1>"鶴見,神奈川,西,中,南,港南,保土ケ谷,旭,磯子,金沢,港北,緑,青葉,都筑,泉,栄,戸塚,瀬谷"</formula1>
    </dataValidation>
    <dataValidation type="list" allowBlank="1" showInputMessage="1" showErrorMessage="1" sqref="D7:F7">
      <formula1>"保育所,認定こども園,幼稚園,小規模保育事業,家庭的保育事業,事業所内保育事業"</formula1>
    </dataValidation>
    <dataValidation type="list" allowBlank="1" showInputMessage="1" showErrorMessage="1" sqref="F15:G16">
      <formula1>"令和元年度,令和３年度"</formula1>
    </dataValidation>
  </dataValidations>
  <pageMargins left="0.25" right="0.25" top="0.75" bottom="0.75" header="0.3" footer="0.3"/>
  <pageSetup paperSize="9"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sheetPr>
  <dimension ref="A1:AP64"/>
  <sheetViews>
    <sheetView view="pageBreakPreview" zoomScaleNormal="100" zoomScaleSheetLayoutView="100" workbookViewId="0">
      <selection activeCell="A16" sqref="A16"/>
    </sheetView>
  </sheetViews>
  <sheetFormatPr defaultRowHeight="13.5" x14ac:dyDescent="0.15"/>
  <cols>
    <col min="1" max="39" width="2.25" style="31" customWidth="1"/>
    <col min="40" max="40" width="7.125" style="31" hidden="1" customWidth="1"/>
    <col min="41" max="41" width="2.25" style="31" hidden="1" customWidth="1"/>
    <col min="42" max="51" width="2.25" style="31" customWidth="1"/>
    <col min="52" max="16384" width="9" style="31"/>
  </cols>
  <sheetData>
    <row r="1" spans="1:39" x14ac:dyDescent="0.15">
      <c r="A1" s="84" t="s">
        <v>142</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row>
    <row r="2" spans="1:39" x14ac:dyDescent="0.15">
      <c r="A2" s="926" t="s">
        <v>444</v>
      </c>
      <c r="B2" s="926"/>
      <c r="C2" s="926"/>
      <c r="D2" s="926"/>
      <c r="E2" s="926"/>
      <c r="F2" s="926"/>
      <c r="G2" s="926"/>
      <c r="H2" s="926"/>
      <c r="I2" s="926"/>
      <c r="J2" s="926"/>
      <c r="K2" s="926"/>
      <c r="L2" s="926"/>
      <c r="M2" s="926"/>
      <c r="N2" s="926"/>
      <c r="O2" s="926"/>
      <c r="P2" s="926"/>
      <c r="Q2" s="926"/>
      <c r="R2" s="926"/>
      <c r="S2" s="926"/>
      <c r="T2" s="926"/>
      <c r="U2" s="926"/>
      <c r="V2" s="926"/>
      <c r="W2" s="926"/>
      <c r="X2" s="926"/>
      <c r="Y2" s="926"/>
      <c r="Z2" s="926"/>
      <c r="AA2" s="926"/>
      <c r="AB2" s="926"/>
      <c r="AC2" s="926"/>
      <c r="AD2" s="926"/>
      <c r="AE2" s="926"/>
      <c r="AF2" s="926"/>
      <c r="AG2" s="926"/>
      <c r="AH2" s="926"/>
      <c r="AI2" s="926"/>
      <c r="AJ2" s="926"/>
      <c r="AK2" s="926"/>
      <c r="AL2" s="926"/>
      <c r="AM2" s="926"/>
    </row>
    <row r="3" spans="1:39" x14ac:dyDescent="0.15">
      <c r="A3" s="926"/>
      <c r="B3" s="926"/>
      <c r="C3" s="926"/>
      <c r="D3" s="926"/>
      <c r="E3" s="926"/>
      <c r="F3" s="926"/>
      <c r="G3" s="926"/>
      <c r="H3" s="926"/>
      <c r="I3" s="926"/>
      <c r="J3" s="926"/>
      <c r="K3" s="926"/>
      <c r="L3" s="926"/>
      <c r="M3" s="926"/>
      <c r="N3" s="926"/>
      <c r="O3" s="926"/>
      <c r="P3" s="926"/>
      <c r="Q3" s="926"/>
      <c r="R3" s="926"/>
      <c r="S3" s="926"/>
      <c r="T3" s="926"/>
      <c r="U3" s="926"/>
      <c r="V3" s="926"/>
      <c r="W3" s="926"/>
      <c r="X3" s="926"/>
      <c r="Y3" s="926"/>
      <c r="Z3" s="926"/>
      <c r="AA3" s="926"/>
      <c r="AB3" s="926"/>
      <c r="AC3" s="926"/>
      <c r="AD3" s="926"/>
      <c r="AE3" s="926"/>
      <c r="AF3" s="926"/>
      <c r="AG3" s="926"/>
      <c r="AH3" s="926"/>
      <c r="AI3" s="926"/>
      <c r="AJ3" s="926"/>
      <c r="AK3" s="926"/>
      <c r="AL3" s="926"/>
      <c r="AM3" s="926"/>
    </row>
    <row r="4" spans="1:39" ht="13.5" customHeight="1" x14ac:dyDescent="0.15">
      <c r="A4" s="85"/>
      <c r="B4" s="85"/>
      <c r="C4" s="85"/>
      <c r="D4" s="85"/>
      <c r="E4" s="85"/>
      <c r="F4" s="85"/>
      <c r="G4" s="85"/>
      <c r="H4" s="85"/>
      <c r="I4" s="85"/>
      <c r="J4" s="85"/>
      <c r="K4" s="85"/>
      <c r="L4" s="85"/>
      <c r="M4" s="85"/>
      <c r="N4" s="85"/>
      <c r="O4" s="85"/>
      <c r="P4" s="85"/>
      <c r="Q4" s="85"/>
      <c r="R4" s="85"/>
      <c r="S4" s="86"/>
      <c r="T4" s="86"/>
      <c r="U4" s="86"/>
      <c r="V4" s="86"/>
      <c r="W4" s="86"/>
      <c r="X4" s="86"/>
      <c r="Y4" s="86"/>
      <c r="Z4" s="86"/>
      <c r="AA4" s="86"/>
      <c r="AB4" s="86"/>
      <c r="AC4" s="927">
        <f ca="1">TODAY()</f>
        <v>44887</v>
      </c>
      <c r="AD4" s="927"/>
      <c r="AE4" s="927"/>
      <c r="AF4" s="927"/>
      <c r="AG4" s="927"/>
      <c r="AH4" s="927"/>
      <c r="AI4" s="927"/>
      <c r="AJ4" s="927"/>
      <c r="AK4" s="927"/>
      <c r="AL4" s="927"/>
      <c r="AM4" s="927"/>
    </row>
    <row r="5" spans="1:39" ht="13.5" customHeight="1" thickBot="1" x14ac:dyDescent="0.2">
      <c r="A5" s="86" t="s">
        <v>119</v>
      </c>
      <c r="B5" s="85"/>
      <c r="C5" s="85"/>
      <c r="D5" s="85"/>
      <c r="E5" s="85"/>
      <c r="F5" s="85"/>
      <c r="G5" s="85"/>
      <c r="H5" s="85"/>
      <c r="I5" s="85"/>
      <c r="J5" s="85"/>
      <c r="K5" s="85"/>
      <c r="L5" s="85"/>
      <c r="M5" s="85"/>
      <c r="N5" s="85"/>
      <c r="O5" s="85"/>
      <c r="P5" s="85"/>
      <c r="Q5" s="85"/>
      <c r="R5" s="85"/>
      <c r="S5" s="86"/>
      <c r="T5" s="86"/>
      <c r="U5" s="86"/>
      <c r="V5" s="86"/>
      <c r="W5" s="86"/>
      <c r="X5" s="86"/>
      <c r="Y5" s="86"/>
      <c r="Z5" s="86"/>
      <c r="AA5" s="86"/>
      <c r="AB5" s="86"/>
      <c r="AC5" s="86"/>
      <c r="AD5" s="86"/>
      <c r="AE5" s="86"/>
      <c r="AF5" s="86"/>
      <c r="AG5" s="86"/>
      <c r="AH5" s="86"/>
      <c r="AI5" s="86"/>
      <c r="AJ5" s="86"/>
      <c r="AK5" s="86"/>
      <c r="AL5" s="86"/>
      <c r="AM5" s="86"/>
    </row>
    <row r="6" spans="1:39" x14ac:dyDescent="0.15">
      <c r="A6" s="86"/>
      <c r="B6" s="86"/>
      <c r="C6" s="86"/>
      <c r="D6" s="86"/>
      <c r="E6" s="86"/>
      <c r="F6" s="86"/>
      <c r="G6" s="86"/>
      <c r="H6" s="86"/>
      <c r="I6" s="86"/>
      <c r="J6" s="86"/>
      <c r="K6" s="86"/>
      <c r="L6" s="86"/>
      <c r="M6" s="86"/>
      <c r="N6" s="86"/>
      <c r="O6" s="86"/>
      <c r="P6" s="86"/>
      <c r="Q6" s="86"/>
      <c r="R6" s="86"/>
      <c r="S6" s="86"/>
      <c r="T6" s="86"/>
      <c r="U6" s="86"/>
      <c r="V6" s="928" t="s">
        <v>118</v>
      </c>
      <c r="W6" s="929"/>
      <c r="X6" s="929"/>
      <c r="Y6" s="929"/>
      <c r="Z6" s="929"/>
      <c r="AA6" s="929"/>
      <c r="AB6" s="930"/>
      <c r="AC6" s="931" t="s">
        <v>117</v>
      </c>
      <c r="AD6" s="932"/>
      <c r="AE6" s="932"/>
      <c r="AF6" s="932"/>
      <c r="AG6" s="932">
        <f>⑦第２号様式の２!F1</f>
        <v>0</v>
      </c>
      <c r="AH6" s="932"/>
      <c r="AI6" s="932"/>
      <c r="AJ6" s="932"/>
      <c r="AK6" s="932"/>
      <c r="AL6" s="932" t="s">
        <v>116</v>
      </c>
      <c r="AM6" s="933"/>
    </row>
    <row r="7" spans="1:39" x14ac:dyDescent="0.15">
      <c r="A7" s="86"/>
      <c r="B7" s="86"/>
      <c r="C7" s="86"/>
      <c r="D7" s="86"/>
      <c r="E7" s="86"/>
      <c r="F7" s="86"/>
      <c r="G7" s="86"/>
      <c r="H7" s="86"/>
      <c r="I7" s="86"/>
      <c r="J7" s="86"/>
      <c r="K7" s="86"/>
      <c r="L7" s="86"/>
      <c r="M7" s="86"/>
      <c r="N7" s="86"/>
      <c r="O7" s="86"/>
      <c r="P7" s="86"/>
      <c r="Q7" s="86"/>
      <c r="R7" s="86"/>
      <c r="S7" s="86"/>
      <c r="T7" s="86"/>
      <c r="U7" s="86"/>
      <c r="V7" s="917" t="s">
        <v>115</v>
      </c>
      <c r="W7" s="918"/>
      <c r="X7" s="918"/>
      <c r="Y7" s="918"/>
      <c r="Z7" s="918"/>
      <c r="AA7" s="918"/>
      <c r="AB7" s="919"/>
      <c r="AC7" s="920">
        <f>⑦第２号様式の２!E2</f>
        <v>0</v>
      </c>
      <c r="AD7" s="921"/>
      <c r="AE7" s="921"/>
      <c r="AF7" s="921"/>
      <c r="AG7" s="921"/>
      <c r="AH7" s="921"/>
      <c r="AI7" s="921"/>
      <c r="AJ7" s="921"/>
      <c r="AK7" s="921"/>
      <c r="AL7" s="921"/>
      <c r="AM7" s="922"/>
    </row>
    <row r="8" spans="1:39" x14ac:dyDescent="0.15">
      <c r="A8" s="86"/>
      <c r="B8" s="86"/>
      <c r="C8" s="86"/>
      <c r="D8" s="86"/>
      <c r="E8" s="86"/>
      <c r="F8" s="86"/>
      <c r="G8" s="86"/>
      <c r="H8" s="86"/>
      <c r="I8" s="86"/>
      <c r="J8" s="86"/>
      <c r="K8" s="86"/>
      <c r="L8" s="86"/>
      <c r="M8" s="86"/>
      <c r="N8" s="86"/>
      <c r="O8" s="86"/>
      <c r="P8" s="86"/>
      <c r="Q8" s="86"/>
      <c r="R8" s="86"/>
      <c r="S8" s="86"/>
      <c r="T8" s="86"/>
      <c r="U8" s="86"/>
      <c r="V8" s="917" t="s">
        <v>114</v>
      </c>
      <c r="W8" s="918"/>
      <c r="X8" s="918"/>
      <c r="Y8" s="918"/>
      <c r="Z8" s="918"/>
      <c r="AA8" s="918"/>
      <c r="AB8" s="919"/>
      <c r="AC8" s="923">
        <f>⑦第２号様式の２!E3</f>
        <v>0</v>
      </c>
      <c r="AD8" s="924"/>
      <c r="AE8" s="924"/>
      <c r="AF8" s="924"/>
      <c r="AG8" s="924"/>
      <c r="AH8" s="924"/>
      <c r="AI8" s="924"/>
      <c r="AJ8" s="924"/>
      <c r="AK8" s="924"/>
      <c r="AL8" s="924"/>
      <c r="AM8" s="925"/>
    </row>
    <row r="9" spans="1:39" x14ac:dyDescent="0.15">
      <c r="A9" s="86"/>
      <c r="B9" s="86"/>
      <c r="C9" s="86"/>
      <c r="D9" s="86"/>
      <c r="E9" s="86"/>
      <c r="F9" s="86"/>
      <c r="G9" s="86"/>
      <c r="H9" s="86"/>
      <c r="I9" s="86"/>
      <c r="J9" s="86"/>
      <c r="K9" s="86"/>
      <c r="L9" s="86"/>
      <c r="M9" s="86"/>
      <c r="N9" s="86"/>
      <c r="O9" s="86"/>
      <c r="P9" s="86"/>
      <c r="Q9" s="86"/>
      <c r="R9" s="86"/>
      <c r="S9" s="86"/>
      <c r="T9" s="86"/>
      <c r="U9" s="86"/>
      <c r="V9" s="917" t="s">
        <v>113</v>
      </c>
      <c r="W9" s="918"/>
      <c r="X9" s="918"/>
      <c r="Y9" s="918"/>
      <c r="Z9" s="918"/>
      <c r="AA9" s="918"/>
      <c r="AB9" s="919"/>
      <c r="AC9" s="920">
        <f>⑦第２号様式の２!E4</f>
        <v>0</v>
      </c>
      <c r="AD9" s="921"/>
      <c r="AE9" s="921"/>
      <c r="AF9" s="921"/>
      <c r="AG9" s="921"/>
      <c r="AH9" s="921"/>
      <c r="AI9" s="921"/>
      <c r="AJ9" s="921"/>
      <c r="AK9" s="921"/>
      <c r="AL9" s="921"/>
      <c r="AM9" s="922"/>
    </row>
    <row r="10" spans="1:39" ht="14.25" thickBot="1" x14ac:dyDescent="0.2">
      <c r="A10" s="86"/>
      <c r="B10" s="86"/>
      <c r="C10" s="86"/>
      <c r="D10" s="86"/>
      <c r="E10" s="86"/>
      <c r="F10" s="86"/>
      <c r="G10" s="86"/>
      <c r="H10" s="86"/>
      <c r="I10" s="86"/>
      <c r="J10" s="86"/>
      <c r="K10" s="86"/>
      <c r="L10" s="86"/>
      <c r="M10" s="86"/>
      <c r="N10" s="86"/>
      <c r="O10" s="86"/>
      <c r="P10" s="86"/>
      <c r="Q10" s="86"/>
      <c r="R10" s="86"/>
      <c r="S10" s="86"/>
      <c r="T10" s="86"/>
      <c r="U10" s="86"/>
      <c r="V10" s="904" t="s">
        <v>112</v>
      </c>
      <c r="W10" s="905"/>
      <c r="X10" s="905"/>
      <c r="Y10" s="905"/>
      <c r="Z10" s="905"/>
      <c r="AA10" s="905"/>
      <c r="AB10" s="906"/>
      <c r="AC10" s="914">
        <f>⑦第２号様式の２!E5</f>
        <v>0</v>
      </c>
      <c r="AD10" s="915"/>
      <c r="AE10" s="915"/>
      <c r="AF10" s="915"/>
      <c r="AG10" s="915"/>
      <c r="AH10" s="915"/>
      <c r="AI10" s="915"/>
      <c r="AJ10" s="915"/>
      <c r="AK10" s="915"/>
      <c r="AL10" s="915"/>
      <c r="AM10" s="916"/>
    </row>
    <row r="11" spans="1:39" ht="6.75" customHeight="1" x14ac:dyDescent="0.15">
      <c r="A11" s="86"/>
      <c r="B11" s="86"/>
      <c r="C11" s="86"/>
      <c r="D11" s="86"/>
      <c r="E11" s="86"/>
      <c r="F11" s="86"/>
      <c r="G11" s="86"/>
      <c r="H11" s="86"/>
      <c r="I11" s="86"/>
      <c r="J11" s="86"/>
      <c r="K11" s="86"/>
      <c r="L11" s="86"/>
      <c r="M11" s="86"/>
      <c r="N11" s="86"/>
      <c r="O11" s="86"/>
      <c r="P11" s="86"/>
      <c r="Q11" s="86"/>
      <c r="R11" s="86"/>
      <c r="S11" s="87"/>
      <c r="T11" s="87"/>
      <c r="U11" s="87"/>
      <c r="V11" s="87"/>
      <c r="W11" s="87"/>
      <c r="X11" s="87"/>
      <c r="Y11" s="87"/>
      <c r="Z11" s="87"/>
      <c r="AA11" s="87"/>
      <c r="AB11" s="87"/>
      <c r="AC11" s="87"/>
      <c r="AD11" s="87"/>
      <c r="AE11" s="87"/>
      <c r="AF11" s="87"/>
      <c r="AG11" s="87"/>
      <c r="AH11" s="87"/>
      <c r="AI11" s="87"/>
      <c r="AJ11" s="87"/>
      <c r="AK11" s="87"/>
      <c r="AL11" s="87"/>
      <c r="AM11" s="88"/>
    </row>
    <row r="12" spans="1:39" x14ac:dyDescent="0.15">
      <c r="A12" s="907" t="s">
        <v>143</v>
      </c>
      <c r="B12" s="907"/>
      <c r="C12" s="907"/>
      <c r="D12" s="907"/>
      <c r="E12" s="907"/>
      <c r="F12" s="907"/>
      <c r="G12" s="907"/>
      <c r="H12" s="907"/>
      <c r="I12" s="907"/>
      <c r="J12" s="907"/>
      <c r="K12" s="907"/>
      <c r="L12" s="907"/>
      <c r="M12" s="907"/>
      <c r="N12" s="907"/>
      <c r="O12" s="907"/>
      <c r="P12" s="907"/>
      <c r="Q12" s="907"/>
      <c r="R12" s="907"/>
      <c r="S12" s="907"/>
      <c r="T12" s="907"/>
      <c r="U12" s="907"/>
      <c r="V12" s="907"/>
      <c r="W12" s="907"/>
      <c r="X12" s="907"/>
      <c r="Y12" s="907"/>
      <c r="Z12" s="907"/>
      <c r="AA12" s="907"/>
      <c r="AB12" s="907"/>
      <c r="AC12" s="907"/>
      <c r="AD12" s="907"/>
      <c r="AE12" s="907"/>
      <c r="AF12" s="907"/>
      <c r="AG12" s="907"/>
      <c r="AH12" s="907"/>
      <c r="AI12" s="907"/>
      <c r="AJ12" s="907"/>
      <c r="AK12" s="907"/>
      <c r="AL12" s="907"/>
      <c r="AM12" s="907"/>
    </row>
    <row r="13" spans="1:39" ht="6.75" customHeight="1" x14ac:dyDescent="0.15">
      <c r="A13" s="86"/>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row>
    <row r="14" spans="1:39" x14ac:dyDescent="0.15">
      <c r="A14" s="89" t="s">
        <v>144</v>
      </c>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row>
    <row r="15" spans="1:39" x14ac:dyDescent="0.15">
      <c r="A15" s="908" t="s">
        <v>145</v>
      </c>
      <c r="B15" s="909"/>
      <c r="C15" s="909"/>
      <c r="D15" s="909"/>
      <c r="E15" s="909"/>
      <c r="F15" s="909"/>
      <c r="G15" s="909"/>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10"/>
    </row>
    <row r="16" spans="1:39" ht="14.25" thickBot="1" x14ac:dyDescent="0.2">
      <c r="A16" s="90" t="s">
        <v>146</v>
      </c>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91"/>
    </row>
    <row r="17" spans="1:40" ht="14.25" customHeight="1" thickTop="1" x14ac:dyDescent="0.15">
      <c r="A17" s="92" t="s">
        <v>147</v>
      </c>
      <c r="B17" s="92" t="s">
        <v>148</v>
      </c>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378"/>
      <c r="AG17" s="379"/>
      <c r="AH17" s="379"/>
      <c r="AI17" s="379"/>
      <c r="AJ17" s="379"/>
      <c r="AK17" s="379"/>
      <c r="AL17" s="379"/>
      <c r="AM17" s="380"/>
    </row>
    <row r="18" spans="1:40" x14ac:dyDescent="0.15">
      <c r="A18" s="94"/>
      <c r="B18" s="95" t="s">
        <v>149</v>
      </c>
      <c r="C18" s="96" t="s">
        <v>150</v>
      </c>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381"/>
      <c r="AG18" s="447"/>
      <c r="AH18" s="912" t="s">
        <v>449</v>
      </c>
      <c r="AI18" s="912"/>
      <c r="AJ18" s="912"/>
      <c r="AK18" s="912"/>
      <c r="AL18" s="912"/>
      <c r="AM18" s="913"/>
      <c r="AN18" s="448" t="b">
        <v>0</v>
      </c>
    </row>
    <row r="19" spans="1:40" x14ac:dyDescent="0.15">
      <c r="A19" s="94"/>
      <c r="B19" s="95" t="s">
        <v>151</v>
      </c>
      <c r="C19" s="96" t="s">
        <v>152</v>
      </c>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381"/>
      <c r="AG19" s="447"/>
      <c r="AH19" s="912" t="s">
        <v>450</v>
      </c>
      <c r="AI19" s="912"/>
      <c r="AJ19" s="912"/>
      <c r="AK19" s="912"/>
      <c r="AL19" s="912"/>
      <c r="AM19" s="913"/>
      <c r="AN19" s="448" t="b">
        <v>0</v>
      </c>
    </row>
    <row r="20" spans="1:40" ht="14.25" thickBot="1" x14ac:dyDescent="0.2">
      <c r="A20" s="97"/>
      <c r="B20" s="98" t="s">
        <v>153</v>
      </c>
      <c r="C20" s="99" t="s">
        <v>154</v>
      </c>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382"/>
      <c r="AG20" s="383"/>
      <c r="AH20" s="383"/>
      <c r="AI20" s="383"/>
      <c r="AJ20" s="383"/>
      <c r="AK20" s="383"/>
      <c r="AL20" s="383"/>
      <c r="AM20" s="384"/>
    </row>
    <row r="21" spans="1:40" ht="14.25" thickTop="1" x14ac:dyDescent="0.15">
      <c r="A21" s="86"/>
      <c r="B21" s="101" t="s">
        <v>84</v>
      </c>
      <c r="C21" s="101"/>
      <c r="D21" s="102" t="s">
        <v>155</v>
      </c>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row>
    <row r="22" spans="1:40" x14ac:dyDescent="0.15">
      <c r="A22" s="86"/>
      <c r="B22" s="101" t="s">
        <v>82</v>
      </c>
      <c r="C22" s="101"/>
      <c r="D22" s="102" t="s">
        <v>156</v>
      </c>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row>
    <row r="23" spans="1:40" x14ac:dyDescent="0.15">
      <c r="A23" s="86"/>
      <c r="B23" s="101" t="s">
        <v>80</v>
      </c>
      <c r="C23" s="101"/>
      <c r="D23" s="102" t="s">
        <v>157</v>
      </c>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row>
    <row r="24" spans="1:40" x14ac:dyDescent="0.15">
      <c r="A24" s="86"/>
      <c r="B24" s="101" t="s">
        <v>78</v>
      </c>
      <c r="C24" s="101"/>
      <c r="D24" s="911" t="s">
        <v>158</v>
      </c>
      <c r="E24" s="911"/>
      <c r="F24" s="911"/>
      <c r="G24" s="911"/>
      <c r="H24" s="911"/>
      <c r="I24" s="911"/>
      <c r="J24" s="911"/>
      <c r="K24" s="911"/>
      <c r="L24" s="911"/>
      <c r="M24" s="911"/>
      <c r="N24" s="911"/>
      <c r="O24" s="911"/>
      <c r="P24" s="911"/>
      <c r="Q24" s="911"/>
      <c r="R24" s="911"/>
      <c r="S24" s="911"/>
      <c r="T24" s="911"/>
      <c r="U24" s="911"/>
      <c r="V24" s="911"/>
      <c r="W24" s="911"/>
      <c r="X24" s="911"/>
      <c r="Y24" s="911"/>
      <c r="Z24" s="911"/>
      <c r="AA24" s="911"/>
      <c r="AB24" s="911"/>
      <c r="AC24" s="911"/>
      <c r="AD24" s="911"/>
      <c r="AE24" s="911"/>
      <c r="AF24" s="911"/>
      <c r="AG24" s="911"/>
      <c r="AH24" s="911"/>
      <c r="AI24" s="911"/>
      <c r="AJ24" s="911"/>
      <c r="AK24" s="911"/>
      <c r="AL24" s="911"/>
      <c r="AM24" s="911"/>
    </row>
    <row r="25" spans="1:40" x14ac:dyDescent="0.15">
      <c r="A25" s="86"/>
      <c r="B25" s="102"/>
      <c r="C25" s="102"/>
      <c r="D25" s="911"/>
      <c r="E25" s="911"/>
      <c r="F25" s="911"/>
      <c r="G25" s="911"/>
      <c r="H25" s="911"/>
      <c r="I25" s="911"/>
      <c r="J25" s="911"/>
      <c r="K25" s="911"/>
      <c r="L25" s="911"/>
      <c r="M25" s="911"/>
      <c r="N25" s="911"/>
      <c r="O25" s="911"/>
      <c r="P25" s="911"/>
      <c r="Q25" s="911"/>
      <c r="R25" s="911"/>
      <c r="S25" s="911"/>
      <c r="T25" s="911"/>
      <c r="U25" s="911"/>
      <c r="V25" s="911"/>
      <c r="W25" s="911"/>
      <c r="X25" s="911"/>
      <c r="Y25" s="911"/>
      <c r="Z25" s="911"/>
      <c r="AA25" s="911"/>
      <c r="AB25" s="911"/>
      <c r="AC25" s="911"/>
      <c r="AD25" s="911"/>
      <c r="AE25" s="911"/>
      <c r="AF25" s="911"/>
      <c r="AG25" s="911"/>
      <c r="AH25" s="911"/>
      <c r="AI25" s="911"/>
      <c r="AJ25" s="911"/>
      <c r="AK25" s="911"/>
      <c r="AL25" s="911"/>
      <c r="AM25" s="911"/>
    </row>
    <row r="26" spans="1:40" x14ac:dyDescent="0.15">
      <c r="A26" s="86"/>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row>
    <row r="27" spans="1:40" x14ac:dyDescent="0.15">
      <c r="A27" s="86" t="s">
        <v>159</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row>
    <row r="28" spans="1:40" ht="13.5" customHeight="1" x14ac:dyDescent="0.15">
      <c r="A28" s="902" t="s">
        <v>160</v>
      </c>
      <c r="B28" s="902"/>
      <c r="C28" s="902"/>
      <c r="D28" s="902"/>
      <c r="E28" s="902"/>
      <c r="F28" s="902"/>
      <c r="G28" s="902"/>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row>
    <row r="29" spans="1:40" x14ac:dyDescent="0.15">
      <c r="A29" s="902"/>
      <c r="B29" s="902"/>
      <c r="C29" s="902"/>
      <c r="D29" s="902"/>
      <c r="E29" s="902"/>
      <c r="F29" s="902"/>
      <c r="G29" s="902"/>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row>
    <row r="30" spans="1:40" x14ac:dyDescent="0.15">
      <c r="A30" s="902"/>
      <c r="B30" s="902"/>
      <c r="C30" s="902"/>
      <c r="D30" s="902"/>
      <c r="E30" s="902"/>
      <c r="F30" s="902"/>
      <c r="G30" s="902"/>
      <c r="H30" s="902"/>
      <c r="I30" s="902"/>
      <c r="J30" s="902"/>
      <c r="K30" s="902"/>
      <c r="L30" s="902"/>
      <c r="M30" s="902"/>
      <c r="N30" s="902"/>
      <c r="O30" s="902"/>
      <c r="P30" s="902"/>
      <c r="Q30" s="902"/>
      <c r="R30" s="902"/>
      <c r="S30" s="902"/>
      <c r="T30" s="902"/>
      <c r="U30" s="902"/>
      <c r="V30" s="902"/>
      <c r="W30" s="902"/>
      <c r="X30" s="902"/>
      <c r="Y30" s="902"/>
      <c r="Z30" s="902"/>
      <c r="AA30" s="902"/>
      <c r="AB30" s="902"/>
      <c r="AC30" s="902"/>
      <c r="AD30" s="902"/>
      <c r="AE30" s="902"/>
      <c r="AF30" s="902"/>
      <c r="AG30" s="902"/>
      <c r="AH30" s="902"/>
      <c r="AI30" s="902"/>
      <c r="AJ30" s="902"/>
      <c r="AK30" s="902"/>
      <c r="AL30" s="902"/>
      <c r="AM30" s="902"/>
    </row>
    <row r="31" spans="1:40" x14ac:dyDescent="0.15">
      <c r="A31" s="902"/>
      <c r="B31" s="902"/>
      <c r="C31" s="902"/>
      <c r="D31" s="902"/>
      <c r="E31" s="902"/>
      <c r="F31" s="902"/>
      <c r="G31" s="902"/>
      <c r="H31" s="902"/>
      <c r="I31" s="902"/>
      <c r="J31" s="902"/>
      <c r="K31" s="902"/>
      <c r="L31" s="902"/>
      <c r="M31" s="902"/>
      <c r="N31" s="902"/>
      <c r="O31" s="902"/>
      <c r="P31" s="902"/>
      <c r="Q31" s="902"/>
      <c r="R31" s="902"/>
      <c r="S31" s="902"/>
      <c r="T31" s="902"/>
      <c r="U31" s="902"/>
      <c r="V31" s="902"/>
      <c r="W31" s="902"/>
      <c r="X31" s="902"/>
      <c r="Y31" s="902"/>
      <c r="Z31" s="902"/>
      <c r="AA31" s="902"/>
      <c r="AB31" s="902"/>
      <c r="AC31" s="902"/>
      <c r="AD31" s="902"/>
      <c r="AE31" s="902"/>
      <c r="AF31" s="902"/>
      <c r="AG31" s="902"/>
      <c r="AH31" s="902"/>
      <c r="AI31" s="902"/>
      <c r="AJ31" s="902"/>
      <c r="AK31" s="902"/>
      <c r="AL31" s="902"/>
      <c r="AM31" s="902"/>
    </row>
    <row r="32" spans="1:40" x14ac:dyDescent="0.15">
      <c r="A32" s="902"/>
      <c r="B32" s="902"/>
      <c r="C32" s="902"/>
      <c r="D32" s="902"/>
      <c r="E32" s="902"/>
      <c r="F32" s="902"/>
      <c r="G32" s="902"/>
      <c r="H32" s="902"/>
      <c r="I32" s="902"/>
      <c r="J32" s="902"/>
      <c r="K32" s="902"/>
      <c r="L32" s="902"/>
      <c r="M32" s="902"/>
      <c r="N32" s="902"/>
      <c r="O32" s="902"/>
      <c r="P32" s="902"/>
      <c r="Q32" s="902"/>
      <c r="R32" s="902"/>
      <c r="S32" s="902"/>
      <c r="T32" s="902"/>
      <c r="U32" s="902"/>
      <c r="V32" s="902"/>
      <c r="W32" s="902"/>
      <c r="X32" s="902"/>
      <c r="Y32" s="902"/>
      <c r="Z32" s="902"/>
      <c r="AA32" s="902"/>
      <c r="AB32" s="902"/>
      <c r="AC32" s="902"/>
      <c r="AD32" s="902"/>
      <c r="AE32" s="902"/>
      <c r="AF32" s="902"/>
      <c r="AG32" s="902"/>
      <c r="AH32" s="902"/>
      <c r="AI32" s="902"/>
      <c r="AJ32" s="902"/>
      <c r="AK32" s="902"/>
      <c r="AL32" s="902"/>
      <c r="AM32" s="902"/>
    </row>
    <row r="33" spans="1:39" x14ac:dyDescent="0.15">
      <c r="A33" s="902"/>
      <c r="B33" s="902"/>
      <c r="C33" s="902"/>
      <c r="D33" s="902"/>
      <c r="E33" s="902"/>
      <c r="F33" s="902"/>
      <c r="G33" s="902"/>
      <c r="H33" s="902"/>
      <c r="I33" s="902"/>
      <c r="J33" s="902"/>
      <c r="K33" s="902"/>
      <c r="L33" s="902"/>
      <c r="M33" s="902"/>
      <c r="N33" s="902"/>
      <c r="O33" s="902"/>
      <c r="P33" s="902"/>
      <c r="Q33" s="902"/>
      <c r="R33" s="902"/>
      <c r="S33" s="902"/>
      <c r="T33" s="902"/>
      <c r="U33" s="902"/>
      <c r="V33" s="902"/>
      <c r="W33" s="902"/>
      <c r="X33" s="902"/>
      <c r="Y33" s="902"/>
      <c r="Z33" s="902"/>
      <c r="AA33" s="902"/>
      <c r="AB33" s="902"/>
      <c r="AC33" s="902"/>
      <c r="AD33" s="902"/>
      <c r="AE33" s="902"/>
      <c r="AF33" s="902"/>
      <c r="AG33" s="902"/>
      <c r="AH33" s="902"/>
      <c r="AI33" s="902"/>
      <c r="AJ33" s="902"/>
      <c r="AK33" s="902"/>
      <c r="AL33" s="902"/>
      <c r="AM33" s="902"/>
    </row>
    <row r="34" spans="1:39" x14ac:dyDescent="0.15">
      <c r="A34" s="103"/>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row>
    <row r="35" spans="1:39" x14ac:dyDescent="0.15">
      <c r="A35" s="103" t="s">
        <v>161</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row>
    <row r="36" spans="1:39" ht="13.5" customHeight="1" x14ac:dyDescent="0.15">
      <c r="A36" s="902" t="s">
        <v>162</v>
      </c>
      <c r="B36" s="902"/>
      <c r="C36" s="902"/>
      <c r="D36" s="902"/>
      <c r="E36" s="902"/>
      <c r="F36" s="902"/>
      <c r="G36" s="902"/>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row>
    <row r="37" spans="1:39" x14ac:dyDescent="0.15">
      <c r="A37" s="902"/>
      <c r="B37" s="902"/>
      <c r="C37" s="902"/>
      <c r="D37" s="902"/>
      <c r="E37" s="902"/>
      <c r="F37" s="902"/>
      <c r="G37" s="902"/>
      <c r="H37" s="902"/>
      <c r="I37" s="902"/>
      <c r="J37" s="902"/>
      <c r="K37" s="902"/>
      <c r="L37" s="902"/>
      <c r="M37" s="902"/>
      <c r="N37" s="902"/>
      <c r="O37" s="902"/>
      <c r="P37" s="902"/>
      <c r="Q37" s="902"/>
      <c r="R37" s="902"/>
      <c r="S37" s="902"/>
      <c r="T37" s="902"/>
      <c r="U37" s="902"/>
      <c r="V37" s="902"/>
      <c r="W37" s="902"/>
      <c r="X37" s="902"/>
      <c r="Y37" s="902"/>
      <c r="Z37" s="902"/>
      <c r="AA37" s="902"/>
      <c r="AB37" s="902"/>
      <c r="AC37" s="902"/>
      <c r="AD37" s="902"/>
      <c r="AE37" s="902"/>
      <c r="AF37" s="902"/>
      <c r="AG37" s="902"/>
      <c r="AH37" s="902"/>
      <c r="AI37" s="902"/>
      <c r="AJ37" s="902"/>
      <c r="AK37" s="902"/>
      <c r="AL37" s="902"/>
      <c r="AM37" s="902"/>
    </row>
    <row r="38" spans="1:39" x14ac:dyDescent="0.15">
      <c r="A38" s="902"/>
      <c r="B38" s="902"/>
      <c r="C38" s="902"/>
      <c r="D38" s="902"/>
      <c r="E38" s="902"/>
      <c r="F38" s="902"/>
      <c r="G38" s="902"/>
      <c r="H38" s="902"/>
      <c r="I38" s="902"/>
      <c r="J38" s="902"/>
      <c r="K38" s="902"/>
      <c r="L38" s="902"/>
      <c r="M38" s="902"/>
      <c r="N38" s="902"/>
      <c r="O38" s="902"/>
      <c r="P38" s="902"/>
      <c r="Q38" s="902"/>
      <c r="R38" s="902"/>
      <c r="S38" s="902"/>
      <c r="T38" s="902"/>
      <c r="U38" s="902"/>
      <c r="V38" s="902"/>
      <c r="W38" s="902"/>
      <c r="X38" s="902"/>
      <c r="Y38" s="902"/>
      <c r="Z38" s="902"/>
      <c r="AA38" s="902"/>
      <c r="AB38" s="902"/>
      <c r="AC38" s="902"/>
      <c r="AD38" s="902"/>
      <c r="AE38" s="902"/>
      <c r="AF38" s="902"/>
      <c r="AG38" s="902"/>
      <c r="AH38" s="902"/>
      <c r="AI38" s="902"/>
      <c r="AJ38" s="902"/>
      <c r="AK38" s="902"/>
      <c r="AL38" s="902"/>
      <c r="AM38" s="902"/>
    </row>
    <row r="39" spans="1:39" x14ac:dyDescent="0.15">
      <c r="A39" s="902"/>
      <c r="B39" s="902"/>
      <c r="C39" s="902"/>
      <c r="D39" s="902"/>
      <c r="E39" s="902"/>
      <c r="F39" s="902"/>
      <c r="G39" s="902"/>
      <c r="H39" s="902"/>
      <c r="I39" s="902"/>
      <c r="J39" s="902"/>
      <c r="K39" s="902"/>
      <c r="L39" s="902"/>
      <c r="M39" s="902"/>
      <c r="N39" s="902"/>
      <c r="O39" s="902"/>
      <c r="P39" s="902"/>
      <c r="Q39" s="902"/>
      <c r="R39" s="902"/>
      <c r="S39" s="902"/>
      <c r="T39" s="902"/>
      <c r="U39" s="902"/>
      <c r="V39" s="902"/>
      <c r="W39" s="902"/>
      <c r="X39" s="902"/>
      <c r="Y39" s="902"/>
      <c r="Z39" s="902"/>
      <c r="AA39" s="902"/>
      <c r="AB39" s="902"/>
      <c r="AC39" s="902"/>
      <c r="AD39" s="902"/>
      <c r="AE39" s="902"/>
      <c r="AF39" s="902"/>
      <c r="AG39" s="902"/>
      <c r="AH39" s="902"/>
      <c r="AI39" s="902"/>
      <c r="AJ39" s="902"/>
      <c r="AK39" s="902"/>
      <c r="AL39" s="902"/>
      <c r="AM39" s="902"/>
    </row>
    <row r="40" spans="1:39" x14ac:dyDescent="0.15">
      <c r="A40" s="902"/>
      <c r="B40" s="902"/>
      <c r="C40" s="902"/>
      <c r="D40" s="902"/>
      <c r="E40" s="902"/>
      <c r="F40" s="902"/>
      <c r="G40" s="902"/>
      <c r="H40" s="902"/>
      <c r="I40" s="902"/>
      <c r="J40" s="902"/>
      <c r="K40" s="902"/>
      <c r="L40" s="902"/>
      <c r="M40" s="902"/>
      <c r="N40" s="902"/>
      <c r="O40" s="902"/>
      <c r="P40" s="902"/>
      <c r="Q40" s="902"/>
      <c r="R40" s="902"/>
      <c r="S40" s="902"/>
      <c r="T40" s="902"/>
      <c r="U40" s="902"/>
      <c r="V40" s="902"/>
      <c r="W40" s="902"/>
      <c r="X40" s="902"/>
      <c r="Y40" s="902"/>
      <c r="Z40" s="902"/>
      <c r="AA40" s="902"/>
      <c r="AB40" s="902"/>
      <c r="AC40" s="902"/>
      <c r="AD40" s="902"/>
      <c r="AE40" s="902"/>
      <c r="AF40" s="902"/>
      <c r="AG40" s="902"/>
      <c r="AH40" s="902"/>
      <c r="AI40" s="902"/>
      <c r="AJ40" s="902"/>
      <c r="AK40" s="902"/>
      <c r="AL40" s="902"/>
      <c r="AM40" s="902"/>
    </row>
    <row r="41" spans="1:39" x14ac:dyDescent="0.15">
      <c r="A41" s="902"/>
      <c r="B41" s="902"/>
      <c r="C41" s="902"/>
      <c r="D41" s="902"/>
      <c r="E41" s="902"/>
      <c r="F41" s="902"/>
      <c r="G41" s="902"/>
      <c r="H41" s="902"/>
      <c r="I41" s="902"/>
      <c r="J41" s="902"/>
      <c r="K41" s="902"/>
      <c r="L41" s="902"/>
      <c r="M41" s="902"/>
      <c r="N41" s="902"/>
      <c r="O41" s="902"/>
      <c r="P41" s="902"/>
      <c r="Q41" s="902"/>
      <c r="R41" s="902"/>
      <c r="S41" s="902"/>
      <c r="T41" s="902"/>
      <c r="U41" s="902"/>
      <c r="V41" s="902"/>
      <c r="W41" s="902"/>
      <c r="X41" s="902"/>
      <c r="Y41" s="902"/>
      <c r="Z41" s="902"/>
      <c r="AA41" s="902"/>
      <c r="AB41" s="902"/>
      <c r="AC41" s="902"/>
      <c r="AD41" s="902"/>
      <c r="AE41" s="902"/>
      <c r="AF41" s="902"/>
      <c r="AG41" s="902"/>
      <c r="AH41" s="902"/>
      <c r="AI41" s="902"/>
      <c r="AJ41" s="902"/>
      <c r="AK41" s="902"/>
      <c r="AL41" s="902"/>
      <c r="AM41" s="902"/>
    </row>
    <row r="42" spans="1:39" x14ac:dyDescent="0.15">
      <c r="A42" s="902"/>
      <c r="B42" s="902"/>
      <c r="C42" s="902"/>
      <c r="D42" s="902"/>
      <c r="E42" s="902"/>
      <c r="F42" s="902"/>
      <c r="G42" s="902"/>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row>
    <row r="43" spans="1:39" x14ac:dyDescent="0.15">
      <c r="A43" s="902"/>
      <c r="B43" s="902"/>
      <c r="C43" s="902"/>
      <c r="D43" s="902"/>
      <c r="E43" s="902"/>
      <c r="F43" s="902"/>
      <c r="G43" s="902"/>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row>
    <row r="44" spans="1:39" x14ac:dyDescent="0.15">
      <c r="A44" s="902"/>
      <c r="B44" s="902"/>
      <c r="C44" s="902"/>
      <c r="D44" s="902"/>
      <c r="E44" s="902"/>
      <c r="F44" s="902"/>
      <c r="G44" s="902"/>
      <c r="H44" s="902"/>
      <c r="I44" s="902"/>
      <c r="J44" s="902"/>
      <c r="K44" s="902"/>
      <c r="L44" s="902"/>
      <c r="M44" s="902"/>
      <c r="N44" s="902"/>
      <c r="O44" s="902"/>
      <c r="P44" s="902"/>
      <c r="Q44" s="902"/>
      <c r="R44" s="902"/>
      <c r="S44" s="902"/>
      <c r="T44" s="902"/>
      <c r="U44" s="902"/>
      <c r="V44" s="902"/>
      <c r="W44" s="902"/>
      <c r="X44" s="902"/>
      <c r="Y44" s="902"/>
      <c r="Z44" s="902"/>
      <c r="AA44" s="902"/>
      <c r="AB44" s="902"/>
      <c r="AC44" s="902"/>
      <c r="AD44" s="902"/>
      <c r="AE44" s="902"/>
      <c r="AF44" s="902"/>
      <c r="AG44" s="902"/>
      <c r="AH44" s="902"/>
      <c r="AI44" s="902"/>
      <c r="AJ44" s="902"/>
      <c r="AK44" s="902"/>
      <c r="AL44" s="902"/>
      <c r="AM44" s="902"/>
    </row>
    <row r="45" spans="1:39" x14ac:dyDescent="0.15">
      <c r="A45" s="902"/>
      <c r="B45" s="902"/>
      <c r="C45" s="902"/>
      <c r="D45" s="902"/>
      <c r="E45" s="902"/>
      <c r="F45" s="902"/>
      <c r="G45" s="902"/>
      <c r="H45" s="902"/>
      <c r="I45" s="902"/>
      <c r="J45" s="902"/>
      <c r="K45" s="902"/>
      <c r="L45" s="902"/>
      <c r="M45" s="902"/>
      <c r="N45" s="902"/>
      <c r="O45" s="902"/>
      <c r="P45" s="902"/>
      <c r="Q45" s="902"/>
      <c r="R45" s="902"/>
      <c r="S45" s="902"/>
      <c r="T45" s="902"/>
      <c r="U45" s="902"/>
      <c r="V45" s="902"/>
      <c r="W45" s="902"/>
      <c r="X45" s="902"/>
      <c r="Y45" s="902"/>
      <c r="Z45" s="902"/>
      <c r="AA45" s="902"/>
      <c r="AB45" s="902"/>
      <c r="AC45" s="902"/>
      <c r="AD45" s="902"/>
      <c r="AE45" s="902"/>
      <c r="AF45" s="902"/>
      <c r="AG45" s="902"/>
      <c r="AH45" s="902"/>
      <c r="AI45" s="902"/>
      <c r="AJ45" s="902"/>
      <c r="AK45" s="902"/>
      <c r="AL45" s="902"/>
      <c r="AM45" s="902"/>
    </row>
    <row r="46" spans="1:39" x14ac:dyDescent="0.15">
      <c r="A46" s="902"/>
      <c r="B46" s="902"/>
      <c r="C46" s="902"/>
      <c r="D46" s="902"/>
      <c r="E46" s="902"/>
      <c r="F46" s="902"/>
      <c r="G46" s="902"/>
      <c r="H46" s="902"/>
      <c r="I46" s="902"/>
      <c r="J46" s="902"/>
      <c r="K46" s="902"/>
      <c r="L46" s="902"/>
      <c r="M46" s="902"/>
      <c r="N46" s="902"/>
      <c r="O46" s="902"/>
      <c r="P46" s="902"/>
      <c r="Q46" s="902"/>
      <c r="R46" s="902"/>
      <c r="S46" s="902"/>
      <c r="T46" s="902"/>
      <c r="U46" s="902"/>
      <c r="V46" s="902"/>
      <c r="W46" s="902"/>
      <c r="X46" s="902"/>
      <c r="Y46" s="902"/>
      <c r="Z46" s="902"/>
      <c r="AA46" s="902"/>
      <c r="AB46" s="902"/>
      <c r="AC46" s="902"/>
      <c r="AD46" s="902"/>
      <c r="AE46" s="902"/>
      <c r="AF46" s="902"/>
      <c r="AG46" s="902"/>
      <c r="AH46" s="902"/>
      <c r="AI46" s="902"/>
      <c r="AJ46" s="902"/>
      <c r="AK46" s="902"/>
      <c r="AL46" s="902"/>
      <c r="AM46" s="902"/>
    </row>
    <row r="47" spans="1:39" x14ac:dyDescent="0.15">
      <c r="A47" s="902"/>
      <c r="B47" s="902"/>
      <c r="C47" s="902"/>
      <c r="D47" s="902"/>
      <c r="E47" s="902"/>
      <c r="F47" s="902"/>
      <c r="G47" s="902"/>
      <c r="H47" s="902"/>
      <c r="I47" s="902"/>
      <c r="J47" s="902"/>
      <c r="K47" s="902"/>
      <c r="L47" s="902"/>
      <c r="M47" s="902"/>
      <c r="N47" s="902"/>
      <c r="O47" s="902"/>
      <c r="P47" s="902"/>
      <c r="Q47" s="902"/>
      <c r="R47" s="902"/>
      <c r="S47" s="902"/>
      <c r="T47" s="902"/>
      <c r="U47" s="902"/>
      <c r="V47" s="902"/>
      <c r="W47" s="902"/>
      <c r="X47" s="902"/>
      <c r="Y47" s="902"/>
      <c r="Z47" s="902"/>
      <c r="AA47" s="902"/>
      <c r="AB47" s="902"/>
      <c r="AC47" s="902"/>
      <c r="AD47" s="902"/>
      <c r="AE47" s="902"/>
      <c r="AF47" s="902"/>
      <c r="AG47" s="902"/>
      <c r="AH47" s="902"/>
      <c r="AI47" s="902"/>
      <c r="AJ47" s="902"/>
      <c r="AK47" s="902"/>
      <c r="AL47" s="902"/>
      <c r="AM47" s="902"/>
    </row>
    <row r="48" spans="1:39" x14ac:dyDescent="0.15">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row>
    <row r="49" spans="1:42" ht="14.25" thickBot="1" x14ac:dyDescent="0.2">
      <c r="A49" s="104" t="s">
        <v>329</v>
      </c>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row>
    <row r="50" spans="1:42" ht="14.25" thickTop="1" x14ac:dyDescent="0.15">
      <c r="A50" s="164"/>
      <c r="B50" s="165" t="s">
        <v>288</v>
      </c>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6"/>
      <c r="AE50" s="104"/>
      <c r="AF50" s="104"/>
      <c r="AG50" s="104"/>
      <c r="AH50" s="104"/>
      <c r="AI50" s="104"/>
      <c r="AJ50" s="104"/>
      <c r="AK50" s="104"/>
      <c r="AL50" s="104"/>
      <c r="AM50" s="104"/>
    </row>
    <row r="51" spans="1:42" x14ac:dyDescent="0.15">
      <c r="A51" s="167"/>
      <c r="B51" s="162" t="s">
        <v>289</v>
      </c>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8"/>
      <c r="AE51" s="105"/>
      <c r="AF51" s="104"/>
      <c r="AG51" s="104"/>
      <c r="AH51" s="104"/>
      <c r="AI51" s="104"/>
      <c r="AJ51" s="104"/>
      <c r="AK51" s="104"/>
      <c r="AL51" s="104"/>
      <c r="AM51" s="104"/>
    </row>
    <row r="52" spans="1:42" ht="14.25" thickBot="1" x14ac:dyDescent="0.2">
      <c r="A52" s="169"/>
      <c r="B52" s="170" t="s">
        <v>290</v>
      </c>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2"/>
      <c r="AE52" s="105"/>
      <c r="AF52" s="104"/>
      <c r="AG52" s="104"/>
      <c r="AH52" s="104"/>
      <c r="AI52" s="104"/>
      <c r="AJ52" s="104"/>
      <c r="AK52" s="104"/>
      <c r="AL52" s="104"/>
      <c r="AM52" s="104"/>
    </row>
    <row r="53" spans="1:42" ht="14.25" thickTop="1" x14ac:dyDescent="0.15">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row>
    <row r="54" spans="1:42" ht="13.5" hidden="1" customHeight="1" x14ac:dyDescent="0.15">
      <c r="A54" s="104"/>
      <c r="B54" s="903" t="s">
        <v>163</v>
      </c>
      <c r="C54" s="903"/>
      <c r="D54" s="903"/>
      <c r="E54" s="903"/>
      <c r="F54" s="903"/>
      <c r="G54" s="903"/>
      <c r="H54" s="903"/>
      <c r="I54" s="903"/>
      <c r="J54" s="903"/>
      <c r="K54" s="903"/>
      <c r="L54" s="903"/>
      <c r="M54" s="903"/>
      <c r="N54" s="903"/>
      <c r="O54" s="903"/>
      <c r="P54" s="903"/>
      <c r="Q54" s="903"/>
      <c r="R54" s="903"/>
      <c r="S54" s="903"/>
      <c r="T54" s="903"/>
      <c r="U54" s="903"/>
      <c r="V54" s="903"/>
      <c r="W54" s="903"/>
      <c r="X54" s="903"/>
      <c r="Y54" s="903"/>
      <c r="Z54" s="903"/>
      <c r="AA54" s="903"/>
      <c r="AB54" s="903"/>
      <c r="AC54" s="903"/>
      <c r="AD54" s="903"/>
      <c r="AE54" s="903"/>
      <c r="AF54" s="903"/>
      <c r="AG54" s="903"/>
      <c r="AH54" s="903"/>
      <c r="AI54" s="903"/>
      <c r="AJ54" s="903"/>
      <c r="AK54" s="903"/>
      <c r="AL54" s="903"/>
      <c r="AM54" s="903"/>
    </row>
    <row r="55" spans="1:42" hidden="1" x14ac:dyDescent="0.15">
      <c r="A55" s="104"/>
      <c r="B55" s="903"/>
      <c r="C55" s="903"/>
      <c r="D55" s="903"/>
      <c r="E55" s="903"/>
      <c r="F55" s="903"/>
      <c r="G55" s="903"/>
      <c r="H55" s="903"/>
      <c r="I55" s="903"/>
      <c r="J55" s="903"/>
      <c r="K55" s="903"/>
      <c r="L55" s="903"/>
      <c r="M55" s="903"/>
      <c r="N55" s="903"/>
      <c r="O55" s="903"/>
      <c r="P55" s="903"/>
      <c r="Q55" s="903"/>
      <c r="R55" s="903"/>
      <c r="S55" s="903"/>
      <c r="T55" s="903"/>
      <c r="U55" s="903"/>
      <c r="V55" s="903"/>
      <c r="W55" s="903"/>
      <c r="X55" s="903"/>
      <c r="Y55" s="903"/>
      <c r="Z55" s="903"/>
      <c r="AA55" s="903"/>
      <c r="AB55" s="903"/>
      <c r="AC55" s="903"/>
      <c r="AD55" s="903"/>
      <c r="AE55" s="903"/>
      <c r="AF55" s="903"/>
      <c r="AG55" s="903"/>
      <c r="AH55" s="903"/>
      <c r="AI55" s="903"/>
      <c r="AJ55" s="903"/>
      <c r="AK55" s="903"/>
      <c r="AL55" s="903"/>
      <c r="AM55" s="903"/>
    </row>
    <row r="56" spans="1:42" hidden="1" x14ac:dyDescent="0.15">
      <c r="A56" s="104"/>
      <c r="B56" s="903"/>
      <c r="C56" s="903"/>
      <c r="D56" s="903"/>
      <c r="E56" s="903"/>
      <c r="F56" s="903"/>
      <c r="G56" s="903"/>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row>
    <row r="57" spans="1:42" hidden="1" x14ac:dyDescent="0.15">
      <c r="A57" s="104"/>
      <c r="B57" s="903"/>
      <c r="C57" s="903"/>
      <c r="D57" s="903"/>
      <c r="E57" s="903"/>
      <c r="F57" s="903"/>
      <c r="G57" s="903"/>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row>
    <row r="58" spans="1:42" hidden="1" x14ac:dyDescent="0.15">
      <c r="A58" s="104"/>
      <c r="B58" s="903"/>
      <c r="C58" s="903"/>
      <c r="D58" s="903"/>
      <c r="E58" s="903"/>
      <c r="F58" s="903"/>
      <c r="G58" s="903"/>
      <c r="H58" s="903"/>
      <c r="I58" s="903"/>
      <c r="J58" s="903"/>
      <c r="K58" s="903"/>
      <c r="L58" s="903"/>
      <c r="M58" s="903"/>
      <c r="N58" s="903"/>
      <c r="O58" s="903"/>
      <c r="P58" s="903"/>
      <c r="Q58" s="903"/>
      <c r="R58" s="903"/>
      <c r="S58" s="903"/>
      <c r="T58" s="903"/>
      <c r="U58" s="903"/>
      <c r="V58" s="903"/>
      <c r="W58" s="903"/>
      <c r="X58" s="903"/>
      <c r="Y58" s="903"/>
      <c r="Z58" s="903"/>
      <c r="AA58" s="903"/>
      <c r="AB58" s="903"/>
      <c r="AC58" s="903"/>
      <c r="AD58" s="903"/>
      <c r="AE58" s="903"/>
      <c r="AF58" s="903"/>
      <c r="AG58" s="903"/>
      <c r="AH58" s="903"/>
      <c r="AI58" s="903"/>
      <c r="AJ58" s="903"/>
      <c r="AK58" s="903"/>
      <c r="AL58" s="903"/>
      <c r="AM58" s="903"/>
    </row>
    <row r="59" spans="1:42" x14ac:dyDescent="0.15">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row>
    <row r="60" spans="1:42" x14ac:dyDescent="0.1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row>
    <row r="61" spans="1:42" ht="14.25" x14ac:dyDescent="0.15">
      <c r="A61" s="32"/>
      <c r="B61" s="33"/>
      <c r="C61" s="387" t="s">
        <v>452</v>
      </c>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6"/>
      <c r="AO61" s="386"/>
      <c r="AP61" s="386"/>
    </row>
    <row r="62" spans="1:42" x14ac:dyDescent="0.15">
      <c r="A62" s="32"/>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row>
    <row r="63" spans="1:42" x14ac:dyDescent="0.15">
      <c r="A63" s="32"/>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row>
    <row r="64" spans="1:42" x14ac:dyDescent="0.15">
      <c r="A64" s="32"/>
    </row>
  </sheetData>
  <sheetProtection password="EE69" sheet="1" scenarios="1"/>
  <mergeCells count="22">
    <mergeCell ref="A2:AM3"/>
    <mergeCell ref="AC4:AM4"/>
    <mergeCell ref="V6:AB6"/>
    <mergeCell ref="AC6:AF6"/>
    <mergeCell ref="AG6:AK6"/>
    <mergeCell ref="AL6:AM6"/>
    <mergeCell ref="V7:AB7"/>
    <mergeCell ref="AC7:AM7"/>
    <mergeCell ref="V8:AB8"/>
    <mergeCell ref="AC8:AM8"/>
    <mergeCell ref="V9:AB9"/>
    <mergeCell ref="AC9:AM9"/>
    <mergeCell ref="A28:AM33"/>
    <mergeCell ref="A36:AM47"/>
    <mergeCell ref="B54:AM58"/>
    <mergeCell ref="V10:AB10"/>
    <mergeCell ref="A12:AM12"/>
    <mergeCell ref="A15:AM15"/>
    <mergeCell ref="D24:AM25"/>
    <mergeCell ref="AH18:AM18"/>
    <mergeCell ref="AH19:AM19"/>
    <mergeCell ref="AC10:AM10"/>
  </mergeCells>
  <phoneticPr fontId="17"/>
  <conditionalFormatting sqref="AF17:AM20">
    <cfRule type="expression" dxfId="4" priority="1">
      <formula>AND($AN$18=FALSE,$AN$19=FALSE)</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23" r:id="rId4" name="Check Box 7">
              <controlPr defaultSize="0" autoFill="0" autoLine="0" autoPict="0">
                <anchor moveWithCells="1">
                  <from>
                    <xdr:col>31</xdr:col>
                    <xdr:colOff>123825</xdr:colOff>
                    <xdr:row>16</xdr:row>
                    <xdr:rowOff>114300</xdr:rowOff>
                  </from>
                  <to>
                    <xdr:col>32</xdr:col>
                    <xdr:colOff>161925</xdr:colOff>
                    <xdr:row>18</xdr:row>
                    <xdr:rowOff>76200</xdr:rowOff>
                  </to>
                </anchor>
              </controlPr>
            </control>
          </mc:Choice>
        </mc:AlternateContent>
        <mc:AlternateContent xmlns:mc="http://schemas.openxmlformats.org/markup-compatibility/2006">
          <mc:Choice Requires="x14">
            <control shapeId="9224" r:id="rId5" name="Check Box 8">
              <controlPr defaultSize="0" autoFill="0" autoLine="0" autoPict="0">
                <anchor moveWithCells="1">
                  <from>
                    <xdr:col>31</xdr:col>
                    <xdr:colOff>123825</xdr:colOff>
                    <xdr:row>17</xdr:row>
                    <xdr:rowOff>104775</xdr:rowOff>
                  </from>
                  <to>
                    <xdr:col>33</xdr:col>
                    <xdr:colOff>19050</xdr:colOff>
                    <xdr:row>19</xdr:row>
                    <xdr:rowOff>76200</xdr:rowOff>
                  </to>
                </anchor>
              </controlPr>
            </control>
          </mc:Choice>
        </mc:AlternateContent>
        <mc:AlternateContent xmlns:mc="http://schemas.openxmlformats.org/markup-compatibility/2006">
          <mc:Choice Requires="x14">
            <control shapeId="9226" r:id="rId6" name="Check Box 10">
              <controlPr defaultSize="0" autoFill="0" autoLine="0" autoPict="0">
                <anchor moveWithCells="1">
                  <from>
                    <xdr:col>0</xdr:col>
                    <xdr:colOff>0</xdr:colOff>
                    <xdr:row>48</xdr:row>
                    <xdr:rowOff>123825</xdr:rowOff>
                  </from>
                  <to>
                    <xdr:col>7</xdr:col>
                    <xdr:colOff>28575</xdr:colOff>
                    <xdr:row>50</xdr:row>
                    <xdr:rowOff>66675</xdr:rowOff>
                  </to>
                </anchor>
              </controlPr>
            </control>
          </mc:Choice>
        </mc:AlternateContent>
        <mc:AlternateContent xmlns:mc="http://schemas.openxmlformats.org/markup-compatibility/2006">
          <mc:Choice Requires="x14">
            <control shapeId="9227" r:id="rId7" name="Check Box 11">
              <controlPr defaultSize="0" autoFill="0" autoLine="0" autoPict="0">
                <anchor moveWithCells="1">
                  <from>
                    <xdr:col>0</xdr:col>
                    <xdr:colOff>0</xdr:colOff>
                    <xdr:row>49</xdr:row>
                    <xdr:rowOff>114300</xdr:rowOff>
                  </from>
                  <to>
                    <xdr:col>7</xdr:col>
                    <xdr:colOff>28575</xdr:colOff>
                    <xdr:row>51</xdr:row>
                    <xdr:rowOff>76200</xdr:rowOff>
                  </to>
                </anchor>
              </controlPr>
            </control>
          </mc:Choice>
        </mc:AlternateContent>
        <mc:AlternateContent xmlns:mc="http://schemas.openxmlformats.org/markup-compatibility/2006">
          <mc:Choice Requires="x14">
            <control shapeId="9228" r:id="rId8" name="Check Box 12">
              <controlPr defaultSize="0" autoFill="0" autoLine="0" autoPict="0">
                <anchor moveWithCells="1">
                  <from>
                    <xdr:col>0</xdr:col>
                    <xdr:colOff>0</xdr:colOff>
                    <xdr:row>50</xdr:row>
                    <xdr:rowOff>104775</xdr:rowOff>
                  </from>
                  <to>
                    <xdr:col>7</xdr:col>
                    <xdr:colOff>28575</xdr:colOff>
                    <xdr:row>52</xdr:row>
                    <xdr:rowOff>66675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BJ42"/>
  <sheetViews>
    <sheetView view="pageBreakPreview" zoomScale="85" zoomScaleNormal="100" zoomScaleSheetLayoutView="85" workbookViewId="0">
      <selection activeCell="J7" sqref="J7:BH9"/>
    </sheetView>
  </sheetViews>
  <sheetFormatPr defaultRowHeight="13.5" x14ac:dyDescent="0.15"/>
  <cols>
    <col min="1" max="60" width="2.25" style="34" customWidth="1"/>
    <col min="61" max="61" width="10" style="34" hidden="1" customWidth="1"/>
    <col min="62" max="62" width="2.25" style="34" hidden="1" customWidth="1"/>
    <col min="63" max="72" width="2.25" style="34" customWidth="1"/>
    <col min="73" max="16384" width="9" style="34"/>
  </cols>
  <sheetData>
    <row r="1" spans="1:61" ht="13.5" customHeight="1" x14ac:dyDescent="0.15">
      <c r="A1" s="107" t="s">
        <v>142</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970" t="s">
        <v>164</v>
      </c>
      <c r="AB1" s="971"/>
      <c r="AC1" s="971"/>
      <c r="AD1" s="974">
        <f>⑦第２号様式の２!F1</f>
        <v>0</v>
      </c>
      <c r="AE1" s="974"/>
      <c r="AF1" s="974"/>
      <c r="AG1" s="976" t="s">
        <v>116</v>
      </c>
      <c r="AH1" s="978" t="s">
        <v>165</v>
      </c>
      <c r="AI1" s="971"/>
      <c r="AJ1" s="971"/>
      <c r="AK1" s="971"/>
      <c r="AL1" s="971"/>
      <c r="AM1" s="971"/>
      <c r="AN1" s="979">
        <f>⑦第２号様式の２!E3</f>
        <v>0</v>
      </c>
      <c r="AO1" s="979"/>
      <c r="AP1" s="979"/>
      <c r="AQ1" s="979"/>
      <c r="AR1" s="979"/>
      <c r="AS1" s="979"/>
      <c r="AT1" s="979"/>
      <c r="AU1" s="980"/>
      <c r="AV1" s="978" t="s">
        <v>166</v>
      </c>
      <c r="AW1" s="983"/>
      <c r="AX1" s="983"/>
      <c r="AY1" s="983"/>
      <c r="AZ1" s="986">
        <f>⑦第２号様式の２!E4</f>
        <v>0</v>
      </c>
      <c r="BA1" s="986"/>
      <c r="BB1" s="986"/>
      <c r="BC1" s="986"/>
      <c r="BD1" s="986"/>
      <c r="BE1" s="986"/>
      <c r="BF1" s="986"/>
      <c r="BG1" s="986"/>
      <c r="BH1" s="987"/>
    </row>
    <row r="2" spans="1:61" x14ac:dyDescent="0.15">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972"/>
      <c r="AB2" s="973"/>
      <c r="AC2" s="973"/>
      <c r="AD2" s="975"/>
      <c r="AE2" s="975"/>
      <c r="AF2" s="975"/>
      <c r="AG2" s="977"/>
      <c r="AH2" s="972"/>
      <c r="AI2" s="973"/>
      <c r="AJ2" s="973"/>
      <c r="AK2" s="973"/>
      <c r="AL2" s="973"/>
      <c r="AM2" s="973"/>
      <c r="AN2" s="981"/>
      <c r="AO2" s="981"/>
      <c r="AP2" s="981"/>
      <c r="AQ2" s="981"/>
      <c r="AR2" s="981"/>
      <c r="AS2" s="981"/>
      <c r="AT2" s="981"/>
      <c r="AU2" s="982"/>
      <c r="AV2" s="984"/>
      <c r="AW2" s="985"/>
      <c r="AX2" s="985"/>
      <c r="AY2" s="985"/>
      <c r="AZ2" s="988"/>
      <c r="BA2" s="988"/>
      <c r="BB2" s="988"/>
      <c r="BC2" s="988"/>
      <c r="BD2" s="988"/>
      <c r="BE2" s="988"/>
      <c r="BF2" s="988"/>
      <c r="BG2" s="988"/>
      <c r="BH2" s="989"/>
    </row>
    <row r="3" spans="1:61" ht="4.5" customHeight="1" thickBot="1" x14ac:dyDescent="0.2">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8"/>
      <c r="AB3" s="108"/>
      <c r="AC3" s="108"/>
      <c r="AD3" s="109"/>
      <c r="AE3" s="109"/>
      <c r="AF3" s="109"/>
      <c r="AG3" s="108"/>
      <c r="AH3" s="108"/>
      <c r="AI3" s="108"/>
      <c r="AJ3" s="108"/>
      <c r="AK3" s="108"/>
      <c r="AL3" s="108"/>
      <c r="AM3" s="108"/>
      <c r="AN3" s="108"/>
      <c r="AO3" s="108"/>
      <c r="AP3" s="108"/>
      <c r="AQ3" s="108"/>
      <c r="AR3" s="108"/>
      <c r="AS3" s="108"/>
      <c r="AT3" s="108"/>
      <c r="AU3" s="108"/>
      <c r="AV3" s="363"/>
      <c r="AW3" s="363"/>
      <c r="AX3" s="363"/>
      <c r="AY3" s="363"/>
      <c r="AZ3" s="108"/>
      <c r="BA3" s="108"/>
      <c r="BB3" s="108"/>
      <c r="BC3" s="108"/>
      <c r="BD3" s="108"/>
      <c r="BE3" s="108"/>
      <c r="BF3" s="108"/>
      <c r="BG3" s="108"/>
      <c r="BH3" s="108"/>
    </row>
    <row r="4" spans="1:61" x14ac:dyDescent="0.15">
      <c r="A4" s="990" t="s">
        <v>167</v>
      </c>
      <c r="B4" s="990"/>
      <c r="C4" s="990"/>
      <c r="D4" s="990"/>
      <c r="E4" s="990"/>
      <c r="F4" s="990"/>
      <c r="G4" s="990"/>
      <c r="H4" s="990"/>
      <c r="I4" s="990"/>
      <c r="J4" s="990"/>
      <c r="K4" s="990"/>
      <c r="L4" s="990"/>
      <c r="M4" s="990"/>
      <c r="N4" s="990"/>
      <c r="O4" s="990"/>
      <c r="P4" s="990"/>
      <c r="Q4" s="990"/>
      <c r="R4" s="990"/>
      <c r="S4" s="990"/>
      <c r="T4" s="990"/>
      <c r="U4" s="990"/>
      <c r="V4" s="991"/>
      <c r="W4" s="388"/>
      <c r="X4" s="1003" t="s">
        <v>260</v>
      </c>
      <c r="Y4" s="1003"/>
      <c r="Z4" s="1004"/>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449" t="b">
        <v>0</v>
      </c>
    </row>
    <row r="5" spans="1:61" ht="14.25" thickBot="1" x14ac:dyDescent="0.2">
      <c r="A5" s="990"/>
      <c r="B5" s="990"/>
      <c r="C5" s="990"/>
      <c r="D5" s="990"/>
      <c r="E5" s="990"/>
      <c r="F5" s="990"/>
      <c r="G5" s="990"/>
      <c r="H5" s="990"/>
      <c r="I5" s="990"/>
      <c r="J5" s="990"/>
      <c r="K5" s="990"/>
      <c r="L5" s="990"/>
      <c r="M5" s="990"/>
      <c r="N5" s="990"/>
      <c r="O5" s="990"/>
      <c r="P5" s="990"/>
      <c r="Q5" s="990"/>
      <c r="R5" s="990"/>
      <c r="S5" s="990"/>
      <c r="T5" s="990"/>
      <c r="U5" s="990"/>
      <c r="V5" s="991"/>
      <c r="W5" s="389"/>
      <c r="X5" s="1001" t="s">
        <v>261</v>
      </c>
      <c r="Y5" s="1001"/>
      <c r="Z5" s="1002"/>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449" t="b">
        <v>0</v>
      </c>
    </row>
    <row r="6" spans="1:61" ht="3" customHeight="1" x14ac:dyDescent="0.15">
      <c r="A6" s="110"/>
      <c r="B6" s="110"/>
      <c r="C6" s="110"/>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row>
    <row r="7" spans="1:61" ht="12" customHeight="1" x14ac:dyDescent="0.15">
      <c r="A7" s="992" t="s">
        <v>168</v>
      </c>
      <c r="B7" s="993"/>
      <c r="C7" s="993"/>
      <c r="D7" s="993"/>
      <c r="E7" s="993"/>
      <c r="F7" s="993"/>
      <c r="G7" s="993"/>
      <c r="H7" s="993"/>
      <c r="I7" s="994"/>
      <c r="J7" s="934"/>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5"/>
      <c r="AY7" s="935"/>
      <c r="AZ7" s="935"/>
      <c r="BA7" s="935"/>
      <c r="BB7" s="935"/>
      <c r="BC7" s="935"/>
      <c r="BD7" s="935"/>
      <c r="BE7" s="935"/>
      <c r="BF7" s="935"/>
      <c r="BG7" s="935"/>
      <c r="BH7" s="936"/>
    </row>
    <row r="8" spans="1:61" ht="12" customHeight="1" x14ac:dyDescent="0.15">
      <c r="A8" s="995"/>
      <c r="B8" s="996"/>
      <c r="C8" s="996"/>
      <c r="D8" s="996"/>
      <c r="E8" s="996"/>
      <c r="F8" s="996"/>
      <c r="G8" s="996"/>
      <c r="H8" s="996"/>
      <c r="I8" s="997"/>
      <c r="J8" s="937"/>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8"/>
      <c r="AK8" s="938"/>
      <c r="AL8" s="938"/>
      <c r="AM8" s="938"/>
      <c r="AN8" s="938"/>
      <c r="AO8" s="938"/>
      <c r="AP8" s="938"/>
      <c r="AQ8" s="938"/>
      <c r="AR8" s="938"/>
      <c r="AS8" s="938"/>
      <c r="AT8" s="938"/>
      <c r="AU8" s="938"/>
      <c r="AV8" s="938"/>
      <c r="AW8" s="938"/>
      <c r="AX8" s="938"/>
      <c r="AY8" s="938"/>
      <c r="AZ8" s="938"/>
      <c r="BA8" s="938"/>
      <c r="BB8" s="938"/>
      <c r="BC8" s="938"/>
      <c r="BD8" s="938"/>
      <c r="BE8" s="938"/>
      <c r="BF8" s="938"/>
      <c r="BG8" s="938"/>
      <c r="BH8" s="939"/>
    </row>
    <row r="9" spans="1:61" ht="12" customHeight="1" x14ac:dyDescent="0.15">
      <c r="A9" s="998"/>
      <c r="B9" s="999"/>
      <c r="C9" s="999"/>
      <c r="D9" s="999"/>
      <c r="E9" s="999"/>
      <c r="F9" s="999"/>
      <c r="G9" s="999"/>
      <c r="H9" s="999"/>
      <c r="I9" s="1000"/>
      <c r="J9" s="940"/>
      <c r="K9" s="941"/>
      <c r="L9" s="941"/>
      <c r="M9" s="941"/>
      <c r="N9" s="941"/>
      <c r="O9" s="941"/>
      <c r="P9" s="941"/>
      <c r="Q9" s="941"/>
      <c r="R9" s="941"/>
      <c r="S9" s="941"/>
      <c r="T9" s="941"/>
      <c r="U9" s="941"/>
      <c r="V9" s="941"/>
      <c r="W9" s="941"/>
      <c r="X9" s="941"/>
      <c r="Y9" s="941"/>
      <c r="Z9" s="941"/>
      <c r="AA9" s="941"/>
      <c r="AB9" s="941"/>
      <c r="AC9" s="941"/>
      <c r="AD9" s="941"/>
      <c r="AE9" s="941"/>
      <c r="AF9" s="941"/>
      <c r="AG9" s="941"/>
      <c r="AH9" s="941"/>
      <c r="AI9" s="941"/>
      <c r="AJ9" s="941"/>
      <c r="AK9" s="941"/>
      <c r="AL9" s="941"/>
      <c r="AM9" s="941"/>
      <c r="AN9" s="941"/>
      <c r="AO9" s="941"/>
      <c r="AP9" s="941"/>
      <c r="AQ9" s="941"/>
      <c r="AR9" s="941"/>
      <c r="AS9" s="941"/>
      <c r="AT9" s="941"/>
      <c r="AU9" s="941"/>
      <c r="AV9" s="941"/>
      <c r="AW9" s="941"/>
      <c r="AX9" s="941"/>
      <c r="AY9" s="941"/>
      <c r="AZ9" s="941"/>
      <c r="BA9" s="941"/>
      <c r="BB9" s="941"/>
      <c r="BC9" s="941"/>
      <c r="BD9" s="941"/>
      <c r="BE9" s="941"/>
      <c r="BF9" s="941"/>
      <c r="BG9" s="941"/>
      <c r="BH9" s="942"/>
    </row>
    <row r="10" spans="1:61" ht="4.5" customHeight="1" x14ac:dyDescent="0.15">
      <c r="A10" s="107"/>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row>
    <row r="11" spans="1:61" x14ac:dyDescent="0.15">
      <c r="A11" s="958" t="s">
        <v>169</v>
      </c>
      <c r="B11" s="959"/>
      <c r="C11" s="959"/>
      <c r="D11" s="959"/>
      <c r="E11" s="959"/>
      <c r="F11" s="959"/>
      <c r="G11" s="959"/>
      <c r="H11" s="959"/>
      <c r="I11" s="959"/>
      <c r="J11" s="959"/>
      <c r="K11" s="959"/>
      <c r="L11" s="959"/>
      <c r="M11" s="959"/>
      <c r="N11" s="959"/>
      <c r="O11" s="959"/>
      <c r="P11" s="959"/>
      <c r="Q11" s="959"/>
      <c r="R11" s="959"/>
      <c r="S11" s="959"/>
      <c r="T11" s="959"/>
      <c r="U11" s="959"/>
      <c r="V11" s="959"/>
      <c r="W11" s="959"/>
      <c r="X11" s="959"/>
      <c r="Y11" s="960"/>
      <c r="Z11" s="959" t="s">
        <v>170</v>
      </c>
      <c r="AA11" s="959"/>
      <c r="AB11" s="959"/>
      <c r="AC11" s="959"/>
      <c r="AD11" s="959"/>
      <c r="AE11" s="959"/>
      <c r="AF11" s="959"/>
      <c r="AG11" s="959"/>
      <c r="AH11" s="959"/>
      <c r="AI11" s="959"/>
      <c r="AJ11" s="959"/>
      <c r="AK11" s="959"/>
      <c r="AL11" s="959"/>
      <c r="AM11" s="959"/>
      <c r="AN11" s="959"/>
      <c r="AO11" s="959"/>
      <c r="AP11" s="959"/>
      <c r="AQ11" s="959"/>
      <c r="AR11" s="959"/>
      <c r="AS11" s="959"/>
      <c r="AT11" s="959"/>
      <c r="AU11" s="959"/>
      <c r="AV11" s="959"/>
      <c r="AW11" s="959"/>
      <c r="AX11" s="959"/>
      <c r="AY11" s="959"/>
      <c r="AZ11" s="959"/>
      <c r="BA11" s="959"/>
      <c r="BB11" s="959"/>
      <c r="BC11" s="959"/>
      <c r="BD11" s="959"/>
      <c r="BE11" s="959"/>
      <c r="BF11" s="959"/>
      <c r="BG11" s="959"/>
      <c r="BH11" s="960"/>
    </row>
    <row r="12" spans="1:61" ht="13.5" customHeight="1" x14ac:dyDescent="0.15">
      <c r="A12" s="954" t="s">
        <v>171</v>
      </c>
      <c r="B12" s="954"/>
      <c r="C12" s="954"/>
      <c r="D12" s="954"/>
      <c r="E12" s="954"/>
      <c r="F12" s="954"/>
      <c r="G12" s="954"/>
      <c r="H12" s="954"/>
      <c r="I12" s="954"/>
      <c r="J12" s="954"/>
      <c r="K12" s="954"/>
      <c r="L12" s="954"/>
      <c r="M12" s="954"/>
      <c r="N12" s="954"/>
      <c r="O12" s="954"/>
      <c r="P12" s="954"/>
      <c r="Q12" s="954"/>
      <c r="R12" s="954"/>
      <c r="S12" s="954"/>
      <c r="T12" s="954"/>
      <c r="U12" s="954"/>
      <c r="V12" s="954"/>
      <c r="W12" s="954"/>
      <c r="X12" s="954"/>
      <c r="Y12" s="954"/>
      <c r="Z12" s="955" t="s">
        <v>172</v>
      </c>
      <c r="AA12" s="956"/>
      <c r="AB12" s="956"/>
      <c r="AC12" s="956"/>
      <c r="AD12" s="956"/>
      <c r="AE12" s="956"/>
      <c r="AF12" s="956"/>
      <c r="AG12" s="956"/>
      <c r="AH12" s="956"/>
      <c r="AI12" s="956"/>
      <c r="AJ12" s="956"/>
      <c r="AK12" s="956"/>
      <c r="AL12" s="956"/>
      <c r="AM12" s="956"/>
      <c r="AN12" s="956"/>
      <c r="AO12" s="956"/>
      <c r="AP12" s="956"/>
      <c r="AQ12" s="956"/>
      <c r="AR12" s="956"/>
      <c r="AS12" s="956"/>
      <c r="AT12" s="956"/>
      <c r="AU12" s="956"/>
      <c r="AV12" s="956"/>
      <c r="AW12" s="956"/>
      <c r="AX12" s="956"/>
      <c r="AY12" s="956"/>
      <c r="AZ12" s="956"/>
      <c r="BA12" s="956"/>
      <c r="BB12" s="956"/>
      <c r="BC12" s="956"/>
      <c r="BD12" s="956"/>
      <c r="BE12" s="956"/>
      <c r="BF12" s="956"/>
      <c r="BG12" s="956"/>
      <c r="BH12" s="957"/>
    </row>
    <row r="13" spans="1:61" x14ac:dyDescent="0.15">
      <c r="A13" s="954"/>
      <c r="B13" s="954"/>
      <c r="C13" s="954"/>
      <c r="D13" s="954"/>
      <c r="E13" s="954"/>
      <c r="F13" s="954"/>
      <c r="G13" s="954"/>
      <c r="H13" s="954"/>
      <c r="I13" s="954"/>
      <c r="J13" s="954"/>
      <c r="K13" s="954"/>
      <c r="L13" s="954"/>
      <c r="M13" s="954"/>
      <c r="N13" s="954"/>
      <c r="O13" s="954"/>
      <c r="P13" s="954"/>
      <c r="Q13" s="954"/>
      <c r="R13" s="954"/>
      <c r="S13" s="954"/>
      <c r="T13" s="954"/>
      <c r="U13" s="954"/>
      <c r="V13" s="954"/>
      <c r="W13" s="954"/>
      <c r="X13" s="954"/>
      <c r="Y13" s="954"/>
      <c r="Z13" s="955" t="s">
        <v>173</v>
      </c>
      <c r="AA13" s="956"/>
      <c r="AB13" s="956"/>
      <c r="AC13" s="956"/>
      <c r="AD13" s="956"/>
      <c r="AE13" s="956"/>
      <c r="AF13" s="956"/>
      <c r="AG13" s="956"/>
      <c r="AH13" s="956"/>
      <c r="AI13" s="956"/>
      <c r="AJ13" s="956"/>
      <c r="AK13" s="956"/>
      <c r="AL13" s="956"/>
      <c r="AM13" s="956"/>
      <c r="AN13" s="956"/>
      <c r="AO13" s="956"/>
      <c r="AP13" s="956"/>
      <c r="AQ13" s="956"/>
      <c r="AR13" s="956"/>
      <c r="AS13" s="956"/>
      <c r="AT13" s="956"/>
      <c r="AU13" s="956"/>
      <c r="AV13" s="956"/>
      <c r="AW13" s="956"/>
      <c r="AX13" s="956"/>
      <c r="AY13" s="957"/>
      <c r="AZ13" s="958" t="s">
        <v>174</v>
      </c>
      <c r="BA13" s="959"/>
      <c r="BB13" s="959"/>
      <c r="BC13" s="959"/>
      <c r="BD13" s="959"/>
      <c r="BE13" s="959"/>
      <c r="BF13" s="959"/>
      <c r="BG13" s="959"/>
      <c r="BH13" s="960"/>
    </row>
    <row r="14" spans="1:61" ht="13.5" customHeight="1" x14ac:dyDescent="0.15">
      <c r="A14" s="954"/>
      <c r="B14" s="954"/>
      <c r="C14" s="954"/>
      <c r="D14" s="954"/>
      <c r="E14" s="954"/>
      <c r="F14" s="954"/>
      <c r="G14" s="954"/>
      <c r="H14" s="954"/>
      <c r="I14" s="954"/>
      <c r="J14" s="954"/>
      <c r="K14" s="954"/>
      <c r="L14" s="954"/>
      <c r="M14" s="954"/>
      <c r="N14" s="954"/>
      <c r="O14" s="954"/>
      <c r="P14" s="954"/>
      <c r="Q14" s="954"/>
      <c r="R14" s="954"/>
      <c r="S14" s="954"/>
      <c r="T14" s="954"/>
      <c r="U14" s="954"/>
      <c r="V14" s="954"/>
      <c r="W14" s="954"/>
      <c r="X14" s="954"/>
      <c r="Y14" s="954"/>
      <c r="Z14" s="961" t="s">
        <v>175</v>
      </c>
      <c r="AA14" s="962"/>
      <c r="AB14" s="962"/>
      <c r="AC14" s="962"/>
      <c r="AD14" s="962"/>
      <c r="AE14" s="962"/>
      <c r="AF14" s="962"/>
      <c r="AG14" s="962"/>
      <c r="AH14" s="962"/>
      <c r="AI14" s="962"/>
      <c r="AJ14" s="962"/>
      <c r="AK14" s="962"/>
      <c r="AL14" s="962"/>
      <c r="AM14" s="962"/>
      <c r="AN14" s="962"/>
      <c r="AO14" s="962"/>
      <c r="AP14" s="962"/>
      <c r="AQ14" s="962"/>
      <c r="AR14" s="962"/>
      <c r="AS14" s="962"/>
      <c r="AT14" s="962"/>
      <c r="AU14" s="962"/>
      <c r="AV14" s="962"/>
      <c r="AW14" s="962"/>
      <c r="AX14" s="962"/>
      <c r="AY14" s="963"/>
      <c r="AZ14" s="961" t="s">
        <v>176</v>
      </c>
      <c r="BA14" s="962"/>
      <c r="BB14" s="962"/>
      <c r="BC14" s="962"/>
      <c r="BD14" s="962"/>
      <c r="BE14" s="962"/>
      <c r="BF14" s="962"/>
      <c r="BG14" s="962"/>
      <c r="BH14" s="963"/>
    </row>
    <row r="15" spans="1:61" x14ac:dyDescent="0.15">
      <c r="A15" s="954"/>
      <c r="B15" s="954"/>
      <c r="C15" s="954"/>
      <c r="D15" s="954"/>
      <c r="E15" s="954"/>
      <c r="F15" s="954"/>
      <c r="G15" s="954"/>
      <c r="H15" s="954"/>
      <c r="I15" s="954"/>
      <c r="J15" s="954"/>
      <c r="K15" s="954"/>
      <c r="L15" s="954"/>
      <c r="M15" s="954"/>
      <c r="N15" s="954"/>
      <c r="O15" s="954"/>
      <c r="P15" s="954"/>
      <c r="Q15" s="954"/>
      <c r="R15" s="954"/>
      <c r="S15" s="954"/>
      <c r="T15" s="954"/>
      <c r="U15" s="954"/>
      <c r="V15" s="954"/>
      <c r="W15" s="954"/>
      <c r="X15" s="954"/>
      <c r="Y15" s="954"/>
      <c r="Z15" s="964"/>
      <c r="AA15" s="965"/>
      <c r="AB15" s="965"/>
      <c r="AC15" s="965"/>
      <c r="AD15" s="965"/>
      <c r="AE15" s="965"/>
      <c r="AF15" s="965"/>
      <c r="AG15" s="965"/>
      <c r="AH15" s="965"/>
      <c r="AI15" s="965"/>
      <c r="AJ15" s="965"/>
      <c r="AK15" s="965"/>
      <c r="AL15" s="965"/>
      <c r="AM15" s="965"/>
      <c r="AN15" s="965"/>
      <c r="AO15" s="965"/>
      <c r="AP15" s="965"/>
      <c r="AQ15" s="965"/>
      <c r="AR15" s="965"/>
      <c r="AS15" s="965"/>
      <c r="AT15" s="965"/>
      <c r="AU15" s="965"/>
      <c r="AV15" s="965"/>
      <c r="AW15" s="965"/>
      <c r="AX15" s="965"/>
      <c r="AY15" s="966"/>
      <c r="AZ15" s="964"/>
      <c r="BA15" s="965"/>
      <c r="BB15" s="965"/>
      <c r="BC15" s="965"/>
      <c r="BD15" s="965"/>
      <c r="BE15" s="965"/>
      <c r="BF15" s="965"/>
      <c r="BG15" s="965"/>
      <c r="BH15" s="966"/>
    </row>
    <row r="16" spans="1:61" x14ac:dyDescent="0.15">
      <c r="A16" s="954"/>
      <c r="B16" s="954"/>
      <c r="C16" s="954"/>
      <c r="D16" s="954"/>
      <c r="E16" s="954"/>
      <c r="F16" s="954"/>
      <c r="G16" s="954"/>
      <c r="H16" s="954"/>
      <c r="I16" s="954"/>
      <c r="J16" s="954"/>
      <c r="K16" s="954"/>
      <c r="L16" s="954"/>
      <c r="M16" s="954"/>
      <c r="N16" s="954"/>
      <c r="O16" s="954"/>
      <c r="P16" s="954"/>
      <c r="Q16" s="954"/>
      <c r="R16" s="954"/>
      <c r="S16" s="954"/>
      <c r="T16" s="954"/>
      <c r="U16" s="954"/>
      <c r="V16" s="954"/>
      <c r="W16" s="954"/>
      <c r="X16" s="954"/>
      <c r="Y16" s="954"/>
      <c r="Z16" s="964"/>
      <c r="AA16" s="965"/>
      <c r="AB16" s="965"/>
      <c r="AC16" s="965"/>
      <c r="AD16" s="965"/>
      <c r="AE16" s="965"/>
      <c r="AF16" s="965"/>
      <c r="AG16" s="965"/>
      <c r="AH16" s="965"/>
      <c r="AI16" s="965"/>
      <c r="AJ16" s="965"/>
      <c r="AK16" s="965"/>
      <c r="AL16" s="965"/>
      <c r="AM16" s="965"/>
      <c r="AN16" s="965"/>
      <c r="AO16" s="965"/>
      <c r="AP16" s="965"/>
      <c r="AQ16" s="965"/>
      <c r="AR16" s="965"/>
      <c r="AS16" s="965"/>
      <c r="AT16" s="965"/>
      <c r="AU16" s="965"/>
      <c r="AV16" s="965"/>
      <c r="AW16" s="965"/>
      <c r="AX16" s="965"/>
      <c r="AY16" s="966"/>
      <c r="AZ16" s="964"/>
      <c r="BA16" s="965"/>
      <c r="BB16" s="965"/>
      <c r="BC16" s="965"/>
      <c r="BD16" s="965"/>
      <c r="BE16" s="965"/>
      <c r="BF16" s="965"/>
      <c r="BG16" s="965"/>
      <c r="BH16" s="966"/>
    </row>
    <row r="17" spans="1:60" x14ac:dyDescent="0.15">
      <c r="A17" s="954"/>
      <c r="B17" s="954"/>
      <c r="C17" s="954"/>
      <c r="D17" s="954"/>
      <c r="E17" s="954"/>
      <c r="F17" s="954"/>
      <c r="G17" s="954"/>
      <c r="H17" s="954"/>
      <c r="I17" s="954"/>
      <c r="J17" s="954"/>
      <c r="K17" s="954"/>
      <c r="L17" s="954"/>
      <c r="M17" s="954"/>
      <c r="N17" s="954"/>
      <c r="O17" s="954"/>
      <c r="P17" s="954"/>
      <c r="Q17" s="954"/>
      <c r="R17" s="954"/>
      <c r="S17" s="954"/>
      <c r="T17" s="954"/>
      <c r="U17" s="954"/>
      <c r="V17" s="954"/>
      <c r="W17" s="954"/>
      <c r="X17" s="954"/>
      <c r="Y17" s="954"/>
      <c r="Z17" s="967"/>
      <c r="AA17" s="968"/>
      <c r="AB17" s="968"/>
      <c r="AC17" s="968"/>
      <c r="AD17" s="968"/>
      <c r="AE17" s="968"/>
      <c r="AF17" s="968"/>
      <c r="AG17" s="968"/>
      <c r="AH17" s="968"/>
      <c r="AI17" s="968"/>
      <c r="AJ17" s="968"/>
      <c r="AK17" s="968"/>
      <c r="AL17" s="968"/>
      <c r="AM17" s="968"/>
      <c r="AN17" s="968"/>
      <c r="AO17" s="968"/>
      <c r="AP17" s="968"/>
      <c r="AQ17" s="968"/>
      <c r="AR17" s="968"/>
      <c r="AS17" s="968"/>
      <c r="AT17" s="968"/>
      <c r="AU17" s="968"/>
      <c r="AV17" s="968"/>
      <c r="AW17" s="968"/>
      <c r="AX17" s="968"/>
      <c r="AY17" s="969"/>
      <c r="AZ17" s="967"/>
      <c r="BA17" s="968"/>
      <c r="BB17" s="968"/>
      <c r="BC17" s="968"/>
      <c r="BD17" s="968"/>
      <c r="BE17" s="968"/>
      <c r="BF17" s="968"/>
      <c r="BG17" s="968"/>
      <c r="BH17" s="969"/>
    </row>
    <row r="18" spans="1:60" x14ac:dyDescent="0.15">
      <c r="A18" s="943" t="s">
        <v>177</v>
      </c>
      <c r="B18" s="943"/>
      <c r="C18" s="943"/>
      <c r="D18" s="944"/>
      <c r="E18" s="944"/>
      <c r="F18" s="944"/>
      <c r="G18" s="944"/>
      <c r="H18" s="944"/>
      <c r="I18" s="944"/>
      <c r="J18" s="944"/>
      <c r="K18" s="944"/>
      <c r="L18" s="944"/>
      <c r="M18" s="944"/>
      <c r="N18" s="944"/>
      <c r="O18" s="944"/>
      <c r="P18" s="944"/>
      <c r="Q18" s="944"/>
      <c r="R18" s="944"/>
      <c r="S18" s="944"/>
      <c r="T18" s="944"/>
      <c r="U18" s="944"/>
      <c r="V18" s="944"/>
      <c r="W18" s="944"/>
      <c r="X18" s="944"/>
      <c r="Y18" s="944"/>
      <c r="Z18" s="943" t="s">
        <v>177</v>
      </c>
      <c r="AA18" s="943"/>
      <c r="AB18" s="943"/>
      <c r="AC18" s="945"/>
      <c r="AD18" s="946"/>
      <c r="AE18" s="946"/>
      <c r="AF18" s="946"/>
      <c r="AG18" s="946"/>
      <c r="AH18" s="946"/>
      <c r="AI18" s="946"/>
      <c r="AJ18" s="946"/>
      <c r="AK18" s="946"/>
      <c r="AL18" s="946"/>
      <c r="AM18" s="946"/>
      <c r="AN18" s="946"/>
      <c r="AO18" s="946"/>
      <c r="AP18" s="946"/>
      <c r="AQ18" s="946"/>
      <c r="AR18" s="946"/>
      <c r="AS18" s="946"/>
      <c r="AT18" s="946"/>
      <c r="AU18" s="946"/>
      <c r="AV18" s="946"/>
      <c r="AW18" s="946"/>
      <c r="AX18" s="946"/>
      <c r="AY18" s="947"/>
      <c r="AZ18" s="934"/>
      <c r="BA18" s="935"/>
      <c r="BB18" s="935"/>
      <c r="BC18" s="935"/>
      <c r="BD18" s="935"/>
      <c r="BE18" s="935"/>
      <c r="BF18" s="935"/>
      <c r="BG18" s="935"/>
      <c r="BH18" s="936"/>
    </row>
    <row r="19" spans="1:60" x14ac:dyDescent="0.15">
      <c r="A19" s="943"/>
      <c r="B19" s="943"/>
      <c r="C19" s="943"/>
      <c r="D19" s="944"/>
      <c r="E19" s="944"/>
      <c r="F19" s="944"/>
      <c r="G19" s="944"/>
      <c r="H19" s="944"/>
      <c r="I19" s="944"/>
      <c r="J19" s="944"/>
      <c r="K19" s="944"/>
      <c r="L19" s="944"/>
      <c r="M19" s="944"/>
      <c r="N19" s="944"/>
      <c r="O19" s="944"/>
      <c r="P19" s="944"/>
      <c r="Q19" s="944"/>
      <c r="R19" s="944"/>
      <c r="S19" s="944"/>
      <c r="T19" s="944"/>
      <c r="U19" s="944"/>
      <c r="V19" s="944"/>
      <c r="W19" s="944"/>
      <c r="X19" s="944"/>
      <c r="Y19" s="944"/>
      <c r="Z19" s="943"/>
      <c r="AA19" s="943"/>
      <c r="AB19" s="943"/>
      <c r="AC19" s="948"/>
      <c r="AD19" s="949"/>
      <c r="AE19" s="949"/>
      <c r="AF19" s="949"/>
      <c r="AG19" s="949"/>
      <c r="AH19" s="949"/>
      <c r="AI19" s="949"/>
      <c r="AJ19" s="949"/>
      <c r="AK19" s="949"/>
      <c r="AL19" s="949"/>
      <c r="AM19" s="949"/>
      <c r="AN19" s="949"/>
      <c r="AO19" s="949"/>
      <c r="AP19" s="949"/>
      <c r="AQ19" s="949"/>
      <c r="AR19" s="949"/>
      <c r="AS19" s="949"/>
      <c r="AT19" s="949"/>
      <c r="AU19" s="949"/>
      <c r="AV19" s="949"/>
      <c r="AW19" s="949"/>
      <c r="AX19" s="949"/>
      <c r="AY19" s="950"/>
      <c r="AZ19" s="937"/>
      <c r="BA19" s="938"/>
      <c r="BB19" s="938"/>
      <c r="BC19" s="938"/>
      <c r="BD19" s="938"/>
      <c r="BE19" s="938"/>
      <c r="BF19" s="938"/>
      <c r="BG19" s="938"/>
      <c r="BH19" s="939"/>
    </row>
    <row r="20" spans="1:60" x14ac:dyDescent="0.15">
      <c r="A20" s="943"/>
      <c r="B20" s="943"/>
      <c r="C20" s="943"/>
      <c r="D20" s="944"/>
      <c r="E20" s="944"/>
      <c r="F20" s="944"/>
      <c r="G20" s="944"/>
      <c r="H20" s="944"/>
      <c r="I20" s="944"/>
      <c r="J20" s="944"/>
      <c r="K20" s="944"/>
      <c r="L20" s="944"/>
      <c r="M20" s="944"/>
      <c r="N20" s="944"/>
      <c r="O20" s="944"/>
      <c r="P20" s="944"/>
      <c r="Q20" s="944"/>
      <c r="R20" s="944"/>
      <c r="S20" s="944"/>
      <c r="T20" s="944"/>
      <c r="U20" s="944"/>
      <c r="V20" s="944"/>
      <c r="W20" s="944"/>
      <c r="X20" s="944"/>
      <c r="Y20" s="944"/>
      <c r="Z20" s="943"/>
      <c r="AA20" s="943"/>
      <c r="AB20" s="943"/>
      <c r="AC20" s="948"/>
      <c r="AD20" s="949"/>
      <c r="AE20" s="949"/>
      <c r="AF20" s="949"/>
      <c r="AG20" s="949"/>
      <c r="AH20" s="949"/>
      <c r="AI20" s="949"/>
      <c r="AJ20" s="949"/>
      <c r="AK20" s="949"/>
      <c r="AL20" s="949"/>
      <c r="AM20" s="949"/>
      <c r="AN20" s="949"/>
      <c r="AO20" s="949"/>
      <c r="AP20" s="949"/>
      <c r="AQ20" s="949"/>
      <c r="AR20" s="949"/>
      <c r="AS20" s="949"/>
      <c r="AT20" s="949"/>
      <c r="AU20" s="949"/>
      <c r="AV20" s="949"/>
      <c r="AW20" s="949"/>
      <c r="AX20" s="949"/>
      <c r="AY20" s="950"/>
      <c r="AZ20" s="937"/>
      <c r="BA20" s="938"/>
      <c r="BB20" s="938"/>
      <c r="BC20" s="938"/>
      <c r="BD20" s="938"/>
      <c r="BE20" s="938"/>
      <c r="BF20" s="938"/>
      <c r="BG20" s="938"/>
      <c r="BH20" s="939"/>
    </row>
    <row r="21" spans="1:60" x14ac:dyDescent="0.15">
      <c r="A21" s="943"/>
      <c r="B21" s="943"/>
      <c r="C21" s="943"/>
      <c r="D21" s="944"/>
      <c r="E21" s="944"/>
      <c r="F21" s="944"/>
      <c r="G21" s="944"/>
      <c r="H21" s="944"/>
      <c r="I21" s="944"/>
      <c r="J21" s="944"/>
      <c r="K21" s="944"/>
      <c r="L21" s="944"/>
      <c r="M21" s="944"/>
      <c r="N21" s="944"/>
      <c r="O21" s="944"/>
      <c r="P21" s="944"/>
      <c r="Q21" s="944"/>
      <c r="R21" s="944"/>
      <c r="S21" s="944"/>
      <c r="T21" s="944"/>
      <c r="U21" s="944"/>
      <c r="V21" s="944"/>
      <c r="W21" s="944"/>
      <c r="X21" s="944"/>
      <c r="Y21" s="944"/>
      <c r="Z21" s="943"/>
      <c r="AA21" s="943"/>
      <c r="AB21" s="943"/>
      <c r="AC21" s="948"/>
      <c r="AD21" s="949"/>
      <c r="AE21" s="949"/>
      <c r="AF21" s="949"/>
      <c r="AG21" s="949"/>
      <c r="AH21" s="949"/>
      <c r="AI21" s="949"/>
      <c r="AJ21" s="949"/>
      <c r="AK21" s="949"/>
      <c r="AL21" s="949"/>
      <c r="AM21" s="949"/>
      <c r="AN21" s="949"/>
      <c r="AO21" s="949"/>
      <c r="AP21" s="949"/>
      <c r="AQ21" s="949"/>
      <c r="AR21" s="949"/>
      <c r="AS21" s="949"/>
      <c r="AT21" s="949"/>
      <c r="AU21" s="949"/>
      <c r="AV21" s="949"/>
      <c r="AW21" s="949"/>
      <c r="AX21" s="949"/>
      <c r="AY21" s="950"/>
      <c r="AZ21" s="937"/>
      <c r="BA21" s="938"/>
      <c r="BB21" s="938"/>
      <c r="BC21" s="938"/>
      <c r="BD21" s="938"/>
      <c r="BE21" s="938"/>
      <c r="BF21" s="938"/>
      <c r="BG21" s="938"/>
      <c r="BH21" s="939"/>
    </row>
    <row r="22" spans="1:60" x14ac:dyDescent="0.15">
      <c r="A22" s="943"/>
      <c r="B22" s="943"/>
      <c r="C22" s="943"/>
      <c r="D22" s="944"/>
      <c r="E22" s="944"/>
      <c r="F22" s="944"/>
      <c r="G22" s="944"/>
      <c r="H22" s="944"/>
      <c r="I22" s="944"/>
      <c r="J22" s="944"/>
      <c r="K22" s="944"/>
      <c r="L22" s="944"/>
      <c r="M22" s="944"/>
      <c r="N22" s="944"/>
      <c r="O22" s="944"/>
      <c r="P22" s="944"/>
      <c r="Q22" s="944"/>
      <c r="R22" s="944"/>
      <c r="S22" s="944"/>
      <c r="T22" s="944"/>
      <c r="U22" s="944"/>
      <c r="V22" s="944"/>
      <c r="W22" s="944"/>
      <c r="X22" s="944"/>
      <c r="Y22" s="944"/>
      <c r="Z22" s="943"/>
      <c r="AA22" s="943"/>
      <c r="AB22" s="943"/>
      <c r="AC22" s="951"/>
      <c r="AD22" s="952"/>
      <c r="AE22" s="952"/>
      <c r="AF22" s="952"/>
      <c r="AG22" s="952"/>
      <c r="AH22" s="952"/>
      <c r="AI22" s="952"/>
      <c r="AJ22" s="952"/>
      <c r="AK22" s="952"/>
      <c r="AL22" s="952"/>
      <c r="AM22" s="952"/>
      <c r="AN22" s="952"/>
      <c r="AO22" s="952"/>
      <c r="AP22" s="952"/>
      <c r="AQ22" s="952"/>
      <c r="AR22" s="952"/>
      <c r="AS22" s="952"/>
      <c r="AT22" s="952"/>
      <c r="AU22" s="952"/>
      <c r="AV22" s="952"/>
      <c r="AW22" s="952"/>
      <c r="AX22" s="952"/>
      <c r="AY22" s="953"/>
      <c r="AZ22" s="937"/>
      <c r="BA22" s="938"/>
      <c r="BB22" s="938"/>
      <c r="BC22" s="938"/>
      <c r="BD22" s="938"/>
      <c r="BE22" s="938"/>
      <c r="BF22" s="938"/>
      <c r="BG22" s="938"/>
      <c r="BH22" s="939"/>
    </row>
    <row r="23" spans="1:60" x14ac:dyDescent="0.15">
      <c r="A23" s="943" t="s">
        <v>178</v>
      </c>
      <c r="B23" s="943"/>
      <c r="C23" s="943"/>
      <c r="D23" s="944"/>
      <c r="E23" s="944"/>
      <c r="F23" s="944"/>
      <c r="G23" s="944"/>
      <c r="H23" s="944"/>
      <c r="I23" s="944"/>
      <c r="J23" s="944"/>
      <c r="K23" s="944"/>
      <c r="L23" s="944"/>
      <c r="M23" s="944"/>
      <c r="N23" s="944"/>
      <c r="O23" s="944"/>
      <c r="P23" s="944"/>
      <c r="Q23" s="944"/>
      <c r="R23" s="944"/>
      <c r="S23" s="944"/>
      <c r="T23" s="944"/>
      <c r="U23" s="944"/>
      <c r="V23" s="944"/>
      <c r="W23" s="944"/>
      <c r="X23" s="944"/>
      <c r="Y23" s="944"/>
      <c r="Z23" s="943" t="s">
        <v>178</v>
      </c>
      <c r="AA23" s="943"/>
      <c r="AB23" s="943"/>
      <c r="AC23" s="934"/>
      <c r="AD23" s="935"/>
      <c r="AE23" s="935"/>
      <c r="AF23" s="935"/>
      <c r="AG23" s="935"/>
      <c r="AH23" s="935"/>
      <c r="AI23" s="935"/>
      <c r="AJ23" s="935"/>
      <c r="AK23" s="935"/>
      <c r="AL23" s="935"/>
      <c r="AM23" s="935"/>
      <c r="AN23" s="935"/>
      <c r="AO23" s="935"/>
      <c r="AP23" s="935"/>
      <c r="AQ23" s="935"/>
      <c r="AR23" s="935"/>
      <c r="AS23" s="935"/>
      <c r="AT23" s="935"/>
      <c r="AU23" s="935"/>
      <c r="AV23" s="935"/>
      <c r="AW23" s="935"/>
      <c r="AX23" s="935"/>
      <c r="AY23" s="936"/>
      <c r="AZ23" s="937"/>
      <c r="BA23" s="938"/>
      <c r="BB23" s="938"/>
      <c r="BC23" s="938"/>
      <c r="BD23" s="938"/>
      <c r="BE23" s="938"/>
      <c r="BF23" s="938"/>
      <c r="BG23" s="938"/>
      <c r="BH23" s="939"/>
    </row>
    <row r="24" spans="1:60" x14ac:dyDescent="0.15">
      <c r="A24" s="943"/>
      <c r="B24" s="943"/>
      <c r="C24" s="943"/>
      <c r="D24" s="944"/>
      <c r="E24" s="944"/>
      <c r="F24" s="944"/>
      <c r="G24" s="944"/>
      <c r="H24" s="944"/>
      <c r="I24" s="944"/>
      <c r="J24" s="944"/>
      <c r="K24" s="944"/>
      <c r="L24" s="944"/>
      <c r="M24" s="944"/>
      <c r="N24" s="944"/>
      <c r="O24" s="944"/>
      <c r="P24" s="944"/>
      <c r="Q24" s="944"/>
      <c r="R24" s="944"/>
      <c r="S24" s="944"/>
      <c r="T24" s="944"/>
      <c r="U24" s="944"/>
      <c r="V24" s="944"/>
      <c r="W24" s="944"/>
      <c r="X24" s="944"/>
      <c r="Y24" s="944"/>
      <c r="Z24" s="943"/>
      <c r="AA24" s="943"/>
      <c r="AB24" s="943"/>
      <c r="AC24" s="937"/>
      <c r="AD24" s="938"/>
      <c r="AE24" s="938"/>
      <c r="AF24" s="938"/>
      <c r="AG24" s="938"/>
      <c r="AH24" s="938"/>
      <c r="AI24" s="938"/>
      <c r="AJ24" s="938"/>
      <c r="AK24" s="938"/>
      <c r="AL24" s="938"/>
      <c r="AM24" s="938"/>
      <c r="AN24" s="938"/>
      <c r="AO24" s="938"/>
      <c r="AP24" s="938"/>
      <c r="AQ24" s="938"/>
      <c r="AR24" s="938"/>
      <c r="AS24" s="938"/>
      <c r="AT24" s="938"/>
      <c r="AU24" s="938"/>
      <c r="AV24" s="938"/>
      <c r="AW24" s="938"/>
      <c r="AX24" s="938"/>
      <c r="AY24" s="939"/>
      <c r="AZ24" s="937"/>
      <c r="BA24" s="938"/>
      <c r="BB24" s="938"/>
      <c r="BC24" s="938"/>
      <c r="BD24" s="938"/>
      <c r="BE24" s="938"/>
      <c r="BF24" s="938"/>
      <c r="BG24" s="938"/>
      <c r="BH24" s="939"/>
    </row>
    <row r="25" spans="1:60" x14ac:dyDescent="0.15">
      <c r="A25" s="943"/>
      <c r="B25" s="943"/>
      <c r="C25" s="943"/>
      <c r="D25" s="944"/>
      <c r="E25" s="944"/>
      <c r="F25" s="944"/>
      <c r="G25" s="944"/>
      <c r="H25" s="944"/>
      <c r="I25" s="944"/>
      <c r="J25" s="944"/>
      <c r="K25" s="944"/>
      <c r="L25" s="944"/>
      <c r="M25" s="944"/>
      <c r="N25" s="944"/>
      <c r="O25" s="944"/>
      <c r="P25" s="944"/>
      <c r="Q25" s="944"/>
      <c r="R25" s="944"/>
      <c r="S25" s="944"/>
      <c r="T25" s="944"/>
      <c r="U25" s="944"/>
      <c r="V25" s="944"/>
      <c r="W25" s="944"/>
      <c r="X25" s="944"/>
      <c r="Y25" s="944"/>
      <c r="Z25" s="943"/>
      <c r="AA25" s="943"/>
      <c r="AB25" s="943"/>
      <c r="AC25" s="937"/>
      <c r="AD25" s="938"/>
      <c r="AE25" s="938"/>
      <c r="AF25" s="938"/>
      <c r="AG25" s="938"/>
      <c r="AH25" s="938"/>
      <c r="AI25" s="938"/>
      <c r="AJ25" s="938"/>
      <c r="AK25" s="938"/>
      <c r="AL25" s="938"/>
      <c r="AM25" s="938"/>
      <c r="AN25" s="938"/>
      <c r="AO25" s="938"/>
      <c r="AP25" s="938"/>
      <c r="AQ25" s="938"/>
      <c r="AR25" s="938"/>
      <c r="AS25" s="938"/>
      <c r="AT25" s="938"/>
      <c r="AU25" s="938"/>
      <c r="AV25" s="938"/>
      <c r="AW25" s="938"/>
      <c r="AX25" s="938"/>
      <c r="AY25" s="939"/>
      <c r="AZ25" s="937"/>
      <c r="BA25" s="938"/>
      <c r="BB25" s="938"/>
      <c r="BC25" s="938"/>
      <c r="BD25" s="938"/>
      <c r="BE25" s="938"/>
      <c r="BF25" s="938"/>
      <c r="BG25" s="938"/>
      <c r="BH25" s="939"/>
    </row>
    <row r="26" spans="1:60" x14ac:dyDescent="0.15">
      <c r="A26" s="943"/>
      <c r="B26" s="943"/>
      <c r="C26" s="943"/>
      <c r="D26" s="944"/>
      <c r="E26" s="944"/>
      <c r="F26" s="944"/>
      <c r="G26" s="944"/>
      <c r="H26" s="944"/>
      <c r="I26" s="944"/>
      <c r="J26" s="944"/>
      <c r="K26" s="944"/>
      <c r="L26" s="944"/>
      <c r="M26" s="944"/>
      <c r="N26" s="944"/>
      <c r="O26" s="944"/>
      <c r="P26" s="944"/>
      <c r="Q26" s="944"/>
      <c r="R26" s="944"/>
      <c r="S26" s="944"/>
      <c r="T26" s="944"/>
      <c r="U26" s="944"/>
      <c r="V26" s="944"/>
      <c r="W26" s="944"/>
      <c r="X26" s="944"/>
      <c r="Y26" s="944"/>
      <c r="Z26" s="943"/>
      <c r="AA26" s="943"/>
      <c r="AB26" s="943"/>
      <c r="AC26" s="937"/>
      <c r="AD26" s="938"/>
      <c r="AE26" s="938"/>
      <c r="AF26" s="938"/>
      <c r="AG26" s="938"/>
      <c r="AH26" s="938"/>
      <c r="AI26" s="938"/>
      <c r="AJ26" s="938"/>
      <c r="AK26" s="938"/>
      <c r="AL26" s="938"/>
      <c r="AM26" s="938"/>
      <c r="AN26" s="938"/>
      <c r="AO26" s="938"/>
      <c r="AP26" s="938"/>
      <c r="AQ26" s="938"/>
      <c r="AR26" s="938"/>
      <c r="AS26" s="938"/>
      <c r="AT26" s="938"/>
      <c r="AU26" s="938"/>
      <c r="AV26" s="938"/>
      <c r="AW26" s="938"/>
      <c r="AX26" s="938"/>
      <c r="AY26" s="939"/>
      <c r="AZ26" s="937"/>
      <c r="BA26" s="938"/>
      <c r="BB26" s="938"/>
      <c r="BC26" s="938"/>
      <c r="BD26" s="938"/>
      <c r="BE26" s="938"/>
      <c r="BF26" s="938"/>
      <c r="BG26" s="938"/>
      <c r="BH26" s="939"/>
    </row>
    <row r="27" spans="1:60" x14ac:dyDescent="0.15">
      <c r="A27" s="943"/>
      <c r="B27" s="943"/>
      <c r="C27" s="943"/>
      <c r="D27" s="944"/>
      <c r="E27" s="944"/>
      <c r="F27" s="944"/>
      <c r="G27" s="944"/>
      <c r="H27" s="944"/>
      <c r="I27" s="944"/>
      <c r="J27" s="944"/>
      <c r="K27" s="944"/>
      <c r="L27" s="944"/>
      <c r="M27" s="944"/>
      <c r="N27" s="944"/>
      <c r="O27" s="944"/>
      <c r="P27" s="944"/>
      <c r="Q27" s="944"/>
      <c r="R27" s="944"/>
      <c r="S27" s="944"/>
      <c r="T27" s="944"/>
      <c r="U27" s="944"/>
      <c r="V27" s="944"/>
      <c r="W27" s="944"/>
      <c r="X27" s="944"/>
      <c r="Y27" s="944"/>
      <c r="Z27" s="943"/>
      <c r="AA27" s="943"/>
      <c r="AB27" s="943"/>
      <c r="AC27" s="940"/>
      <c r="AD27" s="941"/>
      <c r="AE27" s="941"/>
      <c r="AF27" s="941"/>
      <c r="AG27" s="941"/>
      <c r="AH27" s="941"/>
      <c r="AI27" s="941"/>
      <c r="AJ27" s="941"/>
      <c r="AK27" s="941"/>
      <c r="AL27" s="941"/>
      <c r="AM27" s="941"/>
      <c r="AN27" s="941"/>
      <c r="AO27" s="941"/>
      <c r="AP27" s="941"/>
      <c r="AQ27" s="941"/>
      <c r="AR27" s="941"/>
      <c r="AS27" s="941"/>
      <c r="AT27" s="941"/>
      <c r="AU27" s="941"/>
      <c r="AV27" s="941"/>
      <c r="AW27" s="941"/>
      <c r="AX27" s="941"/>
      <c r="AY27" s="942"/>
      <c r="AZ27" s="937"/>
      <c r="BA27" s="938"/>
      <c r="BB27" s="938"/>
      <c r="BC27" s="938"/>
      <c r="BD27" s="938"/>
      <c r="BE27" s="938"/>
      <c r="BF27" s="938"/>
      <c r="BG27" s="938"/>
      <c r="BH27" s="939"/>
    </row>
    <row r="28" spans="1:60" x14ac:dyDescent="0.15">
      <c r="A28" s="943" t="s">
        <v>179</v>
      </c>
      <c r="B28" s="943"/>
      <c r="C28" s="943"/>
      <c r="D28" s="944"/>
      <c r="E28" s="944"/>
      <c r="F28" s="944"/>
      <c r="G28" s="944"/>
      <c r="H28" s="944"/>
      <c r="I28" s="944"/>
      <c r="J28" s="944"/>
      <c r="K28" s="944"/>
      <c r="L28" s="944"/>
      <c r="M28" s="944"/>
      <c r="N28" s="944"/>
      <c r="O28" s="944"/>
      <c r="P28" s="944"/>
      <c r="Q28" s="944"/>
      <c r="R28" s="944"/>
      <c r="S28" s="944"/>
      <c r="T28" s="944"/>
      <c r="U28" s="944"/>
      <c r="V28" s="944"/>
      <c r="W28" s="944"/>
      <c r="X28" s="944"/>
      <c r="Y28" s="944"/>
      <c r="Z28" s="943" t="s">
        <v>179</v>
      </c>
      <c r="AA28" s="943"/>
      <c r="AB28" s="943"/>
      <c r="AC28" s="934"/>
      <c r="AD28" s="935"/>
      <c r="AE28" s="935"/>
      <c r="AF28" s="935"/>
      <c r="AG28" s="935"/>
      <c r="AH28" s="935"/>
      <c r="AI28" s="935"/>
      <c r="AJ28" s="935"/>
      <c r="AK28" s="935"/>
      <c r="AL28" s="935"/>
      <c r="AM28" s="935"/>
      <c r="AN28" s="935"/>
      <c r="AO28" s="935"/>
      <c r="AP28" s="935"/>
      <c r="AQ28" s="935"/>
      <c r="AR28" s="935"/>
      <c r="AS28" s="935"/>
      <c r="AT28" s="935"/>
      <c r="AU28" s="935"/>
      <c r="AV28" s="935"/>
      <c r="AW28" s="935"/>
      <c r="AX28" s="935"/>
      <c r="AY28" s="936"/>
      <c r="AZ28" s="937"/>
      <c r="BA28" s="938"/>
      <c r="BB28" s="938"/>
      <c r="BC28" s="938"/>
      <c r="BD28" s="938"/>
      <c r="BE28" s="938"/>
      <c r="BF28" s="938"/>
      <c r="BG28" s="938"/>
      <c r="BH28" s="939"/>
    </row>
    <row r="29" spans="1:60" x14ac:dyDescent="0.15">
      <c r="A29" s="943"/>
      <c r="B29" s="943"/>
      <c r="C29" s="943"/>
      <c r="D29" s="944"/>
      <c r="E29" s="944"/>
      <c r="F29" s="944"/>
      <c r="G29" s="944"/>
      <c r="H29" s="944"/>
      <c r="I29" s="944"/>
      <c r="J29" s="944"/>
      <c r="K29" s="944"/>
      <c r="L29" s="944"/>
      <c r="M29" s="944"/>
      <c r="N29" s="944"/>
      <c r="O29" s="944"/>
      <c r="P29" s="944"/>
      <c r="Q29" s="944"/>
      <c r="R29" s="944"/>
      <c r="S29" s="944"/>
      <c r="T29" s="944"/>
      <c r="U29" s="944"/>
      <c r="V29" s="944"/>
      <c r="W29" s="944"/>
      <c r="X29" s="944"/>
      <c r="Y29" s="944"/>
      <c r="Z29" s="943"/>
      <c r="AA29" s="943"/>
      <c r="AB29" s="943"/>
      <c r="AC29" s="937"/>
      <c r="AD29" s="938"/>
      <c r="AE29" s="938"/>
      <c r="AF29" s="938"/>
      <c r="AG29" s="938"/>
      <c r="AH29" s="938"/>
      <c r="AI29" s="938"/>
      <c r="AJ29" s="938"/>
      <c r="AK29" s="938"/>
      <c r="AL29" s="938"/>
      <c r="AM29" s="938"/>
      <c r="AN29" s="938"/>
      <c r="AO29" s="938"/>
      <c r="AP29" s="938"/>
      <c r="AQ29" s="938"/>
      <c r="AR29" s="938"/>
      <c r="AS29" s="938"/>
      <c r="AT29" s="938"/>
      <c r="AU29" s="938"/>
      <c r="AV29" s="938"/>
      <c r="AW29" s="938"/>
      <c r="AX29" s="938"/>
      <c r="AY29" s="939"/>
      <c r="AZ29" s="937"/>
      <c r="BA29" s="938"/>
      <c r="BB29" s="938"/>
      <c r="BC29" s="938"/>
      <c r="BD29" s="938"/>
      <c r="BE29" s="938"/>
      <c r="BF29" s="938"/>
      <c r="BG29" s="938"/>
      <c r="BH29" s="939"/>
    </row>
    <row r="30" spans="1:60" x14ac:dyDescent="0.15">
      <c r="A30" s="943"/>
      <c r="B30" s="943"/>
      <c r="C30" s="943"/>
      <c r="D30" s="944"/>
      <c r="E30" s="944"/>
      <c r="F30" s="944"/>
      <c r="G30" s="944"/>
      <c r="H30" s="944"/>
      <c r="I30" s="944"/>
      <c r="J30" s="944"/>
      <c r="K30" s="944"/>
      <c r="L30" s="944"/>
      <c r="M30" s="944"/>
      <c r="N30" s="944"/>
      <c r="O30" s="944"/>
      <c r="P30" s="944"/>
      <c r="Q30" s="944"/>
      <c r="R30" s="944"/>
      <c r="S30" s="944"/>
      <c r="T30" s="944"/>
      <c r="U30" s="944"/>
      <c r="V30" s="944"/>
      <c r="W30" s="944"/>
      <c r="X30" s="944"/>
      <c r="Y30" s="944"/>
      <c r="Z30" s="943"/>
      <c r="AA30" s="943"/>
      <c r="AB30" s="943"/>
      <c r="AC30" s="937"/>
      <c r="AD30" s="938"/>
      <c r="AE30" s="938"/>
      <c r="AF30" s="938"/>
      <c r="AG30" s="938"/>
      <c r="AH30" s="938"/>
      <c r="AI30" s="938"/>
      <c r="AJ30" s="938"/>
      <c r="AK30" s="938"/>
      <c r="AL30" s="938"/>
      <c r="AM30" s="938"/>
      <c r="AN30" s="938"/>
      <c r="AO30" s="938"/>
      <c r="AP30" s="938"/>
      <c r="AQ30" s="938"/>
      <c r="AR30" s="938"/>
      <c r="AS30" s="938"/>
      <c r="AT30" s="938"/>
      <c r="AU30" s="938"/>
      <c r="AV30" s="938"/>
      <c r="AW30" s="938"/>
      <c r="AX30" s="938"/>
      <c r="AY30" s="939"/>
      <c r="AZ30" s="937"/>
      <c r="BA30" s="938"/>
      <c r="BB30" s="938"/>
      <c r="BC30" s="938"/>
      <c r="BD30" s="938"/>
      <c r="BE30" s="938"/>
      <c r="BF30" s="938"/>
      <c r="BG30" s="938"/>
      <c r="BH30" s="939"/>
    </row>
    <row r="31" spans="1:60" x14ac:dyDescent="0.15">
      <c r="A31" s="943"/>
      <c r="B31" s="943"/>
      <c r="C31" s="943"/>
      <c r="D31" s="944"/>
      <c r="E31" s="944"/>
      <c r="F31" s="944"/>
      <c r="G31" s="944"/>
      <c r="H31" s="944"/>
      <c r="I31" s="944"/>
      <c r="J31" s="944"/>
      <c r="K31" s="944"/>
      <c r="L31" s="944"/>
      <c r="M31" s="944"/>
      <c r="N31" s="944"/>
      <c r="O31" s="944"/>
      <c r="P31" s="944"/>
      <c r="Q31" s="944"/>
      <c r="R31" s="944"/>
      <c r="S31" s="944"/>
      <c r="T31" s="944"/>
      <c r="U31" s="944"/>
      <c r="V31" s="944"/>
      <c r="W31" s="944"/>
      <c r="X31" s="944"/>
      <c r="Y31" s="944"/>
      <c r="Z31" s="943"/>
      <c r="AA31" s="943"/>
      <c r="AB31" s="943"/>
      <c r="AC31" s="937"/>
      <c r="AD31" s="938"/>
      <c r="AE31" s="938"/>
      <c r="AF31" s="938"/>
      <c r="AG31" s="938"/>
      <c r="AH31" s="938"/>
      <c r="AI31" s="938"/>
      <c r="AJ31" s="938"/>
      <c r="AK31" s="938"/>
      <c r="AL31" s="938"/>
      <c r="AM31" s="938"/>
      <c r="AN31" s="938"/>
      <c r="AO31" s="938"/>
      <c r="AP31" s="938"/>
      <c r="AQ31" s="938"/>
      <c r="AR31" s="938"/>
      <c r="AS31" s="938"/>
      <c r="AT31" s="938"/>
      <c r="AU31" s="938"/>
      <c r="AV31" s="938"/>
      <c r="AW31" s="938"/>
      <c r="AX31" s="938"/>
      <c r="AY31" s="939"/>
      <c r="AZ31" s="937"/>
      <c r="BA31" s="938"/>
      <c r="BB31" s="938"/>
      <c r="BC31" s="938"/>
      <c r="BD31" s="938"/>
      <c r="BE31" s="938"/>
      <c r="BF31" s="938"/>
      <c r="BG31" s="938"/>
      <c r="BH31" s="939"/>
    </row>
    <row r="32" spans="1:60" x14ac:dyDescent="0.15">
      <c r="A32" s="943"/>
      <c r="B32" s="943"/>
      <c r="C32" s="943"/>
      <c r="D32" s="944"/>
      <c r="E32" s="944"/>
      <c r="F32" s="944"/>
      <c r="G32" s="944"/>
      <c r="H32" s="944"/>
      <c r="I32" s="944"/>
      <c r="J32" s="944"/>
      <c r="K32" s="944"/>
      <c r="L32" s="944"/>
      <c r="M32" s="944"/>
      <c r="N32" s="944"/>
      <c r="O32" s="944"/>
      <c r="P32" s="944"/>
      <c r="Q32" s="944"/>
      <c r="R32" s="944"/>
      <c r="S32" s="944"/>
      <c r="T32" s="944"/>
      <c r="U32" s="944"/>
      <c r="V32" s="944"/>
      <c r="W32" s="944"/>
      <c r="X32" s="944"/>
      <c r="Y32" s="944"/>
      <c r="Z32" s="943"/>
      <c r="AA32" s="943"/>
      <c r="AB32" s="943"/>
      <c r="AC32" s="940"/>
      <c r="AD32" s="941"/>
      <c r="AE32" s="941"/>
      <c r="AF32" s="941"/>
      <c r="AG32" s="941"/>
      <c r="AH32" s="941"/>
      <c r="AI32" s="941"/>
      <c r="AJ32" s="941"/>
      <c r="AK32" s="941"/>
      <c r="AL32" s="941"/>
      <c r="AM32" s="941"/>
      <c r="AN32" s="941"/>
      <c r="AO32" s="941"/>
      <c r="AP32" s="941"/>
      <c r="AQ32" s="941"/>
      <c r="AR32" s="941"/>
      <c r="AS32" s="941"/>
      <c r="AT32" s="941"/>
      <c r="AU32" s="941"/>
      <c r="AV32" s="941"/>
      <c r="AW32" s="941"/>
      <c r="AX32" s="941"/>
      <c r="AY32" s="942"/>
      <c r="AZ32" s="937"/>
      <c r="BA32" s="938"/>
      <c r="BB32" s="938"/>
      <c r="BC32" s="938"/>
      <c r="BD32" s="938"/>
      <c r="BE32" s="938"/>
      <c r="BF32" s="938"/>
      <c r="BG32" s="938"/>
      <c r="BH32" s="939"/>
    </row>
    <row r="33" spans="1:60" x14ac:dyDescent="0.15">
      <c r="A33" s="943" t="s">
        <v>180</v>
      </c>
      <c r="B33" s="943"/>
      <c r="C33" s="943"/>
      <c r="D33" s="944"/>
      <c r="E33" s="944"/>
      <c r="F33" s="944"/>
      <c r="G33" s="944"/>
      <c r="H33" s="944"/>
      <c r="I33" s="944"/>
      <c r="J33" s="944"/>
      <c r="K33" s="944"/>
      <c r="L33" s="944"/>
      <c r="M33" s="944"/>
      <c r="N33" s="944"/>
      <c r="O33" s="944"/>
      <c r="P33" s="944"/>
      <c r="Q33" s="944"/>
      <c r="R33" s="944"/>
      <c r="S33" s="944"/>
      <c r="T33" s="944"/>
      <c r="U33" s="944"/>
      <c r="V33" s="944"/>
      <c r="W33" s="944"/>
      <c r="X33" s="944"/>
      <c r="Y33" s="944"/>
      <c r="Z33" s="943" t="s">
        <v>180</v>
      </c>
      <c r="AA33" s="943"/>
      <c r="AB33" s="943"/>
      <c r="AC33" s="934"/>
      <c r="AD33" s="935"/>
      <c r="AE33" s="935"/>
      <c r="AF33" s="935"/>
      <c r="AG33" s="935"/>
      <c r="AH33" s="935"/>
      <c r="AI33" s="935"/>
      <c r="AJ33" s="935"/>
      <c r="AK33" s="935"/>
      <c r="AL33" s="935"/>
      <c r="AM33" s="935"/>
      <c r="AN33" s="935"/>
      <c r="AO33" s="935"/>
      <c r="AP33" s="935"/>
      <c r="AQ33" s="935"/>
      <c r="AR33" s="935"/>
      <c r="AS33" s="935"/>
      <c r="AT33" s="935"/>
      <c r="AU33" s="935"/>
      <c r="AV33" s="935"/>
      <c r="AW33" s="935"/>
      <c r="AX33" s="935"/>
      <c r="AY33" s="936"/>
      <c r="AZ33" s="937"/>
      <c r="BA33" s="938"/>
      <c r="BB33" s="938"/>
      <c r="BC33" s="938"/>
      <c r="BD33" s="938"/>
      <c r="BE33" s="938"/>
      <c r="BF33" s="938"/>
      <c r="BG33" s="938"/>
      <c r="BH33" s="939"/>
    </row>
    <row r="34" spans="1:60" x14ac:dyDescent="0.15">
      <c r="A34" s="943"/>
      <c r="B34" s="943"/>
      <c r="C34" s="943"/>
      <c r="D34" s="944"/>
      <c r="E34" s="944"/>
      <c r="F34" s="944"/>
      <c r="G34" s="944"/>
      <c r="H34" s="944"/>
      <c r="I34" s="944"/>
      <c r="J34" s="944"/>
      <c r="K34" s="944"/>
      <c r="L34" s="944"/>
      <c r="M34" s="944"/>
      <c r="N34" s="944"/>
      <c r="O34" s="944"/>
      <c r="P34" s="944"/>
      <c r="Q34" s="944"/>
      <c r="R34" s="944"/>
      <c r="S34" s="944"/>
      <c r="T34" s="944"/>
      <c r="U34" s="944"/>
      <c r="V34" s="944"/>
      <c r="W34" s="944"/>
      <c r="X34" s="944"/>
      <c r="Y34" s="944"/>
      <c r="Z34" s="943"/>
      <c r="AA34" s="943"/>
      <c r="AB34" s="943"/>
      <c r="AC34" s="937"/>
      <c r="AD34" s="938"/>
      <c r="AE34" s="938"/>
      <c r="AF34" s="938"/>
      <c r="AG34" s="938"/>
      <c r="AH34" s="938"/>
      <c r="AI34" s="938"/>
      <c r="AJ34" s="938"/>
      <c r="AK34" s="938"/>
      <c r="AL34" s="938"/>
      <c r="AM34" s="938"/>
      <c r="AN34" s="938"/>
      <c r="AO34" s="938"/>
      <c r="AP34" s="938"/>
      <c r="AQ34" s="938"/>
      <c r="AR34" s="938"/>
      <c r="AS34" s="938"/>
      <c r="AT34" s="938"/>
      <c r="AU34" s="938"/>
      <c r="AV34" s="938"/>
      <c r="AW34" s="938"/>
      <c r="AX34" s="938"/>
      <c r="AY34" s="939"/>
      <c r="AZ34" s="937"/>
      <c r="BA34" s="938"/>
      <c r="BB34" s="938"/>
      <c r="BC34" s="938"/>
      <c r="BD34" s="938"/>
      <c r="BE34" s="938"/>
      <c r="BF34" s="938"/>
      <c r="BG34" s="938"/>
      <c r="BH34" s="939"/>
    </row>
    <row r="35" spans="1:60" x14ac:dyDescent="0.15">
      <c r="A35" s="943"/>
      <c r="B35" s="943"/>
      <c r="C35" s="943"/>
      <c r="D35" s="944"/>
      <c r="E35" s="944"/>
      <c r="F35" s="944"/>
      <c r="G35" s="944"/>
      <c r="H35" s="944"/>
      <c r="I35" s="944"/>
      <c r="J35" s="944"/>
      <c r="K35" s="944"/>
      <c r="L35" s="944"/>
      <c r="M35" s="944"/>
      <c r="N35" s="944"/>
      <c r="O35" s="944"/>
      <c r="P35" s="944"/>
      <c r="Q35" s="944"/>
      <c r="R35" s="944"/>
      <c r="S35" s="944"/>
      <c r="T35" s="944"/>
      <c r="U35" s="944"/>
      <c r="V35" s="944"/>
      <c r="W35" s="944"/>
      <c r="X35" s="944"/>
      <c r="Y35" s="944"/>
      <c r="Z35" s="943"/>
      <c r="AA35" s="943"/>
      <c r="AB35" s="943"/>
      <c r="AC35" s="937"/>
      <c r="AD35" s="938"/>
      <c r="AE35" s="938"/>
      <c r="AF35" s="938"/>
      <c r="AG35" s="938"/>
      <c r="AH35" s="938"/>
      <c r="AI35" s="938"/>
      <c r="AJ35" s="938"/>
      <c r="AK35" s="938"/>
      <c r="AL35" s="938"/>
      <c r="AM35" s="938"/>
      <c r="AN35" s="938"/>
      <c r="AO35" s="938"/>
      <c r="AP35" s="938"/>
      <c r="AQ35" s="938"/>
      <c r="AR35" s="938"/>
      <c r="AS35" s="938"/>
      <c r="AT35" s="938"/>
      <c r="AU35" s="938"/>
      <c r="AV35" s="938"/>
      <c r="AW35" s="938"/>
      <c r="AX35" s="938"/>
      <c r="AY35" s="939"/>
      <c r="AZ35" s="937"/>
      <c r="BA35" s="938"/>
      <c r="BB35" s="938"/>
      <c r="BC35" s="938"/>
      <c r="BD35" s="938"/>
      <c r="BE35" s="938"/>
      <c r="BF35" s="938"/>
      <c r="BG35" s="938"/>
      <c r="BH35" s="939"/>
    </row>
    <row r="36" spans="1:60" x14ac:dyDescent="0.15">
      <c r="A36" s="943"/>
      <c r="B36" s="943"/>
      <c r="C36" s="943"/>
      <c r="D36" s="944"/>
      <c r="E36" s="944"/>
      <c r="F36" s="944"/>
      <c r="G36" s="944"/>
      <c r="H36" s="944"/>
      <c r="I36" s="944"/>
      <c r="J36" s="944"/>
      <c r="K36" s="944"/>
      <c r="L36" s="944"/>
      <c r="M36" s="944"/>
      <c r="N36" s="944"/>
      <c r="O36" s="944"/>
      <c r="P36" s="944"/>
      <c r="Q36" s="944"/>
      <c r="R36" s="944"/>
      <c r="S36" s="944"/>
      <c r="T36" s="944"/>
      <c r="U36" s="944"/>
      <c r="V36" s="944"/>
      <c r="W36" s="944"/>
      <c r="X36" s="944"/>
      <c r="Y36" s="944"/>
      <c r="Z36" s="943"/>
      <c r="AA36" s="943"/>
      <c r="AB36" s="943"/>
      <c r="AC36" s="937"/>
      <c r="AD36" s="938"/>
      <c r="AE36" s="938"/>
      <c r="AF36" s="938"/>
      <c r="AG36" s="938"/>
      <c r="AH36" s="938"/>
      <c r="AI36" s="938"/>
      <c r="AJ36" s="938"/>
      <c r="AK36" s="938"/>
      <c r="AL36" s="938"/>
      <c r="AM36" s="938"/>
      <c r="AN36" s="938"/>
      <c r="AO36" s="938"/>
      <c r="AP36" s="938"/>
      <c r="AQ36" s="938"/>
      <c r="AR36" s="938"/>
      <c r="AS36" s="938"/>
      <c r="AT36" s="938"/>
      <c r="AU36" s="938"/>
      <c r="AV36" s="938"/>
      <c r="AW36" s="938"/>
      <c r="AX36" s="938"/>
      <c r="AY36" s="939"/>
      <c r="AZ36" s="937"/>
      <c r="BA36" s="938"/>
      <c r="BB36" s="938"/>
      <c r="BC36" s="938"/>
      <c r="BD36" s="938"/>
      <c r="BE36" s="938"/>
      <c r="BF36" s="938"/>
      <c r="BG36" s="938"/>
      <c r="BH36" s="939"/>
    </row>
    <row r="37" spans="1:60" x14ac:dyDescent="0.15">
      <c r="A37" s="943"/>
      <c r="B37" s="943"/>
      <c r="C37" s="943"/>
      <c r="D37" s="944"/>
      <c r="E37" s="944"/>
      <c r="F37" s="944"/>
      <c r="G37" s="944"/>
      <c r="H37" s="944"/>
      <c r="I37" s="944"/>
      <c r="J37" s="944"/>
      <c r="K37" s="944"/>
      <c r="L37" s="944"/>
      <c r="M37" s="944"/>
      <c r="N37" s="944"/>
      <c r="O37" s="944"/>
      <c r="P37" s="944"/>
      <c r="Q37" s="944"/>
      <c r="R37" s="944"/>
      <c r="S37" s="944"/>
      <c r="T37" s="944"/>
      <c r="U37" s="944"/>
      <c r="V37" s="944"/>
      <c r="W37" s="944"/>
      <c r="X37" s="944"/>
      <c r="Y37" s="944"/>
      <c r="Z37" s="943"/>
      <c r="AA37" s="943"/>
      <c r="AB37" s="943"/>
      <c r="AC37" s="940"/>
      <c r="AD37" s="941"/>
      <c r="AE37" s="941"/>
      <c r="AF37" s="941"/>
      <c r="AG37" s="941"/>
      <c r="AH37" s="941"/>
      <c r="AI37" s="941"/>
      <c r="AJ37" s="941"/>
      <c r="AK37" s="941"/>
      <c r="AL37" s="941"/>
      <c r="AM37" s="941"/>
      <c r="AN37" s="941"/>
      <c r="AO37" s="941"/>
      <c r="AP37" s="941"/>
      <c r="AQ37" s="941"/>
      <c r="AR37" s="941"/>
      <c r="AS37" s="941"/>
      <c r="AT37" s="941"/>
      <c r="AU37" s="941"/>
      <c r="AV37" s="941"/>
      <c r="AW37" s="941"/>
      <c r="AX37" s="941"/>
      <c r="AY37" s="942"/>
      <c r="AZ37" s="937"/>
      <c r="BA37" s="938"/>
      <c r="BB37" s="938"/>
      <c r="BC37" s="938"/>
      <c r="BD37" s="938"/>
      <c r="BE37" s="938"/>
      <c r="BF37" s="938"/>
      <c r="BG37" s="938"/>
      <c r="BH37" s="939"/>
    </row>
    <row r="38" spans="1:60" x14ac:dyDescent="0.15">
      <c r="A38" s="943" t="s">
        <v>181</v>
      </c>
      <c r="B38" s="943"/>
      <c r="C38" s="943"/>
      <c r="D38" s="944"/>
      <c r="E38" s="944"/>
      <c r="F38" s="944"/>
      <c r="G38" s="944"/>
      <c r="H38" s="944"/>
      <c r="I38" s="944"/>
      <c r="J38" s="944"/>
      <c r="K38" s="944"/>
      <c r="L38" s="944"/>
      <c r="M38" s="944"/>
      <c r="N38" s="944"/>
      <c r="O38" s="944"/>
      <c r="P38" s="944"/>
      <c r="Q38" s="944"/>
      <c r="R38" s="944"/>
      <c r="S38" s="944"/>
      <c r="T38" s="944"/>
      <c r="U38" s="944"/>
      <c r="V38" s="944"/>
      <c r="W38" s="944"/>
      <c r="X38" s="944"/>
      <c r="Y38" s="944"/>
      <c r="Z38" s="943" t="s">
        <v>181</v>
      </c>
      <c r="AA38" s="943"/>
      <c r="AB38" s="943"/>
      <c r="AC38" s="934"/>
      <c r="AD38" s="935"/>
      <c r="AE38" s="935"/>
      <c r="AF38" s="935"/>
      <c r="AG38" s="935"/>
      <c r="AH38" s="935"/>
      <c r="AI38" s="935"/>
      <c r="AJ38" s="935"/>
      <c r="AK38" s="935"/>
      <c r="AL38" s="935"/>
      <c r="AM38" s="935"/>
      <c r="AN38" s="935"/>
      <c r="AO38" s="935"/>
      <c r="AP38" s="935"/>
      <c r="AQ38" s="935"/>
      <c r="AR38" s="935"/>
      <c r="AS38" s="935"/>
      <c r="AT38" s="935"/>
      <c r="AU38" s="935"/>
      <c r="AV38" s="935"/>
      <c r="AW38" s="935"/>
      <c r="AX38" s="935"/>
      <c r="AY38" s="936"/>
      <c r="AZ38" s="937"/>
      <c r="BA38" s="938"/>
      <c r="BB38" s="938"/>
      <c r="BC38" s="938"/>
      <c r="BD38" s="938"/>
      <c r="BE38" s="938"/>
      <c r="BF38" s="938"/>
      <c r="BG38" s="938"/>
      <c r="BH38" s="939"/>
    </row>
    <row r="39" spans="1:60" x14ac:dyDescent="0.15">
      <c r="A39" s="943"/>
      <c r="B39" s="943"/>
      <c r="C39" s="943"/>
      <c r="D39" s="944"/>
      <c r="E39" s="944"/>
      <c r="F39" s="944"/>
      <c r="G39" s="944"/>
      <c r="H39" s="944"/>
      <c r="I39" s="944"/>
      <c r="J39" s="944"/>
      <c r="K39" s="944"/>
      <c r="L39" s="944"/>
      <c r="M39" s="944"/>
      <c r="N39" s="944"/>
      <c r="O39" s="944"/>
      <c r="P39" s="944"/>
      <c r="Q39" s="944"/>
      <c r="R39" s="944"/>
      <c r="S39" s="944"/>
      <c r="T39" s="944"/>
      <c r="U39" s="944"/>
      <c r="V39" s="944"/>
      <c r="W39" s="944"/>
      <c r="X39" s="944"/>
      <c r="Y39" s="944"/>
      <c r="Z39" s="943"/>
      <c r="AA39" s="943"/>
      <c r="AB39" s="943"/>
      <c r="AC39" s="937"/>
      <c r="AD39" s="938"/>
      <c r="AE39" s="938"/>
      <c r="AF39" s="938"/>
      <c r="AG39" s="938"/>
      <c r="AH39" s="938"/>
      <c r="AI39" s="938"/>
      <c r="AJ39" s="938"/>
      <c r="AK39" s="938"/>
      <c r="AL39" s="938"/>
      <c r="AM39" s="938"/>
      <c r="AN39" s="938"/>
      <c r="AO39" s="938"/>
      <c r="AP39" s="938"/>
      <c r="AQ39" s="938"/>
      <c r="AR39" s="938"/>
      <c r="AS39" s="938"/>
      <c r="AT39" s="938"/>
      <c r="AU39" s="938"/>
      <c r="AV39" s="938"/>
      <c r="AW39" s="938"/>
      <c r="AX39" s="938"/>
      <c r="AY39" s="939"/>
      <c r="AZ39" s="937"/>
      <c r="BA39" s="938"/>
      <c r="BB39" s="938"/>
      <c r="BC39" s="938"/>
      <c r="BD39" s="938"/>
      <c r="BE39" s="938"/>
      <c r="BF39" s="938"/>
      <c r="BG39" s="938"/>
      <c r="BH39" s="939"/>
    </row>
    <row r="40" spans="1:60" x14ac:dyDescent="0.15">
      <c r="A40" s="943"/>
      <c r="B40" s="943"/>
      <c r="C40" s="943"/>
      <c r="D40" s="944"/>
      <c r="E40" s="944"/>
      <c r="F40" s="944"/>
      <c r="G40" s="944"/>
      <c r="H40" s="944"/>
      <c r="I40" s="944"/>
      <c r="J40" s="944"/>
      <c r="K40" s="944"/>
      <c r="L40" s="944"/>
      <c r="M40" s="944"/>
      <c r="N40" s="944"/>
      <c r="O40" s="944"/>
      <c r="P40" s="944"/>
      <c r="Q40" s="944"/>
      <c r="R40" s="944"/>
      <c r="S40" s="944"/>
      <c r="T40" s="944"/>
      <c r="U40" s="944"/>
      <c r="V40" s="944"/>
      <c r="W40" s="944"/>
      <c r="X40" s="944"/>
      <c r="Y40" s="944"/>
      <c r="Z40" s="943"/>
      <c r="AA40" s="943"/>
      <c r="AB40" s="943"/>
      <c r="AC40" s="937"/>
      <c r="AD40" s="938"/>
      <c r="AE40" s="938"/>
      <c r="AF40" s="938"/>
      <c r="AG40" s="938"/>
      <c r="AH40" s="938"/>
      <c r="AI40" s="938"/>
      <c r="AJ40" s="938"/>
      <c r="AK40" s="938"/>
      <c r="AL40" s="938"/>
      <c r="AM40" s="938"/>
      <c r="AN40" s="938"/>
      <c r="AO40" s="938"/>
      <c r="AP40" s="938"/>
      <c r="AQ40" s="938"/>
      <c r="AR40" s="938"/>
      <c r="AS40" s="938"/>
      <c r="AT40" s="938"/>
      <c r="AU40" s="938"/>
      <c r="AV40" s="938"/>
      <c r="AW40" s="938"/>
      <c r="AX40" s="938"/>
      <c r="AY40" s="939"/>
      <c r="AZ40" s="937"/>
      <c r="BA40" s="938"/>
      <c r="BB40" s="938"/>
      <c r="BC40" s="938"/>
      <c r="BD40" s="938"/>
      <c r="BE40" s="938"/>
      <c r="BF40" s="938"/>
      <c r="BG40" s="938"/>
      <c r="BH40" s="939"/>
    </row>
    <row r="41" spans="1:60" x14ac:dyDescent="0.15">
      <c r="A41" s="943"/>
      <c r="B41" s="943"/>
      <c r="C41" s="943"/>
      <c r="D41" s="944"/>
      <c r="E41" s="944"/>
      <c r="F41" s="944"/>
      <c r="G41" s="944"/>
      <c r="H41" s="944"/>
      <c r="I41" s="944"/>
      <c r="J41" s="944"/>
      <c r="K41" s="944"/>
      <c r="L41" s="944"/>
      <c r="M41" s="944"/>
      <c r="N41" s="944"/>
      <c r="O41" s="944"/>
      <c r="P41" s="944"/>
      <c r="Q41" s="944"/>
      <c r="R41" s="944"/>
      <c r="S41" s="944"/>
      <c r="T41" s="944"/>
      <c r="U41" s="944"/>
      <c r="V41" s="944"/>
      <c r="W41" s="944"/>
      <c r="X41" s="944"/>
      <c r="Y41" s="944"/>
      <c r="Z41" s="943"/>
      <c r="AA41" s="943"/>
      <c r="AB41" s="943"/>
      <c r="AC41" s="937"/>
      <c r="AD41" s="938"/>
      <c r="AE41" s="938"/>
      <c r="AF41" s="938"/>
      <c r="AG41" s="938"/>
      <c r="AH41" s="938"/>
      <c r="AI41" s="938"/>
      <c r="AJ41" s="938"/>
      <c r="AK41" s="938"/>
      <c r="AL41" s="938"/>
      <c r="AM41" s="938"/>
      <c r="AN41" s="938"/>
      <c r="AO41" s="938"/>
      <c r="AP41" s="938"/>
      <c r="AQ41" s="938"/>
      <c r="AR41" s="938"/>
      <c r="AS41" s="938"/>
      <c r="AT41" s="938"/>
      <c r="AU41" s="938"/>
      <c r="AV41" s="938"/>
      <c r="AW41" s="938"/>
      <c r="AX41" s="938"/>
      <c r="AY41" s="939"/>
      <c r="AZ41" s="937"/>
      <c r="BA41" s="938"/>
      <c r="BB41" s="938"/>
      <c r="BC41" s="938"/>
      <c r="BD41" s="938"/>
      <c r="BE41" s="938"/>
      <c r="BF41" s="938"/>
      <c r="BG41" s="938"/>
      <c r="BH41" s="939"/>
    </row>
    <row r="42" spans="1:60" x14ac:dyDescent="0.15">
      <c r="A42" s="943"/>
      <c r="B42" s="943"/>
      <c r="C42" s="943"/>
      <c r="D42" s="944"/>
      <c r="E42" s="944"/>
      <c r="F42" s="944"/>
      <c r="G42" s="944"/>
      <c r="H42" s="944"/>
      <c r="I42" s="944"/>
      <c r="J42" s="944"/>
      <c r="K42" s="944"/>
      <c r="L42" s="944"/>
      <c r="M42" s="944"/>
      <c r="N42" s="944"/>
      <c r="O42" s="944"/>
      <c r="P42" s="944"/>
      <c r="Q42" s="944"/>
      <c r="R42" s="944"/>
      <c r="S42" s="944"/>
      <c r="T42" s="944"/>
      <c r="U42" s="944"/>
      <c r="V42" s="944"/>
      <c r="W42" s="944"/>
      <c r="X42" s="944"/>
      <c r="Y42" s="944"/>
      <c r="Z42" s="943"/>
      <c r="AA42" s="943"/>
      <c r="AB42" s="943"/>
      <c r="AC42" s="940"/>
      <c r="AD42" s="941"/>
      <c r="AE42" s="941"/>
      <c r="AF42" s="941"/>
      <c r="AG42" s="941"/>
      <c r="AH42" s="941"/>
      <c r="AI42" s="941"/>
      <c r="AJ42" s="941"/>
      <c r="AK42" s="941"/>
      <c r="AL42" s="941"/>
      <c r="AM42" s="941"/>
      <c r="AN42" s="941"/>
      <c r="AO42" s="941"/>
      <c r="AP42" s="941"/>
      <c r="AQ42" s="941"/>
      <c r="AR42" s="941"/>
      <c r="AS42" s="941"/>
      <c r="AT42" s="941"/>
      <c r="AU42" s="941"/>
      <c r="AV42" s="941"/>
      <c r="AW42" s="941"/>
      <c r="AX42" s="941"/>
      <c r="AY42" s="942"/>
      <c r="AZ42" s="940"/>
      <c r="BA42" s="941"/>
      <c r="BB42" s="941"/>
      <c r="BC42" s="941"/>
      <c r="BD42" s="941"/>
      <c r="BE42" s="941"/>
      <c r="BF42" s="941"/>
      <c r="BG42" s="941"/>
      <c r="BH42" s="942"/>
    </row>
  </sheetData>
  <sheetProtection password="EE69" sheet="1" objects="1" scenarios="1" formatCells="0"/>
  <mergeCells count="41">
    <mergeCell ref="A11:Y11"/>
    <mergeCell ref="Z11:BH11"/>
    <mergeCell ref="AA1:AC2"/>
    <mergeCell ref="AD1:AF2"/>
    <mergeCell ref="AG1:AG2"/>
    <mergeCell ref="AH1:AM2"/>
    <mergeCell ref="AN1:AU2"/>
    <mergeCell ref="AV1:AY2"/>
    <mergeCell ref="AZ1:BH2"/>
    <mergeCell ref="A4:V5"/>
    <mergeCell ref="A7:I9"/>
    <mergeCell ref="J7:BH9"/>
    <mergeCell ref="X5:Z5"/>
    <mergeCell ref="X4:Z4"/>
    <mergeCell ref="A12:Y17"/>
    <mergeCell ref="Z12:BH12"/>
    <mergeCell ref="Z13:AY13"/>
    <mergeCell ref="AZ13:BH13"/>
    <mergeCell ref="Z14:AY17"/>
    <mergeCell ref="AZ14:BH17"/>
    <mergeCell ref="A18:C22"/>
    <mergeCell ref="D18:Y22"/>
    <mergeCell ref="Z18:AB22"/>
    <mergeCell ref="AC18:AY22"/>
    <mergeCell ref="AZ18:BH42"/>
    <mergeCell ref="A23:C27"/>
    <mergeCell ref="D23:Y27"/>
    <mergeCell ref="Z23:AB27"/>
    <mergeCell ref="AC23:AY27"/>
    <mergeCell ref="A28:C32"/>
    <mergeCell ref="A38:C42"/>
    <mergeCell ref="D38:Y42"/>
    <mergeCell ref="Z38:AB42"/>
    <mergeCell ref="AC38:AY42"/>
    <mergeCell ref="D28:Y32"/>
    <mergeCell ref="Z28:AB32"/>
    <mergeCell ref="AC28:AY32"/>
    <mergeCell ref="A33:C37"/>
    <mergeCell ref="D33:Y37"/>
    <mergeCell ref="Z33:AB37"/>
    <mergeCell ref="AC33:AY37"/>
  </mergeCells>
  <phoneticPr fontId="17"/>
  <conditionalFormatting sqref="W4:Z5">
    <cfRule type="expression" dxfId="3" priority="2">
      <formula>AND($BI$4=FALSE,$BI$5=FALSE)</formula>
    </cfRule>
  </conditionalFormatting>
  <conditionalFormatting sqref="J7:BH9 D18:Y42 AC18:BH42">
    <cfRule type="containsBlanks" dxfId="2" priority="1">
      <formula>LEN(TRIM(D7))=0</formula>
    </cfRule>
  </conditionalFormatting>
  <pageMargins left="0.62992125984251968" right="0.62992125984251968" top="0.74803149606299213" bottom="0.7480314960629921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3" r:id="rId4" name="Check Box 3">
              <controlPr defaultSize="0" autoFill="0" autoLine="0" autoPict="0">
                <anchor moveWithCells="1">
                  <from>
                    <xdr:col>21</xdr:col>
                    <xdr:colOff>171450</xdr:colOff>
                    <xdr:row>2</xdr:row>
                    <xdr:rowOff>19050</xdr:rowOff>
                  </from>
                  <to>
                    <xdr:col>23</xdr:col>
                    <xdr:colOff>47625</xdr:colOff>
                    <xdr:row>4</xdr:row>
                    <xdr:rowOff>38100</xdr:rowOff>
                  </to>
                </anchor>
              </controlPr>
            </control>
          </mc:Choice>
        </mc:AlternateContent>
        <mc:AlternateContent xmlns:mc="http://schemas.openxmlformats.org/markup-compatibility/2006">
          <mc:Choice Requires="x14">
            <control shapeId="10244" r:id="rId5" name="Check Box 4">
              <controlPr defaultSize="0" autoFill="0" autoLine="0" autoPict="0">
                <anchor moveWithCells="1">
                  <from>
                    <xdr:col>22</xdr:col>
                    <xdr:colOff>0</xdr:colOff>
                    <xdr:row>3</xdr:row>
                    <xdr:rowOff>133350</xdr:rowOff>
                  </from>
                  <to>
                    <xdr:col>23</xdr:col>
                    <xdr:colOff>57150</xdr:colOff>
                    <xdr:row>5</xdr:row>
                    <xdr:rowOff>38100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B1:AN57"/>
  <sheetViews>
    <sheetView view="pageBreakPreview" zoomScaleNormal="100" zoomScaleSheetLayoutView="100" workbookViewId="0">
      <selection activeCell="Q13" sqref="Q13:T13"/>
    </sheetView>
  </sheetViews>
  <sheetFormatPr defaultColWidth="9" defaultRowHeight="18" customHeight="1" x14ac:dyDescent="0.15"/>
  <cols>
    <col min="1" max="1" width="2.5" style="80" customWidth="1"/>
    <col min="2" max="29" width="3" style="80" customWidth="1"/>
    <col min="30" max="30" width="2.75" style="80" customWidth="1"/>
    <col min="31" max="34" width="3" style="80" customWidth="1"/>
    <col min="35" max="35" width="2.5" style="80" customWidth="1"/>
    <col min="36" max="38" width="3" style="80" customWidth="1"/>
    <col min="39" max="40" width="3" style="80" hidden="1" customWidth="1"/>
    <col min="41" max="47" width="3" style="80" customWidth="1"/>
    <col min="48" max="16384" width="9" style="80"/>
  </cols>
  <sheetData>
    <row r="1" spans="2:40" ht="18" customHeight="1" x14ac:dyDescent="0.15">
      <c r="B1" s="175" t="s">
        <v>56</v>
      </c>
      <c r="AM1" s="80" t="s">
        <v>55</v>
      </c>
      <c r="AN1" s="80" t="s">
        <v>54</v>
      </c>
    </row>
    <row r="2" spans="2:40" ht="18" customHeight="1" x14ac:dyDescent="0.15">
      <c r="B2" s="1064" t="s">
        <v>445</v>
      </c>
      <c r="C2" s="1064"/>
      <c r="D2" s="1064"/>
      <c r="E2" s="1064"/>
      <c r="F2" s="1064"/>
      <c r="G2" s="1064"/>
      <c r="H2" s="1064"/>
      <c r="I2" s="1064"/>
      <c r="J2" s="1064"/>
      <c r="K2" s="1064"/>
      <c r="L2" s="1064"/>
      <c r="M2" s="1064"/>
      <c r="N2" s="1064"/>
      <c r="O2" s="1064"/>
      <c r="P2" s="1064"/>
      <c r="Q2" s="1064"/>
      <c r="R2" s="1064"/>
      <c r="S2" s="1064"/>
      <c r="T2" s="1064"/>
      <c r="U2" s="1064"/>
      <c r="V2" s="1064"/>
      <c r="W2" s="1064"/>
      <c r="X2" s="1064"/>
      <c r="Y2" s="1064"/>
      <c r="Z2" s="1064"/>
      <c r="AA2" s="1064"/>
      <c r="AB2" s="1064"/>
      <c r="AC2" s="1064"/>
      <c r="AD2" s="1064"/>
      <c r="AE2" s="1064"/>
      <c r="AF2" s="1064"/>
      <c r="AG2" s="1064"/>
      <c r="AH2" s="1064"/>
    </row>
    <row r="3" spans="2:40" ht="9.9499999999999993" customHeight="1" x14ac:dyDescent="0.15">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row>
    <row r="4" spans="2:40" ht="18" customHeight="1" x14ac:dyDescent="0.15">
      <c r="B4" s="1084" t="s">
        <v>53</v>
      </c>
      <c r="C4" s="1084"/>
      <c r="D4" s="1084"/>
      <c r="E4" s="1084"/>
      <c r="F4" s="1084"/>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row>
    <row r="5" spans="2:40" ht="18" customHeight="1" thickBot="1" x14ac:dyDescent="0.2">
      <c r="B5" s="272"/>
      <c r="C5" s="272"/>
      <c r="D5" s="272"/>
      <c r="E5" s="272"/>
      <c r="F5" s="272"/>
      <c r="G5" s="178"/>
      <c r="H5" s="178"/>
      <c r="I5" s="178"/>
      <c r="J5" s="178"/>
      <c r="K5" s="178"/>
      <c r="L5" s="178"/>
      <c r="M5" s="178"/>
      <c r="N5" s="178"/>
      <c r="O5" s="178"/>
      <c r="P5" s="178"/>
      <c r="Q5" s="178"/>
      <c r="R5" s="178"/>
      <c r="S5" s="178"/>
      <c r="T5" s="178"/>
      <c r="U5" s="178"/>
      <c r="V5" s="786">
        <f ca="1">TODAY()</f>
        <v>44887</v>
      </c>
      <c r="W5" s="786"/>
      <c r="X5" s="786"/>
      <c r="Y5" s="786"/>
      <c r="Z5" s="786"/>
      <c r="AA5" s="786"/>
      <c r="AB5" s="786"/>
      <c r="AC5" s="786"/>
      <c r="AD5" s="786"/>
      <c r="AE5" s="786"/>
      <c r="AF5" s="786"/>
      <c r="AG5" s="786"/>
      <c r="AH5" s="786"/>
    </row>
    <row r="6" spans="2:40" ht="17.25" customHeight="1" x14ac:dyDescent="0.15">
      <c r="D6" s="187"/>
      <c r="E6" s="187"/>
      <c r="F6" s="187"/>
      <c r="G6" s="187"/>
      <c r="H6" s="187"/>
      <c r="I6" s="187"/>
      <c r="P6" s="1076" t="s">
        <v>259</v>
      </c>
      <c r="Q6" s="1077"/>
      <c r="R6" s="1077"/>
      <c r="S6" s="1077"/>
      <c r="T6" s="1077"/>
      <c r="U6" s="1077"/>
      <c r="V6" s="1086" t="s">
        <v>52</v>
      </c>
      <c r="W6" s="1087"/>
      <c r="X6" s="1087"/>
      <c r="Y6" s="1087">
        <f>⑦第２号様式の２!F1</f>
        <v>0</v>
      </c>
      <c r="Z6" s="1087"/>
      <c r="AA6" s="1087"/>
      <c r="AB6" s="1087"/>
      <c r="AC6" s="1087"/>
      <c r="AD6" s="1087"/>
      <c r="AE6" s="1087"/>
      <c r="AF6" s="1087"/>
      <c r="AG6" s="1087"/>
      <c r="AH6" s="406" t="s">
        <v>51</v>
      </c>
    </row>
    <row r="7" spans="2:40" ht="17.25" customHeight="1" x14ac:dyDescent="0.15">
      <c r="D7" s="187"/>
      <c r="E7" s="187"/>
      <c r="F7" s="187"/>
      <c r="P7" s="1066" t="s">
        <v>50</v>
      </c>
      <c r="Q7" s="1067"/>
      <c r="R7" s="1067"/>
      <c r="S7" s="1067"/>
      <c r="T7" s="1067"/>
      <c r="U7" s="1067"/>
      <c r="V7" s="627">
        <f>⑦第２号様式の２!E2</f>
        <v>0</v>
      </c>
      <c r="W7" s="628"/>
      <c r="X7" s="628"/>
      <c r="Y7" s="628"/>
      <c r="Z7" s="628"/>
      <c r="AA7" s="628"/>
      <c r="AB7" s="628"/>
      <c r="AC7" s="628"/>
      <c r="AD7" s="628"/>
      <c r="AE7" s="628"/>
      <c r="AF7" s="628"/>
      <c r="AG7" s="628"/>
      <c r="AH7" s="1065"/>
    </row>
    <row r="8" spans="2:40" ht="17.25" customHeight="1" x14ac:dyDescent="0.15">
      <c r="D8" s="187"/>
      <c r="E8" s="187"/>
      <c r="F8" s="187"/>
      <c r="P8" s="1066" t="s">
        <v>49</v>
      </c>
      <c r="Q8" s="1067"/>
      <c r="R8" s="1067"/>
      <c r="S8" s="1067"/>
      <c r="T8" s="1067"/>
      <c r="U8" s="1067"/>
      <c r="V8" s="1068">
        <f>⑦第２号様式の２!E3</f>
        <v>0</v>
      </c>
      <c r="W8" s="1069"/>
      <c r="X8" s="1069"/>
      <c r="Y8" s="1069"/>
      <c r="Z8" s="1069"/>
      <c r="AA8" s="1069"/>
      <c r="AB8" s="1069"/>
      <c r="AC8" s="1069"/>
      <c r="AD8" s="1069"/>
      <c r="AE8" s="1069"/>
      <c r="AF8" s="1069"/>
      <c r="AG8" s="1069"/>
      <c r="AH8" s="1070"/>
    </row>
    <row r="9" spans="2:40" ht="17.25" customHeight="1" x14ac:dyDescent="0.15">
      <c r="D9" s="187"/>
      <c r="E9" s="187"/>
      <c r="F9" s="187"/>
      <c r="P9" s="1088" t="s">
        <v>48</v>
      </c>
      <c r="Q9" s="1089"/>
      <c r="R9" s="1089"/>
      <c r="S9" s="1089"/>
      <c r="T9" s="1089"/>
      <c r="U9" s="1090"/>
      <c r="V9" s="629">
        <f>⑦第２号様式の２!E4</f>
        <v>0</v>
      </c>
      <c r="W9" s="630"/>
      <c r="X9" s="630"/>
      <c r="Y9" s="630"/>
      <c r="Z9" s="630"/>
      <c r="AA9" s="630"/>
      <c r="AB9" s="630"/>
      <c r="AC9" s="630"/>
      <c r="AD9" s="630"/>
      <c r="AE9" s="630"/>
      <c r="AF9" s="630"/>
      <c r="AG9" s="630"/>
      <c r="AH9" s="1085"/>
    </row>
    <row r="10" spans="2:40" ht="17.25" customHeight="1" thickBot="1" x14ac:dyDescent="0.2">
      <c r="D10" s="187"/>
      <c r="E10" s="187"/>
      <c r="F10" s="187"/>
      <c r="G10" s="189"/>
      <c r="H10" s="189"/>
      <c r="I10" s="189"/>
      <c r="J10" s="189"/>
      <c r="K10" s="189"/>
      <c r="L10" s="189"/>
      <c r="M10" s="187"/>
      <c r="N10" s="187"/>
      <c r="O10" s="187"/>
      <c r="P10" s="1071" t="s">
        <v>47</v>
      </c>
      <c r="Q10" s="1072"/>
      <c r="R10" s="1072"/>
      <c r="S10" s="1072"/>
      <c r="T10" s="1072"/>
      <c r="U10" s="1072"/>
      <c r="V10" s="1056">
        <f>⑦第２号様式の２!E5</f>
        <v>0</v>
      </c>
      <c r="W10" s="1057"/>
      <c r="X10" s="1057"/>
      <c r="Y10" s="1057"/>
      <c r="Z10" s="1057"/>
      <c r="AA10" s="1057"/>
      <c r="AB10" s="1057"/>
      <c r="AC10" s="1057"/>
      <c r="AD10" s="1057"/>
      <c r="AE10" s="1057"/>
      <c r="AF10" s="1057"/>
      <c r="AG10" s="1057"/>
      <c r="AH10" s="1058"/>
    </row>
    <row r="11" spans="2:40" ht="9.9499999999999993" customHeight="1" x14ac:dyDescent="0.15">
      <c r="D11" s="187"/>
      <c r="E11" s="187"/>
      <c r="F11" s="187"/>
      <c r="G11" s="189"/>
      <c r="H11" s="189"/>
      <c r="I11" s="189"/>
      <c r="J11" s="189"/>
      <c r="K11" s="189"/>
      <c r="L11" s="189"/>
      <c r="M11" s="187"/>
      <c r="N11" s="187"/>
      <c r="O11" s="187"/>
      <c r="P11" s="189"/>
      <c r="Q11" s="189"/>
      <c r="R11" s="189"/>
      <c r="S11" s="189"/>
      <c r="T11" s="189"/>
      <c r="U11" s="189"/>
      <c r="V11" s="190"/>
      <c r="W11" s="190"/>
      <c r="X11" s="190"/>
      <c r="Y11" s="190"/>
      <c r="Z11" s="190"/>
      <c r="AA11" s="190"/>
      <c r="AB11" s="190"/>
      <c r="AC11" s="190"/>
      <c r="AD11" s="190"/>
      <c r="AE11" s="190"/>
      <c r="AF11" s="190"/>
      <c r="AG11" s="190"/>
      <c r="AH11" s="190"/>
    </row>
    <row r="12" spans="2:40" ht="18" customHeight="1" thickBot="1" x14ac:dyDescent="0.2">
      <c r="B12" s="80" t="s">
        <v>46</v>
      </c>
    </row>
    <row r="13" spans="2:40" ht="18" customHeight="1" x14ac:dyDescent="0.15">
      <c r="C13" s="431" t="s">
        <v>45</v>
      </c>
      <c r="D13" s="1041" t="s">
        <v>44</v>
      </c>
      <c r="E13" s="1041"/>
      <c r="F13" s="1041"/>
      <c r="G13" s="1041"/>
      <c r="H13" s="1041"/>
      <c r="I13" s="1041"/>
      <c r="J13" s="1041"/>
      <c r="K13" s="1041"/>
      <c r="L13" s="273"/>
      <c r="M13" s="273"/>
      <c r="N13" s="273"/>
      <c r="O13" s="273"/>
      <c r="P13" s="274"/>
      <c r="Q13" s="1059"/>
      <c r="R13" s="1060"/>
      <c r="S13" s="1060"/>
      <c r="T13" s="1061"/>
    </row>
    <row r="14" spans="2:40" ht="18" customHeight="1" x14ac:dyDescent="0.15">
      <c r="C14" s="275" t="s">
        <v>43</v>
      </c>
      <c r="D14" s="1093" t="s">
        <v>330</v>
      </c>
      <c r="E14" s="1094"/>
      <c r="F14" s="1094"/>
      <c r="G14" s="1094"/>
      <c r="H14" s="1094"/>
      <c r="I14" s="1094"/>
      <c r="J14" s="1094"/>
      <c r="K14" s="1094"/>
      <c r="L14" s="1094"/>
      <c r="M14" s="1094"/>
      <c r="N14" s="1094"/>
      <c r="O14" s="1094"/>
      <c r="P14" s="1095"/>
      <c r="Q14" s="1052"/>
      <c r="R14" s="1053"/>
      <c r="S14" s="1053"/>
      <c r="T14" s="432" t="s">
        <v>42</v>
      </c>
    </row>
    <row r="15" spans="2:40" ht="18" customHeight="1" thickBot="1" x14ac:dyDescent="0.2">
      <c r="C15" s="276"/>
      <c r="D15" s="186"/>
      <c r="E15" s="186"/>
      <c r="F15" s="1078" t="s">
        <v>41</v>
      </c>
      <c r="G15" s="1079"/>
      <c r="H15" s="1079"/>
      <c r="I15" s="1079"/>
      <c r="J15" s="1079"/>
      <c r="K15" s="1079"/>
      <c r="L15" s="1079"/>
      <c r="M15" s="1079"/>
      <c r="N15" s="1079"/>
      <c r="O15" s="1079"/>
      <c r="P15" s="1080"/>
      <c r="Q15" s="1054"/>
      <c r="R15" s="1055"/>
      <c r="S15" s="1055"/>
      <c r="T15" s="433" t="s">
        <v>40</v>
      </c>
      <c r="U15" s="277"/>
      <c r="V15" s="195"/>
      <c r="W15" s="195"/>
      <c r="X15" s="195"/>
      <c r="Y15" s="195"/>
      <c r="Z15" s="195"/>
      <c r="AA15" s="195"/>
      <c r="AB15" s="195"/>
      <c r="AC15" s="195"/>
      <c r="AD15" s="195"/>
      <c r="AE15" s="195"/>
      <c r="AF15" s="195"/>
      <c r="AG15" s="195"/>
    </row>
    <row r="16" spans="2:40" ht="33.950000000000003" customHeight="1" x14ac:dyDescent="0.15">
      <c r="C16" s="275" t="s">
        <v>39</v>
      </c>
      <c r="D16" s="1042" t="s">
        <v>38</v>
      </c>
      <c r="E16" s="763"/>
      <c r="F16" s="763"/>
      <c r="G16" s="763"/>
      <c r="H16" s="763"/>
      <c r="I16" s="763"/>
      <c r="J16" s="763"/>
      <c r="K16" s="763"/>
      <c r="L16" s="763"/>
      <c r="M16" s="763"/>
      <c r="N16" s="763"/>
      <c r="O16" s="763"/>
      <c r="P16" s="764"/>
      <c r="Q16" s="1073">
        <f>ROUNDDOWN(SUM(Q17:AG19),-3)</f>
        <v>0</v>
      </c>
      <c r="R16" s="1074"/>
      <c r="S16" s="1074"/>
      <c r="T16" s="1074"/>
      <c r="U16" s="1075"/>
      <c r="V16" s="1075"/>
      <c r="W16" s="1075"/>
      <c r="X16" s="1075"/>
      <c r="Y16" s="1075"/>
      <c r="Z16" s="1075"/>
      <c r="AA16" s="1075"/>
      <c r="AB16" s="1075"/>
      <c r="AC16" s="1075"/>
      <c r="AD16" s="1075"/>
      <c r="AE16" s="1075"/>
      <c r="AF16" s="1075"/>
      <c r="AG16" s="1075"/>
      <c r="AH16" s="434" t="s">
        <v>1</v>
      </c>
    </row>
    <row r="17" spans="2:34" ht="15" customHeight="1" x14ac:dyDescent="0.15">
      <c r="C17" s="276"/>
      <c r="D17" s="278"/>
      <c r="E17" s="279"/>
      <c r="F17" s="749" t="s">
        <v>326</v>
      </c>
      <c r="G17" s="749"/>
      <c r="H17" s="749"/>
      <c r="I17" s="749"/>
      <c r="J17" s="749"/>
      <c r="K17" s="749"/>
      <c r="L17" s="749"/>
      <c r="M17" s="749"/>
      <c r="N17" s="749"/>
      <c r="O17" s="749"/>
      <c r="P17" s="749"/>
      <c r="Q17" s="1046"/>
      <c r="R17" s="1047"/>
      <c r="S17" s="1047"/>
      <c r="T17" s="1047"/>
      <c r="U17" s="1047"/>
      <c r="V17" s="1047"/>
      <c r="W17" s="1047"/>
      <c r="X17" s="1047"/>
      <c r="Y17" s="1047"/>
      <c r="Z17" s="1047"/>
      <c r="AA17" s="1047"/>
      <c r="AB17" s="1047"/>
      <c r="AC17" s="1047"/>
      <c r="AD17" s="1047"/>
      <c r="AE17" s="1047"/>
      <c r="AF17" s="1047"/>
      <c r="AG17" s="1047"/>
      <c r="AH17" s="435" t="s">
        <v>1</v>
      </c>
    </row>
    <row r="18" spans="2:34" ht="15" customHeight="1" x14ac:dyDescent="0.15">
      <c r="C18" s="276"/>
      <c r="D18" s="278"/>
      <c r="E18" s="279"/>
      <c r="F18" s="1096" t="s">
        <v>325</v>
      </c>
      <c r="G18" s="1097"/>
      <c r="H18" s="1097"/>
      <c r="I18" s="1097"/>
      <c r="J18" s="1097"/>
      <c r="K18" s="1097"/>
      <c r="L18" s="1097"/>
      <c r="M18" s="1097"/>
      <c r="N18" s="1097"/>
      <c r="O18" s="1097"/>
      <c r="P18" s="1098"/>
      <c r="Q18" s="1073">
        <f>-Q41+Q43</f>
        <v>0</v>
      </c>
      <c r="R18" s="1099"/>
      <c r="S18" s="1099"/>
      <c r="T18" s="1099"/>
      <c r="U18" s="1099"/>
      <c r="V18" s="1099"/>
      <c r="W18" s="1099"/>
      <c r="X18" s="1099"/>
      <c r="Y18" s="1099"/>
      <c r="Z18" s="1099"/>
      <c r="AA18" s="1099"/>
      <c r="AB18" s="1099"/>
      <c r="AC18" s="1099"/>
      <c r="AD18" s="1099"/>
      <c r="AE18" s="1099"/>
      <c r="AF18" s="1099"/>
      <c r="AG18" s="1099"/>
      <c r="AH18" s="436" t="s">
        <v>324</v>
      </c>
    </row>
    <row r="19" spans="2:34" ht="15" customHeight="1" x14ac:dyDescent="0.15">
      <c r="C19" s="276"/>
      <c r="D19" s="278"/>
      <c r="E19" s="279"/>
      <c r="F19" s="749" t="s">
        <v>37</v>
      </c>
      <c r="G19" s="749"/>
      <c r="H19" s="749"/>
      <c r="I19" s="749"/>
      <c r="J19" s="749"/>
      <c r="K19" s="749"/>
      <c r="L19" s="749"/>
      <c r="M19" s="749"/>
      <c r="N19" s="749"/>
      <c r="O19" s="749"/>
      <c r="P19" s="749"/>
      <c r="Q19" s="1046"/>
      <c r="R19" s="1047"/>
      <c r="S19" s="1047"/>
      <c r="T19" s="1047"/>
      <c r="U19" s="1047"/>
      <c r="V19" s="1047"/>
      <c r="W19" s="1047"/>
      <c r="X19" s="1047"/>
      <c r="Y19" s="1047"/>
      <c r="Z19" s="1047"/>
      <c r="AA19" s="1047"/>
      <c r="AB19" s="1047"/>
      <c r="AC19" s="1047"/>
      <c r="AD19" s="1047"/>
      <c r="AE19" s="1047"/>
      <c r="AF19" s="1047"/>
      <c r="AG19" s="1047"/>
      <c r="AH19" s="436" t="s">
        <v>1</v>
      </c>
    </row>
    <row r="20" spans="2:34" ht="33.950000000000003" customHeight="1" x14ac:dyDescent="0.15">
      <c r="C20" s="360"/>
      <c r="D20" s="280"/>
      <c r="E20" s="1081" t="s">
        <v>36</v>
      </c>
      <c r="F20" s="1082"/>
      <c r="G20" s="1082"/>
      <c r="H20" s="1082"/>
      <c r="I20" s="1082"/>
      <c r="J20" s="1082"/>
      <c r="K20" s="1082"/>
      <c r="L20" s="1082"/>
      <c r="M20" s="1082"/>
      <c r="N20" s="1082"/>
      <c r="O20" s="1082"/>
      <c r="P20" s="1083"/>
      <c r="Q20" s="1073">
        <f>ROUNDDOWN(SUM(Q21:AG23),-3)</f>
        <v>0</v>
      </c>
      <c r="R20" s="1074"/>
      <c r="S20" s="1074"/>
      <c r="T20" s="1074"/>
      <c r="U20" s="1074"/>
      <c r="V20" s="1074"/>
      <c r="W20" s="1074"/>
      <c r="X20" s="1074"/>
      <c r="Y20" s="1074"/>
      <c r="Z20" s="1074"/>
      <c r="AA20" s="1074"/>
      <c r="AB20" s="1074"/>
      <c r="AC20" s="1074"/>
      <c r="AD20" s="1074"/>
      <c r="AE20" s="1074"/>
      <c r="AF20" s="1074"/>
      <c r="AG20" s="1074"/>
      <c r="AH20" s="436" t="s">
        <v>1</v>
      </c>
    </row>
    <row r="21" spans="2:34" ht="15" customHeight="1" x14ac:dyDescent="0.15">
      <c r="C21" s="360"/>
      <c r="D21" s="186"/>
      <c r="E21" s="281"/>
      <c r="F21" s="749" t="s">
        <v>326</v>
      </c>
      <c r="G21" s="749"/>
      <c r="H21" s="749"/>
      <c r="I21" s="749"/>
      <c r="J21" s="749"/>
      <c r="K21" s="749"/>
      <c r="L21" s="749"/>
      <c r="M21" s="749"/>
      <c r="N21" s="749"/>
      <c r="O21" s="749"/>
      <c r="P21" s="749"/>
      <c r="Q21" s="1091"/>
      <c r="R21" s="1092"/>
      <c r="S21" s="1092"/>
      <c r="T21" s="1092"/>
      <c r="U21" s="1092"/>
      <c r="V21" s="1092"/>
      <c r="W21" s="1092"/>
      <c r="X21" s="1092"/>
      <c r="Y21" s="1092"/>
      <c r="Z21" s="1092"/>
      <c r="AA21" s="1092"/>
      <c r="AB21" s="1092"/>
      <c r="AC21" s="1092"/>
      <c r="AD21" s="1092"/>
      <c r="AE21" s="1092"/>
      <c r="AF21" s="1092"/>
      <c r="AG21" s="1092"/>
      <c r="AH21" s="435" t="s">
        <v>1</v>
      </c>
    </row>
    <row r="22" spans="2:34" ht="15" customHeight="1" x14ac:dyDescent="0.15">
      <c r="C22" s="360"/>
      <c r="D22" s="186"/>
      <c r="E22" s="281"/>
      <c r="F22" s="1096" t="s">
        <v>325</v>
      </c>
      <c r="G22" s="1097"/>
      <c r="H22" s="1097"/>
      <c r="I22" s="1097"/>
      <c r="J22" s="1097"/>
      <c r="K22" s="1097"/>
      <c r="L22" s="1097"/>
      <c r="M22" s="1097"/>
      <c r="N22" s="1097"/>
      <c r="O22" s="1097"/>
      <c r="P22" s="1098"/>
      <c r="Q22" s="1073">
        <f>-Q42+Q44</f>
        <v>0</v>
      </c>
      <c r="R22" s="1099"/>
      <c r="S22" s="1099"/>
      <c r="T22" s="1099"/>
      <c r="U22" s="1099"/>
      <c r="V22" s="1099"/>
      <c r="W22" s="1099"/>
      <c r="X22" s="1099"/>
      <c r="Y22" s="1099"/>
      <c r="Z22" s="1099"/>
      <c r="AA22" s="1099"/>
      <c r="AB22" s="1099"/>
      <c r="AC22" s="1099"/>
      <c r="AD22" s="1099"/>
      <c r="AE22" s="1099"/>
      <c r="AF22" s="1099"/>
      <c r="AG22" s="1099"/>
      <c r="AH22" s="435" t="s">
        <v>324</v>
      </c>
    </row>
    <row r="23" spans="2:34" ht="15" customHeight="1" x14ac:dyDescent="0.15">
      <c r="C23" s="360"/>
      <c r="D23" s="186"/>
      <c r="E23" s="282"/>
      <c r="F23" s="749" t="s">
        <v>35</v>
      </c>
      <c r="G23" s="749"/>
      <c r="H23" s="749"/>
      <c r="I23" s="749"/>
      <c r="J23" s="749"/>
      <c r="K23" s="749"/>
      <c r="L23" s="749"/>
      <c r="M23" s="749"/>
      <c r="N23" s="749"/>
      <c r="O23" s="749"/>
      <c r="P23" s="749"/>
      <c r="Q23" s="1091"/>
      <c r="R23" s="1092"/>
      <c r="S23" s="1092"/>
      <c r="T23" s="1092"/>
      <c r="U23" s="1092"/>
      <c r="V23" s="1092"/>
      <c r="W23" s="1092"/>
      <c r="X23" s="1092"/>
      <c r="Y23" s="1092"/>
      <c r="Z23" s="1092"/>
      <c r="AA23" s="1092"/>
      <c r="AB23" s="1092"/>
      <c r="AC23" s="1092"/>
      <c r="AD23" s="1092"/>
      <c r="AE23" s="1092"/>
      <c r="AF23" s="1092"/>
      <c r="AG23" s="1092"/>
      <c r="AH23" s="435" t="s">
        <v>1</v>
      </c>
    </row>
    <row r="24" spans="2:34" ht="18" customHeight="1" thickBot="1" x14ac:dyDescent="0.2">
      <c r="C24" s="283" t="s">
        <v>34</v>
      </c>
      <c r="D24" s="1049" t="s">
        <v>33</v>
      </c>
      <c r="E24" s="1049"/>
      <c r="F24" s="1049"/>
      <c r="G24" s="1050"/>
      <c r="H24" s="1050"/>
      <c r="I24" s="1050"/>
      <c r="J24" s="1050"/>
      <c r="K24" s="1050"/>
      <c r="L24" s="1050"/>
      <c r="M24" s="1050"/>
      <c r="N24" s="1050"/>
      <c r="O24" s="1050"/>
      <c r="P24" s="1051"/>
      <c r="Q24" s="1005" t="str">
        <f>①入力シート!C13</f>
        <v>令和４年４月</v>
      </c>
      <c r="R24" s="1006"/>
      <c r="S24" s="1006"/>
      <c r="T24" s="1006"/>
      <c r="U24" s="1006"/>
      <c r="V24" s="1006"/>
      <c r="W24" s="1006"/>
      <c r="X24" s="357"/>
      <c r="Y24" s="365" t="s">
        <v>414</v>
      </c>
      <c r="Z24" s="1006" t="str">
        <f>①入力シート!E13</f>
        <v>令和５年３月</v>
      </c>
      <c r="AA24" s="1006"/>
      <c r="AB24" s="1006"/>
      <c r="AC24" s="1006"/>
      <c r="AD24" s="1006"/>
      <c r="AE24" s="1006"/>
      <c r="AF24" s="336"/>
      <c r="AG24" s="336"/>
      <c r="AH24" s="358"/>
    </row>
    <row r="25" spans="2:34" ht="27" customHeight="1" x14ac:dyDescent="0.15">
      <c r="C25" s="1014" t="s">
        <v>32</v>
      </c>
      <c r="D25" s="1014"/>
      <c r="E25" s="1048" t="s">
        <v>31</v>
      </c>
      <c r="F25" s="1048"/>
      <c r="G25" s="1048"/>
      <c r="H25" s="1048"/>
      <c r="I25" s="1048"/>
      <c r="J25" s="1048"/>
      <c r="K25" s="1048"/>
      <c r="L25" s="1048"/>
      <c r="M25" s="1048"/>
      <c r="N25" s="1048"/>
      <c r="O25" s="1048"/>
      <c r="P25" s="1048"/>
      <c r="Q25" s="1048"/>
      <c r="R25" s="1048"/>
      <c r="S25" s="1048"/>
      <c r="T25" s="1048"/>
      <c r="U25" s="1048"/>
      <c r="V25" s="1048"/>
      <c r="W25" s="1048"/>
      <c r="X25" s="1048"/>
      <c r="Y25" s="1048"/>
      <c r="Z25" s="1048"/>
      <c r="AA25" s="1048"/>
      <c r="AB25" s="1048"/>
      <c r="AC25" s="1048"/>
      <c r="AD25" s="1048"/>
      <c r="AE25" s="1048"/>
      <c r="AF25" s="1048"/>
      <c r="AG25" s="1048"/>
      <c r="AH25" s="1048"/>
    </row>
    <row r="26" spans="2:34" ht="50.1" customHeight="1" x14ac:dyDescent="0.15">
      <c r="C26" s="1014" t="s">
        <v>30</v>
      </c>
      <c r="D26" s="1014"/>
      <c r="E26" s="1013" t="s">
        <v>29</v>
      </c>
      <c r="F26" s="1013"/>
      <c r="G26" s="1013"/>
      <c r="H26" s="1013"/>
      <c r="I26" s="1013"/>
      <c r="J26" s="1013"/>
      <c r="K26" s="1013"/>
      <c r="L26" s="1013"/>
      <c r="M26" s="1013"/>
      <c r="N26" s="1013"/>
      <c r="O26" s="1013"/>
      <c r="P26" s="1013"/>
      <c r="Q26" s="1013"/>
      <c r="R26" s="1013"/>
      <c r="S26" s="1013"/>
      <c r="T26" s="1013"/>
      <c r="U26" s="1013"/>
      <c r="V26" s="1013"/>
      <c r="W26" s="1013"/>
      <c r="X26" s="1013"/>
      <c r="Y26" s="1013"/>
      <c r="Z26" s="1013"/>
      <c r="AA26" s="1013"/>
      <c r="AB26" s="1013"/>
      <c r="AC26" s="1013"/>
      <c r="AD26" s="1013"/>
      <c r="AE26" s="1013"/>
      <c r="AF26" s="1013"/>
      <c r="AG26" s="1013"/>
      <c r="AH26" s="1013"/>
    </row>
    <row r="27" spans="2:34" ht="9.9499999999999993" customHeight="1" x14ac:dyDescent="0.15">
      <c r="C27" s="364"/>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row>
    <row r="28" spans="2:34" ht="18" customHeight="1" thickBot="1" x14ac:dyDescent="0.2">
      <c r="B28" s="80" t="s">
        <v>28</v>
      </c>
    </row>
    <row r="29" spans="2:34" ht="33.950000000000003" customHeight="1" x14ac:dyDescent="0.15">
      <c r="C29" s="243" t="s">
        <v>27</v>
      </c>
      <c r="D29" s="1022" t="s">
        <v>26</v>
      </c>
      <c r="E29" s="1023"/>
      <c r="F29" s="1023"/>
      <c r="G29" s="1023"/>
      <c r="H29" s="1023"/>
      <c r="I29" s="1023"/>
      <c r="J29" s="1023"/>
      <c r="K29" s="1023"/>
      <c r="L29" s="1023"/>
      <c r="M29" s="1023"/>
      <c r="N29" s="1023"/>
      <c r="O29" s="1023"/>
      <c r="P29" s="1024"/>
      <c r="Q29" s="1025">
        <f ca="1">ROUNDDOWN(Q30+Q38,-3)</f>
        <v>0</v>
      </c>
      <c r="R29" s="1026"/>
      <c r="S29" s="1026"/>
      <c r="T29" s="1026"/>
      <c r="U29" s="1026"/>
      <c r="V29" s="1026"/>
      <c r="W29" s="1026"/>
      <c r="X29" s="1026"/>
      <c r="Y29" s="1026"/>
      <c r="Z29" s="1026"/>
      <c r="AA29" s="1026"/>
      <c r="AB29" s="1026"/>
      <c r="AC29" s="1026"/>
      <c r="AD29" s="1026"/>
      <c r="AE29" s="1026"/>
      <c r="AF29" s="1026"/>
      <c r="AG29" s="1026"/>
      <c r="AH29" s="437" t="s">
        <v>1</v>
      </c>
    </row>
    <row r="30" spans="2:34" ht="17.100000000000001" customHeight="1" x14ac:dyDescent="0.15">
      <c r="C30" s="360"/>
      <c r="D30" s="186"/>
      <c r="E30" s="1031" t="s">
        <v>25</v>
      </c>
      <c r="F30" s="1032"/>
      <c r="G30" s="1032"/>
      <c r="H30" s="1032"/>
      <c r="I30" s="1032"/>
      <c r="J30" s="1032"/>
      <c r="K30" s="1032"/>
      <c r="L30" s="1032"/>
      <c r="M30" s="1032"/>
      <c r="N30" s="1032"/>
      <c r="O30" s="1032"/>
      <c r="P30" s="1033"/>
      <c r="Q30" s="1027">
        <f ca="1">Q31-Q32-Q33-Q34-Q35</f>
        <v>0</v>
      </c>
      <c r="R30" s="1028"/>
      <c r="S30" s="1028"/>
      <c r="T30" s="1028"/>
      <c r="U30" s="1028"/>
      <c r="V30" s="1028"/>
      <c r="W30" s="1028"/>
      <c r="X30" s="1028"/>
      <c r="Y30" s="1028"/>
      <c r="Z30" s="1028"/>
      <c r="AA30" s="1028"/>
      <c r="AB30" s="1028"/>
      <c r="AC30" s="1028"/>
      <c r="AD30" s="1028"/>
      <c r="AE30" s="1028"/>
      <c r="AF30" s="1028"/>
      <c r="AG30" s="1028"/>
      <c r="AH30" s="438" t="s">
        <v>1</v>
      </c>
    </row>
    <row r="31" spans="2:34" ht="17.100000000000001" customHeight="1" x14ac:dyDescent="0.15">
      <c r="C31" s="360"/>
      <c r="D31" s="186"/>
      <c r="E31" s="227"/>
      <c r="F31" s="721" t="s">
        <v>24</v>
      </c>
      <c r="G31" s="722"/>
      <c r="H31" s="722"/>
      <c r="I31" s="722"/>
      <c r="J31" s="722"/>
      <c r="K31" s="722"/>
      <c r="L31" s="722"/>
      <c r="M31" s="722"/>
      <c r="N31" s="722"/>
      <c r="O31" s="722"/>
      <c r="P31" s="1034"/>
      <c r="Q31" s="1015"/>
      <c r="R31" s="1016"/>
      <c r="S31" s="1016"/>
      <c r="T31" s="1016"/>
      <c r="U31" s="1016"/>
      <c r="V31" s="1016"/>
      <c r="W31" s="1016"/>
      <c r="X31" s="1016"/>
      <c r="Y31" s="1016"/>
      <c r="Z31" s="1016"/>
      <c r="AA31" s="1016"/>
      <c r="AB31" s="1016"/>
      <c r="AC31" s="1016"/>
      <c r="AD31" s="1016"/>
      <c r="AE31" s="1016"/>
      <c r="AF31" s="1016"/>
      <c r="AG31" s="1016"/>
      <c r="AH31" s="438" t="s">
        <v>1</v>
      </c>
    </row>
    <row r="32" spans="2:34" ht="32.25" customHeight="1" x14ac:dyDescent="0.15">
      <c r="C32" s="360"/>
      <c r="D32" s="186"/>
      <c r="E32" s="227"/>
      <c r="F32" s="737" t="s">
        <v>23</v>
      </c>
      <c r="G32" s="738"/>
      <c r="H32" s="738"/>
      <c r="I32" s="738"/>
      <c r="J32" s="738"/>
      <c r="K32" s="738"/>
      <c r="L32" s="738"/>
      <c r="M32" s="738"/>
      <c r="N32" s="738"/>
      <c r="O32" s="738"/>
      <c r="P32" s="739"/>
      <c r="Q32" s="740">
        <v>0</v>
      </c>
      <c r="R32" s="741"/>
      <c r="S32" s="741"/>
      <c r="T32" s="741"/>
      <c r="U32" s="741"/>
      <c r="V32" s="741"/>
      <c r="W32" s="741"/>
      <c r="X32" s="741"/>
      <c r="Y32" s="741"/>
      <c r="Z32" s="741"/>
      <c r="AA32" s="741"/>
      <c r="AB32" s="741"/>
      <c r="AC32" s="741"/>
      <c r="AD32" s="741"/>
      <c r="AE32" s="741"/>
      <c r="AF32" s="741"/>
      <c r="AG32" s="741"/>
      <c r="AH32" s="438" t="s">
        <v>1</v>
      </c>
    </row>
    <row r="33" spans="2:34" ht="45" customHeight="1" x14ac:dyDescent="0.15">
      <c r="C33" s="360"/>
      <c r="D33" s="186"/>
      <c r="E33" s="227"/>
      <c r="F33" s="1020" t="s">
        <v>22</v>
      </c>
      <c r="G33" s="1017" t="s">
        <v>291</v>
      </c>
      <c r="H33" s="1018"/>
      <c r="I33" s="1018"/>
      <c r="J33" s="1018"/>
      <c r="K33" s="1018"/>
      <c r="L33" s="1018"/>
      <c r="M33" s="1018"/>
      <c r="N33" s="1018"/>
      <c r="O33" s="1018"/>
      <c r="P33" s="1019"/>
      <c r="Q33" s="740">
        <f ca="1">⑥第６号様式!P28</f>
        <v>0</v>
      </c>
      <c r="R33" s="741"/>
      <c r="S33" s="741"/>
      <c r="T33" s="741"/>
      <c r="U33" s="741"/>
      <c r="V33" s="741"/>
      <c r="W33" s="741"/>
      <c r="X33" s="741"/>
      <c r="Y33" s="741"/>
      <c r="Z33" s="741"/>
      <c r="AA33" s="741"/>
      <c r="AB33" s="741"/>
      <c r="AC33" s="741"/>
      <c r="AD33" s="741"/>
      <c r="AE33" s="741"/>
      <c r="AF33" s="741"/>
      <c r="AG33" s="741"/>
      <c r="AH33" s="438" t="s">
        <v>1</v>
      </c>
    </row>
    <row r="34" spans="2:34" ht="45" customHeight="1" x14ac:dyDescent="0.15">
      <c r="C34" s="360"/>
      <c r="D34" s="186"/>
      <c r="E34" s="227"/>
      <c r="F34" s="1021"/>
      <c r="G34" s="1017" t="s">
        <v>141</v>
      </c>
      <c r="H34" s="1018"/>
      <c r="I34" s="1018"/>
      <c r="J34" s="1018"/>
      <c r="K34" s="1018"/>
      <c r="L34" s="1018"/>
      <c r="M34" s="1018"/>
      <c r="N34" s="1018"/>
      <c r="O34" s="1018"/>
      <c r="P34" s="1019"/>
      <c r="Q34" s="740">
        <f ca="1">⑥第６号様式!P40</f>
        <v>0</v>
      </c>
      <c r="R34" s="741"/>
      <c r="S34" s="741"/>
      <c r="T34" s="741"/>
      <c r="U34" s="741"/>
      <c r="V34" s="741"/>
      <c r="W34" s="741"/>
      <c r="X34" s="741"/>
      <c r="Y34" s="741"/>
      <c r="Z34" s="741"/>
      <c r="AA34" s="741"/>
      <c r="AB34" s="741"/>
      <c r="AC34" s="741"/>
      <c r="AD34" s="741"/>
      <c r="AE34" s="741"/>
      <c r="AF34" s="741"/>
      <c r="AG34" s="741"/>
      <c r="AH34" s="438" t="s">
        <v>1</v>
      </c>
    </row>
    <row r="35" spans="2:34" ht="17.100000000000001" customHeight="1" x14ac:dyDescent="0.15">
      <c r="C35" s="360"/>
      <c r="D35" s="186"/>
      <c r="E35" s="231"/>
      <c r="F35" s="1031" t="s">
        <v>21</v>
      </c>
      <c r="G35" s="1032"/>
      <c r="H35" s="1032"/>
      <c r="I35" s="1032"/>
      <c r="J35" s="1032"/>
      <c r="K35" s="1032"/>
      <c r="L35" s="1032"/>
      <c r="M35" s="1032"/>
      <c r="N35" s="1032"/>
      <c r="O35" s="1032"/>
      <c r="P35" s="1033"/>
      <c r="Q35" s="740">
        <f>Q36+Q37</f>
        <v>0</v>
      </c>
      <c r="R35" s="741"/>
      <c r="S35" s="741"/>
      <c r="T35" s="741"/>
      <c r="U35" s="741"/>
      <c r="V35" s="741"/>
      <c r="W35" s="741"/>
      <c r="X35" s="741"/>
      <c r="Y35" s="741"/>
      <c r="Z35" s="741"/>
      <c r="AA35" s="741"/>
      <c r="AB35" s="741"/>
      <c r="AC35" s="741"/>
      <c r="AD35" s="741"/>
      <c r="AE35" s="741"/>
      <c r="AF35" s="741"/>
      <c r="AG35" s="741"/>
      <c r="AH35" s="435" t="s">
        <v>1</v>
      </c>
    </row>
    <row r="36" spans="2:34" ht="32.25" customHeight="1" x14ac:dyDescent="0.15">
      <c r="C36" s="360"/>
      <c r="D36" s="186"/>
      <c r="E36" s="227"/>
      <c r="F36" s="236"/>
      <c r="G36" s="737" t="s">
        <v>20</v>
      </c>
      <c r="H36" s="738"/>
      <c r="I36" s="738"/>
      <c r="J36" s="738"/>
      <c r="K36" s="738"/>
      <c r="L36" s="738"/>
      <c r="M36" s="738"/>
      <c r="N36" s="738"/>
      <c r="O36" s="738"/>
      <c r="P36" s="739"/>
      <c r="Q36" s="1015"/>
      <c r="R36" s="1016"/>
      <c r="S36" s="1016"/>
      <c r="T36" s="1016"/>
      <c r="U36" s="1016"/>
      <c r="V36" s="1016"/>
      <c r="W36" s="1016"/>
      <c r="X36" s="1016"/>
      <c r="Y36" s="1016"/>
      <c r="Z36" s="1016"/>
      <c r="AA36" s="1016"/>
      <c r="AB36" s="1016"/>
      <c r="AC36" s="1016"/>
      <c r="AD36" s="1016"/>
      <c r="AE36" s="1016"/>
      <c r="AF36" s="1016"/>
      <c r="AG36" s="1016"/>
      <c r="AH36" s="435" t="s">
        <v>1</v>
      </c>
    </row>
    <row r="37" spans="2:34" ht="45" customHeight="1" x14ac:dyDescent="0.15">
      <c r="C37" s="360"/>
      <c r="D37" s="186"/>
      <c r="E37" s="285"/>
      <c r="F37" s="237"/>
      <c r="G37" s="737" t="s">
        <v>19</v>
      </c>
      <c r="H37" s="738"/>
      <c r="I37" s="738"/>
      <c r="J37" s="738"/>
      <c r="K37" s="738"/>
      <c r="L37" s="738"/>
      <c r="M37" s="738"/>
      <c r="N37" s="738"/>
      <c r="O37" s="738"/>
      <c r="P37" s="739"/>
      <c r="Q37" s="730">
        <v>0</v>
      </c>
      <c r="R37" s="731"/>
      <c r="S37" s="731"/>
      <c r="T37" s="731"/>
      <c r="U37" s="731"/>
      <c r="V37" s="731"/>
      <c r="W37" s="731"/>
      <c r="X37" s="731"/>
      <c r="Y37" s="731"/>
      <c r="Z37" s="731"/>
      <c r="AA37" s="731"/>
      <c r="AB37" s="731"/>
      <c r="AC37" s="731"/>
      <c r="AD37" s="731"/>
      <c r="AE37" s="731"/>
      <c r="AF37" s="731"/>
      <c r="AG37" s="731"/>
      <c r="AH37" s="435" t="s">
        <v>1</v>
      </c>
    </row>
    <row r="38" spans="2:34" ht="17.100000000000001" customHeight="1" thickBot="1" x14ac:dyDescent="0.2">
      <c r="C38" s="239"/>
      <c r="D38" s="195"/>
      <c r="E38" s="286" t="s">
        <v>18</v>
      </c>
      <c r="F38" s="357"/>
      <c r="G38" s="287"/>
      <c r="H38" s="287"/>
      <c r="I38" s="287"/>
      <c r="J38" s="287"/>
      <c r="K38" s="287"/>
      <c r="L38" s="287"/>
      <c r="M38" s="287"/>
      <c r="N38" s="287"/>
      <c r="O38" s="287"/>
      <c r="P38" s="288"/>
      <c r="Q38" s="1062">
        <f ca="1">IF(Q30=0,0,Q30*①入力シート!L22)</f>
        <v>0</v>
      </c>
      <c r="R38" s="1063"/>
      <c r="S38" s="1063"/>
      <c r="T38" s="1063"/>
      <c r="U38" s="1063"/>
      <c r="V38" s="1063"/>
      <c r="W38" s="1063"/>
      <c r="X38" s="1063"/>
      <c r="Y38" s="1063"/>
      <c r="Z38" s="1063"/>
      <c r="AA38" s="1063"/>
      <c r="AB38" s="1063"/>
      <c r="AC38" s="1063"/>
      <c r="AD38" s="1063"/>
      <c r="AE38" s="1063"/>
      <c r="AF38" s="1063"/>
      <c r="AG38" s="1063"/>
      <c r="AH38" s="439" t="s">
        <v>1</v>
      </c>
    </row>
    <row r="39" spans="2:34" ht="9.9499999999999993" customHeight="1" x14ac:dyDescent="0.15"/>
    <row r="40" spans="2:34" s="212" customFormat="1" ht="18" customHeight="1" thickBot="1" x14ac:dyDescent="0.2">
      <c r="B40" s="80" t="s">
        <v>17</v>
      </c>
      <c r="AH40" s="247"/>
    </row>
    <row r="41" spans="2:34" s="212" customFormat="1" ht="18" customHeight="1" x14ac:dyDescent="0.15">
      <c r="C41" s="243" t="s">
        <v>16</v>
      </c>
      <c r="D41" s="715" t="s">
        <v>15</v>
      </c>
      <c r="E41" s="716"/>
      <c r="F41" s="716"/>
      <c r="G41" s="716"/>
      <c r="H41" s="716"/>
      <c r="I41" s="716"/>
      <c r="J41" s="716"/>
      <c r="K41" s="716"/>
      <c r="L41" s="716"/>
      <c r="M41" s="716"/>
      <c r="N41" s="716"/>
      <c r="O41" s="716"/>
      <c r="P41" s="717"/>
      <c r="Q41" s="1043">
        <f>⑦第２号様式の２!E12</f>
        <v>0</v>
      </c>
      <c r="R41" s="1044"/>
      <c r="S41" s="1044"/>
      <c r="T41" s="1044"/>
      <c r="U41" s="1044"/>
      <c r="V41" s="1044"/>
      <c r="W41" s="1044"/>
      <c r="X41" s="1044"/>
      <c r="Y41" s="1044"/>
      <c r="Z41" s="1044"/>
      <c r="AA41" s="1044"/>
      <c r="AB41" s="1044"/>
      <c r="AC41" s="1044"/>
      <c r="AD41" s="1044"/>
      <c r="AE41" s="1044"/>
      <c r="AF41" s="1044"/>
      <c r="AG41" s="1045"/>
      <c r="AH41" s="440" t="s">
        <v>1</v>
      </c>
    </row>
    <row r="42" spans="2:34" s="212" customFormat="1" ht="18" customHeight="1" x14ac:dyDescent="0.15">
      <c r="C42" s="360"/>
      <c r="D42" s="201"/>
      <c r="E42" s="249"/>
      <c r="F42" s="249"/>
      <c r="G42" s="249"/>
      <c r="H42" s="721" t="s">
        <v>14</v>
      </c>
      <c r="I42" s="722"/>
      <c r="J42" s="722"/>
      <c r="K42" s="722"/>
      <c r="L42" s="722"/>
      <c r="M42" s="722"/>
      <c r="N42" s="722"/>
      <c r="O42" s="722"/>
      <c r="P42" s="723"/>
      <c r="Q42" s="1010">
        <f>⑦第２号様式の２!F12</f>
        <v>0</v>
      </c>
      <c r="R42" s="1011"/>
      <c r="S42" s="1011"/>
      <c r="T42" s="1011"/>
      <c r="U42" s="1011"/>
      <c r="V42" s="1011"/>
      <c r="W42" s="1011"/>
      <c r="X42" s="1011"/>
      <c r="Y42" s="1011"/>
      <c r="Z42" s="1011"/>
      <c r="AA42" s="1011"/>
      <c r="AB42" s="1011"/>
      <c r="AC42" s="1011"/>
      <c r="AD42" s="1011"/>
      <c r="AE42" s="1011"/>
      <c r="AF42" s="1011"/>
      <c r="AG42" s="1012"/>
      <c r="AH42" s="441" t="s">
        <v>1</v>
      </c>
    </row>
    <row r="43" spans="2:34" s="212" customFormat="1" ht="18" customHeight="1" x14ac:dyDescent="0.15">
      <c r="C43" s="359" t="s">
        <v>13</v>
      </c>
      <c r="D43" s="727" t="s">
        <v>12</v>
      </c>
      <c r="E43" s="728"/>
      <c r="F43" s="728"/>
      <c r="G43" s="728"/>
      <c r="H43" s="728"/>
      <c r="I43" s="728"/>
      <c r="J43" s="728"/>
      <c r="K43" s="728"/>
      <c r="L43" s="728"/>
      <c r="M43" s="728"/>
      <c r="N43" s="728"/>
      <c r="O43" s="728"/>
      <c r="P43" s="729"/>
      <c r="Q43" s="1010">
        <f>⑦第２号様式の２!G12</f>
        <v>0</v>
      </c>
      <c r="R43" s="1011"/>
      <c r="S43" s="1011"/>
      <c r="T43" s="1011"/>
      <c r="U43" s="1011"/>
      <c r="V43" s="1011"/>
      <c r="W43" s="1011"/>
      <c r="X43" s="1011"/>
      <c r="Y43" s="1011"/>
      <c r="Z43" s="1011"/>
      <c r="AA43" s="1011"/>
      <c r="AB43" s="1011"/>
      <c r="AC43" s="1011"/>
      <c r="AD43" s="1011"/>
      <c r="AE43" s="1011"/>
      <c r="AF43" s="1011"/>
      <c r="AG43" s="1012"/>
      <c r="AH43" s="441" t="s">
        <v>1</v>
      </c>
    </row>
    <row r="44" spans="2:34" s="212" customFormat="1" ht="18" customHeight="1" thickBot="1" x14ac:dyDescent="0.2">
      <c r="C44" s="239"/>
      <c r="D44" s="252"/>
      <c r="E44" s="253"/>
      <c r="F44" s="253"/>
      <c r="G44" s="253"/>
      <c r="H44" s="710" t="s">
        <v>11</v>
      </c>
      <c r="I44" s="711"/>
      <c r="J44" s="711"/>
      <c r="K44" s="711"/>
      <c r="L44" s="711"/>
      <c r="M44" s="711"/>
      <c r="N44" s="711"/>
      <c r="O44" s="711"/>
      <c r="P44" s="712"/>
      <c r="Q44" s="1007">
        <f>⑦第２号様式の２!H12</f>
        <v>0</v>
      </c>
      <c r="R44" s="1008"/>
      <c r="S44" s="1008"/>
      <c r="T44" s="1008"/>
      <c r="U44" s="1008"/>
      <c r="V44" s="1008"/>
      <c r="W44" s="1008"/>
      <c r="X44" s="1008"/>
      <c r="Y44" s="1008"/>
      <c r="Z44" s="1008"/>
      <c r="AA44" s="1008"/>
      <c r="AB44" s="1008"/>
      <c r="AC44" s="1008"/>
      <c r="AD44" s="1008"/>
      <c r="AE44" s="1008"/>
      <c r="AF44" s="1008"/>
      <c r="AG44" s="1009"/>
      <c r="AH44" s="442" t="s">
        <v>1</v>
      </c>
    </row>
    <row r="45" spans="2:34" s="212" customFormat="1" ht="18" customHeight="1" x14ac:dyDescent="0.15">
      <c r="C45" s="255" t="s">
        <v>10</v>
      </c>
      <c r="D45" s="1039" t="s">
        <v>292</v>
      </c>
      <c r="E45" s="1040"/>
      <c r="F45" s="1040"/>
      <c r="G45" s="1040"/>
      <c r="H45" s="1040"/>
      <c r="I45" s="1040"/>
      <c r="J45" s="1040"/>
      <c r="K45" s="1040"/>
      <c r="L45" s="1040"/>
      <c r="M45" s="1040"/>
      <c r="N45" s="1040"/>
      <c r="O45" s="1040"/>
      <c r="P45" s="1040"/>
      <c r="Q45" s="1040"/>
      <c r="R45" s="1040"/>
      <c r="S45" s="1040"/>
      <c r="T45" s="1040"/>
      <c r="U45" s="1040"/>
      <c r="V45" s="1040"/>
      <c r="W45" s="1040"/>
      <c r="X45" s="1040"/>
      <c r="Y45" s="1040"/>
      <c r="Z45" s="1040"/>
      <c r="AA45" s="1040"/>
      <c r="AB45" s="1040"/>
      <c r="AC45" s="1040"/>
      <c r="AD45" s="1040"/>
      <c r="AE45" s="1040"/>
      <c r="AF45" s="1040"/>
      <c r="AG45" s="1040"/>
      <c r="AH45" s="1040"/>
    </row>
    <row r="46" spans="2:34" s="212" customFormat="1" ht="9.9499999999999993" customHeight="1" x14ac:dyDescent="0.15">
      <c r="C46" s="255"/>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row>
    <row r="47" spans="2:34" s="212" customFormat="1" ht="18" customHeight="1" x14ac:dyDescent="0.15">
      <c r="B47" s="80" t="s">
        <v>9</v>
      </c>
      <c r="AH47" s="247"/>
    </row>
    <row r="48" spans="2:34" s="212" customFormat="1" ht="18" customHeight="1" thickBot="1" x14ac:dyDescent="0.2">
      <c r="B48" s="80"/>
      <c r="C48" s="289" t="s">
        <v>8</v>
      </c>
      <c r="AH48" s="247"/>
    </row>
    <row r="49" spans="2:34" s="212" customFormat="1" ht="35.1" customHeight="1" x14ac:dyDescent="0.15">
      <c r="C49" s="290" t="s">
        <v>4</v>
      </c>
      <c r="D49" s="1037" t="s">
        <v>7</v>
      </c>
      <c r="E49" s="1037"/>
      <c r="F49" s="1037"/>
      <c r="G49" s="1037"/>
      <c r="H49" s="1037"/>
      <c r="I49" s="1037"/>
      <c r="J49" s="1037"/>
      <c r="K49" s="1037"/>
      <c r="L49" s="1037"/>
      <c r="M49" s="1037"/>
      <c r="N49" s="1037"/>
      <c r="O49" s="1037"/>
      <c r="P49" s="1038"/>
      <c r="Q49" s="1035" t="str">
        <f>IF(Q13="あり",Q20,"")</f>
        <v/>
      </c>
      <c r="R49" s="1036"/>
      <c r="S49" s="1036"/>
      <c r="T49" s="1036"/>
      <c r="U49" s="1036"/>
      <c r="V49" s="1036"/>
      <c r="W49" s="1036"/>
      <c r="X49" s="1036"/>
      <c r="Y49" s="1036"/>
      <c r="Z49" s="1036"/>
      <c r="AA49" s="1036"/>
      <c r="AB49" s="1036"/>
      <c r="AC49" s="1036"/>
      <c r="AD49" s="1036"/>
      <c r="AE49" s="1036"/>
      <c r="AF49" s="1036"/>
      <c r="AG49" s="1025"/>
      <c r="AH49" s="443" t="s">
        <v>1</v>
      </c>
    </row>
    <row r="50" spans="2:34" s="212" customFormat="1" ht="35.1" customHeight="1" thickBot="1" x14ac:dyDescent="0.2">
      <c r="C50" s="291" t="s">
        <v>3</v>
      </c>
      <c r="D50" s="1029" t="s">
        <v>6</v>
      </c>
      <c r="E50" s="1029"/>
      <c r="F50" s="1029"/>
      <c r="G50" s="1029"/>
      <c r="H50" s="1029"/>
      <c r="I50" s="1029"/>
      <c r="J50" s="1029"/>
      <c r="K50" s="1029"/>
      <c r="L50" s="1029"/>
      <c r="M50" s="1029"/>
      <c r="N50" s="1029"/>
      <c r="O50" s="1029"/>
      <c r="P50" s="1030"/>
      <c r="Q50" s="1007" t="str">
        <f>IF(Q13="あり",Q29,"")</f>
        <v/>
      </c>
      <c r="R50" s="1008"/>
      <c r="S50" s="1008"/>
      <c r="T50" s="1008"/>
      <c r="U50" s="1008"/>
      <c r="V50" s="1008"/>
      <c r="W50" s="1008"/>
      <c r="X50" s="1008"/>
      <c r="Y50" s="1008"/>
      <c r="Z50" s="1008"/>
      <c r="AA50" s="1008"/>
      <c r="AB50" s="1008"/>
      <c r="AC50" s="1008"/>
      <c r="AD50" s="1008"/>
      <c r="AE50" s="1008"/>
      <c r="AF50" s="1008"/>
      <c r="AG50" s="1009"/>
      <c r="AH50" s="442" t="s">
        <v>1</v>
      </c>
    </row>
    <row r="51" spans="2:34" s="212" customFormat="1" ht="9.9499999999999993" customHeight="1" x14ac:dyDescent="0.15">
      <c r="C51" s="264"/>
      <c r="D51" s="249"/>
      <c r="E51" s="249"/>
      <c r="F51" s="249"/>
      <c r="G51" s="249"/>
      <c r="H51" s="264"/>
      <c r="I51" s="249"/>
      <c r="J51" s="249"/>
      <c r="K51" s="249"/>
      <c r="L51" s="249"/>
      <c r="M51" s="249"/>
      <c r="N51" s="249"/>
      <c r="O51" s="249"/>
      <c r="P51" s="249"/>
      <c r="Q51" s="245"/>
      <c r="R51" s="246"/>
      <c r="S51" s="246"/>
      <c r="T51" s="246"/>
      <c r="U51" s="246"/>
      <c r="V51" s="246"/>
      <c r="W51" s="246"/>
      <c r="X51" s="246"/>
      <c r="Y51" s="246"/>
      <c r="Z51" s="246"/>
      <c r="AA51" s="246"/>
      <c r="AB51" s="246"/>
      <c r="AC51" s="246"/>
      <c r="AD51" s="246"/>
      <c r="AE51" s="246"/>
      <c r="AF51" s="246"/>
      <c r="AG51" s="246"/>
      <c r="AH51" s="249"/>
    </row>
    <row r="52" spans="2:34" s="212" customFormat="1" ht="18" customHeight="1" thickBot="1" x14ac:dyDescent="0.2">
      <c r="B52" s="80"/>
      <c r="C52" s="220" t="s">
        <v>5</v>
      </c>
      <c r="AH52" s="247"/>
    </row>
    <row r="53" spans="2:34" s="212" customFormat="1" ht="35.1" customHeight="1" x14ac:dyDescent="0.15">
      <c r="B53" s="80"/>
      <c r="C53" s="290" t="s">
        <v>4</v>
      </c>
      <c r="D53" s="1037" t="s">
        <v>409</v>
      </c>
      <c r="E53" s="1037"/>
      <c r="F53" s="1037"/>
      <c r="G53" s="1037"/>
      <c r="H53" s="1037"/>
      <c r="I53" s="1037"/>
      <c r="J53" s="1037"/>
      <c r="K53" s="1037"/>
      <c r="L53" s="1037"/>
      <c r="M53" s="1037"/>
      <c r="N53" s="1037"/>
      <c r="O53" s="1037"/>
      <c r="P53" s="1038"/>
      <c r="Q53" s="1035" t="str">
        <f>IF(Q13="なし",ROUNDDOWN((Q35-Q42+Q44)+Q42*①入力シート!L22-Q44*①入力シート!L22,-3),"")</f>
        <v/>
      </c>
      <c r="R53" s="1036"/>
      <c r="S53" s="1036"/>
      <c r="T53" s="1036"/>
      <c r="U53" s="1036"/>
      <c r="V53" s="1036"/>
      <c r="W53" s="1036"/>
      <c r="X53" s="1036"/>
      <c r="Y53" s="1036"/>
      <c r="Z53" s="1036"/>
      <c r="AA53" s="1036"/>
      <c r="AB53" s="1036"/>
      <c r="AC53" s="1036"/>
      <c r="AD53" s="1036"/>
      <c r="AE53" s="1036"/>
      <c r="AF53" s="1036"/>
      <c r="AG53" s="1025"/>
      <c r="AH53" s="443" t="s">
        <v>1</v>
      </c>
    </row>
    <row r="54" spans="2:34" s="212" customFormat="1" ht="35.1" customHeight="1" thickBot="1" x14ac:dyDescent="0.2">
      <c r="C54" s="291" t="s">
        <v>3</v>
      </c>
      <c r="D54" s="1029" t="s">
        <v>2</v>
      </c>
      <c r="E54" s="1029"/>
      <c r="F54" s="1029"/>
      <c r="G54" s="1029"/>
      <c r="H54" s="1029"/>
      <c r="I54" s="1029"/>
      <c r="J54" s="1029"/>
      <c r="K54" s="1029"/>
      <c r="L54" s="1029"/>
      <c r="M54" s="1029"/>
      <c r="N54" s="1029"/>
      <c r="O54" s="1029"/>
      <c r="P54" s="1030"/>
      <c r="Q54" s="1007" t="str">
        <f>IF(Q13="なし",ROUNDDOWN(Q31-Q32-Q33-Q34,-3),"")</f>
        <v/>
      </c>
      <c r="R54" s="1008"/>
      <c r="S54" s="1008"/>
      <c r="T54" s="1008"/>
      <c r="U54" s="1008"/>
      <c r="V54" s="1008"/>
      <c r="W54" s="1008"/>
      <c r="X54" s="1008"/>
      <c r="Y54" s="1008"/>
      <c r="Z54" s="1008"/>
      <c r="AA54" s="1008"/>
      <c r="AB54" s="1008"/>
      <c r="AC54" s="1008"/>
      <c r="AD54" s="1008"/>
      <c r="AE54" s="1008"/>
      <c r="AF54" s="1008"/>
      <c r="AG54" s="1009"/>
      <c r="AH54" s="442" t="s">
        <v>1</v>
      </c>
    </row>
    <row r="55" spans="2:34" s="212" customFormat="1" ht="9.75" customHeight="1" x14ac:dyDescent="0.15">
      <c r="C55" s="212" t="s">
        <v>389</v>
      </c>
    </row>
    <row r="56" spans="2:34" ht="15" customHeight="1" x14ac:dyDescent="0.15">
      <c r="C56" s="80" t="s">
        <v>0</v>
      </c>
    </row>
    <row r="57" spans="2:34" ht="10.5" customHeight="1" x14ac:dyDescent="0.15"/>
  </sheetData>
  <sheetProtection password="EE69" sheet="1" objects="1" scenarios="1"/>
  <mergeCells count="80">
    <mergeCell ref="Q23:AG23"/>
    <mergeCell ref="Q21:AG21"/>
    <mergeCell ref="F19:P19"/>
    <mergeCell ref="D14:P14"/>
    <mergeCell ref="F22:P22"/>
    <mergeCell ref="Q22:AG22"/>
    <mergeCell ref="F18:P18"/>
    <mergeCell ref="Q17:AG17"/>
    <mergeCell ref="Q18:AG18"/>
    <mergeCell ref="V9:AH9"/>
    <mergeCell ref="V5:AH5"/>
    <mergeCell ref="V6:X6"/>
    <mergeCell ref="Y6:AG6"/>
    <mergeCell ref="P9:U9"/>
    <mergeCell ref="V10:AH10"/>
    <mergeCell ref="Q13:T13"/>
    <mergeCell ref="Q38:AG38"/>
    <mergeCell ref="Q33:AG33"/>
    <mergeCell ref="B2:AH2"/>
    <mergeCell ref="V7:AH7"/>
    <mergeCell ref="P8:U8"/>
    <mergeCell ref="V8:AH8"/>
    <mergeCell ref="P10:U10"/>
    <mergeCell ref="Q20:AG20"/>
    <mergeCell ref="Q16:AG16"/>
    <mergeCell ref="P6:U6"/>
    <mergeCell ref="P7:U7"/>
    <mergeCell ref="F15:P15"/>
    <mergeCell ref="E20:P20"/>
    <mergeCell ref="B4:F4"/>
    <mergeCell ref="D13:K13"/>
    <mergeCell ref="D16:P16"/>
    <mergeCell ref="Q37:AG37"/>
    <mergeCell ref="Q41:AG41"/>
    <mergeCell ref="G36:P36"/>
    <mergeCell ref="Q19:AG19"/>
    <mergeCell ref="E25:AH25"/>
    <mergeCell ref="C25:D25"/>
    <mergeCell ref="F32:P32"/>
    <mergeCell ref="Q34:AG34"/>
    <mergeCell ref="D24:P24"/>
    <mergeCell ref="Q14:S14"/>
    <mergeCell ref="Q15:S15"/>
    <mergeCell ref="F21:P21"/>
    <mergeCell ref="F23:P23"/>
    <mergeCell ref="F17:P17"/>
    <mergeCell ref="D54:P54"/>
    <mergeCell ref="E30:P30"/>
    <mergeCell ref="F31:P31"/>
    <mergeCell ref="F35:P35"/>
    <mergeCell ref="Q53:AG53"/>
    <mergeCell ref="G37:P37"/>
    <mergeCell ref="D53:P53"/>
    <mergeCell ref="H42:P42"/>
    <mergeCell ref="H44:P44"/>
    <mergeCell ref="D45:AH45"/>
    <mergeCell ref="Q54:AG54"/>
    <mergeCell ref="Q49:AG49"/>
    <mergeCell ref="D49:P49"/>
    <mergeCell ref="D50:P50"/>
    <mergeCell ref="D41:P41"/>
    <mergeCell ref="Q42:AG42"/>
    <mergeCell ref="Q50:AG50"/>
    <mergeCell ref="E26:AH26"/>
    <mergeCell ref="C26:D26"/>
    <mergeCell ref="Q36:AG36"/>
    <mergeCell ref="Q35:AG35"/>
    <mergeCell ref="G34:P34"/>
    <mergeCell ref="F33:F34"/>
    <mergeCell ref="D29:P29"/>
    <mergeCell ref="Q31:AG31"/>
    <mergeCell ref="Q32:AG32"/>
    <mergeCell ref="G33:P33"/>
    <mergeCell ref="Q29:AG29"/>
    <mergeCell ref="Q30:AG30"/>
    <mergeCell ref="Q24:W24"/>
    <mergeCell ref="Z24:AE24"/>
    <mergeCell ref="Q44:AG44"/>
    <mergeCell ref="D43:P43"/>
    <mergeCell ref="Q43:AG43"/>
  </mergeCells>
  <phoneticPr fontId="17"/>
  <conditionalFormatting sqref="Q13:T13 Q14:S14 Q17:AG17 Q19:AG19">
    <cfRule type="containsBlanks" dxfId="1" priority="2">
      <formula>LEN(TRIM(Q13))=0</formula>
    </cfRule>
  </conditionalFormatting>
  <conditionalFormatting sqref="Q31:AG31 Q36:AG36">
    <cfRule type="containsBlanks" dxfId="0" priority="1">
      <formula>LEN(TRIM(Q31))=0</formula>
    </cfRule>
  </conditionalFormatting>
  <dataValidations count="1">
    <dataValidation type="list" allowBlank="1" showInputMessage="1" showErrorMessage="1" sqref="Q13:T13">
      <formula1>"あり,なし"</formula1>
    </dataValidation>
  </dataValidations>
  <printOptions horizontalCentered="1"/>
  <pageMargins left="0.59055118110236227" right="0.59055118110236227" top="0.39370078740157483" bottom="0.19685039370078741" header="0.31496062992125984" footer="0.19685039370078741"/>
  <pageSetup paperSize="9" scale="73" orientation="portrait" r:id="rId1"/>
  <headerFooter alignWithMargins="0"/>
  <rowBreaks count="1" manualBreakCount="1">
    <brk id="57" max="3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AO70"/>
  <sheetViews>
    <sheetView view="pageBreakPreview" zoomScale="115" zoomScaleNormal="100" zoomScaleSheetLayoutView="115" workbookViewId="0">
      <selection activeCell="C17" sqref="C17:D18"/>
    </sheetView>
  </sheetViews>
  <sheetFormatPr defaultRowHeight="13.5" x14ac:dyDescent="0.15"/>
  <cols>
    <col min="1" max="2" width="1.25" style="9" customWidth="1"/>
    <col min="3" max="4" width="2.625" style="9" customWidth="1"/>
    <col min="5" max="11" width="2.25" style="9" customWidth="1"/>
    <col min="12" max="12" width="2.875" style="9" customWidth="1"/>
    <col min="13" max="26" width="2.25" style="9" customWidth="1"/>
    <col min="27" max="27" width="2.875" style="9" customWidth="1"/>
    <col min="28" max="42" width="2.25" style="9" customWidth="1"/>
    <col min="43" max="16384" width="9" style="9"/>
  </cols>
  <sheetData>
    <row r="1" spans="1:41" x14ac:dyDescent="0.15">
      <c r="A1" s="111" t="s">
        <v>120</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row>
    <row r="2" spans="1:41" x14ac:dyDescent="0.15">
      <c r="A2" s="1105" t="s">
        <v>446</v>
      </c>
      <c r="B2" s="1105"/>
      <c r="C2" s="1105"/>
      <c r="D2" s="1105"/>
      <c r="E2" s="1105"/>
      <c r="F2" s="1105"/>
      <c r="G2" s="1105"/>
      <c r="H2" s="1105"/>
      <c r="I2" s="1105"/>
      <c r="J2" s="1105"/>
      <c r="K2" s="1105"/>
      <c r="L2" s="1105"/>
      <c r="M2" s="1105"/>
      <c r="N2" s="1105"/>
      <c r="O2" s="1105"/>
      <c r="P2" s="1105"/>
      <c r="Q2" s="1105"/>
      <c r="R2" s="1105"/>
      <c r="S2" s="1105"/>
      <c r="T2" s="1105"/>
      <c r="U2" s="1105"/>
      <c r="V2" s="1105"/>
      <c r="W2" s="1105"/>
      <c r="X2" s="1105"/>
      <c r="Y2" s="1105"/>
      <c r="Z2" s="1105"/>
      <c r="AA2" s="1105"/>
      <c r="AB2" s="1105"/>
      <c r="AC2" s="1105"/>
      <c r="AD2" s="1105"/>
      <c r="AE2" s="1105"/>
      <c r="AF2" s="1105"/>
      <c r="AG2" s="1105"/>
      <c r="AH2" s="1105"/>
      <c r="AI2" s="1105"/>
      <c r="AJ2" s="1105"/>
      <c r="AK2" s="1105"/>
      <c r="AL2" s="1105"/>
      <c r="AM2" s="1105"/>
      <c r="AN2" s="1105"/>
      <c r="AO2" s="1105"/>
    </row>
    <row r="3" spans="1:41" x14ac:dyDescent="0.15">
      <c r="A3" s="1105"/>
      <c r="B3" s="1105"/>
      <c r="C3" s="1105"/>
      <c r="D3" s="1105"/>
      <c r="E3" s="1105"/>
      <c r="F3" s="1105"/>
      <c r="G3" s="1105"/>
      <c r="H3" s="1105"/>
      <c r="I3" s="1105"/>
      <c r="J3" s="1105"/>
      <c r="K3" s="1105"/>
      <c r="L3" s="1105"/>
      <c r="M3" s="1105"/>
      <c r="N3" s="1105"/>
      <c r="O3" s="1105"/>
      <c r="P3" s="1105"/>
      <c r="Q3" s="1105"/>
      <c r="R3" s="1105"/>
      <c r="S3" s="1105"/>
      <c r="T3" s="1105"/>
      <c r="U3" s="1105"/>
      <c r="V3" s="1105"/>
      <c r="W3" s="1105"/>
      <c r="X3" s="1105"/>
      <c r="Y3" s="1105"/>
      <c r="Z3" s="1105"/>
      <c r="AA3" s="1105"/>
      <c r="AB3" s="1105"/>
      <c r="AC3" s="1105"/>
      <c r="AD3" s="1105"/>
      <c r="AE3" s="1105"/>
      <c r="AF3" s="1105"/>
      <c r="AG3" s="1105"/>
      <c r="AH3" s="1105"/>
      <c r="AI3" s="1105"/>
      <c r="AJ3" s="1105"/>
      <c r="AK3" s="1105"/>
      <c r="AL3" s="1105"/>
      <c r="AM3" s="1105"/>
      <c r="AN3" s="1105"/>
      <c r="AO3" s="1105"/>
    </row>
    <row r="4" spans="1:41" ht="13.5" customHeight="1" x14ac:dyDescent="0.15">
      <c r="A4" s="112"/>
      <c r="B4" s="112"/>
      <c r="C4" s="112"/>
      <c r="D4" s="112"/>
      <c r="E4" s="112"/>
      <c r="F4" s="112"/>
      <c r="G4" s="112"/>
      <c r="H4" s="112"/>
      <c r="I4" s="112"/>
      <c r="J4" s="112"/>
      <c r="K4" s="112"/>
      <c r="L4" s="112"/>
      <c r="M4" s="112"/>
      <c r="N4" s="112"/>
      <c r="O4" s="112"/>
      <c r="P4" s="112"/>
      <c r="Q4" s="112"/>
      <c r="R4" s="112"/>
      <c r="S4" s="112"/>
      <c r="T4" s="112"/>
      <c r="U4" s="111"/>
      <c r="V4" s="111"/>
      <c r="W4" s="111"/>
      <c r="X4" s="111"/>
      <c r="Y4" s="111"/>
      <c r="Z4" s="111"/>
      <c r="AA4" s="111"/>
      <c r="AB4" s="111"/>
      <c r="AC4" s="111"/>
      <c r="AD4" s="111"/>
      <c r="AE4" s="927">
        <f ca="1">TODAY()</f>
        <v>44887</v>
      </c>
      <c r="AF4" s="927"/>
      <c r="AG4" s="927"/>
      <c r="AH4" s="927"/>
      <c r="AI4" s="927"/>
      <c r="AJ4" s="927"/>
      <c r="AK4" s="927"/>
      <c r="AL4" s="927"/>
      <c r="AM4" s="927"/>
      <c r="AN4" s="927"/>
      <c r="AO4" s="927"/>
    </row>
    <row r="5" spans="1:41" ht="13.5" customHeight="1" thickBot="1" x14ac:dyDescent="0.2">
      <c r="A5" s="111" t="s">
        <v>119</v>
      </c>
      <c r="B5" s="112"/>
      <c r="C5" s="112"/>
      <c r="D5" s="112"/>
      <c r="E5" s="112"/>
      <c r="F5" s="112"/>
      <c r="G5" s="112"/>
      <c r="H5" s="112"/>
      <c r="I5" s="112"/>
      <c r="J5" s="112"/>
      <c r="K5" s="112"/>
      <c r="L5" s="112"/>
      <c r="M5" s="112"/>
      <c r="N5" s="112"/>
      <c r="O5" s="112"/>
      <c r="P5" s="112"/>
      <c r="Q5" s="112"/>
      <c r="R5" s="112"/>
      <c r="S5" s="112"/>
      <c r="T5" s="112"/>
      <c r="U5" s="111"/>
      <c r="V5" s="111"/>
      <c r="W5" s="111"/>
      <c r="X5" s="111"/>
      <c r="Y5" s="111"/>
      <c r="Z5" s="111"/>
      <c r="AA5" s="111"/>
      <c r="AB5" s="111"/>
      <c r="AC5" s="111"/>
      <c r="AD5" s="111"/>
      <c r="AE5" s="111"/>
      <c r="AF5" s="111"/>
      <c r="AG5" s="111"/>
      <c r="AH5" s="111"/>
      <c r="AI5" s="111"/>
      <c r="AJ5" s="111"/>
      <c r="AK5" s="111"/>
      <c r="AL5" s="111"/>
      <c r="AM5" s="111"/>
      <c r="AN5" s="111"/>
      <c r="AO5" s="111"/>
    </row>
    <row r="6" spans="1:41" x14ac:dyDescent="0.15">
      <c r="A6" s="111"/>
      <c r="B6" s="111"/>
      <c r="C6" s="111"/>
      <c r="D6" s="111"/>
      <c r="E6" s="111"/>
      <c r="F6" s="111"/>
      <c r="G6" s="111"/>
      <c r="H6" s="111"/>
      <c r="I6" s="111"/>
      <c r="J6" s="111"/>
      <c r="K6" s="111"/>
      <c r="L6" s="111"/>
      <c r="M6" s="111"/>
      <c r="N6" s="111"/>
      <c r="O6" s="111"/>
      <c r="P6" s="111"/>
      <c r="Q6" s="111"/>
      <c r="R6" s="111"/>
      <c r="S6" s="111"/>
      <c r="T6" s="111"/>
      <c r="U6" s="111"/>
      <c r="V6" s="111"/>
      <c r="W6" s="111"/>
      <c r="X6" s="1106" t="s">
        <v>118</v>
      </c>
      <c r="Y6" s="1107"/>
      <c r="Z6" s="1107"/>
      <c r="AA6" s="1107"/>
      <c r="AB6" s="1107"/>
      <c r="AC6" s="1107"/>
      <c r="AD6" s="1108"/>
      <c r="AE6" s="931" t="s">
        <v>117</v>
      </c>
      <c r="AF6" s="932"/>
      <c r="AG6" s="932"/>
      <c r="AH6" s="932"/>
      <c r="AI6" s="932">
        <f>⑦第２号様式の２!F1</f>
        <v>0</v>
      </c>
      <c r="AJ6" s="932"/>
      <c r="AK6" s="932"/>
      <c r="AL6" s="932"/>
      <c r="AM6" s="932"/>
      <c r="AN6" s="932" t="s">
        <v>116</v>
      </c>
      <c r="AO6" s="933"/>
    </row>
    <row r="7" spans="1:41" x14ac:dyDescent="0.15">
      <c r="A7" s="111"/>
      <c r="B7" s="111"/>
      <c r="C7" s="111"/>
      <c r="D7" s="111"/>
      <c r="E7" s="111"/>
      <c r="F7" s="111"/>
      <c r="G7" s="111"/>
      <c r="H7" s="111"/>
      <c r="I7" s="111"/>
      <c r="J7" s="111"/>
      <c r="K7" s="111"/>
      <c r="L7" s="111"/>
      <c r="M7" s="111"/>
      <c r="N7" s="111"/>
      <c r="O7" s="111"/>
      <c r="P7" s="111"/>
      <c r="Q7" s="111"/>
      <c r="R7" s="111"/>
      <c r="S7" s="111"/>
      <c r="T7" s="111"/>
      <c r="U7" s="111"/>
      <c r="V7" s="111"/>
      <c r="W7" s="111"/>
      <c r="X7" s="1122" t="s">
        <v>115</v>
      </c>
      <c r="Y7" s="1123"/>
      <c r="Z7" s="1123"/>
      <c r="AA7" s="1123"/>
      <c r="AB7" s="1123"/>
      <c r="AC7" s="1123"/>
      <c r="AD7" s="1124"/>
      <c r="AE7" s="1125">
        <f>⑦第２号様式の２!E2</f>
        <v>0</v>
      </c>
      <c r="AF7" s="1126"/>
      <c r="AG7" s="1126"/>
      <c r="AH7" s="1126"/>
      <c r="AI7" s="1126"/>
      <c r="AJ7" s="1126"/>
      <c r="AK7" s="1126"/>
      <c r="AL7" s="1126"/>
      <c r="AM7" s="1126"/>
      <c r="AN7" s="1126"/>
      <c r="AO7" s="1127"/>
    </row>
    <row r="8" spans="1:41" x14ac:dyDescent="0.15">
      <c r="A8" s="111"/>
      <c r="B8" s="111"/>
      <c r="C8" s="111"/>
      <c r="D8" s="111"/>
      <c r="E8" s="111"/>
      <c r="F8" s="111"/>
      <c r="G8" s="111"/>
      <c r="H8" s="111"/>
      <c r="I8" s="111"/>
      <c r="J8" s="111"/>
      <c r="K8" s="111"/>
      <c r="L8" s="111"/>
      <c r="M8" s="111"/>
      <c r="N8" s="111"/>
      <c r="O8" s="111"/>
      <c r="P8" s="111"/>
      <c r="Q8" s="111"/>
      <c r="R8" s="111"/>
      <c r="S8" s="111"/>
      <c r="T8" s="111"/>
      <c r="U8" s="111"/>
      <c r="V8" s="111"/>
      <c r="W8" s="111"/>
      <c r="X8" s="1122" t="s">
        <v>114</v>
      </c>
      <c r="Y8" s="1123"/>
      <c r="Z8" s="1123"/>
      <c r="AA8" s="1123"/>
      <c r="AB8" s="1123"/>
      <c r="AC8" s="1123"/>
      <c r="AD8" s="1124"/>
      <c r="AE8" s="1128">
        <f>⑦第２号様式の２!E3</f>
        <v>0</v>
      </c>
      <c r="AF8" s="1129"/>
      <c r="AG8" s="1129"/>
      <c r="AH8" s="1129"/>
      <c r="AI8" s="1129"/>
      <c r="AJ8" s="1129"/>
      <c r="AK8" s="1129"/>
      <c r="AL8" s="1129"/>
      <c r="AM8" s="1129"/>
      <c r="AN8" s="1129"/>
      <c r="AO8" s="1130"/>
    </row>
    <row r="9" spans="1:41" x14ac:dyDescent="0.15">
      <c r="A9" s="111"/>
      <c r="B9" s="111"/>
      <c r="C9" s="111"/>
      <c r="D9" s="111"/>
      <c r="E9" s="111"/>
      <c r="F9" s="111"/>
      <c r="G9" s="111"/>
      <c r="H9" s="111"/>
      <c r="I9" s="111"/>
      <c r="J9" s="111"/>
      <c r="K9" s="111"/>
      <c r="L9" s="111"/>
      <c r="M9" s="111"/>
      <c r="N9" s="111"/>
      <c r="O9" s="111"/>
      <c r="P9" s="111"/>
      <c r="Q9" s="111"/>
      <c r="R9" s="111"/>
      <c r="S9" s="111"/>
      <c r="T9" s="111"/>
      <c r="U9" s="111"/>
      <c r="V9" s="111"/>
      <c r="W9" s="111"/>
      <c r="X9" s="1122" t="s">
        <v>113</v>
      </c>
      <c r="Y9" s="1123"/>
      <c r="Z9" s="1123"/>
      <c r="AA9" s="1123"/>
      <c r="AB9" s="1123"/>
      <c r="AC9" s="1123"/>
      <c r="AD9" s="1124"/>
      <c r="AE9" s="1131">
        <f>⑦第２号様式の２!E4</f>
        <v>0</v>
      </c>
      <c r="AF9" s="1132"/>
      <c r="AG9" s="1132"/>
      <c r="AH9" s="1132"/>
      <c r="AI9" s="1132"/>
      <c r="AJ9" s="1132"/>
      <c r="AK9" s="1132"/>
      <c r="AL9" s="1132"/>
      <c r="AM9" s="1132"/>
      <c r="AN9" s="1132"/>
      <c r="AO9" s="1133"/>
    </row>
    <row r="10" spans="1:41" ht="14.25" thickBot="1" x14ac:dyDescent="0.2">
      <c r="A10" s="111"/>
      <c r="B10" s="111"/>
      <c r="C10" s="111"/>
      <c r="D10" s="111"/>
      <c r="E10" s="111"/>
      <c r="F10" s="111"/>
      <c r="G10" s="111"/>
      <c r="H10" s="111"/>
      <c r="I10" s="111"/>
      <c r="J10" s="111"/>
      <c r="K10" s="111"/>
      <c r="L10" s="111"/>
      <c r="M10" s="111"/>
      <c r="N10" s="111"/>
      <c r="O10" s="111"/>
      <c r="P10" s="111"/>
      <c r="Q10" s="111"/>
      <c r="R10" s="111"/>
      <c r="S10" s="111"/>
      <c r="T10" s="111"/>
      <c r="U10" s="111"/>
      <c r="V10" s="111"/>
      <c r="W10" s="111"/>
      <c r="X10" s="1147" t="s">
        <v>112</v>
      </c>
      <c r="Y10" s="1148"/>
      <c r="Z10" s="1148"/>
      <c r="AA10" s="1148"/>
      <c r="AB10" s="1148"/>
      <c r="AC10" s="1148"/>
      <c r="AD10" s="1149"/>
      <c r="AE10" s="1135">
        <f>⑦第２号様式の２!E5</f>
        <v>0</v>
      </c>
      <c r="AF10" s="1136"/>
      <c r="AG10" s="1136"/>
      <c r="AH10" s="1136"/>
      <c r="AI10" s="1136"/>
      <c r="AJ10" s="1136"/>
      <c r="AK10" s="1136"/>
      <c r="AL10" s="1136"/>
      <c r="AM10" s="1136"/>
      <c r="AN10" s="1136"/>
      <c r="AO10" s="1137"/>
    </row>
    <row r="11" spans="1:41" ht="6" customHeight="1" x14ac:dyDescent="0.15">
      <c r="A11" s="111"/>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row>
    <row r="12" spans="1:41" ht="45.75" customHeight="1" x14ac:dyDescent="0.15">
      <c r="A12" s="111"/>
      <c r="B12" s="111"/>
      <c r="C12" s="111"/>
      <c r="D12" s="111"/>
      <c r="E12" s="1134" t="s">
        <v>111</v>
      </c>
      <c r="F12" s="1134"/>
      <c r="G12" s="1134"/>
      <c r="H12" s="1134"/>
      <c r="I12" s="1134"/>
      <c r="J12" s="1134"/>
      <c r="K12" s="1134"/>
      <c r="L12" s="1134"/>
      <c r="M12" s="1134"/>
      <c r="N12" s="1134"/>
      <c r="O12" s="1134"/>
      <c r="P12" s="1134"/>
      <c r="Q12" s="1134"/>
      <c r="R12" s="1134"/>
      <c r="S12" s="1134"/>
      <c r="T12" s="1134"/>
      <c r="U12" s="1134"/>
      <c r="V12" s="113"/>
      <c r="W12" s="1134" t="s">
        <v>110</v>
      </c>
      <c r="X12" s="1134"/>
      <c r="Y12" s="1134"/>
      <c r="Z12" s="1134"/>
      <c r="AA12" s="1134"/>
      <c r="AB12" s="1134"/>
      <c r="AC12" s="1134"/>
      <c r="AD12" s="1134"/>
      <c r="AE12" s="1134"/>
      <c r="AF12" s="1134"/>
      <c r="AG12" s="1134"/>
      <c r="AH12" s="1134"/>
      <c r="AI12" s="1134"/>
      <c r="AJ12" s="1134"/>
      <c r="AK12" s="1134"/>
      <c r="AL12" s="1134"/>
      <c r="AM12" s="1134"/>
      <c r="AN12" s="1134"/>
      <c r="AO12" s="113"/>
    </row>
    <row r="13" spans="1:41" ht="11.25" customHeight="1" x14ac:dyDescent="0.15">
      <c r="A13" s="1138" t="s">
        <v>109</v>
      </c>
      <c r="B13" s="1138"/>
      <c r="C13" s="1150" t="s">
        <v>108</v>
      </c>
      <c r="D13" s="1150"/>
      <c r="E13" s="1151" t="s">
        <v>107</v>
      </c>
      <c r="F13" s="1115"/>
      <c r="G13" s="1116"/>
      <c r="H13" s="1115" t="s">
        <v>106</v>
      </c>
      <c r="I13" s="1115"/>
      <c r="J13" s="1115"/>
      <c r="K13" s="1116"/>
      <c r="L13" s="1151" t="s">
        <v>104</v>
      </c>
      <c r="M13" s="1115"/>
      <c r="N13" s="1115"/>
      <c r="O13" s="1115"/>
      <c r="P13" s="1115"/>
      <c r="Q13" s="1115"/>
      <c r="R13" s="1115"/>
      <c r="S13" s="1109" t="s">
        <v>105</v>
      </c>
      <c r="T13" s="1110"/>
      <c r="U13" s="1110"/>
      <c r="V13" s="1110"/>
      <c r="W13" s="1110"/>
      <c r="X13" s="1110"/>
      <c r="Y13" s="1110"/>
      <c r="Z13" s="1111"/>
      <c r="AA13" s="1115" t="s">
        <v>104</v>
      </c>
      <c r="AB13" s="1115"/>
      <c r="AC13" s="1115"/>
      <c r="AD13" s="1115"/>
      <c r="AE13" s="1115"/>
      <c r="AF13" s="1115"/>
      <c r="AG13" s="1116"/>
      <c r="AH13" s="1119" t="s">
        <v>103</v>
      </c>
      <c r="AI13" s="1110"/>
      <c r="AJ13" s="1110"/>
      <c r="AK13" s="1110"/>
      <c r="AL13" s="1110"/>
      <c r="AM13" s="1110"/>
      <c r="AN13" s="1110"/>
      <c r="AO13" s="1120"/>
    </row>
    <row r="14" spans="1:41" ht="11.25" customHeight="1" x14ac:dyDescent="0.15">
      <c r="A14" s="1138"/>
      <c r="B14" s="1138"/>
      <c r="C14" s="1150"/>
      <c r="D14" s="1150"/>
      <c r="E14" s="1152"/>
      <c r="F14" s="1153"/>
      <c r="G14" s="1154"/>
      <c r="H14" s="1153"/>
      <c r="I14" s="1153"/>
      <c r="J14" s="1153"/>
      <c r="K14" s="1154"/>
      <c r="L14" s="1155"/>
      <c r="M14" s="1117"/>
      <c r="N14" s="1117"/>
      <c r="O14" s="1117"/>
      <c r="P14" s="1117"/>
      <c r="Q14" s="1117"/>
      <c r="R14" s="1117"/>
      <c r="S14" s="1112"/>
      <c r="T14" s="1113"/>
      <c r="U14" s="1113"/>
      <c r="V14" s="1113"/>
      <c r="W14" s="1113"/>
      <c r="X14" s="1113"/>
      <c r="Y14" s="1113"/>
      <c r="Z14" s="1114"/>
      <c r="AA14" s="1117"/>
      <c r="AB14" s="1117"/>
      <c r="AC14" s="1117"/>
      <c r="AD14" s="1117"/>
      <c r="AE14" s="1117"/>
      <c r="AF14" s="1117"/>
      <c r="AG14" s="1118"/>
      <c r="AH14" s="1113"/>
      <c r="AI14" s="1113"/>
      <c r="AJ14" s="1113"/>
      <c r="AK14" s="1113"/>
      <c r="AL14" s="1113"/>
      <c r="AM14" s="1113"/>
      <c r="AN14" s="1113"/>
      <c r="AO14" s="1121"/>
    </row>
    <row r="15" spans="1:41" ht="11.25" customHeight="1" x14ac:dyDescent="0.15">
      <c r="A15" s="1138" t="s">
        <v>102</v>
      </c>
      <c r="B15" s="1138"/>
      <c r="C15" s="1156" t="s">
        <v>101</v>
      </c>
      <c r="D15" s="1157"/>
      <c r="E15" s="1160" t="s">
        <v>100</v>
      </c>
      <c r="F15" s="1160"/>
      <c r="G15" s="1160"/>
      <c r="H15" s="1138" t="s">
        <v>99</v>
      </c>
      <c r="I15" s="1138"/>
      <c r="J15" s="1138"/>
      <c r="K15" s="1161"/>
      <c r="L15" s="1146"/>
      <c r="M15" s="1100" t="s">
        <v>98</v>
      </c>
      <c r="N15" s="1101" t="s">
        <v>90</v>
      </c>
      <c r="O15" s="1100" t="s">
        <v>97</v>
      </c>
      <c r="P15" s="1101" t="s">
        <v>92</v>
      </c>
      <c r="Q15" s="1100" t="s">
        <v>96</v>
      </c>
      <c r="R15" s="1102" t="s">
        <v>91</v>
      </c>
      <c r="S15" s="1104" t="s">
        <v>93</v>
      </c>
      <c r="T15" s="1104"/>
      <c r="U15" s="1104"/>
      <c r="V15" s="1104"/>
      <c r="W15" s="1104"/>
      <c r="X15" s="1104"/>
      <c r="Y15" s="1104"/>
      <c r="Z15" s="1162"/>
      <c r="AA15" s="1100"/>
      <c r="AB15" s="1100" t="s">
        <v>95</v>
      </c>
      <c r="AC15" s="1101" t="s">
        <v>90</v>
      </c>
      <c r="AD15" s="1100" t="s">
        <v>95</v>
      </c>
      <c r="AE15" s="1101" t="s">
        <v>92</v>
      </c>
      <c r="AF15" s="1100" t="s">
        <v>94</v>
      </c>
      <c r="AG15" s="1102" t="s">
        <v>91</v>
      </c>
      <c r="AH15" s="1103" t="s">
        <v>93</v>
      </c>
      <c r="AI15" s="1104"/>
      <c r="AJ15" s="1104"/>
      <c r="AK15" s="1104"/>
      <c r="AL15" s="1104"/>
      <c r="AM15" s="1104"/>
      <c r="AN15" s="1104"/>
      <c r="AO15" s="1104"/>
    </row>
    <row r="16" spans="1:41" ht="11.25" customHeight="1" x14ac:dyDescent="0.15">
      <c r="A16" s="1138"/>
      <c r="B16" s="1138"/>
      <c r="C16" s="1158"/>
      <c r="D16" s="1159"/>
      <c r="E16" s="1160"/>
      <c r="F16" s="1160"/>
      <c r="G16" s="1160"/>
      <c r="H16" s="1138"/>
      <c r="I16" s="1138"/>
      <c r="J16" s="1138"/>
      <c r="K16" s="1161"/>
      <c r="L16" s="1146"/>
      <c r="M16" s="1100"/>
      <c r="N16" s="1101"/>
      <c r="O16" s="1100"/>
      <c r="P16" s="1101"/>
      <c r="Q16" s="1100"/>
      <c r="R16" s="1102"/>
      <c r="S16" s="1104"/>
      <c r="T16" s="1104"/>
      <c r="U16" s="1104"/>
      <c r="V16" s="1104"/>
      <c r="W16" s="1104"/>
      <c r="X16" s="1104"/>
      <c r="Y16" s="1104"/>
      <c r="Z16" s="1162"/>
      <c r="AA16" s="1100"/>
      <c r="AB16" s="1100"/>
      <c r="AC16" s="1101"/>
      <c r="AD16" s="1100"/>
      <c r="AE16" s="1101"/>
      <c r="AF16" s="1100"/>
      <c r="AG16" s="1102"/>
      <c r="AH16" s="1103"/>
      <c r="AI16" s="1104"/>
      <c r="AJ16" s="1104"/>
      <c r="AK16" s="1104"/>
      <c r="AL16" s="1104"/>
      <c r="AM16" s="1104"/>
      <c r="AN16" s="1104"/>
      <c r="AO16" s="1104"/>
    </row>
    <row r="17" spans="1:41" ht="11.25" customHeight="1" x14ac:dyDescent="0.15">
      <c r="A17" s="1138">
        <v>1</v>
      </c>
      <c r="B17" s="1138"/>
      <c r="C17" s="1139"/>
      <c r="D17" s="1140"/>
      <c r="E17" s="1143"/>
      <c r="F17" s="1143"/>
      <c r="G17" s="1143"/>
      <c r="H17" s="1144"/>
      <c r="I17" s="1144"/>
      <c r="J17" s="1144"/>
      <c r="K17" s="1145"/>
      <c r="L17" s="1146"/>
      <c r="M17" s="1100"/>
      <c r="N17" s="1101" t="s">
        <v>90</v>
      </c>
      <c r="O17" s="1100"/>
      <c r="P17" s="1101" t="s">
        <v>92</v>
      </c>
      <c r="Q17" s="1100"/>
      <c r="R17" s="1102" t="s">
        <v>91</v>
      </c>
      <c r="S17" s="1104"/>
      <c r="T17" s="1104"/>
      <c r="U17" s="1104"/>
      <c r="V17" s="1104"/>
      <c r="W17" s="1104"/>
      <c r="X17" s="1104"/>
      <c r="Y17" s="1104"/>
      <c r="Z17" s="1162"/>
      <c r="AA17" s="1100"/>
      <c r="AB17" s="1100"/>
      <c r="AC17" s="1101" t="s">
        <v>90</v>
      </c>
      <c r="AD17" s="1100"/>
      <c r="AE17" s="1101" t="s">
        <v>92</v>
      </c>
      <c r="AF17" s="1100"/>
      <c r="AG17" s="1102" t="s">
        <v>91</v>
      </c>
      <c r="AH17" s="1103"/>
      <c r="AI17" s="1104"/>
      <c r="AJ17" s="1104"/>
      <c r="AK17" s="1104"/>
      <c r="AL17" s="1104"/>
      <c r="AM17" s="1104"/>
      <c r="AN17" s="1104"/>
      <c r="AO17" s="1104"/>
    </row>
    <row r="18" spans="1:41" ht="11.25" customHeight="1" x14ac:dyDescent="0.15">
      <c r="A18" s="1138"/>
      <c r="B18" s="1138"/>
      <c r="C18" s="1141"/>
      <c r="D18" s="1142"/>
      <c r="E18" s="1143"/>
      <c r="F18" s="1143"/>
      <c r="G18" s="1143"/>
      <c r="H18" s="1144"/>
      <c r="I18" s="1144"/>
      <c r="J18" s="1144"/>
      <c r="K18" s="1145"/>
      <c r="L18" s="1146"/>
      <c r="M18" s="1100"/>
      <c r="N18" s="1101"/>
      <c r="O18" s="1100"/>
      <c r="P18" s="1101"/>
      <c r="Q18" s="1100"/>
      <c r="R18" s="1102"/>
      <c r="S18" s="1104"/>
      <c r="T18" s="1104"/>
      <c r="U18" s="1104"/>
      <c r="V18" s="1104"/>
      <c r="W18" s="1104"/>
      <c r="X18" s="1104"/>
      <c r="Y18" s="1104"/>
      <c r="Z18" s="1162"/>
      <c r="AA18" s="1100"/>
      <c r="AB18" s="1100"/>
      <c r="AC18" s="1101"/>
      <c r="AD18" s="1100"/>
      <c r="AE18" s="1101"/>
      <c r="AF18" s="1100"/>
      <c r="AG18" s="1102"/>
      <c r="AH18" s="1103"/>
      <c r="AI18" s="1104"/>
      <c r="AJ18" s="1104"/>
      <c r="AK18" s="1104"/>
      <c r="AL18" s="1104"/>
      <c r="AM18" s="1104"/>
      <c r="AN18" s="1104"/>
      <c r="AO18" s="1104"/>
    </row>
    <row r="19" spans="1:41" ht="11.25" customHeight="1" x14ac:dyDescent="0.15">
      <c r="A19" s="1138">
        <v>2</v>
      </c>
      <c r="B19" s="1138"/>
      <c r="C19" s="1139"/>
      <c r="D19" s="1140"/>
      <c r="E19" s="1143"/>
      <c r="F19" s="1143"/>
      <c r="G19" s="1143"/>
      <c r="H19" s="1144"/>
      <c r="I19" s="1144"/>
      <c r="J19" s="1144"/>
      <c r="K19" s="1145"/>
      <c r="L19" s="1146"/>
      <c r="M19" s="1100"/>
      <c r="N19" s="1101" t="s">
        <v>90</v>
      </c>
      <c r="O19" s="1100"/>
      <c r="P19" s="1101" t="s">
        <v>92</v>
      </c>
      <c r="Q19" s="1100"/>
      <c r="R19" s="1102" t="s">
        <v>91</v>
      </c>
      <c r="S19" s="1104"/>
      <c r="T19" s="1104"/>
      <c r="U19" s="1104"/>
      <c r="V19" s="1104"/>
      <c r="W19" s="1104"/>
      <c r="X19" s="1104"/>
      <c r="Y19" s="1104"/>
      <c r="Z19" s="1162"/>
      <c r="AA19" s="1100"/>
      <c r="AB19" s="1100"/>
      <c r="AC19" s="1101" t="s">
        <v>90</v>
      </c>
      <c r="AD19" s="1100"/>
      <c r="AE19" s="1101" t="s">
        <v>92</v>
      </c>
      <c r="AF19" s="1100"/>
      <c r="AG19" s="1102" t="s">
        <v>91</v>
      </c>
      <c r="AH19" s="1103"/>
      <c r="AI19" s="1104"/>
      <c r="AJ19" s="1104"/>
      <c r="AK19" s="1104"/>
      <c r="AL19" s="1104"/>
      <c r="AM19" s="1104"/>
      <c r="AN19" s="1104"/>
      <c r="AO19" s="1104"/>
    </row>
    <row r="20" spans="1:41" ht="11.25" customHeight="1" x14ac:dyDescent="0.15">
      <c r="A20" s="1138"/>
      <c r="B20" s="1138"/>
      <c r="C20" s="1141"/>
      <c r="D20" s="1142"/>
      <c r="E20" s="1143"/>
      <c r="F20" s="1143"/>
      <c r="G20" s="1143"/>
      <c r="H20" s="1144"/>
      <c r="I20" s="1144"/>
      <c r="J20" s="1144"/>
      <c r="K20" s="1145"/>
      <c r="L20" s="1146"/>
      <c r="M20" s="1100"/>
      <c r="N20" s="1101"/>
      <c r="O20" s="1100"/>
      <c r="P20" s="1101"/>
      <c r="Q20" s="1100"/>
      <c r="R20" s="1102"/>
      <c r="S20" s="1104"/>
      <c r="T20" s="1104"/>
      <c r="U20" s="1104"/>
      <c r="V20" s="1104"/>
      <c r="W20" s="1104"/>
      <c r="X20" s="1104"/>
      <c r="Y20" s="1104"/>
      <c r="Z20" s="1162"/>
      <c r="AA20" s="1100"/>
      <c r="AB20" s="1100"/>
      <c r="AC20" s="1101"/>
      <c r="AD20" s="1100"/>
      <c r="AE20" s="1101"/>
      <c r="AF20" s="1100"/>
      <c r="AG20" s="1102"/>
      <c r="AH20" s="1103"/>
      <c r="AI20" s="1104"/>
      <c r="AJ20" s="1104"/>
      <c r="AK20" s="1104"/>
      <c r="AL20" s="1104"/>
      <c r="AM20" s="1104"/>
      <c r="AN20" s="1104"/>
      <c r="AO20" s="1104"/>
    </row>
    <row r="21" spans="1:41" ht="11.25" customHeight="1" x14ac:dyDescent="0.15">
      <c r="A21" s="1138">
        <v>3</v>
      </c>
      <c r="B21" s="1138"/>
      <c r="C21" s="1139"/>
      <c r="D21" s="1140"/>
      <c r="E21" s="1143"/>
      <c r="F21" s="1143"/>
      <c r="G21" s="1143"/>
      <c r="H21" s="1144"/>
      <c r="I21" s="1144"/>
      <c r="J21" s="1144"/>
      <c r="K21" s="1145"/>
      <c r="L21" s="1146"/>
      <c r="M21" s="1100"/>
      <c r="N21" s="1101" t="s">
        <v>90</v>
      </c>
      <c r="O21" s="1100"/>
      <c r="P21" s="1101" t="s">
        <v>92</v>
      </c>
      <c r="Q21" s="1100"/>
      <c r="R21" s="1102" t="s">
        <v>91</v>
      </c>
      <c r="S21" s="1104"/>
      <c r="T21" s="1104"/>
      <c r="U21" s="1104"/>
      <c r="V21" s="1104"/>
      <c r="W21" s="1104"/>
      <c r="X21" s="1104"/>
      <c r="Y21" s="1104"/>
      <c r="Z21" s="1162"/>
      <c r="AA21" s="1100"/>
      <c r="AB21" s="1100"/>
      <c r="AC21" s="1101" t="s">
        <v>90</v>
      </c>
      <c r="AD21" s="1100"/>
      <c r="AE21" s="1101" t="s">
        <v>92</v>
      </c>
      <c r="AF21" s="1100"/>
      <c r="AG21" s="1102" t="s">
        <v>91</v>
      </c>
      <c r="AH21" s="1103"/>
      <c r="AI21" s="1104"/>
      <c r="AJ21" s="1104"/>
      <c r="AK21" s="1104"/>
      <c r="AL21" s="1104"/>
      <c r="AM21" s="1104"/>
      <c r="AN21" s="1104"/>
      <c r="AO21" s="1104"/>
    </row>
    <row r="22" spans="1:41" ht="11.25" customHeight="1" x14ac:dyDescent="0.15">
      <c r="A22" s="1138"/>
      <c r="B22" s="1138"/>
      <c r="C22" s="1141"/>
      <c r="D22" s="1142"/>
      <c r="E22" s="1143"/>
      <c r="F22" s="1143"/>
      <c r="G22" s="1143"/>
      <c r="H22" s="1144"/>
      <c r="I22" s="1144"/>
      <c r="J22" s="1144"/>
      <c r="K22" s="1145"/>
      <c r="L22" s="1146"/>
      <c r="M22" s="1100"/>
      <c r="N22" s="1101"/>
      <c r="O22" s="1100"/>
      <c r="P22" s="1101"/>
      <c r="Q22" s="1100"/>
      <c r="R22" s="1102"/>
      <c r="S22" s="1104"/>
      <c r="T22" s="1104"/>
      <c r="U22" s="1104"/>
      <c r="V22" s="1104"/>
      <c r="W22" s="1104"/>
      <c r="X22" s="1104"/>
      <c r="Y22" s="1104"/>
      <c r="Z22" s="1162"/>
      <c r="AA22" s="1100"/>
      <c r="AB22" s="1100"/>
      <c r="AC22" s="1101"/>
      <c r="AD22" s="1100"/>
      <c r="AE22" s="1101"/>
      <c r="AF22" s="1100"/>
      <c r="AG22" s="1102"/>
      <c r="AH22" s="1103"/>
      <c r="AI22" s="1104"/>
      <c r="AJ22" s="1104"/>
      <c r="AK22" s="1104"/>
      <c r="AL22" s="1104"/>
      <c r="AM22" s="1104"/>
      <c r="AN22" s="1104"/>
      <c r="AO22" s="1104"/>
    </row>
    <row r="23" spans="1:41" ht="11.25" customHeight="1" x14ac:dyDescent="0.15">
      <c r="A23" s="1138">
        <v>4</v>
      </c>
      <c r="B23" s="1138"/>
      <c r="C23" s="1139"/>
      <c r="D23" s="1140"/>
      <c r="E23" s="1143"/>
      <c r="F23" s="1143"/>
      <c r="G23" s="1143"/>
      <c r="H23" s="1144"/>
      <c r="I23" s="1144"/>
      <c r="J23" s="1144"/>
      <c r="K23" s="1145"/>
      <c r="L23" s="1146"/>
      <c r="M23" s="1100"/>
      <c r="N23" s="1101" t="s">
        <v>90</v>
      </c>
      <c r="O23" s="1100"/>
      <c r="P23" s="1101" t="s">
        <v>89</v>
      </c>
      <c r="Q23" s="1100"/>
      <c r="R23" s="1102" t="s">
        <v>88</v>
      </c>
      <c r="S23" s="1104"/>
      <c r="T23" s="1104"/>
      <c r="U23" s="1104"/>
      <c r="V23" s="1104"/>
      <c r="W23" s="1104"/>
      <c r="X23" s="1104"/>
      <c r="Y23" s="1104"/>
      <c r="Z23" s="1162"/>
      <c r="AA23" s="1100"/>
      <c r="AB23" s="1100"/>
      <c r="AC23" s="1101" t="s">
        <v>90</v>
      </c>
      <c r="AD23" s="1100"/>
      <c r="AE23" s="1101" t="s">
        <v>89</v>
      </c>
      <c r="AF23" s="1100"/>
      <c r="AG23" s="1102" t="s">
        <v>88</v>
      </c>
      <c r="AH23" s="1103"/>
      <c r="AI23" s="1104"/>
      <c r="AJ23" s="1104"/>
      <c r="AK23" s="1104"/>
      <c r="AL23" s="1104"/>
      <c r="AM23" s="1104"/>
      <c r="AN23" s="1104"/>
      <c r="AO23" s="1104"/>
    </row>
    <row r="24" spans="1:41" ht="11.25" customHeight="1" x14ac:dyDescent="0.15">
      <c r="A24" s="1138"/>
      <c r="B24" s="1138"/>
      <c r="C24" s="1141"/>
      <c r="D24" s="1142"/>
      <c r="E24" s="1143"/>
      <c r="F24" s="1143"/>
      <c r="G24" s="1143"/>
      <c r="H24" s="1144"/>
      <c r="I24" s="1144"/>
      <c r="J24" s="1144"/>
      <c r="K24" s="1145"/>
      <c r="L24" s="1146"/>
      <c r="M24" s="1100"/>
      <c r="N24" s="1101"/>
      <c r="O24" s="1100"/>
      <c r="P24" s="1101"/>
      <c r="Q24" s="1100"/>
      <c r="R24" s="1102"/>
      <c r="S24" s="1104"/>
      <c r="T24" s="1104"/>
      <c r="U24" s="1104"/>
      <c r="V24" s="1104"/>
      <c r="W24" s="1104"/>
      <c r="X24" s="1104"/>
      <c r="Y24" s="1104"/>
      <c r="Z24" s="1162"/>
      <c r="AA24" s="1100"/>
      <c r="AB24" s="1100"/>
      <c r="AC24" s="1101"/>
      <c r="AD24" s="1100"/>
      <c r="AE24" s="1101"/>
      <c r="AF24" s="1100"/>
      <c r="AG24" s="1102"/>
      <c r="AH24" s="1103"/>
      <c r="AI24" s="1104"/>
      <c r="AJ24" s="1104"/>
      <c r="AK24" s="1104"/>
      <c r="AL24" s="1104"/>
      <c r="AM24" s="1104"/>
      <c r="AN24" s="1104"/>
      <c r="AO24" s="1104"/>
    </row>
    <row r="25" spans="1:41" ht="11.25" customHeight="1" x14ac:dyDescent="0.15">
      <c r="A25" s="1138">
        <v>5</v>
      </c>
      <c r="B25" s="1138"/>
      <c r="C25" s="1139"/>
      <c r="D25" s="1140"/>
      <c r="E25" s="1143"/>
      <c r="F25" s="1143"/>
      <c r="G25" s="1143"/>
      <c r="H25" s="1144"/>
      <c r="I25" s="1144"/>
      <c r="J25" s="1144"/>
      <c r="K25" s="1145"/>
      <c r="L25" s="1146"/>
      <c r="M25" s="1100"/>
      <c r="N25" s="1101" t="s">
        <v>90</v>
      </c>
      <c r="O25" s="1100"/>
      <c r="P25" s="1101" t="s">
        <v>89</v>
      </c>
      <c r="Q25" s="1100"/>
      <c r="R25" s="1102" t="s">
        <v>88</v>
      </c>
      <c r="S25" s="1104"/>
      <c r="T25" s="1104"/>
      <c r="U25" s="1104"/>
      <c r="V25" s="1104"/>
      <c r="W25" s="1104"/>
      <c r="X25" s="1104"/>
      <c r="Y25" s="1104"/>
      <c r="Z25" s="1162"/>
      <c r="AA25" s="1100"/>
      <c r="AB25" s="1100"/>
      <c r="AC25" s="1101" t="s">
        <v>90</v>
      </c>
      <c r="AD25" s="1100"/>
      <c r="AE25" s="1101" t="s">
        <v>89</v>
      </c>
      <c r="AF25" s="1100"/>
      <c r="AG25" s="1102" t="s">
        <v>88</v>
      </c>
      <c r="AH25" s="1103"/>
      <c r="AI25" s="1104"/>
      <c r="AJ25" s="1104"/>
      <c r="AK25" s="1104"/>
      <c r="AL25" s="1104"/>
      <c r="AM25" s="1104"/>
      <c r="AN25" s="1104"/>
      <c r="AO25" s="1104"/>
    </row>
    <row r="26" spans="1:41" ht="11.25" customHeight="1" x14ac:dyDescent="0.15">
      <c r="A26" s="1138"/>
      <c r="B26" s="1138"/>
      <c r="C26" s="1141"/>
      <c r="D26" s="1142"/>
      <c r="E26" s="1143"/>
      <c r="F26" s="1143"/>
      <c r="G26" s="1143"/>
      <c r="H26" s="1144"/>
      <c r="I26" s="1144"/>
      <c r="J26" s="1144"/>
      <c r="K26" s="1145"/>
      <c r="L26" s="1146"/>
      <c r="M26" s="1100"/>
      <c r="N26" s="1101"/>
      <c r="O26" s="1100"/>
      <c r="P26" s="1101"/>
      <c r="Q26" s="1100"/>
      <c r="R26" s="1102"/>
      <c r="S26" s="1104"/>
      <c r="T26" s="1104"/>
      <c r="U26" s="1104"/>
      <c r="V26" s="1104"/>
      <c r="W26" s="1104"/>
      <c r="X26" s="1104"/>
      <c r="Y26" s="1104"/>
      <c r="Z26" s="1162"/>
      <c r="AA26" s="1100"/>
      <c r="AB26" s="1100"/>
      <c r="AC26" s="1101"/>
      <c r="AD26" s="1100"/>
      <c r="AE26" s="1101"/>
      <c r="AF26" s="1100"/>
      <c r="AG26" s="1102"/>
      <c r="AH26" s="1103"/>
      <c r="AI26" s="1104"/>
      <c r="AJ26" s="1104"/>
      <c r="AK26" s="1104"/>
      <c r="AL26" s="1104"/>
      <c r="AM26" s="1104"/>
      <c r="AN26" s="1104"/>
      <c r="AO26" s="1104"/>
    </row>
    <row r="27" spans="1:41" ht="11.25" customHeight="1" x14ac:dyDescent="0.15">
      <c r="A27" s="1138">
        <v>6</v>
      </c>
      <c r="B27" s="1138"/>
      <c r="C27" s="1139"/>
      <c r="D27" s="1140"/>
      <c r="E27" s="1143"/>
      <c r="F27" s="1143"/>
      <c r="G27" s="1143"/>
      <c r="H27" s="1144"/>
      <c r="I27" s="1144"/>
      <c r="J27" s="1144"/>
      <c r="K27" s="1145"/>
      <c r="L27" s="1146"/>
      <c r="M27" s="1100"/>
      <c r="N27" s="1101" t="s">
        <v>90</v>
      </c>
      <c r="O27" s="1100"/>
      <c r="P27" s="1101" t="s">
        <v>89</v>
      </c>
      <c r="Q27" s="1100"/>
      <c r="R27" s="1102" t="s">
        <v>88</v>
      </c>
      <c r="S27" s="1104"/>
      <c r="T27" s="1104"/>
      <c r="U27" s="1104"/>
      <c r="V27" s="1104"/>
      <c r="W27" s="1104"/>
      <c r="X27" s="1104"/>
      <c r="Y27" s="1104"/>
      <c r="Z27" s="1162"/>
      <c r="AA27" s="1100"/>
      <c r="AB27" s="1100"/>
      <c r="AC27" s="1101" t="s">
        <v>90</v>
      </c>
      <c r="AD27" s="1100"/>
      <c r="AE27" s="1101" t="s">
        <v>89</v>
      </c>
      <c r="AF27" s="1100"/>
      <c r="AG27" s="1102" t="s">
        <v>88</v>
      </c>
      <c r="AH27" s="1103"/>
      <c r="AI27" s="1104"/>
      <c r="AJ27" s="1104"/>
      <c r="AK27" s="1104"/>
      <c r="AL27" s="1104"/>
      <c r="AM27" s="1104"/>
      <c r="AN27" s="1104"/>
      <c r="AO27" s="1104"/>
    </row>
    <row r="28" spans="1:41" ht="11.25" customHeight="1" x14ac:dyDescent="0.15">
      <c r="A28" s="1138"/>
      <c r="B28" s="1138"/>
      <c r="C28" s="1141"/>
      <c r="D28" s="1142"/>
      <c r="E28" s="1143"/>
      <c r="F28" s="1143"/>
      <c r="G28" s="1143"/>
      <c r="H28" s="1144"/>
      <c r="I28" s="1144"/>
      <c r="J28" s="1144"/>
      <c r="K28" s="1145"/>
      <c r="L28" s="1146"/>
      <c r="M28" s="1100"/>
      <c r="N28" s="1101"/>
      <c r="O28" s="1100"/>
      <c r="P28" s="1101"/>
      <c r="Q28" s="1100"/>
      <c r="R28" s="1102"/>
      <c r="S28" s="1104"/>
      <c r="T28" s="1104"/>
      <c r="U28" s="1104"/>
      <c r="V28" s="1104"/>
      <c r="W28" s="1104"/>
      <c r="X28" s="1104"/>
      <c r="Y28" s="1104"/>
      <c r="Z28" s="1162"/>
      <c r="AA28" s="1100"/>
      <c r="AB28" s="1100"/>
      <c r="AC28" s="1101"/>
      <c r="AD28" s="1100"/>
      <c r="AE28" s="1101"/>
      <c r="AF28" s="1100"/>
      <c r="AG28" s="1102"/>
      <c r="AH28" s="1103"/>
      <c r="AI28" s="1104"/>
      <c r="AJ28" s="1104"/>
      <c r="AK28" s="1104"/>
      <c r="AL28" s="1104"/>
      <c r="AM28" s="1104"/>
      <c r="AN28" s="1104"/>
      <c r="AO28" s="1104"/>
    </row>
    <row r="29" spans="1:41" ht="11.25" customHeight="1" x14ac:dyDescent="0.15">
      <c r="A29" s="1138">
        <v>7</v>
      </c>
      <c r="B29" s="1138"/>
      <c r="C29" s="1139"/>
      <c r="D29" s="1140"/>
      <c r="E29" s="1143"/>
      <c r="F29" s="1143"/>
      <c r="G29" s="1143"/>
      <c r="H29" s="1144"/>
      <c r="I29" s="1144"/>
      <c r="J29" s="1144"/>
      <c r="K29" s="1145"/>
      <c r="L29" s="1146"/>
      <c r="M29" s="1100"/>
      <c r="N29" s="1101" t="s">
        <v>90</v>
      </c>
      <c r="O29" s="1100"/>
      <c r="P29" s="1101" t="s">
        <v>89</v>
      </c>
      <c r="Q29" s="1100"/>
      <c r="R29" s="1102" t="s">
        <v>88</v>
      </c>
      <c r="S29" s="1104"/>
      <c r="T29" s="1104"/>
      <c r="U29" s="1104"/>
      <c r="V29" s="1104"/>
      <c r="W29" s="1104"/>
      <c r="X29" s="1104"/>
      <c r="Y29" s="1104"/>
      <c r="Z29" s="1162"/>
      <c r="AA29" s="1100"/>
      <c r="AB29" s="1100"/>
      <c r="AC29" s="1101" t="s">
        <v>90</v>
      </c>
      <c r="AD29" s="1100"/>
      <c r="AE29" s="1101" t="s">
        <v>89</v>
      </c>
      <c r="AF29" s="1100"/>
      <c r="AG29" s="1102" t="s">
        <v>88</v>
      </c>
      <c r="AH29" s="1103"/>
      <c r="AI29" s="1104"/>
      <c r="AJ29" s="1104"/>
      <c r="AK29" s="1104"/>
      <c r="AL29" s="1104"/>
      <c r="AM29" s="1104"/>
      <c r="AN29" s="1104"/>
      <c r="AO29" s="1104"/>
    </row>
    <row r="30" spans="1:41" ht="11.25" customHeight="1" x14ac:dyDescent="0.15">
      <c r="A30" s="1138"/>
      <c r="B30" s="1138"/>
      <c r="C30" s="1141"/>
      <c r="D30" s="1142"/>
      <c r="E30" s="1143"/>
      <c r="F30" s="1143"/>
      <c r="G30" s="1143"/>
      <c r="H30" s="1144"/>
      <c r="I30" s="1144"/>
      <c r="J30" s="1144"/>
      <c r="K30" s="1145"/>
      <c r="L30" s="1146"/>
      <c r="M30" s="1100"/>
      <c r="N30" s="1101"/>
      <c r="O30" s="1100"/>
      <c r="P30" s="1101"/>
      <c r="Q30" s="1100"/>
      <c r="R30" s="1102"/>
      <c r="S30" s="1104"/>
      <c r="T30" s="1104"/>
      <c r="U30" s="1104"/>
      <c r="V30" s="1104"/>
      <c r="W30" s="1104"/>
      <c r="X30" s="1104"/>
      <c r="Y30" s="1104"/>
      <c r="Z30" s="1162"/>
      <c r="AA30" s="1100"/>
      <c r="AB30" s="1100"/>
      <c r="AC30" s="1101"/>
      <c r="AD30" s="1100"/>
      <c r="AE30" s="1101"/>
      <c r="AF30" s="1100"/>
      <c r="AG30" s="1102"/>
      <c r="AH30" s="1103"/>
      <c r="AI30" s="1104"/>
      <c r="AJ30" s="1104"/>
      <c r="AK30" s="1104"/>
      <c r="AL30" s="1104"/>
      <c r="AM30" s="1104"/>
      <c r="AN30" s="1104"/>
      <c r="AO30" s="1104"/>
    </row>
    <row r="31" spans="1:41" ht="11.25" customHeight="1" x14ac:dyDescent="0.15">
      <c r="A31" s="1138">
        <v>8</v>
      </c>
      <c r="B31" s="1138"/>
      <c r="C31" s="1139"/>
      <c r="D31" s="1140"/>
      <c r="E31" s="1143"/>
      <c r="F31" s="1143"/>
      <c r="G31" s="1143"/>
      <c r="H31" s="1144"/>
      <c r="I31" s="1144"/>
      <c r="J31" s="1144"/>
      <c r="K31" s="1145"/>
      <c r="L31" s="1146"/>
      <c r="M31" s="1100"/>
      <c r="N31" s="1101" t="s">
        <v>90</v>
      </c>
      <c r="O31" s="1100"/>
      <c r="P31" s="1101" t="s">
        <v>89</v>
      </c>
      <c r="Q31" s="1100"/>
      <c r="R31" s="1102" t="s">
        <v>88</v>
      </c>
      <c r="S31" s="1104"/>
      <c r="T31" s="1104"/>
      <c r="U31" s="1104"/>
      <c r="V31" s="1104"/>
      <c r="W31" s="1104"/>
      <c r="X31" s="1104"/>
      <c r="Y31" s="1104"/>
      <c r="Z31" s="1162"/>
      <c r="AA31" s="1100"/>
      <c r="AB31" s="1100"/>
      <c r="AC31" s="1101" t="s">
        <v>90</v>
      </c>
      <c r="AD31" s="1100"/>
      <c r="AE31" s="1101" t="s">
        <v>89</v>
      </c>
      <c r="AF31" s="1100"/>
      <c r="AG31" s="1102" t="s">
        <v>88</v>
      </c>
      <c r="AH31" s="1103"/>
      <c r="AI31" s="1104"/>
      <c r="AJ31" s="1104"/>
      <c r="AK31" s="1104"/>
      <c r="AL31" s="1104"/>
      <c r="AM31" s="1104"/>
      <c r="AN31" s="1104"/>
      <c r="AO31" s="1104"/>
    </row>
    <row r="32" spans="1:41" ht="11.25" customHeight="1" x14ac:dyDescent="0.15">
      <c r="A32" s="1138"/>
      <c r="B32" s="1138"/>
      <c r="C32" s="1141"/>
      <c r="D32" s="1142"/>
      <c r="E32" s="1143"/>
      <c r="F32" s="1143"/>
      <c r="G32" s="1143"/>
      <c r="H32" s="1144"/>
      <c r="I32" s="1144"/>
      <c r="J32" s="1144"/>
      <c r="K32" s="1145"/>
      <c r="L32" s="1146"/>
      <c r="M32" s="1100"/>
      <c r="N32" s="1101"/>
      <c r="O32" s="1100"/>
      <c r="P32" s="1101"/>
      <c r="Q32" s="1100"/>
      <c r="R32" s="1102"/>
      <c r="S32" s="1104"/>
      <c r="T32" s="1104"/>
      <c r="U32" s="1104"/>
      <c r="V32" s="1104"/>
      <c r="W32" s="1104"/>
      <c r="X32" s="1104"/>
      <c r="Y32" s="1104"/>
      <c r="Z32" s="1162"/>
      <c r="AA32" s="1100"/>
      <c r="AB32" s="1100"/>
      <c r="AC32" s="1101"/>
      <c r="AD32" s="1100"/>
      <c r="AE32" s="1101"/>
      <c r="AF32" s="1100"/>
      <c r="AG32" s="1102"/>
      <c r="AH32" s="1103"/>
      <c r="AI32" s="1104"/>
      <c r="AJ32" s="1104"/>
      <c r="AK32" s="1104"/>
      <c r="AL32" s="1104"/>
      <c r="AM32" s="1104"/>
      <c r="AN32" s="1104"/>
      <c r="AO32" s="1104"/>
    </row>
    <row r="33" spans="1:41" ht="11.25" customHeight="1" x14ac:dyDescent="0.15">
      <c r="A33" s="1138">
        <v>9</v>
      </c>
      <c r="B33" s="1138"/>
      <c r="C33" s="1139"/>
      <c r="D33" s="1140"/>
      <c r="E33" s="1143"/>
      <c r="F33" s="1143"/>
      <c r="G33" s="1143"/>
      <c r="H33" s="1144"/>
      <c r="I33" s="1144"/>
      <c r="J33" s="1144"/>
      <c r="K33" s="1145"/>
      <c r="L33" s="1146"/>
      <c r="M33" s="1100"/>
      <c r="N33" s="1101" t="s">
        <v>90</v>
      </c>
      <c r="O33" s="1100"/>
      <c r="P33" s="1101" t="s">
        <v>89</v>
      </c>
      <c r="Q33" s="1100"/>
      <c r="R33" s="1102" t="s">
        <v>88</v>
      </c>
      <c r="S33" s="1104"/>
      <c r="T33" s="1104"/>
      <c r="U33" s="1104"/>
      <c r="V33" s="1104"/>
      <c r="W33" s="1104"/>
      <c r="X33" s="1104"/>
      <c r="Y33" s="1104"/>
      <c r="Z33" s="1162"/>
      <c r="AA33" s="1100"/>
      <c r="AB33" s="1100"/>
      <c r="AC33" s="1101" t="s">
        <v>90</v>
      </c>
      <c r="AD33" s="1100"/>
      <c r="AE33" s="1101" t="s">
        <v>89</v>
      </c>
      <c r="AF33" s="1100"/>
      <c r="AG33" s="1102" t="s">
        <v>88</v>
      </c>
      <c r="AH33" s="1103"/>
      <c r="AI33" s="1104"/>
      <c r="AJ33" s="1104"/>
      <c r="AK33" s="1104"/>
      <c r="AL33" s="1104"/>
      <c r="AM33" s="1104"/>
      <c r="AN33" s="1104"/>
      <c r="AO33" s="1104"/>
    </row>
    <row r="34" spans="1:41" ht="11.25" customHeight="1" x14ac:dyDescent="0.15">
      <c r="A34" s="1138"/>
      <c r="B34" s="1138"/>
      <c r="C34" s="1141"/>
      <c r="D34" s="1142"/>
      <c r="E34" s="1143"/>
      <c r="F34" s="1143"/>
      <c r="G34" s="1143"/>
      <c r="H34" s="1144"/>
      <c r="I34" s="1144"/>
      <c r="J34" s="1144"/>
      <c r="K34" s="1145"/>
      <c r="L34" s="1146"/>
      <c r="M34" s="1100"/>
      <c r="N34" s="1101"/>
      <c r="O34" s="1100"/>
      <c r="P34" s="1101"/>
      <c r="Q34" s="1100"/>
      <c r="R34" s="1102"/>
      <c r="S34" s="1104"/>
      <c r="T34" s="1104"/>
      <c r="U34" s="1104"/>
      <c r="V34" s="1104"/>
      <c r="W34" s="1104"/>
      <c r="X34" s="1104"/>
      <c r="Y34" s="1104"/>
      <c r="Z34" s="1162"/>
      <c r="AA34" s="1100"/>
      <c r="AB34" s="1100"/>
      <c r="AC34" s="1101"/>
      <c r="AD34" s="1100"/>
      <c r="AE34" s="1101"/>
      <c r="AF34" s="1100"/>
      <c r="AG34" s="1102"/>
      <c r="AH34" s="1103"/>
      <c r="AI34" s="1104"/>
      <c r="AJ34" s="1104"/>
      <c r="AK34" s="1104"/>
      <c r="AL34" s="1104"/>
      <c r="AM34" s="1104"/>
      <c r="AN34" s="1104"/>
      <c r="AO34" s="1104"/>
    </row>
    <row r="35" spans="1:41" ht="11.25" customHeight="1" x14ac:dyDescent="0.15">
      <c r="A35" s="1138">
        <v>10</v>
      </c>
      <c r="B35" s="1138"/>
      <c r="C35" s="1139"/>
      <c r="D35" s="1140"/>
      <c r="E35" s="1143"/>
      <c r="F35" s="1143"/>
      <c r="G35" s="1143"/>
      <c r="H35" s="1144"/>
      <c r="I35" s="1144"/>
      <c r="J35" s="1144"/>
      <c r="K35" s="1145"/>
      <c r="L35" s="1146"/>
      <c r="M35" s="1100"/>
      <c r="N35" s="1101" t="s">
        <v>90</v>
      </c>
      <c r="O35" s="1100"/>
      <c r="P35" s="1101" t="s">
        <v>89</v>
      </c>
      <c r="Q35" s="1100"/>
      <c r="R35" s="1102" t="s">
        <v>88</v>
      </c>
      <c r="S35" s="1104"/>
      <c r="T35" s="1104"/>
      <c r="U35" s="1104"/>
      <c r="V35" s="1104"/>
      <c r="W35" s="1104"/>
      <c r="X35" s="1104"/>
      <c r="Y35" s="1104"/>
      <c r="Z35" s="1162"/>
      <c r="AA35" s="1100"/>
      <c r="AB35" s="1100"/>
      <c r="AC35" s="1101" t="s">
        <v>90</v>
      </c>
      <c r="AD35" s="1100"/>
      <c r="AE35" s="1101" t="s">
        <v>89</v>
      </c>
      <c r="AF35" s="1100"/>
      <c r="AG35" s="1102" t="s">
        <v>88</v>
      </c>
      <c r="AH35" s="1103"/>
      <c r="AI35" s="1104"/>
      <c r="AJ35" s="1104"/>
      <c r="AK35" s="1104"/>
      <c r="AL35" s="1104"/>
      <c r="AM35" s="1104"/>
      <c r="AN35" s="1104"/>
      <c r="AO35" s="1104"/>
    </row>
    <row r="36" spans="1:41" ht="11.25" customHeight="1" x14ac:dyDescent="0.15">
      <c r="A36" s="1138"/>
      <c r="B36" s="1138"/>
      <c r="C36" s="1141"/>
      <c r="D36" s="1142"/>
      <c r="E36" s="1143"/>
      <c r="F36" s="1143"/>
      <c r="G36" s="1143"/>
      <c r="H36" s="1144"/>
      <c r="I36" s="1144"/>
      <c r="J36" s="1144"/>
      <c r="K36" s="1145"/>
      <c r="L36" s="1146"/>
      <c r="M36" s="1100"/>
      <c r="N36" s="1101"/>
      <c r="O36" s="1100"/>
      <c r="P36" s="1101"/>
      <c r="Q36" s="1100"/>
      <c r="R36" s="1102"/>
      <c r="S36" s="1104"/>
      <c r="T36" s="1104"/>
      <c r="U36" s="1104"/>
      <c r="V36" s="1104"/>
      <c r="W36" s="1104"/>
      <c r="X36" s="1104"/>
      <c r="Y36" s="1104"/>
      <c r="Z36" s="1162"/>
      <c r="AA36" s="1100"/>
      <c r="AB36" s="1100"/>
      <c r="AC36" s="1101"/>
      <c r="AD36" s="1100"/>
      <c r="AE36" s="1101"/>
      <c r="AF36" s="1100"/>
      <c r="AG36" s="1102"/>
      <c r="AH36" s="1103"/>
      <c r="AI36" s="1104"/>
      <c r="AJ36" s="1104"/>
      <c r="AK36" s="1104"/>
      <c r="AL36" s="1104"/>
      <c r="AM36" s="1104"/>
      <c r="AN36" s="1104"/>
      <c r="AO36" s="1104"/>
    </row>
    <row r="37" spans="1:41" ht="11.25" customHeight="1" x14ac:dyDescent="0.15">
      <c r="A37" s="1138">
        <v>11</v>
      </c>
      <c r="B37" s="1138"/>
      <c r="C37" s="1139"/>
      <c r="D37" s="1140"/>
      <c r="E37" s="1143"/>
      <c r="F37" s="1143"/>
      <c r="G37" s="1143"/>
      <c r="H37" s="1144"/>
      <c r="I37" s="1144"/>
      <c r="J37" s="1144"/>
      <c r="K37" s="1145"/>
      <c r="L37" s="1146"/>
      <c r="M37" s="1100"/>
      <c r="N37" s="1101" t="s">
        <v>90</v>
      </c>
      <c r="O37" s="1100"/>
      <c r="P37" s="1101" t="s">
        <v>89</v>
      </c>
      <c r="Q37" s="1100"/>
      <c r="R37" s="1102" t="s">
        <v>88</v>
      </c>
      <c r="S37" s="1104"/>
      <c r="T37" s="1104"/>
      <c r="U37" s="1104"/>
      <c r="V37" s="1104"/>
      <c r="W37" s="1104"/>
      <c r="X37" s="1104"/>
      <c r="Y37" s="1104"/>
      <c r="Z37" s="1162"/>
      <c r="AA37" s="1100"/>
      <c r="AB37" s="1100"/>
      <c r="AC37" s="1101" t="s">
        <v>90</v>
      </c>
      <c r="AD37" s="1100"/>
      <c r="AE37" s="1101" t="s">
        <v>89</v>
      </c>
      <c r="AF37" s="1100"/>
      <c r="AG37" s="1102" t="s">
        <v>88</v>
      </c>
      <c r="AH37" s="1103"/>
      <c r="AI37" s="1104"/>
      <c r="AJ37" s="1104"/>
      <c r="AK37" s="1104"/>
      <c r="AL37" s="1104"/>
      <c r="AM37" s="1104"/>
      <c r="AN37" s="1104"/>
      <c r="AO37" s="1104"/>
    </row>
    <row r="38" spans="1:41" ht="11.25" customHeight="1" x14ac:dyDescent="0.15">
      <c r="A38" s="1138"/>
      <c r="B38" s="1138"/>
      <c r="C38" s="1141"/>
      <c r="D38" s="1142"/>
      <c r="E38" s="1143"/>
      <c r="F38" s="1143"/>
      <c r="G38" s="1143"/>
      <c r="H38" s="1144"/>
      <c r="I38" s="1144"/>
      <c r="J38" s="1144"/>
      <c r="K38" s="1145"/>
      <c r="L38" s="1146"/>
      <c r="M38" s="1100"/>
      <c r="N38" s="1101"/>
      <c r="O38" s="1100"/>
      <c r="P38" s="1101"/>
      <c r="Q38" s="1100"/>
      <c r="R38" s="1102"/>
      <c r="S38" s="1104"/>
      <c r="T38" s="1104"/>
      <c r="U38" s="1104"/>
      <c r="V38" s="1104"/>
      <c r="W38" s="1104"/>
      <c r="X38" s="1104"/>
      <c r="Y38" s="1104"/>
      <c r="Z38" s="1162"/>
      <c r="AA38" s="1100"/>
      <c r="AB38" s="1100"/>
      <c r="AC38" s="1101"/>
      <c r="AD38" s="1100"/>
      <c r="AE38" s="1101"/>
      <c r="AF38" s="1100"/>
      <c r="AG38" s="1102"/>
      <c r="AH38" s="1103"/>
      <c r="AI38" s="1104"/>
      <c r="AJ38" s="1104"/>
      <c r="AK38" s="1104"/>
      <c r="AL38" s="1104"/>
      <c r="AM38" s="1104"/>
      <c r="AN38" s="1104"/>
      <c r="AO38" s="1104"/>
    </row>
    <row r="39" spans="1:41" ht="11.25" customHeight="1" x14ac:dyDescent="0.15">
      <c r="A39" s="1138">
        <v>12</v>
      </c>
      <c r="B39" s="1138"/>
      <c r="C39" s="1139"/>
      <c r="D39" s="1140"/>
      <c r="E39" s="1143"/>
      <c r="F39" s="1143"/>
      <c r="G39" s="1143"/>
      <c r="H39" s="1144"/>
      <c r="I39" s="1144"/>
      <c r="J39" s="1144"/>
      <c r="K39" s="1145"/>
      <c r="L39" s="1146"/>
      <c r="M39" s="1100"/>
      <c r="N39" s="1101" t="s">
        <v>90</v>
      </c>
      <c r="O39" s="1100"/>
      <c r="P39" s="1101" t="s">
        <v>89</v>
      </c>
      <c r="Q39" s="1100"/>
      <c r="R39" s="1102" t="s">
        <v>88</v>
      </c>
      <c r="S39" s="1104"/>
      <c r="T39" s="1104"/>
      <c r="U39" s="1104"/>
      <c r="V39" s="1104"/>
      <c r="W39" s="1104"/>
      <c r="X39" s="1104"/>
      <c r="Y39" s="1104"/>
      <c r="Z39" s="1162"/>
      <c r="AA39" s="1100"/>
      <c r="AB39" s="1100"/>
      <c r="AC39" s="1101" t="s">
        <v>90</v>
      </c>
      <c r="AD39" s="1100"/>
      <c r="AE39" s="1101" t="s">
        <v>89</v>
      </c>
      <c r="AF39" s="1100"/>
      <c r="AG39" s="1102" t="s">
        <v>88</v>
      </c>
      <c r="AH39" s="1103"/>
      <c r="AI39" s="1104"/>
      <c r="AJ39" s="1104"/>
      <c r="AK39" s="1104"/>
      <c r="AL39" s="1104"/>
      <c r="AM39" s="1104"/>
      <c r="AN39" s="1104"/>
      <c r="AO39" s="1104"/>
    </row>
    <row r="40" spans="1:41" ht="11.25" customHeight="1" x14ac:dyDescent="0.15">
      <c r="A40" s="1138"/>
      <c r="B40" s="1138"/>
      <c r="C40" s="1141"/>
      <c r="D40" s="1142"/>
      <c r="E40" s="1143"/>
      <c r="F40" s="1143"/>
      <c r="G40" s="1143"/>
      <c r="H40" s="1144"/>
      <c r="I40" s="1144"/>
      <c r="J40" s="1144"/>
      <c r="K40" s="1145"/>
      <c r="L40" s="1146"/>
      <c r="M40" s="1100"/>
      <c r="N40" s="1101"/>
      <c r="O40" s="1100"/>
      <c r="P40" s="1101"/>
      <c r="Q40" s="1100"/>
      <c r="R40" s="1102"/>
      <c r="S40" s="1104"/>
      <c r="T40" s="1104"/>
      <c r="U40" s="1104"/>
      <c r="V40" s="1104"/>
      <c r="W40" s="1104"/>
      <c r="X40" s="1104"/>
      <c r="Y40" s="1104"/>
      <c r="Z40" s="1162"/>
      <c r="AA40" s="1100"/>
      <c r="AB40" s="1100"/>
      <c r="AC40" s="1101"/>
      <c r="AD40" s="1100"/>
      <c r="AE40" s="1101"/>
      <c r="AF40" s="1100"/>
      <c r="AG40" s="1102"/>
      <c r="AH40" s="1103"/>
      <c r="AI40" s="1104"/>
      <c r="AJ40" s="1104"/>
      <c r="AK40" s="1104"/>
      <c r="AL40" s="1104"/>
      <c r="AM40" s="1104"/>
      <c r="AN40" s="1104"/>
      <c r="AO40" s="1104"/>
    </row>
    <row r="41" spans="1:41" ht="11.25" customHeight="1" x14ac:dyDescent="0.15">
      <c r="A41" s="1138">
        <v>13</v>
      </c>
      <c r="B41" s="1138"/>
      <c r="C41" s="1139"/>
      <c r="D41" s="1140"/>
      <c r="E41" s="1143"/>
      <c r="F41" s="1143"/>
      <c r="G41" s="1143"/>
      <c r="H41" s="1144"/>
      <c r="I41" s="1144"/>
      <c r="J41" s="1144"/>
      <c r="K41" s="1145"/>
      <c r="L41" s="1146"/>
      <c r="M41" s="1100"/>
      <c r="N41" s="1101" t="s">
        <v>90</v>
      </c>
      <c r="O41" s="1100"/>
      <c r="P41" s="1101" t="s">
        <v>89</v>
      </c>
      <c r="Q41" s="1100"/>
      <c r="R41" s="1102" t="s">
        <v>88</v>
      </c>
      <c r="S41" s="1104"/>
      <c r="T41" s="1104"/>
      <c r="U41" s="1104"/>
      <c r="V41" s="1104"/>
      <c r="W41" s="1104"/>
      <c r="X41" s="1104"/>
      <c r="Y41" s="1104"/>
      <c r="Z41" s="1162"/>
      <c r="AA41" s="1100"/>
      <c r="AB41" s="1100"/>
      <c r="AC41" s="1101" t="s">
        <v>90</v>
      </c>
      <c r="AD41" s="1100"/>
      <c r="AE41" s="1101" t="s">
        <v>89</v>
      </c>
      <c r="AF41" s="1100"/>
      <c r="AG41" s="1102" t="s">
        <v>88</v>
      </c>
      <c r="AH41" s="1103"/>
      <c r="AI41" s="1104"/>
      <c r="AJ41" s="1104"/>
      <c r="AK41" s="1104"/>
      <c r="AL41" s="1104"/>
      <c r="AM41" s="1104"/>
      <c r="AN41" s="1104"/>
      <c r="AO41" s="1104"/>
    </row>
    <row r="42" spans="1:41" ht="11.25" customHeight="1" x14ac:dyDescent="0.15">
      <c r="A42" s="1138"/>
      <c r="B42" s="1138"/>
      <c r="C42" s="1141"/>
      <c r="D42" s="1142"/>
      <c r="E42" s="1143"/>
      <c r="F42" s="1143"/>
      <c r="G42" s="1143"/>
      <c r="H42" s="1144"/>
      <c r="I42" s="1144"/>
      <c r="J42" s="1144"/>
      <c r="K42" s="1145"/>
      <c r="L42" s="1146"/>
      <c r="M42" s="1100"/>
      <c r="N42" s="1101"/>
      <c r="O42" s="1100"/>
      <c r="P42" s="1101"/>
      <c r="Q42" s="1100"/>
      <c r="R42" s="1102"/>
      <c r="S42" s="1104"/>
      <c r="T42" s="1104"/>
      <c r="U42" s="1104"/>
      <c r="V42" s="1104"/>
      <c r="W42" s="1104"/>
      <c r="X42" s="1104"/>
      <c r="Y42" s="1104"/>
      <c r="Z42" s="1162"/>
      <c r="AA42" s="1100"/>
      <c r="AB42" s="1100"/>
      <c r="AC42" s="1101"/>
      <c r="AD42" s="1100"/>
      <c r="AE42" s="1101"/>
      <c r="AF42" s="1100"/>
      <c r="AG42" s="1102"/>
      <c r="AH42" s="1103"/>
      <c r="AI42" s="1104"/>
      <c r="AJ42" s="1104"/>
      <c r="AK42" s="1104"/>
      <c r="AL42" s="1104"/>
      <c r="AM42" s="1104"/>
      <c r="AN42" s="1104"/>
      <c r="AO42" s="1104"/>
    </row>
    <row r="43" spans="1:41" ht="11.25" customHeight="1" x14ac:dyDescent="0.15">
      <c r="A43" s="1138">
        <v>14</v>
      </c>
      <c r="B43" s="1138"/>
      <c r="C43" s="1139"/>
      <c r="D43" s="1140"/>
      <c r="E43" s="1143"/>
      <c r="F43" s="1143"/>
      <c r="G43" s="1143"/>
      <c r="H43" s="1144"/>
      <c r="I43" s="1144"/>
      <c r="J43" s="1144"/>
      <c r="K43" s="1145"/>
      <c r="L43" s="1146"/>
      <c r="M43" s="1100"/>
      <c r="N43" s="1101" t="s">
        <v>90</v>
      </c>
      <c r="O43" s="1100"/>
      <c r="P43" s="1101" t="s">
        <v>89</v>
      </c>
      <c r="Q43" s="1100"/>
      <c r="R43" s="1102" t="s">
        <v>88</v>
      </c>
      <c r="S43" s="1104"/>
      <c r="T43" s="1104"/>
      <c r="U43" s="1104"/>
      <c r="V43" s="1104"/>
      <c r="W43" s="1104"/>
      <c r="X43" s="1104"/>
      <c r="Y43" s="1104"/>
      <c r="Z43" s="1162"/>
      <c r="AA43" s="1100"/>
      <c r="AB43" s="1100"/>
      <c r="AC43" s="1101" t="s">
        <v>90</v>
      </c>
      <c r="AD43" s="1100"/>
      <c r="AE43" s="1101" t="s">
        <v>89</v>
      </c>
      <c r="AF43" s="1100"/>
      <c r="AG43" s="1102" t="s">
        <v>88</v>
      </c>
      <c r="AH43" s="1103"/>
      <c r="AI43" s="1104"/>
      <c r="AJ43" s="1104"/>
      <c r="AK43" s="1104"/>
      <c r="AL43" s="1104"/>
      <c r="AM43" s="1104"/>
      <c r="AN43" s="1104"/>
      <c r="AO43" s="1104"/>
    </row>
    <row r="44" spans="1:41" ht="11.25" customHeight="1" x14ac:dyDescent="0.15">
      <c r="A44" s="1138"/>
      <c r="B44" s="1138"/>
      <c r="C44" s="1141"/>
      <c r="D44" s="1142"/>
      <c r="E44" s="1143"/>
      <c r="F44" s="1143"/>
      <c r="G44" s="1143"/>
      <c r="H44" s="1144"/>
      <c r="I44" s="1144"/>
      <c r="J44" s="1144"/>
      <c r="K44" s="1145"/>
      <c r="L44" s="1146"/>
      <c r="M44" s="1100"/>
      <c r="N44" s="1101"/>
      <c r="O44" s="1100"/>
      <c r="P44" s="1101"/>
      <c r="Q44" s="1100"/>
      <c r="R44" s="1102"/>
      <c r="S44" s="1104"/>
      <c r="T44" s="1104"/>
      <c r="U44" s="1104"/>
      <c r="V44" s="1104"/>
      <c r="W44" s="1104"/>
      <c r="X44" s="1104"/>
      <c r="Y44" s="1104"/>
      <c r="Z44" s="1162"/>
      <c r="AA44" s="1100"/>
      <c r="AB44" s="1100"/>
      <c r="AC44" s="1101"/>
      <c r="AD44" s="1100"/>
      <c r="AE44" s="1101"/>
      <c r="AF44" s="1100"/>
      <c r="AG44" s="1102"/>
      <c r="AH44" s="1103"/>
      <c r="AI44" s="1104"/>
      <c r="AJ44" s="1104"/>
      <c r="AK44" s="1104"/>
      <c r="AL44" s="1104"/>
      <c r="AM44" s="1104"/>
      <c r="AN44" s="1104"/>
      <c r="AO44" s="1104"/>
    </row>
    <row r="45" spans="1:41" ht="11.25" customHeight="1" x14ac:dyDescent="0.15">
      <c r="A45" s="1138">
        <v>15</v>
      </c>
      <c r="B45" s="1138"/>
      <c r="C45" s="1139"/>
      <c r="D45" s="1140"/>
      <c r="E45" s="1143"/>
      <c r="F45" s="1143"/>
      <c r="G45" s="1143"/>
      <c r="H45" s="1144"/>
      <c r="I45" s="1144"/>
      <c r="J45" s="1144"/>
      <c r="K45" s="1145"/>
      <c r="L45" s="1146"/>
      <c r="M45" s="1100"/>
      <c r="N45" s="1101" t="s">
        <v>90</v>
      </c>
      <c r="O45" s="1100"/>
      <c r="P45" s="1101" t="s">
        <v>89</v>
      </c>
      <c r="Q45" s="1100"/>
      <c r="R45" s="1102" t="s">
        <v>88</v>
      </c>
      <c r="S45" s="1104"/>
      <c r="T45" s="1104"/>
      <c r="U45" s="1104"/>
      <c r="V45" s="1104"/>
      <c r="W45" s="1104"/>
      <c r="X45" s="1104"/>
      <c r="Y45" s="1104"/>
      <c r="Z45" s="1162"/>
      <c r="AA45" s="1100"/>
      <c r="AB45" s="1100"/>
      <c r="AC45" s="1101" t="s">
        <v>90</v>
      </c>
      <c r="AD45" s="1100"/>
      <c r="AE45" s="1101" t="s">
        <v>89</v>
      </c>
      <c r="AF45" s="1100"/>
      <c r="AG45" s="1102" t="s">
        <v>88</v>
      </c>
      <c r="AH45" s="1103"/>
      <c r="AI45" s="1104"/>
      <c r="AJ45" s="1104"/>
      <c r="AK45" s="1104"/>
      <c r="AL45" s="1104"/>
      <c r="AM45" s="1104"/>
      <c r="AN45" s="1104"/>
      <c r="AO45" s="1104"/>
    </row>
    <row r="46" spans="1:41" ht="11.25" customHeight="1" x14ac:dyDescent="0.15">
      <c r="A46" s="1138"/>
      <c r="B46" s="1138"/>
      <c r="C46" s="1141"/>
      <c r="D46" s="1142"/>
      <c r="E46" s="1143"/>
      <c r="F46" s="1143"/>
      <c r="G46" s="1143"/>
      <c r="H46" s="1144"/>
      <c r="I46" s="1144"/>
      <c r="J46" s="1144"/>
      <c r="K46" s="1145"/>
      <c r="L46" s="1146"/>
      <c r="M46" s="1100"/>
      <c r="N46" s="1101"/>
      <c r="O46" s="1100"/>
      <c r="P46" s="1101"/>
      <c r="Q46" s="1100"/>
      <c r="R46" s="1102"/>
      <c r="S46" s="1104"/>
      <c r="T46" s="1104"/>
      <c r="U46" s="1104"/>
      <c r="V46" s="1104"/>
      <c r="W46" s="1104"/>
      <c r="X46" s="1104"/>
      <c r="Y46" s="1104"/>
      <c r="Z46" s="1162"/>
      <c r="AA46" s="1100"/>
      <c r="AB46" s="1100"/>
      <c r="AC46" s="1101"/>
      <c r="AD46" s="1100"/>
      <c r="AE46" s="1101"/>
      <c r="AF46" s="1100"/>
      <c r="AG46" s="1102"/>
      <c r="AH46" s="1103"/>
      <c r="AI46" s="1104"/>
      <c r="AJ46" s="1104"/>
      <c r="AK46" s="1104"/>
      <c r="AL46" s="1104"/>
      <c r="AM46" s="1104"/>
      <c r="AN46" s="1104"/>
      <c r="AO46" s="1104"/>
    </row>
    <row r="47" spans="1:41" ht="11.25" customHeight="1" x14ac:dyDescent="0.15">
      <c r="A47" s="1138">
        <v>16</v>
      </c>
      <c r="B47" s="1138"/>
      <c r="C47" s="1139"/>
      <c r="D47" s="1140"/>
      <c r="E47" s="1143"/>
      <c r="F47" s="1143"/>
      <c r="G47" s="1143"/>
      <c r="H47" s="1144"/>
      <c r="I47" s="1144"/>
      <c r="J47" s="1144"/>
      <c r="K47" s="1145"/>
      <c r="L47" s="1146"/>
      <c r="M47" s="1100"/>
      <c r="N47" s="1101" t="s">
        <v>90</v>
      </c>
      <c r="O47" s="1100"/>
      <c r="P47" s="1101" t="s">
        <v>89</v>
      </c>
      <c r="Q47" s="1100"/>
      <c r="R47" s="1102" t="s">
        <v>88</v>
      </c>
      <c r="S47" s="1104"/>
      <c r="T47" s="1104"/>
      <c r="U47" s="1104"/>
      <c r="V47" s="1104"/>
      <c r="W47" s="1104"/>
      <c r="X47" s="1104"/>
      <c r="Y47" s="1104"/>
      <c r="Z47" s="1162"/>
      <c r="AA47" s="1100"/>
      <c r="AB47" s="1100"/>
      <c r="AC47" s="1101" t="s">
        <v>90</v>
      </c>
      <c r="AD47" s="1100"/>
      <c r="AE47" s="1101" t="s">
        <v>89</v>
      </c>
      <c r="AF47" s="1100"/>
      <c r="AG47" s="1102" t="s">
        <v>88</v>
      </c>
      <c r="AH47" s="1103"/>
      <c r="AI47" s="1104"/>
      <c r="AJ47" s="1104"/>
      <c r="AK47" s="1104"/>
      <c r="AL47" s="1104"/>
      <c r="AM47" s="1104"/>
      <c r="AN47" s="1104"/>
      <c r="AO47" s="1104"/>
    </row>
    <row r="48" spans="1:41" ht="11.25" customHeight="1" x14ac:dyDescent="0.15">
      <c r="A48" s="1138"/>
      <c r="B48" s="1138"/>
      <c r="C48" s="1141"/>
      <c r="D48" s="1142"/>
      <c r="E48" s="1143"/>
      <c r="F48" s="1143"/>
      <c r="G48" s="1143"/>
      <c r="H48" s="1144"/>
      <c r="I48" s="1144"/>
      <c r="J48" s="1144"/>
      <c r="K48" s="1145"/>
      <c r="L48" s="1146"/>
      <c r="M48" s="1100"/>
      <c r="N48" s="1101"/>
      <c r="O48" s="1100"/>
      <c r="P48" s="1101"/>
      <c r="Q48" s="1100"/>
      <c r="R48" s="1102"/>
      <c r="S48" s="1104"/>
      <c r="T48" s="1104"/>
      <c r="U48" s="1104"/>
      <c r="V48" s="1104"/>
      <c r="W48" s="1104"/>
      <c r="X48" s="1104"/>
      <c r="Y48" s="1104"/>
      <c r="Z48" s="1162"/>
      <c r="AA48" s="1100"/>
      <c r="AB48" s="1100"/>
      <c r="AC48" s="1101"/>
      <c r="AD48" s="1100"/>
      <c r="AE48" s="1101"/>
      <c r="AF48" s="1100"/>
      <c r="AG48" s="1102"/>
      <c r="AH48" s="1103"/>
      <c r="AI48" s="1104"/>
      <c r="AJ48" s="1104"/>
      <c r="AK48" s="1104"/>
      <c r="AL48" s="1104"/>
      <c r="AM48" s="1104"/>
      <c r="AN48" s="1104"/>
      <c r="AO48" s="1104"/>
    </row>
    <row r="49" spans="1:41" ht="11.25" customHeight="1" x14ac:dyDescent="0.15">
      <c r="A49" s="1138">
        <v>17</v>
      </c>
      <c r="B49" s="1138"/>
      <c r="C49" s="1139"/>
      <c r="D49" s="1140"/>
      <c r="E49" s="1143"/>
      <c r="F49" s="1143"/>
      <c r="G49" s="1143"/>
      <c r="H49" s="1144"/>
      <c r="I49" s="1144"/>
      <c r="J49" s="1144"/>
      <c r="K49" s="1145"/>
      <c r="L49" s="1146"/>
      <c r="M49" s="1100"/>
      <c r="N49" s="1101" t="s">
        <v>90</v>
      </c>
      <c r="O49" s="1100"/>
      <c r="P49" s="1101" t="s">
        <v>89</v>
      </c>
      <c r="Q49" s="1100"/>
      <c r="R49" s="1102" t="s">
        <v>88</v>
      </c>
      <c r="S49" s="1104"/>
      <c r="T49" s="1104"/>
      <c r="U49" s="1104"/>
      <c r="V49" s="1104"/>
      <c r="W49" s="1104"/>
      <c r="X49" s="1104"/>
      <c r="Y49" s="1104"/>
      <c r="Z49" s="1162"/>
      <c r="AA49" s="1100"/>
      <c r="AB49" s="1100"/>
      <c r="AC49" s="1101" t="s">
        <v>90</v>
      </c>
      <c r="AD49" s="1100"/>
      <c r="AE49" s="1101" t="s">
        <v>89</v>
      </c>
      <c r="AF49" s="1100"/>
      <c r="AG49" s="1102" t="s">
        <v>88</v>
      </c>
      <c r="AH49" s="1103"/>
      <c r="AI49" s="1104"/>
      <c r="AJ49" s="1104"/>
      <c r="AK49" s="1104"/>
      <c r="AL49" s="1104"/>
      <c r="AM49" s="1104"/>
      <c r="AN49" s="1104"/>
      <c r="AO49" s="1104"/>
    </row>
    <row r="50" spans="1:41" ht="11.25" customHeight="1" x14ac:dyDescent="0.15">
      <c r="A50" s="1138"/>
      <c r="B50" s="1138"/>
      <c r="C50" s="1141"/>
      <c r="D50" s="1142"/>
      <c r="E50" s="1143"/>
      <c r="F50" s="1143"/>
      <c r="G50" s="1143"/>
      <c r="H50" s="1144"/>
      <c r="I50" s="1144"/>
      <c r="J50" s="1144"/>
      <c r="K50" s="1145"/>
      <c r="L50" s="1146"/>
      <c r="M50" s="1100"/>
      <c r="N50" s="1101"/>
      <c r="O50" s="1100"/>
      <c r="P50" s="1101"/>
      <c r="Q50" s="1100"/>
      <c r="R50" s="1102"/>
      <c r="S50" s="1104"/>
      <c r="T50" s="1104"/>
      <c r="U50" s="1104"/>
      <c r="V50" s="1104"/>
      <c r="W50" s="1104"/>
      <c r="X50" s="1104"/>
      <c r="Y50" s="1104"/>
      <c r="Z50" s="1162"/>
      <c r="AA50" s="1100"/>
      <c r="AB50" s="1100"/>
      <c r="AC50" s="1101"/>
      <c r="AD50" s="1100"/>
      <c r="AE50" s="1101"/>
      <c r="AF50" s="1100"/>
      <c r="AG50" s="1102"/>
      <c r="AH50" s="1103"/>
      <c r="AI50" s="1104"/>
      <c r="AJ50" s="1104"/>
      <c r="AK50" s="1104"/>
      <c r="AL50" s="1104"/>
      <c r="AM50" s="1104"/>
      <c r="AN50" s="1104"/>
      <c r="AO50" s="1104"/>
    </row>
    <row r="51" spans="1:41" ht="11.25" customHeight="1" x14ac:dyDescent="0.15">
      <c r="A51" s="1138">
        <v>18</v>
      </c>
      <c r="B51" s="1138"/>
      <c r="C51" s="1139"/>
      <c r="D51" s="1140"/>
      <c r="E51" s="1143"/>
      <c r="F51" s="1143"/>
      <c r="G51" s="1143"/>
      <c r="H51" s="1144"/>
      <c r="I51" s="1144"/>
      <c r="J51" s="1144"/>
      <c r="K51" s="1145"/>
      <c r="L51" s="1146"/>
      <c r="M51" s="1100"/>
      <c r="N51" s="1101" t="s">
        <v>90</v>
      </c>
      <c r="O51" s="1100"/>
      <c r="P51" s="1101" t="s">
        <v>89</v>
      </c>
      <c r="Q51" s="1100"/>
      <c r="R51" s="1102" t="s">
        <v>88</v>
      </c>
      <c r="S51" s="1104"/>
      <c r="T51" s="1104"/>
      <c r="U51" s="1104"/>
      <c r="V51" s="1104"/>
      <c r="W51" s="1104"/>
      <c r="X51" s="1104"/>
      <c r="Y51" s="1104"/>
      <c r="Z51" s="1162"/>
      <c r="AA51" s="1100"/>
      <c r="AB51" s="1100"/>
      <c r="AC51" s="1101" t="s">
        <v>90</v>
      </c>
      <c r="AD51" s="1100"/>
      <c r="AE51" s="1101" t="s">
        <v>89</v>
      </c>
      <c r="AF51" s="1100"/>
      <c r="AG51" s="1102" t="s">
        <v>88</v>
      </c>
      <c r="AH51" s="1103"/>
      <c r="AI51" s="1104"/>
      <c r="AJ51" s="1104"/>
      <c r="AK51" s="1104"/>
      <c r="AL51" s="1104"/>
      <c r="AM51" s="1104"/>
      <c r="AN51" s="1104"/>
      <c r="AO51" s="1104"/>
    </row>
    <row r="52" spans="1:41" ht="11.25" customHeight="1" x14ac:dyDescent="0.15">
      <c r="A52" s="1138"/>
      <c r="B52" s="1138"/>
      <c r="C52" s="1141"/>
      <c r="D52" s="1142"/>
      <c r="E52" s="1143"/>
      <c r="F52" s="1143"/>
      <c r="G52" s="1143"/>
      <c r="H52" s="1144"/>
      <c r="I52" s="1144"/>
      <c r="J52" s="1144"/>
      <c r="K52" s="1145"/>
      <c r="L52" s="1146"/>
      <c r="M52" s="1100"/>
      <c r="N52" s="1101"/>
      <c r="O52" s="1100"/>
      <c r="P52" s="1101"/>
      <c r="Q52" s="1100"/>
      <c r="R52" s="1102"/>
      <c r="S52" s="1104"/>
      <c r="T52" s="1104"/>
      <c r="U52" s="1104"/>
      <c r="V52" s="1104"/>
      <c r="W52" s="1104"/>
      <c r="X52" s="1104"/>
      <c r="Y52" s="1104"/>
      <c r="Z52" s="1162"/>
      <c r="AA52" s="1100"/>
      <c r="AB52" s="1100"/>
      <c r="AC52" s="1101"/>
      <c r="AD52" s="1100"/>
      <c r="AE52" s="1101"/>
      <c r="AF52" s="1100"/>
      <c r="AG52" s="1102"/>
      <c r="AH52" s="1103"/>
      <c r="AI52" s="1104"/>
      <c r="AJ52" s="1104"/>
      <c r="AK52" s="1104"/>
      <c r="AL52" s="1104"/>
      <c r="AM52" s="1104"/>
      <c r="AN52" s="1104"/>
      <c r="AO52" s="1104"/>
    </row>
    <row r="53" spans="1:41" ht="11.25" customHeight="1" x14ac:dyDescent="0.15">
      <c r="A53" s="1138">
        <v>19</v>
      </c>
      <c r="B53" s="1138"/>
      <c r="C53" s="1139"/>
      <c r="D53" s="1140"/>
      <c r="E53" s="1143"/>
      <c r="F53" s="1143"/>
      <c r="G53" s="1143"/>
      <c r="H53" s="1144"/>
      <c r="I53" s="1144"/>
      <c r="J53" s="1144"/>
      <c r="K53" s="1145"/>
      <c r="L53" s="1146"/>
      <c r="M53" s="1100"/>
      <c r="N53" s="1101" t="s">
        <v>90</v>
      </c>
      <c r="O53" s="1100"/>
      <c r="P53" s="1101" t="s">
        <v>89</v>
      </c>
      <c r="Q53" s="1100"/>
      <c r="R53" s="1102" t="s">
        <v>88</v>
      </c>
      <c r="S53" s="1104"/>
      <c r="T53" s="1104"/>
      <c r="U53" s="1104"/>
      <c r="V53" s="1104"/>
      <c r="W53" s="1104"/>
      <c r="X53" s="1104"/>
      <c r="Y53" s="1104"/>
      <c r="Z53" s="1162"/>
      <c r="AA53" s="1100"/>
      <c r="AB53" s="1100"/>
      <c r="AC53" s="1101" t="s">
        <v>90</v>
      </c>
      <c r="AD53" s="1100"/>
      <c r="AE53" s="1101" t="s">
        <v>89</v>
      </c>
      <c r="AF53" s="1100"/>
      <c r="AG53" s="1102" t="s">
        <v>88</v>
      </c>
      <c r="AH53" s="1103"/>
      <c r="AI53" s="1104"/>
      <c r="AJ53" s="1104"/>
      <c r="AK53" s="1104"/>
      <c r="AL53" s="1104"/>
      <c r="AM53" s="1104"/>
      <c r="AN53" s="1104"/>
      <c r="AO53" s="1104"/>
    </row>
    <row r="54" spans="1:41" ht="11.25" customHeight="1" x14ac:dyDescent="0.15">
      <c r="A54" s="1138"/>
      <c r="B54" s="1138"/>
      <c r="C54" s="1141"/>
      <c r="D54" s="1142"/>
      <c r="E54" s="1143"/>
      <c r="F54" s="1143"/>
      <c r="G54" s="1143"/>
      <c r="H54" s="1144"/>
      <c r="I54" s="1144"/>
      <c r="J54" s="1144"/>
      <c r="K54" s="1145"/>
      <c r="L54" s="1146"/>
      <c r="M54" s="1163"/>
      <c r="N54" s="1110"/>
      <c r="O54" s="1163"/>
      <c r="P54" s="1110"/>
      <c r="Q54" s="1163"/>
      <c r="R54" s="1120"/>
      <c r="S54" s="1164"/>
      <c r="T54" s="1164"/>
      <c r="U54" s="1164"/>
      <c r="V54" s="1164"/>
      <c r="W54" s="1164"/>
      <c r="X54" s="1164"/>
      <c r="Y54" s="1164"/>
      <c r="Z54" s="1165"/>
      <c r="AA54" s="1100"/>
      <c r="AB54" s="1100"/>
      <c r="AC54" s="1101"/>
      <c r="AD54" s="1100"/>
      <c r="AE54" s="1101"/>
      <c r="AF54" s="1100"/>
      <c r="AG54" s="1102"/>
      <c r="AH54" s="1103"/>
      <c r="AI54" s="1104"/>
      <c r="AJ54" s="1104"/>
      <c r="AK54" s="1104"/>
      <c r="AL54" s="1104"/>
      <c r="AM54" s="1104"/>
      <c r="AN54" s="1104"/>
      <c r="AO54" s="1104"/>
    </row>
    <row r="55" spans="1:41" ht="11.25" customHeight="1" x14ac:dyDescent="0.15">
      <c r="A55" s="1138">
        <v>20</v>
      </c>
      <c r="B55" s="1138"/>
      <c r="C55" s="1139"/>
      <c r="D55" s="1140"/>
      <c r="E55" s="1143"/>
      <c r="F55" s="1143"/>
      <c r="G55" s="1143"/>
      <c r="H55" s="1144"/>
      <c r="I55" s="1144"/>
      <c r="J55" s="1144"/>
      <c r="K55" s="1145"/>
      <c r="L55" s="1146"/>
      <c r="M55" s="1100"/>
      <c r="N55" s="1101" t="s">
        <v>90</v>
      </c>
      <c r="O55" s="1100"/>
      <c r="P55" s="1101" t="s">
        <v>89</v>
      </c>
      <c r="Q55" s="1100"/>
      <c r="R55" s="1102" t="s">
        <v>88</v>
      </c>
      <c r="S55" s="1104"/>
      <c r="T55" s="1104"/>
      <c r="U55" s="1104"/>
      <c r="V55" s="1104"/>
      <c r="W55" s="1104"/>
      <c r="X55" s="1104"/>
      <c r="Y55" s="1104"/>
      <c r="Z55" s="1162"/>
      <c r="AA55" s="1100"/>
      <c r="AB55" s="1100"/>
      <c r="AC55" s="1101" t="s">
        <v>90</v>
      </c>
      <c r="AD55" s="1100"/>
      <c r="AE55" s="1101" t="s">
        <v>89</v>
      </c>
      <c r="AF55" s="1100"/>
      <c r="AG55" s="1102" t="s">
        <v>88</v>
      </c>
      <c r="AH55" s="1103"/>
      <c r="AI55" s="1104"/>
      <c r="AJ55" s="1104"/>
      <c r="AK55" s="1104"/>
      <c r="AL55" s="1104"/>
      <c r="AM55" s="1104"/>
      <c r="AN55" s="1104"/>
      <c r="AO55" s="1104"/>
    </row>
    <row r="56" spans="1:41" ht="11.25" customHeight="1" x14ac:dyDescent="0.15">
      <c r="A56" s="1138"/>
      <c r="B56" s="1138"/>
      <c r="C56" s="1141"/>
      <c r="D56" s="1142"/>
      <c r="E56" s="1143"/>
      <c r="F56" s="1143"/>
      <c r="G56" s="1143"/>
      <c r="H56" s="1144"/>
      <c r="I56" s="1144"/>
      <c r="J56" s="1144"/>
      <c r="K56" s="1145"/>
      <c r="L56" s="1146"/>
      <c r="M56" s="1163"/>
      <c r="N56" s="1110"/>
      <c r="O56" s="1163"/>
      <c r="P56" s="1110"/>
      <c r="Q56" s="1163"/>
      <c r="R56" s="1120"/>
      <c r="S56" s="1164"/>
      <c r="T56" s="1164"/>
      <c r="U56" s="1164"/>
      <c r="V56" s="1164"/>
      <c r="W56" s="1164"/>
      <c r="X56" s="1164"/>
      <c r="Y56" s="1164"/>
      <c r="Z56" s="1165"/>
      <c r="AA56" s="1100"/>
      <c r="AB56" s="1100"/>
      <c r="AC56" s="1101"/>
      <c r="AD56" s="1100"/>
      <c r="AE56" s="1101"/>
      <c r="AF56" s="1100"/>
      <c r="AG56" s="1102"/>
      <c r="AH56" s="1103"/>
      <c r="AI56" s="1104"/>
      <c r="AJ56" s="1104"/>
      <c r="AK56" s="1104"/>
      <c r="AL56" s="1104"/>
      <c r="AM56" s="1104"/>
      <c r="AN56" s="1104"/>
      <c r="AO56" s="1104"/>
    </row>
    <row r="57" spans="1:41" ht="11.25" customHeight="1" x14ac:dyDescent="0.15">
      <c r="A57" s="111"/>
      <c r="B57" s="111"/>
      <c r="C57" s="111"/>
      <c r="D57" s="111"/>
      <c r="E57" s="111"/>
      <c r="F57" s="111"/>
      <c r="G57" s="111"/>
      <c r="H57" s="111"/>
      <c r="I57" s="111"/>
      <c r="J57" s="111"/>
      <c r="K57" s="111"/>
      <c r="L57" s="1167" t="s">
        <v>87</v>
      </c>
      <c r="M57" s="1168"/>
      <c r="N57" s="1168"/>
      <c r="O57" s="1168"/>
      <c r="P57" s="1168"/>
      <c r="Q57" s="1168"/>
      <c r="R57" s="1168"/>
      <c r="S57" s="1168"/>
      <c r="T57" s="1168"/>
      <c r="U57" s="1168"/>
      <c r="V57" s="1168"/>
      <c r="W57" s="1168"/>
      <c r="X57" s="1168"/>
      <c r="Y57" s="1168"/>
      <c r="Z57" s="1169"/>
      <c r="AA57" s="1168" t="s">
        <v>87</v>
      </c>
      <c r="AB57" s="1168"/>
      <c r="AC57" s="1168"/>
      <c r="AD57" s="1168"/>
      <c r="AE57" s="1168"/>
      <c r="AF57" s="1168"/>
      <c r="AG57" s="1168"/>
      <c r="AH57" s="1168"/>
      <c r="AI57" s="1168"/>
      <c r="AJ57" s="1168"/>
      <c r="AK57" s="1168"/>
      <c r="AL57" s="1168"/>
      <c r="AM57" s="1168"/>
      <c r="AN57" s="1168"/>
      <c r="AO57" s="1170"/>
    </row>
    <row r="58" spans="1:41" ht="12.75" customHeight="1" x14ac:dyDescent="0.15">
      <c r="A58" s="111"/>
      <c r="B58" s="111"/>
      <c r="C58" s="111"/>
      <c r="D58" s="111"/>
      <c r="E58" s="111"/>
      <c r="F58" s="111"/>
      <c r="G58" s="111"/>
      <c r="H58" s="111"/>
      <c r="I58" s="111"/>
      <c r="J58" s="111"/>
      <c r="K58" s="111"/>
      <c r="L58" s="1177" t="s">
        <v>86</v>
      </c>
      <c r="M58" s="1178"/>
      <c r="N58" s="1178"/>
      <c r="O58" s="1178"/>
      <c r="P58" s="1178"/>
      <c r="Q58" s="1178"/>
      <c r="R58" s="1179"/>
      <c r="S58" s="1179"/>
      <c r="T58" s="1179"/>
      <c r="U58" s="1179"/>
      <c r="V58" s="1179"/>
      <c r="W58" s="1179"/>
      <c r="X58" s="1179"/>
      <c r="Y58" s="1179"/>
      <c r="Z58" s="1180"/>
      <c r="AA58" s="1171" t="s">
        <v>86</v>
      </c>
      <c r="AB58" s="1171"/>
      <c r="AC58" s="1171"/>
      <c r="AD58" s="1171"/>
      <c r="AE58" s="1171"/>
      <c r="AF58" s="1171"/>
      <c r="AG58" s="1171"/>
      <c r="AH58" s="1171"/>
      <c r="AI58" s="1171"/>
      <c r="AJ58" s="1171"/>
      <c r="AK58" s="1171"/>
      <c r="AL58" s="1171"/>
      <c r="AM58" s="1171"/>
      <c r="AN58" s="1171"/>
      <c r="AO58" s="1172"/>
    </row>
    <row r="59" spans="1:41" ht="12.75" customHeight="1" x14ac:dyDescent="0.15">
      <c r="A59" s="111"/>
      <c r="B59" s="111"/>
      <c r="C59" s="111"/>
      <c r="D59" s="111"/>
      <c r="E59" s="111"/>
      <c r="F59" s="111"/>
      <c r="G59" s="111"/>
      <c r="H59" s="111"/>
      <c r="I59" s="111"/>
      <c r="J59" s="111"/>
      <c r="K59" s="111"/>
      <c r="L59" s="1173" t="s">
        <v>85</v>
      </c>
      <c r="M59" s="1174"/>
      <c r="N59" s="1174"/>
      <c r="O59" s="1174"/>
      <c r="P59" s="1175"/>
      <c r="Q59" s="1175"/>
      <c r="R59" s="1175"/>
      <c r="S59" s="1175"/>
      <c r="T59" s="1175"/>
      <c r="U59" s="1175"/>
      <c r="V59" s="1175"/>
      <c r="W59" s="1175"/>
      <c r="X59" s="1175"/>
      <c r="Y59" s="1175"/>
      <c r="Z59" s="114"/>
      <c r="AA59" s="1174" t="s">
        <v>85</v>
      </c>
      <c r="AB59" s="1174"/>
      <c r="AC59" s="1174"/>
      <c r="AD59" s="1174"/>
      <c r="AE59" s="1176"/>
      <c r="AF59" s="1176"/>
      <c r="AG59" s="1176"/>
      <c r="AH59" s="1176"/>
      <c r="AI59" s="1176"/>
      <c r="AJ59" s="1176"/>
      <c r="AK59" s="1176"/>
      <c r="AL59" s="1176"/>
      <c r="AM59" s="1176"/>
      <c r="AN59" s="1176"/>
      <c r="AO59" s="115"/>
    </row>
    <row r="60" spans="1:41" ht="13.5" customHeight="1" x14ac:dyDescent="0.15">
      <c r="A60" s="349" t="s">
        <v>84</v>
      </c>
      <c r="B60" s="349"/>
      <c r="C60" s="349"/>
      <c r="D60" s="349"/>
      <c r="E60" s="1166" t="s">
        <v>83</v>
      </c>
      <c r="F60" s="1166"/>
      <c r="G60" s="1166"/>
      <c r="H60" s="1166"/>
      <c r="I60" s="1166"/>
      <c r="J60" s="1166"/>
      <c r="K60" s="1166"/>
      <c r="L60" s="1166"/>
      <c r="M60" s="1166"/>
      <c r="N60" s="1166"/>
      <c r="O60" s="1166"/>
      <c r="P60" s="1166"/>
      <c r="Q60" s="1166"/>
      <c r="R60" s="1166"/>
      <c r="S60" s="1166"/>
      <c r="T60" s="1166"/>
      <c r="U60" s="1166"/>
      <c r="V60" s="1166"/>
      <c r="W60" s="1166"/>
      <c r="X60" s="1166"/>
      <c r="Y60" s="1166"/>
      <c r="Z60" s="1166"/>
      <c r="AA60" s="1166"/>
      <c r="AB60" s="1166"/>
      <c r="AC60" s="1166"/>
      <c r="AD60" s="1166"/>
      <c r="AE60" s="1166"/>
      <c r="AF60" s="1166"/>
      <c r="AG60" s="1166"/>
      <c r="AH60" s="1166"/>
      <c r="AI60" s="1166"/>
      <c r="AJ60" s="1166"/>
      <c r="AK60" s="1166"/>
      <c r="AL60" s="1166"/>
      <c r="AM60" s="1166"/>
      <c r="AN60" s="1166"/>
      <c r="AO60" s="1166"/>
    </row>
    <row r="61" spans="1:41" x14ac:dyDescent="0.15">
      <c r="A61" s="349"/>
      <c r="B61" s="349"/>
      <c r="C61" s="349"/>
      <c r="D61" s="349"/>
      <c r="E61" s="1166"/>
      <c r="F61" s="1166"/>
      <c r="G61" s="1166"/>
      <c r="H61" s="1166"/>
      <c r="I61" s="1166"/>
      <c r="J61" s="1166"/>
      <c r="K61" s="1166"/>
      <c r="L61" s="1166"/>
      <c r="M61" s="1166"/>
      <c r="N61" s="1166"/>
      <c r="O61" s="1166"/>
      <c r="P61" s="1166"/>
      <c r="Q61" s="1166"/>
      <c r="R61" s="1166"/>
      <c r="S61" s="1166"/>
      <c r="T61" s="1166"/>
      <c r="U61" s="1166"/>
      <c r="V61" s="1166"/>
      <c r="W61" s="1166"/>
      <c r="X61" s="1166"/>
      <c r="Y61" s="1166"/>
      <c r="Z61" s="1166"/>
      <c r="AA61" s="1166"/>
      <c r="AB61" s="1166"/>
      <c r="AC61" s="1166"/>
      <c r="AD61" s="1166"/>
      <c r="AE61" s="1166"/>
      <c r="AF61" s="1166"/>
      <c r="AG61" s="1166"/>
      <c r="AH61" s="1166"/>
      <c r="AI61" s="1166"/>
      <c r="AJ61" s="1166"/>
      <c r="AK61" s="1166"/>
      <c r="AL61" s="1166"/>
      <c r="AM61" s="1166"/>
      <c r="AN61" s="1166"/>
      <c r="AO61" s="1166"/>
    </row>
    <row r="62" spans="1:41" x14ac:dyDescent="0.15">
      <c r="A62" s="349"/>
      <c r="B62" s="349"/>
      <c r="C62" s="349"/>
      <c r="D62" s="349"/>
      <c r="E62" s="1166"/>
      <c r="F62" s="1166"/>
      <c r="G62" s="1166"/>
      <c r="H62" s="1166"/>
      <c r="I62" s="1166"/>
      <c r="J62" s="1166"/>
      <c r="K62" s="1166"/>
      <c r="L62" s="1166"/>
      <c r="M62" s="1166"/>
      <c r="N62" s="1166"/>
      <c r="O62" s="1166"/>
      <c r="P62" s="1166"/>
      <c r="Q62" s="1166"/>
      <c r="R62" s="1166"/>
      <c r="S62" s="1166"/>
      <c r="T62" s="1166"/>
      <c r="U62" s="1166"/>
      <c r="V62" s="1166"/>
      <c r="W62" s="1166"/>
      <c r="X62" s="1166"/>
      <c r="Y62" s="1166"/>
      <c r="Z62" s="1166"/>
      <c r="AA62" s="1166"/>
      <c r="AB62" s="1166"/>
      <c r="AC62" s="1166"/>
      <c r="AD62" s="1166"/>
      <c r="AE62" s="1166"/>
      <c r="AF62" s="1166"/>
      <c r="AG62" s="1166"/>
      <c r="AH62" s="1166"/>
      <c r="AI62" s="1166"/>
      <c r="AJ62" s="1166"/>
      <c r="AK62" s="1166"/>
      <c r="AL62" s="1166"/>
      <c r="AM62" s="1166"/>
      <c r="AN62" s="1166"/>
      <c r="AO62" s="1166"/>
    </row>
    <row r="63" spans="1:41" x14ac:dyDescent="0.15">
      <c r="A63" s="349" t="s">
        <v>82</v>
      </c>
      <c r="B63" s="349"/>
      <c r="C63" s="349"/>
      <c r="D63" s="349"/>
      <c r="E63" s="1166" t="s">
        <v>81</v>
      </c>
      <c r="F63" s="1166"/>
      <c r="G63" s="1166"/>
      <c r="H63" s="1166"/>
      <c r="I63" s="1166"/>
      <c r="J63" s="1166"/>
      <c r="K63" s="1166"/>
      <c r="L63" s="1166"/>
      <c r="M63" s="1166"/>
      <c r="N63" s="1166"/>
      <c r="O63" s="1166"/>
      <c r="P63" s="1166"/>
      <c r="Q63" s="1166"/>
      <c r="R63" s="1166"/>
      <c r="S63" s="1166"/>
      <c r="T63" s="1166"/>
      <c r="U63" s="1166"/>
      <c r="V63" s="1166"/>
      <c r="W63" s="1166"/>
      <c r="X63" s="1166"/>
      <c r="Y63" s="1166"/>
      <c r="Z63" s="1166"/>
      <c r="AA63" s="1166"/>
      <c r="AB63" s="1166"/>
      <c r="AC63" s="1166"/>
      <c r="AD63" s="1166"/>
      <c r="AE63" s="1166"/>
      <c r="AF63" s="1166"/>
      <c r="AG63" s="1166"/>
      <c r="AH63" s="1166"/>
      <c r="AI63" s="1166"/>
      <c r="AJ63" s="1166"/>
      <c r="AK63" s="1166"/>
      <c r="AL63" s="1166"/>
      <c r="AM63" s="1166"/>
      <c r="AN63" s="1166"/>
      <c r="AO63" s="1166"/>
    </row>
    <row r="64" spans="1:41" x14ac:dyDescent="0.15">
      <c r="A64" s="349"/>
      <c r="B64" s="349"/>
      <c r="C64" s="349"/>
      <c r="D64" s="349"/>
      <c r="E64" s="1166"/>
      <c r="F64" s="1166"/>
      <c r="G64" s="1166"/>
      <c r="H64" s="1166"/>
      <c r="I64" s="1166"/>
      <c r="J64" s="1166"/>
      <c r="K64" s="1166"/>
      <c r="L64" s="1166"/>
      <c r="M64" s="1166"/>
      <c r="N64" s="1166"/>
      <c r="O64" s="1166"/>
      <c r="P64" s="1166"/>
      <c r="Q64" s="1166"/>
      <c r="R64" s="1166"/>
      <c r="S64" s="1166"/>
      <c r="T64" s="1166"/>
      <c r="U64" s="1166"/>
      <c r="V64" s="1166"/>
      <c r="W64" s="1166"/>
      <c r="X64" s="1166"/>
      <c r="Y64" s="1166"/>
      <c r="Z64" s="1166"/>
      <c r="AA64" s="1166"/>
      <c r="AB64" s="1166"/>
      <c r="AC64" s="1166"/>
      <c r="AD64" s="1166"/>
      <c r="AE64" s="1166"/>
      <c r="AF64" s="1166"/>
      <c r="AG64" s="1166"/>
      <c r="AH64" s="1166"/>
      <c r="AI64" s="1166"/>
      <c r="AJ64" s="1166"/>
      <c r="AK64" s="1166"/>
      <c r="AL64" s="1166"/>
      <c r="AM64" s="1166"/>
      <c r="AN64" s="1166"/>
      <c r="AO64" s="1166"/>
    </row>
    <row r="65" spans="1:41" x14ac:dyDescent="0.15">
      <c r="A65" s="349" t="s">
        <v>80</v>
      </c>
      <c r="B65" s="349"/>
      <c r="C65" s="349"/>
      <c r="D65" s="349"/>
      <c r="E65" s="349" t="s">
        <v>79</v>
      </c>
      <c r="F65" s="349"/>
      <c r="G65" s="349"/>
      <c r="H65" s="349"/>
      <c r="I65" s="349"/>
      <c r="J65" s="349"/>
      <c r="K65" s="349"/>
      <c r="L65" s="349"/>
      <c r="M65" s="349"/>
      <c r="N65" s="349"/>
      <c r="O65" s="349"/>
      <c r="P65" s="349"/>
      <c r="Q65" s="349"/>
      <c r="R65" s="349"/>
      <c r="S65" s="349"/>
      <c r="T65" s="349"/>
      <c r="U65" s="349"/>
      <c r="V65" s="349"/>
      <c r="W65" s="349"/>
      <c r="X65" s="349"/>
      <c r="Y65" s="349"/>
      <c r="Z65" s="349"/>
      <c r="AA65" s="349"/>
      <c r="AB65" s="349"/>
      <c r="AC65" s="349"/>
      <c r="AD65" s="349"/>
      <c r="AE65" s="349"/>
      <c r="AF65" s="349"/>
      <c r="AG65" s="349"/>
      <c r="AH65" s="349"/>
      <c r="AI65" s="349"/>
      <c r="AJ65" s="349"/>
      <c r="AK65" s="349"/>
      <c r="AL65" s="349"/>
      <c r="AM65" s="349"/>
      <c r="AN65" s="349"/>
      <c r="AO65" s="349"/>
    </row>
    <row r="66" spans="1:41" ht="13.5" customHeight="1" x14ac:dyDescent="0.15">
      <c r="A66" s="349" t="s">
        <v>78</v>
      </c>
      <c r="B66" s="349"/>
      <c r="C66" s="349"/>
      <c r="D66" s="349"/>
      <c r="E66" s="1166" t="s">
        <v>77</v>
      </c>
      <c r="F66" s="1166"/>
      <c r="G66" s="1166"/>
      <c r="H66" s="1166"/>
      <c r="I66" s="1166"/>
      <c r="J66" s="1166"/>
      <c r="K66" s="1166"/>
      <c r="L66" s="1166"/>
      <c r="M66" s="1166"/>
      <c r="N66" s="1166"/>
      <c r="O66" s="1166"/>
      <c r="P66" s="1166"/>
      <c r="Q66" s="1166"/>
      <c r="R66" s="1166"/>
      <c r="S66" s="1166"/>
      <c r="T66" s="1166"/>
      <c r="U66" s="1166"/>
      <c r="V66" s="1166"/>
      <c r="W66" s="1166"/>
      <c r="X66" s="1166"/>
      <c r="Y66" s="1166"/>
      <c r="Z66" s="1166"/>
      <c r="AA66" s="1166"/>
      <c r="AB66" s="1166"/>
      <c r="AC66" s="1166"/>
      <c r="AD66" s="1166"/>
      <c r="AE66" s="1166"/>
      <c r="AF66" s="1166"/>
      <c r="AG66" s="1166"/>
      <c r="AH66" s="1166"/>
      <c r="AI66" s="1166"/>
      <c r="AJ66" s="1166"/>
      <c r="AK66" s="1166"/>
      <c r="AL66" s="1166"/>
      <c r="AM66" s="1166"/>
      <c r="AN66" s="1166"/>
      <c r="AO66" s="1166"/>
    </row>
    <row r="67" spans="1:41" x14ac:dyDescent="0.15">
      <c r="A67" s="349"/>
      <c r="B67" s="349"/>
      <c r="C67" s="349"/>
      <c r="D67" s="349"/>
      <c r="E67" s="1166"/>
      <c r="F67" s="1166"/>
      <c r="G67" s="1166"/>
      <c r="H67" s="1166"/>
      <c r="I67" s="1166"/>
      <c r="J67" s="1166"/>
      <c r="K67" s="1166"/>
      <c r="L67" s="1166"/>
      <c r="M67" s="1166"/>
      <c r="N67" s="1166"/>
      <c r="O67" s="1166"/>
      <c r="P67" s="1166"/>
      <c r="Q67" s="1166"/>
      <c r="R67" s="1166"/>
      <c r="S67" s="1166"/>
      <c r="T67" s="1166"/>
      <c r="U67" s="1166"/>
      <c r="V67" s="1166"/>
      <c r="W67" s="1166"/>
      <c r="X67" s="1166"/>
      <c r="Y67" s="1166"/>
      <c r="Z67" s="1166"/>
      <c r="AA67" s="1166"/>
      <c r="AB67" s="1166"/>
      <c r="AC67" s="1166"/>
      <c r="AD67" s="1166"/>
      <c r="AE67" s="1166"/>
      <c r="AF67" s="1166"/>
      <c r="AG67" s="1166"/>
      <c r="AH67" s="1166"/>
      <c r="AI67" s="1166"/>
      <c r="AJ67" s="1166"/>
      <c r="AK67" s="1166"/>
      <c r="AL67" s="1166"/>
      <c r="AM67" s="1166"/>
      <c r="AN67" s="1166"/>
      <c r="AO67" s="1166"/>
    </row>
    <row r="68" spans="1:41" ht="21.95" customHeight="1" x14ac:dyDescent="0.15">
      <c r="A68" s="349"/>
      <c r="B68" s="349"/>
      <c r="C68" s="349"/>
      <c r="D68" s="349"/>
      <c r="E68" s="1166"/>
      <c r="F68" s="1166"/>
      <c r="G68" s="1166"/>
      <c r="H68" s="1166"/>
      <c r="I68" s="1166"/>
      <c r="J68" s="1166"/>
      <c r="K68" s="1166"/>
      <c r="L68" s="1166"/>
      <c r="M68" s="1166"/>
      <c r="N68" s="1166"/>
      <c r="O68" s="1166"/>
      <c r="P68" s="1166"/>
      <c r="Q68" s="1166"/>
      <c r="R68" s="1166"/>
      <c r="S68" s="1166"/>
      <c r="T68" s="1166"/>
      <c r="U68" s="1166"/>
      <c r="V68" s="1166"/>
      <c r="W68" s="1166"/>
      <c r="X68" s="1166"/>
      <c r="Y68" s="1166"/>
      <c r="Z68" s="1166"/>
      <c r="AA68" s="1166"/>
      <c r="AB68" s="1166"/>
      <c r="AC68" s="1166"/>
      <c r="AD68" s="1166"/>
      <c r="AE68" s="1166"/>
      <c r="AF68" s="1166"/>
      <c r="AG68" s="1166"/>
      <c r="AH68" s="1166"/>
      <c r="AI68" s="1166"/>
      <c r="AJ68" s="1166"/>
      <c r="AK68" s="1166"/>
      <c r="AL68" s="1166"/>
      <c r="AM68" s="1166"/>
      <c r="AN68" s="1166"/>
      <c r="AO68" s="1166"/>
    </row>
    <row r="69" spans="1:41" x14ac:dyDescent="0.15">
      <c r="A69" s="349" t="s">
        <v>76</v>
      </c>
      <c r="B69" s="349"/>
      <c r="C69" s="349"/>
      <c r="D69" s="349"/>
      <c r="E69" s="1166" t="s">
        <v>75</v>
      </c>
      <c r="F69" s="1166"/>
      <c r="G69" s="1166"/>
      <c r="H69" s="1166"/>
      <c r="I69" s="1166"/>
      <c r="J69" s="1166"/>
      <c r="K69" s="1166"/>
      <c r="L69" s="1166"/>
      <c r="M69" s="1166"/>
      <c r="N69" s="1166"/>
      <c r="O69" s="1166"/>
      <c r="P69" s="1166"/>
      <c r="Q69" s="1166"/>
      <c r="R69" s="1166"/>
      <c r="S69" s="1166"/>
      <c r="T69" s="1166"/>
      <c r="U69" s="1166"/>
      <c r="V69" s="1166"/>
      <c r="W69" s="1166"/>
      <c r="X69" s="1166"/>
      <c r="Y69" s="1166"/>
      <c r="Z69" s="1166"/>
      <c r="AA69" s="1166"/>
      <c r="AB69" s="1166"/>
      <c r="AC69" s="1166"/>
      <c r="AD69" s="1166"/>
      <c r="AE69" s="1166"/>
      <c r="AF69" s="1166"/>
      <c r="AG69" s="1166"/>
      <c r="AH69" s="1166"/>
      <c r="AI69" s="1166"/>
      <c r="AJ69" s="1166"/>
      <c r="AK69" s="1166"/>
      <c r="AL69" s="1166"/>
      <c r="AM69" s="1166"/>
      <c r="AN69" s="1166"/>
      <c r="AO69" s="1166"/>
    </row>
    <row r="70" spans="1:41" x14ac:dyDescent="0.15">
      <c r="A70" s="349"/>
      <c r="B70" s="349"/>
      <c r="C70" s="349"/>
      <c r="D70" s="349"/>
      <c r="E70" s="1166"/>
      <c r="F70" s="1166"/>
      <c r="G70" s="1166"/>
      <c r="H70" s="1166"/>
      <c r="I70" s="1166"/>
      <c r="J70" s="1166"/>
      <c r="K70" s="1166"/>
      <c r="L70" s="1166"/>
      <c r="M70" s="1166"/>
      <c r="N70" s="1166"/>
      <c r="O70" s="1166"/>
      <c r="P70" s="1166"/>
      <c r="Q70" s="1166"/>
      <c r="R70" s="1166"/>
      <c r="S70" s="1166"/>
      <c r="T70" s="1166"/>
      <c r="U70" s="1166"/>
      <c r="V70" s="1166"/>
      <c r="W70" s="1166"/>
      <c r="X70" s="1166"/>
      <c r="Y70" s="1166"/>
      <c r="Z70" s="1166"/>
      <c r="AA70" s="1166"/>
      <c r="AB70" s="1166"/>
      <c r="AC70" s="1166"/>
      <c r="AD70" s="1166"/>
      <c r="AE70" s="1166"/>
      <c r="AF70" s="1166"/>
      <c r="AG70" s="1166"/>
      <c r="AH70" s="1166"/>
      <c r="AI70" s="1166"/>
      <c r="AJ70" s="1166"/>
      <c r="AK70" s="1166"/>
      <c r="AL70" s="1166"/>
      <c r="AM70" s="1166"/>
      <c r="AN70" s="1166"/>
      <c r="AO70" s="1166"/>
    </row>
  </sheetData>
  <sheetProtection formatRows="0"/>
  <mergeCells count="457">
    <mergeCell ref="E66:AO68"/>
    <mergeCell ref="E69:AO70"/>
    <mergeCell ref="L57:Z57"/>
    <mergeCell ref="AA57:AO57"/>
    <mergeCell ref="AA58:AO58"/>
    <mergeCell ref="L59:O59"/>
    <mergeCell ref="P59:Y59"/>
    <mergeCell ref="AA59:AD59"/>
    <mergeCell ref="AE59:AN59"/>
    <mergeCell ref="L58:Q58"/>
    <mergeCell ref="R58:Z58"/>
    <mergeCell ref="AD55:AD56"/>
    <mergeCell ref="AE55:AE56"/>
    <mergeCell ref="AF55:AF56"/>
    <mergeCell ref="AG55:AG56"/>
    <mergeCell ref="AH55:AO56"/>
    <mergeCell ref="E60:AO62"/>
    <mergeCell ref="E63:AO64"/>
    <mergeCell ref="AH53:AO54"/>
    <mergeCell ref="A55:B56"/>
    <mergeCell ref="C55:D56"/>
    <mergeCell ref="E55:G56"/>
    <mergeCell ref="H55:K56"/>
    <mergeCell ref="L55:L56"/>
    <mergeCell ref="M55:M56"/>
    <mergeCell ref="N55:N56"/>
    <mergeCell ref="O55:O56"/>
    <mergeCell ref="AA53:AA54"/>
    <mergeCell ref="P55:P56"/>
    <mergeCell ref="Q55:Q56"/>
    <mergeCell ref="R55:R56"/>
    <mergeCell ref="S55:Z56"/>
    <mergeCell ref="AA55:AA56"/>
    <mergeCell ref="AB55:AB56"/>
    <mergeCell ref="AG53:AG54"/>
    <mergeCell ref="A53:B54"/>
    <mergeCell ref="C53:D54"/>
    <mergeCell ref="AC55:AC56"/>
    <mergeCell ref="E53:G54"/>
    <mergeCell ref="H53:K54"/>
    <mergeCell ref="L53:L54"/>
    <mergeCell ref="M53:M54"/>
    <mergeCell ref="AB53:AB54"/>
    <mergeCell ref="AC53:AC54"/>
    <mergeCell ref="AD53:AD54"/>
    <mergeCell ref="AE53:AE54"/>
    <mergeCell ref="AF53:AF54"/>
    <mergeCell ref="N53:N54"/>
    <mergeCell ref="O53:O54"/>
    <mergeCell ref="P53:P54"/>
    <mergeCell ref="Q53:Q54"/>
    <mergeCell ref="R53:R54"/>
    <mergeCell ref="AG49:AG50"/>
    <mergeCell ref="S53:Z54"/>
    <mergeCell ref="N51:N52"/>
    <mergeCell ref="O51:O52"/>
    <mergeCell ref="AA49:AA50"/>
    <mergeCell ref="N49:N50"/>
    <mergeCell ref="O49:O50"/>
    <mergeCell ref="P49:P50"/>
    <mergeCell ref="Q49:Q50"/>
    <mergeCell ref="R49:R50"/>
    <mergeCell ref="S49:Z50"/>
    <mergeCell ref="A51:B52"/>
    <mergeCell ref="C51:D52"/>
    <mergeCell ref="E51:G52"/>
    <mergeCell ref="H51:K52"/>
    <mergeCell ref="L51:L52"/>
    <mergeCell ref="M51:M52"/>
    <mergeCell ref="AH49:AO50"/>
    <mergeCell ref="AB49:AB50"/>
    <mergeCell ref="AC49:AC50"/>
    <mergeCell ref="AD49:AD50"/>
    <mergeCell ref="AE49:AE50"/>
    <mergeCell ref="AF49:AF50"/>
    <mergeCell ref="AH51:AO52"/>
    <mergeCell ref="P51:P52"/>
    <mergeCell ref="Q51:Q52"/>
    <mergeCell ref="R51:R52"/>
    <mergeCell ref="S51:Z52"/>
    <mergeCell ref="AA51:AA52"/>
    <mergeCell ref="AB51:AB52"/>
    <mergeCell ref="AC51:AC52"/>
    <mergeCell ref="AD51:AD52"/>
    <mergeCell ref="AE51:AE52"/>
    <mergeCell ref="AF51:AF52"/>
    <mergeCell ref="AG51:AG52"/>
    <mergeCell ref="A49:B50"/>
    <mergeCell ref="C49:D50"/>
    <mergeCell ref="E49:G50"/>
    <mergeCell ref="H49:K50"/>
    <mergeCell ref="L49:L50"/>
    <mergeCell ref="M49:M50"/>
    <mergeCell ref="A47:B48"/>
    <mergeCell ref="C47:D48"/>
    <mergeCell ref="E47:G48"/>
    <mergeCell ref="H47:K48"/>
    <mergeCell ref="L47:L48"/>
    <mergeCell ref="M47:M48"/>
    <mergeCell ref="AD47:AD48"/>
    <mergeCell ref="P47:P48"/>
    <mergeCell ref="Q47:Q48"/>
    <mergeCell ref="R47:R48"/>
    <mergeCell ref="S47:Z48"/>
    <mergeCell ref="AA47:AA48"/>
    <mergeCell ref="H45:K46"/>
    <mergeCell ref="L45:L46"/>
    <mergeCell ref="M45:M46"/>
    <mergeCell ref="N45:N46"/>
    <mergeCell ref="O45:O46"/>
    <mergeCell ref="P45:P46"/>
    <mergeCell ref="Q45:Q46"/>
    <mergeCell ref="R45:R46"/>
    <mergeCell ref="S45:Z46"/>
    <mergeCell ref="AA45:AA46"/>
    <mergeCell ref="AD45:AD46"/>
    <mergeCell ref="AC47:AC48"/>
    <mergeCell ref="N47:N48"/>
    <mergeCell ref="O47:O48"/>
    <mergeCell ref="AF45:AF46"/>
    <mergeCell ref="AB47:AB48"/>
    <mergeCell ref="AG41:AG42"/>
    <mergeCell ref="AH41:AO42"/>
    <mergeCell ref="AB41:AB42"/>
    <mergeCell ref="AC41:AC42"/>
    <mergeCell ref="AD41:AD42"/>
    <mergeCell ref="AE41:AE42"/>
    <mergeCell ref="AF41:AF42"/>
    <mergeCell ref="AH43:AO44"/>
    <mergeCell ref="AF43:AF44"/>
    <mergeCell ref="AG43:AG44"/>
    <mergeCell ref="AH45:AO46"/>
    <mergeCell ref="AE47:AE48"/>
    <mergeCell ref="AF47:AF48"/>
    <mergeCell ref="AG47:AG48"/>
    <mergeCell ref="AH47:AO48"/>
    <mergeCell ref="AG45:AG46"/>
    <mergeCell ref="AB43:AB44"/>
    <mergeCell ref="AC43:AC44"/>
    <mergeCell ref="AD43:AD44"/>
    <mergeCell ref="AE43:AE44"/>
    <mergeCell ref="AB45:AB46"/>
    <mergeCell ref="AC45:AC46"/>
    <mergeCell ref="AE45:AE46"/>
    <mergeCell ref="A43:B44"/>
    <mergeCell ref="C43:D44"/>
    <mergeCell ref="E43:G44"/>
    <mergeCell ref="H43:K44"/>
    <mergeCell ref="L43:L44"/>
    <mergeCell ref="M43:M44"/>
    <mergeCell ref="P43:P44"/>
    <mergeCell ref="Q43:Q44"/>
    <mergeCell ref="R43:R44"/>
    <mergeCell ref="N43:N44"/>
    <mergeCell ref="O43:O44"/>
    <mergeCell ref="A45:B46"/>
    <mergeCell ref="C45:D46"/>
    <mergeCell ref="E45:G46"/>
    <mergeCell ref="AA41:AA42"/>
    <mergeCell ref="N41:N42"/>
    <mergeCell ref="O41:O42"/>
    <mergeCell ref="P41:P42"/>
    <mergeCell ref="Q41:Q42"/>
    <mergeCell ref="R41:R42"/>
    <mergeCell ref="S41:Z42"/>
    <mergeCell ref="S43:Z44"/>
    <mergeCell ref="AA43:AA44"/>
    <mergeCell ref="A41:B42"/>
    <mergeCell ref="C41:D42"/>
    <mergeCell ref="E41:G42"/>
    <mergeCell ref="H41:K42"/>
    <mergeCell ref="L41:L42"/>
    <mergeCell ref="M41:M42"/>
    <mergeCell ref="A39:B40"/>
    <mergeCell ref="C39:D40"/>
    <mergeCell ref="E39:G40"/>
    <mergeCell ref="H39:K40"/>
    <mergeCell ref="L39:L40"/>
    <mergeCell ref="M39:M40"/>
    <mergeCell ref="AD39:AD40"/>
    <mergeCell ref="P39:P40"/>
    <mergeCell ref="Q39:Q40"/>
    <mergeCell ref="R39:R40"/>
    <mergeCell ref="S39:Z40"/>
    <mergeCell ref="AA39:AA40"/>
    <mergeCell ref="H37:K38"/>
    <mergeCell ref="L37:L38"/>
    <mergeCell ref="M37:M38"/>
    <mergeCell ref="N37:N38"/>
    <mergeCell ref="O37:O38"/>
    <mergeCell ref="P37:P38"/>
    <mergeCell ref="Q37:Q38"/>
    <mergeCell ref="R37:R38"/>
    <mergeCell ref="S37:Z38"/>
    <mergeCell ref="AA37:AA38"/>
    <mergeCell ref="AD37:AD38"/>
    <mergeCell ref="AC39:AC40"/>
    <mergeCell ref="N39:N40"/>
    <mergeCell ref="O39:O40"/>
    <mergeCell ref="AF37:AF38"/>
    <mergeCell ref="AB39:AB40"/>
    <mergeCell ref="AG33:AG34"/>
    <mergeCell ref="AH33:AO34"/>
    <mergeCell ref="AB33:AB34"/>
    <mergeCell ref="AC33:AC34"/>
    <mergeCell ref="AD33:AD34"/>
    <mergeCell ref="AE33:AE34"/>
    <mergeCell ref="AF33:AF34"/>
    <mergeCell ref="AH35:AO36"/>
    <mergeCell ref="AF35:AF36"/>
    <mergeCell ref="AG35:AG36"/>
    <mergeCell ref="AH37:AO38"/>
    <mergeCell ref="AE39:AE40"/>
    <mergeCell ref="AF39:AF40"/>
    <mergeCell ref="AG39:AG40"/>
    <mergeCell ref="AH39:AO40"/>
    <mergeCell ref="AG37:AG38"/>
    <mergeCell ref="AB35:AB36"/>
    <mergeCell ref="AC35:AC36"/>
    <mergeCell ref="AD35:AD36"/>
    <mergeCell ref="AE35:AE36"/>
    <mergeCell ref="AB37:AB38"/>
    <mergeCell ref="AC37:AC38"/>
    <mergeCell ref="S33:Z34"/>
    <mergeCell ref="S35:Z36"/>
    <mergeCell ref="AA35:AA36"/>
    <mergeCell ref="AE37:AE38"/>
    <mergeCell ref="A35:B36"/>
    <mergeCell ref="C35:D36"/>
    <mergeCell ref="E35:G36"/>
    <mergeCell ref="H35:K36"/>
    <mergeCell ref="L35:L36"/>
    <mergeCell ref="M35:M36"/>
    <mergeCell ref="P35:P36"/>
    <mergeCell ref="Q35:Q36"/>
    <mergeCell ref="R35:R36"/>
    <mergeCell ref="N35:N36"/>
    <mergeCell ref="O35:O36"/>
    <mergeCell ref="A37:B38"/>
    <mergeCell ref="C37:D38"/>
    <mergeCell ref="E37:G38"/>
    <mergeCell ref="A29:B30"/>
    <mergeCell ref="C29:D30"/>
    <mergeCell ref="AC31:AC32"/>
    <mergeCell ref="E29:G30"/>
    <mergeCell ref="A33:B34"/>
    <mergeCell ref="C33:D34"/>
    <mergeCell ref="E33:G34"/>
    <mergeCell ref="H33:K34"/>
    <mergeCell ref="L33:L34"/>
    <mergeCell ref="M33:M34"/>
    <mergeCell ref="A31:B32"/>
    <mergeCell ref="C31:D32"/>
    <mergeCell ref="E31:G32"/>
    <mergeCell ref="H31:K32"/>
    <mergeCell ref="L31:L32"/>
    <mergeCell ref="M31:M32"/>
    <mergeCell ref="N31:N32"/>
    <mergeCell ref="O31:O32"/>
    <mergeCell ref="AA33:AA34"/>
    <mergeCell ref="N33:N34"/>
    <mergeCell ref="O33:O34"/>
    <mergeCell ref="P33:P34"/>
    <mergeCell ref="Q33:Q34"/>
    <mergeCell ref="R33:R34"/>
    <mergeCell ref="P31:P32"/>
    <mergeCell ref="Q31:Q32"/>
    <mergeCell ref="R31:R32"/>
    <mergeCell ref="S31:Z32"/>
    <mergeCell ref="AA31:AA32"/>
    <mergeCell ref="H29:K30"/>
    <mergeCell ref="L29:L30"/>
    <mergeCell ref="M29:M30"/>
    <mergeCell ref="N29:N30"/>
    <mergeCell ref="O29:O30"/>
    <mergeCell ref="P29:P30"/>
    <mergeCell ref="Q29:Q30"/>
    <mergeCell ref="R29:R30"/>
    <mergeCell ref="S29:Z30"/>
    <mergeCell ref="AF29:AF30"/>
    <mergeCell ref="AB31:AB32"/>
    <mergeCell ref="AG25:AG26"/>
    <mergeCell ref="AH25:AO26"/>
    <mergeCell ref="AB25:AB26"/>
    <mergeCell ref="AC25:AC26"/>
    <mergeCell ref="AD25:AD26"/>
    <mergeCell ref="AE25:AE26"/>
    <mergeCell ref="AF25:AF26"/>
    <mergeCell ref="AH27:AO28"/>
    <mergeCell ref="AF27:AF28"/>
    <mergeCell ref="AG27:AG28"/>
    <mergeCell ref="AH29:AO30"/>
    <mergeCell ref="AE31:AE32"/>
    <mergeCell ref="AF31:AF32"/>
    <mergeCell ref="AG31:AG32"/>
    <mergeCell ref="AH31:AO32"/>
    <mergeCell ref="AG29:AG30"/>
    <mergeCell ref="AD31:AD32"/>
    <mergeCell ref="S27:Z28"/>
    <mergeCell ref="AA27:AA28"/>
    <mergeCell ref="AB27:AB28"/>
    <mergeCell ref="AC27:AC28"/>
    <mergeCell ref="AD27:AD28"/>
    <mergeCell ref="AE27:AE28"/>
    <mergeCell ref="AA29:AA30"/>
    <mergeCell ref="AB29:AB30"/>
    <mergeCell ref="AC29:AC30"/>
    <mergeCell ref="AD29:AD30"/>
    <mergeCell ref="AE29:AE30"/>
    <mergeCell ref="A25:B26"/>
    <mergeCell ref="C25:D26"/>
    <mergeCell ref="E25:G26"/>
    <mergeCell ref="H25:K26"/>
    <mergeCell ref="L25:L26"/>
    <mergeCell ref="M25:M26"/>
    <mergeCell ref="N27:N28"/>
    <mergeCell ref="O27:O28"/>
    <mergeCell ref="AA25:AA26"/>
    <mergeCell ref="N25:N26"/>
    <mergeCell ref="O25:O26"/>
    <mergeCell ref="P25:P26"/>
    <mergeCell ref="Q25:Q26"/>
    <mergeCell ref="R25:R26"/>
    <mergeCell ref="S25:Z26"/>
    <mergeCell ref="A27:B28"/>
    <mergeCell ref="C27:D28"/>
    <mergeCell ref="E27:G28"/>
    <mergeCell ref="H27:K28"/>
    <mergeCell ref="L27:L28"/>
    <mergeCell ref="M27:M28"/>
    <mergeCell ref="P27:P28"/>
    <mergeCell ref="Q27:Q28"/>
    <mergeCell ref="R27:R28"/>
    <mergeCell ref="AH21:AO22"/>
    <mergeCell ref="A23:B24"/>
    <mergeCell ref="C23:D24"/>
    <mergeCell ref="E23:G24"/>
    <mergeCell ref="H23:K24"/>
    <mergeCell ref="L23:L24"/>
    <mergeCell ref="M23:M24"/>
    <mergeCell ref="N23:N24"/>
    <mergeCell ref="O23:O24"/>
    <mergeCell ref="AD23:AD24"/>
    <mergeCell ref="AE23:AE24"/>
    <mergeCell ref="AF23:AF24"/>
    <mergeCell ref="AG23:AG24"/>
    <mergeCell ref="AH23:AO24"/>
    <mergeCell ref="P23:P24"/>
    <mergeCell ref="Q23:Q24"/>
    <mergeCell ref="R23:R24"/>
    <mergeCell ref="S23:Z24"/>
    <mergeCell ref="AA23:AA24"/>
    <mergeCell ref="AG19:AG20"/>
    <mergeCell ref="AG21:AG22"/>
    <mergeCell ref="A21:B22"/>
    <mergeCell ref="C21:D22"/>
    <mergeCell ref="AC23:AC24"/>
    <mergeCell ref="E21:G22"/>
    <mergeCell ref="H21:K22"/>
    <mergeCell ref="L21:L22"/>
    <mergeCell ref="M21:M22"/>
    <mergeCell ref="N21:N22"/>
    <mergeCell ref="O21:O22"/>
    <mergeCell ref="P21:P22"/>
    <mergeCell ref="Q21:Q22"/>
    <mergeCell ref="R21:R22"/>
    <mergeCell ref="S21:Z22"/>
    <mergeCell ref="AA21:AA22"/>
    <mergeCell ref="AB21:AB22"/>
    <mergeCell ref="AC21:AC22"/>
    <mergeCell ref="AD21:AD22"/>
    <mergeCell ref="AE21:AE22"/>
    <mergeCell ref="AF21:AF22"/>
    <mergeCell ref="AB23:AB24"/>
    <mergeCell ref="A19:B20"/>
    <mergeCell ref="C19:D20"/>
    <mergeCell ref="E19:G20"/>
    <mergeCell ref="H19:K20"/>
    <mergeCell ref="L19:L20"/>
    <mergeCell ref="M19:M20"/>
    <mergeCell ref="AG17:AG18"/>
    <mergeCell ref="AH17:AO18"/>
    <mergeCell ref="AB17:AB18"/>
    <mergeCell ref="AC17:AC18"/>
    <mergeCell ref="AD17:AD18"/>
    <mergeCell ref="AE17:AE18"/>
    <mergeCell ref="AF17:AF18"/>
    <mergeCell ref="AH19:AO20"/>
    <mergeCell ref="P19:P20"/>
    <mergeCell ref="Q19:Q20"/>
    <mergeCell ref="R19:R20"/>
    <mergeCell ref="S19:Z20"/>
    <mergeCell ref="AA19:AA20"/>
    <mergeCell ref="AB19:AB20"/>
    <mergeCell ref="AC19:AC20"/>
    <mergeCell ref="AD19:AD20"/>
    <mergeCell ref="AE19:AE20"/>
    <mergeCell ref="AF19:AF20"/>
    <mergeCell ref="N19:N20"/>
    <mergeCell ref="O19:O20"/>
    <mergeCell ref="P17:P18"/>
    <mergeCell ref="Q17:Q18"/>
    <mergeCell ref="R17:R18"/>
    <mergeCell ref="S17:Z18"/>
    <mergeCell ref="P15:P16"/>
    <mergeCell ref="Q15:Q16"/>
    <mergeCell ref="R15:R16"/>
    <mergeCell ref="S15:Z16"/>
    <mergeCell ref="O15:O16"/>
    <mergeCell ref="A17:B18"/>
    <mergeCell ref="C17:D18"/>
    <mergeCell ref="E17:G18"/>
    <mergeCell ref="H17:K18"/>
    <mergeCell ref="L17:L18"/>
    <mergeCell ref="M17:M18"/>
    <mergeCell ref="AC15:AC16"/>
    <mergeCell ref="X10:AD10"/>
    <mergeCell ref="A13:B14"/>
    <mergeCell ref="C13:D14"/>
    <mergeCell ref="E13:G14"/>
    <mergeCell ref="H13:K14"/>
    <mergeCell ref="L13:R14"/>
    <mergeCell ref="AB15:AB16"/>
    <mergeCell ref="A15:B16"/>
    <mergeCell ref="C15:D16"/>
    <mergeCell ref="E15:G16"/>
    <mergeCell ref="H15:K16"/>
    <mergeCell ref="L15:L16"/>
    <mergeCell ref="M15:M16"/>
    <mergeCell ref="N15:N16"/>
    <mergeCell ref="AA17:AA18"/>
    <mergeCell ref="N17:N18"/>
    <mergeCell ref="O17:O18"/>
    <mergeCell ref="AD15:AD16"/>
    <mergeCell ref="AE15:AE16"/>
    <mergeCell ref="AF15:AF16"/>
    <mergeCell ref="AG15:AG16"/>
    <mergeCell ref="AH15:AO16"/>
    <mergeCell ref="A2:AO3"/>
    <mergeCell ref="AE4:AO4"/>
    <mergeCell ref="X6:AD6"/>
    <mergeCell ref="AE6:AH6"/>
    <mergeCell ref="AI6:AM6"/>
    <mergeCell ref="AN6:AO6"/>
    <mergeCell ref="S13:Z14"/>
    <mergeCell ref="AA13:AG14"/>
    <mergeCell ref="AH13:AO14"/>
    <mergeCell ref="X7:AD7"/>
    <mergeCell ref="AE7:AO7"/>
    <mergeCell ref="X8:AD8"/>
    <mergeCell ref="AE8:AO8"/>
    <mergeCell ref="X9:AD9"/>
    <mergeCell ref="AE9:AO9"/>
    <mergeCell ref="E12:U12"/>
    <mergeCell ref="W12:AN12"/>
    <mergeCell ref="AA15:AA16"/>
    <mergeCell ref="AE10:AO10"/>
  </mergeCells>
  <phoneticPr fontId="17"/>
  <dataValidations count="3">
    <dataValidation type="list" allowBlank="1" showInputMessage="1" showErrorMessage="1" sqref="E15:G56">
      <formula1>"常勤,非常勤,派遣（常勤）,派遣（非常勤）"</formula1>
    </dataValidation>
    <dataValidation type="list" allowBlank="1" showInputMessage="1" showErrorMessage="1" sqref="H15:K56">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C17:D56">
      <formula1>"Ⅰ,Ⅱ,市,Ⅰ・Ⅱ,Ⅰ・市,Ⅱ・市,Ⅰ・Ⅱ・市"</formula1>
    </dataValidation>
  </dataValidations>
  <pageMargins left="0.7" right="0.7" top="0.75" bottom="0.75" header="0.3" footer="0.3"/>
  <pageSetup paperSize="9" scale="9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15"/>
  <sheetViews>
    <sheetView workbookViewId="0">
      <selection activeCell="C3" sqref="C3"/>
    </sheetView>
  </sheetViews>
  <sheetFormatPr defaultRowHeight="13.5" x14ac:dyDescent="0.15"/>
  <cols>
    <col min="5" max="5" width="16.625" customWidth="1"/>
    <col min="6" max="6" width="25" customWidth="1"/>
  </cols>
  <sheetData>
    <row r="1" spans="1:8" x14ac:dyDescent="0.15">
      <c r="A1" s="332"/>
      <c r="B1" s="332"/>
      <c r="C1" s="332"/>
      <c r="D1" s="332"/>
      <c r="E1" s="332"/>
      <c r="F1" s="332"/>
      <c r="H1" s="332"/>
    </row>
    <row r="2" spans="1:8" x14ac:dyDescent="0.15">
      <c r="A2" s="332"/>
      <c r="B2" s="332"/>
      <c r="C2" s="332"/>
      <c r="D2" s="333"/>
      <c r="E2" s="334" t="s">
        <v>371</v>
      </c>
      <c r="F2" s="334" t="s">
        <v>106</v>
      </c>
      <c r="H2" s="332"/>
    </row>
    <row r="3" spans="1:8" x14ac:dyDescent="0.15">
      <c r="A3" s="332"/>
      <c r="B3" s="332" t="s">
        <v>392</v>
      </c>
      <c r="C3" s="333">
        <v>40000</v>
      </c>
      <c r="D3" s="333"/>
      <c r="E3" s="332" t="s">
        <v>393</v>
      </c>
      <c r="F3" s="335" t="s">
        <v>394</v>
      </c>
      <c r="H3" s="332" t="s">
        <v>416</v>
      </c>
    </row>
    <row r="4" spans="1:8" x14ac:dyDescent="0.15">
      <c r="A4" s="332"/>
      <c r="B4" s="332" t="s">
        <v>395</v>
      </c>
      <c r="C4" s="333">
        <v>5000</v>
      </c>
      <c r="D4" s="333"/>
      <c r="E4" s="332" t="s">
        <v>396</v>
      </c>
      <c r="F4" s="335" t="s">
        <v>397</v>
      </c>
      <c r="H4" s="332" t="s">
        <v>417</v>
      </c>
    </row>
    <row r="5" spans="1:8" x14ac:dyDescent="0.15">
      <c r="A5" s="332"/>
      <c r="B5" s="332" t="s">
        <v>398</v>
      </c>
      <c r="C5" s="333">
        <v>40000</v>
      </c>
      <c r="D5" s="332"/>
      <c r="E5" s="332" t="s">
        <v>399</v>
      </c>
      <c r="F5" s="335" t="s">
        <v>400</v>
      </c>
      <c r="H5" s="332" t="s">
        <v>418</v>
      </c>
    </row>
    <row r="6" spans="1:8" x14ac:dyDescent="0.15">
      <c r="A6" s="332"/>
      <c r="B6" s="332"/>
      <c r="C6" s="332"/>
      <c r="D6" s="332"/>
      <c r="E6" s="332" t="s">
        <v>401</v>
      </c>
      <c r="F6" s="335" t="s">
        <v>402</v>
      </c>
      <c r="H6" s="332" t="s">
        <v>419</v>
      </c>
    </row>
    <row r="7" spans="1:8" x14ac:dyDescent="0.15">
      <c r="A7" s="332"/>
      <c r="B7" s="332"/>
      <c r="C7" s="332"/>
      <c r="D7" s="332"/>
      <c r="E7" s="332" t="s">
        <v>392</v>
      </c>
      <c r="F7" s="335" t="s">
        <v>403</v>
      </c>
      <c r="H7" s="332" t="s">
        <v>420</v>
      </c>
    </row>
    <row r="8" spans="1:8" x14ac:dyDescent="0.15">
      <c r="A8" s="332"/>
      <c r="B8" s="332"/>
      <c r="C8" s="332"/>
      <c r="D8" s="332"/>
      <c r="E8" s="332" t="s">
        <v>395</v>
      </c>
      <c r="F8" s="335" t="s">
        <v>125</v>
      </c>
      <c r="H8" s="332"/>
    </row>
    <row r="9" spans="1:8" x14ac:dyDescent="0.15">
      <c r="A9" s="332"/>
      <c r="B9" s="332"/>
      <c r="C9" s="332"/>
      <c r="D9" s="332"/>
      <c r="E9" s="332"/>
      <c r="F9" s="335" t="s">
        <v>323</v>
      </c>
      <c r="H9" s="332"/>
    </row>
    <row r="10" spans="1:8" x14ac:dyDescent="0.15">
      <c r="A10" s="332"/>
      <c r="B10" s="332"/>
      <c r="C10" s="332"/>
      <c r="D10" s="332"/>
      <c r="E10" s="332"/>
      <c r="F10" s="335" t="s">
        <v>404</v>
      </c>
      <c r="H10" s="332"/>
    </row>
    <row r="11" spans="1:8" x14ac:dyDescent="0.15">
      <c r="A11" s="332"/>
      <c r="B11" s="332"/>
      <c r="C11" s="332"/>
      <c r="D11" s="332"/>
      <c r="E11" s="332"/>
      <c r="F11" s="335" t="s">
        <v>123</v>
      </c>
      <c r="H11" s="332"/>
    </row>
    <row r="12" spans="1:8" x14ac:dyDescent="0.15">
      <c r="A12" s="332"/>
      <c r="B12" s="332"/>
      <c r="C12" s="332"/>
      <c r="D12" s="332"/>
      <c r="E12" s="332"/>
      <c r="F12" s="335" t="s">
        <v>405</v>
      </c>
      <c r="H12" s="332"/>
    </row>
    <row r="13" spans="1:8" x14ac:dyDescent="0.15">
      <c r="A13" s="332"/>
      <c r="B13" s="332"/>
      <c r="C13" s="332"/>
      <c r="D13" s="332"/>
      <c r="E13" s="332"/>
      <c r="F13" s="335" t="s">
        <v>406</v>
      </c>
      <c r="H13" s="332"/>
    </row>
    <row r="14" spans="1:8" x14ac:dyDescent="0.15">
      <c r="A14" s="332"/>
      <c r="B14" s="332"/>
      <c r="C14" s="332"/>
      <c r="D14" s="332"/>
      <c r="E14" s="332"/>
      <c r="F14" s="335" t="s">
        <v>407</v>
      </c>
      <c r="H14" s="332"/>
    </row>
    <row r="15" spans="1:8" x14ac:dyDescent="0.15">
      <c r="A15" s="332"/>
      <c r="B15" s="332"/>
      <c r="C15" s="332"/>
      <c r="D15" s="332"/>
      <c r="E15" s="332"/>
      <c r="F15" s="335" t="s">
        <v>408</v>
      </c>
      <c r="H15" s="332"/>
    </row>
  </sheetData>
  <phoneticPr fontId="1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pageSetUpPr fitToPage="1"/>
  </sheetPr>
  <dimension ref="A1:X24"/>
  <sheetViews>
    <sheetView view="pageBreakPreview" topLeftCell="A10" zoomScale="90" zoomScaleNormal="100" zoomScaleSheetLayoutView="90" workbookViewId="0">
      <selection activeCell="E14" sqref="E14"/>
    </sheetView>
  </sheetViews>
  <sheetFormatPr defaultColWidth="9" defaultRowHeight="18" customHeight="1" x14ac:dyDescent="0.15"/>
  <cols>
    <col min="1" max="1" width="5" style="45" customWidth="1"/>
    <col min="2" max="2" width="11.875" style="45" customWidth="1"/>
    <col min="3" max="3" width="11.75" style="45" customWidth="1"/>
    <col min="4" max="4" width="24.75" style="45" customWidth="1"/>
    <col min="5" max="8" width="13.75" style="45" customWidth="1"/>
    <col min="9" max="9" width="16.625" style="45" customWidth="1"/>
    <col min="10" max="13" width="3" style="45" customWidth="1"/>
    <col min="14" max="14" width="3" style="45" hidden="1" customWidth="1"/>
    <col min="15" max="21" width="3" style="45" customWidth="1"/>
    <col min="22" max="22" width="13" style="45" hidden="1" customWidth="1"/>
    <col min="23" max="24" width="12.25" style="45" hidden="1" customWidth="1"/>
    <col min="25" max="25" width="9" style="45" customWidth="1"/>
    <col min="26" max="16384" width="9" style="45"/>
  </cols>
  <sheetData>
    <row r="1" spans="1:24" s="1" customFormat="1" ht="18" customHeight="1" x14ac:dyDescent="0.15">
      <c r="A1" s="175" t="s">
        <v>322</v>
      </c>
      <c r="B1" s="80"/>
      <c r="C1" s="80"/>
      <c r="D1" s="176"/>
      <c r="E1" s="137"/>
      <c r="F1" s="151"/>
      <c r="G1" s="151"/>
      <c r="H1" s="137"/>
      <c r="I1" s="80"/>
    </row>
    <row r="2" spans="1:24" s="1" customFormat="1" ht="18" customHeight="1" thickBot="1" x14ac:dyDescent="0.2">
      <c r="A2" s="175"/>
      <c r="B2" s="80"/>
      <c r="C2" s="80"/>
      <c r="D2" s="177" t="s">
        <v>278</v>
      </c>
      <c r="E2" s="129" t="s">
        <v>283</v>
      </c>
      <c r="F2" s="526">
        <f>①入力シート!E6</f>
        <v>0</v>
      </c>
      <c r="G2" s="527"/>
      <c r="H2" s="129" t="s">
        <v>284</v>
      </c>
      <c r="I2" s="80"/>
      <c r="W2" s="1" t="s">
        <v>320</v>
      </c>
      <c r="X2" s="1" t="s">
        <v>321</v>
      </c>
    </row>
    <row r="3" spans="1:24" s="1" customFormat="1" ht="18" customHeight="1" thickBot="1" x14ac:dyDescent="0.2">
      <c r="A3" s="175"/>
      <c r="B3" s="80"/>
      <c r="C3" s="80"/>
      <c r="D3" s="177" t="s">
        <v>279</v>
      </c>
      <c r="E3" s="526">
        <f>①入力シート!D7</f>
        <v>0</v>
      </c>
      <c r="F3" s="528"/>
      <c r="G3" s="528"/>
      <c r="H3" s="527"/>
      <c r="I3" s="80"/>
      <c r="N3" s="1" t="s">
        <v>297</v>
      </c>
      <c r="V3" s="157" t="s">
        <v>317</v>
      </c>
      <c r="W3" s="158">
        <v>49980</v>
      </c>
      <c r="X3" s="159">
        <v>6250</v>
      </c>
    </row>
    <row r="4" spans="1:24" s="1" customFormat="1" ht="18" customHeight="1" x14ac:dyDescent="0.15">
      <c r="A4" s="175"/>
      <c r="B4" s="80"/>
      <c r="C4" s="80"/>
      <c r="D4" s="177" t="s">
        <v>280</v>
      </c>
      <c r="E4" s="529">
        <f>①入力シート!D8</f>
        <v>0</v>
      </c>
      <c r="F4" s="530"/>
      <c r="G4" s="530"/>
      <c r="H4" s="531"/>
      <c r="I4" s="80"/>
      <c r="N4" s="1" t="s">
        <v>298</v>
      </c>
      <c r="V4" s="157" t="s">
        <v>318</v>
      </c>
      <c r="W4" s="158">
        <v>51180</v>
      </c>
      <c r="X4" s="159">
        <v>6400</v>
      </c>
    </row>
    <row r="5" spans="1:24" s="1" customFormat="1" ht="18" customHeight="1" thickBot="1" x14ac:dyDescent="0.2">
      <c r="A5" s="80"/>
      <c r="B5" s="80"/>
      <c r="C5" s="80"/>
      <c r="D5" s="177" t="s">
        <v>281</v>
      </c>
      <c r="E5" s="526">
        <f>①入力シート!D9</f>
        <v>0</v>
      </c>
      <c r="F5" s="528"/>
      <c r="G5" s="528"/>
      <c r="H5" s="527"/>
      <c r="I5" s="80"/>
      <c r="N5" s="1" t="s">
        <v>299</v>
      </c>
      <c r="V5" s="157" t="s">
        <v>319</v>
      </c>
      <c r="W5" s="160">
        <v>48780</v>
      </c>
      <c r="X5" s="161">
        <v>6100</v>
      </c>
    </row>
    <row r="6" spans="1:24" s="1" customFormat="1" ht="18" customHeight="1" x14ac:dyDescent="0.15">
      <c r="A6" s="80"/>
      <c r="B6" s="80"/>
      <c r="C6" s="80"/>
      <c r="D6" s="177" t="s">
        <v>282</v>
      </c>
      <c r="E6" s="526">
        <f>①入力シート!D10</f>
        <v>0</v>
      </c>
      <c r="F6" s="528"/>
      <c r="G6" s="528"/>
      <c r="H6" s="527"/>
      <c r="I6" s="80"/>
      <c r="N6" s="1" t="s">
        <v>300</v>
      </c>
    </row>
    <row r="7" spans="1:24" s="1" customFormat="1" ht="18" customHeight="1" x14ac:dyDescent="0.15">
      <c r="A7" s="517" t="s">
        <v>441</v>
      </c>
      <c r="B7" s="517"/>
      <c r="C7" s="517"/>
      <c r="D7" s="517"/>
      <c r="E7" s="517"/>
      <c r="F7" s="517"/>
      <c r="G7" s="517"/>
      <c r="H7" s="517"/>
      <c r="I7" s="80"/>
      <c r="N7" s="1" t="s">
        <v>301</v>
      </c>
    </row>
    <row r="8" spans="1:24" s="1" customFormat="1" ht="18" customHeight="1" x14ac:dyDescent="0.15">
      <c r="A8" s="517" t="s">
        <v>73</v>
      </c>
      <c r="B8" s="517"/>
      <c r="C8" s="517"/>
      <c r="D8" s="517"/>
      <c r="E8" s="517"/>
      <c r="F8" s="517"/>
      <c r="G8" s="517"/>
      <c r="H8" s="518"/>
      <c r="I8" s="80"/>
      <c r="N8" s="1" t="s">
        <v>316</v>
      </c>
    </row>
    <row r="9" spans="1:24" s="1" customFormat="1" ht="18" customHeight="1" thickBot="1" x14ac:dyDescent="0.2">
      <c r="A9" s="178"/>
      <c r="B9" s="178"/>
      <c r="C9" s="178"/>
      <c r="D9" s="178"/>
      <c r="E9" s="178"/>
      <c r="F9" s="178"/>
      <c r="G9" s="178"/>
      <c r="H9" s="80"/>
      <c r="I9" s="80"/>
      <c r="N9" s="1" t="s">
        <v>302</v>
      </c>
    </row>
    <row r="10" spans="1:24" s="1" customFormat="1" ht="30" customHeight="1" x14ac:dyDescent="0.15">
      <c r="A10" s="519" t="s">
        <v>72</v>
      </c>
      <c r="B10" s="521" t="s">
        <v>71</v>
      </c>
      <c r="C10" s="521" t="s">
        <v>70</v>
      </c>
      <c r="D10" s="521" t="s">
        <v>69</v>
      </c>
      <c r="E10" s="523" t="s">
        <v>68</v>
      </c>
      <c r="F10" s="524"/>
      <c r="G10" s="523" t="s">
        <v>67</v>
      </c>
      <c r="H10" s="525"/>
      <c r="I10" s="80"/>
      <c r="N10" s="1" t="s">
        <v>303</v>
      </c>
    </row>
    <row r="11" spans="1:24" s="1" customFormat="1" ht="54" customHeight="1" thickBot="1" x14ac:dyDescent="0.2">
      <c r="A11" s="520"/>
      <c r="B11" s="522"/>
      <c r="C11" s="522"/>
      <c r="D11" s="522"/>
      <c r="E11" s="47"/>
      <c r="F11" s="48" t="s">
        <v>66</v>
      </c>
      <c r="G11" s="174"/>
      <c r="H11" s="49" t="s">
        <v>243</v>
      </c>
      <c r="I11" s="80"/>
      <c r="N11" s="1" t="s">
        <v>304</v>
      </c>
    </row>
    <row r="12" spans="1:24" s="1" customFormat="1" ht="21.75" customHeight="1" x14ac:dyDescent="0.15">
      <c r="A12" s="8" t="s">
        <v>65</v>
      </c>
      <c r="B12" s="7" t="s">
        <v>64</v>
      </c>
      <c r="C12" s="7" t="s">
        <v>63</v>
      </c>
      <c r="D12" s="7" t="s">
        <v>62</v>
      </c>
      <c r="E12" s="36">
        <v>40000</v>
      </c>
      <c r="F12" s="36"/>
      <c r="G12" s="37"/>
      <c r="H12" s="38"/>
      <c r="I12" s="80"/>
      <c r="N12" s="1" t="s">
        <v>305</v>
      </c>
    </row>
    <row r="13" spans="1:24" s="1" customFormat="1" ht="21.75" customHeight="1" x14ac:dyDescent="0.15">
      <c r="A13" s="39" t="s">
        <v>244</v>
      </c>
      <c r="B13" s="7" t="s">
        <v>64</v>
      </c>
      <c r="C13" s="7" t="s">
        <v>63</v>
      </c>
      <c r="D13" s="7" t="s">
        <v>62</v>
      </c>
      <c r="E13" s="36"/>
      <c r="F13" s="36"/>
      <c r="G13" s="37">
        <v>40000</v>
      </c>
      <c r="H13" s="38"/>
      <c r="I13" s="80"/>
      <c r="N13" s="1" t="s">
        <v>306</v>
      </c>
    </row>
    <row r="14" spans="1:24" s="1" customFormat="1" ht="21.75" customHeight="1" x14ac:dyDescent="0.15">
      <c r="A14" s="81">
        <v>1</v>
      </c>
      <c r="B14" s="351" t="s">
        <v>248</v>
      </c>
      <c r="C14" s="351" t="s">
        <v>52</v>
      </c>
      <c r="D14" s="351">
        <f>E5</f>
        <v>0</v>
      </c>
      <c r="E14" s="40"/>
      <c r="F14" s="40"/>
      <c r="G14" s="41"/>
      <c r="H14" s="42"/>
      <c r="I14" s="156" t="str">
        <f>IF(⑥第６号様式!R15="","",IF(E14&gt;IF(OR(E3="認定こども園",E3="幼稚園"),(ROUNDDOWN(VLOOKUP(E3,$V$3:$X$5,2,FALSE)*⑥第６号様式!R15*12,-3)+ROUNDDOWN(VLOOKUP(E3,V3:X5,3,FALSE)*⑥第６号様式!V15*12,-3))*0.2,(ROUNDDOWN(W5*⑥第６号様式!R15*12,-3)+ROUNDDOWN(X5*⑥第６号様式!V15*12,-3))*0.2),"NG",""))</f>
        <v/>
      </c>
      <c r="N14" s="1" t="s">
        <v>307</v>
      </c>
    </row>
    <row r="15" spans="1:24" s="1" customFormat="1" ht="21.75" customHeight="1" x14ac:dyDescent="0.15">
      <c r="A15" s="81">
        <v>2</v>
      </c>
      <c r="B15" s="6"/>
      <c r="C15" s="6"/>
      <c r="D15" s="6"/>
      <c r="E15" s="40"/>
      <c r="F15" s="40"/>
      <c r="G15" s="41"/>
      <c r="H15" s="42"/>
      <c r="I15" s="80"/>
      <c r="N15" s="1" t="s">
        <v>308</v>
      </c>
    </row>
    <row r="16" spans="1:24" s="1" customFormat="1" ht="21.75" customHeight="1" x14ac:dyDescent="0.15">
      <c r="A16" s="81">
        <v>3</v>
      </c>
      <c r="B16" s="6"/>
      <c r="C16" s="6"/>
      <c r="D16" s="6"/>
      <c r="E16" s="40"/>
      <c r="F16" s="40"/>
      <c r="G16" s="41"/>
      <c r="H16" s="42"/>
      <c r="I16" s="80"/>
      <c r="N16" s="1" t="s">
        <v>309</v>
      </c>
    </row>
    <row r="17" spans="1:14" s="1" customFormat="1" ht="21.75" customHeight="1" x14ac:dyDescent="0.15">
      <c r="A17" s="81">
        <v>4</v>
      </c>
      <c r="B17" s="6"/>
      <c r="C17" s="6"/>
      <c r="D17" s="6"/>
      <c r="E17" s="40"/>
      <c r="F17" s="40"/>
      <c r="G17" s="41"/>
      <c r="H17" s="42"/>
      <c r="I17" s="80"/>
      <c r="N17" s="1" t="s">
        <v>310</v>
      </c>
    </row>
    <row r="18" spans="1:14" s="1" customFormat="1" ht="21.75" customHeight="1" x14ac:dyDescent="0.15">
      <c r="A18" s="81">
        <v>5</v>
      </c>
      <c r="B18" s="6"/>
      <c r="C18" s="6"/>
      <c r="D18" s="6"/>
      <c r="E18" s="40"/>
      <c r="F18" s="40"/>
      <c r="G18" s="41"/>
      <c r="H18" s="42"/>
      <c r="I18" s="80"/>
      <c r="N18" s="1" t="s">
        <v>311</v>
      </c>
    </row>
    <row r="19" spans="1:14" s="1" customFormat="1" ht="21.75" customHeight="1" x14ac:dyDescent="0.15">
      <c r="A19" s="81">
        <v>6</v>
      </c>
      <c r="B19" s="6"/>
      <c r="C19" s="6"/>
      <c r="D19" s="6"/>
      <c r="E19" s="40"/>
      <c r="F19" s="40"/>
      <c r="G19" s="41"/>
      <c r="H19" s="42"/>
      <c r="I19" s="80"/>
      <c r="N19" s="1" t="s">
        <v>312</v>
      </c>
    </row>
    <row r="20" spans="1:14" s="1" customFormat="1" ht="21.75" customHeight="1" x14ac:dyDescent="0.15">
      <c r="A20" s="81">
        <v>7</v>
      </c>
      <c r="B20" s="6"/>
      <c r="C20" s="6"/>
      <c r="D20" s="6"/>
      <c r="E20" s="40"/>
      <c r="F20" s="40"/>
      <c r="G20" s="41"/>
      <c r="H20" s="42"/>
      <c r="I20" s="80"/>
      <c r="N20" s="1" t="s">
        <v>313</v>
      </c>
    </row>
    <row r="21" spans="1:14" s="1" customFormat="1" ht="21.75" customHeight="1" thickBot="1" x14ac:dyDescent="0.2">
      <c r="A21" s="82">
        <v>8</v>
      </c>
      <c r="B21" s="6"/>
      <c r="C21" s="6"/>
      <c r="D21" s="6"/>
      <c r="E21" s="43"/>
      <c r="F21" s="43"/>
      <c r="G21" s="44"/>
      <c r="H21" s="350"/>
      <c r="I21" s="80"/>
    </row>
    <row r="22" spans="1:14" s="1" customFormat="1" ht="21.75" customHeight="1" thickTop="1" thickBot="1" x14ac:dyDescent="0.2">
      <c r="A22" s="511" t="s">
        <v>61</v>
      </c>
      <c r="B22" s="512"/>
      <c r="C22" s="512"/>
      <c r="D22" s="513"/>
      <c r="E22" s="367">
        <f>SUM(E14:E21)</f>
        <v>0</v>
      </c>
      <c r="F22" s="367">
        <f>SUM(F14:F21)</f>
        <v>0</v>
      </c>
      <c r="G22" s="368">
        <f>SUM(G14:G21)</f>
        <v>0</v>
      </c>
      <c r="H22" s="369">
        <f>SUM(H14:H21)</f>
        <v>0</v>
      </c>
      <c r="I22" s="80"/>
    </row>
    <row r="23" spans="1:14" s="1" customFormat="1" ht="42" customHeight="1" x14ac:dyDescent="0.15">
      <c r="A23" s="173" t="s">
        <v>32</v>
      </c>
      <c r="B23" s="514" t="s">
        <v>59</v>
      </c>
      <c r="C23" s="514"/>
      <c r="D23" s="514"/>
      <c r="E23" s="514"/>
      <c r="F23" s="514"/>
      <c r="G23" s="514"/>
      <c r="H23" s="515"/>
      <c r="I23" s="80"/>
    </row>
    <row r="24" spans="1:14" s="1" customFormat="1" ht="18" customHeight="1" x14ac:dyDescent="0.15">
      <c r="A24" s="46" t="s">
        <v>30</v>
      </c>
      <c r="B24" s="516" t="s">
        <v>264</v>
      </c>
      <c r="C24" s="516"/>
      <c r="D24" s="516"/>
      <c r="E24" s="516"/>
      <c r="F24" s="516"/>
      <c r="G24" s="516"/>
      <c r="H24" s="516"/>
      <c r="I24" s="80"/>
    </row>
  </sheetData>
  <sheetProtection password="EE69" sheet="1" insertRows="0"/>
  <mergeCells count="16">
    <mergeCell ref="F2:G2"/>
    <mergeCell ref="E3:H3"/>
    <mergeCell ref="E4:H4"/>
    <mergeCell ref="E5:H5"/>
    <mergeCell ref="E6:H6"/>
    <mergeCell ref="A22:D22"/>
    <mergeCell ref="B23:H23"/>
    <mergeCell ref="B24:H24"/>
    <mergeCell ref="A7:H7"/>
    <mergeCell ref="A8:H8"/>
    <mergeCell ref="A10:A11"/>
    <mergeCell ref="B10:B11"/>
    <mergeCell ref="C10:C11"/>
    <mergeCell ref="D10:D11"/>
    <mergeCell ref="E10:F10"/>
    <mergeCell ref="G10:H10"/>
  </mergeCells>
  <phoneticPr fontId="17"/>
  <printOptions horizontalCentered="1"/>
  <pageMargins left="0.55118110236220474" right="0.55118110236220474" top="0.55118110236220474" bottom="0.98425196850393704" header="0.31496062992125984" footer="0.51181102362204722"/>
  <pageSetup paperSize="9" scale="75" fitToHeight="0" orientation="portrait" horizontalDpi="300" verticalDpi="300" r:id="rId1"/>
  <headerFooter alignWithMargins="0"/>
  <ignoredErrors>
    <ignoredError sqref="G2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sheetPr>
  <dimension ref="A1:CU2165"/>
  <sheetViews>
    <sheetView view="pageBreakPreview" zoomScale="55" zoomScaleNormal="66" zoomScaleSheetLayoutView="55" workbookViewId="0">
      <selection activeCell="I2" sqref="I2"/>
    </sheetView>
  </sheetViews>
  <sheetFormatPr defaultRowHeight="13.5" x14ac:dyDescent="0.15"/>
  <cols>
    <col min="1" max="1" width="5.125" style="304" customWidth="1"/>
    <col min="2" max="3" width="13.375" style="304" customWidth="1"/>
    <col min="4" max="4" width="11.625" style="304" customWidth="1"/>
    <col min="5" max="6" width="7.875" style="304" customWidth="1"/>
    <col min="7" max="7" width="12.75" style="304" customWidth="1"/>
    <col min="8" max="32" width="8" style="305" customWidth="1"/>
    <col min="33" max="33" width="9" style="304" customWidth="1"/>
    <col min="34" max="34" width="31" style="319" customWidth="1"/>
    <col min="35" max="42" width="9" style="304" hidden="1" customWidth="1"/>
    <col min="43" max="43" width="13.25" style="304" hidden="1" customWidth="1"/>
    <col min="44" max="99" width="9" style="304" hidden="1" customWidth="1"/>
    <col min="100" max="16384" width="9" style="304"/>
  </cols>
  <sheetData>
    <row r="1" spans="1:99" x14ac:dyDescent="0.15">
      <c r="A1" s="324"/>
      <c r="B1" s="324"/>
      <c r="C1" s="324"/>
      <c r="D1" s="324"/>
      <c r="E1" s="324"/>
      <c r="F1" s="324"/>
      <c r="G1" s="324"/>
      <c r="H1" s="325"/>
      <c r="I1" s="325"/>
      <c r="J1" s="325"/>
      <c r="K1" s="325"/>
      <c r="L1" s="325"/>
      <c r="M1" s="325"/>
      <c r="N1" s="325"/>
      <c r="O1" s="325"/>
      <c r="P1" s="325"/>
      <c r="Q1" s="325"/>
      <c r="R1" s="325"/>
      <c r="S1" s="325"/>
      <c r="T1" s="325"/>
      <c r="U1" s="325"/>
      <c r="V1" s="325"/>
      <c r="W1" s="325"/>
      <c r="X1" s="325"/>
      <c r="Y1" s="325"/>
      <c r="Z1" s="325"/>
      <c r="AA1" s="325"/>
      <c r="AB1" s="325"/>
      <c r="AC1" s="325"/>
      <c r="AD1" s="549" t="str">
        <f>IF(①入力シート!D9="","","（"&amp;①入力シート!D9&amp;"）　　")</f>
        <v/>
      </c>
      <c r="AE1" s="549"/>
      <c r="AF1" s="549"/>
      <c r="AG1" s="549"/>
      <c r="AH1" s="457"/>
    </row>
    <row r="2" spans="1:99" x14ac:dyDescent="0.15">
      <c r="A2" s="324"/>
      <c r="B2" s="324"/>
      <c r="C2" s="324"/>
      <c r="D2" s="324"/>
      <c r="E2" s="324"/>
      <c r="F2" s="324"/>
      <c r="G2" s="324"/>
      <c r="H2" s="328" t="s">
        <v>384</v>
      </c>
      <c r="I2" s="327"/>
      <c r="J2" s="326" t="s">
        <v>381</v>
      </c>
      <c r="K2" s="328" t="s">
        <v>383</v>
      </c>
      <c r="L2" s="327"/>
      <c r="M2" s="326" t="s">
        <v>381</v>
      </c>
      <c r="N2" s="328" t="s">
        <v>382</v>
      </c>
      <c r="O2" s="327"/>
      <c r="P2" s="326" t="s">
        <v>381</v>
      </c>
      <c r="Q2" s="325"/>
      <c r="R2" s="550" t="s">
        <v>380</v>
      </c>
      <c r="S2" s="551"/>
      <c r="T2" s="552" t="s">
        <v>375</v>
      </c>
      <c r="U2" s="553"/>
      <c r="V2" s="554">
        <f>AP3</f>
        <v>0</v>
      </c>
      <c r="W2" s="555"/>
      <c r="X2" s="552" t="s">
        <v>379</v>
      </c>
      <c r="Y2" s="553"/>
      <c r="Z2" s="554">
        <f>AQ3</f>
        <v>0</v>
      </c>
      <c r="AA2" s="555"/>
      <c r="AB2" s="325"/>
      <c r="AC2" s="325"/>
      <c r="AD2" s="325"/>
      <c r="AE2" s="325"/>
      <c r="AF2" s="325"/>
      <c r="AG2" s="324"/>
      <c r="AH2" s="457"/>
      <c r="AO2" s="304" t="s">
        <v>378</v>
      </c>
      <c r="AP2" s="304">
        <f>I2*マスタ!$C$3+L2*マスタ!$C$4-ROUND(②第６号様式添付書類２!E14*0.85/12,0)+ROUND(②第６号様式添付書類２!G14*0.75/12,0)</f>
        <v>0</v>
      </c>
      <c r="AQ2" s="304">
        <f>O2*マスタ!$C$5</f>
        <v>0</v>
      </c>
    </row>
    <row r="3" spans="1:99" ht="20.25" customHeight="1" x14ac:dyDescent="0.15">
      <c r="A3" s="324"/>
      <c r="B3" s="324"/>
      <c r="C3" s="324"/>
      <c r="D3" s="324"/>
      <c r="E3" s="324"/>
      <c r="F3" s="324"/>
      <c r="G3" s="324"/>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4"/>
      <c r="AH3" s="457"/>
      <c r="AO3" s="304" t="s">
        <v>377</v>
      </c>
      <c r="AP3" s="304">
        <f>SUMIF($BF6:$BF185,1,BH6:BH185)+SUMIF(④入力シート３!$BF6:$BF95,1,④入力シート３!BH6:BH95)</f>
        <v>0</v>
      </c>
      <c r="AQ3" s="304">
        <f>SUMIF($BF6:$BF185,1,BU6:BU185)</f>
        <v>0</v>
      </c>
    </row>
    <row r="4" spans="1:99" ht="17.25" x14ac:dyDescent="0.15">
      <c r="A4" s="556" t="s">
        <v>376</v>
      </c>
      <c r="B4" s="557"/>
      <c r="C4" s="557"/>
      <c r="D4" s="557"/>
      <c r="E4" s="557"/>
      <c r="F4" s="557"/>
      <c r="G4" s="557"/>
      <c r="H4" s="558" t="s">
        <v>375</v>
      </c>
      <c r="I4" s="559"/>
      <c r="J4" s="559"/>
      <c r="K4" s="559"/>
      <c r="L4" s="559"/>
      <c r="M4" s="559"/>
      <c r="N4" s="559"/>
      <c r="O4" s="559"/>
      <c r="P4" s="559"/>
      <c r="Q4" s="559"/>
      <c r="R4" s="559"/>
      <c r="S4" s="559"/>
      <c r="T4" s="560"/>
      <c r="U4" s="558" t="s">
        <v>374</v>
      </c>
      <c r="V4" s="559"/>
      <c r="W4" s="559"/>
      <c r="X4" s="559"/>
      <c r="Y4" s="559"/>
      <c r="Z4" s="559"/>
      <c r="AA4" s="559"/>
      <c r="AB4" s="559"/>
      <c r="AC4" s="559"/>
      <c r="AD4" s="559"/>
      <c r="AE4" s="559"/>
      <c r="AF4" s="559"/>
      <c r="AG4" s="560"/>
      <c r="AH4" s="561" t="s">
        <v>454</v>
      </c>
    </row>
    <row r="5" spans="1:99" x14ac:dyDescent="0.15">
      <c r="A5" s="323"/>
      <c r="B5" s="337" t="s">
        <v>373</v>
      </c>
      <c r="C5" s="322" t="s">
        <v>372</v>
      </c>
      <c r="D5" s="322" t="s">
        <v>371</v>
      </c>
      <c r="E5" s="322" t="s">
        <v>106</v>
      </c>
      <c r="F5" s="322" t="s">
        <v>370</v>
      </c>
      <c r="G5" s="337" t="s">
        <v>369</v>
      </c>
      <c r="H5" s="321" t="s">
        <v>368</v>
      </c>
      <c r="I5" s="321" t="s">
        <v>367</v>
      </c>
      <c r="J5" s="321" t="s">
        <v>366</v>
      </c>
      <c r="K5" s="321" t="s">
        <v>365</v>
      </c>
      <c r="L5" s="321" t="s">
        <v>364</v>
      </c>
      <c r="M5" s="321" t="s">
        <v>363</v>
      </c>
      <c r="N5" s="321" t="s">
        <v>362</v>
      </c>
      <c r="O5" s="321" t="s">
        <v>361</v>
      </c>
      <c r="P5" s="321" t="s">
        <v>360</v>
      </c>
      <c r="Q5" s="321" t="s">
        <v>359</v>
      </c>
      <c r="R5" s="321" t="s">
        <v>358</v>
      </c>
      <c r="S5" s="321" t="s">
        <v>357</v>
      </c>
      <c r="T5" s="321" t="s">
        <v>356</v>
      </c>
      <c r="U5" s="321" t="s">
        <v>368</v>
      </c>
      <c r="V5" s="321" t="s">
        <v>367</v>
      </c>
      <c r="W5" s="321" t="s">
        <v>366</v>
      </c>
      <c r="X5" s="321" t="s">
        <v>365</v>
      </c>
      <c r="Y5" s="321" t="s">
        <v>364</v>
      </c>
      <c r="Z5" s="321" t="s">
        <v>363</v>
      </c>
      <c r="AA5" s="321" t="s">
        <v>362</v>
      </c>
      <c r="AB5" s="321" t="s">
        <v>361</v>
      </c>
      <c r="AC5" s="321" t="s">
        <v>360</v>
      </c>
      <c r="AD5" s="321" t="s">
        <v>359</v>
      </c>
      <c r="AE5" s="321" t="s">
        <v>358</v>
      </c>
      <c r="AF5" s="321" t="s">
        <v>357</v>
      </c>
      <c r="AG5" s="321" t="s">
        <v>356</v>
      </c>
      <c r="AH5" s="534"/>
      <c r="AI5" s="320"/>
      <c r="AJ5" s="320"/>
      <c r="AK5" s="320"/>
      <c r="AL5" s="320"/>
      <c r="AM5" s="320"/>
      <c r="AN5" s="320"/>
      <c r="AO5" s="320" t="s">
        <v>355</v>
      </c>
      <c r="AP5" s="320" t="s">
        <v>354</v>
      </c>
      <c r="AQ5" s="319" t="s">
        <v>353</v>
      </c>
      <c r="AR5" s="319" t="s">
        <v>352</v>
      </c>
      <c r="AS5" s="319" t="s">
        <v>351</v>
      </c>
      <c r="AT5" s="319" t="s">
        <v>352</v>
      </c>
      <c r="AU5" s="319" t="s">
        <v>351</v>
      </c>
      <c r="AV5" s="319" t="s">
        <v>350</v>
      </c>
      <c r="BH5" s="306"/>
      <c r="BI5" s="306"/>
      <c r="BJ5" s="306"/>
      <c r="BK5" s="306"/>
      <c r="BL5" s="306"/>
      <c r="BM5" s="306"/>
      <c r="BN5" s="306"/>
      <c r="BO5" s="306"/>
      <c r="BP5" s="306"/>
      <c r="BQ5" s="306"/>
      <c r="BR5" s="306"/>
      <c r="BS5" s="306"/>
      <c r="CI5" s="304" t="s">
        <v>349</v>
      </c>
      <c r="CJ5" s="306" t="e">
        <f>IF(MIN(CJ6,CJ9,CJ12,CJ15,CJ18,CJ21,CJ24,CJ27,CJ30,CJ33,CJ36,CJ39,CJ42,CJ45,CJ48,CJ51,CJ54,CJ57,CJ60,CJ63,CJ66,CJ69,CJ72,CJ75,CJ78,CJ81,CJ84,CJ87,CJ90,CJ93,CJ96,CJ99,CJ102,CJ105,CJ108,CJ111,CJ114,CJ117,CJ120,CJ123,CJ126,CJ129,CJ132,CJ135,CJ138,CJ141,CJ144,CJ147,CJ150,CJ153,CJ156,CJ159,CJ162,CJ165,CJ168,CJ171,CJ174,CJ177,CJ180,CJ183)=0,SMALL(CJ6:CJ185,COUNTIF(CJ6:CJ185,0)+COUNTIF(CJ6:CJ185,1)+1),MIN(CJ6,CJ9,CJ12,CJ15,CJ18,CJ21,CJ24,CJ27,CJ30,CJ33,CJ36,CJ39,CJ42,CJ45,CJ48,CJ51,CJ54,CJ57,CJ60,CJ63,CJ66,CJ69,CJ72,CJ75,CJ78,CJ81,CJ84,CJ87,CJ90,CJ93,CJ96,CJ99,CJ102,CJ105,CJ108,CJ111,CJ114,CJ117,CJ120,CJ123,CJ126,CJ129,CJ132,CJ135,CJ138,CJ141,CJ144,CJ147,CJ150,CJ153,CJ156,CJ159,CJ162,CJ165,CJ168,CJ171,CJ174,CJ177,CJ180,CJ183))</f>
        <v>#NUM!</v>
      </c>
      <c r="CK5" s="306" t="e">
        <f t="shared" ref="CK5:CU5" si="0">IF(MIN(CK6,CK9,CK12,CK15,CK18,CK21,CK24,CK27,CK30,CK33,CK36,CK39,CK42,CK45,CK48,CK51,CK54,CK57,CK60,CK63,CK66,CK69,CK72,CK75,CK78,CK81,CK84,CK87,CK90,CK93,CK96,CK99,CK102,CK105,CK108,CK111,CK114,CK117,CK120,CK123,CK126,CK129,CK132,CK135,CK138,CK141,CK144,CK147,CK150,CK153,CK156,CK159,CK162,CK165,CK168,CK171,CK174,CK177,CK180,CK183)=0,SMALL(CK6:CK185,COUNTIF(CK6:CK185,0)+COUNTIF(CK6:CK185,1)+1),MIN(CK6,CK9,CK12,CK15,CK18,CK21,CK24,CK27,CK30,CK33,CK36,CK39,CK42,CK45,CK48,CK51,CK54,CK57,CK60,CK63,CK66,CK69,CK72,CK75,CK78,CK81,CK84,CK87,CK90,CK93,CK96,CK99,CK102,CK105,CK108,CK111,CK114,CK117,CK120,CK123,CK126,CK129,CK132,CK135,CK138,CK141,CK144,CK147,CK150,CK153,CK156,CK159,CK162,CK165,CK168,CK171,CK174,CK177,CK180,CK183))</f>
        <v>#NUM!</v>
      </c>
      <c r="CL5" s="306" t="e">
        <f t="shared" si="0"/>
        <v>#NUM!</v>
      </c>
      <c r="CM5" s="306" t="e">
        <f t="shared" si="0"/>
        <v>#NUM!</v>
      </c>
      <c r="CN5" s="306" t="e">
        <f t="shared" si="0"/>
        <v>#NUM!</v>
      </c>
      <c r="CO5" s="306" t="e">
        <f t="shared" si="0"/>
        <v>#NUM!</v>
      </c>
      <c r="CP5" s="306" t="e">
        <f t="shared" si="0"/>
        <v>#NUM!</v>
      </c>
      <c r="CQ5" s="306" t="e">
        <f t="shared" si="0"/>
        <v>#NUM!</v>
      </c>
      <c r="CR5" s="306" t="e">
        <f t="shared" si="0"/>
        <v>#NUM!</v>
      </c>
      <c r="CS5" s="306" t="e">
        <f t="shared" si="0"/>
        <v>#NUM!</v>
      </c>
      <c r="CT5" s="306" t="e">
        <f t="shared" si="0"/>
        <v>#NUM!</v>
      </c>
      <c r="CU5" s="306" t="e">
        <f t="shared" si="0"/>
        <v>#NUM!</v>
      </c>
    </row>
    <row r="6" spans="1:99" x14ac:dyDescent="0.15">
      <c r="A6" s="532">
        <v>1</v>
      </c>
      <c r="B6" s="535"/>
      <c r="C6" s="538"/>
      <c r="D6" s="539"/>
      <c r="E6" s="540"/>
      <c r="F6" s="539"/>
      <c r="G6" s="318" t="s">
        <v>348</v>
      </c>
      <c r="H6" s="317"/>
      <c r="I6" s="343" t="str">
        <f t="shared" ref="I6:S7" si="1">IF(H6="","",H6)</f>
        <v/>
      </c>
      <c r="J6" s="343" t="str">
        <f t="shared" si="1"/>
        <v/>
      </c>
      <c r="K6" s="343" t="str">
        <f t="shared" si="1"/>
        <v/>
      </c>
      <c r="L6" s="343" t="str">
        <f t="shared" si="1"/>
        <v/>
      </c>
      <c r="M6" s="343" t="str">
        <f t="shared" si="1"/>
        <v/>
      </c>
      <c r="N6" s="343" t="str">
        <f t="shared" si="1"/>
        <v/>
      </c>
      <c r="O6" s="343" t="str">
        <f t="shared" si="1"/>
        <v/>
      </c>
      <c r="P6" s="343" t="str">
        <f t="shared" si="1"/>
        <v/>
      </c>
      <c r="Q6" s="343" t="str">
        <f t="shared" si="1"/>
        <v/>
      </c>
      <c r="R6" s="343" t="str">
        <f t="shared" si="1"/>
        <v/>
      </c>
      <c r="S6" s="343" t="str">
        <f t="shared" si="1"/>
        <v/>
      </c>
      <c r="T6" s="315">
        <f t="shared" ref="T6:T69" si="2">SUM(H6:S6)</f>
        <v>0</v>
      </c>
      <c r="U6" s="316"/>
      <c r="V6" s="345" t="str">
        <f t="shared" ref="V6:AF21" si="3">IF(U6="","",U6)</f>
        <v/>
      </c>
      <c r="W6" s="345" t="str">
        <f t="shared" si="3"/>
        <v/>
      </c>
      <c r="X6" s="345" t="str">
        <f t="shared" si="3"/>
        <v/>
      </c>
      <c r="Y6" s="345" t="str">
        <f t="shared" si="3"/>
        <v/>
      </c>
      <c r="Z6" s="345" t="str">
        <f t="shared" si="3"/>
        <v/>
      </c>
      <c r="AA6" s="345" t="str">
        <f t="shared" si="3"/>
        <v/>
      </c>
      <c r="AB6" s="345" t="str">
        <f t="shared" si="3"/>
        <v/>
      </c>
      <c r="AC6" s="345" t="str">
        <f t="shared" si="3"/>
        <v/>
      </c>
      <c r="AD6" s="345" t="str">
        <f t="shared" si="3"/>
        <v/>
      </c>
      <c r="AE6" s="345" t="str">
        <f t="shared" si="3"/>
        <v/>
      </c>
      <c r="AF6" s="345" t="str">
        <f t="shared" si="3"/>
        <v/>
      </c>
      <c r="AG6" s="315">
        <f t="shared" ref="AG6:AG69" si="4">SUM(U6:AF6)</f>
        <v>0</v>
      </c>
      <c r="AH6" s="543"/>
      <c r="AI6" s="305"/>
      <c r="AJ6" s="305">
        <f>MAX(BH6:BS6)</f>
        <v>0</v>
      </c>
      <c r="AK6" s="305"/>
      <c r="AL6" s="305"/>
      <c r="AM6" s="305"/>
      <c r="AN6" s="305"/>
      <c r="AO6" s="304">
        <v>1</v>
      </c>
      <c r="AP6" s="304">
        <v>1</v>
      </c>
      <c r="AQ6" s="304">
        <v>1</v>
      </c>
      <c r="AR6" s="306">
        <f ca="1">IF($AQ6=1,IF(INDIRECT(ADDRESS(($AO6-1)*3+$AP6+5,$AQ6+7))="",0,INDIRECT(ADDRESS(($AO6-1)*3+$AP6+5,$AQ6+7))),IF(INDIRECT(ADDRESS(($AO6-1)*3+$AP6+5,$AQ6+7))="",0,IF(COUNTIF(INDIRECT(ADDRESS(($AO6-1)*36+($AP6-1)*12+6,COLUMN())):INDIRECT(ADDRESS(($AO6-1)*36+($AP6-1)*12+$AQ6+4,COLUMN())),INDIRECT(ADDRESS(($AO6-1)*3+$AP6+5,$AQ6+7)))&gt;=1,0,INDIRECT(ADDRESS(($AO6-1)*3+$AP6+5,$AQ6+7)))))</f>
        <v>0</v>
      </c>
      <c r="AS6" s="304">
        <f ca="1">COUNTIF(INDIRECT("H"&amp;(ROW()+12*(($AO6-1)*3+$AP6)-ROW())/12+5):INDIRECT("S"&amp;(ROW()+12*(($AO6-1)*3+$AP6)-ROW())/12+5),AR6)</f>
        <v>0</v>
      </c>
      <c r="AT6" s="306">
        <f ca="1">IF($AQ6=1,IF(INDIRECT(ADDRESS(($AO6-1)*3+$AP6+5,$AQ6+20))="",0,INDIRECT(ADDRESS(($AO6-1)*3+$AP6+5,$AQ6+20))),IF(INDIRECT(ADDRESS(($AO6-1)*3+$AP6+5,$AQ6+20))="",0,IF(COUNTIF(INDIRECT(ADDRESS(($AO6-1)*36+($AP6-1)*12+6,COLUMN())):INDIRECT(ADDRESS(($AO6-1)*36+($AP6-1)*12+$AQ6+4,COLUMN())),INDIRECT(ADDRESS(($AO6-1)*3+$AP6+5,$AQ6+20)))&gt;=1,0,INDIRECT(ADDRESS(($AO6-1)*3+$AP6+5,$AQ6+20)))))</f>
        <v>0</v>
      </c>
      <c r="AU6" s="304">
        <f ca="1">COUNTIF(INDIRECT("U"&amp;(ROW()+12*(($AO6-1)*3+$AP6)-ROW())/12+5):INDIRECT("AF"&amp;(ROW()+12*(($AO6-1)*3+$AP6)-ROW())/12+5),AT6)</f>
        <v>0</v>
      </c>
      <c r="AV6" s="304">
        <f ca="1">IF(AND(AR6+AT6&gt;0,AS6+AU6&gt;0),1,0)</f>
        <v>0</v>
      </c>
      <c r="BC6" s="306"/>
      <c r="BF6" s="304">
        <v>1</v>
      </c>
      <c r="BH6" s="310">
        <f t="shared" ref="BH6:BS6" si="5">SUM(H6:H7)</f>
        <v>0</v>
      </c>
      <c r="BI6" s="310">
        <f t="shared" si="5"/>
        <v>0</v>
      </c>
      <c r="BJ6" s="310">
        <f t="shared" si="5"/>
        <v>0</v>
      </c>
      <c r="BK6" s="310">
        <f t="shared" si="5"/>
        <v>0</v>
      </c>
      <c r="BL6" s="310">
        <f t="shared" si="5"/>
        <v>0</v>
      </c>
      <c r="BM6" s="310">
        <f t="shared" si="5"/>
        <v>0</v>
      </c>
      <c r="BN6" s="310">
        <f t="shared" si="5"/>
        <v>0</v>
      </c>
      <c r="BO6" s="310">
        <f t="shared" si="5"/>
        <v>0</v>
      </c>
      <c r="BP6" s="310">
        <f t="shared" si="5"/>
        <v>0</v>
      </c>
      <c r="BQ6" s="310">
        <f t="shared" si="5"/>
        <v>0</v>
      </c>
      <c r="BR6" s="310">
        <f t="shared" si="5"/>
        <v>0</v>
      </c>
      <c r="BS6" s="310">
        <f t="shared" si="5"/>
        <v>0</v>
      </c>
      <c r="BT6" s="305"/>
      <c r="BU6" s="310">
        <f t="shared" ref="BU6:CF6" si="6">SUM(U6:U7)</f>
        <v>0</v>
      </c>
      <c r="BV6" s="310">
        <f t="shared" si="6"/>
        <v>0</v>
      </c>
      <c r="BW6" s="310">
        <f t="shared" si="6"/>
        <v>0</v>
      </c>
      <c r="BX6" s="310">
        <f t="shared" si="6"/>
        <v>0</v>
      </c>
      <c r="BY6" s="310">
        <f t="shared" si="6"/>
        <v>0</v>
      </c>
      <c r="BZ6" s="310">
        <f t="shared" si="6"/>
        <v>0</v>
      </c>
      <c r="CA6" s="310">
        <f t="shared" si="6"/>
        <v>0</v>
      </c>
      <c r="CB6" s="310">
        <f t="shared" si="6"/>
        <v>0</v>
      </c>
      <c r="CC6" s="310">
        <f t="shared" si="6"/>
        <v>0</v>
      </c>
      <c r="CD6" s="310">
        <f t="shared" si="6"/>
        <v>0</v>
      </c>
      <c r="CE6" s="310">
        <f t="shared" si="6"/>
        <v>0</v>
      </c>
      <c r="CF6" s="310">
        <f t="shared" si="6"/>
        <v>0</v>
      </c>
      <c r="CI6" s="339" t="s">
        <v>421</v>
      </c>
      <c r="CJ6" s="310">
        <f>IF(OR($D6="副園長",$D6="教頭",$D6="主任保育士",$D6="主幹教諭"),0,BH6)</f>
        <v>0</v>
      </c>
      <c r="CK6" s="310">
        <f t="shared" ref="CK6:CU6" si="7">IF(OR($D6="副園長",$D6="教頭",$D6="主任保育士",$D6="主幹教諭"),0,BI6)</f>
        <v>0</v>
      </c>
      <c r="CL6" s="310">
        <f t="shared" si="7"/>
        <v>0</v>
      </c>
      <c r="CM6" s="310">
        <f t="shared" si="7"/>
        <v>0</v>
      </c>
      <c r="CN6" s="310">
        <f t="shared" si="7"/>
        <v>0</v>
      </c>
      <c r="CO6" s="310">
        <f t="shared" si="7"/>
        <v>0</v>
      </c>
      <c r="CP6" s="310">
        <f t="shared" si="7"/>
        <v>0</v>
      </c>
      <c r="CQ6" s="310">
        <f t="shared" si="7"/>
        <v>0</v>
      </c>
      <c r="CR6" s="310">
        <f t="shared" si="7"/>
        <v>0</v>
      </c>
      <c r="CS6" s="310">
        <f t="shared" si="7"/>
        <v>0</v>
      </c>
      <c r="CT6" s="310">
        <f t="shared" si="7"/>
        <v>0</v>
      </c>
      <c r="CU6" s="310">
        <f t="shared" si="7"/>
        <v>0</v>
      </c>
    </row>
    <row r="7" spans="1:99" x14ac:dyDescent="0.15">
      <c r="A7" s="533"/>
      <c r="B7" s="536"/>
      <c r="C7" s="536"/>
      <c r="D7" s="536"/>
      <c r="E7" s="541"/>
      <c r="F7" s="536"/>
      <c r="G7" s="314" t="s">
        <v>347</v>
      </c>
      <c r="H7" s="313"/>
      <c r="I7" s="344" t="str">
        <f t="shared" si="1"/>
        <v/>
      </c>
      <c r="J7" s="344" t="str">
        <f t="shared" si="1"/>
        <v/>
      </c>
      <c r="K7" s="344" t="str">
        <f t="shared" si="1"/>
        <v/>
      </c>
      <c r="L7" s="344" t="str">
        <f t="shared" si="1"/>
        <v/>
      </c>
      <c r="M7" s="344" t="str">
        <f t="shared" si="1"/>
        <v/>
      </c>
      <c r="N7" s="344" t="str">
        <f t="shared" si="1"/>
        <v/>
      </c>
      <c r="O7" s="344" t="str">
        <f t="shared" si="1"/>
        <v/>
      </c>
      <c r="P7" s="344" t="str">
        <f t="shared" si="1"/>
        <v/>
      </c>
      <c r="Q7" s="344" t="str">
        <f t="shared" si="1"/>
        <v/>
      </c>
      <c r="R7" s="344" t="str">
        <f t="shared" si="1"/>
        <v/>
      </c>
      <c r="S7" s="344" t="str">
        <f t="shared" si="1"/>
        <v/>
      </c>
      <c r="T7" s="311">
        <f t="shared" si="2"/>
        <v>0</v>
      </c>
      <c r="U7" s="312"/>
      <c r="V7" s="346" t="str">
        <f t="shared" si="3"/>
        <v/>
      </c>
      <c r="W7" s="346" t="str">
        <f t="shared" si="3"/>
        <v/>
      </c>
      <c r="X7" s="346" t="str">
        <f t="shared" si="3"/>
        <v/>
      </c>
      <c r="Y7" s="346" t="str">
        <f t="shared" si="3"/>
        <v/>
      </c>
      <c r="Z7" s="346" t="str">
        <f t="shared" si="3"/>
        <v/>
      </c>
      <c r="AA7" s="346" t="str">
        <f t="shared" si="3"/>
        <v/>
      </c>
      <c r="AB7" s="346" t="str">
        <f t="shared" si="3"/>
        <v/>
      </c>
      <c r="AC7" s="346" t="str">
        <f t="shared" si="3"/>
        <v/>
      </c>
      <c r="AD7" s="346" t="str">
        <f t="shared" si="3"/>
        <v/>
      </c>
      <c r="AE7" s="346" t="str">
        <f t="shared" si="3"/>
        <v/>
      </c>
      <c r="AF7" s="346" t="str">
        <f t="shared" si="3"/>
        <v/>
      </c>
      <c r="AG7" s="311">
        <f t="shared" si="4"/>
        <v>0</v>
      </c>
      <c r="AH7" s="544"/>
      <c r="AI7" s="305"/>
      <c r="AJ7" s="305">
        <f>MIN(BH6:BS6)</f>
        <v>0</v>
      </c>
      <c r="AK7" s="305"/>
      <c r="AL7" s="305"/>
      <c r="AM7" s="305"/>
      <c r="AN7" s="305"/>
      <c r="AO7" s="304">
        <v>1</v>
      </c>
      <c r="AP7" s="304">
        <v>1</v>
      </c>
      <c r="AQ7" s="304">
        <v>2</v>
      </c>
      <c r="AR7" s="306">
        <f ca="1">IF($AQ7=1,IF(INDIRECT(ADDRESS(($AO7-1)*3+$AP7+5,$AQ7+7))="",0,INDIRECT(ADDRESS(($AO7-1)*3+$AP7+5,$AQ7+7))),IF(INDIRECT(ADDRESS(($AO7-1)*3+$AP7+5,$AQ7+7))="",0,IF(COUNTIF(INDIRECT(ADDRESS(($AO7-1)*36+($AP7-1)*12+6,COLUMN())):INDIRECT(ADDRESS(($AO7-1)*36+($AP7-1)*12+$AQ7+4,COLUMN())),INDIRECT(ADDRESS(($AO7-1)*3+$AP7+5,$AQ7+7)))&gt;=1,0,INDIRECT(ADDRESS(($AO7-1)*3+$AP7+5,$AQ7+7)))))</f>
        <v>0</v>
      </c>
      <c r="AS7" s="304">
        <f ca="1">COUNTIF(INDIRECT("H"&amp;(ROW()+12*(($AO7-1)*3+$AP7)-ROW())/12+5):INDIRECT("S"&amp;(ROW()+12*(($AO7-1)*3+$AP7)-ROW())/12+5),AR7)</f>
        <v>0</v>
      </c>
      <c r="AT7" s="306">
        <f ca="1">IF($AQ7=1,IF(INDIRECT(ADDRESS(($AO7-1)*3+$AP7+5,$AQ7+20))="",0,INDIRECT(ADDRESS(($AO7-1)*3+$AP7+5,$AQ7+20))),IF(INDIRECT(ADDRESS(($AO7-1)*3+$AP7+5,$AQ7+20))="",0,IF(COUNTIF(INDIRECT(ADDRESS(($AO7-1)*36+($AP7-1)*12+6,COLUMN())):INDIRECT(ADDRESS(($AO7-1)*36+($AP7-1)*12+$AQ7+4,COLUMN())),INDIRECT(ADDRESS(($AO7-1)*3+$AP7+5,$AQ7+20)))&gt;=1,0,INDIRECT(ADDRESS(($AO7-1)*3+$AP7+5,$AQ7+20)))))</f>
        <v>0</v>
      </c>
      <c r="AU7" s="304">
        <f ca="1">COUNTIF(INDIRECT("U"&amp;(ROW()+12*(($AO7-1)*3+$AP7)-ROW())/12+5):INDIRECT("AF"&amp;(ROW()+12*(($AO7-1)*3+$AP7)-ROW())/12+5),AT7)</f>
        <v>0</v>
      </c>
      <c r="AV7" s="304">
        <f ca="1">IF(AND(AR7+AT7&gt;0,AS7+AU7&gt;0),COUNTIF(AV$6:AV6,"&gt;0")+1,0)</f>
        <v>0</v>
      </c>
      <c r="BF7" s="304">
        <v>2</v>
      </c>
      <c r="BG7" s="304" t="s">
        <v>346</v>
      </c>
      <c r="BH7" s="310">
        <f>IF(BH6+BU6&gt;マスタ!$C$3,1,0)</f>
        <v>0</v>
      </c>
      <c r="BI7" s="310">
        <f>IF(BI6+BV6&gt;マスタ!$C$3,1,0)</f>
        <v>0</v>
      </c>
      <c r="BJ7" s="310">
        <f>IF(BJ6+BW6&gt;マスタ!$C$3,1,0)</f>
        <v>0</v>
      </c>
      <c r="BK7" s="310">
        <f>IF(BK6+BX6&gt;マスタ!$C$3,1,0)</f>
        <v>0</v>
      </c>
      <c r="BL7" s="310">
        <f>IF(BL6+BY6&gt;マスタ!$C$3,1,0)</f>
        <v>0</v>
      </c>
      <c r="BM7" s="310">
        <f>IF(BM6+BZ6&gt;マスタ!$C$3,1,0)</f>
        <v>0</v>
      </c>
      <c r="BN7" s="310">
        <f>IF(BN6+CA6&gt;マスタ!$C$3,1,0)</f>
        <v>0</v>
      </c>
      <c r="BO7" s="310">
        <f>IF(BO6+CB6&gt;マスタ!$C$3,1,0)</f>
        <v>0</v>
      </c>
      <c r="BP7" s="310">
        <f>IF(BP6+CC6&gt;マスタ!$C$3,1,0)</f>
        <v>0</v>
      </c>
      <c r="BQ7" s="310">
        <f>IF(BQ6+CD6&gt;マスタ!$C$3,1,0)</f>
        <v>0</v>
      </c>
      <c r="BR7" s="310">
        <f>IF(BR6+CE6&gt;マスタ!$C$3,1,0)</f>
        <v>0</v>
      </c>
      <c r="BS7" s="310">
        <f>IF(BS6+CF6&gt;マスタ!$C$3,1,0)</f>
        <v>0</v>
      </c>
      <c r="BT7" s="305"/>
      <c r="BU7" s="310"/>
      <c r="BV7" s="310"/>
      <c r="BW7" s="310"/>
      <c r="BX7" s="310"/>
      <c r="BY7" s="310"/>
      <c r="BZ7" s="310"/>
      <c r="CA7" s="310"/>
      <c r="CB7" s="310"/>
      <c r="CC7" s="310"/>
      <c r="CD7" s="310"/>
      <c r="CE7" s="310"/>
      <c r="CF7" s="310"/>
    </row>
    <row r="8" spans="1:99" x14ac:dyDescent="0.15">
      <c r="A8" s="534"/>
      <c r="B8" s="537"/>
      <c r="C8" s="537"/>
      <c r="D8" s="537"/>
      <c r="E8" s="542"/>
      <c r="F8" s="537"/>
      <c r="G8" s="353" t="s">
        <v>447</v>
      </c>
      <c r="H8" s="309"/>
      <c r="I8" s="347"/>
      <c r="J8" s="347"/>
      <c r="K8" s="347"/>
      <c r="L8" s="347"/>
      <c r="M8" s="347"/>
      <c r="N8" s="347"/>
      <c r="O8" s="347"/>
      <c r="P8" s="347"/>
      <c r="Q8" s="347"/>
      <c r="R8" s="347"/>
      <c r="S8" s="347"/>
      <c r="T8" s="307">
        <f t="shared" si="2"/>
        <v>0</v>
      </c>
      <c r="U8" s="308"/>
      <c r="V8" s="348"/>
      <c r="W8" s="348"/>
      <c r="X8" s="348"/>
      <c r="Y8" s="348"/>
      <c r="Z8" s="348"/>
      <c r="AA8" s="348"/>
      <c r="AB8" s="348"/>
      <c r="AC8" s="348"/>
      <c r="AD8" s="348"/>
      <c r="AE8" s="348"/>
      <c r="AF8" s="348"/>
      <c r="AG8" s="307">
        <f t="shared" si="4"/>
        <v>0</v>
      </c>
      <c r="AH8" s="545"/>
      <c r="AI8" s="305"/>
      <c r="AJ8" s="305"/>
      <c r="AK8" s="305"/>
      <c r="AL8" s="305"/>
      <c r="AM8" s="305"/>
      <c r="AN8" s="305"/>
      <c r="AO8" s="304">
        <v>1</v>
      </c>
      <c r="AP8" s="304">
        <v>1</v>
      </c>
      <c r="AQ8" s="304">
        <v>3</v>
      </c>
      <c r="AR8" s="306">
        <f ca="1">IF($AQ8=1,IF(INDIRECT(ADDRESS(($AO8-1)*3+$AP8+5,$AQ8+7))="",0,INDIRECT(ADDRESS(($AO8-1)*3+$AP8+5,$AQ8+7))),IF(INDIRECT(ADDRESS(($AO8-1)*3+$AP8+5,$AQ8+7))="",0,IF(COUNTIF(INDIRECT(ADDRESS(($AO8-1)*36+($AP8-1)*12+6,COLUMN())):INDIRECT(ADDRESS(($AO8-1)*36+($AP8-1)*12+$AQ8+4,COLUMN())),INDIRECT(ADDRESS(($AO8-1)*3+$AP8+5,$AQ8+7)))&gt;=1,0,INDIRECT(ADDRESS(($AO8-1)*3+$AP8+5,$AQ8+7)))))</f>
        <v>0</v>
      </c>
      <c r="AS8" s="304">
        <f ca="1">COUNTIF(INDIRECT("H"&amp;(ROW()+12*(($AO8-1)*3+$AP8)-ROW())/12+5):INDIRECT("S"&amp;(ROW()+12*(($AO8-1)*3+$AP8)-ROW())/12+5),AR8)</f>
        <v>0</v>
      </c>
      <c r="AT8" s="306">
        <f ca="1">IF($AQ8=1,IF(INDIRECT(ADDRESS(($AO8-1)*3+$AP8+5,$AQ8+20))="",0,INDIRECT(ADDRESS(($AO8-1)*3+$AP8+5,$AQ8+20))),IF(INDIRECT(ADDRESS(($AO8-1)*3+$AP8+5,$AQ8+20))="",0,IF(COUNTIF(INDIRECT(ADDRESS(($AO8-1)*36+($AP8-1)*12+6,COLUMN())):INDIRECT(ADDRESS(($AO8-1)*36+($AP8-1)*12+$AQ8+4,COLUMN())),INDIRECT(ADDRESS(($AO8-1)*3+$AP8+5,$AQ8+20)))&gt;=1,0,INDIRECT(ADDRESS(($AO8-1)*3+$AP8+5,$AQ8+20)))))</f>
        <v>0</v>
      </c>
      <c r="AU8" s="304">
        <f ca="1">COUNTIF(INDIRECT("U"&amp;(ROW()+12*(($AO8-1)*3+$AP8)-ROW())/12+5):INDIRECT("AF"&amp;(ROW()+12*(($AO8-1)*3+$AP8)-ROW())/12+5),AT8)</f>
        <v>0</v>
      </c>
      <c r="AV8" s="304">
        <f ca="1">IF(AND(AR8+AT8&gt;0,AS8+AU8&gt;0),COUNTIF(AV$6:AV7,"&gt;0")+1,0)</f>
        <v>0</v>
      </c>
      <c r="BF8" s="304">
        <v>3</v>
      </c>
      <c r="BT8" s="305"/>
      <c r="BU8" s="310"/>
      <c r="BV8" s="310"/>
      <c r="BW8" s="310"/>
      <c r="BX8" s="310"/>
      <c r="BY8" s="310"/>
      <c r="BZ8" s="310"/>
      <c r="CA8" s="310"/>
      <c r="CB8" s="310"/>
      <c r="CC8" s="310"/>
      <c r="CD8" s="310"/>
      <c r="CE8" s="310"/>
      <c r="CF8" s="310"/>
    </row>
    <row r="9" spans="1:99" x14ac:dyDescent="0.15">
      <c r="A9" s="532">
        <v>2</v>
      </c>
      <c r="B9" s="535"/>
      <c r="C9" s="538"/>
      <c r="D9" s="539"/>
      <c r="E9" s="540"/>
      <c r="F9" s="539"/>
      <c r="G9" s="318" t="s">
        <v>348</v>
      </c>
      <c r="H9" s="317"/>
      <c r="I9" s="343" t="str">
        <f t="shared" ref="I9:I10" si="8">IF(H9="","",H9)</f>
        <v/>
      </c>
      <c r="J9" s="343" t="str">
        <f t="shared" ref="J9:J10" si="9">IF(I9="","",I9)</f>
        <v/>
      </c>
      <c r="K9" s="343" t="str">
        <f t="shared" ref="K9:K10" si="10">IF(J9="","",J9)</f>
        <v/>
      </c>
      <c r="L9" s="343" t="str">
        <f t="shared" ref="L9:L10" si="11">IF(K9="","",K9)</f>
        <v/>
      </c>
      <c r="M9" s="343" t="str">
        <f t="shared" ref="M9:M10" si="12">IF(L9="","",L9)</f>
        <v/>
      </c>
      <c r="N9" s="343" t="str">
        <f t="shared" ref="N9:N10" si="13">IF(M9="","",M9)</f>
        <v/>
      </c>
      <c r="O9" s="343" t="str">
        <f t="shared" ref="O9:O10" si="14">IF(N9="","",N9)</f>
        <v/>
      </c>
      <c r="P9" s="343" t="str">
        <f t="shared" ref="P9:P10" si="15">IF(O9="","",O9)</f>
        <v/>
      </c>
      <c r="Q9" s="343" t="str">
        <f t="shared" ref="Q9:Q10" si="16">IF(P9="","",P9)</f>
        <v/>
      </c>
      <c r="R9" s="343" t="str">
        <f t="shared" ref="R9:R10" si="17">IF(Q9="","",Q9)</f>
        <v/>
      </c>
      <c r="S9" s="343" t="str">
        <f t="shared" ref="S9:S10" si="18">IF(R9="","",R9)</f>
        <v/>
      </c>
      <c r="T9" s="315">
        <f t="shared" si="2"/>
        <v>0</v>
      </c>
      <c r="U9" s="316"/>
      <c r="V9" s="345" t="str">
        <f t="shared" si="3"/>
        <v/>
      </c>
      <c r="W9" s="345" t="str">
        <f t="shared" si="3"/>
        <v/>
      </c>
      <c r="X9" s="345" t="str">
        <f t="shared" si="3"/>
        <v/>
      </c>
      <c r="Y9" s="345" t="str">
        <f t="shared" si="3"/>
        <v/>
      </c>
      <c r="Z9" s="345" t="str">
        <f t="shared" si="3"/>
        <v/>
      </c>
      <c r="AA9" s="345" t="str">
        <f t="shared" si="3"/>
        <v/>
      </c>
      <c r="AB9" s="345" t="str">
        <f t="shared" si="3"/>
        <v/>
      </c>
      <c r="AC9" s="345" t="str">
        <f t="shared" si="3"/>
        <v/>
      </c>
      <c r="AD9" s="345" t="str">
        <f t="shared" si="3"/>
        <v/>
      </c>
      <c r="AE9" s="345" t="str">
        <f t="shared" si="3"/>
        <v/>
      </c>
      <c r="AF9" s="345" t="str">
        <f t="shared" si="3"/>
        <v/>
      </c>
      <c r="AG9" s="315">
        <f t="shared" si="4"/>
        <v>0</v>
      </c>
      <c r="AH9" s="543"/>
      <c r="AI9" s="305"/>
      <c r="AJ9" s="305"/>
      <c r="AK9" s="305"/>
      <c r="AL9" s="305"/>
      <c r="AM9" s="305"/>
      <c r="AN9" s="305"/>
      <c r="AO9" s="304">
        <v>1</v>
      </c>
      <c r="AP9" s="304">
        <v>1</v>
      </c>
      <c r="AQ9" s="304">
        <v>4</v>
      </c>
      <c r="AR9" s="306">
        <f ca="1">IF($AQ9=1,IF(INDIRECT(ADDRESS(($AO9-1)*3+$AP9+5,$AQ9+7))="",0,INDIRECT(ADDRESS(($AO9-1)*3+$AP9+5,$AQ9+7))),IF(INDIRECT(ADDRESS(($AO9-1)*3+$AP9+5,$AQ9+7))="",0,IF(COUNTIF(INDIRECT(ADDRESS(($AO9-1)*36+($AP9-1)*12+6,COLUMN())):INDIRECT(ADDRESS(($AO9-1)*36+($AP9-1)*12+$AQ9+4,COLUMN())),INDIRECT(ADDRESS(($AO9-1)*3+$AP9+5,$AQ9+7)))&gt;=1,0,INDIRECT(ADDRESS(($AO9-1)*3+$AP9+5,$AQ9+7)))))</f>
        <v>0</v>
      </c>
      <c r="AS9" s="304">
        <f ca="1">COUNTIF(INDIRECT("H"&amp;(ROW()+12*(($AO9-1)*3+$AP9)-ROW())/12+5):INDIRECT("S"&amp;(ROW()+12*(($AO9-1)*3+$AP9)-ROW())/12+5),AR9)</f>
        <v>0</v>
      </c>
      <c r="AT9" s="306">
        <f ca="1">IF($AQ9=1,IF(INDIRECT(ADDRESS(($AO9-1)*3+$AP9+5,$AQ9+20))="",0,INDIRECT(ADDRESS(($AO9-1)*3+$AP9+5,$AQ9+20))),IF(INDIRECT(ADDRESS(($AO9-1)*3+$AP9+5,$AQ9+20))="",0,IF(COUNTIF(INDIRECT(ADDRESS(($AO9-1)*36+($AP9-1)*12+6,COLUMN())):INDIRECT(ADDRESS(($AO9-1)*36+($AP9-1)*12+$AQ9+4,COLUMN())),INDIRECT(ADDRESS(($AO9-1)*3+$AP9+5,$AQ9+20)))&gt;=1,0,INDIRECT(ADDRESS(($AO9-1)*3+$AP9+5,$AQ9+20)))))</f>
        <v>0</v>
      </c>
      <c r="AU9" s="304">
        <f ca="1">COUNTIF(INDIRECT("U"&amp;(ROW()+12*(($AO9-1)*3+$AP9)-ROW())/12+5):INDIRECT("AF"&amp;(ROW()+12*(($AO9-1)*3+$AP9)-ROW())/12+5),AT9)</f>
        <v>0</v>
      </c>
      <c r="AV9" s="304">
        <f ca="1">IF(AND(AR9+AT9&gt;0,AS9+AU9&gt;0),COUNTIF(AV$6:AV8,"&gt;0")+1,0)</f>
        <v>0</v>
      </c>
      <c r="BF9" s="304">
        <v>1</v>
      </c>
      <c r="BH9" s="310">
        <f t="shared" ref="BH9:BS9" si="19">SUM(H9:H10)</f>
        <v>0</v>
      </c>
      <c r="BI9" s="310">
        <f t="shared" si="19"/>
        <v>0</v>
      </c>
      <c r="BJ9" s="310">
        <f t="shared" si="19"/>
        <v>0</v>
      </c>
      <c r="BK9" s="310">
        <f t="shared" si="19"/>
        <v>0</v>
      </c>
      <c r="BL9" s="310">
        <f t="shared" si="19"/>
        <v>0</v>
      </c>
      <c r="BM9" s="310">
        <f t="shared" si="19"/>
        <v>0</v>
      </c>
      <c r="BN9" s="310">
        <f t="shared" si="19"/>
        <v>0</v>
      </c>
      <c r="BO9" s="310">
        <f t="shared" si="19"/>
        <v>0</v>
      </c>
      <c r="BP9" s="310">
        <f t="shared" si="19"/>
        <v>0</v>
      </c>
      <c r="BQ9" s="310">
        <f t="shared" si="19"/>
        <v>0</v>
      </c>
      <c r="BR9" s="310">
        <f t="shared" si="19"/>
        <v>0</v>
      </c>
      <c r="BS9" s="310">
        <f t="shared" si="19"/>
        <v>0</v>
      </c>
      <c r="BT9" s="305"/>
      <c r="BU9" s="310">
        <f t="shared" ref="BU9:CF9" si="20">SUM(U9:U10)</f>
        <v>0</v>
      </c>
      <c r="BV9" s="310">
        <f t="shared" si="20"/>
        <v>0</v>
      </c>
      <c r="BW9" s="310">
        <f t="shared" si="20"/>
        <v>0</v>
      </c>
      <c r="BX9" s="310">
        <f t="shared" si="20"/>
        <v>0</v>
      </c>
      <c r="BY9" s="310">
        <f t="shared" si="20"/>
        <v>0</v>
      </c>
      <c r="BZ9" s="310">
        <f t="shared" si="20"/>
        <v>0</v>
      </c>
      <c r="CA9" s="310">
        <f t="shared" si="20"/>
        <v>0</v>
      </c>
      <c r="CB9" s="310">
        <f t="shared" si="20"/>
        <v>0</v>
      </c>
      <c r="CC9" s="310">
        <f t="shared" si="20"/>
        <v>0</v>
      </c>
      <c r="CD9" s="310">
        <f t="shared" si="20"/>
        <v>0</v>
      </c>
      <c r="CE9" s="310">
        <f t="shared" si="20"/>
        <v>0</v>
      </c>
      <c r="CF9" s="310">
        <f t="shared" si="20"/>
        <v>0</v>
      </c>
      <c r="CI9" s="339" t="s">
        <v>421</v>
      </c>
      <c r="CJ9" s="310">
        <f>IF(OR($D9="副園長",$D9="教頭",$D9="主任保育士",$D9="主幹教諭"),0,BH9)</f>
        <v>0</v>
      </c>
      <c r="CK9" s="310">
        <f t="shared" ref="CK9:CU9" si="21">IF(OR($D9="副園長",$D9="教頭",$D9="主任保育士",$D9="主幹教諭"),0,BI9)</f>
        <v>0</v>
      </c>
      <c r="CL9" s="310">
        <f t="shared" si="21"/>
        <v>0</v>
      </c>
      <c r="CM9" s="310">
        <f t="shared" si="21"/>
        <v>0</v>
      </c>
      <c r="CN9" s="310">
        <f t="shared" si="21"/>
        <v>0</v>
      </c>
      <c r="CO9" s="310">
        <f t="shared" si="21"/>
        <v>0</v>
      </c>
      <c r="CP9" s="310">
        <f t="shared" si="21"/>
        <v>0</v>
      </c>
      <c r="CQ9" s="310">
        <f t="shared" si="21"/>
        <v>0</v>
      </c>
      <c r="CR9" s="310">
        <f t="shared" si="21"/>
        <v>0</v>
      </c>
      <c r="CS9" s="310">
        <f t="shared" si="21"/>
        <v>0</v>
      </c>
      <c r="CT9" s="310">
        <f t="shared" si="21"/>
        <v>0</v>
      </c>
      <c r="CU9" s="310">
        <f t="shared" si="21"/>
        <v>0</v>
      </c>
    </row>
    <row r="10" spans="1:99" x14ac:dyDescent="0.15">
      <c r="A10" s="533"/>
      <c r="B10" s="536"/>
      <c r="C10" s="536"/>
      <c r="D10" s="536"/>
      <c r="E10" s="541"/>
      <c r="F10" s="536"/>
      <c r="G10" s="314" t="s">
        <v>347</v>
      </c>
      <c r="H10" s="313"/>
      <c r="I10" s="344" t="str">
        <f t="shared" si="8"/>
        <v/>
      </c>
      <c r="J10" s="344" t="str">
        <f t="shared" si="9"/>
        <v/>
      </c>
      <c r="K10" s="344" t="str">
        <f t="shared" si="10"/>
        <v/>
      </c>
      <c r="L10" s="344" t="str">
        <f t="shared" si="11"/>
        <v/>
      </c>
      <c r="M10" s="344" t="str">
        <f t="shared" si="12"/>
        <v/>
      </c>
      <c r="N10" s="344" t="str">
        <f t="shared" si="13"/>
        <v/>
      </c>
      <c r="O10" s="344" t="str">
        <f t="shared" si="14"/>
        <v/>
      </c>
      <c r="P10" s="344" t="str">
        <f t="shared" si="15"/>
        <v/>
      </c>
      <c r="Q10" s="344" t="str">
        <f t="shared" si="16"/>
        <v/>
      </c>
      <c r="R10" s="344" t="str">
        <f t="shared" si="17"/>
        <v/>
      </c>
      <c r="S10" s="344" t="str">
        <f t="shared" si="18"/>
        <v/>
      </c>
      <c r="T10" s="311">
        <f t="shared" si="2"/>
        <v>0</v>
      </c>
      <c r="U10" s="312"/>
      <c r="V10" s="346" t="str">
        <f t="shared" si="3"/>
        <v/>
      </c>
      <c r="W10" s="346" t="str">
        <f t="shared" si="3"/>
        <v/>
      </c>
      <c r="X10" s="346" t="str">
        <f t="shared" si="3"/>
        <v/>
      </c>
      <c r="Y10" s="346" t="str">
        <f t="shared" si="3"/>
        <v/>
      </c>
      <c r="Z10" s="346" t="str">
        <f t="shared" si="3"/>
        <v/>
      </c>
      <c r="AA10" s="346" t="str">
        <f t="shared" si="3"/>
        <v/>
      </c>
      <c r="AB10" s="346" t="str">
        <f t="shared" si="3"/>
        <v/>
      </c>
      <c r="AC10" s="346" t="str">
        <f t="shared" si="3"/>
        <v/>
      </c>
      <c r="AD10" s="346" t="str">
        <f t="shared" si="3"/>
        <v/>
      </c>
      <c r="AE10" s="346" t="str">
        <f t="shared" si="3"/>
        <v/>
      </c>
      <c r="AF10" s="346" t="str">
        <f t="shared" si="3"/>
        <v/>
      </c>
      <c r="AG10" s="311">
        <f t="shared" si="4"/>
        <v>0</v>
      </c>
      <c r="AH10" s="544"/>
      <c r="AI10" s="305"/>
      <c r="AJ10" s="305"/>
      <c r="AK10" s="305"/>
      <c r="AL10" s="305"/>
      <c r="AM10" s="305"/>
      <c r="AN10" s="305"/>
      <c r="AO10" s="304">
        <v>1</v>
      </c>
      <c r="AP10" s="304">
        <v>1</v>
      </c>
      <c r="AQ10" s="304">
        <v>5</v>
      </c>
      <c r="AR10" s="306">
        <f ca="1">IF($AQ10=1,IF(INDIRECT(ADDRESS(($AO10-1)*3+$AP10+5,$AQ10+7))="",0,INDIRECT(ADDRESS(($AO10-1)*3+$AP10+5,$AQ10+7))),IF(INDIRECT(ADDRESS(($AO10-1)*3+$AP10+5,$AQ10+7))="",0,IF(COUNTIF(INDIRECT(ADDRESS(($AO10-1)*36+($AP10-1)*12+6,COLUMN())):INDIRECT(ADDRESS(($AO10-1)*36+($AP10-1)*12+$AQ10+4,COLUMN())),INDIRECT(ADDRESS(($AO10-1)*3+$AP10+5,$AQ10+7)))&gt;=1,0,INDIRECT(ADDRESS(($AO10-1)*3+$AP10+5,$AQ10+7)))))</f>
        <v>0</v>
      </c>
      <c r="AS10" s="304">
        <f ca="1">COUNTIF(INDIRECT("H"&amp;(ROW()+12*(($AO10-1)*3+$AP10)-ROW())/12+5):INDIRECT("S"&amp;(ROW()+12*(($AO10-1)*3+$AP10)-ROW())/12+5),AR10)</f>
        <v>0</v>
      </c>
      <c r="AT10" s="306">
        <f ca="1">IF($AQ10=1,IF(INDIRECT(ADDRESS(($AO10-1)*3+$AP10+5,$AQ10+20))="",0,INDIRECT(ADDRESS(($AO10-1)*3+$AP10+5,$AQ10+20))),IF(INDIRECT(ADDRESS(($AO10-1)*3+$AP10+5,$AQ10+20))="",0,IF(COUNTIF(INDIRECT(ADDRESS(($AO10-1)*36+($AP10-1)*12+6,COLUMN())):INDIRECT(ADDRESS(($AO10-1)*36+($AP10-1)*12+$AQ10+4,COLUMN())),INDIRECT(ADDRESS(($AO10-1)*3+$AP10+5,$AQ10+20)))&gt;=1,0,INDIRECT(ADDRESS(($AO10-1)*3+$AP10+5,$AQ10+20)))))</f>
        <v>0</v>
      </c>
      <c r="AU10" s="304">
        <f ca="1">COUNTIF(INDIRECT("U"&amp;(ROW()+12*(($AO10-1)*3+$AP10)-ROW())/12+5):INDIRECT("AF"&amp;(ROW()+12*(($AO10-1)*3+$AP10)-ROW())/12+5),AT10)</f>
        <v>0</v>
      </c>
      <c r="AV10" s="304">
        <f ca="1">IF(AND(AR10+AT10&gt;0,AS10+AU10&gt;0),COUNTIF(AV$6:AV9,"&gt;0")+1,0)</f>
        <v>0</v>
      </c>
      <c r="BF10" s="304">
        <v>2</v>
      </c>
      <c r="BG10" s="304" t="s">
        <v>346</v>
      </c>
      <c r="BH10" s="310">
        <f>IF(BH9+BU9&gt;マスタ!$C$3,1,0)</f>
        <v>0</v>
      </c>
      <c r="BI10" s="310">
        <f>IF(BI9+BV9&gt;マスタ!$C$3,1,0)</f>
        <v>0</v>
      </c>
      <c r="BJ10" s="310">
        <f>IF(BJ9+BW9&gt;マスタ!$C$3,1,0)</f>
        <v>0</v>
      </c>
      <c r="BK10" s="310">
        <f>IF(BK9+BX9&gt;マスタ!$C$3,1,0)</f>
        <v>0</v>
      </c>
      <c r="BL10" s="310">
        <f>IF(BL9+BY9&gt;マスタ!$C$3,1,0)</f>
        <v>0</v>
      </c>
      <c r="BM10" s="310">
        <f>IF(BM9+BZ9&gt;マスタ!$C$3,1,0)</f>
        <v>0</v>
      </c>
      <c r="BN10" s="310">
        <f>IF(BN9+CA9&gt;マスタ!$C$3,1,0)</f>
        <v>0</v>
      </c>
      <c r="BO10" s="310">
        <f>IF(BO9+CB9&gt;マスタ!$C$3,1,0)</f>
        <v>0</v>
      </c>
      <c r="BP10" s="310">
        <f>IF(BP9+CC9&gt;マスタ!$C$3,1,0)</f>
        <v>0</v>
      </c>
      <c r="BQ10" s="310">
        <f>IF(BQ9+CD9&gt;マスタ!$C$3,1,0)</f>
        <v>0</v>
      </c>
      <c r="BR10" s="310">
        <f>IF(BR9+CE9&gt;マスタ!$C$3,1,0)</f>
        <v>0</v>
      </c>
      <c r="BS10" s="310">
        <f>IF(BS9+CF9&gt;マスタ!$C$3,1,0)</f>
        <v>0</v>
      </c>
      <c r="BT10" s="305"/>
      <c r="BU10" s="310"/>
      <c r="BV10" s="310"/>
      <c r="BW10" s="310"/>
      <c r="BX10" s="310"/>
      <c r="BY10" s="310"/>
      <c r="BZ10" s="310"/>
      <c r="CA10" s="310"/>
      <c r="CB10" s="310"/>
      <c r="CC10" s="310"/>
      <c r="CD10" s="310"/>
      <c r="CE10" s="310"/>
      <c r="CF10" s="310"/>
    </row>
    <row r="11" spans="1:99" x14ac:dyDescent="0.15">
      <c r="A11" s="534"/>
      <c r="B11" s="537"/>
      <c r="C11" s="537"/>
      <c r="D11" s="537"/>
      <c r="E11" s="542"/>
      <c r="F11" s="537"/>
      <c r="G11" s="353" t="s">
        <v>447</v>
      </c>
      <c r="H11" s="309"/>
      <c r="I11" s="347"/>
      <c r="J11" s="347"/>
      <c r="K11" s="347"/>
      <c r="L11" s="347"/>
      <c r="M11" s="347"/>
      <c r="N11" s="347"/>
      <c r="O11" s="347"/>
      <c r="P11" s="347"/>
      <c r="Q11" s="347"/>
      <c r="R11" s="347"/>
      <c r="S11" s="347"/>
      <c r="T11" s="307">
        <f t="shared" si="2"/>
        <v>0</v>
      </c>
      <c r="U11" s="308"/>
      <c r="V11" s="348"/>
      <c r="W11" s="348"/>
      <c r="X11" s="348"/>
      <c r="Y11" s="348"/>
      <c r="Z11" s="348"/>
      <c r="AA11" s="348"/>
      <c r="AB11" s="348"/>
      <c r="AC11" s="348"/>
      <c r="AD11" s="348"/>
      <c r="AE11" s="348"/>
      <c r="AF11" s="348"/>
      <c r="AG11" s="307">
        <f t="shared" si="4"/>
        <v>0</v>
      </c>
      <c r="AH11" s="545"/>
      <c r="AI11" s="305"/>
      <c r="AJ11" s="305"/>
      <c r="AK11" s="305"/>
      <c r="AL11" s="305"/>
      <c r="AM11" s="305"/>
      <c r="AN11" s="305"/>
      <c r="AO11" s="304">
        <v>1</v>
      </c>
      <c r="AP11" s="304">
        <v>1</v>
      </c>
      <c r="AQ11" s="304">
        <v>6</v>
      </c>
      <c r="AR11" s="306">
        <f ca="1">IF($AQ11=1,IF(INDIRECT(ADDRESS(($AO11-1)*3+$AP11+5,$AQ11+7))="",0,INDIRECT(ADDRESS(($AO11-1)*3+$AP11+5,$AQ11+7))),IF(INDIRECT(ADDRESS(($AO11-1)*3+$AP11+5,$AQ11+7))="",0,IF(COUNTIF(INDIRECT(ADDRESS(($AO11-1)*36+($AP11-1)*12+6,COLUMN())):INDIRECT(ADDRESS(($AO11-1)*36+($AP11-1)*12+$AQ11+4,COLUMN())),INDIRECT(ADDRESS(($AO11-1)*3+$AP11+5,$AQ11+7)))&gt;=1,0,INDIRECT(ADDRESS(($AO11-1)*3+$AP11+5,$AQ11+7)))))</f>
        <v>0</v>
      </c>
      <c r="AS11" s="304">
        <f ca="1">COUNTIF(INDIRECT("H"&amp;(ROW()+12*(($AO11-1)*3+$AP11)-ROW())/12+5):INDIRECT("S"&amp;(ROW()+12*(($AO11-1)*3+$AP11)-ROW())/12+5),AR11)</f>
        <v>0</v>
      </c>
      <c r="AT11" s="306">
        <f ca="1">IF($AQ11=1,IF(INDIRECT(ADDRESS(($AO11-1)*3+$AP11+5,$AQ11+20))="",0,INDIRECT(ADDRESS(($AO11-1)*3+$AP11+5,$AQ11+20))),IF(INDIRECT(ADDRESS(($AO11-1)*3+$AP11+5,$AQ11+20))="",0,IF(COUNTIF(INDIRECT(ADDRESS(($AO11-1)*36+($AP11-1)*12+6,COLUMN())):INDIRECT(ADDRESS(($AO11-1)*36+($AP11-1)*12+$AQ11+4,COLUMN())),INDIRECT(ADDRESS(($AO11-1)*3+$AP11+5,$AQ11+20)))&gt;=1,0,INDIRECT(ADDRESS(($AO11-1)*3+$AP11+5,$AQ11+20)))))</f>
        <v>0</v>
      </c>
      <c r="AU11" s="304">
        <f ca="1">COUNTIF(INDIRECT("U"&amp;(ROW()+12*(($AO11-1)*3+$AP11)-ROW())/12+5):INDIRECT("AF"&amp;(ROW()+12*(($AO11-1)*3+$AP11)-ROW())/12+5),AT11)</f>
        <v>0</v>
      </c>
      <c r="AV11" s="304">
        <f ca="1">IF(AND(AR11+AT11&gt;0,AS11+AU11&gt;0),COUNTIF(AV$6:AV10,"&gt;0")+1,0)</f>
        <v>0</v>
      </c>
      <c r="BF11" s="304">
        <v>3</v>
      </c>
      <c r="BG11" s="338"/>
      <c r="BH11" s="310"/>
      <c r="BI11" s="310"/>
      <c r="BJ11" s="310"/>
      <c r="BK11" s="310"/>
      <c r="BL11" s="310"/>
      <c r="BM11" s="310"/>
      <c r="BN11" s="310"/>
      <c r="BO11" s="310"/>
      <c r="BP11" s="310"/>
      <c r="BQ11" s="310"/>
      <c r="BR11" s="310"/>
      <c r="BS11" s="310"/>
      <c r="BT11" s="305"/>
      <c r="BU11" s="310"/>
      <c r="BV11" s="310"/>
      <c r="BW11" s="310"/>
      <c r="BX11" s="310"/>
      <c r="BY11" s="310"/>
      <c r="BZ11" s="310"/>
      <c r="CA11" s="310"/>
      <c r="CB11" s="310"/>
      <c r="CC11" s="310"/>
      <c r="CD11" s="310"/>
      <c r="CE11" s="310"/>
      <c r="CF11" s="310"/>
    </row>
    <row r="12" spans="1:99" x14ac:dyDescent="0.15">
      <c r="A12" s="532">
        <v>3</v>
      </c>
      <c r="B12" s="535"/>
      <c r="C12" s="538"/>
      <c r="D12" s="539"/>
      <c r="E12" s="540"/>
      <c r="F12" s="539"/>
      <c r="G12" s="318" t="s">
        <v>348</v>
      </c>
      <c r="H12" s="317"/>
      <c r="I12" s="343" t="str">
        <f t="shared" ref="I12:I13" si="22">IF(H12="","",H12)</f>
        <v/>
      </c>
      <c r="J12" s="343" t="str">
        <f t="shared" ref="J12:J13" si="23">IF(I12="","",I12)</f>
        <v/>
      </c>
      <c r="K12" s="343" t="str">
        <f t="shared" ref="K12:K13" si="24">IF(J12="","",J12)</f>
        <v/>
      </c>
      <c r="L12" s="343" t="str">
        <f t="shared" ref="L12:L13" si="25">IF(K12="","",K12)</f>
        <v/>
      </c>
      <c r="M12" s="343" t="str">
        <f t="shared" ref="M12:M13" si="26">IF(L12="","",L12)</f>
        <v/>
      </c>
      <c r="N12" s="343" t="str">
        <f t="shared" ref="N12:N13" si="27">IF(M12="","",M12)</f>
        <v/>
      </c>
      <c r="O12" s="343" t="str">
        <f t="shared" ref="O12:O13" si="28">IF(N12="","",N12)</f>
        <v/>
      </c>
      <c r="P12" s="343" t="str">
        <f t="shared" ref="P12:P13" si="29">IF(O12="","",O12)</f>
        <v/>
      </c>
      <c r="Q12" s="343" t="str">
        <f t="shared" ref="Q12:Q13" si="30">IF(P12="","",P12)</f>
        <v/>
      </c>
      <c r="R12" s="343" t="str">
        <f t="shared" ref="R12:R13" si="31">IF(Q12="","",Q12)</f>
        <v/>
      </c>
      <c r="S12" s="343" t="str">
        <f t="shared" ref="S12:S13" si="32">IF(R12="","",R12)</f>
        <v/>
      </c>
      <c r="T12" s="315">
        <f t="shared" si="2"/>
        <v>0</v>
      </c>
      <c r="U12" s="316"/>
      <c r="V12" s="345" t="str">
        <f t="shared" si="3"/>
        <v/>
      </c>
      <c r="W12" s="345" t="str">
        <f t="shared" si="3"/>
        <v/>
      </c>
      <c r="X12" s="345" t="str">
        <f t="shared" si="3"/>
        <v/>
      </c>
      <c r="Y12" s="345" t="str">
        <f t="shared" si="3"/>
        <v/>
      </c>
      <c r="Z12" s="345" t="str">
        <f t="shared" si="3"/>
        <v/>
      </c>
      <c r="AA12" s="345" t="str">
        <f t="shared" si="3"/>
        <v/>
      </c>
      <c r="AB12" s="345" t="str">
        <f t="shared" si="3"/>
        <v/>
      </c>
      <c r="AC12" s="345" t="str">
        <f t="shared" si="3"/>
        <v/>
      </c>
      <c r="AD12" s="345" t="str">
        <f t="shared" si="3"/>
        <v/>
      </c>
      <c r="AE12" s="345" t="str">
        <f t="shared" si="3"/>
        <v/>
      </c>
      <c r="AF12" s="345" t="str">
        <f t="shared" si="3"/>
        <v/>
      </c>
      <c r="AG12" s="315">
        <f t="shared" si="4"/>
        <v>0</v>
      </c>
      <c r="AH12" s="543"/>
      <c r="AI12" s="305"/>
      <c r="AJ12" s="305"/>
      <c r="AK12" s="305"/>
      <c r="AL12" s="305"/>
      <c r="AM12" s="305"/>
      <c r="AN12" s="305"/>
      <c r="AO12" s="304">
        <v>1</v>
      </c>
      <c r="AP12" s="304">
        <v>1</v>
      </c>
      <c r="AQ12" s="304">
        <v>7</v>
      </c>
      <c r="AR12" s="306">
        <f ca="1">IF($AQ12=1,IF(INDIRECT(ADDRESS(($AO12-1)*3+$AP12+5,$AQ12+7))="",0,INDIRECT(ADDRESS(($AO12-1)*3+$AP12+5,$AQ12+7))),IF(INDIRECT(ADDRESS(($AO12-1)*3+$AP12+5,$AQ12+7))="",0,IF(COUNTIF(INDIRECT(ADDRESS(($AO12-1)*36+($AP12-1)*12+6,COLUMN())):INDIRECT(ADDRESS(($AO12-1)*36+($AP12-1)*12+$AQ12+4,COLUMN())),INDIRECT(ADDRESS(($AO12-1)*3+$AP12+5,$AQ12+7)))&gt;=1,0,INDIRECT(ADDRESS(($AO12-1)*3+$AP12+5,$AQ12+7)))))</f>
        <v>0</v>
      </c>
      <c r="AS12" s="304">
        <f ca="1">COUNTIF(INDIRECT("H"&amp;(ROW()+12*(($AO12-1)*3+$AP12)-ROW())/12+5):INDIRECT("S"&amp;(ROW()+12*(($AO12-1)*3+$AP12)-ROW())/12+5),AR12)</f>
        <v>0</v>
      </c>
      <c r="AT12" s="306">
        <f ca="1">IF($AQ12=1,IF(INDIRECT(ADDRESS(($AO12-1)*3+$AP12+5,$AQ12+20))="",0,INDIRECT(ADDRESS(($AO12-1)*3+$AP12+5,$AQ12+20))),IF(INDIRECT(ADDRESS(($AO12-1)*3+$AP12+5,$AQ12+20))="",0,IF(COUNTIF(INDIRECT(ADDRESS(($AO12-1)*36+($AP12-1)*12+6,COLUMN())):INDIRECT(ADDRESS(($AO12-1)*36+($AP12-1)*12+$AQ12+4,COLUMN())),INDIRECT(ADDRESS(($AO12-1)*3+$AP12+5,$AQ12+20)))&gt;=1,0,INDIRECT(ADDRESS(($AO12-1)*3+$AP12+5,$AQ12+20)))))</f>
        <v>0</v>
      </c>
      <c r="AU12" s="304">
        <f ca="1">COUNTIF(INDIRECT("U"&amp;(ROW()+12*(($AO12-1)*3+$AP12)-ROW())/12+5):INDIRECT("AF"&amp;(ROW()+12*(($AO12-1)*3+$AP12)-ROW())/12+5),AT12)</f>
        <v>0</v>
      </c>
      <c r="AV12" s="304">
        <f ca="1">IF(AND(AR12+AT12&gt;0,AS12+AU12&gt;0),COUNTIF(AV$6:AV11,"&gt;0")+1,0)</f>
        <v>0</v>
      </c>
      <c r="BF12" s="304">
        <v>1</v>
      </c>
      <c r="BH12" s="310">
        <f t="shared" ref="BH12:BS12" si="33">SUM(H12:H13)</f>
        <v>0</v>
      </c>
      <c r="BI12" s="310">
        <f t="shared" si="33"/>
        <v>0</v>
      </c>
      <c r="BJ12" s="310">
        <f t="shared" si="33"/>
        <v>0</v>
      </c>
      <c r="BK12" s="310">
        <f t="shared" si="33"/>
        <v>0</v>
      </c>
      <c r="BL12" s="310">
        <f t="shared" si="33"/>
        <v>0</v>
      </c>
      <c r="BM12" s="310">
        <f t="shared" si="33"/>
        <v>0</v>
      </c>
      <c r="BN12" s="310">
        <f t="shared" si="33"/>
        <v>0</v>
      </c>
      <c r="BO12" s="310">
        <f t="shared" si="33"/>
        <v>0</v>
      </c>
      <c r="BP12" s="310">
        <f t="shared" si="33"/>
        <v>0</v>
      </c>
      <c r="BQ12" s="310">
        <f t="shared" si="33"/>
        <v>0</v>
      </c>
      <c r="BR12" s="310">
        <f t="shared" si="33"/>
        <v>0</v>
      </c>
      <c r="BS12" s="310">
        <f t="shared" si="33"/>
        <v>0</v>
      </c>
      <c r="BT12" s="305"/>
      <c r="BU12" s="310">
        <f t="shared" ref="BU12:CF12" si="34">SUM(U12:U13)</f>
        <v>0</v>
      </c>
      <c r="BV12" s="310">
        <f t="shared" si="34"/>
        <v>0</v>
      </c>
      <c r="BW12" s="310">
        <f t="shared" si="34"/>
        <v>0</v>
      </c>
      <c r="BX12" s="310">
        <f t="shared" si="34"/>
        <v>0</v>
      </c>
      <c r="BY12" s="310">
        <f t="shared" si="34"/>
        <v>0</v>
      </c>
      <c r="BZ12" s="310">
        <f t="shared" si="34"/>
        <v>0</v>
      </c>
      <c r="CA12" s="310">
        <f t="shared" si="34"/>
        <v>0</v>
      </c>
      <c r="CB12" s="310">
        <f t="shared" si="34"/>
        <v>0</v>
      </c>
      <c r="CC12" s="310">
        <f t="shared" si="34"/>
        <v>0</v>
      </c>
      <c r="CD12" s="310">
        <f t="shared" si="34"/>
        <v>0</v>
      </c>
      <c r="CE12" s="310">
        <f t="shared" si="34"/>
        <v>0</v>
      </c>
      <c r="CF12" s="310">
        <f t="shared" si="34"/>
        <v>0</v>
      </c>
      <c r="CI12" s="339" t="s">
        <v>421</v>
      </c>
      <c r="CJ12" s="310">
        <f>IF(OR($D12="副園長",$D12="教頭",$D12="主任保育士",$D12="主幹教諭"),0,BH12)</f>
        <v>0</v>
      </c>
      <c r="CK12" s="310">
        <f t="shared" ref="CK12:CU12" si="35">IF(OR($D12="副園長",$D12="教頭",$D12="主任保育士",$D12="主幹教諭"),0,BI12)</f>
        <v>0</v>
      </c>
      <c r="CL12" s="310">
        <f t="shared" si="35"/>
        <v>0</v>
      </c>
      <c r="CM12" s="310">
        <f t="shared" si="35"/>
        <v>0</v>
      </c>
      <c r="CN12" s="310">
        <f t="shared" si="35"/>
        <v>0</v>
      </c>
      <c r="CO12" s="310">
        <f t="shared" si="35"/>
        <v>0</v>
      </c>
      <c r="CP12" s="310">
        <f t="shared" si="35"/>
        <v>0</v>
      </c>
      <c r="CQ12" s="310">
        <f t="shared" si="35"/>
        <v>0</v>
      </c>
      <c r="CR12" s="310">
        <f t="shared" si="35"/>
        <v>0</v>
      </c>
      <c r="CS12" s="310">
        <f t="shared" si="35"/>
        <v>0</v>
      </c>
      <c r="CT12" s="310">
        <f t="shared" si="35"/>
        <v>0</v>
      </c>
      <c r="CU12" s="310">
        <f t="shared" si="35"/>
        <v>0</v>
      </c>
    </row>
    <row r="13" spans="1:99" x14ac:dyDescent="0.15">
      <c r="A13" s="533"/>
      <c r="B13" s="536"/>
      <c r="C13" s="536"/>
      <c r="D13" s="536"/>
      <c r="E13" s="541"/>
      <c r="F13" s="536"/>
      <c r="G13" s="314" t="s">
        <v>347</v>
      </c>
      <c r="H13" s="313"/>
      <c r="I13" s="344" t="str">
        <f t="shared" si="22"/>
        <v/>
      </c>
      <c r="J13" s="344" t="str">
        <f t="shared" si="23"/>
        <v/>
      </c>
      <c r="K13" s="344" t="str">
        <f t="shared" si="24"/>
        <v/>
      </c>
      <c r="L13" s="344" t="str">
        <f t="shared" si="25"/>
        <v/>
      </c>
      <c r="M13" s="344" t="str">
        <f t="shared" si="26"/>
        <v/>
      </c>
      <c r="N13" s="344" t="str">
        <f t="shared" si="27"/>
        <v/>
      </c>
      <c r="O13" s="344" t="str">
        <f t="shared" si="28"/>
        <v/>
      </c>
      <c r="P13" s="344" t="str">
        <f t="shared" si="29"/>
        <v/>
      </c>
      <c r="Q13" s="344" t="str">
        <f t="shared" si="30"/>
        <v/>
      </c>
      <c r="R13" s="344" t="str">
        <f t="shared" si="31"/>
        <v/>
      </c>
      <c r="S13" s="344" t="str">
        <f t="shared" si="32"/>
        <v/>
      </c>
      <c r="T13" s="311">
        <f t="shared" si="2"/>
        <v>0</v>
      </c>
      <c r="U13" s="312"/>
      <c r="V13" s="346" t="str">
        <f t="shared" si="3"/>
        <v/>
      </c>
      <c r="W13" s="346" t="str">
        <f t="shared" si="3"/>
        <v/>
      </c>
      <c r="X13" s="346" t="str">
        <f t="shared" si="3"/>
        <v/>
      </c>
      <c r="Y13" s="346" t="str">
        <f t="shared" si="3"/>
        <v/>
      </c>
      <c r="Z13" s="346" t="str">
        <f t="shared" si="3"/>
        <v/>
      </c>
      <c r="AA13" s="346" t="str">
        <f t="shared" si="3"/>
        <v/>
      </c>
      <c r="AB13" s="346" t="str">
        <f t="shared" si="3"/>
        <v/>
      </c>
      <c r="AC13" s="346" t="str">
        <f t="shared" si="3"/>
        <v/>
      </c>
      <c r="AD13" s="346" t="str">
        <f t="shared" si="3"/>
        <v/>
      </c>
      <c r="AE13" s="346" t="str">
        <f t="shared" si="3"/>
        <v/>
      </c>
      <c r="AF13" s="346" t="str">
        <f t="shared" si="3"/>
        <v/>
      </c>
      <c r="AG13" s="311">
        <f t="shared" si="4"/>
        <v>0</v>
      </c>
      <c r="AH13" s="544"/>
      <c r="AI13" s="305"/>
      <c r="AJ13" s="305"/>
      <c r="AK13" s="305"/>
      <c r="AL13" s="305"/>
      <c r="AM13" s="305"/>
      <c r="AN13" s="305"/>
      <c r="AO13" s="304">
        <v>1</v>
      </c>
      <c r="AP13" s="304">
        <v>1</v>
      </c>
      <c r="AQ13" s="304">
        <v>8</v>
      </c>
      <c r="AR13" s="306">
        <f ca="1">IF($AQ13=1,IF(INDIRECT(ADDRESS(($AO13-1)*3+$AP13+5,$AQ13+7))="",0,INDIRECT(ADDRESS(($AO13-1)*3+$AP13+5,$AQ13+7))),IF(INDIRECT(ADDRESS(($AO13-1)*3+$AP13+5,$AQ13+7))="",0,IF(COUNTIF(INDIRECT(ADDRESS(($AO13-1)*36+($AP13-1)*12+6,COLUMN())):INDIRECT(ADDRESS(($AO13-1)*36+($AP13-1)*12+$AQ13+4,COLUMN())),INDIRECT(ADDRESS(($AO13-1)*3+$AP13+5,$AQ13+7)))&gt;=1,0,INDIRECT(ADDRESS(($AO13-1)*3+$AP13+5,$AQ13+7)))))</f>
        <v>0</v>
      </c>
      <c r="AS13" s="304">
        <f ca="1">COUNTIF(INDIRECT("H"&amp;(ROW()+12*(($AO13-1)*3+$AP13)-ROW())/12+5):INDIRECT("S"&amp;(ROW()+12*(($AO13-1)*3+$AP13)-ROW())/12+5),AR13)</f>
        <v>0</v>
      </c>
      <c r="AT13" s="306">
        <f ca="1">IF($AQ13=1,IF(INDIRECT(ADDRESS(($AO13-1)*3+$AP13+5,$AQ13+20))="",0,INDIRECT(ADDRESS(($AO13-1)*3+$AP13+5,$AQ13+20))),IF(INDIRECT(ADDRESS(($AO13-1)*3+$AP13+5,$AQ13+20))="",0,IF(COUNTIF(INDIRECT(ADDRESS(($AO13-1)*36+($AP13-1)*12+6,COLUMN())):INDIRECT(ADDRESS(($AO13-1)*36+($AP13-1)*12+$AQ13+4,COLUMN())),INDIRECT(ADDRESS(($AO13-1)*3+$AP13+5,$AQ13+20)))&gt;=1,0,INDIRECT(ADDRESS(($AO13-1)*3+$AP13+5,$AQ13+20)))))</f>
        <v>0</v>
      </c>
      <c r="AU13" s="304">
        <f ca="1">COUNTIF(INDIRECT("U"&amp;(ROW()+12*(($AO13-1)*3+$AP13)-ROW())/12+5):INDIRECT("AF"&amp;(ROW()+12*(($AO13-1)*3+$AP13)-ROW())/12+5),AT13)</f>
        <v>0</v>
      </c>
      <c r="AV13" s="304">
        <f ca="1">IF(AND(AR13+AT13&gt;0,AS13+AU13&gt;0),COUNTIF(AV$6:AV12,"&gt;0")+1,0)</f>
        <v>0</v>
      </c>
      <c r="BF13" s="304">
        <v>2</v>
      </c>
      <c r="BG13" s="304" t="s">
        <v>346</v>
      </c>
      <c r="BH13" s="310">
        <f>IF(BH12+BU12&gt;マスタ!$C$3,1,0)</f>
        <v>0</v>
      </c>
      <c r="BI13" s="310">
        <f>IF(BI12+BV12&gt;マスタ!$C$3,1,0)</f>
        <v>0</v>
      </c>
      <c r="BJ13" s="310">
        <f>IF(BJ12+BW12&gt;マスタ!$C$3,1,0)</f>
        <v>0</v>
      </c>
      <c r="BK13" s="310">
        <f>IF(BK12+BX12&gt;マスタ!$C$3,1,0)</f>
        <v>0</v>
      </c>
      <c r="BL13" s="310">
        <f>IF(BL12+BY12&gt;マスタ!$C$3,1,0)</f>
        <v>0</v>
      </c>
      <c r="BM13" s="310">
        <f>IF(BM12+BZ12&gt;マスタ!$C$3,1,0)</f>
        <v>0</v>
      </c>
      <c r="BN13" s="310">
        <f>IF(BN12+CA12&gt;マスタ!$C$3,1,0)</f>
        <v>0</v>
      </c>
      <c r="BO13" s="310">
        <f>IF(BO12+CB12&gt;マスタ!$C$3,1,0)</f>
        <v>0</v>
      </c>
      <c r="BP13" s="310">
        <f>IF(BP12+CC12&gt;マスタ!$C$3,1,0)</f>
        <v>0</v>
      </c>
      <c r="BQ13" s="310">
        <f>IF(BQ12+CD12&gt;マスタ!$C$3,1,0)</f>
        <v>0</v>
      </c>
      <c r="BR13" s="310">
        <f>IF(BR12+CE12&gt;マスタ!$C$3,1,0)</f>
        <v>0</v>
      </c>
      <c r="BS13" s="310">
        <f>IF(BS12+CF12&gt;マスタ!$C$3,1,0)</f>
        <v>0</v>
      </c>
      <c r="BT13" s="305"/>
      <c r="BU13" s="310"/>
      <c r="BV13" s="310"/>
      <c r="BW13" s="310"/>
      <c r="BX13" s="310"/>
      <c r="BY13" s="310"/>
      <c r="BZ13" s="310"/>
      <c r="CA13" s="310"/>
      <c r="CB13" s="310"/>
      <c r="CC13" s="310"/>
      <c r="CD13" s="310"/>
      <c r="CE13" s="310"/>
      <c r="CF13" s="310"/>
    </row>
    <row r="14" spans="1:99" x14ac:dyDescent="0.15">
      <c r="A14" s="534"/>
      <c r="B14" s="537"/>
      <c r="C14" s="537"/>
      <c r="D14" s="537"/>
      <c r="E14" s="542"/>
      <c r="F14" s="537"/>
      <c r="G14" s="353" t="s">
        <v>447</v>
      </c>
      <c r="H14" s="309"/>
      <c r="I14" s="347"/>
      <c r="J14" s="347"/>
      <c r="K14" s="347"/>
      <c r="L14" s="347"/>
      <c r="M14" s="347"/>
      <c r="N14" s="347"/>
      <c r="O14" s="347"/>
      <c r="P14" s="347"/>
      <c r="Q14" s="347"/>
      <c r="R14" s="347"/>
      <c r="S14" s="347"/>
      <c r="T14" s="307">
        <f t="shared" si="2"/>
        <v>0</v>
      </c>
      <c r="U14" s="308"/>
      <c r="V14" s="348"/>
      <c r="W14" s="348"/>
      <c r="X14" s="348"/>
      <c r="Y14" s="348"/>
      <c r="Z14" s="348"/>
      <c r="AA14" s="348"/>
      <c r="AB14" s="348"/>
      <c r="AC14" s="348"/>
      <c r="AD14" s="348"/>
      <c r="AE14" s="348"/>
      <c r="AF14" s="348"/>
      <c r="AG14" s="307">
        <f t="shared" si="4"/>
        <v>0</v>
      </c>
      <c r="AH14" s="545"/>
      <c r="AI14" s="305"/>
      <c r="AJ14" s="305"/>
      <c r="AK14" s="305"/>
      <c r="AL14" s="305"/>
      <c r="AM14" s="305"/>
      <c r="AN14" s="305"/>
      <c r="AO14" s="304">
        <v>1</v>
      </c>
      <c r="AP14" s="304">
        <v>1</v>
      </c>
      <c r="AQ14" s="304">
        <v>9</v>
      </c>
      <c r="AR14" s="306">
        <f ca="1">IF($AQ14=1,IF(INDIRECT(ADDRESS(($AO14-1)*3+$AP14+5,$AQ14+7))="",0,INDIRECT(ADDRESS(($AO14-1)*3+$AP14+5,$AQ14+7))),IF(INDIRECT(ADDRESS(($AO14-1)*3+$AP14+5,$AQ14+7))="",0,IF(COUNTIF(INDIRECT(ADDRESS(($AO14-1)*36+($AP14-1)*12+6,COLUMN())):INDIRECT(ADDRESS(($AO14-1)*36+($AP14-1)*12+$AQ14+4,COLUMN())),INDIRECT(ADDRESS(($AO14-1)*3+$AP14+5,$AQ14+7)))&gt;=1,0,INDIRECT(ADDRESS(($AO14-1)*3+$AP14+5,$AQ14+7)))))</f>
        <v>0</v>
      </c>
      <c r="AS14" s="304">
        <f ca="1">COUNTIF(INDIRECT("H"&amp;(ROW()+12*(($AO14-1)*3+$AP14)-ROW())/12+5):INDIRECT("S"&amp;(ROW()+12*(($AO14-1)*3+$AP14)-ROW())/12+5),AR14)</f>
        <v>0</v>
      </c>
      <c r="AT14" s="306">
        <f ca="1">IF($AQ14=1,IF(INDIRECT(ADDRESS(($AO14-1)*3+$AP14+5,$AQ14+20))="",0,INDIRECT(ADDRESS(($AO14-1)*3+$AP14+5,$AQ14+20))),IF(INDIRECT(ADDRESS(($AO14-1)*3+$AP14+5,$AQ14+20))="",0,IF(COUNTIF(INDIRECT(ADDRESS(($AO14-1)*36+($AP14-1)*12+6,COLUMN())):INDIRECT(ADDRESS(($AO14-1)*36+($AP14-1)*12+$AQ14+4,COLUMN())),INDIRECT(ADDRESS(($AO14-1)*3+$AP14+5,$AQ14+20)))&gt;=1,0,INDIRECT(ADDRESS(($AO14-1)*3+$AP14+5,$AQ14+20)))))</f>
        <v>0</v>
      </c>
      <c r="AU14" s="304">
        <f ca="1">COUNTIF(INDIRECT("U"&amp;(ROW()+12*(($AO14-1)*3+$AP14)-ROW())/12+5):INDIRECT("AF"&amp;(ROW()+12*(($AO14-1)*3+$AP14)-ROW())/12+5),AT14)</f>
        <v>0</v>
      </c>
      <c r="AV14" s="304">
        <f ca="1">IF(AND(AR14+AT14&gt;0,AS14+AU14&gt;0),COUNTIF(AV$6:AV13,"&gt;0")+1,0)</f>
        <v>0</v>
      </c>
      <c r="BF14" s="304">
        <v>3</v>
      </c>
      <c r="BG14" s="338"/>
      <c r="BH14" s="310"/>
      <c r="BI14" s="310"/>
      <c r="BJ14" s="310"/>
      <c r="BK14" s="310"/>
      <c r="BL14" s="310"/>
      <c r="BM14" s="310"/>
      <c r="BN14" s="310"/>
      <c r="BO14" s="310"/>
      <c r="BP14" s="310"/>
      <c r="BQ14" s="310"/>
      <c r="BR14" s="310"/>
      <c r="BS14" s="310"/>
      <c r="BT14" s="305"/>
      <c r="BU14" s="310"/>
      <c r="BV14" s="310"/>
      <c r="BW14" s="310"/>
      <c r="BX14" s="310"/>
      <c r="BY14" s="310"/>
      <c r="BZ14" s="310"/>
      <c r="CA14" s="310"/>
      <c r="CB14" s="310"/>
      <c r="CC14" s="310"/>
      <c r="CD14" s="310"/>
      <c r="CE14" s="310"/>
      <c r="CF14" s="310"/>
    </row>
    <row r="15" spans="1:99" x14ac:dyDescent="0.15">
      <c r="A15" s="546">
        <v>4</v>
      </c>
      <c r="B15" s="535"/>
      <c r="C15" s="538"/>
      <c r="D15" s="539"/>
      <c r="E15" s="540"/>
      <c r="F15" s="539"/>
      <c r="G15" s="318" t="s">
        <v>348</v>
      </c>
      <c r="H15" s="317"/>
      <c r="I15" s="343" t="str">
        <f t="shared" ref="I15:I16" si="36">IF(H15="","",H15)</f>
        <v/>
      </c>
      <c r="J15" s="343" t="str">
        <f t="shared" ref="J15:J16" si="37">IF(I15="","",I15)</f>
        <v/>
      </c>
      <c r="K15" s="343" t="str">
        <f t="shared" ref="K15:K16" si="38">IF(J15="","",J15)</f>
        <v/>
      </c>
      <c r="L15" s="343" t="str">
        <f t="shared" ref="L15:L16" si="39">IF(K15="","",K15)</f>
        <v/>
      </c>
      <c r="M15" s="343" t="str">
        <f t="shared" ref="M15:M16" si="40">IF(L15="","",L15)</f>
        <v/>
      </c>
      <c r="N15" s="343" t="str">
        <f t="shared" ref="N15:N16" si="41">IF(M15="","",M15)</f>
        <v/>
      </c>
      <c r="O15" s="343" t="str">
        <f t="shared" ref="O15:O16" si="42">IF(N15="","",N15)</f>
        <v/>
      </c>
      <c r="P15" s="343" t="str">
        <f t="shared" ref="P15:P16" si="43">IF(O15="","",O15)</f>
        <v/>
      </c>
      <c r="Q15" s="343" t="str">
        <f t="shared" ref="Q15:Q16" si="44">IF(P15="","",P15)</f>
        <v/>
      </c>
      <c r="R15" s="343" t="str">
        <f t="shared" ref="R15:R16" si="45">IF(Q15="","",Q15)</f>
        <v/>
      </c>
      <c r="S15" s="343" t="str">
        <f t="shared" ref="S15:S16" si="46">IF(R15="","",R15)</f>
        <v/>
      </c>
      <c r="T15" s="315">
        <f t="shared" si="2"/>
        <v>0</v>
      </c>
      <c r="U15" s="316"/>
      <c r="V15" s="345" t="str">
        <f t="shared" si="3"/>
        <v/>
      </c>
      <c r="W15" s="345" t="str">
        <f t="shared" si="3"/>
        <v/>
      </c>
      <c r="X15" s="345" t="str">
        <f t="shared" si="3"/>
        <v/>
      </c>
      <c r="Y15" s="345" t="str">
        <f t="shared" si="3"/>
        <v/>
      </c>
      <c r="Z15" s="345" t="str">
        <f t="shared" si="3"/>
        <v/>
      </c>
      <c r="AA15" s="345" t="str">
        <f t="shared" si="3"/>
        <v/>
      </c>
      <c r="AB15" s="345" t="str">
        <f t="shared" si="3"/>
        <v/>
      </c>
      <c r="AC15" s="345" t="str">
        <f t="shared" si="3"/>
        <v/>
      </c>
      <c r="AD15" s="345" t="str">
        <f t="shared" si="3"/>
        <v/>
      </c>
      <c r="AE15" s="345" t="str">
        <f t="shared" si="3"/>
        <v/>
      </c>
      <c r="AF15" s="345" t="str">
        <f t="shared" si="3"/>
        <v/>
      </c>
      <c r="AG15" s="315">
        <f t="shared" si="4"/>
        <v>0</v>
      </c>
      <c r="AH15" s="543"/>
      <c r="AI15" s="305"/>
      <c r="AJ15" s="305"/>
      <c r="AK15" s="305"/>
      <c r="AL15" s="305"/>
      <c r="AM15" s="305"/>
      <c r="AN15" s="305"/>
      <c r="AO15" s="304">
        <v>1</v>
      </c>
      <c r="AP15" s="304">
        <v>1</v>
      </c>
      <c r="AQ15" s="304">
        <v>10</v>
      </c>
      <c r="AR15" s="306">
        <f ca="1">IF($AQ15=1,IF(INDIRECT(ADDRESS(($AO15-1)*3+$AP15+5,$AQ15+7))="",0,INDIRECT(ADDRESS(($AO15-1)*3+$AP15+5,$AQ15+7))),IF(INDIRECT(ADDRESS(($AO15-1)*3+$AP15+5,$AQ15+7))="",0,IF(COUNTIF(INDIRECT(ADDRESS(($AO15-1)*36+($AP15-1)*12+6,COLUMN())):INDIRECT(ADDRESS(($AO15-1)*36+($AP15-1)*12+$AQ15+4,COLUMN())),INDIRECT(ADDRESS(($AO15-1)*3+$AP15+5,$AQ15+7)))&gt;=1,0,INDIRECT(ADDRESS(($AO15-1)*3+$AP15+5,$AQ15+7)))))</f>
        <v>0</v>
      </c>
      <c r="AS15" s="304">
        <f ca="1">COUNTIF(INDIRECT("H"&amp;(ROW()+12*(($AO15-1)*3+$AP15)-ROW())/12+5):INDIRECT("S"&amp;(ROW()+12*(($AO15-1)*3+$AP15)-ROW())/12+5),AR15)</f>
        <v>0</v>
      </c>
      <c r="AT15" s="306">
        <f ca="1">IF($AQ15=1,IF(INDIRECT(ADDRESS(($AO15-1)*3+$AP15+5,$AQ15+20))="",0,INDIRECT(ADDRESS(($AO15-1)*3+$AP15+5,$AQ15+20))),IF(INDIRECT(ADDRESS(($AO15-1)*3+$AP15+5,$AQ15+20))="",0,IF(COUNTIF(INDIRECT(ADDRESS(($AO15-1)*36+($AP15-1)*12+6,COLUMN())):INDIRECT(ADDRESS(($AO15-1)*36+($AP15-1)*12+$AQ15+4,COLUMN())),INDIRECT(ADDRESS(($AO15-1)*3+$AP15+5,$AQ15+20)))&gt;=1,0,INDIRECT(ADDRESS(($AO15-1)*3+$AP15+5,$AQ15+20)))))</f>
        <v>0</v>
      </c>
      <c r="AU15" s="304">
        <f ca="1">COUNTIF(INDIRECT("U"&amp;(ROW()+12*(($AO15-1)*3+$AP15)-ROW())/12+5):INDIRECT("AF"&amp;(ROW()+12*(($AO15-1)*3+$AP15)-ROW())/12+5),AT15)</f>
        <v>0</v>
      </c>
      <c r="AV15" s="304">
        <f ca="1">IF(AND(AR15+AT15&gt;0,AS15+AU15&gt;0),COUNTIF(AV$6:AV14,"&gt;0")+1,0)</f>
        <v>0</v>
      </c>
      <c r="BF15" s="304">
        <v>1</v>
      </c>
      <c r="BH15" s="310">
        <f t="shared" ref="BH15:BS15" si="47">SUM(H15:H16)</f>
        <v>0</v>
      </c>
      <c r="BI15" s="310">
        <f t="shared" si="47"/>
        <v>0</v>
      </c>
      <c r="BJ15" s="310">
        <f t="shared" si="47"/>
        <v>0</v>
      </c>
      <c r="BK15" s="310">
        <f t="shared" si="47"/>
        <v>0</v>
      </c>
      <c r="BL15" s="310">
        <f t="shared" si="47"/>
        <v>0</v>
      </c>
      <c r="BM15" s="310">
        <f t="shared" si="47"/>
        <v>0</v>
      </c>
      <c r="BN15" s="310">
        <f t="shared" si="47"/>
        <v>0</v>
      </c>
      <c r="BO15" s="310">
        <f t="shared" si="47"/>
        <v>0</v>
      </c>
      <c r="BP15" s="310">
        <f t="shared" si="47"/>
        <v>0</v>
      </c>
      <c r="BQ15" s="310">
        <f t="shared" si="47"/>
        <v>0</v>
      </c>
      <c r="BR15" s="310">
        <f t="shared" si="47"/>
        <v>0</v>
      </c>
      <c r="BS15" s="310">
        <f t="shared" si="47"/>
        <v>0</v>
      </c>
      <c r="BT15" s="305"/>
      <c r="BU15" s="310">
        <f t="shared" ref="BU15:CF15" si="48">SUM(U15:U16)</f>
        <v>0</v>
      </c>
      <c r="BV15" s="310">
        <f t="shared" si="48"/>
        <v>0</v>
      </c>
      <c r="BW15" s="310">
        <f t="shared" si="48"/>
        <v>0</v>
      </c>
      <c r="BX15" s="310">
        <f t="shared" si="48"/>
        <v>0</v>
      </c>
      <c r="BY15" s="310">
        <f t="shared" si="48"/>
        <v>0</v>
      </c>
      <c r="BZ15" s="310">
        <f t="shared" si="48"/>
        <v>0</v>
      </c>
      <c r="CA15" s="310">
        <f t="shared" si="48"/>
        <v>0</v>
      </c>
      <c r="CB15" s="310">
        <f t="shared" si="48"/>
        <v>0</v>
      </c>
      <c r="CC15" s="310">
        <f t="shared" si="48"/>
        <v>0</v>
      </c>
      <c r="CD15" s="310">
        <f t="shared" si="48"/>
        <v>0</v>
      </c>
      <c r="CE15" s="310">
        <f t="shared" si="48"/>
        <v>0</v>
      </c>
      <c r="CF15" s="310">
        <f t="shared" si="48"/>
        <v>0</v>
      </c>
      <c r="CI15" s="339" t="s">
        <v>421</v>
      </c>
      <c r="CJ15" s="310">
        <f>IF(OR($D15="副園長",$D15="教頭",$D15="主任保育士",$D15="主幹教諭"),0,BH15)</f>
        <v>0</v>
      </c>
      <c r="CK15" s="310">
        <f t="shared" ref="CK15:CU15" si="49">IF(OR($D15="副園長",$D15="教頭",$D15="主任保育士",$D15="主幹教諭"),0,BI15)</f>
        <v>0</v>
      </c>
      <c r="CL15" s="310">
        <f t="shared" si="49"/>
        <v>0</v>
      </c>
      <c r="CM15" s="310">
        <f t="shared" si="49"/>
        <v>0</v>
      </c>
      <c r="CN15" s="310">
        <f t="shared" si="49"/>
        <v>0</v>
      </c>
      <c r="CO15" s="310">
        <f t="shared" si="49"/>
        <v>0</v>
      </c>
      <c r="CP15" s="310">
        <f t="shared" si="49"/>
        <v>0</v>
      </c>
      <c r="CQ15" s="310">
        <f t="shared" si="49"/>
        <v>0</v>
      </c>
      <c r="CR15" s="310">
        <f t="shared" si="49"/>
        <v>0</v>
      </c>
      <c r="CS15" s="310">
        <f t="shared" si="49"/>
        <v>0</v>
      </c>
      <c r="CT15" s="310">
        <f t="shared" si="49"/>
        <v>0</v>
      </c>
      <c r="CU15" s="310">
        <f t="shared" si="49"/>
        <v>0</v>
      </c>
    </row>
    <row r="16" spans="1:99" x14ac:dyDescent="0.15">
      <c r="A16" s="547"/>
      <c r="B16" s="536"/>
      <c r="C16" s="536"/>
      <c r="D16" s="536"/>
      <c r="E16" s="541"/>
      <c r="F16" s="536"/>
      <c r="G16" s="314" t="s">
        <v>347</v>
      </c>
      <c r="H16" s="313"/>
      <c r="I16" s="344" t="str">
        <f t="shared" si="36"/>
        <v/>
      </c>
      <c r="J16" s="344" t="str">
        <f t="shared" si="37"/>
        <v/>
      </c>
      <c r="K16" s="344" t="str">
        <f t="shared" si="38"/>
        <v/>
      </c>
      <c r="L16" s="344" t="str">
        <f t="shared" si="39"/>
        <v/>
      </c>
      <c r="M16" s="344" t="str">
        <f t="shared" si="40"/>
        <v/>
      </c>
      <c r="N16" s="344" t="str">
        <f t="shared" si="41"/>
        <v/>
      </c>
      <c r="O16" s="344" t="str">
        <f t="shared" si="42"/>
        <v/>
      </c>
      <c r="P16" s="344" t="str">
        <f t="shared" si="43"/>
        <v/>
      </c>
      <c r="Q16" s="344" t="str">
        <f t="shared" si="44"/>
        <v/>
      </c>
      <c r="R16" s="344" t="str">
        <f t="shared" si="45"/>
        <v/>
      </c>
      <c r="S16" s="344" t="str">
        <f t="shared" si="46"/>
        <v/>
      </c>
      <c r="T16" s="311">
        <f t="shared" si="2"/>
        <v>0</v>
      </c>
      <c r="U16" s="312"/>
      <c r="V16" s="346" t="str">
        <f t="shared" si="3"/>
        <v/>
      </c>
      <c r="W16" s="346" t="str">
        <f t="shared" si="3"/>
        <v/>
      </c>
      <c r="X16" s="346" t="str">
        <f t="shared" si="3"/>
        <v/>
      </c>
      <c r="Y16" s="346" t="str">
        <f t="shared" si="3"/>
        <v/>
      </c>
      <c r="Z16" s="346" t="str">
        <f t="shared" si="3"/>
        <v/>
      </c>
      <c r="AA16" s="346" t="str">
        <f t="shared" si="3"/>
        <v/>
      </c>
      <c r="AB16" s="346" t="str">
        <f t="shared" si="3"/>
        <v/>
      </c>
      <c r="AC16" s="346" t="str">
        <f t="shared" si="3"/>
        <v/>
      </c>
      <c r="AD16" s="346" t="str">
        <f t="shared" si="3"/>
        <v/>
      </c>
      <c r="AE16" s="346" t="str">
        <f t="shared" si="3"/>
        <v/>
      </c>
      <c r="AF16" s="346" t="str">
        <f t="shared" si="3"/>
        <v/>
      </c>
      <c r="AG16" s="311">
        <f t="shared" si="4"/>
        <v>0</v>
      </c>
      <c r="AH16" s="544"/>
      <c r="AI16" s="305"/>
      <c r="AJ16" s="305"/>
      <c r="AK16" s="305"/>
      <c r="AL16" s="305"/>
      <c r="AM16" s="305"/>
      <c r="AN16" s="305"/>
      <c r="AO16" s="304">
        <v>1</v>
      </c>
      <c r="AP16" s="304">
        <v>1</v>
      </c>
      <c r="AQ16" s="304">
        <v>11</v>
      </c>
      <c r="AR16" s="306">
        <f ca="1">IF($AQ16=1,IF(INDIRECT(ADDRESS(($AO16-1)*3+$AP16+5,$AQ16+7))="",0,INDIRECT(ADDRESS(($AO16-1)*3+$AP16+5,$AQ16+7))),IF(INDIRECT(ADDRESS(($AO16-1)*3+$AP16+5,$AQ16+7))="",0,IF(COUNTIF(INDIRECT(ADDRESS(($AO16-1)*36+($AP16-1)*12+6,COLUMN())):INDIRECT(ADDRESS(($AO16-1)*36+($AP16-1)*12+$AQ16+4,COLUMN())),INDIRECT(ADDRESS(($AO16-1)*3+$AP16+5,$AQ16+7)))&gt;=1,0,INDIRECT(ADDRESS(($AO16-1)*3+$AP16+5,$AQ16+7)))))</f>
        <v>0</v>
      </c>
      <c r="AS16" s="304">
        <f ca="1">COUNTIF(INDIRECT("H"&amp;(ROW()+12*(($AO16-1)*3+$AP16)-ROW())/12+5):INDIRECT("S"&amp;(ROW()+12*(($AO16-1)*3+$AP16)-ROW())/12+5),AR16)</f>
        <v>0</v>
      </c>
      <c r="AT16" s="306">
        <f ca="1">IF($AQ16=1,IF(INDIRECT(ADDRESS(($AO16-1)*3+$AP16+5,$AQ16+20))="",0,INDIRECT(ADDRESS(($AO16-1)*3+$AP16+5,$AQ16+20))),IF(INDIRECT(ADDRESS(($AO16-1)*3+$AP16+5,$AQ16+20))="",0,IF(COUNTIF(INDIRECT(ADDRESS(($AO16-1)*36+($AP16-1)*12+6,COLUMN())):INDIRECT(ADDRESS(($AO16-1)*36+($AP16-1)*12+$AQ16+4,COLUMN())),INDIRECT(ADDRESS(($AO16-1)*3+$AP16+5,$AQ16+20)))&gt;=1,0,INDIRECT(ADDRESS(($AO16-1)*3+$AP16+5,$AQ16+20)))))</f>
        <v>0</v>
      </c>
      <c r="AU16" s="304">
        <f ca="1">COUNTIF(INDIRECT("U"&amp;(ROW()+12*(($AO16-1)*3+$AP16)-ROW())/12+5):INDIRECT("AF"&amp;(ROW()+12*(($AO16-1)*3+$AP16)-ROW())/12+5),AT16)</f>
        <v>0</v>
      </c>
      <c r="AV16" s="304">
        <f ca="1">IF(AND(AR16+AT16&gt;0,AS16+AU16&gt;0),COUNTIF(AV$6:AV15,"&gt;0")+1,0)</f>
        <v>0</v>
      </c>
      <c r="BF16" s="304">
        <v>2</v>
      </c>
      <c r="BG16" s="304" t="s">
        <v>346</v>
      </c>
      <c r="BH16" s="310">
        <f>IF(BH15+BU15&gt;マスタ!$C$3,1,0)</f>
        <v>0</v>
      </c>
      <c r="BI16" s="310">
        <f>IF(BI15+BV15&gt;マスタ!$C$3,1,0)</f>
        <v>0</v>
      </c>
      <c r="BJ16" s="310">
        <f>IF(BJ15+BW15&gt;マスタ!$C$3,1,0)</f>
        <v>0</v>
      </c>
      <c r="BK16" s="310">
        <f>IF(BK15+BX15&gt;マスタ!$C$3,1,0)</f>
        <v>0</v>
      </c>
      <c r="BL16" s="310">
        <f>IF(BL15+BY15&gt;マスタ!$C$3,1,0)</f>
        <v>0</v>
      </c>
      <c r="BM16" s="310">
        <f>IF(BM15+BZ15&gt;マスタ!$C$3,1,0)</f>
        <v>0</v>
      </c>
      <c r="BN16" s="310">
        <f>IF(BN15+CA15&gt;マスタ!$C$3,1,0)</f>
        <v>0</v>
      </c>
      <c r="BO16" s="310">
        <f>IF(BO15+CB15&gt;マスタ!$C$3,1,0)</f>
        <v>0</v>
      </c>
      <c r="BP16" s="310">
        <f>IF(BP15+CC15&gt;マスタ!$C$3,1,0)</f>
        <v>0</v>
      </c>
      <c r="BQ16" s="310">
        <f>IF(BQ15+CD15&gt;マスタ!$C$3,1,0)</f>
        <v>0</v>
      </c>
      <c r="BR16" s="310">
        <f>IF(BR15+CE15&gt;マスタ!$C$3,1,0)</f>
        <v>0</v>
      </c>
      <c r="BS16" s="310">
        <f>IF(BS15+CF15&gt;マスタ!$C$3,1,0)</f>
        <v>0</v>
      </c>
      <c r="BT16" s="305"/>
      <c r="BU16" s="310"/>
      <c r="BV16" s="310"/>
      <c r="BW16" s="310"/>
      <c r="BX16" s="310"/>
      <c r="BY16" s="310"/>
      <c r="BZ16" s="310"/>
      <c r="CA16" s="310"/>
      <c r="CB16" s="310"/>
      <c r="CC16" s="310"/>
      <c r="CD16" s="310"/>
      <c r="CE16" s="310"/>
      <c r="CF16" s="310"/>
    </row>
    <row r="17" spans="1:99" x14ac:dyDescent="0.15">
      <c r="A17" s="548"/>
      <c r="B17" s="537"/>
      <c r="C17" s="537"/>
      <c r="D17" s="537"/>
      <c r="E17" s="542"/>
      <c r="F17" s="537"/>
      <c r="G17" s="353" t="s">
        <v>447</v>
      </c>
      <c r="H17" s="309"/>
      <c r="I17" s="347"/>
      <c r="J17" s="347"/>
      <c r="K17" s="347"/>
      <c r="L17" s="347"/>
      <c r="M17" s="347"/>
      <c r="N17" s="347"/>
      <c r="O17" s="347"/>
      <c r="P17" s="347"/>
      <c r="Q17" s="347"/>
      <c r="R17" s="347"/>
      <c r="S17" s="347"/>
      <c r="T17" s="307">
        <f t="shared" si="2"/>
        <v>0</v>
      </c>
      <c r="U17" s="308"/>
      <c r="V17" s="348"/>
      <c r="W17" s="348"/>
      <c r="X17" s="348"/>
      <c r="Y17" s="348"/>
      <c r="Z17" s="348"/>
      <c r="AA17" s="348"/>
      <c r="AB17" s="348"/>
      <c r="AC17" s="348"/>
      <c r="AD17" s="348"/>
      <c r="AE17" s="348"/>
      <c r="AF17" s="348"/>
      <c r="AG17" s="307">
        <f t="shared" si="4"/>
        <v>0</v>
      </c>
      <c r="AH17" s="545"/>
      <c r="AI17" s="305"/>
      <c r="AJ17" s="305"/>
      <c r="AK17" s="305"/>
      <c r="AL17" s="305"/>
      <c r="AM17" s="305"/>
      <c r="AN17" s="305"/>
      <c r="AO17" s="304">
        <v>1</v>
      </c>
      <c r="AP17" s="304">
        <v>1</v>
      </c>
      <c r="AQ17" s="304">
        <v>12</v>
      </c>
      <c r="AR17" s="306">
        <f ca="1">IF($AQ17=1,IF(INDIRECT(ADDRESS(($AO17-1)*3+$AP17+5,$AQ17+7))="",0,INDIRECT(ADDRESS(($AO17-1)*3+$AP17+5,$AQ17+7))),IF(INDIRECT(ADDRESS(($AO17-1)*3+$AP17+5,$AQ17+7))="",0,IF(COUNTIF(INDIRECT(ADDRESS(($AO17-1)*36+($AP17-1)*12+6,COLUMN())):INDIRECT(ADDRESS(($AO17-1)*36+($AP17-1)*12+$AQ17+4,COLUMN())),INDIRECT(ADDRESS(($AO17-1)*3+$AP17+5,$AQ17+7)))&gt;=1,0,INDIRECT(ADDRESS(($AO17-1)*3+$AP17+5,$AQ17+7)))))</f>
        <v>0</v>
      </c>
      <c r="AS17" s="304">
        <f ca="1">COUNTIF(INDIRECT("H"&amp;(ROW()+12*(($AO17-1)*3+$AP17)-ROW())/12+5):INDIRECT("S"&amp;(ROW()+12*(($AO17-1)*3+$AP17)-ROW())/12+5),AR17)</f>
        <v>0</v>
      </c>
      <c r="AT17" s="306">
        <f ca="1">IF($AQ17=1,IF(INDIRECT(ADDRESS(($AO17-1)*3+$AP17+5,$AQ17+20))="",0,INDIRECT(ADDRESS(($AO17-1)*3+$AP17+5,$AQ17+20))),IF(INDIRECT(ADDRESS(($AO17-1)*3+$AP17+5,$AQ17+20))="",0,IF(COUNTIF(INDIRECT(ADDRESS(($AO17-1)*36+($AP17-1)*12+6,COLUMN())):INDIRECT(ADDRESS(($AO17-1)*36+($AP17-1)*12+$AQ17+4,COLUMN())),INDIRECT(ADDRESS(($AO17-1)*3+$AP17+5,$AQ17+20)))&gt;=1,0,INDIRECT(ADDRESS(($AO17-1)*3+$AP17+5,$AQ17+20)))))</f>
        <v>0</v>
      </c>
      <c r="AU17" s="304">
        <f ca="1">COUNTIF(INDIRECT("U"&amp;(ROW()+12*(($AO17-1)*3+$AP17)-ROW())/12+5):INDIRECT("AF"&amp;(ROW()+12*(($AO17-1)*3+$AP17)-ROW())/12+5),AT17)</f>
        <v>0</v>
      </c>
      <c r="AV17" s="304">
        <f ca="1">IF(AND(AR17+AT17&gt;0,AS17+AU17&gt;0),COUNTIF(AV$6:AV16,"&gt;0")+1,0)</f>
        <v>0</v>
      </c>
      <c r="BF17" s="304">
        <v>3</v>
      </c>
      <c r="BG17" s="338"/>
      <c r="BH17" s="310"/>
      <c r="BI17" s="310"/>
      <c r="BJ17" s="310"/>
      <c r="BK17" s="310"/>
      <c r="BL17" s="310"/>
      <c r="BM17" s="310"/>
      <c r="BN17" s="310"/>
      <c r="BO17" s="310"/>
      <c r="BP17" s="310"/>
      <c r="BQ17" s="310"/>
      <c r="BR17" s="310"/>
      <c r="BS17" s="310"/>
      <c r="BT17" s="305"/>
      <c r="BU17" s="310"/>
      <c r="BV17" s="310"/>
      <c r="BW17" s="310"/>
      <c r="BX17" s="310"/>
      <c r="BY17" s="310"/>
      <c r="BZ17" s="310"/>
      <c r="CA17" s="310"/>
      <c r="CB17" s="310"/>
      <c r="CC17" s="310"/>
      <c r="CD17" s="310"/>
      <c r="CE17" s="310"/>
      <c r="CF17" s="310"/>
    </row>
    <row r="18" spans="1:99" x14ac:dyDescent="0.15">
      <c r="A18" s="532">
        <v>5</v>
      </c>
      <c r="B18" s="535"/>
      <c r="C18" s="538"/>
      <c r="D18" s="539"/>
      <c r="E18" s="540"/>
      <c r="F18" s="539"/>
      <c r="G18" s="318" t="s">
        <v>348</v>
      </c>
      <c r="H18" s="317"/>
      <c r="I18" s="343" t="str">
        <f t="shared" ref="I18:I19" si="50">IF(H18="","",H18)</f>
        <v/>
      </c>
      <c r="J18" s="343" t="str">
        <f t="shared" ref="J18:J19" si="51">IF(I18="","",I18)</f>
        <v/>
      </c>
      <c r="K18" s="343" t="str">
        <f t="shared" ref="K18:K19" si="52">IF(J18="","",J18)</f>
        <v/>
      </c>
      <c r="L18" s="343" t="str">
        <f t="shared" ref="L18:L19" si="53">IF(K18="","",K18)</f>
        <v/>
      </c>
      <c r="M18" s="343" t="str">
        <f t="shared" ref="M18:M19" si="54">IF(L18="","",L18)</f>
        <v/>
      </c>
      <c r="N18" s="343" t="str">
        <f t="shared" ref="N18:N19" si="55">IF(M18="","",M18)</f>
        <v/>
      </c>
      <c r="O18" s="343" t="str">
        <f t="shared" ref="O18:O19" si="56">IF(N18="","",N18)</f>
        <v/>
      </c>
      <c r="P18" s="343" t="str">
        <f t="shared" ref="P18:P19" si="57">IF(O18="","",O18)</f>
        <v/>
      </c>
      <c r="Q18" s="343" t="str">
        <f t="shared" ref="Q18:Q19" si="58">IF(P18="","",P18)</f>
        <v/>
      </c>
      <c r="R18" s="343" t="str">
        <f t="shared" ref="R18:R19" si="59">IF(Q18="","",Q18)</f>
        <v/>
      </c>
      <c r="S18" s="343" t="str">
        <f t="shared" ref="S18:S19" si="60">IF(R18="","",R18)</f>
        <v/>
      </c>
      <c r="T18" s="315">
        <f t="shared" si="2"/>
        <v>0</v>
      </c>
      <c r="U18" s="316"/>
      <c r="V18" s="345" t="str">
        <f t="shared" si="3"/>
        <v/>
      </c>
      <c r="W18" s="345" t="str">
        <f t="shared" si="3"/>
        <v/>
      </c>
      <c r="X18" s="345" t="str">
        <f t="shared" si="3"/>
        <v/>
      </c>
      <c r="Y18" s="345" t="str">
        <f t="shared" si="3"/>
        <v/>
      </c>
      <c r="Z18" s="345" t="str">
        <f t="shared" si="3"/>
        <v/>
      </c>
      <c r="AA18" s="345" t="str">
        <f t="shared" si="3"/>
        <v/>
      </c>
      <c r="AB18" s="345" t="str">
        <f t="shared" si="3"/>
        <v/>
      </c>
      <c r="AC18" s="345" t="str">
        <f t="shared" si="3"/>
        <v/>
      </c>
      <c r="AD18" s="345" t="str">
        <f t="shared" si="3"/>
        <v/>
      </c>
      <c r="AE18" s="345" t="str">
        <f t="shared" si="3"/>
        <v/>
      </c>
      <c r="AF18" s="345" t="str">
        <f t="shared" si="3"/>
        <v/>
      </c>
      <c r="AG18" s="315">
        <f t="shared" si="4"/>
        <v>0</v>
      </c>
      <c r="AH18" s="543"/>
      <c r="AI18" s="305"/>
      <c r="AJ18" s="305"/>
      <c r="AK18" s="305"/>
      <c r="AL18" s="305"/>
      <c r="AM18" s="305"/>
      <c r="AN18" s="305"/>
      <c r="AO18" s="304">
        <v>1</v>
      </c>
      <c r="AP18" s="304">
        <v>2</v>
      </c>
      <c r="AQ18" s="304">
        <v>1</v>
      </c>
      <c r="AR18" s="306">
        <f ca="1">IF($AQ18=1,IF(INDIRECT(ADDRESS(($AO18-1)*3+$AP18+5,$AQ18+7))="",0,INDIRECT(ADDRESS(($AO18-1)*3+$AP18+5,$AQ18+7))),IF(INDIRECT(ADDRESS(($AO18-1)*3+$AP18+5,$AQ18+7))="",0,IF(COUNTIF(INDIRECT(ADDRESS(($AO18-1)*36+($AP18-1)*12+6,COLUMN())):INDIRECT(ADDRESS(($AO18-1)*36+($AP18-1)*12+$AQ18+4,COLUMN())),INDIRECT(ADDRESS(($AO18-1)*3+$AP18+5,$AQ18+7)))&gt;=1,0,INDIRECT(ADDRESS(($AO18-1)*3+$AP18+5,$AQ18+7)))))</f>
        <v>0</v>
      </c>
      <c r="AS18" s="304">
        <f ca="1">COUNTIF(INDIRECT("H"&amp;(ROW()+12*(($AO18-1)*3+$AP18)-ROW())/12+5):INDIRECT("S"&amp;(ROW()+12*(($AO18-1)*3+$AP18)-ROW())/12+5),AR18)</f>
        <v>0</v>
      </c>
      <c r="AT18" s="306">
        <f ca="1">IF($AQ18=1,IF(INDIRECT(ADDRESS(($AO18-1)*3+$AP18+5,$AQ18+20))="",0,INDIRECT(ADDRESS(($AO18-1)*3+$AP18+5,$AQ18+20))),IF(INDIRECT(ADDRESS(($AO18-1)*3+$AP18+5,$AQ18+20))="",0,IF(COUNTIF(INDIRECT(ADDRESS(($AO18-1)*36+($AP18-1)*12+6,COLUMN())):INDIRECT(ADDRESS(($AO18-1)*36+($AP18-1)*12+$AQ18+4,COLUMN())),INDIRECT(ADDRESS(($AO18-1)*3+$AP18+5,$AQ18+20)))&gt;=1,0,INDIRECT(ADDRESS(($AO18-1)*3+$AP18+5,$AQ18+20)))))</f>
        <v>0</v>
      </c>
      <c r="AU18" s="304">
        <f ca="1">COUNTIF(INDIRECT("U"&amp;(ROW()+12*(($AO18-1)*3+$AP18)-ROW())/12+5):INDIRECT("AF"&amp;(ROW()+12*(($AO18-1)*3+$AP18)-ROW())/12+5),AT18)</f>
        <v>0</v>
      </c>
      <c r="AV18" s="304">
        <f ca="1">IF(AND(AR18+AT18&gt;0,AS18+AU18&gt;0),COUNTIF(AV$6:AV17,"&gt;0")+1,0)</f>
        <v>0</v>
      </c>
      <c r="BF18" s="304">
        <v>1</v>
      </c>
      <c r="BH18" s="310">
        <f t="shared" ref="BH18:BS18" si="61">SUM(H18:H19)</f>
        <v>0</v>
      </c>
      <c r="BI18" s="310">
        <f t="shared" si="61"/>
        <v>0</v>
      </c>
      <c r="BJ18" s="310">
        <f t="shared" si="61"/>
        <v>0</v>
      </c>
      <c r="BK18" s="310">
        <f t="shared" si="61"/>
        <v>0</v>
      </c>
      <c r="BL18" s="310">
        <f t="shared" si="61"/>
        <v>0</v>
      </c>
      <c r="BM18" s="310">
        <f t="shared" si="61"/>
        <v>0</v>
      </c>
      <c r="BN18" s="310">
        <f t="shared" si="61"/>
        <v>0</v>
      </c>
      <c r="BO18" s="310">
        <f t="shared" si="61"/>
        <v>0</v>
      </c>
      <c r="BP18" s="310">
        <f t="shared" si="61"/>
        <v>0</v>
      </c>
      <c r="BQ18" s="310">
        <f t="shared" si="61"/>
        <v>0</v>
      </c>
      <c r="BR18" s="310">
        <f t="shared" si="61"/>
        <v>0</v>
      </c>
      <c r="BS18" s="310">
        <f t="shared" si="61"/>
        <v>0</v>
      </c>
      <c r="BT18" s="305"/>
      <c r="BU18" s="310">
        <f t="shared" ref="BU18:CF18" si="62">SUM(U18:U19)</f>
        <v>0</v>
      </c>
      <c r="BV18" s="310">
        <f t="shared" si="62"/>
        <v>0</v>
      </c>
      <c r="BW18" s="310">
        <f t="shared" si="62"/>
        <v>0</v>
      </c>
      <c r="BX18" s="310">
        <f t="shared" si="62"/>
        <v>0</v>
      </c>
      <c r="BY18" s="310">
        <f t="shared" si="62"/>
        <v>0</v>
      </c>
      <c r="BZ18" s="310">
        <f t="shared" si="62"/>
        <v>0</v>
      </c>
      <c r="CA18" s="310">
        <f t="shared" si="62"/>
        <v>0</v>
      </c>
      <c r="CB18" s="310">
        <f t="shared" si="62"/>
        <v>0</v>
      </c>
      <c r="CC18" s="310">
        <f t="shared" si="62"/>
        <v>0</v>
      </c>
      <c r="CD18" s="310">
        <f t="shared" si="62"/>
        <v>0</v>
      </c>
      <c r="CE18" s="310">
        <f t="shared" si="62"/>
        <v>0</v>
      </c>
      <c r="CF18" s="310">
        <f t="shared" si="62"/>
        <v>0</v>
      </c>
      <c r="CI18" s="339" t="s">
        <v>421</v>
      </c>
      <c r="CJ18" s="310">
        <f>IF(OR($D18="副園長",$D18="教頭",$D18="主任保育士",$D18="主幹教諭"),0,BH18)</f>
        <v>0</v>
      </c>
      <c r="CK18" s="310">
        <f t="shared" ref="CK18:CU18" si="63">IF(OR($D18="副園長",$D18="教頭",$D18="主任保育士",$D18="主幹教諭"),0,BI18)</f>
        <v>0</v>
      </c>
      <c r="CL18" s="310">
        <f t="shared" si="63"/>
        <v>0</v>
      </c>
      <c r="CM18" s="310">
        <f t="shared" si="63"/>
        <v>0</v>
      </c>
      <c r="CN18" s="310">
        <f t="shared" si="63"/>
        <v>0</v>
      </c>
      <c r="CO18" s="310">
        <f t="shared" si="63"/>
        <v>0</v>
      </c>
      <c r="CP18" s="310">
        <f t="shared" si="63"/>
        <v>0</v>
      </c>
      <c r="CQ18" s="310">
        <f t="shared" si="63"/>
        <v>0</v>
      </c>
      <c r="CR18" s="310">
        <f t="shared" si="63"/>
        <v>0</v>
      </c>
      <c r="CS18" s="310">
        <f t="shared" si="63"/>
        <v>0</v>
      </c>
      <c r="CT18" s="310">
        <f t="shared" si="63"/>
        <v>0</v>
      </c>
      <c r="CU18" s="310">
        <f t="shared" si="63"/>
        <v>0</v>
      </c>
    </row>
    <row r="19" spans="1:99" x14ac:dyDescent="0.15">
      <c r="A19" s="533"/>
      <c r="B19" s="536"/>
      <c r="C19" s="536"/>
      <c r="D19" s="536"/>
      <c r="E19" s="541"/>
      <c r="F19" s="536"/>
      <c r="G19" s="314" t="s">
        <v>347</v>
      </c>
      <c r="H19" s="313"/>
      <c r="I19" s="344" t="str">
        <f t="shared" si="50"/>
        <v/>
      </c>
      <c r="J19" s="344" t="str">
        <f t="shared" si="51"/>
        <v/>
      </c>
      <c r="K19" s="344" t="str">
        <f t="shared" si="52"/>
        <v/>
      </c>
      <c r="L19" s="344" t="str">
        <f t="shared" si="53"/>
        <v/>
      </c>
      <c r="M19" s="344" t="str">
        <f t="shared" si="54"/>
        <v/>
      </c>
      <c r="N19" s="344" t="str">
        <f t="shared" si="55"/>
        <v/>
      </c>
      <c r="O19" s="344" t="str">
        <f t="shared" si="56"/>
        <v/>
      </c>
      <c r="P19" s="344" t="str">
        <f t="shared" si="57"/>
        <v/>
      </c>
      <c r="Q19" s="344" t="str">
        <f t="shared" si="58"/>
        <v/>
      </c>
      <c r="R19" s="344" t="str">
        <f t="shared" si="59"/>
        <v/>
      </c>
      <c r="S19" s="344" t="str">
        <f t="shared" si="60"/>
        <v/>
      </c>
      <c r="T19" s="311">
        <f t="shared" si="2"/>
        <v>0</v>
      </c>
      <c r="U19" s="312"/>
      <c r="V19" s="346" t="str">
        <f t="shared" si="3"/>
        <v/>
      </c>
      <c r="W19" s="346" t="str">
        <f t="shared" si="3"/>
        <v/>
      </c>
      <c r="X19" s="346" t="str">
        <f t="shared" si="3"/>
        <v/>
      </c>
      <c r="Y19" s="346" t="str">
        <f t="shared" si="3"/>
        <v/>
      </c>
      <c r="Z19" s="346" t="str">
        <f t="shared" si="3"/>
        <v/>
      </c>
      <c r="AA19" s="346" t="str">
        <f t="shared" si="3"/>
        <v/>
      </c>
      <c r="AB19" s="346" t="str">
        <f t="shared" si="3"/>
        <v/>
      </c>
      <c r="AC19" s="346" t="str">
        <f t="shared" si="3"/>
        <v/>
      </c>
      <c r="AD19" s="346" t="str">
        <f t="shared" si="3"/>
        <v/>
      </c>
      <c r="AE19" s="346" t="str">
        <f t="shared" si="3"/>
        <v/>
      </c>
      <c r="AF19" s="346" t="str">
        <f t="shared" si="3"/>
        <v/>
      </c>
      <c r="AG19" s="311">
        <f t="shared" si="4"/>
        <v>0</v>
      </c>
      <c r="AH19" s="544"/>
      <c r="AI19" s="305"/>
      <c r="AJ19" s="305"/>
      <c r="AK19" s="305"/>
      <c r="AL19" s="305"/>
      <c r="AM19" s="305"/>
      <c r="AN19" s="305"/>
      <c r="AO19" s="304">
        <v>1</v>
      </c>
      <c r="AP19" s="304">
        <v>2</v>
      </c>
      <c r="AQ19" s="304">
        <v>2</v>
      </c>
      <c r="AR19" s="306">
        <f ca="1">IF($AQ19=1,IF(INDIRECT(ADDRESS(($AO19-1)*3+$AP19+5,$AQ19+7))="",0,INDIRECT(ADDRESS(($AO19-1)*3+$AP19+5,$AQ19+7))),IF(INDIRECT(ADDRESS(($AO19-1)*3+$AP19+5,$AQ19+7))="",0,IF(COUNTIF(INDIRECT(ADDRESS(($AO19-1)*36+($AP19-1)*12+6,COLUMN())):INDIRECT(ADDRESS(($AO19-1)*36+($AP19-1)*12+$AQ19+4,COLUMN())),INDIRECT(ADDRESS(($AO19-1)*3+$AP19+5,$AQ19+7)))&gt;=1,0,INDIRECT(ADDRESS(($AO19-1)*3+$AP19+5,$AQ19+7)))))</f>
        <v>0</v>
      </c>
      <c r="AS19" s="304">
        <f ca="1">COUNTIF(INDIRECT("H"&amp;(ROW()+12*(($AO19-1)*3+$AP19)-ROW())/12+5):INDIRECT("S"&amp;(ROW()+12*(($AO19-1)*3+$AP19)-ROW())/12+5),AR19)</f>
        <v>0</v>
      </c>
      <c r="AT19" s="306">
        <f ca="1">IF($AQ19=1,IF(INDIRECT(ADDRESS(($AO19-1)*3+$AP19+5,$AQ19+20))="",0,INDIRECT(ADDRESS(($AO19-1)*3+$AP19+5,$AQ19+20))),IF(INDIRECT(ADDRESS(($AO19-1)*3+$AP19+5,$AQ19+20))="",0,IF(COUNTIF(INDIRECT(ADDRESS(($AO19-1)*36+($AP19-1)*12+6,COLUMN())):INDIRECT(ADDRESS(($AO19-1)*36+($AP19-1)*12+$AQ19+4,COLUMN())),INDIRECT(ADDRESS(($AO19-1)*3+$AP19+5,$AQ19+20)))&gt;=1,0,INDIRECT(ADDRESS(($AO19-1)*3+$AP19+5,$AQ19+20)))))</f>
        <v>0</v>
      </c>
      <c r="AU19" s="304">
        <f ca="1">COUNTIF(INDIRECT("U"&amp;(ROW()+12*(($AO19-1)*3+$AP19)-ROW())/12+5):INDIRECT("AF"&amp;(ROW()+12*(($AO19-1)*3+$AP19)-ROW())/12+5),AT19)</f>
        <v>0</v>
      </c>
      <c r="AV19" s="304">
        <f ca="1">IF(AND(AR19+AT19&gt;0,AS19+AU19&gt;0),COUNTIF(AV$6:AV18,"&gt;0")+1,0)</f>
        <v>0</v>
      </c>
      <c r="BF19" s="304">
        <v>2</v>
      </c>
      <c r="BG19" s="304" t="s">
        <v>346</v>
      </c>
      <c r="BH19" s="310">
        <f>IF(BH18+BU18&gt;マスタ!$C$3,1,0)</f>
        <v>0</v>
      </c>
      <c r="BI19" s="310">
        <f>IF(BI18+BV18&gt;マスタ!$C$3,1,0)</f>
        <v>0</v>
      </c>
      <c r="BJ19" s="310">
        <f>IF(BJ18+BW18&gt;マスタ!$C$3,1,0)</f>
        <v>0</v>
      </c>
      <c r="BK19" s="310">
        <f>IF(BK18+BX18&gt;マスタ!$C$3,1,0)</f>
        <v>0</v>
      </c>
      <c r="BL19" s="310">
        <f>IF(BL18+BY18&gt;マスタ!$C$3,1,0)</f>
        <v>0</v>
      </c>
      <c r="BM19" s="310">
        <f>IF(BM18+BZ18&gt;マスタ!$C$3,1,0)</f>
        <v>0</v>
      </c>
      <c r="BN19" s="310">
        <f>IF(BN18+CA18&gt;マスタ!$C$3,1,0)</f>
        <v>0</v>
      </c>
      <c r="BO19" s="310">
        <f>IF(BO18+CB18&gt;マスタ!$C$3,1,0)</f>
        <v>0</v>
      </c>
      <c r="BP19" s="310">
        <f>IF(BP18+CC18&gt;マスタ!$C$3,1,0)</f>
        <v>0</v>
      </c>
      <c r="BQ19" s="310">
        <f>IF(BQ18+CD18&gt;マスタ!$C$3,1,0)</f>
        <v>0</v>
      </c>
      <c r="BR19" s="310">
        <f>IF(BR18+CE18&gt;マスタ!$C$3,1,0)</f>
        <v>0</v>
      </c>
      <c r="BS19" s="310">
        <f>IF(BS18+CF18&gt;マスタ!$C$3,1,0)</f>
        <v>0</v>
      </c>
      <c r="BT19" s="305"/>
      <c r="BU19" s="310"/>
      <c r="BV19" s="310"/>
      <c r="BW19" s="310"/>
      <c r="BX19" s="310"/>
      <c r="BY19" s="310"/>
      <c r="BZ19" s="310"/>
      <c r="CA19" s="310"/>
      <c r="CB19" s="310"/>
      <c r="CC19" s="310"/>
      <c r="CD19" s="310"/>
      <c r="CE19" s="310"/>
      <c r="CF19" s="310"/>
    </row>
    <row r="20" spans="1:99" x14ac:dyDescent="0.15">
      <c r="A20" s="534"/>
      <c r="B20" s="537"/>
      <c r="C20" s="537"/>
      <c r="D20" s="537"/>
      <c r="E20" s="542"/>
      <c r="F20" s="537"/>
      <c r="G20" s="353" t="s">
        <v>447</v>
      </c>
      <c r="H20" s="309"/>
      <c r="I20" s="347"/>
      <c r="J20" s="347"/>
      <c r="K20" s="347"/>
      <c r="L20" s="347"/>
      <c r="M20" s="347"/>
      <c r="N20" s="347"/>
      <c r="O20" s="347"/>
      <c r="P20" s="347"/>
      <c r="Q20" s="347"/>
      <c r="R20" s="347"/>
      <c r="S20" s="347"/>
      <c r="T20" s="307">
        <f t="shared" si="2"/>
        <v>0</v>
      </c>
      <c r="U20" s="308"/>
      <c r="V20" s="348"/>
      <c r="W20" s="348"/>
      <c r="X20" s="348"/>
      <c r="Y20" s="348"/>
      <c r="Z20" s="348"/>
      <c r="AA20" s="348"/>
      <c r="AB20" s="348"/>
      <c r="AC20" s="348"/>
      <c r="AD20" s="348"/>
      <c r="AE20" s="348"/>
      <c r="AF20" s="348"/>
      <c r="AG20" s="307">
        <f t="shared" si="4"/>
        <v>0</v>
      </c>
      <c r="AH20" s="545"/>
      <c r="AI20" s="305"/>
      <c r="AJ20" s="305"/>
      <c r="AK20" s="305"/>
      <c r="AL20" s="305"/>
      <c r="AM20" s="305"/>
      <c r="AN20" s="305"/>
      <c r="AO20" s="304">
        <v>1</v>
      </c>
      <c r="AP20" s="304">
        <v>2</v>
      </c>
      <c r="AQ20" s="304">
        <v>3</v>
      </c>
      <c r="AR20" s="306">
        <f ca="1">IF($AQ20=1,IF(INDIRECT(ADDRESS(($AO20-1)*3+$AP20+5,$AQ20+7))="",0,INDIRECT(ADDRESS(($AO20-1)*3+$AP20+5,$AQ20+7))),IF(INDIRECT(ADDRESS(($AO20-1)*3+$AP20+5,$AQ20+7))="",0,IF(COUNTIF(INDIRECT(ADDRESS(($AO20-1)*36+($AP20-1)*12+6,COLUMN())):INDIRECT(ADDRESS(($AO20-1)*36+($AP20-1)*12+$AQ20+4,COLUMN())),INDIRECT(ADDRESS(($AO20-1)*3+$AP20+5,$AQ20+7)))&gt;=1,0,INDIRECT(ADDRESS(($AO20-1)*3+$AP20+5,$AQ20+7)))))</f>
        <v>0</v>
      </c>
      <c r="AS20" s="304">
        <f ca="1">COUNTIF(INDIRECT("H"&amp;(ROW()+12*(($AO20-1)*3+$AP20)-ROW())/12+5):INDIRECT("S"&amp;(ROW()+12*(($AO20-1)*3+$AP20)-ROW())/12+5),AR20)</f>
        <v>0</v>
      </c>
      <c r="AT20" s="306">
        <f ca="1">IF($AQ20=1,IF(INDIRECT(ADDRESS(($AO20-1)*3+$AP20+5,$AQ20+20))="",0,INDIRECT(ADDRESS(($AO20-1)*3+$AP20+5,$AQ20+20))),IF(INDIRECT(ADDRESS(($AO20-1)*3+$AP20+5,$AQ20+20))="",0,IF(COUNTIF(INDIRECT(ADDRESS(($AO20-1)*36+($AP20-1)*12+6,COLUMN())):INDIRECT(ADDRESS(($AO20-1)*36+($AP20-1)*12+$AQ20+4,COLUMN())),INDIRECT(ADDRESS(($AO20-1)*3+$AP20+5,$AQ20+20)))&gt;=1,0,INDIRECT(ADDRESS(($AO20-1)*3+$AP20+5,$AQ20+20)))))</f>
        <v>0</v>
      </c>
      <c r="AU20" s="304">
        <f ca="1">COUNTIF(INDIRECT("U"&amp;(ROW()+12*(($AO20-1)*3+$AP20)-ROW())/12+5):INDIRECT("AF"&amp;(ROW()+12*(($AO20-1)*3+$AP20)-ROW())/12+5),AT20)</f>
        <v>0</v>
      </c>
      <c r="AV20" s="304">
        <f ca="1">IF(AND(AR20+AT20&gt;0,AS20+AU20&gt;0),COUNTIF(AV$6:AV19,"&gt;0")+1,0)</f>
        <v>0</v>
      </c>
      <c r="BF20" s="304">
        <v>3</v>
      </c>
      <c r="BG20" s="338"/>
      <c r="BH20" s="310"/>
      <c r="BI20" s="310"/>
      <c r="BJ20" s="310"/>
      <c r="BK20" s="310"/>
      <c r="BL20" s="310"/>
      <c r="BM20" s="310"/>
      <c r="BN20" s="310"/>
      <c r="BO20" s="310"/>
      <c r="BP20" s="310"/>
      <c r="BQ20" s="310"/>
      <c r="BR20" s="310"/>
      <c r="BS20" s="310"/>
      <c r="BT20" s="305"/>
      <c r="BU20" s="310"/>
      <c r="BV20" s="310"/>
      <c r="BW20" s="310"/>
      <c r="BX20" s="310"/>
      <c r="BY20" s="310"/>
      <c r="BZ20" s="310"/>
      <c r="CA20" s="310"/>
      <c r="CB20" s="310"/>
      <c r="CC20" s="310"/>
      <c r="CD20" s="310"/>
      <c r="CE20" s="310"/>
      <c r="CF20" s="310"/>
    </row>
    <row r="21" spans="1:99" x14ac:dyDescent="0.15">
      <c r="A21" s="532">
        <v>6</v>
      </c>
      <c r="B21" s="535"/>
      <c r="C21" s="538"/>
      <c r="D21" s="539"/>
      <c r="E21" s="540"/>
      <c r="F21" s="539"/>
      <c r="G21" s="318" t="s">
        <v>348</v>
      </c>
      <c r="H21" s="317"/>
      <c r="I21" s="343" t="str">
        <f t="shared" ref="I21:I22" si="64">IF(H21="","",H21)</f>
        <v/>
      </c>
      <c r="J21" s="343" t="str">
        <f t="shared" ref="J21:J22" si="65">IF(I21="","",I21)</f>
        <v/>
      </c>
      <c r="K21" s="343" t="str">
        <f t="shared" ref="K21:K22" si="66">IF(J21="","",J21)</f>
        <v/>
      </c>
      <c r="L21" s="343" t="str">
        <f t="shared" ref="L21:L22" si="67">IF(K21="","",K21)</f>
        <v/>
      </c>
      <c r="M21" s="343" t="str">
        <f t="shared" ref="M21:M22" si="68">IF(L21="","",L21)</f>
        <v/>
      </c>
      <c r="N21" s="343" t="str">
        <f t="shared" ref="N21:N22" si="69">IF(M21="","",M21)</f>
        <v/>
      </c>
      <c r="O21" s="343" t="str">
        <f t="shared" ref="O21:O22" si="70">IF(N21="","",N21)</f>
        <v/>
      </c>
      <c r="P21" s="343" t="str">
        <f t="shared" ref="P21:P22" si="71">IF(O21="","",O21)</f>
        <v/>
      </c>
      <c r="Q21" s="343" t="str">
        <f t="shared" ref="Q21:Q22" si="72">IF(P21="","",P21)</f>
        <v/>
      </c>
      <c r="R21" s="343" t="str">
        <f t="shared" ref="R21:R22" si="73">IF(Q21="","",Q21)</f>
        <v/>
      </c>
      <c r="S21" s="343" t="str">
        <f t="shared" ref="S21:S22" si="74">IF(R21="","",R21)</f>
        <v/>
      </c>
      <c r="T21" s="315">
        <f t="shared" si="2"/>
        <v>0</v>
      </c>
      <c r="U21" s="316"/>
      <c r="V21" s="345" t="str">
        <f t="shared" si="3"/>
        <v/>
      </c>
      <c r="W21" s="345" t="str">
        <f t="shared" si="3"/>
        <v/>
      </c>
      <c r="X21" s="345" t="str">
        <f t="shared" si="3"/>
        <v/>
      </c>
      <c r="Y21" s="345" t="str">
        <f t="shared" si="3"/>
        <v/>
      </c>
      <c r="Z21" s="345" t="str">
        <f t="shared" si="3"/>
        <v/>
      </c>
      <c r="AA21" s="345" t="str">
        <f t="shared" si="3"/>
        <v/>
      </c>
      <c r="AB21" s="345" t="str">
        <f t="shared" si="3"/>
        <v/>
      </c>
      <c r="AC21" s="345" t="str">
        <f t="shared" si="3"/>
        <v/>
      </c>
      <c r="AD21" s="345" t="str">
        <f t="shared" si="3"/>
        <v/>
      </c>
      <c r="AE21" s="345" t="str">
        <f t="shared" si="3"/>
        <v/>
      </c>
      <c r="AF21" s="345" t="str">
        <f t="shared" si="3"/>
        <v/>
      </c>
      <c r="AG21" s="315">
        <f t="shared" si="4"/>
        <v>0</v>
      </c>
      <c r="AH21" s="543"/>
      <c r="AI21" s="305"/>
      <c r="AJ21" s="305"/>
      <c r="AK21" s="305"/>
      <c r="AL21" s="305"/>
      <c r="AM21" s="305"/>
      <c r="AN21" s="305"/>
      <c r="AO21" s="304">
        <v>1</v>
      </c>
      <c r="AP21" s="304">
        <v>2</v>
      </c>
      <c r="AQ21" s="304">
        <v>4</v>
      </c>
      <c r="AR21" s="306">
        <f ca="1">IF($AQ21=1,IF(INDIRECT(ADDRESS(($AO21-1)*3+$AP21+5,$AQ21+7))="",0,INDIRECT(ADDRESS(($AO21-1)*3+$AP21+5,$AQ21+7))),IF(INDIRECT(ADDRESS(($AO21-1)*3+$AP21+5,$AQ21+7))="",0,IF(COUNTIF(INDIRECT(ADDRESS(($AO21-1)*36+($AP21-1)*12+6,COLUMN())):INDIRECT(ADDRESS(($AO21-1)*36+($AP21-1)*12+$AQ21+4,COLUMN())),INDIRECT(ADDRESS(($AO21-1)*3+$AP21+5,$AQ21+7)))&gt;=1,0,INDIRECT(ADDRESS(($AO21-1)*3+$AP21+5,$AQ21+7)))))</f>
        <v>0</v>
      </c>
      <c r="AS21" s="304">
        <f ca="1">COUNTIF(INDIRECT("H"&amp;(ROW()+12*(($AO21-1)*3+$AP21)-ROW())/12+5):INDIRECT("S"&amp;(ROW()+12*(($AO21-1)*3+$AP21)-ROW())/12+5),AR21)</f>
        <v>0</v>
      </c>
      <c r="AT21" s="306">
        <f ca="1">IF($AQ21=1,IF(INDIRECT(ADDRESS(($AO21-1)*3+$AP21+5,$AQ21+20))="",0,INDIRECT(ADDRESS(($AO21-1)*3+$AP21+5,$AQ21+20))),IF(INDIRECT(ADDRESS(($AO21-1)*3+$AP21+5,$AQ21+20))="",0,IF(COUNTIF(INDIRECT(ADDRESS(($AO21-1)*36+($AP21-1)*12+6,COLUMN())):INDIRECT(ADDRESS(($AO21-1)*36+($AP21-1)*12+$AQ21+4,COLUMN())),INDIRECT(ADDRESS(($AO21-1)*3+$AP21+5,$AQ21+20)))&gt;=1,0,INDIRECT(ADDRESS(($AO21-1)*3+$AP21+5,$AQ21+20)))))</f>
        <v>0</v>
      </c>
      <c r="AU21" s="304">
        <f ca="1">COUNTIF(INDIRECT("U"&amp;(ROW()+12*(($AO21-1)*3+$AP21)-ROW())/12+5):INDIRECT("AF"&amp;(ROW()+12*(($AO21-1)*3+$AP21)-ROW())/12+5),AT21)</f>
        <v>0</v>
      </c>
      <c r="AV21" s="304">
        <f ca="1">IF(AND(AR21+AT21&gt;0,AS21+AU21&gt;0),COUNTIF(AV$6:AV20,"&gt;0")+1,0)</f>
        <v>0</v>
      </c>
      <c r="BF21" s="304">
        <v>1</v>
      </c>
      <c r="BH21" s="310">
        <f t="shared" ref="BH21:BS21" si="75">SUM(H21:H22)</f>
        <v>0</v>
      </c>
      <c r="BI21" s="310">
        <f t="shared" si="75"/>
        <v>0</v>
      </c>
      <c r="BJ21" s="310">
        <f t="shared" si="75"/>
        <v>0</v>
      </c>
      <c r="BK21" s="310">
        <f t="shared" si="75"/>
        <v>0</v>
      </c>
      <c r="BL21" s="310">
        <f t="shared" si="75"/>
        <v>0</v>
      </c>
      <c r="BM21" s="310">
        <f t="shared" si="75"/>
        <v>0</v>
      </c>
      <c r="BN21" s="310">
        <f t="shared" si="75"/>
        <v>0</v>
      </c>
      <c r="BO21" s="310">
        <f t="shared" si="75"/>
        <v>0</v>
      </c>
      <c r="BP21" s="310">
        <f t="shared" si="75"/>
        <v>0</v>
      </c>
      <c r="BQ21" s="310">
        <f t="shared" si="75"/>
        <v>0</v>
      </c>
      <c r="BR21" s="310">
        <f t="shared" si="75"/>
        <v>0</v>
      </c>
      <c r="BS21" s="310">
        <f t="shared" si="75"/>
        <v>0</v>
      </c>
      <c r="BT21" s="305"/>
      <c r="BU21" s="310">
        <f t="shared" ref="BU21:CF21" si="76">SUM(U21:U22)</f>
        <v>0</v>
      </c>
      <c r="BV21" s="310">
        <f t="shared" si="76"/>
        <v>0</v>
      </c>
      <c r="BW21" s="310">
        <f t="shared" si="76"/>
        <v>0</v>
      </c>
      <c r="BX21" s="310">
        <f t="shared" si="76"/>
        <v>0</v>
      </c>
      <c r="BY21" s="310">
        <f t="shared" si="76"/>
        <v>0</v>
      </c>
      <c r="BZ21" s="310">
        <f t="shared" si="76"/>
        <v>0</v>
      </c>
      <c r="CA21" s="310">
        <f t="shared" si="76"/>
        <v>0</v>
      </c>
      <c r="CB21" s="310">
        <f t="shared" si="76"/>
        <v>0</v>
      </c>
      <c r="CC21" s="310">
        <f t="shared" si="76"/>
        <v>0</v>
      </c>
      <c r="CD21" s="310">
        <f t="shared" si="76"/>
        <v>0</v>
      </c>
      <c r="CE21" s="310">
        <f t="shared" si="76"/>
        <v>0</v>
      </c>
      <c r="CF21" s="310">
        <f t="shared" si="76"/>
        <v>0</v>
      </c>
      <c r="CI21" s="339" t="s">
        <v>421</v>
      </c>
      <c r="CJ21" s="310">
        <f>IF(OR($D21="副園長",$D21="教頭",$D21="主任保育士",$D21="主幹教諭"),0,BH21)</f>
        <v>0</v>
      </c>
      <c r="CK21" s="310">
        <f t="shared" ref="CK21:CU21" si="77">IF(OR($D21="副園長",$D21="教頭",$D21="主任保育士",$D21="主幹教諭"),0,BI21)</f>
        <v>0</v>
      </c>
      <c r="CL21" s="310">
        <f t="shared" si="77"/>
        <v>0</v>
      </c>
      <c r="CM21" s="310">
        <f t="shared" si="77"/>
        <v>0</v>
      </c>
      <c r="CN21" s="310">
        <f t="shared" si="77"/>
        <v>0</v>
      </c>
      <c r="CO21" s="310">
        <f t="shared" si="77"/>
        <v>0</v>
      </c>
      <c r="CP21" s="310">
        <f t="shared" si="77"/>
        <v>0</v>
      </c>
      <c r="CQ21" s="310">
        <f t="shared" si="77"/>
        <v>0</v>
      </c>
      <c r="CR21" s="310">
        <f t="shared" si="77"/>
        <v>0</v>
      </c>
      <c r="CS21" s="310">
        <f t="shared" si="77"/>
        <v>0</v>
      </c>
      <c r="CT21" s="310">
        <f t="shared" si="77"/>
        <v>0</v>
      </c>
      <c r="CU21" s="310">
        <f t="shared" si="77"/>
        <v>0</v>
      </c>
    </row>
    <row r="22" spans="1:99" x14ac:dyDescent="0.15">
      <c r="A22" s="533"/>
      <c r="B22" s="536"/>
      <c r="C22" s="536"/>
      <c r="D22" s="536"/>
      <c r="E22" s="541"/>
      <c r="F22" s="536"/>
      <c r="G22" s="314" t="s">
        <v>347</v>
      </c>
      <c r="H22" s="313"/>
      <c r="I22" s="344" t="str">
        <f t="shared" si="64"/>
        <v/>
      </c>
      <c r="J22" s="344" t="str">
        <f t="shared" si="65"/>
        <v/>
      </c>
      <c r="K22" s="344" t="str">
        <f t="shared" si="66"/>
        <v/>
      </c>
      <c r="L22" s="344" t="str">
        <f t="shared" si="67"/>
        <v/>
      </c>
      <c r="M22" s="344" t="str">
        <f t="shared" si="68"/>
        <v/>
      </c>
      <c r="N22" s="344" t="str">
        <f t="shared" si="69"/>
        <v/>
      </c>
      <c r="O22" s="344" t="str">
        <f t="shared" si="70"/>
        <v/>
      </c>
      <c r="P22" s="344" t="str">
        <f t="shared" si="71"/>
        <v/>
      </c>
      <c r="Q22" s="344" t="str">
        <f t="shared" si="72"/>
        <v/>
      </c>
      <c r="R22" s="344" t="str">
        <f t="shared" si="73"/>
        <v/>
      </c>
      <c r="S22" s="344" t="str">
        <f t="shared" si="74"/>
        <v/>
      </c>
      <c r="T22" s="311">
        <f t="shared" si="2"/>
        <v>0</v>
      </c>
      <c r="U22" s="312"/>
      <c r="V22" s="346" t="str">
        <f t="shared" ref="V22:AF37" si="78">IF(U22="","",U22)</f>
        <v/>
      </c>
      <c r="W22" s="346" t="str">
        <f t="shared" si="78"/>
        <v/>
      </c>
      <c r="X22" s="346" t="str">
        <f t="shared" si="78"/>
        <v/>
      </c>
      <c r="Y22" s="346" t="str">
        <f t="shared" si="78"/>
        <v/>
      </c>
      <c r="Z22" s="346" t="str">
        <f t="shared" si="78"/>
        <v/>
      </c>
      <c r="AA22" s="346" t="str">
        <f t="shared" si="78"/>
        <v/>
      </c>
      <c r="AB22" s="346" t="str">
        <f t="shared" si="78"/>
        <v/>
      </c>
      <c r="AC22" s="346" t="str">
        <f t="shared" si="78"/>
        <v/>
      </c>
      <c r="AD22" s="346" t="str">
        <f t="shared" si="78"/>
        <v/>
      </c>
      <c r="AE22" s="346" t="str">
        <f t="shared" si="78"/>
        <v/>
      </c>
      <c r="AF22" s="346" t="str">
        <f t="shared" si="78"/>
        <v/>
      </c>
      <c r="AG22" s="311">
        <f t="shared" si="4"/>
        <v>0</v>
      </c>
      <c r="AH22" s="544"/>
      <c r="AI22" s="305"/>
      <c r="AJ22" s="305"/>
      <c r="AK22" s="305"/>
      <c r="AL22" s="305"/>
      <c r="AM22" s="305"/>
      <c r="AN22" s="305"/>
      <c r="AO22" s="304">
        <v>1</v>
      </c>
      <c r="AP22" s="304">
        <v>2</v>
      </c>
      <c r="AQ22" s="304">
        <v>5</v>
      </c>
      <c r="AR22" s="306">
        <f ca="1">IF($AQ22=1,IF(INDIRECT(ADDRESS(($AO22-1)*3+$AP22+5,$AQ22+7))="",0,INDIRECT(ADDRESS(($AO22-1)*3+$AP22+5,$AQ22+7))),IF(INDIRECT(ADDRESS(($AO22-1)*3+$AP22+5,$AQ22+7))="",0,IF(COUNTIF(INDIRECT(ADDRESS(($AO22-1)*36+($AP22-1)*12+6,COLUMN())):INDIRECT(ADDRESS(($AO22-1)*36+($AP22-1)*12+$AQ22+4,COLUMN())),INDIRECT(ADDRESS(($AO22-1)*3+$AP22+5,$AQ22+7)))&gt;=1,0,INDIRECT(ADDRESS(($AO22-1)*3+$AP22+5,$AQ22+7)))))</f>
        <v>0</v>
      </c>
      <c r="AS22" s="304">
        <f ca="1">COUNTIF(INDIRECT("H"&amp;(ROW()+12*(($AO22-1)*3+$AP22)-ROW())/12+5):INDIRECT("S"&amp;(ROW()+12*(($AO22-1)*3+$AP22)-ROW())/12+5),AR22)</f>
        <v>0</v>
      </c>
      <c r="AT22" s="306">
        <f ca="1">IF($AQ22=1,IF(INDIRECT(ADDRESS(($AO22-1)*3+$AP22+5,$AQ22+20))="",0,INDIRECT(ADDRESS(($AO22-1)*3+$AP22+5,$AQ22+20))),IF(INDIRECT(ADDRESS(($AO22-1)*3+$AP22+5,$AQ22+20))="",0,IF(COUNTIF(INDIRECT(ADDRESS(($AO22-1)*36+($AP22-1)*12+6,COLUMN())):INDIRECT(ADDRESS(($AO22-1)*36+($AP22-1)*12+$AQ22+4,COLUMN())),INDIRECT(ADDRESS(($AO22-1)*3+$AP22+5,$AQ22+20)))&gt;=1,0,INDIRECT(ADDRESS(($AO22-1)*3+$AP22+5,$AQ22+20)))))</f>
        <v>0</v>
      </c>
      <c r="AU22" s="304">
        <f ca="1">COUNTIF(INDIRECT("U"&amp;(ROW()+12*(($AO22-1)*3+$AP22)-ROW())/12+5):INDIRECT("AF"&amp;(ROW()+12*(($AO22-1)*3+$AP22)-ROW())/12+5),AT22)</f>
        <v>0</v>
      </c>
      <c r="AV22" s="304">
        <f ca="1">IF(AND(AR22+AT22&gt;0,AS22+AU22&gt;0),COUNTIF(AV$6:AV21,"&gt;0")+1,0)</f>
        <v>0</v>
      </c>
      <c r="BF22" s="304">
        <v>2</v>
      </c>
      <c r="BG22" s="304" t="s">
        <v>346</v>
      </c>
      <c r="BH22" s="310">
        <f>IF(BH21+BU21&gt;マスタ!$C$3,1,0)</f>
        <v>0</v>
      </c>
      <c r="BI22" s="310">
        <f>IF(BI21+BV21&gt;マスタ!$C$3,1,0)</f>
        <v>0</v>
      </c>
      <c r="BJ22" s="310">
        <f>IF(BJ21+BW21&gt;マスタ!$C$3,1,0)</f>
        <v>0</v>
      </c>
      <c r="BK22" s="310">
        <f>IF(BK21+BX21&gt;マスタ!$C$3,1,0)</f>
        <v>0</v>
      </c>
      <c r="BL22" s="310">
        <f>IF(BL21+BY21&gt;マスタ!$C$3,1,0)</f>
        <v>0</v>
      </c>
      <c r="BM22" s="310">
        <f>IF(BM21+BZ21&gt;マスタ!$C$3,1,0)</f>
        <v>0</v>
      </c>
      <c r="BN22" s="310">
        <f>IF(BN21+CA21&gt;マスタ!$C$3,1,0)</f>
        <v>0</v>
      </c>
      <c r="BO22" s="310">
        <f>IF(BO21+CB21&gt;マスタ!$C$3,1,0)</f>
        <v>0</v>
      </c>
      <c r="BP22" s="310">
        <f>IF(BP21+CC21&gt;マスタ!$C$3,1,0)</f>
        <v>0</v>
      </c>
      <c r="BQ22" s="310">
        <f>IF(BQ21+CD21&gt;マスタ!$C$3,1,0)</f>
        <v>0</v>
      </c>
      <c r="BR22" s="310">
        <f>IF(BR21+CE21&gt;マスタ!$C$3,1,0)</f>
        <v>0</v>
      </c>
      <c r="BS22" s="310">
        <f>IF(BS21+CF21&gt;マスタ!$C$3,1,0)</f>
        <v>0</v>
      </c>
      <c r="BT22" s="305"/>
      <c r="BU22" s="310"/>
      <c r="BV22" s="310"/>
      <c r="BW22" s="310"/>
      <c r="BX22" s="310"/>
      <c r="BY22" s="310"/>
      <c r="BZ22" s="310"/>
      <c r="CA22" s="310"/>
      <c r="CB22" s="310"/>
      <c r="CC22" s="310"/>
      <c r="CD22" s="310"/>
      <c r="CE22" s="310"/>
      <c r="CF22" s="310"/>
    </row>
    <row r="23" spans="1:99" x14ac:dyDescent="0.15">
      <c r="A23" s="534"/>
      <c r="B23" s="537"/>
      <c r="C23" s="537"/>
      <c r="D23" s="537"/>
      <c r="E23" s="542"/>
      <c r="F23" s="537"/>
      <c r="G23" s="353" t="s">
        <v>447</v>
      </c>
      <c r="H23" s="309"/>
      <c r="I23" s="347"/>
      <c r="J23" s="347"/>
      <c r="K23" s="347"/>
      <c r="L23" s="347"/>
      <c r="M23" s="347"/>
      <c r="N23" s="347"/>
      <c r="O23" s="347"/>
      <c r="P23" s="347"/>
      <c r="Q23" s="347"/>
      <c r="R23" s="347"/>
      <c r="S23" s="347"/>
      <c r="T23" s="307">
        <f t="shared" si="2"/>
        <v>0</v>
      </c>
      <c r="U23" s="308"/>
      <c r="V23" s="348"/>
      <c r="W23" s="348"/>
      <c r="X23" s="348"/>
      <c r="Y23" s="348"/>
      <c r="Z23" s="348"/>
      <c r="AA23" s="348"/>
      <c r="AB23" s="348"/>
      <c r="AC23" s="348"/>
      <c r="AD23" s="348"/>
      <c r="AE23" s="348"/>
      <c r="AF23" s="348"/>
      <c r="AG23" s="307">
        <f t="shared" si="4"/>
        <v>0</v>
      </c>
      <c r="AH23" s="545"/>
      <c r="AI23" s="305"/>
      <c r="AJ23" s="305"/>
      <c r="AK23" s="305"/>
      <c r="AL23" s="305"/>
      <c r="AM23" s="305"/>
      <c r="AN23" s="305"/>
      <c r="AO23" s="304">
        <v>1</v>
      </c>
      <c r="AP23" s="304">
        <v>2</v>
      </c>
      <c r="AQ23" s="304">
        <v>6</v>
      </c>
      <c r="AR23" s="306">
        <f ca="1">IF($AQ23=1,IF(INDIRECT(ADDRESS(($AO23-1)*3+$AP23+5,$AQ23+7))="",0,INDIRECT(ADDRESS(($AO23-1)*3+$AP23+5,$AQ23+7))),IF(INDIRECT(ADDRESS(($AO23-1)*3+$AP23+5,$AQ23+7))="",0,IF(COUNTIF(INDIRECT(ADDRESS(($AO23-1)*36+($AP23-1)*12+6,COLUMN())):INDIRECT(ADDRESS(($AO23-1)*36+($AP23-1)*12+$AQ23+4,COLUMN())),INDIRECT(ADDRESS(($AO23-1)*3+$AP23+5,$AQ23+7)))&gt;=1,0,INDIRECT(ADDRESS(($AO23-1)*3+$AP23+5,$AQ23+7)))))</f>
        <v>0</v>
      </c>
      <c r="AS23" s="304">
        <f ca="1">COUNTIF(INDIRECT("H"&amp;(ROW()+12*(($AO23-1)*3+$AP23)-ROW())/12+5):INDIRECT("S"&amp;(ROW()+12*(($AO23-1)*3+$AP23)-ROW())/12+5),AR23)</f>
        <v>0</v>
      </c>
      <c r="AT23" s="306">
        <f ca="1">IF($AQ23=1,IF(INDIRECT(ADDRESS(($AO23-1)*3+$AP23+5,$AQ23+20))="",0,INDIRECT(ADDRESS(($AO23-1)*3+$AP23+5,$AQ23+20))),IF(INDIRECT(ADDRESS(($AO23-1)*3+$AP23+5,$AQ23+20))="",0,IF(COUNTIF(INDIRECT(ADDRESS(($AO23-1)*36+($AP23-1)*12+6,COLUMN())):INDIRECT(ADDRESS(($AO23-1)*36+($AP23-1)*12+$AQ23+4,COLUMN())),INDIRECT(ADDRESS(($AO23-1)*3+$AP23+5,$AQ23+20)))&gt;=1,0,INDIRECT(ADDRESS(($AO23-1)*3+$AP23+5,$AQ23+20)))))</f>
        <v>0</v>
      </c>
      <c r="AU23" s="304">
        <f ca="1">COUNTIF(INDIRECT("U"&amp;(ROW()+12*(($AO23-1)*3+$AP23)-ROW())/12+5):INDIRECT("AF"&amp;(ROW()+12*(($AO23-1)*3+$AP23)-ROW())/12+5),AT23)</f>
        <v>0</v>
      </c>
      <c r="AV23" s="304">
        <f ca="1">IF(AND(AR23+AT23&gt;0,AS23+AU23&gt;0),COUNTIF(AV$6:AV22,"&gt;0")+1,0)</f>
        <v>0</v>
      </c>
      <c r="BF23" s="304">
        <v>3</v>
      </c>
      <c r="BG23" s="338"/>
      <c r="BH23" s="310"/>
      <c r="BI23" s="310"/>
      <c r="BJ23" s="310"/>
      <c r="BK23" s="310"/>
      <c r="BL23" s="310"/>
      <c r="BM23" s="310"/>
      <c r="BN23" s="310"/>
      <c r="BO23" s="310"/>
      <c r="BP23" s="310"/>
      <c r="BQ23" s="310"/>
      <c r="BR23" s="310"/>
      <c r="BS23" s="310"/>
      <c r="BT23" s="305"/>
      <c r="BU23" s="310"/>
      <c r="BV23" s="310"/>
      <c r="BW23" s="310"/>
      <c r="BX23" s="310"/>
      <c r="BY23" s="310"/>
      <c r="BZ23" s="310"/>
      <c r="CA23" s="310"/>
      <c r="CB23" s="310"/>
      <c r="CC23" s="310"/>
      <c r="CD23" s="310"/>
      <c r="CE23" s="310"/>
      <c r="CF23" s="310"/>
    </row>
    <row r="24" spans="1:99" x14ac:dyDescent="0.15">
      <c r="A24" s="532">
        <v>7</v>
      </c>
      <c r="B24" s="535"/>
      <c r="C24" s="538"/>
      <c r="D24" s="539"/>
      <c r="E24" s="540"/>
      <c r="F24" s="539"/>
      <c r="G24" s="318" t="s">
        <v>348</v>
      </c>
      <c r="H24" s="317"/>
      <c r="I24" s="343" t="str">
        <f t="shared" ref="I24:I25" si="79">IF(H24="","",H24)</f>
        <v/>
      </c>
      <c r="J24" s="343" t="str">
        <f t="shared" ref="J24:J25" si="80">IF(I24="","",I24)</f>
        <v/>
      </c>
      <c r="K24" s="343" t="str">
        <f t="shared" ref="K24:K25" si="81">IF(J24="","",J24)</f>
        <v/>
      </c>
      <c r="L24" s="343" t="str">
        <f t="shared" ref="L24:L25" si="82">IF(K24="","",K24)</f>
        <v/>
      </c>
      <c r="M24" s="343" t="str">
        <f t="shared" ref="M24:M25" si="83">IF(L24="","",L24)</f>
        <v/>
      </c>
      <c r="N24" s="343" t="str">
        <f t="shared" ref="N24:N25" si="84">IF(M24="","",M24)</f>
        <v/>
      </c>
      <c r="O24" s="343" t="str">
        <f t="shared" ref="O24:O25" si="85">IF(N24="","",N24)</f>
        <v/>
      </c>
      <c r="P24" s="343" t="str">
        <f t="shared" ref="P24:P25" si="86">IF(O24="","",O24)</f>
        <v/>
      </c>
      <c r="Q24" s="343" t="str">
        <f t="shared" ref="Q24:Q25" si="87">IF(P24="","",P24)</f>
        <v/>
      </c>
      <c r="R24" s="343" t="str">
        <f t="shared" ref="R24:R25" si="88">IF(Q24="","",Q24)</f>
        <v/>
      </c>
      <c r="S24" s="343" t="str">
        <f t="shared" ref="S24:S25" si="89">IF(R24="","",R24)</f>
        <v/>
      </c>
      <c r="T24" s="315">
        <f t="shared" si="2"/>
        <v>0</v>
      </c>
      <c r="U24" s="316"/>
      <c r="V24" s="345" t="str">
        <f t="shared" si="78"/>
        <v/>
      </c>
      <c r="W24" s="345" t="str">
        <f t="shared" si="78"/>
        <v/>
      </c>
      <c r="X24" s="345" t="str">
        <f t="shared" si="78"/>
        <v/>
      </c>
      <c r="Y24" s="345" t="str">
        <f t="shared" si="78"/>
        <v/>
      </c>
      <c r="Z24" s="345" t="str">
        <f t="shared" si="78"/>
        <v/>
      </c>
      <c r="AA24" s="345" t="str">
        <f t="shared" si="78"/>
        <v/>
      </c>
      <c r="AB24" s="345" t="str">
        <f t="shared" si="78"/>
        <v/>
      </c>
      <c r="AC24" s="345" t="str">
        <f t="shared" si="78"/>
        <v/>
      </c>
      <c r="AD24" s="345" t="str">
        <f t="shared" si="78"/>
        <v/>
      </c>
      <c r="AE24" s="345" t="str">
        <f t="shared" si="78"/>
        <v/>
      </c>
      <c r="AF24" s="345" t="str">
        <f t="shared" si="78"/>
        <v/>
      </c>
      <c r="AG24" s="315">
        <f t="shared" si="4"/>
        <v>0</v>
      </c>
      <c r="AH24" s="543"/>
      <c r="AI24" s="305"/>
      <c r="AJ24" s="305"/>
      <c r="AK24" s="305"/>
      <c r="AL24" s="305"/>
      <c r="AM24" s="305"/>
      <c r="AN24" s="305"/>
      <c r="AO24" s="304">
        <v>1</v>
      </c>
      <c r="AP24" s="304">
        <v>2</v>
      </c>
      <c r="AQ24" s="304">
        <v>7</v>
      </c>
      <c r="AR24" s="306">
        <f ca="1">IF($AQ24=1,IF(INDIRECT(ADDRESS(($AO24-1)*3+$AP24+5,$AQ24+7))="",0,INDIRECT(ADDRESS(($AO24-1)*3+$AP24+5,$AQ24+7))),IF(INDIRECT(ADDRESS(($AO24-1)*3+$AP24+5,$AQ24+7))="",0,IF(COUNTIF(INDIRECT(ADDRESS(($AO24-1)*36+($AP24-1)*12+6,COLUMN())):INDIRECT(ADDRESS(($AO24-1)*36+($AP24-1)*12+$AQ24+4,COLUMN())),INDIRECT(ADDRESS(($AO24-1)*3+$AP24+5,$AQ24+7)))&gt;=1,0,INDIRECT(ADDRESS(($AO24-1)*3+$AP24+5,$AQ24+7)))))</f>
        <v>0</v>
      </c>
      <c r="AS24" s="304">
        <f ca="1">COUNTIF(INDIRECT("H"&amp;(ROW()+12*(($AO24-1)*3+$AP24)-ROW())/12+5):INDIRECT("S"&amp;(ROW()+12*(($AO24-1)*3+$AP24)-ROW())/12+5),AR24)</f>
        <v>0</v>
      </c>
      <c r="AT24" s="306">
        <f ca="1">IF($AQ24=1,IF(INDIRECT(ADDRESS(($AO24-1)*3+$AP24+5,$AQ24+20))="",0,INDIRECT(ADDRESS(($AO24-1)*3+$AP24+5,$AQ24+20))),IF(INDIRECT(ADDRESS(($AO24-1)*3+$AP24+5,$AQ24+20))="",0,IF(COUNTIF(INDIRECT(ADDRESS(($AO24-1)*36+($AP24-1)*12+6,COLUMN())):INDIRECT(ADDRESS(($AO24-1)*36+($AP24-1)*12+$AQ24+4,COLUMN())),INDIRECT(ADDRESS(($AO24-1)*3+$AP24+5,$AQ24+20)))&gt;=1,0,INDIRECT(ADDRESS(($AO24-1)*3+$AP24+5,$AQ24+20)))))</f>
        <v>0</v>
      </c>
      <c r="AU24" s="304">
        <f ca="1">COUNTIF(INDIRECT("U"&amp;(ROW()+12*(($AO24-1)*3+$AP24)-ROW())/12+5):INDIRECT("AF"&amp;(ROW()+12*(($AO24-1)*3+$AP24)-ROW())/12+5),AT24)</f>
        <v>0</v>
      </c>
      <c r="AV24" s="304">
        <f ca="1">IF(AND(AR24+AT24&gt;0,AS24+AU24&gt;0),COUNTIF(AV$6:AV23,"&gt;0")+1,0)</f>
        <v>0</v>
      </c>
      <c r="BF24" s="304">
        <v>1</v>
      </c>
      <c r="BH24" s="310">
        <f t="shared" ref="BH24:BS24" si="90">SUM(H24:H25)</f>
        <v>0</v>
      </c>
      <c r="BI24" s="310">
        <f t="shared" si="90"/>
        <v>0</v>
      </c>
      <c r="BJ24" s="310">
        <f t="shared" si="90"/>
        <v>0</v>
      </c>
      <c r="BK24" s="310">
        <f t="shared" si="90"/>
        <v>0</v>
      </c>
      <c r="BL24" s="310">
        <f t="shared" si="90"/>
        <v>0</v>
      </c>
      <c r="BM24" s="310">
        <f t="shared" si="90"/>
        <v>0</v>
      </c>
      <c r="BN24" s="310">
        <f t="shared" si="90"/>
        <v>0</v>
      </c>
      <c r="BO24" s="310">
        <f t="shared" si="90"/>
        <v>0</v>
      </c>
      <c r="BP24" s="310">
        <f t="shared" si="90"/>
        <v>0</v>
      </c>
      <c r="BQ24" s="310">
        <f t="shared" si="90"/>
        <v>0</v>
      </c>
      <c r="BR24" s="310">
        <f t="shared" si="90"/>
        <v>0</v>
      </c>
      <c r="BS24" s="310">
        <f t="shared" si="90"/>
        <v>0</v>
      </c>
      <c r="BT24" s="305"/>
      <c r="BU24" s="310">
        <f t="shared" ref="BU24:CF24" si="91">SUM(U24:U25)</f>
        <v>0</v>
      </c>
      <c r="BV24" s="310">
        <f t="shared" si="91"/>
        <v>0</v>
      </c>
      <c r="BW24" s="310">
        <f t="shared" si="91"/>
        <v>0</v>
      </c>
      <c r="BX24" s="310">
        <f t="shared" si="91"/>
        <v>0</v>
      </c>
      <c r="BY24" s="310">
        <f t="shared" si="91"/>
        <v>0</v>
      </c>
      <c r="BZ24" s="310">
        <f t="shared" si="91"/>
        <v>0</v>
      </c>
      <c r="CA24" s="310">
        <f t="shared" si="91"/>
        <v>0</v>
      </c>
      <c r="CB24" s="310">
        <f t="shared" si="91"/>
        <v>0</v>
      </c>
      <c r="CC24" s="310">
        <f t="shared" si="91"/>
        <v>0</v>
      </c>
      <c r="CD24" s="310">
        <f t="shared" si="91"/>
        <v>0</v>
      </c>
      <c r="CE24" s="310">
        <f t="shared" si="91"/>
        <v>0</v>
      </c>
      <c r="CF24" s="310">
        <f t="shared" si="91"/>
        <v>0</v>
      </c>
      <c r="CI24" s="339" t="s">
        <v>421</v>
      </c>
      <c r="CJ24" s="310">
        <f>IF(OR($D24="副園長",$D24="教頭",$D24="主任保育士",$D24="主幹教諭"),0,BH24)</f>
        <v>0</v>
      </c>
      <c r="CK24" s="310">
        <f t="shared" ref="CK24:CU24" si="92">IF(OR($D24="副園長",$D24="教頭",$D24="主任保育士",$D24="主幹教諭"),0,BI24)</f>
        <v>0</v>
      </c>
      <c r="CL24" s="310">
        <f t="shared" si="92"/>
        <v>0</v>
      </c>
      <c r="CM24" s="310">
        <f t="shared" si="92"/>
        <v>0</v>
      </c>
      <c r="CN24" s="310">
        <f t="shared" si="92"/>
        <v>0</v>
      </c>
      <c r="CO24" s="310">
        <f t="shared" si="92"/>
        <v>0</v>
      </c>
      <c r="CP24" s="310">
        <f t="shared" si="92"/>
        <v>0</v>
      </c>
      <c r="CQ24" s="310">
        <f t="shared" si="92"/>
        <v>0</v>
      </c>
      <c r="CR24" s="310">
        <f t="shared" si="92"/>
        <v>0</v>
      </c>
      <c r="CS24" s="310">
        <f t="shared" si="92"/>
        <v>0</v>
      </c>
      <c r="CT24" s="310">
        <f t="shared" si="92"/>
        <v>0</v>
      </c>
      <c r="CU24" s="310">
        <f t="shared" si="92"/>
        <v>0</v>
      </c>
    </row>
    <row r="25" spans="1:99" x14ac:dyDescent="0.15">
      <c r="A25" s="533"/>
      <c r="B25" s="536"/>
      <c r="C25" s="536"/>
      <c r="D25" s="536"/>
      <c r="E25" s="541"/>
      <c r="F25" s="536"/>
      <c r="G25" s="314" t="s">
        <v>347</v>
      </c>
      <c r="H25" s="313"/>
      <c r="I25" s="344" t="str">
        <f t="shared" si="79"/>
        <v/>
      </c>
      <c r="J25" s="344" t="str">
        <f t="shared" si="80"/>
        <v/>
      </c>
      <c r="K25" s="344" t="str">
        <f t="shared" si="81"/>
        <v/>
      </c>
      <c r="L25" s="344" t="str">
        <f t="shared" si="82"/>
        <v/>
      </c>
      <c r="M25" s="344" t="str">
        <f t="shared" si="83"/>
        <v/>
      </c>
      <c r="N25" s="344" t="str">
        <f t="shared" si="84"/>
        <v/>
      </c>
      <c r="O25" s="344" t="str">
        <f t="shared" si="85"/>
        <v/>
      </c>
      <c r="P25" s="344" t="str">
        <f t="shared" si="86"/>
        <v/>
      </c>
      <c r="Q25" s="344" t="str">
        <f t="shared" si="87"/>
        <v/>
      </c>
      <c r="R25" s="344" t="str">
        <f t="shared" si="88"/>
        <v/>
      </c>
      <c r="S25" s="344" t="str">
        <f t="shared" si="89"/>
        <v/>
      </c>
      <c r="T25" s="311">
        <f t="shared" si="2"/>
        <v>0</v>
      </c>
      <c r="U25" s="312"/>
      <c r="V25" s="346" t="str">
        <f t="shared" si="78"/>
        <v/>
      </c>
      <c r="W25" s="346" t="str">
        <f t="shared" si="78"/>
        <v/>
      </c>
      <c r="X25" s="346" t="str">
        <f t="shared" si="78"/>
        <v/>
      </c>
      <c r="Y25" s="346" t="str">
        <f t="shared" si="78"/>
        <v/>
      </c>
      <c r="Z25" s="346" t="str">
        <f t="shared" si="78"/>
        <v/>
      </c>
      <c r="AA25" s="346" t="str">
        <f t="shared" si="78"/>
        <v/>
      </c>
      <c r="AB25" s="346" t="str">
        <f t="shared" si="78"/>
        <v/>
      </c>
      <c r="AC25" s="346" t="str">
        <f t="shared" si="78"/>
        <v/>
      </c>
      <c r="AD25" s="346" t="str">
        <f t="shared" si="78"/>
        <v/>
      </c>
      <c r="AE25" s="346" t="str">
        <f t="shared" si="78"/>
        <v/>
      </c>
      <c r="AF25" s="346" t="str">
        <f t="shared" si="78"/>
        <v/>
      </c>
      <c r="AG25" s="311">
        <f t="shared" si="4"/>
        <v>0</v>
      </c>
      <c r="AH25" s="544"/>
      <c r="AI25" s="305"/>
      <c r="AJ25" s="305"/>
      <c r="AK25" s="305"/>
      <c r="AL25" s="305"/>
      <c r="AM25" s="305"/>
      <c r="AN25" s="305"/>
      <c r="AO25" s="304">
        <v>1</v>
      </c>
      <c r="AP25" s="304">
        <v>2</v>
      </c>
      <c r="AQ25" s="304">
        <v>8</v>
      </c>
      <c r="AR25" s="306">
        <f ca="1">IF($AQ25=1,IF(INDIRECT(ADDRESS(($AO25-1)*3+$AP25+5,$AQ25+7))="",0,INDIRECT(ADDRESS(($AO25-1)*3+$AP25+5,$AQ25+7))),IF(INDIRECT(ADDRESS(($AO25-1)*3+$AP25+5,$AQ25+7))="",0,IF(COUNTIF(INDIRECT(ADDRESS(($AO25-1)*36+($AP25-1)*12+6,COLUMN())):INDIRECT(ADDRESS(($AO25-1)*36+($AP25-1)*12+$AQ25+4,COLUMN())),INDIRECT(ADDRESS(($AO25-1)*3+$AP25+5,$AQ25+7)))&gt;=1,0,INDIRECT(ADDRESS(($AO25-1)*3+$AP25+5,$AQ25+7)))))</f>
        <v>0</v>
      </c>
      <c r="AS25" s="304">
        <f ca="1">COUNTIF(INDIRECT("H"&amp;(ROW()+12*(($AO25-1)*3+$AP25)-ROW())/12+5):INDIRECT("S"&amp;(ROW()+12*(($AO25-1)*3+$AP25)-ROW())/12+5),AR25)</f>
        <v>0</v>
      </c>
      <c r="AT25" s="306">
        <f ca="1">IF($AQ25=1,IF(INDIRECT(ADDRESS(($AO25-1)*3+$AP25+5,$AQ25+20))="",0,INDIRECT(ADDRESS(($AO25-1)*3+$AP25+5,$AQ25+20))),IF(INDIRECT(ADDRESS(($AO25-1)*3+$AP25+5,$AQ25+20))="",0,IF(COUNTIF(INDIRECT(ADDRESS(($AO25-1)*36+($AP25-1)*12+6,COLUMN())):INDIRECT(ADDRESS(($AO25-1)*36+($AP25-1)*12+$AQ25+4,COLUMN())),INDIRECT(ADDRESS(($AO25-1)*3+$AP25+5,$AQ25+20)))&gt;=1,0,INDIRECT(ADDRESS(($AO25-1)*3+$AP25+5,$AQ25+20)))))</f>
        <v>0</v>
      </c>
      <c r="AU25" s="304">
        <f ca="1">COUNTIF(INDIRECT("U"&amp;(ROW()+12*(($AO25-1)*3+$AP25)-ROW())/12+5):INDIRECT("AF"&amp;(ROW()+12*(($AO25-1)*3+$AP25)-ROW())/12+5),AT25)</f>
        <v>0</v>
      </c>
      <c r="AV25" s="304">
        <f ca="1">IF(AND(AR25+AT25&gt;0,AS25+AU25&gt;0),COUNTIF(AV$6:AV24,"&gt;0")+1,0)</f>
        <v>0</v>
      </c>
      <c r="BF25" s="304">
        <v>2</v>
      </c>
      <c r="BG25" s="304" t="s">
        <v>346</v>
      </c>
      <c r="BH25" s="310">
        <f>IF(BH24+BU24&gt;マスタ!$C$3,1,0)</f>
        <v>0</v>
      </c>
      <c r="BI25" s="310">
        <f>IF(BI24+BV24&gt;マスタ!$C$3,1,0)</f>
        <v>0</v>
      </c>
      <c r="BJ25" s="310">
        <f>IF(BJ24+BW24&gt;マスタ!$C$3,1,0)</f>
        <v>0</v>
      </c>
      <c r="BK25" s="310">
        <f>IF(BK24+BX24&gt;マスタ!$C$3,1,0)</f>
        <v>0</v>
      </c>
      <c r="BL25" s="310">
        <f>IF(BL24+BY24&gt;マスタ!$C$3,1,0)</f>
        <v>0</v>
      </c>
      <c r="BM25" s="310">
        <f>IF(BM24+BZ24&gt;マスタ!$C$3,1,0)</f>
        <v>0</v>
      </c>
      <c r="BN25" s="310">
        <f>IF(BN24+CA24&gt;マスタ!$C$3,1,0)</f>
        <v>0</v>
      </c>
      <c r="BO25" s="310">
        <f>IF(BO24+CB24&gt;マスタ!$C$3,1,0)</f>
        <v>0</v>
      </c>
      <c r="BP25" s="310">
        <f>IF(BP24+CC24&gt;マスタ!$C$3,1,0)</f>
        <v>0</v>
      </c>
      <c r="BQ25" s="310">
        <f>IF(BQ24+CD24&gt;マスタ!$C$3,1,0)</f>
        <v>0</v>
      </c>
      <c r="BR25" s="310">
        <f>IF(BR24+CE24&gt;マスタ!$C$3,1,0)</f>
        <v>0</v>
      </c>
      <c r="BS25" s="310">
        <f>IF(BS24+CF24&gt;マスタ!$C$3,1,0)</f>
        <v>0</v>
      </c>
      <c r="BT25" s="305"/>
      <c r="BU25" s="310"/>
      <c r="BV25" s="310"/>
      <c r="BW25" s="310"/>
      <c r="BX25" s="310"/>
      <c r="BY25" s="310"/>
      <c r="BZ25" s="310"/>
      <c r="CA25" s="310"/>
      <c r="CB25" s="310"/>
      <c r="CC25" s="310"/>
      <c r="CD25" s="310"/>
      <c r="CE25" s="310"/>
      <c r="CF25" s="310"/>
    </row>
    <row r="26" spans="1:99" x14ac:dyDescent="0.15">
      <c r="A26" s="534"/>
      <c r="B26" s="537"/>
      <c r="C26" s="537"/>
      <c r="D26" s="537"/>
      <c r="E26" s="542"/>
      <c r="F26" s="537"/>
      <c r="G26" s="353" t="s">
        <v>447</v>
      </c>
      <c r="H26" s="309"/>
      <c r="I26" s="347"/>
      <c r="J26" s="347"/>
      <c r="K26" s="347"/>
      <c r="L26" s="347"/>
      <c r="M26" s="347"/>
      <c r="N26" s="347"/>
      <c r="O26" s="347"/>
      <c r="P26" s="347"/>
      <c r="Q26" s="347"/>
      <c r="R26" s="347"/>
      <c r="S26" s="347"/>
      <c r="T26" s="307">
        <f t="shared" si="2"/>
        <v>0</v>
      </c>
      <c r="U26" s="308"/>
      <c r="V26" s="348"/>
      <c r="W26" s="348"/>
      <c r="X26" s="348"/>
      <c r="Y26" s="348"/>
      <c r="Z26" s="348"/>
      <c r="AA26" s="348"/>
      <c r="AB26" s="348"/>
      <c r="AC26" s="348"/>
      <c r="AD26" s="348"/>
      <c r="AE26" s="348"/>
      <c r="AF26" s="348"/>
      <c r="AG26" s="307">
        <f t="shared" si="4"/>
        <v>0</v>
      </c>
      <c r="AH26" s="545"/>
      <c r="AI26" s="305"/>
      <c r="AJ26" s="305"/>
      <c r="AK26" s="305"/>
      <c r="AL26" s="305"/>
      <c r="AM26" s="305"/>
      <c r="AN26" s="305"/>
      <c r="AO26" s="304">
        <v>1</v>
      </c>
      <c r="AP26" s="304">
        <v>2</v>
      </c>
      <c r="AQ26" s="304">
        <v>9</v>
      </c>
      <c r="AR26" s="306">
        <f ca="1">IF($AQ26=1,IF(INDIRECT(ADDRESS(($AO26-1)*3+$AP26+5,$AQ26+7))="",0,INDIRECT(ADDRESS(($AO26-1)*3+$AP26+5,$AQ26+7))),IF(INDIRECT(ADDRESS(($AO26-1)*3+$AP26+5,$AQ26+7))="",0,IF(COUNTIF(INDIRECT(ADDRESS(($AO26-1)*36+($AP26-1)*12+6,COLUMN())):INDIRECT(ADDRESS(($AO26-1)*36+($AP26-1)*12+$AQ26+4,COLUMN())),INDIRECT(ADDRESS(($AO26-1)*3+$AP26+5,$AQ26+7)))&gt;=1,0,INDIRECT(ADDRESS(($AO26-1)*3+$AP26+5,$AQ26+7)))))</f>
        <v>0</v>
      </c>
      <c r="AS26" s="304">
        <f ca="1">COUNTIF(INDIRECT("H"&amp;(ROW()+12*(($AO26-1)*3+$AP26)-ROW())/12+5):INDIRECT("S"&amp;(ROW()+12*(($AO26-1)*3+$AP26)-ROW())/12+5),AR26)</f>
        <v>0</v>
      </c>
      <c r="AT26" s="306">
        <f ca="1">IF($AQ26=1,IF(INDIRECT(ADDRESS(($AO26-1)*3+$AP26+5,$AQ26+20))="",0,INDIRECT(ADDRESS(($AO26-1)*3+$AP26+5,$AQ26+20))),IF(INDIRECT(ADDRESS(($AO26-1)*3+$AP26+5,$AQ26+20))="",0,IF(COUNTIF(INDIRECT(ADDRESS(($AO26-1)*36+($AP26-1)*12+6,COLUMN())):INDIRECT(ADDRESS(($AO26-1)*36+($AP26-1)*12+$AQ26+4,COLUMN())),INDIRECT(ADDRESS(($AO26-1)*3+$AP26+5,$AQ26+20)))&gt;=1,0,INDIRECT(ADDRESS(($AO26-1)*3+$AP26+5,$AQ26+20)))))</f>
        <v>0</v>
      </c>
      <c r="AU26" s="304">
        <f ca="1">COUNTIF(INDIRECT("U"&amp;(ROW()+12*(($AO26-1)*3+$AP26)-ROW())/12+5):INDIRECT("AF"&amp;(ROW()+12*(($AO26-1)*3+$AP26)-ROW())/12+5),AT26)</f>
        <v>0</v>
      </c>
      <c r="AV26" s="304">
        <f ca="1">IF(AND(AR26+AT26&gt;0,AS26+AU26&gt;0),COUNTIF(AV$6:AV25,"&gt;0")+1,0)</f>
        <v>0</v>
      </c>
      <c r="BF26" s="304">
        <v>3</v>
      </c>
      <c r="BG26" s="338"/>
      <c r="BH26" s="310"/>
      <c r="BI26" s="310"/>
      <c r="BJ26" s="310"/>
      <c r="BK26" s="310"/>
      <c r="BL26" s="310"/>
      <c r="BM26" s="310"/>
      <c r="BN26" s="310"/>
      <c r="BO26" s="310"/>
      <c r="BP26" s="310"/>
      <c r="BQ26" s="310"/>
      <c r="BR26" s="310"/>
      <c r="BS26" s="310"/>
      <c r="BT26" s="305"/>
      <c r="BU26" s="310"/>
      <c r="BV26" s="310"/>
      <c r="BW26" s="310"/>
      <c r="BX26" s="310"/>
      <c r="BY26" s="310"/>
      <c r="BZ26" s="310"/>
      <c r="CA26" s="310"/>
      <c r="CB26" s="310"/>
      <c r="CC26" s="310"/>
      <c r="CD26" s="310"/>
      <c r="CE26" s="310"/>
      <c r="CF26" s="310"/>
    </row>
    <row r="27" spans="1:99" x14ac:dyDescent="0.15">
      <c r="A27" s="532">
        <v>8</v>
      </c>
      <c r="B27" s="535"/>
      <c r="C27" s="538"/>
      <c r="D27" s="539"/>
      <c r="E27" s="540"/>
      <c r="F27" s="539"/>
      <c r="G27" s="318" t="s">
        <v>348</v>
      </c>
      <c r="H27" s="317"/>
      <c r="I27" s="343" t="str">
        <f t="shared" ref="I27:I28" si="93">IF(H27="","",H27)</f>
        <v/>
      </c>
      <c r="J27" s="343" t="str">
        <f t="shared" ref="J27:J28" si="94">IF(I27="","",I27)</f>
        <v/>
      </c>
      <c r="K27" s="343" t="str">
        <f t="shared" ref="K27:K28" si="95">IF(J27="","",J27)</f>
        <v/>
      </c>
      <c r="L27" s="343" t="str">
        <f t="shared" ref="L27:L28" si="96">IF(K27="","",K27)</f>
        <v/>
      </c>
      <c r="M27" s="343" t="str">
        <f t="shared" ref="M27:M28" si="97">IF(L27="","",L27)</f>
        <v/>
      </c>
      <c r="N27" s="343" t="str">
        <f t="shared" ref="N27:N28" si="98">IF(M27="","",M27)</f>
        <v/>
      </c>
      <c r="O27" s="343" t="str">
        <f t="shared" ref="O27:O28" si="99">IF(N27="","",N27)</f>
        <v/>
      </c>
      <c r="P27" s="343" t="str">
        <f t="shared" ref="P27:P28" si="100">IF(O27="","",O27)</f>
        <v/>
      </c>
      <c r="Q27" s="343" t="str">
        <f t="shared" ref="Q27:Q28" si="101">IF(P27="","",P27)</f>
        <v/>
      </c>
      <c r="R27" s="343" t="str">
        <f t="shared" ref="R27:R28" si="102">IF(Q27="","",Q27)</f>
        <v/>
      </c>
      <c r="S27" s="343" t="str">
        <f t="shared" ref="S27:S28" si="103">IF(R27="","",R27)</f>
        <v/>
      </c>
      <c r="T27" s="315">
        <f t="shared" si="2"/>
        <v>0</v>
      </c>
      <c r="U27" s="316"/>
      <c r="V27" s="345" t="str">
        <f t="shared" si="78"/>
        <v/>
      </c>
      <c r="W27" s="345" t="str">
        <f t="shared" si="78"/>
        <v/>
      </c>
      <c r="X27" s="345" t="str">
        <f t="shared" si="78"/>
        <v/>
      </c>
      <c r="Y27" s="345" t="str">
        <f t="shared" si="78"/>
        <v/>
      </c>
      <c r="Z27" s="345" t="str">
        <f t="shared" si="78"/>
        <v/>
      </c>
      <c r="AA27" s="345" t="str">
        <f t="shared" si="78"/>
        <v/>
      </c>
      <c r="AB27" s="345" t="str">
        <f t="shared" si="78"/>
        <v/>
      </c>
      <c r="AC27" s="345" t="str">
        <f t="shared" si="78"/>
        <v/>
      </c>
      <c r="AD27" s="345" t="str">
        <f t="shared" si="78"/>
        <v/>
      </c>
      <c r="AE27" s="345" t="str">
        <f t="shared" si="78"/>
        <v/>
      </c>
      <c r="AF27" s="345" t="str">
        <f t="shared" si="78"/>
        <v/>
      </c>
      <c r="AG27" s="315">
        <f t="shared" si="4"/>
        <v>0</v>
      </c>
      <c r="AH27" s="543"/>
      <c r="AI27" s="305"/>
      <c r="AJ27" s="305"/>
      <c r="AK27" s="305"/>
      <c r="AL27" s="305"/>
      <c r="AM27" s="305"/>
      <c r="AN27" s="305"/>
      <c r="AO27" s="304">
        <v>1</v>
      </c>
      <c r="AP27" s="304">
        <v>2</v>
      </c>
      <c r="AQ27" s="304">
        <v>10</v>
      </c>
      <c r="AR27" s="306">
        <f ca="1">IF($AQ27=1,IF(INDIRECT(ADDRESS(($AO27-1)*3+$AP27+5,$AQ27+7))="",0,INDIRECT(ADDRESS(($AO27-1)*3+$AP27+5,$AQ27+7))),IF(INDIRECT(ADDRESS(($AO27-1)*3+$AP27+5,$AQ27+7))="",0,IF(COUNTIF(INDIRECT(ADDRESS(($AO27-1)*36+($AP27-1)*12+6,COLUMN())):INDIRECT(ADDRESS(($AO27-1)*36+($AP27-1)*12+$AQ27+4,COLUMN())),INDIRECT(ADDRESS(($AO27-1)*3+$AP27+5,$AQ27+7)))&gt;=1,0,INDIRECT(ADDRESS(($AO27-1)*3+$AP27+5,$AQ27+7)))))</f>
        <v>0</v>
      </c>
      <c r="AS27" s="304">
        <f ca="1">COUNTIF(INDIRECT("H"&amp;(ROW()+12*(($AO27-1)*3+$AP27)-ROW())/12+5):INDIRECT("S"&amp;(ROW()+12*(($AO27-1)*3+$AP27)-ROW())/12+5),AR27)</f>
        <v>0</v>
      </c>
      <c r="AT27" s="306">
        <f ca="1">IF($AQ27=1,IF(INDIRECT(ADDRESS(($AO27-1)*3+$AP27+5,$AQ27+20))="",0,INDIRECT(ADDRESS(($AO27-1)*3+$AP27+5,$AQ27+20))),IF(INDIRECT(ADDRESS(($AO27-1)*3+$AP27+5,$AQ27+20))="",0,IF(COUNTIF(INDIRECT(ADDRESS(($AO27-1)*36+($AP27-1)*12+6,COLUMN())):INDIRECT(ADDRESS(($AO27-1)*36+($AP27-1)*12+$AQ27+4,COLUMN())),INDIRECT(ADDRESS(($AO27-1)*3+$AP27+5,$AQ27+20)))&gt;=1,0,INDIRECT(ADDRESS(($AO27-1)*3+$AP27+5,$AQ27+20)))))</f>
        <v>0</v>
      </c>
      <c r="AU27" s="304">
        <f ca="1">COUNTIF(INDIRECT("U"&amp;(ROW()+12*(($AO27-1)*3+$AP27)-ROW())/12+5):INDIRECT("AF"&amp;(ROW()+12*(($AO27-1)*3+$AP27)-ROW())/12+5),AT27)</f>
        <v>0</v>
      </c>
      <c r="AV27" s="304">
        <f ca="1">IF(AND(AR27+AT27&gt;0,AS27+AU27&gt;0),COUNTIF(AV$6:AV26,"&gt;0")+1,0)</f>
        <v>0</v>
      </c>
      <c r="BF27" s="304">
        <v>1</v>
      </c>
      <c r="BH27" s="310">
        <f t="shared" ref="BH27:BS27" si="104">SUM(H27:H28)</f>
        <v>0</v>
      </c>
      <c r="BI27" s="310">
        <f t="shared" si="104"/>
        <v>0</v>
      </c>
      <c r="BJ27" s="310">
        <f t="shared" si="104"/>
        <v>0</v>
      </c>
      <c r="BK27" s="310">
        <f t="shared" si="104"/>
        <v>0</v>
      </c>
      <c r="BL27" s="310">
        <f t="shared" si="104"/>
        <v>0</v>
      </c>
      <c r="BM27" s="310">
        <f t="shared" si="104"/>
        <v>0</v>
      </c>
      <c r="BN27" s="310">
        <f t="shared" si="104"/>
        <v>0</v>
      </c>
      <c r="BO27" s="310">
        <f t="shared" si="104"/>
        <v>0</v>
      </c>
      <c r="BP27" s="310">
        <f t="shared" si="104"/>
        <v>0</v>
      </c>
      <c r="BQ27" s="310">
        <f t="shared" si="104"/>
        <v>0</v>
      </c>
      <c r="BR27" s="310">
        <f t="shared" si="104"/>
        <v>0</v>
      </c>
      <c r="BS27" s="310">
        <f t="shared" si="104"/>
        <v>0</v>
      </c>
      <c r="BT27" s="305"/>
      <c r="BU27" s="310">
        <f t="shared" ref="BU27:CF27" si="105">SUM(U27:U28)</f>
        <v>0</v>
      </c>
      <c r="BV27" s="310">
        <f t="shared" si="105"/>
        <v>0</v>
      </c>
      <c r="BW27" s="310">
        <f t="shared" si="105"/>
        <v>0</v>
      </c>
      <c r="BX27" s="310">
        <f t="shared" si="105"/>
        <v>0</v>
      </c>
      <c r="BY27" s="310">
        <f t="shared" si="105"/>
        <v>0</v>
      </c>
      <c r="BZ27" s="310">
        <f t="shared" si="105"/>
        <v>0</v>
      </c>
      <c r="CA27" s="310">
        <f t="shared" si="105"/>
        <v>0</v>
      </c>
      <c r="CB27" s="310">
        <f t="shared" si="105"/>
        <v>0</v>
      </c>
      <c r="CC27" s="310">
        <f t="shared" si="105"/>
        <v>0</v>
      </c>
      <c r="CD27" s="310">
        <f t="shared" si="105"/>
        <v>0</v>
      </c>
      <c r="CE27" s="310">
        <f t="shared" si="105"/>
        <v>0</v>
      </c>
      <c r="CF27" s="310">
        <f t="shared" si="105"/>
        <v>0</v>
      </c>
      <c r="CI27" s="339" t="s">
        <v>421</v>
      </c>
      <c r="CJ27" s="310">
        <f>IF(OR($D27="副園長",$D27="教頭",$D27="主任保育士",$D27="主幹教諭"),0,BH27)</f>
        <v>0</v>
      </c>
      <c r="CK27" s="310">
        <f t="shared" ref="CK27:CU27" si="106">IF(OR($D27="副園長",$D27="教頭",$D27="主任保育士",$D27="主幹教諭"),0,BI27)</f>
        <v>0</v>
      </c>
      <c r="CL27" s="310">
        <f t="shared" si="106"/>
        <v>0</v>
      </c>
      <c r="CM27" s="310">
        <f t="shared" si="106"/>
        <v>0</v>
      </c>
      <c r="CN27" s="310">
        <f t="shared" si="106"/>
        <v>0</v>
      </c>
      <c r="CO27" s="310">
        <f t="shared" si="106"/>
        <v>0</v>
      </c>
      <c r="CP27" s="310">
        <f t="shared" si="106"/>
        <v>0</v>
      </c>
      <c r="CQ27" s="310">
        <f t="shared" si="106"/>
        <v>0</v>
      </c>
      <c r="CR27" s="310">
        <f t="shared" si="106"/>
        <v>0</v>
      </c>
      <c r="CS27" s="310">
        <f t="shared" si="106"/>
        <v>0</v>
      </c>
      <c r="CT27" s="310">
        <f t="shared" si="106"/>
        <v>0</v>
      </c>
      <c r="CU27" s="310">
        <f t="shared" si="106"/>
        <v>0</v>
      </c>
    </row>
    <row r="28" spans="1:99" x14ac:dyDescent="0.15">
      <c r="A28" s="533"/>
      <c r="B28" s="536"/>
      <c r="C28" s="536"/>
      <c r="D28" s="536"/>
      <c r="E28" s="541"/>
      <c r="F28" s="536"/>
      <c r="G28" s="314" t="s">
        <v>347</v>
      </c>
      <c r="H28" s="313"/>
      <c r="I28" s="344" t="str">
        <f t="shared" si="93"/>
        <v/>
      </c>
      <c r="J28" s="344" t="str">
        <f t="shared" si="94"/>
        <v/>
      </c>
      <c r="K28" s="344" t="str">
        <f t="shared" si="95"/>
        <v/>
      </c>
      <c r="L28" s="344" t="str">
        <f t="shared" si="96"/>
        <v/>
      </c>
      <c r="M28" s="344" t="str">
        <f t="shared" si="97"/>
        <v/>
      </c>
      <c r="N28" s="344" t="str">
        <f t="shared" si="98"/>
        <v/>
      </c>
      <c r="O28" s="344" t="str">
        <f t="shared" si="99"/>
        <v/>
      </c>
      <c r="P28" s="344" t="str">
        <f t="shared" si="100"/>
        <v/>
      </c>
      <c r="Q28" s="344" t="str">
        <f t="shared" si="101"/>
        <v/>
      </c>
      <c r="R28" s="344" t="str">
        <f t="shared" si="102"/>
        <v/>
      </c>
      <c r="S28" s="344" t="str">
        <f t="shared" si="103"/>
        <v/>
      </c>
      <c r="T28" s="311">
        <f t="shared" si="2"/>
        <v>0</v>
      </c>
      <c r="U28" s="312"/>
      <c r="V28" s="346" t="str">
        <f t="shared" si="78"/>
        <v/>
      </c>
      <c r="W28" s="346" t="str">
        <f t="shared" si="78"/>
        <v/>
      </c>
      <c r="X28" s="346" t="str">
        <f t="shared" si="78"/>
        <v/>
      </c>
      <c r="Y28" s="346" t="str">
        <f t="shared" si="78"/>
        <v/>
      </c>
      <c r="Z28" s="346" t="str">
        <f t="shared" si="78"/>
        <v/>
      </c>
      <c r="AA28" s="346" t="str">
        <f t="shared" si="78"/>
        <v/>
      </c>
      <c r="AB28" s="346" t="str">
        <f t="shared" si="78"/>
        <v/>
      </c>
      <c r="AC28" s="346" t="str">
        <f t="shared" si="78"/>
        <v/>
      </c>
      <c r="AD28" s="346" t="str">
        <f t="shared" si="78"/>
        <v/>
      </c>
      <c r="AE28" s="346" t="str">
        <f t="shared" si="78"/>
        <v/>
      </c>
      <c r="AF28" s="346" t="str">
        <f t="shared" si="78"/>
        <v/>
      </c>
      <c r="AG28" s="311">
        <f t="shared" si="4"/>
        <v>0</v>
      </c>
      <c r="AH28" s="544"/>
      <c r="AI28" s="305"/>
      <c r="AJ28" s="305"/>
      <c r="AK28" s="305"/>
      <c r="AL28" s="305"/>
      <c r="AM28" s="305"/>
      <c r="AN28" s="305"/>
      <c r="AO28" s="304">
        <v>1</v>
      </c>
      <c r="AP28" s="304">
        <v>2</v>
      </c>
      <c r="AQ28" s="304">
        <v>11</v>
      </c>
      <c r="AR28" s="306">
        <f ca="1">IF($AQ28=1,IF(INDIRECT(ADDRESS(($AO28-1)*3+$AP28+5,$AQ28+7))="",0,INDIRECT(ADDRESS(($AO28-1)*3+$AP28+5,$AQ28+7))),IF(INDIRECT(ADDRESS(($AO28-1)*3+$AP28+5,$AQ28+7))="",0,IF(COUNTIF(INDIRECT(ADDRESS(($AO28-1)*36+($AP28-1)*12+6,COLUMN())):INDIRECT(ADDRESS(($AO28-1)*36+($AP28-1)*12+$AQ28+4,COLUMN())),INDIRECT(ADDRESS(($AO28-1)*3+$AP28+5,$AQ28+7)))&gt;=1,0,INDIRECT(ADDRESS(($AO28-1)*3+$AP28+5,$AQ28+7)))))</f>
        <v>0</v>
      </c>
      <c r="AS28" s="304">
        <f ca="1">COUNTIF(INDIRECT("H"&amp;(ROW()+12*(($AO28-1)*3+$AP28)-ROW())/12+5):INDIRECT("S"&amp;(ROW()+12*(($AO28-1)*3+$AP28)-ROW())/12+5),AR28)</f>
        <v>0</v>
      </c>
      <c r="AT28" s="306">
        <f ca="1">IF($AQ28=1,IF(INDIRECT(ADDRESS(($AO28-1)*3+$AP28+5,$AQ28+20))="",0,INDIRECT(ADDRESS(($AO28-1)*3+$AP28+5,$AQ28+20))),IF(INDIRECT(ADDRESS(($AO28-1)*3+$AP28+5,$AQ28+20))="",0,IF(COUNTIF(INDIRECT(ADDRESS(($AO28-1)*36+($AP28-1)*12+6,COLUMN())):INDIRECT(ADDRESS(($AO28-1)*36+($AP28-1)*12+$AQ28+4,COLUMN())),INDIRECT(ADDRESS(($AO28-1)*3+$AP28+5,$AQ28+20)))&gt;=1,0,INDIRECT(ADDRESS(($AO28-1)*3+$AP28+5,$AQ28+20)))))</f>
        <v>0</v>
      </c>
      <c r="AU28" s="304">
        <f ca="1">COUNTIF(INDIRECT("U"&amp;(ROW()+12*(($AO28-1)*3+$AP28)-ROW())/12+5):INDIRECT("AF"&amp;(ROW()+12*(($AO28-1)*3+$AP28)-ROW())/12+5),AT28)</f>
        <v>0</v>
      </c>
      <c r="AV28" s="304">
        <f ca="1">IF(AND(AR28+AT28&gt;0,AS28+AU28&gt;0),COUNTIF(AV$6:AV27,"&gt;0")+1,0)</f>
        <v>0</v>
      </c>
      <c r="BF28" s="304">
        <v>2</v>
      </c>
      <c r="BG28" s="304" t="s">
        <v>346</v>
      </c>
      <c r="BH28" s="310">
        <f>IF(BH27+BU27&gt;マスタ!$C$3,1,0)</f>
        <v>0</v>
      </c>
      <c r="BI28" s="310">
        <f>IF(BI27+BV27&gt;マスタ!$C$3,1,0)</f>
        <v>0</v>
      </c>
      <c r="BJ28" s="310">
        <f>IF(BJ27+BW27&gt;マスタ!$C$3,1,0)</f>
        <v>0</v>
      </c>
      <c r="BK28" s="310">
        <f>IF(BK27+BX27&gt;マスタ!$C$3,1,0)</f>
        <v>0</v>
      </c>
      <c r="BL28" s="310">
        <f>IF(BL27+BY27&gt;マスタ!$C$3,1,0)</f>
        <v>0</v>
      </c>
      <c r="BM28" s="310">
        <f>IF(BM27+BZ27&gt;マスタ!$C$3,1,0)</f>
        <v>0</v>
      </c>
      <c r="BN28" s="310">
        <f>IF(BN27+CA27&gt;マスタ!$C$3,1,0)</f>
        <v>0</v>
      </c>
      <c r="BO28" s="310">
        <f>IF(BO27+CB27&gt;マスタ!$C$3,1,0)</f>
        <v>0</v>
      </c>
      <c r="BP28" s="310">
        <f>IF(BP27+CC27&gt;マスタ!$C$3,1,0)</f>
        <v>0</v>
      </c>
      <c r="BQ28" s="310">
        <f>IF(BQ27+CD27&gt;マスタ!$C$3,1,0)</f>
        <v>0</v>
      </c>
      <c r="BR28" s="310">
        <f>IF(BR27+CE27&gt;マスタ!$C$3,1,0)</f>
        <v>0</v>
      </c>
      <c r="BS28" s="310">
        <f>IF(BS27+CF27&gt;マスタ!$C$3,1,0)</f>
        <v>0</v>
      </c>
      <c r="BT28" s="305"/>
      <c r="BU28" s="310"/>
      <c r="BV28" s="310"/>
      <c r="BW28" s="310"/>
      <c r="BX28" s="310"/>
      <c r="BY28" s="310"/>
      <c r="BZ28" s="310"/>
      <c r="CA28" s="310"/>
      <c r="CB28" s="310"/>
      <c r="CC28" s="310"/>
      <c r="CD28" s="310"/>
      <c r="CE28" s="310"/>
      <c r="CF28" s="310"/>
    </row>
    <row r="29" spans="1:99" x14ac:dyDescent="0.15">
      <c r="A29" s="534"/>
      <c r="B29" s="537"/>
      <c r="C29" s="537"/>
      <c r="D29" s="537"/>
      <c r="E29" s="542"/>
      <c r="F29" s="537"/>
      <c r="G29" s="353" t="s">
        <v>447</v>
      </c>
      <c r="H29" s="309"/>
      <c r="I29" s="347"/>
      <c r="J29" s="347"/>
      <c r="K29" s="347"/>
      <c r="L29" s="347"/>
      <c r="M29" s="347"/>
      <c r="N29" s="347"/>
      <c r="O29" s="347"/>
      <c r="P29" s="347"/>
      <c r="Q29" s="347"/>
      <c r="R29" s="347"/>
      <c r="S29" s="347"/>
      <c r="T29" s="307">
        <f t="shared" si="2"/>
        <v>0</v>
      </c>
      <c r="U29" s="308"/>
      <c r="V29" s="348"/>
      <c r="W29" s="348"/>
      <c r="X29" s="348"/>
      <c r="Y29" s="348"/>
      <c r="Z29" s="348"/>
      <c r="AA29" s="348"/>
      <c r="AB29" s="348"/>
      <c r="AC29" s="348"/>
      <c r="AD29" s="348"/>
      <c r="AE29" s="348"/>
      <c r="AF29" s="348"/>
      <c r="AG29" s="307">
        <f t="shared" si="4"/>
        <v>0</v>
      </c>
      <c r="AH29" s="545"/>
      <c r="AI29" s="305"/>
      <c r="AJ29" s="305"/>
      <c r="AK29" s="305"/>
      <c r="AL29" s="305"/>
      <c r="AM29" s="305"/>
      <c r="AN29" s="305"/>
      <c r="AO29" s="304">
        <v>1</v>
      </c>
      <c r="AP29" s="304">
        <v>2</v>
      </c>
      <c r="AQ29" s="304">
        <v>12</v>
      </c>
      <c r="AR29" s="306">
        <f ca="1">IF($AQ29=1,IF(INDIRECT(ADDRESS(($AO29-1)*3+$AP29+5,$AQ29+7))="",0,INDIRECT(ADDRESS(($AO29-1)*3+$AP29+5,$AQ29+7))),IF(INDIRECT(ADDRESS(($AO29-1)*3+$AP29+5,$AQ29+7))="",0,IF(COUNTIF(INDIRECT(ADDRESS(($AO29-1)*36+($AP29-1)*12+6,COLUMN())):INDIRECT(ADDRESS(($AO29-1)*36+($AP29-1)*12+$AQ29+4,COLUMN())),INDIRECT(ADDRESS(($AO29-1)*3+$AP29+5,$AQ29+7)))&gt;=1,0,INDIRECT(ADDRESS(($AO29-1)*3+$AP29+5,$AQ29+7)))))</f>
        <v>0</v>
      </c>
      <c r="AS29" s="304">
        <f ca="1">COUNTIF(INDIRECT("H"&amp;(ROW()+12*(($AO29-1)*3+$AP29)-ROW())/12+5):INDIRECT("S"&amp;(ROW()+12*(($AO29-1)*3+$AP29)-ROW())/12+5),AR29)</f>
        <v>0</v>
      </c>
      <c r="AT29" s="306">
        <f ca="1">IF($AQ29=1,IF(INDIRECT(ADDRESS(($AO29-1)*3+$AP29+5,$AQ29+20))="",0,INDIRECT(ADDRESS(($AO29-1)*3+$AP29+5,$AQ29+20))),IF(INDIRECT(ADDRESS(($AO29-1)*3+$AP29+5,$AQ29+20))="",0,IF(COUNTIF(INDIRECT(ADDRESS(($AO29-1)*36+($AP29-1)*12+6,COLUMN())):INDIRECT(ADDRESS(($AO29-1)*36+($AP29-1)*12+$AQ29+4,COLUMN())),INDIRECT(ADDRESS(($AO29-1)*3+$AP29+5,$AQ29+20)))&gt;=1,0,INDIRECT(ADDRESS(($AO29-1)*3+$AP29+5,$AQ29+20)))))</f>
        <v>0</v>
      </c>
      <c r="AU29" s="304">
        <f ca="1">COUNTIF(INDIRECT("U"&amp;(ROW()+12*(($AO29-1)*3+$AP29)-ROW())/12+5):INDIRECT("AF"&amp;(ROW()+12*(($AO29-1)*3+$AP29)-ROW())/12+5),AT29)</f>
        <v>0</v>
      </c>
      <c r="AV29" s="304">
        <f ca="1">IF(AND(AR29+AT29&gt;0,AS29+AU29&gt;0),COUNTIF(AV$6:AV28,"&gt;0")+1,0)</f>
        <v>0</v>
      </c>
      <c r="BF29" s="304">
        <v>3</v>
      </c>
      <c r="BG29" s="338"/>
      <c r="BH29" s="310"/>
      <c r="BI29" s="310"/>
      <c r="BJ29" s="310"/>
      <c r="BK29" s="310"/>
      <c r="BL29" s="310"/>
      <c r="BM29" s="310"/>
      <c r="BN29" s="310"/>
      <c r="BO29" s="310"/>
      <c r="BP29" s="310"/>
      <c r="BQ29" s="310"/>
      <c r="BR29" s="310"/>
      <c r="BS29" s="310"/>
    </row>
    <row r="30" spans="1:99" x14ac:dyDescent="0.15">
      <c r="A30" s="532">
        <v>9</v>
      </c>
      <c r="B30" s="535"/>
      <c r="C30" s="538"/>
      <c r="D30" s="539"/>
      <c r="E30" s="540"/>
      <c r="F30" s="539"/>
      <c r="G30" s="318" t="s">
        <v>348</v>
      </c>
      <c r="H30" s="317"/>
      <c r="I30" s="343" t="str">
        <f t="shared" ref="I30:I31" si="107">IF(H30="","",H30)</f>
        <v/>
      </c>
      <c r="J30" s="343" t="str">
        <f t="shared" ref="J30:J31" si="108">IF(I30="","",I30)</f>
        <v/>
      </c>
      <c r="K30" s="343" t="str">
        <f t="shared" ref="K30:K31" si="109">IF(J30="","",J30)</f>
        <v/>
      </c>
      <c r="L30" s="343" t="str">
        <f t="shared" ref="L30:L31" si="110">IF(K30="","",K30)</f>
        <v/>
      </c>
      <c r="M30" s="343" t="str">
        <f t="shared" ref="M30:M31" si="111">IF(L30="","",L30)</f>
        <v/>
      </c>
      <c r="N30" s="343" t="str">
        <f t="shared" ref="N30:N31" si="112">IF(M30="","",M30)</f>
        <v/>
      </c>
      <c r="O30" s="343" t="str">
        <f t="shared" ref="O30:O31" si="113">IF(N30="","",N30)</f>
        <v/>
      </c>
      <c r="P30" s="343" t="str">
        <f t="shared" ref="P30:P31" si="114">IF(O30="","",O30)</f>
        <v/>
      </c>
      <c r="Q30" s="343" t="str">
        <f t="shared" ref="Q30:Q31" si="115">IF(P30="","",P30)</f>
        <v/>
      </c>
      <c r="R30" s="343" t="str">
        <f t="shared" ref="R30:R31" si="116">IF(Q30="","",Q30)</f>
        <v/>
      </c>
      <c r="S30" s="343" t="str">
        <f t="shared" ref="S30:S31" si="117">IF(R30="","",R30)</f>
        <v/>
      </c>
      <c r="T30" s="315">
        <f t="shared" si="2"/>
        <v>0</v>
      </c>
      <c r="U30" s="316"/>
      <c r="V30" s="345" t="str">
        <f t="shared" si="78"/>
        <v/>
      </c>
      <c r="W30" s="345" t="str">
        <f t="shared" si="78"/>
        <v/>
      </c>
      <c r="X30" s="345" t="str">
        <f t="shared" si="78"/>
        <v/>
      </c>
      <c r="Y30" s="345" t="str">
        <f t="shared" si="78"/>
        <v/>
      </c>
      <c r="Z30" s="345" t="str">
        <f t="shared" si="78"/>
        <v/>
      </c>
      <c r="AA30" s="345" t="str">
        <f t="shared" si="78"/>
        <v/>
      </c>
      <c r="AB30" s="345" t="str">
        <f t="shared" si="78"/>
        <v/>
      </c>
      <c r="AC30" s="345" t="str">
        <f t="shared" si="78"/>
        <v/>
      </c>
      <c r="AD30" s="345" t="str">
        <f t="shared" si="78"/>
        <v/>
      </c>
      <c r="AE30" s="345" t="str">
        <f t="shared" si="78"/>
        <v/>
      </c>
      <c r="AF30" s="345" t="str">
        <f t="shared" si="78"/>
        <v/>
      </c>
      <c r="AG30" s="315">
        <f t="shared" si="4"/>
        <v>0</v>
      </c>
      <c r="AH30" s="543"/>
      <c r="AI30" s="305"/>
      <c r="AJ30" s="305"/>
      <c r="AK30" s="305"/>
      <c r="AL30" s="305"/>
      <c r="AM30" s="305"/>
      <c r="AN30" s="305"/>
      <c r="AO30" s="304">
        <v>1</v>
      </c>
      <c r="AP30" s="304">
        <v>3</v>
      </c>
      <c r="AQ30" s="304">
        <v>1</v>
      </c>
      <c r="AR30" s="306">
        <f ca="1">IF($AQ30=1,IF(INDIRECT(ADDRESS(($AO30-1)*3+$AP30+5,$AQ30+7))="",0,INDIRECT(ADDRESS(($AO30-1)*3+$AP30+5,$AQ30+7))),IF(INDIRECT(ADDRESS(($AO30-1)*3+$AP30+5,$AQ30+7))="",0,IF(COUNTIF(INDIRECT(ADDRESS(($AO30-1)*36+($AP30-1)*12+6,COLUMN())):INDIRECT(ADDRESS(($AO30-1)*36+($AP30-1)*12+$AQ30+4,COLUMN())),INDIRECT(ADDRESS(($AO30-1)*3+$AP30+5,$AQ30+7)))&gt;=1,0,INDIRECT(ADDRESS(($AO30-1)*3+$AP30+5,$AQ30+7)))))</f>
        <v>0</v>
      </c>
      <c r="AS30" s="304">
        <f ca="1">COUNTIF(INDIRECT("H"&amp;(ROW()+12*(($AO30-1)*3+$AP30)-ROW())/12+5):INDIRECT("S"&amp;(ROW()+12*(($AO30-1)*3+$AP30)-ROW())/12+5),AR30)</f>
        <v>0</v>
      </c>
      <c r="AT30" s="306">
        <f ca="1">IF($AQ30=1,IF(INDIRECT(ADDRESS(($AO30-1)*3+$AP30+5,$AQ30+20))="",0,INDIRECT(ADDRESS(($AO30-1)*3+$AP30+5,$AQ30+20))),IF(INDIRECT(ADDRESS(($AO30-1)*3+$AP30+5,$AQ30+20))="",0,IF(COUNTIF(INDIRECT(ADDRESS(($AO30-1)*36+($AP30-1)*12+6,COLUMN())):INDIRECT(ADDRESS(($AO30-1)*36+($AP30-1)*12+$AQ30+4,COLUMN())),INDIRECT(ADDRESS(($AO30-1)*3+$AP30+5,$AQ30+20)))&gt;=1,0,INDIRECT(ADDRESS(($AO30-1)*3+$AP30+5,$AQ30+20)))))</f>
        <v>0</v>
      </c>
      <c r="AU30" s="304">
        <f ca="1">COUNTIF(INDIRECT("U"&amp;(ROW()+12*(($AO30-1)*3+$AP30)-ROW())/12+5):INDIRECT("AF"&amp;(ROW()+12*(($AO30-1)*3+$AP30)-ROW())/12+5),AT30)</f>
        <v>0</v>
      </c>
      <c r="AV30" s="304">
        <f ca="1">IF(AND(AR30+AT30&gt;0,AS30+AU30&gt;0),COUNTIF(AV$6:AV29,"&gt;0")+1,0)</f>
        <v>0</v>
      </c>
      <c r="BF30" s="304">
        <v>1</v>
      </c>
      <c r="BH30" s="310">
        <f t="shared" ref="BH30:BS30" si="118">SUM(H30:H31)</f>
        <v>0</v>
      </c>
      <c r="BI30" s="310">
        <f t="shared" si="118"/>
        <v>0</v>
      </c>
      <c r="BJ30" s="310">
        <f t="shared" si="118"/>
        <v>0</v>
      </c>
      <c r="BK30" s="310">
        <f t="shared" si="118"/>
        <v>0</v>
      </c>
      <c r="BL30" s="310">
        <f t="shared" si="118"/>
        <v>0</v>
      </c>
      <c r="BM30" s="310">
        <f t="shared" si="118"/>
        <v>0</v>
      </c>
      <c r="BN30" s="310">
        <f t="shared" si="118"/>
        <v>0</v>
      </c>
      <c r="BO30" s="310">
        <f t="shared" si="118"/>
        <v>0</v>
      </c>
      <c r="BP30" s="310">
        <f t="shared" si="118"/>
        <v>0</v>
      </c>
      <c r="BQ30" s="310">
        <f t="shared" si="118"/>
        <v>0</v>
      </c>
      <c r="BR30" s="310">
        <f t="shared" si="118"/>
        <v>0</v>
      </c>
      <c r="BS30" s="310">
        <f t="shared" si="118"/>
        <v>0</v>
      </c>
      <c r="BT30" s="305"/>
      <c r="BU30" s="310">
        <f t="shared" ref="BU30:CF30" si="119">SUM(U30:U31)</f>
        <v>0</v>
      </c>
      <c r="BV30" s="310">
        <f t="shared" si="119"/>
        <v>0</v>
      </c>
      <c r="BW30" s="310">
        <f t="shared" si="119"/>
        <v>0</v>
      </c>
      <c r="BX30" s="310">
        <f t="shared" si="119"/>
        <v>0</v>
      </c>
      <c r="BY30" s="310">
        <f t="shared" si="119"/>
        <v>0</v>
      </c>
      <c r="BZ30" s="310">
        <f t="shared" si="119"/>
        <v>0</v>
      </c>
      <c r="CA30" s="310">
        <f t="shared" si="119"/>
        <v>0</v>
      </c>
      <c r="CB30" s="310">
        <f t="shared" si="119"/>
        <v>0</v>
      </c>
      <c r="CC30" s="310">
        <f t="shared" si="119"/>
        <v>0</v>
      </c>
      <c r="CD30" s="310">
        <f t="shared" si="119"/>
        <v>0</v>
      </c>
      <c r="CE30" s="310">
        <f t="shared" si="119"/>
        <v>0</v>
      </c>
      <c r="CF30" s="310">
        <f t="shared" si="119"/>
        <v>0</v>
      </c>
      <c r="CI30" s="339" t="s">
        <v>421</v>
      </c>
      <c r="CJ30" s="310">
        <f>IF(OR($D30="副園長",$D30="教頭",$D30="主任保育士",$D30="主幹教諭"),0,BH30)</f>
        <v>0</v>
      </c>
      <c r="CK30" s="310">
        <f t="shared" ref="CK30:CU30" si="120">IF(OR($D30="副園長",$D30="教頭",$D30="主任保育士",$D30="主幹教諭"),0,BI30)</f>
        <v>0</v>
      </c>
      <c r="CL30" s="310">
        <f t="shared" si="120"/>
        <v>0</v>
      </c>
      <c r="CM30" s="310">
        <f t="shared" si="120"/>
        <v>0</v>
      </c>
      <c r="CN30" s="310">
        <f t="shared" si="120"/>
        <v>0</v>
      </c>
      <c r="CO30" s="310">
        <f t="shared" si="120"/>
        <v>0</v>
      </c>
      <c r="CP30" s="310">
        <f t="shared" si="120"/>
        <v>0</v>
      </c>
      <c r="CQ30" s="310">
        <f t="shared" si="120"/>
        <v>0</v>
      </c>
      <c r="CR30" s="310">
        <f t="shared" si="120"/>
        <v>0</v>
      </c>
      <c r="CS30" s="310">
        <f t="shared" si="120"/>
        <v>0</v>
      </c>
      <c r="CT30" s="310">
        <f t="shared" si="120"/>
        <v>0</v>
      </c>
      <c r="CU30" s="310">
        <f t="shared" si="120"/>
        <v>0</v>
      </c>
    </row>
    <row r="31" spans="1:99" x14ac:dyDescent="0.15">
      <c r="A31" s="533"/>
      <c r="B31" s="536"/>
      <c r="C31" s="536"/>
      <c r="D31" s="536"/>
      <c r="E31" s="541"/>
      <c r="F31" s="536"/>
      <c r="G31" s="314" t="s">
        <v>347</v>
      </c>
      <c r="H31" s="313"/>
      <c r="I31" s="344" t="str">
        <f t="shared" si="107"/>
        <v/>
      </c>
      <c r="J31" s="344" t="str">
        <f t="shared" si="108"/>
        <v/>
      </c>
      <c r="K31" s="344" t="str">
        <f t="shared" si="109"/>
        <v/>
      </c>
      <c r="L31" s="344" t="str">
        <f t="shared" si="110"/>
        <v/>
      </c>
      <c r="M31" s="344" t="str">
        <f t="shared" si="111"/>
        <v/>
      </c>
      <c r="N31" s="344" t="str">
        <f t="shared" si="112"/>
        <v/>
      </c>
      <c r="O31" s="344" t="str">
        <f t="shared" si="113"/>
        <v/>
      </c>
      <c r="P31" s="344" t="str">
        <f t="shared" si="114"/>
        <v/>
      </c>
      <c r="Q31" s="344" t="str">
        <f t="shared" si="115"/>
        <v/>
      </c>
      <c r="R31" s="344" t="str">
        <f t="shared" si="116"/>
        <v/>
      </c>
      <c r="S31" s="344" t="str">
        <f t="shared" si="117"/>
        <v/>
      </c>
      <c r="T31" s="311">
        <f t="shared" si="2"/>
        <v>0</v>
      </c>
      <c r="U31" s="312"/>
      <c r="V31" s="346" t="str">
        <f t="shared" si="78"/>
        <v/>
      </c>
      <c r="W31" s="346" t="str">
        <f t="shared" si="78"/>
        <v/>
      </c>
      <c r="X31" s="346" t="str">
        <f t="shared" si="78"/>
        <v/>
      </c>
      <c r="Y31" s="346" t="str">
        <f t="shared" si="78"/>
        <v/>
      </c>
      <c r="Z31" s="346" t="str">
        <f t="shared" si="78"/>
        <v/>
      </c>
      <c r="AA31" s="346" t="str">
        <f t="shared" si="78"/>
        <v/>
      </c>
      <c r="AB31" s="346" t="str">
        <f t="shared" si="78"/>
        <v/>
      </c>
      <c r="AC31" s="346" t="str">
        <f t="shared" si="78"/>
        <v/>
      </c>
      <c r="AD31" s="346" t="str">
        <f t="shared" si="78"/>
        <v/>
      </c>
      <c r="AE31" s="346" t="str">
        <f t="shared" si="78"/>
        <v/>
      </c>
      <c r="AF31" s="346" t="str">
        <f t="shared" si="78"/>
        <v/>
      </c>
      <c r="AG31" s="311">
        <f t="shared" si="4"/>
        <v>0</v>
      </c>
      <c r="AH31" s="544"/>
      <c r="AI31" s="305"/>
      <c r="AJ31" s="305"/>
      <c r="AK31" s="305"/>
      <c r="AL31" s="305"/>
      <c r="AM31" s="305"/>
      <c r="AN31" s="305"/>
      <c r="AO31" s="304">
        <v>1</v>
      </c>
      <c r="AP31" s="304">
        <v>3</v>
      </c>
      <c r="AQ31" s="304">
        <v>2</v>
      </c>
      <c r="AR31" s="306">
        <f ca="1">IF($AQ31=1,IF(INDIRECT(ADDRESS(($AO31-1)*3+$AP31+5,$AQ31+7))="",0,INDIRECT(ADDRESS(($AO31-1)*3+$AP31+5,$AQ31+7))),IF(INDIRECT(ADDRESS(($AO31-1)*3+$AP31+5,$AQ31+7))="",0,IF(COUNTIF(INDIRECT(ADDRESS(($AO31-1)*36+($AP31-1)*12+6,COLUMN())):INDIRECT(ADDRESS(($AO31-1)*36+($AP31-1)*12+$AQ31+4,COLUMN())),INDIRECT(ADDRESS(($AO31-1)*3+$AP31+5,$AQ31+7)))&gt;=1,0,INDIRECT(ADDRESS(($AO31-1)*3+$AP31+5,$AQ31+7)))))</f>
        <v>0</v>
      </c>
      <c r="AS31" s="304">
        <f ca="1">COUNTIF(INDIRECT("H"&amp;(ROW()+12*(($AO31-1)*3+$AP31)-ROW())/12+5):INDIRECT("S"&amp;(ROW()+12*(($AO31-1)*3+$AP31)-ROW())/12+5),AR31)</f>
        <v>0</v>
      </c>
      <c r="AT31" s="306">
        <f ca="1">IF($AQ31=1,IF(INDIRECT(ADDRESS(($AO31-1)*3+$AP31+5,$AQ31+20))="",0,INDIRECT(ADDRESS(($AO31-1)*3+$AP31+5,$AQ31+20))),IF(INDIRECT(ADDRESS(($AO31-1)*3+$AP31+5,$AQ31+20))="",0,IF(COUNTIF(INDIRECT(ADDRESS(($AO31-1)*36+($AP31-1)*12+6,COLUMN())):INDIRECT(ADDRESS(($AO31-1)*36+($AP31-1)*12+$AQ31+4,COLUMN())),INDIRECT(ADDRESS(($AO31-1)*3+$AP31+5,$AQ31+20)))&gt;=1,0,INDIRECT(ADDRESS(($AO31-1)*3+$AP31+5,$AQ31+20)))))</f>
        <v>0</v>
      </c>
      <c r="AU31" s="304">
        <f ca="1">COUNTIF(INDIRECT("U"&amp;(ROW()+12*(($AO31-1)*3+$AP31)-ROW())/12+5):INDIRECT("AF"&amp;(ROW()+12*(($AO31-1)*3+$AP31)-ROW())/12+5),AT31)</f>
        <v>0</v>
      </c>
      <c r="AV31" s="304">
        <f ca="1">IF(AND(AR31+AT31&gt;0,AS31+AU31&gt;0),COUNTIF(AV$6:AV30,"&gt;0")+1,0)</f>
        <v>0</v>
      </c>
      <c r="BF31" s="304">
        <v>2</v>
      </c>
      <c r="BG31" s="304" t="s">
        <v>346</v>
      </c>
      <c r="BH31" s="310">
        <f>IF(BH30+BU30&gt;マスタ!$C$3,1,0)</f>
        <v>0</v>
      </c>
      <c r="BI31" s="310">
        <f>IF(BI30+BV30&gt;マスタ!$C$3,1,0)</f>
        <v>0</v>
      </c>
      <c r="BJ31" s="310">
        <f>IF(BJ30+BW30&gt;マスタ!$C$3,1,0)</f>
        <v>0</v>
      </c>
      <c r="BK31" s="310">
        <f>IF(BK30+BX30&gt;マスタ!$C$3,1,0)</f>
        <v>0</v>
      </c>
      <c r="BL31" s="310">
        <f>IF(BL30+BY30&gt;マスタ!$C$3,1,0)</f>
        <v>0</v>
      </c>
      <c r="BM31" s="310">
        <f>IF(BM30+BZ30&gt;マスタ!$C$3,1,0)</f>
        <v>0</v>
      </c>
      <c r="BN31" s="310">
        <f>IF(BN30+CA30&gt;マスタ!$C$3,1,0)</f>
        <v>0</v>
      </c>
      <c r="BO31" s="310">
        <f>IF(BO30+CB30&gt;マスタ!$C$3,1,0)</f>
        <v>0</v>
      </c>
      <c r="BP31" s="310">
        <f>IF(BP30+CC30&gt;マスタ!$C$3,1,0)</f>
        <v>0</v>
      </c>
      <c r="BQ31" s="310">
        <f>IF(BQ30+CD30&gt;マスタ!$C$3,1,0)</f>
        <v>0</v>
      </c>
      <c r="BR31" s="310">
        <f>IF(BR30+CE30&gt;マスタ!$C$3,1,0)</f>
        <v>0</v>
      </c>
      <c r="BS31" s="310">
        <f>IF(BS30+CF30&gt;マスタ!$C$3,1,0)</f>
        <v>0</v>
      </c>
      <c r="BT31" s="305"/>
      <c r="BU31" s="310"/>
      <c r="BV31" s="310"/>
      <c r="BW31" s="310"/>
      <c r="BX31" s="310"/>
      <c r="BY31" s="310"/>
      <c r="BZ31" s="310"/>
      <c r="CA31" s="310"/>
      <c r="CB31" s="310"/>
      <c r="CC31" s="310"/>
      <c r="CD31" s="310"/>
      <c r="CE31" s="310"/>
      <c r="CF31" s="310"/>
    </row>
    <row r="32" spans="1:99" x14ac:dyDescent="0.15">
      <c r="A32" s="534"/>
      <c r="B32" s="537"/>
      <c r="C32" s="537"/>
      <c r="D32" s="537"/>
      <c r="E32" s="542"/>
      <c r="F32" s="537"/>
      <c r="G32" s="353" t="s">
        <v>447</v>
      </c>
      <c r="H32" s="309"/>
      <c r="I32" s="347"/>
      <c r="J32" s="347"/>
      <c r="K32" s="347"/>
      <c r="L32" s="347"/>
      <c r="M32" s="347"/>
      <c r="N32" s="347"/>
      <c r="O32" s="347"/>
      <c r="P32" s="347"/>
      <c r="Q32" s="347"/>
      <c r="R32" s="347"/>
      <c r="S32" s="347"/>
      <c r="T32" s="307">
        <f t="shared" si="2"/>
        <v>0</v>
      </c>
      <c r="U32" s="308"/>
      <c r="V32" s="348"/>
      <c r="W32" s="348"/>
      <c r="X32" s="348"/>
      <c r="Y32" s="348"/>
      <c r="Z32" s="348"/>
      <c r="AA32" s="348"/>
      <c r="AB32" s="348"/>
      <c r="AC32" s="348"/>
      <c r="AD32" s="348"/>
      <c r="AE32" s="348"/>
      <c r="AF32" s="348"/>
      <c r="AG32" s="307">
        <f t="shared" si="4"/>
        <v>0</v>
      </c>
      <c r="AH32" s="545"/>
      <c r="AI32" s="305"/>
      <c r="AJ32" s="305"/>
      <c r="AK32" s="305"/>
      <c r="AL32" s="305"/>
      <c r="AM32" s="305"/>
      <c r="AN32" s="305"/>
      <c r="AO32" s="304">
        <v>1</v>
      </c>
      <c r="AP32" s="304">
        <v>3</v>
      </c>
      <c r="AQ32" s="304">
        <v>3</v>
      </c>
      <c r="AR32" s="306">
        <f ca="1">IF($AQ32=1,IF(INDIRECT(ADDRESS(($AO32-1)*3+$AP32+5,$AQ32+7))="",0,INDIRECT(ADDRESS(($AO32-1)*3+$AP32+5,$AQ32+7))),IF(INDIRECT(ADDRESS(($AO32-1)*3+$AP32+5,$AQ32+7))="",0,IF(COUNTIF(INDIRECT(ADDRESS(($AO32-1)*36+($AP32-1)*12+6,COLUMN())):INDIRECT(ADDRESS(($AO32-1)*36+($AP32-1)*12+$AQ32+4,COLUMN())),INDIRECT(ADDRESS(($AO32-1)*3+$AP32+5,$AQ32+7)))&gt;=1,0,INDIRECT(ADDRESS(($AO32-1)*3+$AP32+5,$AQ32+7)))))</f>
        <v>0</v>
      </c>
      <c r="AS32" s="304">
        <f ca="1">COUNTIF(INDIRECT("H"&amp;(ROW()+12*(($AO32-1)*3+$AP32)-ROW())/12+5):INDIRECT("S"&amp;(ROW()+12*(($AO32-1)*3+$AP32)-ROW())/12+5),AR32)</f>
        <v>0</v>
      </c>
      <c r="AT32" s="306">
        <f ca="1">IF($AQ32=1,IF(INDIRECT(ADDRESS(($AO32-1)*3+$AP32+5,$AQ32+20))="",0,INDIRECT(ADDRESS(($AO32-1)*3+$AP32+5,$AQ32+20))),IF(INDIRECT(ADDRESS(($AO32-1)*3+$AP32+5,$AQ32+20))="",0,IF(COUNTIF(INDIRECT(ADDRESS(($AO32-1)*36+($AP32-1)*12+6,COLUMN())):INDIRECT(ADDRESS(($AO32-1)*36+($AP32-1)*12+$AQ32+4,COLUMN())),INDIRECT(ADDRESS(($AO32-1)*3+$AP32+5,$AQ32+20)))&gt;=1,0,INDIRECT(ADDRESS(($AO32-1)*3+$AP32+5,$AQ32+20)))))</f>
        <v>0</v>
      </c>
      <c r="AU32" s="304">
        <f ca="1">COUNTIF(INDIRECT("U"&amp;(ROW()+12*(($AO32-1)*3+$AP32)-ROW())/12+5):INDIRECT("AF"&amp;(ROW()+12*(($AO32-1)*3+$AP32)-ROW())/12+5),AT32)</f>
        <v>0</v>
      </c>
      <c r="AV32" s="304">
        <f ca="1">IF(AND(AR32+AT32&gt;0,AS32+AU32&gt;0),COUNTIF(AV$6:AV31,"&gt;0")+1,0)</f>
        <v>0</v>
      </c>
      <c r="BF32" s="304">
        <v>3</v>
      </c>
      <c r="BG32" s="338"/>
      <c r="BH32" s="310"/>
      <c r="BI32" s="310"/>
      <c r="BJ32" s="310"/>
      <c r="BK32" s="310"/>
      <c r="BL32" s="310"/>
      <c r="BM32" s="310"/>
      <c r="BN32" s="310"/>
      <c r="BO32" s="310"/>
      <c r="BP32" s="310"/>
      <c r="BQ32" s="310"/>
      <c r="BR32" s="310"/>
      <c r="BS32" s="310"/>
      <c r="BT32" s="305"/>
      <c r="BU32" s="310"/>
      <c r="BV32" s="310"/>
      <c r="BW32" s="310"/>
      <c r="BX32" s="310"/>
      <c r="BY32" s="310"/>
      <c r="BZ32" s="310"/>
      <c r="CA32" s="310"/>
      <c r="CB32" s="310"/>
      <c r="CC32" s="310"/>
      <c r="CD32" s="310"/>
      <c r="CE32" s="310"/>
      <c r="CF32" s="310"/>
    </row>
    <row r="33" spans="1:99" x14ac:dyDescent="0.15">
      <c r="A33" s="532">
        <v>10</v>
      </c>
      <c r="B33" s="535"/>
      <c r="C33" s="538"/>
      <c r="D33" s="539"/>
      <c r="E33" s="540"/>
      <c r="F33" s="539"/>
      <c r="G33" s="318" t="s">
        <v>348</v>
      </c>
      <c r="H33" s="317"/>
      <c r="I33" s="343" t="str">
        <f t="shared" ref="I33:I34" si="121">IF(H33="","",H33)</f>
        <v/>
      </c>
      <c r="J33" s="343" t="str">
        <f t="shared" ref="J33:J34" si="122">IF(I33="","",I33)</f>
        <v/>
      </c>
      <c r="K33" s="343" t="str">
        <f t="shared" ref="K33:K34" si="123">IF(J33="","",J33)</f>
        <v/>
      </c>
      <c r="L33" s="343" t="str">
        <f t="shared" ref="L33:L34" si="124">IF(K33="","",K33)</f>
        <v/>
      </c>
      <c r="M33" s="343" t="str">
        <f t="shared" ref="M33:M34" si="125">IF(L33="","",L33)</f>
        <v/>
      </c>
      <c r="N33" s="343" t="str">
        <f t="shared" ref="N33:N34" si="126">IF(M33="","",M33)</f>
        <v/>
      </c>
      <c r="O33" s="343" t="str">
        <f t="shared" ref="O33:O34" si="127">IF(N33="","",N33)</f>
        <v/>
      </c>
      <c r="P33" s="343" t="str">
        <f t="shared" ref="P33:P34" si="128">IF(O33="","",O33)</f>
        <v/>
      </c>
      <c r="Q33" s="343" t="str">
        <f t="shared" ref="Q33:Q34" si="129">IF(P33="","",P33)</f>
        <v/>
      </c>
      <c r="R33" s="343" t="str">
        <f t="shared" ref="R33:R34" si="130">IF(Q33="","",Q33)</f>
        <v/>
      </c>
      <c r="S33" s="343" t="str">
        <f t="shared" ref="S33:S34" si="131">IF(R33="","",R33)</f>
        <v/>
      </c>
      <c r="T33" s="315">
        <f t="shared" si="2"/>
        <v>0</v>
      </c>
      <c r="U33" s="316"/>
      <c r="V33" s="345" t="str">
        <f t="shared" si="78"/>
        <v/>
      </c>
      <c r="W33" s="345" t="str">
        <f t="shared" si="78"/>
        <v/>
      </c>
      <c r="X33" s="345" t="str">
        <f t="shared" si="78"/>
        <v/>
      </c>
      <c r="Y33" s="345" t="str">
        <f t="shared" si="78"/>
        <v/>
      </c>
      <c r="Z33" s="345" t="str">
        <f t="shared" si="78"/>
        <v/>
      </c>
      <c r="AA33" s="345" t="str">
        <f t="shared" si="78"/>
        <v/>
      </c>
      <c r="AB33" s="345" t="str">
        <f t="shared" si="78"/>
        <v/>
      </c>
      <c r="AC33" s="345" t="str">
        <f t="shared" si="78"/>
        <v/>
      </c>
      <c r="AD33" s="345" t="str">
        <f t="shared" si="78"/>
        <v/>
      </c>
      <c r="AE33" s="345" t="str">
        <f t="shared" si="78"/>
        <v/>
      </c>
      <c r="AF33" s="345" t="str">
        <f t="shared" si="78"/>
        <v/>
      </c>
      <c r="AG33" s="315">
        <f t="shared" si="4"/>
        <v>0</v>
      </c>
      <c r="AH33" s="543"/>
      <c r="AI33" s="305"/>
      <c r="AJ33" s="305"/>
      <c r="AK33" s="305"/>
      <c r="AL33" s="305"/>
      <c r="AM33" s="305"/>
      <c r="AN33" s="305"/>
      <c r="AO33" s="304">
        <v>1</v>
      </c>
      <c r="AP33" s="304">
        <v>3</v>
      </c>
      <c r="AQ33" s="304">
        <v>4</v>
      </c>
      <c r="AR33" s="306">
        <f ca="1">IF($AQ33=1,IF(INDIRECT(ADDRESS(($AO33-1)*3+$AP33+5,$AQ33+7))="",0,INDIRECT(ADDRESS(($AO33-1)*3+$AP33+5,$AQ33+7))),IF(INDIRECT(ADDRESS(($AO33-1)*3+$AP33+5,$AQ33+7))="",0,IF(COUNTIF(INDIRECT(ADDRESS(($AO33-1)*36+($AP33-1)*12+6,COLUMN())):INDIRECT(ADDRESS(($AO33-1)*36+($AP33-1)*12+$AQ33+4,COLUMN())),INDIRECT(ADDRESS(($AO33-1)*3+$AP33+5,$AQ33+7)))&gt;=1,0,INDIRECT(ADDRESS(($AO33-1)*3+$AP33+5,$AQ33+7)))))</f>
        <v>0</v>
      </c>
      <c r="AS33" s="304">
        <f ca="1">COUNTIF(INDIRECT("H"&amp;(ROW()+12*(($AO33-1)*3+$AP33)-ROW())/12+5):INDIRECT("S"&amp;(ROW()+12*(($AO33-1)*3+$AP33)-ROW())/12+5),AR33)</f>
        <v>0</v>
      </c>
      <c r="AT33" s="306">
        <f ca="1">IF($AQ33=1,IF(INDIRECT(ADDRESS(($AO33-1)*3+$AP33+5,$AQ33+20))="",0,INDIRECT(ADDRESS(($AO33-1)*3+$AP33+5,$AQ33+20))),IF(INDIRECT(ADDRESS(($AO33-1)*3+$AP33+5,$AQ33+20))="",0,IF(COUNTIF(INDIRECT(ADDRESS(($AO33-1)*36+($AP33-1)*12+6,COLUMN())):INDIRECT(ADDRESS(($AO33-1)*36+($AP33-1)*12+$AQ33+4,COLUMN())),INDIRECT(ADDRESS(($AO33-1)*3+$AP33+5,$AQ33+20)))&gt;=1,0,INDIRECT(ADDRESS(($AO33-1)*3+$AP33+5,$AQ33+20)))))</f>
        <v>0</v>
      </c>
      <c r="AU33" s="304">
        <f ca="1">COUNTIF(INDIRECT("U"&amp;(ROW()+12*(($AO33-1)*3+$AP33)-ROW())/12+5):INDIRECT("AF"&amp;(ROW()+12*(($AO33-1)*3+$AP33)-ROW())/12+5),AT33)</f>
        <v>0</v>
      </c>
      <c r="AV33" s="304">
        <f ca="1">IF(AND(AR33+AT33&gt;0,AS33+AU33&gt;0),COUNTIF(AV$6:AV32,"&gt;0")+1,0)</f>
        <v>0</v>
      </c>
      <c r="BF33" s="304">
        <v>1</v>
      </c>
      <c r="BH33" s="310">
        <f t="shared" ref="BH33:BS33" si="132">SUM(H33:H34)</f>
        <v>0</v>
      </c>
      <c r="BI33" s="310">
        <f t="shared" si="132"/>
        <v>0</v>
      </c>
      <c r="BJ33" s="310">
        <f t="shared" si="132"/>
        <v>0</v>
      </c>
      <c r="BK33" s="310">
        <f t="shared" si="132"/>
        <v>0</v>
      </c>
      <c r="BL33" s="310">
        <f t="shared" si="132"/>
        <v>0</v>
      </c>
      <c r="BM33" s="310">
        <f t="shared" si="132"/>
        <v>0</v>
      </c>
      <c r="BN33" s="310">
        <f t="shared" si="132"/>
        <v>0</v>
      </c>
      <c r="BO33" s="310">
        <f t="shared" si="132"/>
        <v>0</v>
      </c>
      <c r="BP33" s="310">
        <f t="shared" si="132"/>
        <v>0</v>
      </c>
      <c r="BQ33" s="310">
        <f t="shared" si="132"/>
        <v>0</v>
      </c>
      <c r="BR33" s="310">
        <f t="shared" si="132"/>
        <v>0</v>
      </c>
      <c r="BS33" s="310">
        <f t="shared" si="132"/>
        <v>0</v>
      </c>
      <c r="BT33" s="305"/>
      <c r="BU33" s="310">
        <f t="shared" ref="BU33:CF33" si="133">SUM(U33:U34)</f>
        <v>0</v>
      </c>
      <c r="BV33" s="310">
        <f t="shared" si="133"/>
        <v>0</v>
      </c>
      <c r="BW33" s="310">
        <f t="shared" si="133"/>
        <v>0</v>
      </c>
      <c r="BX33" s="310">
        <f t="shared" si="133"/>
        <v>0</v>
      </c>
      <c r="BY33" s="310">
        <f t="shared" si="133"/>
        <v>0</v>
      </c>
      <c r="BZ33" s="310">
        <f t="shared" si="133"/>
        <v>0</v>
      </c>
      <c r="CA33" s="310">
        <f t="shared" si="133"/>
        <v>0</v>
      </c>
      <c r="CB33" s="310">
        <f t="shared" si="133"/>
        <v>0</v>
      </c>
      <c r="CC33" s="310">
        <f t="shared" si="133"/>
        <v>0</v>
      </c>
      <c r="CD33" s="310">
        <f t="shared" si="133"/>
        <v>0</v>
      </c>
      <c r="CE33" s="310">
        <f t="shared" si="133"/>
        <v>0</v>
      </c>
      <c r="CF33" s="310">
        <f t="shared" si="133"/>
        <v>0</v>
      </c>
      <c r="CI33" s="339" t="s">
        <v>421</v>
      </c>
      <c r="CJ33" s="310">
        <f>IF(OR($D33="副園長",$D33="教頭",$D33="主任保育士",$D33="主幹教諭"),0,BH33)</f>
        <v>0</v>
      </c>
      <c r="CK33" s="310">
        <f t="shared" ref="CK33:CU33" si="134">IF(OR($D33="副園長",$D33="教頭",$D33="主任保育士",$D33="主幹教諭"),0,BI33)</f>
        <v>0</v>
      </c>
      <c r="CL33" s="310">
        <f t="shared" si="134"/>
        <v>0</v>
      </c>
      <c r="CM33" s="310">
        <f t="shared" si="134"/>
        <v>0</v>
      </c>
      <c r="CN33" s="310">
        <f t="shared" si="134"/>
        <v>0</v>
      </c>
      <c r="CO33" s="310">
        <f t="shared" si="134"/>
        <v>0</v>
      </c>
      <c r="CP33" s="310">
        <f t="shared" si="134"/>
        <v>0</v>
      </c>
      <c r="CQ33" s="310">
        <f t="shared" si="134"/>
        <v>0</v>
      </c>
      <c r="CR33" s="310">
        <f t="shared" si="134"/>
        <v>0</v>
      </c>
      <c r="CS33" s="310">
        <f t="shared" si="134"/>
        <v>0</v>
      </c>
      <c r="CT33" s="310">
        <f t="shared" si="134"/>
        <v>0</v>
      </c>
      <c r="CU33" s="310">
        <f t="shared" si="134"/>
        <v>0</v>
      </c>
    </row>
    <row r="34" spans="1:99" x14ac:dyDescent="0.15">
      <c r="A34" s="533"/>
      <c r="B34" s="536"/>
      <c r="C34" s="536"/>
      <c r="D34" s="536"/>
      <c r="E34" s="541"/>
      <c r="F34" s="536"/>
      <c r="G34" s="314" t="s">
        <v>347</v>
      </c>
      <c r="H34" s="313"/>
      <c r="I34" s="344" t="str">
        <f t="shared" si="121"/>
        <v/>
      </c>
      <c r="J34" s="344" t="str">
        <f t="shared" si="122"/>
        <v/>
      </c>
      <c r="K34" s="344" t="str">
        <f t="shared" si="123"/>
        <v/>
      </c>
      <c r="L34" s="344" t="str">
        <f t="shared" si="124"/>
        <v/>
      </c>
      <c r="M34" s="344" t="str">
        <f t="shared" si="125"/>
        <v/>
      </c>
      <c r="N34" s="344" t="str">
        <f t="shared" si="126"/>
        <v/>
      </c>
      <c r="O34" s="344" t="str">
        <f t="shared" si="127"/>
        <v/>
      </c>
      <c r="P34" s="344" t="str">
        <f t="shared" si="128"/>
        <v/>
      </c>
      <c r="Q34" s="344" t="str">
        <f t="shared" si="129"/>
        <v/>
      </c>
      <c r="R34" s="344" t="str">
        <f t="shared" si="130"/>
        <v/>
      </c>
      <c r="S34" s="344" t="str">
        <f t="shared" si="131"/>
        <v/>
      </c>
      <c r="T34" s="311">
        <f t="shared" si="2"/>
        <v>0</v>
      </c>
      <c r="U34" s="312"/>
      <c r="V34" s="346" t="str">
        <f t="shared" si="78"/>
        <v/>
      </c>
      <c r="W34" s="346" t="str">
        <f t="shared" si="78"/>
        <v/>
      </c>
      <c r="X34" s="346" t="str">
        <f t="shared" si="78"/>
        <v/>
      </c>
      <c r="Y34" s="346" t="str">
        <f t="shared" si="78"/>
        <v/>
      </c>
      <c r="Z34" s="346" t="str">
        <f t="shared" si="78"/>
        <v/>
      </c>
      <c r="AA34" s="346" t="str">
        <f t="shared" si="78"/>
        <v/>
      </c>
      <c r="AB34" s="346" t="str">
        <f t="shared" si="78"/>
        <v/>
      </c>
      <c r="AC34" s="346" t="str">
        <f t="shared" si="78"/>
        <v/>
      </c>
      <c r="AD34" s="346" t="str">
        <f t="shared" si="78"/>
        <v/>
      </c>
      <c r="AE34" s="346" t="str">
        <f t="shared" si="78"/>
        <v/>
      </c>
      <c r="AF34" s="346" t="str">
        <f t="shared" si="78"/>
        <v/>
      </c>
      <c r="AG34" s="311">
        <f t="shared" si="4"/>
        <v>0</v>
      </c>
      <c r="AH34" s="544"/>
      <c r="AI34" s="305"/>
      <c r="AJ34" s="305"/>
      <c r="AK34" s="305"/>
      <c r="AL34" s="305"/>
      <c r="AM34" s="305"/>
      <c r="AN34" s="305"/>
      <c r="AO34" s="304">
        <v>1</v>
      </c>
      <c r="AP34" s="304">
        <v>3</v>
      </c>
      <c r="AQ34" s="304">
        <v>5</v>
      </c>
      <c r="AR34" s="306">
        <f ca="1">IF($AQ34=1,IF(INDIRECT(ADDRESS(($AO34-1)*3+$AP34+5,$AQ34+7))="",0,INDIRECT(ADDRESS(($AO34-1)*3+$AP34+5,$AQ34+7))),IF(INDIRECT(ADDRESS(($AO34-1)*3+$AP34+5,$AQ34+7))="",0,IF(COUNTIF(INDIRECT(ADDRESS(($AO34-1)*36+($AP34-1)*12+6,COLUMN())):INDIRECT(ADDRESS(($AO34-1)*36+($AP34-1)*12+$AQ34+4,COLUMN())),INDIRECT(ADDRESS(($AO34-1)*3+$AP34+5,$AQ34+7)))&gt;=1,0,INDIRECT(ADDRESS(($AO34-1)*3+$AP34+5,$AQ34+7)))))</f>
        <v>0</v>
      </c>
      <c r="AS34" s="304">
        <f ca="1">COUNTIF(INDIRECT("H"&amp;(ROW()+12*(($AO34-1)*3+$AP34)-ROW())/12+5):INDIRECT("S"&amp;(ROW()+12*(($AO34-1)*3+$AP34)-ROW())/12+5),AR34)</f>
        <v>0</v>
      </c>
      <c r="AT34" s="306">
        <f ca="1">IF($AQ34=1,IF(INDIRECT(ADDRESS(($AO34-1)*3+$AP34+5,$AQ34+20))="",0,INDIRECT(ADDRESS(($AO34-1)*3+$AP34+5,$AQ34+20))),IF(INDIRECT(ADDRESS(($AO34-1)*3+$AP34+5,$AQ34+20))="",0,IF(COUNTIF(INDIRECT(ADDRESS(($AO34-1)*36+($AP34-1)*12+6,COLUMN())):INDIRECT(ADDRESS(($AO34-1)*36+($AP34-1)*12+$AQ34+4,COLUMN())),INDIRECT(ADDRESS(($AO34-1)*3+$AP34+5,$AQ34+20)))&gt;=1,0,INDIRECT(ADDRESS(($AO34-1)*3+$AP34+5,$AQ34+20)))))</f>
        <v>0</v>
      </c>
      <c r="AU34" s="304">
        <f ca="1">COUNTIF(INDIRECT("U"&amp;(ROW()+12*(($AO34-1)*3+$AP34)-ROW())/12+5):INDIRECT("AF"&amp;(ROW()+12*(($AO34-1)*3+$AP34)-ROW())/12+5),AT34)</f>
        <v>0</v>
      </c>
      <c r="AV34" s="304">
        <f ca="1">IF(AND(AR34+AT34&gt;0,AS34+AU34&gt;0),COUNTIF(AV$6:AV33,"&gt;0")+1,0)</f>
        <v>0</v>
      </c>
      <c r="BF34" s="304">
        <v>2</v>
      </c>
      <c r="BG34" s="304" t="s">
        <v>346</v>
      </c>
      <c r="BH34" s="310">
        <f>IF(BH33+BU33&gt;マスタ!$C$3,1,0)</f>
        <v>0</v>
      </c>
      <c r="BI34" s="310">
        <f>IF(BI33+BV33&gt;マスタ!$C$3,1,0)</f>
        <v>0</v>
      </c>
      <c r="BJ34" s="310">
        <f>IF(BJ33+BW33&gt;マスタ!$C$3,1,0)</f>
        <v>0</v>
      </c>
      <c r="BK34" s="310">
        <f>IF(BK33+BX33&gt;マスタ!$C$3,1,0)</f>
        <v>0</v>
      </c>
      <c r="BL34" s="310">
        <f>IF(BL33+BY33&gt;マスタ!$C$3,1,0)</f>
        <v>0</v>
      </c>
      <c r="BM34" s="310">
        <f>IF(BM33+BZ33&gt;マスタ!$C$3,1,0)</f>
        <v>0</v>
      </c>
      <c r="BN34" s="310">
        <f>IF(BN33+CA33&gt;マスタ!$C$3,1,0)</f>
        <v>0</v>
      </c>
      <c r="BO34" s="310">
        <f>IF(BO33+CB33&gt;マスタ!$C$3,1,0)</f>
        <v>0</v>
      </c>
      <c r="BP34" s="310">
        <f>IF(BP33+CC33&gt;マスタ!$C$3,1,0)</f>
        <v>0</v>
      </c>
      <c r="BQ34" s="310">
        <f>IF(BQ33+CD33&gt;マスタ!$C$3,1,0)</f>
        <v>0</v>
      </c>
      <c r="BR34" s="310">
        <f>IF(BR33+CE33&gt;マスタ!$C$3,1,0)</f>
        <v>0</v>
      </c>
      <c r="BS34" s="310">
        <f>IF(BS33+CF33&gt;マスタ!$C$3,1,0)</f>
        <v>0</v>
      </c>
      <c r="BT34" s="305"/>
      <c r="BU34" s="310"/>
      <c r="BV34" s="310"/>
      <c r="BW34" s="310"/>
      <c r="BX34" s="310"/>
      <c r="BY34" s="310"/>
      <c r="BZ34" s="310"/>
      <c r="CA34" s="310"/>
      <c r="CB34" s="310"/>
      <c r="CC34" s="310"/>
      <c r="CD34" s="310"/>
      <c r="CE34" s="310"/>
      <c r="CF34" s="310"/>
    </row>
    <row r="35" spans="1:99" x14ac:dyDescent="0.15">
      <c r="A35" s="534"/>
      <c r="B35" s="537"/>
      <c r="C35" s="537"/>
      <c r="D35" s="537"/>
      <c r="E35" s="542"/>
      <c r="F35" s="537"/>
      <c r="G35" s="353" t="s">
        <v>447</v>
      </c>
      <c r="H35" s="309"/>
      <c r="I35" s="347"/>
      <c r="J35" s="347"/>
      <c r="K35" s="347"/>
      <c r="L35" s="347"/>
      <c r="M35" s="347"/>
      <c r="N35" s="347"/>
      <c r="O35" s="347"/>
      <c r="P35" s="347"/>
      <c r="Q35" s="347"/>
      <c r="R35" s="347"/>
      <c r="S35" s="347"/>
      <c r="T35" s="307">
        <f t="shared" si="2"/>
        <v>0</v>
      </c>
      <c r="U35" s="308"/>
      <c r="V35" s="348"/>
      <c r="W35" s="348"/>
      <c r="X35" s="348"/>
      <c r="Y35" s="348"/>
      <c r="Z35" s="348"/>
      <c r="AA35" s="348"/>
      <c r="AB35" s="348"/>
      <c r="AC35" s="348"/>
      <c r="AD35" s="348"/>
      <c r="AE35" s="348"/>
      <c r="AF35" s="348"/>
      <c r="AG35" s="307">
        <f t="shared" si="4"/>
        <v>0</v>
      </c>
      <c r="AH35" s="545"/>
      <c r="AI35" s="305"/>
      <c r="AJ35" s="305"/>
      <c r="AK35" s="305"/>
      <c r="AL35" s="305"/>
      <c r="AM35" s="305"/>
      <c r="AN35" s="305"/>
      <c r="AO35" s="304">
        <v>1</v>
      </c>
      <c r="AP35" s="304">
        <v>3</v>
      </c>
      <c r="AQ35" s="304">
        <v>6</v>
      </c>
      <c r="AR35" s="306">
        <f ca="1">IF($AQ35=1,IF(INDIRECT(ADDRESS(($AO35-1)*3+$AP35+5,$AQ35+7))="",0,INDIRECT(ADDRESS(($AO35-1)*3+$AP35+5,$AQ35+7))),IF(INDIRECT(ADDRESS(($AO35-1)*3+$AP35+5,$AQ35+7))="",0,IF(COUNTIF(INDIRECT(ADDRESS(($AO35-1)*36+($AP35-1)*12+6,COLUMN())):INDIRECT(ADDRESS(($AO35-1)*36+($AP35-1)*12+$AQ35+4,COLUMN())),INDIRECT(ADDRESS(($AO35-1)*3+$AP35+5,$AQ35+7)))&gt;=1,0,INDIRECT(ADDRESS(($AO35-1)*3+$AP35+5,$AQ35+7)))))</f>
        <v>0</v>
      </c>
      <c r="AS35" s="304">
        <f ca="1">COUNTIF(INDIRECT("H"&amp;(ROW()+12*(($AO35-1)*3+$AP35)-ROW())/12+5):INDIRECT("S"&amp;(ROW()+12*(($AO35-1)*3+$AP35)-ROW())/12+5),AR35)</f>
        <v>0</v>
      </c>
      <c r="AT35" s="306">
        <f ca="1">IF($AQ35=1,IF(INDIRECT(ADDRESS(($AO35-1)*3+$AP35+5,$AQ35+20))="",0,INDIRECT(ADDRESS(($AO35-1)*3+$AP35+5,$AQ35+20))),IF(INDIRECT(ADDRESS(($AO35-1)*3+$AP35+5,$AQ35+20))="",0,IF(COUNTIF(INDIRECT(ADDRESS(($AO35-1)*36+($AP35-1)*12+6,COLUMN())):INDIRECT(ADDRESS(($AO35-1)*36+($AP35-1)*12+$AQ35+4,COLUMN())),INDIRECT(ADDRESS(($AO35-1)*3+$AP35+5,$AQ35+20)))&gt;=1,0,INDIRECT(ADDRESS(($AO35-1)*3+$AP35+5,$AQ35+20)))))</f>
        <v>0</v>
      </c>
      <c r="AU35" s="304">
        <f ca="1">COUNTIF(INDIRECT("U"&amp;(ROW()+12*(($AO35-1)*3+$AP35)-ROW())/12+5):INDIRECT("AF"&amp;(ROW()+12*(($AO35-1)*3+$AP35)-ROW())/12+5),AT35)</f>
        <v>0</v>
      </c>
      <c r="AV35" s="304">
        <f ca="1">IF(AND(AR35+AT35&gt;0,AS35+AU35&gt;0),COUNTIF(AV$6:AV34,"&gt;0")+1,0)</f>
        <v>0</v>
      </c>
      <c r="BF35" s="304">
        <v>3</v>
      </c>
      <c r="BG35" s="338"/>
      <c r="BH35" s="310"/>
      <c r="BI35" s="310"/>
      <c r="BJ35" s="310"/>
      <c r="BK35" s="310"/>
      <c r="BL35" s="310"/>
      <c r="BM35" s="310"/>
      <c r="BN35" s="310"/>
      <c r="BO35" s="310"/>
      <c r="BP35" s="310"/>
      <c r="BQ35" s="310"/>
      <c r="BR35" s="310"/>
      <c r="BS35" s="310"/>
    </row>
    <row r="36" spans="1:99" x14ac:dyDescent="0.15">
      <c r="A36" s="532">
        <v>11</v>
      </c>
      <c r="B36" s="535"/>
      <c r="C36" s="538"/>
      <c r="D36" s="539"/>
      <c r="E36" s="540"/>
      <c r="F36" s="539"/>
      <c r="G36" s="318" t="s">
        <v>348</v>
      </c>
      <c r="H36" s="317"/>
      <c r="I36" s="343" t="str">
        <f t="shared" ref="I36:I37" si="135">IF(H36="","",H36)</f>
        <v/>
      </c>
      <c r="J36" s="343" t="str">
        <f t="shared" ref="J36:J37" si="136">IF(I36="","",I36)</f>
        <v/>
      </c>
      <c r="K36" s="343" t="str">
        <f t="shared" ref="K36:K37" si="137">IF(J36="","",J36)</f>
        <v/>
      </c>
      <c r="L36" s="343" t="str">
        <f t="shared" ref="L36:L37" si="138">IF(K36="","",K36)</f>
        <v/>
      </c>
      <c r="M36" s="343" t="str">
        <f t="shared" ref="M36:M37" si="139">IF(L36="","",L36)</f>
        <v/>
      </c>
      <c r="N36" s="343" t="str">
        <f t="shared" ref="N36:N37" si="140">IF(M36="","",M36)</f>
        <v/>
      </c>
      <c r="O36" s="343" t="str">
        <f t="shared" ref="O36:O37" si="141">IF(N36="","",N36)</f>
        <v/>
      </c>
      <c r="P36" s="343" t="str">
        <f t="shared" ref="P36:P37" si="142">IF(O36="","",O36)</f>
        <v/>
      </c>
      <c r="Q36" s="343" t="str">
        <f t="shared" ref="Q36:Q37" si="143">IF(P36="","",P36)</f>
        <v/>
      </c>
      <c r="R36" s="343" t="str">
        <f t="shared" ref="R36:R37" si="144">IF(Q36="","",Q36)</f>
        <v/>
      </c>
      <c r="S36" s="343" t="str">
        <f t="shared" ref="S36:S37" si="145">IF(R36="","",R36)</f>
        <v/>
      </c>
      <c r="T36" s="315">
        <f t="shared" si="2"/>
        <v>0</v>
      </c>
      <c r="U36" s="316"/>
      <c r="V36" s="345" t="str">
        <f t="shared" si="78"/>
        <v/>
      </c>
      <c r="W36" s="345" t="str">
        <f t="shared" si="78"/>
        <v/>
      </c>
      <c r="X36" s="345" t="str">
        <f t="shared" si="78"/>
        <v/>
      </c>
      <c r="Y36" s="345" t="str">
        <f t="shared" si="78"/>
        <v/>
      </c>
      <c r="Z36" s="345" t="str">
        <f t="shared" si="78"/>
        <v/>
      </c>
      <c r="AA36" s="345" t="str">
        <f t="shared" si="78"/>
        <v/>
      </c>
      <c r="AB36" s="345" t="str">
        <f t="shared" si="78"/>
        <v/>
      </c>
      <c r="AC36" s="345" t="str">
        <f t="shared" si="78"/>
        <v/>
      </c>
      <c r="AD36" s="345" t="str">
        <f t="shared" si="78"/>
        <v/>
      </c>
      <c r="AE36" s="345" t="str">
        <f t="shared" si="78"/>
        <v/>
      </c>
      <c r="AF36" s="345" t="str">
        <f t="shared" si="78"/>
        <v/>
      </c>
      <c r="AG36" s="315">
        <f t="shared" si="4"/>
        <v>0</v>
      </c>
      <c r="AH36" s="543"/>
      <c r="AO36" s="304">
        <v>1</v>
      </c>
      <c r="AP36" s="304">
        <v>3</v>
      </c>
      <c r="AQ36" s="304">
        <v>7</v>
      </c>
      <c r="AR36" s="306">
        <f ca="1">IF($AQ36=1,IF(INDIRECT(ADDRESS(($AO36-1)*3+$AP36+5,$AQ36+7))="",0,INDIRECT(ADDRESS(($AO36-1)*3+$AP36+5,$AQ36+7))),IF(INDIRECT(ADDRESS(($AO36-1)*3+$AP36+5,$AQ36+7))="",0,IF(COUNTIF(INDIRECT(ADDRESS(($AO36-1)*36+($AP36-1)*12+6,COLUMN())):INDIRECT(ADDRESS(($AO36-1)*36+($AP36-1)*12+$AQ36+4,COLUMN())),INDIRECT(ADDRESS(($AO36-1)*3+$AP36+5,$AQ36+7)))&gt;=1,0,INDIRECT(ADDRESS(($AO36-1)*3+$AP36+5,$AQ36+7)))))</f>
        <v>0</v>
      </c>
      <c r="AS36" s="304">
        <f ca="1">COUNTIF(INDIRECT("H"&amp;(ROW()+12*(($AO36-1)*3+$AP36)-ROW())/12+5):INDIRECT("S"&amp;(ROW()+12*(($AO36-1)*3+$AP36)-ROW())/12+5),AR36)</f>
        <v>0</v>
      </c>
      <c r="AT36" s="306">
        <f ca="1">IF($AQ36=1,IF(INDIRECT(ADDRESS(($AO36-1)*3+$AP36+5,$AQ36+20))="",0,INDIRECT(ADDRESS(($AO36-1)*3+$AP36+5,$AQ36+20))),IF(INDIRECT(ADDRESS(($AO36-1)*3+$AP36+5,$AQ36+20))="",0,IF(COUNTIF(INDIRECT(ADDRESS(($AO36-1)*36+($AP36-1)*12+6,COLUMN())):INDIRECT(ADDRESS(($AO36-1)*36+($AP36-1)*12+$AQ36+4,COLUMN())),INDIRECT(ADDRESS(($AO36-1)*3+$AP36+5,$AQ36+20)))&gt;=1,0,INDIRECT(ADDRESS(($AO36-1)*3+$AP36+5,$AQ36+20)))))</f>
        <v>0</v>
      </c>
      <c r="AU36" s="304">
        <f ca="1">COUNTIF(INDIRECT("U"&amp;(ROW()+12*(($AO36-1)*3+$AP36)-ROW())/12+5):INDIRECT("AF"&amp;(ROW()+12*(($AO36-1)*3+$AP36)-ROW())/12+5),AT36)</f>
        <v>0</v>
      </c>
      <c r="AV36" s="304">
        <f ca="1">IF(AND(AR36+AT36&gt;0,AS36+AU36&gt;0),COUNTIF(AV$6:AV35,"&gt;0")+1,0)</f>
        <v>0</v>
      </c>
      <c r="BF36" s="304">
        <v>1</v>
      </c>
      <c r="BH36" s="310">
        <f t="shared" ref="BH36:BS36" si="146">SUM(H36:H37)</f>
        <v>0</v>
      </c>
      <c r="BI36" s="310">
        <f t="shared" si="146"/>
        <v>0</v>
      </c>
      <c r="BJ36" s="310">
        <f t="shared" si="146"/>
        <v>0</v>
      </c>
      <c r="BK36" s="310">
        <f t="shared" si="146"/>
        <v>0</v>
      </c>
      <c r="BL36" s="310">
        <f t="shared" si="146"/>
        <v>0</v>
      </c>
      <c r="BM36" s="310">
        <f t="shared" si="146"/>
        <v>0</v>
      </c>
      <c r="BN36" s="310">
        <f t="shared" si="146"/>
        <v>0</v>
      </c>
      <c r="BO36" s="310">
        <f t="shared" si="146"/>
        <v>0</v>
      </c>
      <c r="BP36" s="310">
        <f t="shared" si="146"/>
        <v>0</v>
      </c>
      <c r="BQ36" s="310">
        <f t="shared" si="146"/>
        <v>0</v>
      </c>
      <c r="BR36" s="310">
        <f t="shared" si="146"/>
        <v>0</v>
      </c>
      <c r="BS36" s="310">
        <f t="shared" si="146"/>
        <v>0</v>
      </c>
      <c r="BU36" s="310">
        <f t="shared" ref="BU36:CF36" si="147">SUM(U36:U37)</f>
        <v>0</v>
      </c>
      <c r="BV36" s="310">
        <f t="shared" si="147"/>
        <v>0</v>
      </c>
      <c r="BW36" s="310">
        <f t="shared" si="147"/>
        <v>0</v>
      </c>
      <c r="BX36" s="310">
        <f t="shared" si="147"/>
        <v>0</v>
      </c>
      <c r="BY36" s="310">
        <f t="shared" si="147"/>
        <v>0</v>
      </c>
      <c r="BZ36" s="310">
        <f t="shared" si="147"/>
        <v>0</v>
      </c>
      <c r="CA36" s="310">
        <f t="shared" si="147"/>
        <v>0</v>
      </c>
      <c r="CB36" s="310">
        <f t="shared" si="147"/>
        <v>0</v>
      </c>
      <c r="CC36" s="310">
        <f t="shared" si="147"/>
        <v>0</v>
      </c>
      <c r="CD36" s="310">
        <f t="shared" si="147"/>
        <v>0</v>
      </c>
      <c r="CE36" s="310">
        <f t="shared" si="147"/>
        <v>0</v>
      </c>
      <c r="CF36" s="310">
        <f t="shared" si="147"/>
        <v>0</v>
      </c>
      <c r="CI36" s="339" t="s">
        <v>421</v>
      </c>
      <c r="CJ36" s="310">
        <f>IF(OR($D36="副園長",$D36="教頭",$D36="主任保育士",$D36="主幹教諭"),0,BH36)</f>
        <v>0</v>
      </c>
      <c r="CK36" s="310">
        <f t="shared" ref="CK36:CU36" si="148">IF(OR($D36="副園長",$D36="教頭",$D36="主任保育士",$D36="主幹教諭"),0,BI36)</f>
        <v>0</v>
      </c>
      <c r="CL36" s="310">
        <f t="shared" si="148"/>
        <v>0</v>
      </c>
      <c r="CM36" s="310">
        <f t="shared" si="148"/>
        <v>0</v>
      </c>
      <c r="CN36" s="310">
        <f t="shared" si="148"/>
        <v>0</v>
      </c>
      <c r="CO36" s="310">
        <f t="shared" si="148"/>
        <v>0</v>
      </c>
      <c r="CP36" s="310">
        <f t="shared" si="148"/>
        <v>0</v>
      </c>
      <c r="CQ36" s="310">
        <f t="shared" si="148"/>
        <v>0</v>
      </c>
      <c r="CR36" s="310">
        <f t="shared" si="148"/>
        <v>0</v>
      </c>
      <c r="CS36" s="310">
        <f t="shared" si="148"/>
        <v>0</v>
      </c>
      <c r="CT36" s="310">
        <f t="shared" si="148"/>
        <v>0</v>
      </c>
      <c r="CU36" s="310">
        <f t="shared" si="148"/>
        <v>0</v>
      </c>
    </row>
    <row r="37" spans="1:99" x14ac:dyDescent="0.15">
      <c r="A37" s="533"/>
      <c r="B37" s="536"/>
      <c r="C37" s="536"/>
      <c r="D37" s="536"/>
      <c r="E37" s="541"/>
      <c r="F37" s="536"/>
      <c r="G37" s="314" t="s">
        <v>347</v>
      </c>
      <c r="H37" s="313"/>
      <c r="I37" s="344" t="str">
        <f t="shared" si="135"/>
        <v/>
      </c>
      <c r="J37" s="344" t="str">
        <f t="shared" si="136"/>
        <v/>
      </c>
      <c r="K37" s="344" t="str">
        <f t="shared" si="137"/>
        <v/>
      </c>
      <c r="L37" s="344" t="str">
        <f t="shared" si="138"/>
        <v/>
      </c>
      <c r="M37" s="344" t="str">
        <f t="shared" si="139"/>
        <v/>
      </c>
      <c r="N37" s="344" t="str">
        <f t="shared" si="140"/>
        <v/>
      </c>
      <c r="O37" s="344" t="str">
        <f t="shared" si="141"/>
        <v/>
      </c>
      <c r="P37" s="344" t="str">
        <f t="shared" si="142"/>
        <v/>
      </c>
      <c r="Q37" s="344" t="str">
        <f t="shared" si="143"/>
        <v/>
      </c>
      <c r="R37" s="344" t="str">
        <f t="shared" si="144"/>
        <v/>
      </c>
      <c r="S37" s="344" t="str">
        <f t="shared" si="145"/>
        <v/>
      </c>
      <c r="T37" s="311">
        <f t="shared" si="2"/>
        <v>0</v>
      </c>
      <c r="U37" s="312"/>
      <c r="V37" s="346" t="str">
        <f t="shared" si="78"/>
        <v/>
      </c>
      <c r="W37" s="346" t="str">
        <f t="shared" si="78"/>
        <v/>
      </c>
      <c r="X37" s="346" t="str">
        <f t="shared" si="78"/>
        <v/>
      </c>
      <c r="Y37" s="346" t="str">
        <f t="shared" si="78"/>
        <v/>
      </c>
      <c r="Z37" s="346" t="str">
        <f t="shared" si="78"/>
        <v/>
      </c>
      <c r="AA37" s="346" t="str">
        <f t="shared" si="78"/>
        <v/>
      </c>
      <c r="AB37" s="346" t="str">
        <f t="shared" si="78"/>
        <v/>
      </c>
      <c r="AC37" s="346" t="str">
        <f t="shared" si="78"/>
        <v/>
      </c>
      <c r="AD37" s="346" t="str">
        <f t="shared" si="78"/>
        <v/>
      </c>
      <c r="AE37" s="346" t="str">
        <f t="shared" si="78"/>
        <v/>
      </c>
      <c r="AF37" s="346" t="str">
        <f t="shared" si="78"/>
        <v/>
      </c>
      <c r="AG37" s="311">
        <f t="shared" si="4"/>
        <v>0</v>
      </c>
      <c r="AH37" s="544"/>
      <c r="AO37" s="304">
        <v>1</v>
      </c>
      <c r="AP37" s="304">
        <v>3</v>
      </c>
      <c r="AQ37" s="304">
        <v>8</v>
      </c>
      <c r="AR37" s="306">
        <f ca="1">IF($AQ37=1,IF(INDIRECT(ADDRESS(($AO37-1)*3+$AP37+5,$AQ37+7))="",0,INDIRECT(ADDRESS(($AO37-1)*3+$AP37+5,$AQ37+7))),IF(INDIRECT(ADDRESS(($AO37-1)*3+$AP37+5,$AQ37+7))="",0,IF(COUNTIF(INDIRECT(ADDRESS(($AO37-1)*36+($AP37-1)*12+6,COLUMN())):INDIRECT(ADDRESS(($AO37-1)*36+($AP37-1)*12+$AQ37+4,COLUMN())),INDIRECT(ADDRESS(($AO37-1)*3+$AP37+5,$AQ37+7)))&gt;=1,0,INDIRECT(ADDRESS(($AO37-1)*3+$AP37+5,$AQ37+7)))))</f>
        <v>0</v>
      </c>
      <c r="AS37" s="304">
        <f ca="1">COUNTIF(INDIRECT("H"&amp;(ROW()+12*(($AO37-1)*3+$AP37)-ROW())/12+5):INDIRECT("S"&amp;(ROW()+12*(($AO37-1)*3+$AP37)-ROW())/12+5),AR37)</f>
        <v>0</v>
      </c>
      <c r="AT37" s="306">
        <f ca="1">IF($AQ37=1,IF(INDIRECT(ADDRESS(($AO37-1)*3+$AP37+5,$AQ37+20))="",0,INDIRECT(ADDRESS(($AO37-1)*3+$AP37+5,$AQ37+20))),IF(INDIRECT(ADDRESS(($AO37-1)*3+$AP37+5,$AQ37+20))="",0,IF(COUNTIF(INDIRECT(ADDRESS(($AO37-1)*36+($AP37-1)*12+6,COLUMN())):INDIRECT(ADDRESS(($AO37-1)*36+($AP37-1)*12+$AQ37+4,COLUMN())),INDIRECT(ADDRESS(($AO37-1)*3+$AP37+5,$AQ37+20)))&gt;=1,0,INDIRECT(ADDRESS(($AO37-1)*3+$AP37+5,$AQ37+20)))))</f>
        <v>0</v>
      </c>
      <c r="AU37" s="304">
        <f ca="1">COUNTIF(INDIRECT("U"&amp;(ROW()+12*(($AO37-1)*3+$AP37)-ROW())/12+5):INDIRECT("AF"&amp;(ROW()+12*(($AO37-1)*3+$AP37)-ROW())/12+5),AT37)</f>
        <v>0</v>
      </c>
      <c r="AV37" s="304">
        <f ca="1">IF(AND(AR37+AT37&gt;0,AS37+AU37&gt;0),COUNTIF(AV$6:AV36,"&gt;0")+1,0)</f>
        <v>0</v>
      </c>
      <c r="BF37" s="304">
        <v>2</v>
      </c>
      <c r="BG37" s="304" t="s">
        <v>346</v>
      </c>
      <c r="BH37" s="310">
        <f>IF(BH36+BU36&gt;マスタ!$C$3,1,0)</f>
        <v>0</v>
      </c>
      <c r="BI37" s="310">
        <f>IF(BI36+BV36&gt;マスタ!$C$3,1,0)</f>
        <v>0</v>
      </c>
      <c r="BJ37" s="310">
        <f>IF(BJ36+BW36&gt;マスタ!$C$3,1,0)</f>
        <v>0</v>
      </c>
      <c r="BK37" s="310">
        <f>IF(BK36+BX36&gt;マスタ!$C$3,1,0)</f>
        <v>0</v>
      </c>
      <c r="BL37" s="310">
        <f>IF(BL36+BY36&gt;マスタ!$C$3,1,0)</f>
        <v>0</v>
      </c>
      <c r="BM37" s="310">
        <f>IF(BM36+BZ36&gt;マスタ!$C$3,1,0)</f>
        <v>0</v>
      </c>
      <c r="BN37" s="310">
        <f>IF(BN36+CA36&gt;マスタ!$C$3,1,0)</f>
        <v>0</v>
      </c>
      <c r="BO37" s="310">
        <f>IF(BO36+CB36&gt;マスタ!$C$3,1,0)</f>
        <v>0</v>
      </c>
      <c r="BP37" s="310">
        <f>IF(BP36+CC36&gt;マスタ!$C$3,1,0)</f>
        <v>0</v>
      </c>
      <c r="BQ37" s="310">
        <f>IF(BQ36+CD36&gt;マスタ!$C$3,1,0)</f>
        <v>0</v>
      </c>
      <c r="BR37" s="310">
        <f>IF(BR36+CE36&gt;マスタ!$C$3,1,0)</f>
        <v>0</v>
      </c>
      <c r="BS37" s="310">
        <f>IF(BS36+CF36&gt;マスタ!$C$3,1,0)</f>
        <v>0</v>
      </c>
      <c r="BU37" s="310"/>
      <c r="BV37" s="310"/>
      <c r="BW37" s="310"/>
      <c r="BX37" s="310"/>
      <c r="BY37" s="310"/>
      <c r="BZ37" s="310"/>
      <c r="CA37" s="310"/>
      <c r="CB37" s="310"/>
      <c r="CC37" s="310"/>
      <c r="CD37" s="310"/>
      <c r="CE37" s="310"/>
      <c r="CF37" s="310"/>
    </row>
    <row r="38" spans="1:99" x14ac:dyDescent="0.15">
      <c r="A38" s="534"/>
      <c r="B38" s="537"/>
      <c r="C38" s="537"/>
      <c r="D38" s="537"/>
      <c r="E38" s="542"/>
      <c r="F38" s="537"/>
      <c r="G38" s="353" t="s">
        <v>447</v>
      </c>
      <c r="H38" s="309"/>
      <c r="I38" s="347"/>
      <c r="J38" s="347"/>
      <c r="K38" s="347"/>
      <c r="L38" s="347"/>
      <c r="M38" s="347"/>
      <c r="N38" s="347"/>
      <c r="O38" s="347"/>
      <c r="P38" s="347"/>
      <c r="Q38" s="347"/>
      <c r="R38" s="347"/>
      <c r="S38" s="347"/>
      <c r="T38" s="307">
        <f t="shared" si="2"/>
        <v>0</v>
      </c>
      <c r="U38" s="308"/>
      <c r="V38" s="348"/>
      <c r="W38" s="348"/>
      <c r="X38" s="348"/>
      <c r="Y38" s="348"/>
      <c r="Z38" s="348"/>
      <c r="AA38" s="348"/>
      <c r="AB38" s="348"/>
      <c r="AC38" s="348"/>
      <c r="AD38" s="348"/>
      <c r="AE38" s="348"/>
      <c r="AF38" s="348"/>
      <c r="AG38" s="307">
        <f t="shared" si="4"/>
        <v>0</v>
      </c>
      <c r="AH38" s="545"/>
      <c r="AO38" s="304">
        <v>1</v>
      </c>
      <c r="AP38" s="304">
        <v>3</v>
      </c>
      <c r="AQ38" s="304">
        <v>9</v>
      </c>
      <c r="AR38" s="306">
        <f ca="1">IF($AQ38=1,IF(INDIRECT(ADDRESS(($AO38-1)*3+$AP38+5,$AQ38+7))="",0,INDIRECT(ADDRESS(($AO38-1)*3+$AP38+5,$AQ38+7))),IF(INDIRECT(ADDRESS(($AO38-1)*3+$AP38+5,$AQ38+7))="",0,IF(COUNTIF(INDIRECT(ADDRESS(($AO38-1)*36+($AP38-1)*12+6,COLUMN())):INDIRECT(ADDRESS(($AO38-1)*36+($AP38-1)*12+$AQ38+4,COLUMN())),INDIRECT(ADDRESS(($AO38-1)*3+$AP38+5,$AQ38+7)))&gt;=1,0,INDIRECT(ADDRESS(($AO38-1)*3+$AP38+5,$AQ38+7)))))</f>
        <v>0</v>
      </c>
      <c r="AS38" s="304">
        <f ca="1">COUNTIF(INDIRECT("H"&amp;(ROW()+12*(($AO38-1)*3+$AP38)-ROW())/12+5):INDIRECT("S"&amp;(ROW()+12*(($AO38-1)*3+$AP38)-ROW())/12+5),AR38)</f>
        <v>0</v>
      </c>
      <c r="AT38" s="306">
        <f ca="1">IF($AQ38=1,IF(INDIRECT(ADDRESS(($AO38-1)*3+$AP38+5,$AQ38+20))="",0,INDIRECT(ADDRESS(($AO38-1)*3+$AP38+5,$AQ38+20))),IF(INDIRECT(ADDRESS(($AO38-1)*3+$AP38+5,$AQ38+20))="",0,IF(COUNTIF(INDIRECT(ADDRESS(($AO38-1)*36+($AP38-1)*12+6,COLUMN())):INDIRECT(ADDRESS(($AO38-1)*36+($AP38-1)*12+$AQ38+4,COLUMN())),INDIRECT(ADDRESS(($AO38-1)*3+$AP38+5,$AQ38+20)))&gt;=1,0,INDIRECT(ADDRESS(($AO38-1)*3+$AP38+5,$AQ38+20)))))</f>
        <v>0</v>
      </c>
      <c r="AU38" s="304">
        <f ca="1">COUNTIF(INDIRECT("U"&amp;(ROW()+12*(($AO38-1)*3+$AP38)-ROW())/12+5):INDIRECT("AF"&amp;(ROW()+12*(($AO38-1)*3+$AP38)-ROW())/12+5),AT38)</f>
        <v>0</v>
      </c>
      <c r="AV38" s="304">
        <f ca="1">IF(AND(AR38+AT38&gt;0,AS38+AU38&gt;0),COUNTIF(AV$6:AV37,"&gt;0")+1,0)</f>
        <v>0</v>
      </c>
      <c r="BF38" s="304">
        <v>3</v>
      </c>
      <c r="BG38" s="338"/>
      <c r="BH38" s="310"/>
      <c r="BI38" s="310"/>
      <c r="BJ38" s="310"/>
      <c r="BK38" s="310"/>
      <c r="BL38" s="310"/>
      <c r="BM38" s="310"/>
      <c r="BN38" s="310"/>
      <c r="BO38" s="310"/>
      <c r="BP38" s="310"/>
      <c r="BQ38" s="310"/>
      <c r="BR38" s="310"/>
      <c r="BS38" s="310"/>
      <c r="BU38" s="310"/>
      <c r="BV38" s="310"/>
      <c r="BW38" s="310"/>
      <c r="BX38" s="310"/>
      <c r="BY38" s="310"/>
      <c r="BZ38" s="310"/>
      <c r="CA38" s="310"/>
      <c r="CB38" s="310"/>
      <c r="CC38" s="310"/>
      <c r="CD38" s="310"/>
      <c r="CE38" s="310"/>
      <c r="CF38" s="310"/>
    </row>
    <row r="39" spans="1:99" x14ac:dyDescent="0.15">
      <c r="A39" s="532">
        <v>12</v>
      </c>
      <c r="B39" s="535"/>
      <c r="C39" s="538"/>
      <c r="D39" s="539"/>
      <c r="E39" s="540"/>
      <c r="F39" s="539"/>
      <c r="G39" s="318" t="s">
        <v>348</v>
      </c>
      <c r="H39" s="317"/>
      <c r="I39" s="343" t="str">
        <f t="shared" ref="I39:I40" si="149">IF(H39="","",H39)</f>
        <v/>
      </c>
      <c r="J39" s="343" t="str">
        <f t="shared" ref="J39:J40" si="150">IF(I39="","",I39)</f>
        <v/>
      </c>
      <c r="K39" s="343" t="str">
        <f t="shared" ref="K39:K40" si="151">IF(J39="","",J39)</f>
        <v/>
      </c>
      <c r="L39" s="343" t="str">
        <f t="shared" ref="L39:L40" si="152">IF(K39="","",K39)</f>
        <v/>
      </c>
      <c r="M39" s="343" t="str">
        <f t="shared" ref="M39:M40" si="153">IF(L39="","",L39)</f>
        <v/>
      </c>
      <c r="N39" s="343" t="str">
        <f t="shared" ref="N39:N40" si="154">IF(M39="","",M39)</f>
        <v/>
      </c>
      <c r="O39" s="343" t="str">
        <f t="shared" ref="O39:O40" si="155">IF(N39="","",N39)</f>
        <v/>
      </c>
      <c r="P39" s="343" t="str">
        <f t="shared" ref="P39:P40" si="156">IF(O39="","",O39)</f>
        <v/>
      </c>
      <c r="Q39" s="343" t="str">
        <f t="shared" ref="Q39:Q40" si="157">IF(P39="","",P39)</f>
        <v/>
      </c>
      <c r="R39" s="343" t="str">
        <f t="shared" ref="R39:R40" si="158">IF(Q39="","",Q39)</f>
        <v/>
      </c>
      <c r="S39" s="343" t="str">
        <f t="shared" ref="S39:S40" si="159">IF(R39="","",R39)</f>
        <v/>
      </c>
      <c r="T39" s="315">
        <f t="shared" si="2"/>
        <v>0</v>
      </c>
      <c r="U39" s="316"/>
      <c r="V39" s="345" t="str">
        <f t="shared" ref="V39:AF52" si="160">IF(U39="","",U39)</f>
        <v/>
      </c>
      <c r="W39" s="345" t="str">
        <f t="shared" si="160"/>
        <v/>
      </c>
      <c r="X39" s="345" t="str">
        <f t="shared" si="160"/>
        <v/>
      </c>
      <c r="Y39" s="345" t="str">
        <f t="shared" si="160"/>
        <v/>
      </c>
      <c r="Z39" s="345" t="str">
        <f t="shared" si="160"/>
        <v/>
      </c>
      <c r="AA39" s="345" t="str">
        <f t="shared" si="160"/>
        <v/>
      </c>
      <c r="AB39" s="345" t="str">
        <f t="shared" si="160"/>
        <v/>
      </c>
      <c r="AC39" s="345" t="str">
        <f t="shared" si="160"/>
        <v/>
      </c>
      <c r="AD39" s="345" t="str">
        <f t="shared" si="160"/>
        <v/>
      </c>
      <c r="AE39" s="345" t="str">
        <f t="shared" si="160"/>
        <v/>
      </c>
      <c r="AF39" s="345" t="str">
        <f t="shared" si="160"/>
        <v/>
      </c>
      <c r="AG39" s="315">
        <f t="shared" si="4"/>
        <v>0</v>
      </c>
      <c r="AH39" s="543"/>
      <c r="AO39" s="304">
        <v>1</v>
      </c>
      <c r="AP39" s="304">
        <v>3</v>
      </c>
      <c r="AQ39" s="304">
        <v>10</v>
      </c>
      <c r="AR39" s="306">
        <f ca="1">IF($AQ39=1,IF(INDIRECT(ADDRESS(($AO39-1)*3+$AP39+5,$AQ39+7))="",0,INDIRECT(ADDRESS(($AO39-1)*3+$AP39+5,$AQ39+7))),IF(INDIRECT(ADDRESS(($AO39-1)*3+$AP39+5,$AQ39+7))="",0,IF(COUNTIF(INDIRECT(ADDRESS(($AO39-1)*36+($AP39-1)*12+6,COLUMN())):INDIRECT(ADDRESS(($AO39-1)*36+($AP39-1)*12+$AQ39+4,COLUMN())),INDIRECT(ADDRESS(($AO39-1)*3+$AP39+5,$AQ39+7)))&gt;=1,0,INDIRECT(ADDRESS(($AO39-1)*3+$AP39+5,$AQ39+7)))))</f>
        <v>0</v>
      </c>
      <c r="AS39" s="304">
        <f ca="1">COUNTIF(INDIRECT("H"&amp;(ROW()+12*(($AO39-1)*3+$AP39)-ROW())/12+5):INDIRECT("S"&amp;(ROW()+12*(($AO39-1)*3+$AP39)-ROW())/12+5),AR39)</f>
        <v>0</v>
      </c>
      <c r="AT39" s="306">
        <f ca="1">IF($AQ39=1,IF(INDIRECT(ADDRESS(($AO39-1)*3+$AP39+5,$AQ39+20))="",0,INDIRECT(ADDRESS(($AO39-1)*3+$AP39+5,$AQ39+20))),IF(INDIRECT(ADDRESS(($AO39-1)*3+$AP39+5,$AQ39+20))="",0,IF(COUNTIF(INDIRECT(ADDRESS(($AO39-1)*36+($AP39-1)*12+6,COLUMN())):INDIRECT(ADDRESS(($AO39-1)*36+($AP39-1)*12+$AQ39+4,COLUMN())),INDIRECT(ADDRESS(($AO39-1)*3+$AP39+5,$AQ39+20)))&gt;=1,0,INDIRECT(ADDRESS(($AO39-1)*3+$AP39+5,$AQ39+20)))))</f>
        <v>0</v>
      </c>
      <c r="AU39" s="304">
        <f ca="1">COUNTIF(INDIRECT("U"&amp;(ROW()+12*(($AO39-1)*3+$AP39)-ROW())/12+5):INDIRECT("AF"&amp;(ROW()+12*(($AO39-1)*3+$AP39)-ROW())/12+5),AT39)</f>
        <v>0</v>
      </c>
      <c r="AV39" s="304">
        <f ca="1">IF(AND(AR39+AT39&gt;0,AS39+AU39&gt;0),COUNTIF(AV$6:AV38,"&gt;0")+1,0)</f>
        <v>0</v>
      </c>
      <c r="BF39" s="304">
        <v>1</v>
      </c>
      <c r="BH39" s="310">
        <f t="shared" ref="BH39:BS39" si="161">SUM(H39:H40)</f>
        <v>0</v>
      </c>
      <c r="BI39" s="310">
        <f t="shared" si="161"/>
        <v>0</v>
      </c>
      <c r="BJ39" s="310">
        <f t="shared" si="161"/>
        <v>0</v>
      </c>
      <c r="BK39" s="310">
        <f t="shared" si="161"/>
        <v>0</v>
      </c>
      <c r="BL39" s="310">
        <f t="shared" si="161"/>
        <v>0</v>
      </c>
      <c r="BM39" s="310">
        <f t="shared" si="161"/>
        <v>0</v>
      </c>
      <c r="BN39" s="310">
        <f t="shared" si="161"/>
        <v>0</v>
      </c>
      <c r="BO39" s="310">
        <f t="shared" si="161"/>
        <v>0</v>
      </c>
      <c r="BP39" s="310">
        <f t="shared" si="161"/>
        <v>0</v>
      </c>
      <c r="BQ39" s="310">
        <f t="shared" si="161"/>
        <v>0</v>
      </c>
      <c r="BR39" s="310">
        <f t="shared" si="161"/>
        <v>0</v>
      </c>
      <c r="BS39" s="310">
        <f t="shared" si="161"/>
        <v>0</v>
      </c>
      <c r="BU39" s="310">
        <f t="shared" ref="BU39:CF39" si="162">SUM(U39:U40)</f>
        <v>0</v>
      </c>
      <c r="BV39" s="310">
        <f t="shared" si="162"/>
        <v>0</v>
      </c>
      <c r="BW39" s="310">
        <f t="shared" si="162"/>
        <v>0</v>
      </c>
      <c r="BX39" s="310">
        <f t="shared" si="162"/>
        <v>0</v>
      </c>
      <c r="BY39" s="310">
        <f t="shared" si="162"/>
        <v>0</v>
      </c>
      <c r="BZ39" s="310">
        <f t="shared" si="162"/>
        <v>0</v>
      </c>
      <c r="CA39" s="310">
        <f t="shared" si="162"/>
        <v>0</v>
      </c>
      <c r="CB39" s="310">
        <f t="shared" si="162"/>
        <v>0</v>
      </c>
      <c r="CC39" s="310">
        <f t="shared" si="162"/>
        <v>0</v>
      </c>
      <c r="CD39" s="310">
        <f t="shared" si="162"/>
        <v>0</v>
      </c>
      <c r="CE39" s="310">
        <f t="shared" si="162"/>
        <v>0</v>
      </c>
      <c r="CF39" s="310">
        <f t="shared" si="162"/>
        <v>0</v>
      </c>
      <c r="CI39" s="339" t="s">
        <v>421</v>
      </c>
      <c r="CJ39" s="310">
        <f>IF(OR($D39="副園長",$D39="教頭",$D39="主任保育士",$D39="主幹教諭"),0,BH39)</f>
        <v>0</v>
      </c>
      <c r="CK39" s="310">
        <f t="shared" ref="CK39:CU39" si="163">IF(OR($D39="副園長",$D39="教頭",$D39="主任保育士",$D39="主幹教諭"),0,BI39)</f>
        <v>0</v>
      </c>
      <c r="CL39" s="310">
        <f t="shared" si="163"/>
        <v>0</v>
      </c>
      <c r="CM39" s="310">
        <f t="shared" si="163"/>
        <v>0</v>
      </c>
      <c r="CN39" s="310">
        <f t="shared" si="163"/>
        <v>0</v>
      </c>
      <c r="CO39" s="310">
        <f t="shared" si="163"/>
        <v>0</v>
      </c>
      <c r="CP39" s="310">
        <f t="shared" si="163"/>
        <v>0</v>
      </c>
      <c r="CQ39" s="310">
        <f t="shared" si="163"/>
        <v>0</v>
      </c>
      <c r="CR39" s="310">
        <f t="shared" si="163"/>
        <v>0</v>
      </c>
      <c r="CS39" s="310">
        <f t="shared" si="163"/>
        <v>0</v>
      </c>
      <c r="CT39" s="310">
        <f t="shared" si="163"/>
        <v>0</v>
      </c>
      <c r="CU39" s="310">
        <f t="shared" si="163"/>
        <v>0</v>
      </c>
    </row>
    <row r="40" spans="1:99" x14ac:dyDescent="0.15">
      <c r="A40" s="533"/>
      <c r="B40" s="536"/>
      <c r="C40" s="536"/>
      <c r="D40" s="536"/>
      <c r="E40" s="541"/>
      <c r="F40" s="536"/>
      <c r="G40" s="314" t="s">
        <v>347</v>
      </c>
      <c r="H40" s="313"/>
      <c r="I40" s="344" t="str">
        <f t="shared" si="149"/>
        <v/>
      </c>
      <c r="J40" s="344" t="str">
        <f t="shared" si="150"/>
        <v/>
      </c>
      <c r="K40" s="344" t="str">
        <f t="shared" si="151"/>
        <v/>
      </c>
      <c r="L40" s="344" t="str">
        <f t="shared" si="152"/>
        <v/>
      </c>
      <c r="M40" s="344" t="str">
        <f t="shared" si="153"/>
        <v/>
      </c>
      <c r="N40" s="344" t="str">
        <f t="shared" si="154"/>
        <v/>
      </c>
      <c r="O40" s="344" t="str">
        <f t="shared" si="155"/>
        <v/>
      </c>
      <c r="P40" s="344" t="str">
        <f t="shared" si="156"/>
        <v/>
      </c>
      <c r="Q40" s="344" t="str">
        <f t="shared" si="157"/>
        <v/>
      </c>
      <c r="R40" s="344" t="str">
        <f t="shared" si="158"/>
        <v/>
      </c>
      <c r="S40" s="344" t="str">
        <f t="shared" si="159"/>
        <v/>
      </c>
      <c r="T40" s="311">
        <f t="shared" si="2"/>
        <v>0</v>
      </c>
      <c r="U40" s="312"/>
      <c r="V40" s="346" t="str">
        <f t="shared" si="160"/>
        <v/>
      </c>
      <c r="W40" s="346" t="str">
        <f t="shared" si="160"/>
        <v/>
      </c>
      <c r="X40" s="346" t="str">
        <f t="shared" si="160"/>
        <v/>
      </c>
      <c r="Y40" s="346" t="str">
        <f t="shared" si="160"/>
        <v/>
      </c>
      <c r="Z40" s="346" t="str">
        <f t="shared" si="160"/>
        <v/>
      </c>
      <c r="AA40" s="346" t="str">
        <f t="shared" si="160"/>
        <v/>
      </c>
      <c r="AB40" s="346" t="str">
        <f t="shared" si="160"/>
        <v/>
      </c>
      <c r="AC40" s="346" t="str">
        <f t="shared" si="160"/>
        <v/>
      </c>
      <c r="AD40" s="346" t="str">
        <f t="shared" si="160"/>
        <v/>
      </c>
      <c r="AE40" s="346" t="str">
        <f t="shared" si="160"/>
        <v/>
      </c>
      <c r="AF40" s="346" t="str">
        <f t="shared" si="160"/>
        <v/>
      </c>
      <c r="AG40" s="311">
        <f t="shared" si="4"/>
        <v>0</v>
      </c>
      <c r="AH40" s="544"/>
      <c r="AO40" s="304">
        <v>1</v>
      </c>
      <c r="AP40" s="304">
        <v>3</v>
      </c>
      <c r="AQ40" s="304">
        <v>11</v>
      </c>
      <c r="AR40" s="306">
        <f ca="1">IF($AQ40=1,IF(INDIRECT(ADDRESS(($AO40-1)*3+$AP40+5,$AQ40+7))="",0,INDIRECT(ADDRESS(($AO40-1)*3+$AP40+5,$AQ40+7))),IF(INDIRECT(ADDRESS(($AO40-1)*3+$AP40+5,$AQ40+7))="",0,IF(COUNTIF(INDIRECT(ADDRESS(($AO40-1)*36+($AP40-1)*12+6,COLUMN())):INDIRECT(ADDRESS(($AO40-1)*36+($AP40-1)*12+$AQ40+4,COLUMN())),INDIRECT(ADDRESS(($AO40-1)*3+$AP40+5,$AQ40+7)))&gt;=1,0,INDIRECT(ADDRESS(($AO40-1)*3+$AP40+5,$AQ40+7)))))</f>
        <v>0</v>
      </c>
      <c r="AS40" s="304">
        <f ca="1">COUNTIF(INDIRECT("H"&amp;(ROW()+12*(($AO40-1)*3+$AP40)-ROW())/12+5):INDIRECT("S"&amp;(ROW()+12*(($AO40-1)*3+$AP40)-ROW())/12+5),AR40)</f>
        <v>0</v>
      </c>
      <c r="AT40" s="306">
        <f ca="1">IF($AQ40=1,IF(INDIRECT(ADDRESS(($AO40-1)*3+$AP40+5,$AQ40+20))="",0,INDIRECT(ADDRESS(($AO40-1)*3+$AP40+5,$AQ40+20))),IF(INDIRECT(ADDRESS(($AO40-1)*3+$AP40+5,$AQ40+20))="",0,IF(COUNTIF(INDIRECT(ADDRESS(($AO40-1)*36+($AP40-1)*12+6,COLUMN())):INDIRECT(ADDRESS(($AO40-1)*36+($AP40-1)*12+$AQ40+4,COLUMN())),INDIRECT(ADDRESS(($AO40-1)*3+$AP40+5,$AQ40+20)))&gt;=1,0,INDIRECT(ADDRESS(($AO40-1)*3+$AP40+5,$AQ40+20)))))</f>
        <v>0</v>
      </c>
      <c r="AU40" s="304">
        <f ca="1">COUNTIF(INDIRECT("U"&amp;(ROW()+12*(($AO40-1)*3+$AP40)-ROW())/12+5):INDIRECT("AF"&amp;(ROW()+12*(($AO40-1)*3+$AP40)-ROW())/12+5),AT40)</f>
        <v>0</v>
      </c>
      <c r="AV40" s="304">
        <f ca="1">IF(AND(AR40+AT40&gt;0,AS40+AU40&gt;0),COUNTIF(AV$6:AV39,"&gt;0")+1,0)</f>
        <v>0</v>
      </c>
      <c r="BF40" s="304">
        <v>2</v>
      </c>
      <c r="BG40" s="304" t="s">
        <v>346</v>
      </c>
      <c r="BH40" s="310">
        <f>IF(BH39+BU39&gt;マスタ!$C$3,1,0)</f>
        <v>0</v>
      </c>
      <c r="BI40" s="310">
        <f>IF(BI39+BV39&gt;マスタ!$C$3,1,0)</f>
        <v>0</v>
      </c>
      <c r="BJ40" s="310">
        <f>IF(BJ39+BW39&gt;マスタ!$C$3,1,0)</f>
        <v>0</v>
      </c>
      <c r="BK40" s="310">
        <f>IF(BK39+BX39&gt;マスタ!$C$3,1,0)</f>
        <v>0</v>
      </c>
      <c r="BL40" s="310">
        <f>IF(BL39+BY39&gt;マスタ!$C$3,1,0)</f>
        <v>0</v>
      </c>
      <c r="BM40" s="310">
        <f>IF(BM39+BZ39&gt;マスタ!$C$3,1,0)</f>
        <v>0</v>
      </c>
      <c r="BN40" s="310">
        <f>IF(BN39+CA39&gt;マスタ!$C$3,1,0)</f>
        <v>0</v>
      </c>
      <c r="BO40" s="310">
        <f>IF(BO39+CB39&gt;マスタ!$C$3,1,0)</f>
        <v>0</v>
      </c>
      <c r="BP40" s="310">
        <f>IF(BP39+CC39&gt;マスタ!$C$3,1,0)</f>
        <v>0</v>
      </c>
      <c r="BQ40" s="310">
        <f>IF(BQ39+CD39&gt;マスタ!$C$3,1,0)</f>
        <v>0</v>
      </c>
      <c r="BR40" s="310">
        <f>IF(BR39+CE39&gt;マスタ!$C$3,1,0)</f>
        <v>0</v>
      </c>
      <c r="BS40" s="310">
        <f>IF(BS39+CF39&gt;マスタ!$C$3,1,0)</f>
        <v>0</v>
      </c>
      <c r="BU40" s="310"/>
      <c r="BV40" s="310"/>
      <c r="BW40" s="310"/>
      <c r="BX40" s="310"/>
      <c r="BY40" s="310"/>
      <c r="BZ40" s="310"/>
      <c r="CA40" s="310"/>
      <c r="CB40" s="310"/>
      <c r="CC40" s="310"/>
      <c r="CD40" s="310"/>
      <c r="CE40" s="310"/>
      <c r="CF40" s="310"/>
    </row>
    <row r="41" spans="1:99" x14ac:dyDescent="0.15">
      <c r="A41" s="534"/>
      <c r="B41" s="537"/>
      <c r="C41" s="537"/>
      <c r="D41" s="537"/>
      <c r="E41" s="542"/>
      <c r="F41" s="537"/>
      <c r="G41" s="353" t="s">
        <v>447</v>
      </c>
      <c r="H41" s="309"/>
      <c r="I41" s="347"/>
      <c r="J41" s="347"/>
      <c r="K41" s="347"/>
      <c r="L41" s="347"/>
      <c r="M41" s="347"/>
      <c r="N41" s="347"/>
      <c r="O41" s="347"/>
      <c r="P41" s="347"/>
      <c r="Q41" s="347"/>
      <c r="R41" s="347"/>
      <c r="S41" s="347"/>
      <c r="T41" s="307">
        <f t="shared" si="2"/>
        <v>0</v>
      </c>
      <c r="U41" s="308"/>
      <c r="V41" s="348"/>
      <c r="W41" s="348"/>
      <c r="X41" s="348"/>
      <c r="Y41" s="348"/>
      <c r="Z41" s="348"/>
      <c r="AA41" s="348"/>
      <c r="AB41" s="348"/>
      <c r="AC41" s="348"/>
      <c r="AD41" s="348"/>
      <c r="AE41" s="348"/>
      <c r="AF41" s="348"/>
      <c r="AG41" s="307">
        <f t="shared" si="4"/>
        <v>0</v>
      </c>
      <c r="AH41" s="545"/>
      <c r="AO41" s="304">
        <v>1</v>
      </c>
      <c r="AP41" s="304">
        <v>3</v>
      </c>
      <c r="AQ41" s="304">
        <v>12</v>
      </c>
      <c r="AR41" s="306">
        <f ca="1">IF($AQ41=1,IF(INDIRECT(ADDRESS(($AO41-1)*3+$AP41+5,$AQ41+7))="",0,INDIRECT(ADDRESS(($AO41-1)*3+$AP41+5,$AQ41+7))),IF(INDIRECT(ADDRESS(($AO41-1)*3+$AP41+5,$AQ41+7))="",0,IF(COUNTIF(INDIRECT(ADDRESS(($AO41-1)*36+($AP41-1)*12+6,COLUMN())):INDIRECT(ADDRESS(($AO41-1)*36+($AP41-1)*12+$AQ41+4,COLUMN())),INDIRECT(ADDRESS(($AO41-1)*3+$AP41+5,$AQ41+7)))&gt;=1,0,INDIRECT(ADDRESS(($AO41-1)*3+$AP41+5,$AQ41+7)))))</f>
        <v>0</v>
      </c>
      <c r="AS41" s="304">
        <f ca="1">COUNTIF(INDIRECT("H"&amp;(ROW()+12*(($AO41-1)*3+$AP41)-ROW())/12+5):INDIRECT("S"&amp;(ROW()+12*(($AO41-1)*3+$AP41)-ROW())/12+5),AR41)</f>
        <v>0</v>
      </c>
      <c r="AT41" s="306">
        <f ca="1">IF($AQ41=1,IF(INDIRECT(ADDRESS(($AO41-1)*3+$AP41+5,$AQ41+20))="",0,INDIRECT(ADDRESS(($AO41-1)*3+$AP41+5,$AQ41+20))),IF(INDIRECT(ADDRESS(($AO41-1)*3+$AP41+5,$AQ41+20))="",0,IF(COUNTIF(INDIRECT(ADDRESS(($AO41-1)*36+($AP41-1)*12+6,COLUMN())):INDIRECT(ADDRESS(($AO41-1)*36+($AP41-1)*12+$AQ41+4,COLUMN())),INDIRECT(ADDRESS(($AO41-1)*3+$AP41+5,$AQ41+20)))&gt;=1,0,INDIRECT(ADDRESS(($AO41-1)*3+$AP41+5,$AQ41+20)))))</f>
        <v>0</v>
      </c>
      <c r="AU41" s="304">
        <f ca="1">COUNTIF(INDIRECT("U"&amp;(ROW()+12*(($AO41-1)*3+$AP41)-ROW())/12+5):INDIRECT("AF"&amp;(ROW()+12*(($AO41-1)*3+$AP41)-ROW())/12+5),AT41)</f>
        <v>0</v>
      </c>
      <c r="AV41" s="304">
        <f ca="1">IF(AND(AR41+AT41&gt;0,AS41+AU41&gt;0),COUNTIF(AV$6:AV40,"&gt;0")+1,0)</f>
        <v>0</v>
      </c>
      <c r="BF41" s="304">
        <v>3</v>
      </c>
      <c r="BG41" s="338"/>
      <c r="BH41" s="310"/>
      <c r="BI41" s="310"/>
      <c r="BJ41" s="310"/>
      <c r="BK41" s="310"/>
      <c r="BL41" s="310"/>
      <c r="BM41" s="310"/>
      <c r="BN41" s="310"/>
      <c r="BO41" s="310"/>
      <c r="BP41" s="310"/>
      <c r="BQ41" s="310"/>
      <c r="BR41" s="310"/>
      <c r="BS41" s="310"/>
      <c r="BU41" s="310"/>
      <c r="BV41" s="310"/>
      <c r="BW41" s="310"/>
      <c r="BX41" s="310"/>
      <c r="BY41" s="310"/>
      <c r="BZ41" s="310"/>
      <c r="CA41" s="310"/>
      <c r="CB41" s="310"/>
      <c r="CC41" s="310"/>
      <c r="CD41" s="310"/>
      <c r="CE41" s="310"/>
      <c r="CF41" s="310"/>
    </row>
    <row r="42" spans="1:99" x14ac:dyDescent="0.15">
      <c r="A42" s="532">
        <v>13</v>
      </c>
      <c r="B42" s="535"/>
      <c r="C42" s="538"/>
      <c r="D42" s="539"/>
      <c r="E42" s="540"/>
      <c r="F42" s="539"/>
      <c r="G42" s="318" t="s">
        <v>348</v>
      </c>
      <c r="H42" s="317"/>
      <c r="I42" s="343" t="str">
        <f t="shared" ref="I42:I43" si="164">IF(H42="","",H42)</f>
        <v/>
      </c>
      <c r="J42" s="343" t="str">
        <f t="shared" ref="J42:J43" si="165">IF(I42="","",I42)</f>
        <v/>
      </c>
      <c r="K42" s="343" t="str">
        <f t="shared" ref="K42:K43" si="166">IF(J42="","",J42)</f>
        <v/>
      </c>
      <c r="L42" s="343" t="str">
        <f t="shared" ref="L42:L43" si="167">IF(K42="","",K42)</f>
        <v/>
      </c>
      <c r="M42" s="343" t="str">
        <f t="shared" ref="M42:M43" si="168">IF(L42="","",L42)</f>
        <v/>
      </c>
      <c r="N42" s="343" t="str">
        <f t="shared" ref="N42:N43" si="169">IF(M42="","",M42)</f>
        <v/>
      </c>
      <c r="O42" s="343" t="str">
        <f t="shared" ref="O42:O43" si="170">IF(N42="","",N42)</f>
        <v/>
      </c>
      <c r="P42" s="343" t="str">
        <f t="shared" ref="P42:P43" si="171">IF(O42="","",O42)</f>
        <v/>
      </c>
      <c r="Q42" s="343" t="str">
        <f t="shared" ref="Q42:Q43" si="172">IF(P42="","",P42)</f>
        <v/>
      </c>
      <c r="R42" s="343" t="str">
        <f t="shared" ref="R42:R43" si="173">IF(Q42="","",Q42)</f>
        <v/>
      </c>
      <c r="S42" s="343" t="str">
        <f t="shared" ref="S42:S43" si="174">IF(R42="","",R42)</f>
        <v/>
      </c>
      <c r="T42" s="315">
        <f t="shared" si="2"/>
        <v>0</v>
      </c>
      <c r="U42" s="316"/>
      <c r="V42" s="345" t="str">
        <f t="shared" si="160"/>
        <v/>
      </c>
      <c r="W42" s="345" t="str">
        <f t="shared" si="160"/>
        <v/>
      </c>
      <c r="X42" s="345" t="str">
        <f t="shared" si="160"/>
        <v/>
      </c>
      <c r="Y42" s="345" t="str">
        <f t="shared" si="160"/>
        <v/>
      </c>
      <c r="Z42" s="345" t="str">
        <f t="shared" si="160"/>
        <v/>
      </c>
      <c r="AA42" s="345" t="str">
        <f t="shared" si="160"/>
        <v/>
      </c>
      <c r="AB42" s="345" t="str">
        <f t="shared" si="160"/>
        <v/>
      </c>
      <c r="AC42" s="345" t="str">
        <f t="shared" si="160"/>
        <v/>
      </c>
      <c r="AD42" s="345" t="str">
        <f t="shared" si="160"/>
        <v/>
      </c>
      <c r="AE42" s="345" t="str">
        <f t="shared" si="160"/>
        <v/>
      </c>
      <c r="AF42" s="345" t="str">
        <f t="shared" si="160"/>
        <v/>
      </c>
      <c r="AG42" s="315">
        <f t="shared" si="4"/>
        <v>0</v>
      </c>
      <c r="AH42" s="543"/>
      <c r="AO42" s="304">
        <v>2</v>
      </c>
      <c r="AP42" s="304">
        <v>1</v>
      </c>
      <c r="AQ42" s="304">
        <v>1</v>
      </c>
      <c r="AR42" s="306">
        <f ca="1">IF($AQ42=1,IF(INDIRECT(ADDRESS(($AO42-1)*3+$AP42+5,$AQ42+7))="",0,INDIRECT(ADDRESS(($AO42-1)*3+$AP42+5,$AQ42+7))),IF(INDIRECT(ADDRESS(($AO42-1)*3+$AP42+5,$AQ42+7))="",0,IF(COUNTIF(INDIRECT(ADDRESS(($AO42-1)*36+($AP42-1)*12+6,COLUMN())):INDIRECT(ADDRESS(($AO42-1)*36+($AP42-1)*12+$AQ42+4,COLUMN())),INDIRECT(ADDRESS(($AO42-1)*3+$AP42+5,$AQ42+7)))&gt;=1,0,INDIRECT(ADDRESS(($AO42-1)*3+$AP42+5,$AQ42+7)))))</f>
        <v>0</v>
      </c>
      <c r="AS42" s="304">
        <f ca="1">COUNTIF(INDIRECT("H"&amp;(ROW()+12*(($AO42-1)*3+$AP42)-ROW())/12+5):INDIRECT("S"&amp;(ROW()+12*(($AO42-1)*3+$AP42)-ROW())/12+5),AR42)</f>
        <v>0</v>
      </c>
      <c r="AT42" s="306">
        <f ca="1">IF($AQ42=1,IF(INDIRECT(ADDRESS(($AO42-1)*3+$AP42+5,$AQ42+20))="",0,INDIRECT(ADDRESS(($AO42-1)*3+$AP42+5,$AQ42+20))),IF(INDIRECT(ADDRESS(($AO42-1)*3+$AP42+5,$AQ42+20))="",0,IF(COUNTIF(INDIRECT(ADDRESS(($AO42-1)*36+($AP42-1)*12+6,COLUMN())):INDIRECT(ADDRESS(($AO42-1)*36+($AP42-1)*12+$AQ42+4,COLUMN())),INDIRECT(ADDRESS(($AO42-1)*3+$AP42+5,$AQ42+20)))&gt;=1,0,INDIRECT(ADDRESS(($AO42-1)*3+$AP42+5,$AQ42+20)))))</f>
        <v>0</v>
      </c>
      <c r="AU42" s="304">
        <f ca="1">COUNTIF(INDIRECT("U"&amp;(ROW()+12*(($AO42-1)*3+$AP42)-ROW())/12+5):INDIRECT("AF"&amp;(ROW()+12*(($AO42-1)*3+$AP42)-ROW())/12+5),AT42)</f>
        <v>0</v>
      </c>
      <c r="AV42" s="304">
        <f ca="1">IF(AND(AR42+AT42&gt;0,AS42+AU42&gt;0),COUNTIF(AV$6:AV41,"&gt;0")+1,0)</f>
        <v>0</v>
      </c>
      <c r="BF42" s="304">
        <v>1</v>
      </c>
      <c r="BH42" s="310">
        <f t="shared" ref="BH42:BS42" si="175">SUM(H42:H43)</f>
        <v>0</v>
      </c>
      <c r="BI42" s="310">
        <f t="shared" si="175"/>
        <v>0</v>
      </c>
      <c r="BJ42" s="310">
        <f t="shared" si="175"/>
        <v>0</v>
      </c>
      <c r="BK42" s="310">
        <f t="shared" si="175"/>
        <v>0</v>
      </c>
      <c r="BL42" s="310">
        <f t="shared" si="175"/>
        <v>0</v>
      </c>
      <c r="BM42" s="310">
        <f t="shared" si="175"/>
        <v>0</v>
      </c>
      <c r="BN42" s="310">
        <f t="shared" si="175"/>
        <v>0</v>
      </c>
      <c r="BO42" s="310">
        <f t="shared" si="175"/>
        <v>0</v>
      </c>
      <c r="BP42" s="310">
        <f t="shared" si="175"/>
        <v>0</v>
      </c>
      <c r="BQ42" s="310">
        <f t="shared" si="175"/>
        <v>0</v>
      </c>
      <c r="BR42" s="310">
        <f t="shared" si="175"/>
        <v>0</v>
      </c>
      <c r="BS42" s="310">
        <f t="shared" si="175"/>
        <v>0</v>
      </c>
      <c r="BU42" s="310">
        <f t="shared" ref="BU42:CF42" si="176">SUM(U42:U43)</f>
        <v>0</v>
      </c>
      <c r="BV42" s="310">
        <f t="shared" si="176"/>
        <v>0</v>
      </c>
      <c r="BW42" s="310">
        <f t="shared" si="176"/>
        <v>0</v>
      </c>
      <c r="BX42" s="310">
        <f t="shared" si="176"/>
        <v>0</v>
      </c>
      <c r="BY42" s="310">
        <f t="shared" si="176"/>
        <v>0</v>
      </c>
      <c r="BZ42" s="310">
        <f t="shared" si="176"/>
        <v>0</v>
      </c>
      <c r="CA42" s="310">
        <f t="shared" si="176"/>
        <v>0</v>
      </c>
      <c r="CB42" s="310">
        <f t="shared" si="176"/>
        <v>0</v>
      </c>
      <c r="CC42" s="310">
        <f t="shared" si="176"/>
        <v>0</v>
      </c>
      <c r="CD42" s="310">
        <f t="shared" si="176"/>
        <v>0</v>
      </c>
      <c r="CE42" s="310">
        <f t="shared" si="176"/>
        <v>0</v>
      </c>
      <c r="CF42" s="310">
        <f t="shared" si="176"/>
        <v>0</v>
      </c>
      <c r="CI42" s="339" t="s">
        <v>421</v>
      </c>
      <c r="CJ42" s="310">
        <f>IF(OR($D42="副園長",$D42="教頭",$D42="主任保育士",$D42="主幹教諭"),0,BH42)</f>
        <v>0</v>
      </c>
      <c r="CK42" s="310">
        <f t="shared" ref="CK42:CU42" si="177">IF(OR($D42="副園長",$D42="教頭",$D42="主任保育士",$D42="主幹教諭"),0,BI42)</f>
        <v>0</v>
      </c>
      <c r="CL42" s="310">
        <f t="shared" si="177"/>
        <v>0</v>
      </c>
      <c r="CM42" s="310">
        <f t="shared" si="177"/>
        <v>0</v>
      </c>
      <c r="CN42" s="310">
        <f t="shared" si="177"/>
        <v>0</v>
      </c>
      <c r="CO42" s="310">
        <f t="shared" si="177"/>
        <v>0</v>
      </c>
      <c r="CP42" s="310">
        <f t="shared" si="177"/>
        <v>0</v>
      </c>
      <c r="CQ42" s="310">
        <f t="shared" si="177"/>
        <v>0</v>
      </c>
      <c r="CR42" s="310">
        <f t="shared" si="177"/>
        <v>0</v>
      </c>
      <c r="CS42" s="310">
        <f t="shared" si="177"/>
        <v>0</v>
      </c>
      <c r="CT42" s="310">
        <f t="shared" si="177"/>
        <v>0</v>
      </c>
      <c r="CU42" s="310">
        <f t="shared" si="177"/>
        <v>0</v>
      </c>
    </row>
    <row r="43" spans="1:99" x14ac:dyDescent="0.15">
      <c r="A43" s="533"/>
      <c r="B43" s="536"/>
      <c r="C43" s="536"/>
      <c r="D43" s="536"/>
      <c r="E43" s="541"/>
      <c r="F43" s="536"/>
      <c r="G43" s="314" t="s">
        <v>347</v>
      </c>
      <c r="H43" s="313"/>
      <c r="I43" s="344" t="str">
        <f t="shared" si="164"/>
        <v/>
      </c>
      <c r="J43" s="344" t="str">
        <f t="shared" si="165"/>
        <v/>
      </c>
      <c r="K43" s="344" t="str">
        <f t="shared" si="166"/>
        <v/>
      </c>
      <c r="L43" s="344" t="str">
        <f t="shared" si="167"/>
        <v/>
      </c>
      <c r="M43" s="344" t="str">
        <f t="shared" si="168"/>
        <v/>
      </c>
      <c r="N43" s="344" t="str">
        <f t="shared" si="169"/>
        <v/>
      </c>
      <c r="O43" s="344" t="str">
        <f t="shared" si="170"/>
        <v/>
      </c>
      <c r="P43" s="344" t="str">
        <f t="shared" si="171"/>
        <v/>
      </c>
      <c r="Q43" s="344" t="str">
        <f t="shared" si="172"/>
        <v/>
      </c>
      <c r="R43" s="344" t="str">
        <f t="shared" si="173"/>
        <v/>
      </c>
      <c r="S43" s="344" t="str">
        <f t="shared" si="174"/>
        <v/>
      </c>
      <c r="T43" s="311">
        <f t="shared" si="2"/>
        <v>0</v>
      </c>
      <c r="U43" s="312"/>
      <c r="V43" s="346" t="str">
        <f t="shared" si="160"/>
        <v/>
      </c>
      <c r="W43" s="346" t="str">
        <f t="shared" si="160"/>
        <v/>
      </c>
      <c r="X43" s="346" t="str">
        <f t="shared" si="160"/>
        <v/>
      </c>
      <c r="Y43" s="346" t="str">
        <f t="shared" si="160"/>
        <v/>
      </c>
      <c r="Z43" s="346" t="str">
        <f t="shared" si="160"/>
        <v/>
      </c>
      <c r="AA43" s="346" t="str">
        <f t="shared" si="160"/>
        <v/>
      </c>
      <c r="AB43" s="346" t="str">
        <f t="shared" si="160"/>
        <v/>
      </c>
      <c r="AC43" s="346" t="str">
        <f t="shared" si="160"/>
        <v/>
      </c>
      <c r="AD43" s="346" t="str">
        <f t="shared" si="160"/>
        <v/>
      </c>
      <c r="AE43" s="346" t="str">
        <f t="shared" si="160"/>
        <v/>
      </c>
      <c r="AF43" s="346" t="str">
        <f t="shared" si="160"/>
        <v/>
      </c>
      <c r="AG43" s="311">
        <f t="shared" si="4"/>
        <v>0</v>
      </c>
      <c r="AH43" s="544"/>
      <c r="AO43" s="304">
        <v>2</v>
      </c>
      <c r="AP43" s="304">
        <v>1</v>
      </c>
      <c r="AQ43" s="304">
        <v>2</v>
      </c>
      <c r="AR43" s="306">
        <f ca="1">IF($AQ43=1,IF(INDIRECT(ADDRESS(($AO43-1)*3+$AP43+5,$AQ43+7))="",0,INDIRECT(ADDRESS(($AO43-1)*3+$AP43+5,$AQ43+7))),IF(INDIRECT(ADDRESS(($AO43-1)*3+$AP43+5,$AQ43+7))="",0,IF(COUNTIF(INDIRECT(ADDRESS(($AO43-1)*36+($AP43-1)*12+6,COLUMN())):INDIRECT(ADDRESS(($AO43-1)*36+($AP43-1)*12+$AQ43+4,COLUMN())),INDIRECT(ADDRESS(($AO43-1)*3+$AP43+5,$AQ43+7)))&gt;=1,0,INDIRECT(ADDRESS(($AO43-1)*3+$AP43+5,$AQ43+7)))))</f>
        <v>0</v>
      </c>
      <c r="AS43" s="304">
        <f ca="1">COUNTIF(INDIRECT("H"&amp;(ROW()+12*(($AO43-1)*3+$AP43)-ROW())/12+5):INDIRECT("S"&amp;(ROW()+12*(($AO43-1)*3+$AP43)-ROW())/12+5),AR43)</f>
        <v>0</v>
      </c>
      <c r="AT43" s="306">
        <f ca="1">IF($AQ43=1,IF(INDIRECT(ADDRESS(($AO43-1)*3+$AP43+5,$AQ43+20))="",0,INDIRECT(ADDRESS(($AO43-1)*3+$AP43+5,$AQ43+20))),IF(INDIRECT(ADDRESS(($AO43-1)*3+$AP43+5,$AQ43+20))="",0,IF(COUNTIF(INDIRECT(ADDRESS(($AO43-1)*36+($AP43-1)*12+6,COLUMN())):INDIRECT(ADDRESS(($AO43-1)*36+($AP43-1)*12+$AQ43+4,COLUMN())),INDIRECT(ADDRESS(($AO43-1)*3+$AP43+5,$AQ43+20)))&gt;=1,0,INDIRECT(ADDRESS(($AO43-1)*3+$AP43+5,$AQ43+20)))))</f>
        <v>0</v>
      </c>
      <c r="AU43" s="304">
        <f ca="1">COUNTIF(INDIRECT("U"&amp;(ROW()+12*(($AO43-1)*3+$AP43)-ROW())/12+5):INDIRECT("AF"&amp;(ROW()+12*(($AO43-1)*3+$AP43)-ROW())/12+5),AT43)</f>
        <v>0</v>
      </c>
      <c r="AV43" s="304">
        <f ca="1">IF(AND(AR43+AT43&gt;0,AS43+AU43&gt;0),COUNTIF(AV$6:AV42,"&gt;0")+1,0)</f>
        <v>0</v>
      </c>
      <c r="BF43" s="304">
        <v>2</v>
      </c>
      <c r="BG43" s="304" t="s">
        <v>346</v>
      </c>
      <c r="BH43" s="310">
        <f>IF(BH42+BU42&gt;マスタ!$C$3,1,0)</f>
        <v>0</v>
      </c>
      <c r="BI43" s="310">
        <f>IF(BI42+BV42&gt;マスタ!$C$3,1,0)</f>
        <v>0</v>
      </c>
      <c r="BJ43" s="310">
        <f>IF(BJ42+BW42&gt;マスタ!$C$3,1,0)</f>
        <v>0</v>
      </c>
      <c r="BK43" s="310">
        <f>IF(BK42+BX42&gt;マスタ!$C$3,1,0)</f>
        <v>0</v>
      </c>
      <c r="BL43" s="310">
        <f>IF(BL42+BY42&gt;マスタ!$C$3,1,0)</f>
        <v>0</v>
      </c>
      <c r="BM43" s="310">
        <f>IF(BM42+BZ42&gt;マスタ!$C$3,1,0)</f>
        <v>0</v>
      </c>
      <c r="BN43" s="310">
        <f>IF(BN42+CA42&gt;マスタ!$C$3,1,0)</f>
        <v>0</v>
      </c>
      <c r="BO43" s="310">
        <f>IF(BO42+CB42&gt;マスタ!$C$3,1,0)</f>
        <v>0</v>
      </c>
      <c r="BP43" s="310">
        <f>IF(BP42+CC42&gt;マスタ!$C$3,1,0)</f>
        <v>0</v>
      </c>
      <c r="BQ43" s="310">
        <f>IF(BQ42+CD42&gt;マスタ!$C$3,1,0)</f>
        <v>0</v>
      </c>
      <c r="BR43" s="310">
        <f>IF(BR42+CE42&gt;マスタ!$C$3,1,0)</f>
        <v>0</v>
      </c>
      <c r="BS43" s="310">
        <f>IF(BS42+CF42&gt;マスタ!$C$3,1,0)</f>
        <v>0</v>
      </c>
      <c r="BU43" s="310"/>
      <c r="BV43" s="310"/>
      <c r="BW43" s="310"/>
      <c r="BX43" s="310"/>
      <c r="BY43" s="310"/>
      <c r="BZ43" s="310"/>
      <c r="CA43" s="310"/>
      <c r="CB43" s="310"/>
      <c r="CC43" s="310"/>
      <c r="CD43" s="310"/>
      <c r="CE43" s="310"/>
      <c r="CF43" s="310"/>
    </row>
    <row r="44" spans="1:99" x14ac:dyDescent="0.15">
      <c r="A44" s="534"/>
      <c r="B44" s="537"/>
      <c r="C44" s="537"/>
      <c r="D44" s="537"/>
      <c r="E44" s="542"/>
      <c r="F44" s="537"/>
      <c r="G44" s="353" t="s">
        <v>447</v>
      </c>
      <c r="H44" s="309"/>
      <c r="I44" s="347"/>
      <c r="J44" s="347"/>
      <c r="K44" s="347"/>
      <c r="L44" s="347"/>
      <c r="M44" s="347"/>
      <c r="N44" s="347"/>
      <c r="O44" s="347"/>
      <c r="P44" s="347"/>
      <c r="Q44" s="347"/>
      <c r="R44" s="347"/>
      <c r="S44" s="347"/>
      <c r="T44" s="307">
        <f t="shared" si="2"/>
        <v>0</v>
      </c>
      <c r="U44" s="308"/>
      <c r="V44" s="348"/>
      <c r="W44" s="348"/>
      <c r="X44" s="348"/>
      <c r="Y44" s="348"/>
      <c r="Z44" s="348"/>
      <c r="AA44" s="348"/>
      <c r="AB44" s="348"/>
      <c r="AC44" s="348"/>
      <c r="AD44" s="348"/>
      <c r="AE44" s="348"/>
      <c r="AF44" s="348"/>
      <c r="AG44" s="307">
        <f t="shared" si="4"/>
        <v>0</v>
      </c>
      <c r="AH44" s="545"/>
      <c r="AO44" s="304">
        <v>2</v>
      </c>
      <c r="AP44" s="304">
        <v>1</v>
      </c>
      <c r="AQ44" s="304">
        <v>3</v>
      </c>
      <c r="AR44" s="306">
        <f ca="1">IF($AQ44=1,IF(INDIRECT(ADDRESS(($AO44-1)*3+$AP44+5,$AQ44+7))="",0,INDIRECT(ADDRESS(($AO44-1)*3+$AP44+5,$AQ44+7))),IF(INDIRECT(ADDRESS(($AO44-1)*3+$AP44+5,$AQ44+7))="",0,IF(COUNTIF(INDIRECT(ADDRESS(($AO44-1)*36+($AP44-1)*12+6,COLUMN())):INDIRECT(ADDRESS(($AO44-1)*36+($AP44-1)*12+$AQ44+4,COLUMN())),INDIRECT(ADDRESS(($AO44-1)*3+$AP44+5,$AQ44+7)))&gt;=1,0,INDIRECT(ADDRESS(($AO44-1)*3+$AP44+5,$AQ44+7)))))</f>
        <v>0</v>
      </c>
      <c r="AS44" s="304">
        <f ca="1">COUNTIF(INDIRECT("H"&amp;(ROW()+12*(($AO44-1)*3+$AP44)-ROW())/12+5):INDIRECT("S"&amp;(ROW()+12*(($AO44-1)*3+$AP44)-ROW())/12+5),AR44)</f>
        <v>0</v>
      </c>
      <c r="AT44" s="306">
        <f ca="1">IF($AQ44=1,IF(INDIRECT(ADDRESS(($AO44-1)*3+$AP44+5,$AQ44+20))="",0,INDIRECT(ADDRESS(($AO44-1)*3+$AP44+5,$AQ44+20))),IF(INDIRECT(ADDRESS(($AO44-1)*3+$AP44+5,$AQ44+20))="",0,IF(COUNTIF(INDIRECT(ADDRESS(($AO44-1)*36+($AP44-1)*12+6,COLUMN())):INDIRECT(ADDRESS(($AO44-1)*36+($AP44-1)*12+$AQ44+4,COLUMN())),INDIRECT(ADDRESS(($AO44-1)*3+$AP44+5,$AQ44+20)))&gt;=1,0,INDIRECT(ADDRESS(($AO44-1)*3+$AP44+5,$AQ44+20)))))</f>
        <v>0</v>
      </c>
      <c r="AU44" s="304">
        <f ca="1">COUNTIF(INDIRECT("U"&amp;(ROW()+12*(($AO44-1)*3+$AP44)-ROW())/12+5):INDIRECT("AF"&amp;(ROW()+12*(($AO44-1)*3+$AP44)-ROW())/12+5),AT44)</f>
        <v>0</v>
      </c>
      <c r="AV44" s="304">
        <f ca="1">IF(AND(AR44+AT44&gt;0,AS44+AU44&gt;0),COUNTIF(AV$6:AV43,"&gt;0")+1,0)</f>
        <v>0</v>
      </c>
      <c r="BF44" s="304">
        <v>3</v>
      </c>
      <c r="BG44" s="338"/>
      <c r="BH44" s="310"/>
      <c r="BI44" s="310"/>
      <c r="BJ44" s="310"/>
      <c r="BK44" s="310"/>
      <c r="BL44" s="310"/>
      <c r="BM44" s="310"/>
      <c r="BN44" s="310"/>
      <c r="BO44" s="310"/>
      <c r="BP44" s="310"/>
      <c r="BQ44" s="310"/>
      <c r="BR44" s="310"/>
      <c r="BS44" s="310"/>
      <c r="BU44" s="310"/>
      <c r="BV44" s="310"/>
      <c r="BW44" s="310"/>
      <c r="BX44" s="310"/>
      <c r="BY44" s="310"/>
      <c r="BZ44" s="310"/>
      <c r="CA44" s="310"/>
      <c r="CB44" s="310"/>
      <c r="CC44" s="310"/>
      <c r="CD44" s="310"/>
      <c r="CE44" s="310"/>
      <c r="CF44" s="310"/>
    </row>
    <row r="45" spans="1:99" x14ac:dyDescent="0.15">
      <c r="A45" s="546">
        <v>14</v>
      </c>
      <c r="B45" s="535"/>
      <c r="C45" s="538"/>
      <c r="D45" s="539"/>
      <c r="E45" s="540"/>
      <c r="F45" s="539"/>
      <c r="G45" s="318" t="s">
        <v>348</v>
      </c>
      <c r="H45" s="317"/>
      <c r="I45" s="343" t="str">
        <f t="shared" ref="I45:I46" si="178">IF(H45="","",H45)</f>
        <v/>
      </c>
      <c r="J45" s="343" t="str">
        <f t="shared" ref="J45:J46" si="179">IF(I45="","",I45)</f>
        <v/>
      </c>
      <c r="K45" s="343" t="str">
        <f t="shared" ref="K45:K46" si="180">IF(J45="","",J45)</f>
        <v/>
      </c>
      <c r="L45" s="343" t="str">
        <f t="shared" ref="L45:L46" si="181">IF(K45="","",K45)</f>
        <v/>
      </c>
      <c r="M45" s="343" t="str">
        <f t="shared" ref="M45:M46" si="182">IF(L45="","",L45)</f>
        <v/>
      </c>
      <c r="N45" s="343" t="str">
        <f t="shared" ref="N45:N46" si="183">IF(M45="","",M45)</f>
        <v/>
      </c>
      <c r="O45" s="343" t="str">
        <f t="shared" ref="O45:O46" si="184">IF(N45="","",N45)</f>
        <v/>
      </c>
      <c r="P45" s="343" t="str">
        <f t="shared" ref="P45:P46" si="185">IF(O45="","",O45)</f>
        <v/>
      </c>
      <c r="Q45" s="343" t="str">
        <f t="shared" ref="Q45:Q46" si="186">IF(P45="","",P45)</f>
        <v/>
      </c>
      <c r="R45" s="343" t="str">
        <f t="shared" ref="R45:R46" si="187">IF(Q45="","",Q45)</f>
        <v/>
      </c>
      <c r="S45" s="343" t="str">
        <f t="shared" ref="S45:S46" si="188">IF(R45="","",R45)</f>
        <v/>
      </c>
      <c r="T45" s="315">
        <f t="shared" si="2"/>
        <v>0</v>
      </c>
      <c r="U45" s="316"/>
      <c r="V45" s="345" t="str">
        <f t="shared" si="160"/>
        <v/>
      </c>
      <c r="W45" s="345" t="str">
        <f t="shared" si="160"/>
        <v/>
      </c>
      <c r="X45" s="345" t="str">
        <f t="shared" si="160"/>
        <v/>
      </c>
      <c r="Y45" s="345" t="str">
        <f t="shared" si="160"/>
        <v/>
      </c>
      <c r="Z45" s="345" t="str">
        <f t="shared" si="160"/>
        <v/>
      </c>
      <c r="AA45" s="345" t="str">
        <f t="shared" si="160"/>
        <v/>
      </c>
      <c r="AB45" s="345" t="str">
        <f t="shared" si="160"/>
        <v/>
      </c>
      <c r="AC45" s="345" t="str">
        <f t="shared" si="160"/>
        <v/>
      </c>
      <c r="AD45" s="345" t="str">
        <f t="shared" si="160"/>
        <v/>
      </c>
      <c r="AE45" s="345" t="str">
        <f t="shared" si="160"/>
        <v/>
      </c>
      <c r="AF45" s="345" t="str">
        <f t="shared" si="160"/>
        <v/>
      </c>
      <c r="AG45" s="315">
        <f t="shared" si="4"/>
        <v>0</v>
      </c>
      <c r="AH45" s="543"/>
      <c r="AO45" s="304">
        <v>2</v>
      </c>
      <c r="AP45" s="304">
        <v>1</v>
      </c>
      <c r="AQ45" s="304">
        <v>4</v>
      </c>
      <c r="AR45" s="306">
        <f ca="1">IF($AQ45=1,IF(INDIRECT(ADDRESS(($AO45-1)*3+$AP45+5,$AQ45+7))="",0,INDIRECT(ADDRESS(($AO45-1)*3+$AP45+5,$AQ45+7))),IF(INDIRECT(ADDRESS(($AO45-1)*3+$AP45+5,$AQ45+7))="",0,IF(COUNTIF(INDIRECT(ADDRESS(($AO45-1)*36+($AP45-1)*12+6,COLUMN())):INDIRECT(ADDRESS(($AO45-1)*36+($AP45-1)*12+$AQ45+4,COLUMN())),INDIRECT(ADDRESS(($AO45-1)*3+$AP45+5,$AQ45+7)))&gt;=1,0,INDIRECT(ADDRESS(($AO45-1)*3+$AP45+5,$AQ45+7)))))</f>
        <v>0</v>
      </c>
      <c r="AS45" s="304">
        <f ca="1">COUNTIF(INDIRECT("H"&amp;(ROW()+12*(($AO45-1)*3+$AP45)-ROW())/12+5):INDIRECT("S"&amp;(ROW()+12*(($AO45-1)*3+$AP45)-ROW())/12+5),AR45)</f>
        <v>0</v>
      </c>
      <c r="AT45" s="306">
        <f ca="1">IF($AQ45=1,IF(INDIRECT(ADDRESS(($AO45-1)*3+$AP45+5,$AQ45+20))="",0,INDIRECT(ADDRESS(($AO45-1)*3+$AP45+5,$AQ45+20))),IF(INDIRECT(ADDRESS(($AO45-1)*3+$AP45+5,$AQ45+20))="",0,IF(COUNTIF(INDIRECT(ADDRESS(($AO45-1)*36+($AP45-1)*12+6,COLUMN())):INDIRECT(ADDRESS(($AO45-1)*36+($AP45-1)*12+$AQ45+4,COLUMN())),INDIRECT(ADDRESS(($AO45-1)*3+$AP45+5,$AQ45+20)))&gt;=1,0,INDIRECT(ADDRESS(($AO45-1)*3+$AP45+5,$AQ45+20)))))</f>
        <v>0</v>
      </c>
      <c r="AU45" s="304">
        <f ca="1">COUNTIF(INDIRECT("U"&amp;(ROW()+12*(($AO45-1)*3+$AP45)-ROW())/12+5):INDIRECT("AF"&amp;(ROW()+12*(($AO45-1)*3+$AP45)-ROW())/12+5),AT45)</f>
        <v>0</v>
      </c>
      <c r="AV45" s="304">
        <f ca="1">IF(AND(AR45+AT45&gt;0,AS45+AU45&gt;0),COUNTIF(AV$6:AV44,"&gt;0")+1,0)</f>
        <v>0</v>
      </c>
      <c r="BF45" s="304">
        <v>1</v>
      </c>
      <c r="BH45" s="310">
        <f t="shared" ref="BH45:BS45" si="189">SUM(H45:H46)</f>
        <v>0</v>
      </c>
      <c r="BI45" s="310">
        <f t="shared" si="189"/>
        <v>0</v>
      </c>
      <c r="BJ45" s="310">
        <f t="shared" si="189"/>
        <v>0</v>
      </c>
      <c r="BK45" s="310">
        <f t="shared" si="189"/>
        <v>0</v>
      </c>
      <c r="BL45" s="310">
        <f t="shared" si="189"/>
        <v>0</v>
      </c>
      <c r="BM45" s="310">
        <f t="shared" si="189"/>
        <v>0</v>
      </c>
      <c r="BN45" s="310">
        <f t="shared" si="189"/>
        <v>0</v>
      </c>
      <c r="BO45" s="310">
        <f t="shared" si="189"/>
        <v>0</v>
      </c>
      <c r="BP45" s="310">
        <f t="shared" si="189"/>
        <v>0</v>
      </c>
      <c r="BQ45" s="310">
        <f t="shared" si="189"/>
        <v>0</v>
      </c>
      <c r="BR45" s="310">
        <f t="shared" si="189"/>
        <v>0</v>
      </c>
      <c r="BS45" s="310">
        <f t="shared" si="189"/>
        <v>0</v>
      </c>
      <c r="BU45" s="310">
        <f t="shared" ref="BU45:CF45" si="190">SUM(U45:U46)</f>
        <v>0</v>
      </c>
      <c r="BV45" s="310">
        <f t="shared" si="190"/>
        <v>0</v>
      </c>
      <c r="BW45" s="310">
        <f t="shared" si="190"/>
        <v>0</v>
      </c>
      <c r="BX45" s="310">
        <f t="shared" si="190"/>
        <v>0</v>
      </c>
      <c r="BY45" s="310">
        <f t="shared" si="190"/>
        <v>0</v>
      </c>
      <c r="BZ45" s="310">
        <f t="shared" si="190"/>
        <v>0</v>
      </c>
      <c r="CA45" s="310">
        <f t="shared" si="190"/>
        <v>0</v>
      </c>
      <c r="CB45" s="310">
        <f t="shared" si="190"/>
        <v>0</v>
      </c>
      <c r="CC45" s="310">
        <f t="shared" si="190"/>
        <v>0</v>
      </c>
      <c r="CD45" s="310">
        <f t="shared" si="190"/>
        <v>0</v>
      </c>
      <c r="CE45" s="310">
        <f t="shared" si="190"/>
        <v>0</v>
      </c>
      <c r="CF45" s="310">
        <f t="shared" si="190"/>
        <v>0</v>
      </c>
      <c r="CI45" s="339" t="s">
        <v>421</v>
      </c>
      <c r="CJ45" s="310">
        <f>IF(OR($D45="副園長",$D45="教頭",$D45="主任保育士",$D45="主幹教諭"),0,BH45)</f>
        <v>0</v>
      </c>
      <c r="CK45" s="310">
        <f t="shared" ref="CK45:CU45" si="191">IF(OR($D45="副園長",$D45="教頭",$D45="主任保育士",$D45="主幹教諭"),0,BI45)</f>
        <v>0</v>
      </c>
      <c r="CL45" s="310">
        <f t="shared" si="191"/>
        <v>0</v>
      </c>
      <c r="CM45" s="310">
        <f t="shared" si="191"/>
        <v>0</v>
      </c>
      <c r="CN45" s="310">
        <f t="shared" si="191"/>
        <v>0</v>
      </c>
      <c r="CO45" s="310">
        <f t="shared" si="191"/>
        <v>0</v>
      </c>
      <c r="CP45" s="310">
        <f t="shared" si="191"/>
        <v>0</v>
      </c>
      <c r="CQ45" s="310">
        <f t="shared" si="191"/>
        <v>0</v>
      </c>
      <c r="CR45" s="310">
        <f t="shared" si="191"/>
        <v>0</v>
      </c>
      <c r="CS45" s="310">
        <f t="shared" si="191"/>
        <v>0</v>
      </c>
      <c r="CT45" s="310">
        <f t="shared" si="191"/>
        <v>0</v>
      </c>
      <c r="CU45" s="310">
        <f t="shared" si="191"/>
        <v>0</v>
      </c>
    </row>
    <row r="46" spans="1:99" x14ac:dyDescent="0.15">
      <c r="A46" s="547"/>
      <c r="B46" s="536"/>
      <c r="C46" s="536"/>
      <c r="D46" s="536"/>
      <c r="E46" s="541"/>
      <c r="F46" s="536"/>
      <c r="G46" s="314" t="s">
        <v>347</v>
      </c>
      <c r="H46" s="313"/>
      <c r="I46" s="344" t="str">
        <f t="shared" si="178"/>
        <v/>
      </c>
      <c r="J46" s="344" t="str">
        <f t="shared" si="179"/>
        <v/>
      </c>
      <c r="K46" s="344" t="str">
        <f t="shared" si="180"/>
        <v/>
      </c>
      <c r="L46" s="344" t="str">
        <f t="shared" si="181"/>
        <v/>
      </c>
      <c r="M46" s="344" t="str">
        <f t="shared" si="182"/>
        <v/>
      </c>
      <c r="N46" s="344" t="str">
        <f t="shared" si="183"/>
        <v/>
      </c>
      <c r="O46" s="344" t="str">
        <f t="shared" si="184"/>
        <v/>
      </c>
      <c r="P46" s="344" t="str">
        <f t="shared" si="185"/>
        <v/>
      </c>
      <c r="Q46" s="344" t="str">
        <f t="shared" si="186"/>
        <v/>
      </c>
      <c r="R46" s="344" t="str">
        <f t="shared" si="187"/>
        <v/>
      </c>
      <c r="S46" s="344" t="str">
        <f t="shared" si="188"/>
        <v/>
      </c>
      <c r="T46" s="311">
        <f t="shared" si="2"/>
        <v>0</v>
      </c>
      <c r="U46" s="312"/>
      <c r="V46" s="346" t="str">
        <f t="shared" si="160"/>
        <v/>
      </c>
      <c r="W46" s="346" t="str">
        <f t="shared" si="160"/>
        <v/>
      </c>
      <c r="X46" s="346" t="str">
        <f t="shared" si="160"/>
        <v/>
      </c>
      <c r="Y46" s="346" t="str">
        <f t="shared" si="160"/>
        <v/>
      </c>
      <c r="Z46" s="346" t="str">
        <f t="shared" si="160"/>
        <v/>
      </c>
      <c r="AA46" s="346" t="str">
        <f t="shared" si="160"/>
        <v/>
      </c>
      <c r="AB46" s="346" t="str">
        <f t="shared" si="160"/>
        <v/>
      </c>
      <c r="AC46" s="346" t="str">
        <f t="shared" si="160"/>
        <v/>
      </c>
      <c r="AD46" s="346" t="str">
        <f t="shared" si="160"/>
        <v/>
      </c>
      <c r="AE46" s="346" t="str">
        <f t="shared" si="160"/>
        <v/>
      </c>
      <c r="AF46" s="346" t="str">
        <f t="shared" si="160"/>
        <v/>
      </c>
      <c r="AG46" s="311">
        <f t="shared" si="4"/>
        <v>0</v>
      </c>
      <c r="AH46" s="544"/>
      <c r="AO46" s="304">
        <v>2</v>
      </c>
      <c r="AP46" s="304">
        <v>1</v>
      </c>
      <c r="AQ46" s="304">
        <v>5</v>
      </c>
      <c r="AR46" s="306">
        <f ca="1">IF($AQ46=1,IF(INDIRECT(ADDRESS(($AO46-1)*3+$AP46+5,$AQ46+7))="",0,INDIRECT(ADDRESS(($AO46-1)*3+$AP46+5,$AQ46+7))),IF(INDIRECT(ADDRESS(($AO46-1)*3+$AP46+5,$AQ46+7))="",0,IF(COUNTIF(INDIRECT(ADDRESS(($AO46-1)*36+($AP46-1)*12+6,COLUMN())):INDIRECT(ADDRESS(($AO46-1)*36+($AP46-1)*12+$AQ46+4,COLUMN())),INDIRECT(ADDRESS(($AO46-1)*3+$AP46+5,$AQ46+7)))&gt;=1,0,INDIRECT(ADDRESS(($AO46-1)*3+$AP46+5,$AQ46+7)))))</f>
        <v>0</v>
      </c>
      <c r="AS46" s="304">
        <f ca="1">COUNTIF(INDIRECT("H"&amp;(ROW()+12*(($AO46-1)*3+$AP46)-ROW())/12+5):INDIRECT("S"&amp;(ROW()+12*(($AO46-1)*3+$AP46)-ROW())/12+5),AR46)</f>
        <v>0</v>
      </c>
      <c r="AT46" s="306">
        <f ca="1">IF($AQ46=1,IF(INDIRECT(ADDRESS(($AO46-1)*3+$AP46+5,$AQ46+20))="",0,INDIRECT(ADDRESS(($AO46-1)*3+$AP46+5,$AQ46+20))),IF(INDIRECT(ADDRESS(($AO46-1)*3+$AP46+5,$AQ46+20))="",0,IF(COUNTIF(INDIRECT(ADDRESS(($AO46-1)*36+($AP46-1)*12+6,COLUMN())):INDIRECT(ADDRESS(($AO46-1)*36+($AP46-1)*12+$AQ46+4,COLUMN())),INDIRECT(ADDRESS(($AO46-1)*3+$AP46+5,$AQ46+20)))&gt;=1,0,INDIRECT(ADDRESS(($AO46-1)*3+$AP46+5,$AQ46+20)))))</f>
        <v>0</v>
      </c>
      <c r="AU46" s="304">
        <f ca="1">COUNTIF(INDIRECT("U"&amp;(ROW()+12*(($AO46-1)*3+$AP46)-ROW())/12+5):INDIRECT("AF"&amp;(ROW()+12*(($AO46-1)*3+$AP46)-ROW())/12+5),AT46)</f>
        <v>0</v>
      </c>
      <c r="AV46" s="304">
        <f ca="1">IF(AND(AR46+AT46&gt;0,AS46+AU46&gt;0),COUNTIF(AV$6:AV45,"&gt;0")+1,0)</f>
        <v>0</v>
      </c>
      <c r="BF46" s="304">
        <v>2</v>
      </c>
      <c r="BG46" s="304" t="s">
        <v>346</v>
      </c>
      <c r="BH46" s="310">
        <f>IF(BH45+BU45&gt;マスタ!$C$3,1,0)</f>
        <v>0</v>
      </c>
      <c r="BI46" s="310">
        <f>IF(BI45+BV45&gt;マスタ!$C$3,1,0)</f>
        <v>0</v>
      </c>
      <c r="BJ46" s="310">
        <f>IF(BJ45+BW45&gt;マスタ!$C$3,1,0)</f>
        <v>0</v>
      </c>
      <c r="BK46" s="310">
        <f>IF(BK45+BX45&gt;マスタ!$C$3,1,0)</f>
        <v>0</v>
      </c>
      <c r="BL46" s="310">
        <f>IF(BL45+BY45&gt;マスタ!$C$3,1,0)</f>
        <v>0</v>
      </c>
      <c r="BM46" s="310">
        <f>IF(BM45+BZ45&gt;マスタ!$C$3,1,0)</f>
        <v>0</v>
      </c>
      <c r="BN46" s="310">
        <f>IF(BN45+CA45&gt;マスタ!$C$3,1,0)</f>
        <v>0</v>
      </c>
      <c r="BO46" s="310">
        <f>IF(BO45+CB45&gt;マスタ!$C$3,1,0)</f>
        <v>0</v>
      </c>
      <c r="BP46" s="310">
        <f>IF(BP45+CC45&gt;マスタ!$C$3,1,0)</f>
        <v>0</v>
      </c>
      <c r="BQ46" s="310">
        <f>IF(BQ45+CD45&gt;マスタ!$C$3,1,0)</f>
        <v>0</v>
      </c>
      <c r="BR46" s="310">
        <f>IF(BR45+CE45&gt;マスタ!$C$3,1,0)</f>
        <v>0</v>
      </c>
      <c r="BS46" s="310">
        <f>IF(BS45+CF45&gt;マスタ!$C$3,1,0)</f>
        <v>0</v>
      </c>
      <c r="BU46" s="310"/>
      <c r="BV46" s="310"/>
      <c r="BW46" s="310"/>
      <c r="BX46" s="310"/>
      <c r="BY46" s="310"/>
      <c r="BZ46" s="310"/>
      <c r="CA46" s="310"/>
      <c r="CB46" s="310"/>
      <c r="CC46" s="310"/>
      <c r="CD46" s="310"/>
      <c r="CE46" s="310"/>
      <c r="CF46" s="310"/>
    </row>
    <row r="47" spans="1:99" x14ac:dyDescent="0.15">
      <c r="A47" s="548"/>
      <c r="B47" s="537"/>
      <c r="C47" s="537"/>
      <c r="D47" s="537"/>
      <c r="E47" s="542"/>
      <c r="F47" s="537"/>
      <c r="G47" s="353" t="s">
        <v>447</v>
      </c>
      <c r="H47" s="309"/>
      <c r="I47" s="347"/>
      <c r="J47" s="347"/>
      <c r="K47" s="347"/>
      <c r="L47" s="347"/>
      <c r="M47" s="347"/>
      <c r="N47" s="347"/>
      <c r="O47" s="347"/>
      <c r="P47" s="347"/>
      <c r="Q47" s="347"/>
      <c r="R47" s="347"/>
      <c r="S47" s="347"/>
      <c r="T47" s="307">
        <f t="shared" si="2"/>
        <v>0</v>
      </c>
      <c r="U47" s="308"/>
      <c r="V47" s="348"/>
      <c r="W47" s="348"/>
      <c r="X47" s="348"/>
      <c r="Y47" s="348"/>
      <c r="Z47" s="348"/>
      <c r="AA47" s="348"/>
      <c r="AB47" s="348"/>
      <c r="AC47" s="348"/>
      <c r="AD47" s="348"/>
      <c r="AE47" s="348"/>
      <c r="AF47" s="348"/>
      <c r="AG47" s="307">
        <f t="shared" si="4"/>
        <v>0</v>
      </c>
      <c r="AH47" s="545"/>
      <c r="AO47" s="304">
        <v>2</v>
      </c>
      <c r="AP47" s="304">
        <v>1</v>
      </c>
      <c r="AQ47" s="304">
        <v>6</v>
      </c>
      <c r="AR47" s="306">
        <f ca="1">IF($AQ47=1,IF(INDIRECT(ADDRESS(($AO47-1)*3+$AP47+5,$AQ47+7))="",0,INDIRECT(ADDRESS(($AO47-1)*3+$AP47+5,$AQ47+7))),IF(INDIRECT(ADDRESS(($AO47-1)*3+$AP47+5,$AQ47+7))="",0,IF(COUNTIF(INDIRECT(ADDRESS(($AO47-1)*36+($AP47-1)*12+6,COLUMN())):INDIRECT(ADDRESS(($AO47-1)*36+($AP47-1)*12+$AQ47+4,COLUMN())),INDIRECT(ADDRESS(($AO47-1)*3+$AP47+5,$AQ47+7)))&gt;=1,0,INDIRECT(ADDRESS(($AO47-1)*3+$AP47+5,$AQ47+7)))))</f>
        <v>0</v>
      </c>
      <c r="AS47" s="304">
        <f ca="1">COUNTIF(INDIRECT("H"&amp;(ROW()+12*(($AO47-1)*3+$AP47)-ROW())/12+5):INDIRECT("S"&amp;(ROW()+12*(($AO47-1)*3+$AP47)-ROW())/12+5),AR47)</f>
        <v>0</v>
      </c>
      <c r="AT47" s="306">
        <f ca="1">IF($AQ47=1,IF(INDIRECT(ADDRESS(($AO47-1)*3+$AP47+5,$AQ47+20))="",0,INDIRECT(ADDRESS(($AO47-1)*3+$AP47+5,$AQ47+20))),IF(INDIRECT(ADDRESS(($AO47-1)*3+$AP47+5,$AQ47+20))="",0,IF(COUNTIF(INDIRECT(ADDRESS(($AO47-1)*36+($AP47-1)*12+6,COLUMN())):INDIRECT(ADDRESS(($AO47-1)*36+($AP47-1)*12+$AQ47+4,COLUMN())),INDIRECT(ADDRESS(($AO47-1)*3+$AP47+5,$AQ47+20)))&gt;=1,0,INDIRECT(ADDRESS(($AO47-1)*3+$AP47+5,$AQ47+20)))))</f>
        <v>0</v>
      </c>
      <c r="AU47" s="304">
        <f ca="1">COUNTIF(INDIRECT("U"&amp;(ROW()+12*(($AO47-1)*3+$AP47)-ROW())/12+5):INDIRECT("AF"&amp;(ROW()+12*(($AO47-1)*3+$AP47)-ROW())/12+5),AT47)</f>
        <v>0</v>
      </c>
      <c r="AV47" s="304">
        <f ca="1">IF(AND(AR47+AT47&gt;0,AS47+AU47&gt;0),COUNTIF(AV$6:AV46,"&gt;0")+1,0)</f>
        <v>0</v>
      </c>
      <c r="BF47" s="304">
        <v>3</v>
      </c>
      <c r="BG47" s="338"/>
      <c r="BH47" s="310"/>
      <c r="BI47" s="310"/>
      <c r="BJ47" s="310"/>
      <c r="BK47" s="310"/>
      <c r="BL47" s="310"/>
      <c r="BM47" s="310"/>
      <c r="BN47" s="310"/>
      <c r="BO47" s="310"/>
      <c r="BP47" s="310"/>
      <c r="BQ47" s="310"/>
      <c r="BR47" s="310"/>
      <c r="BS47" s="310"/>
      <c r="BU47" s="310"/>
      <c r="BV47" s="310"/>
      <c r="BW47" s="310"/>
      <c r="BX47" s="310"/>
      <c r="BY47" s="310"/>
      <c r="BZ47" s="310"/>
      <c r="CA47" s="310"/>
      <c r="CB47" s="310"/>
      <c r="CC47" s="310"/>
      <c r="CD47" s="310"/>
      <c r="CE47" s="310"/>
      <c r="CF47" s="310"/>
    </row>
    <row r="48" spans="1:99" x14ac:dyDescent="0.15">
      <c r="A48" s="532">
        <v>15</v>
      </c>
      <c r="B48" s="535"/>
      <c r="C48" s="538"/>
      <c r="D48" s="539"/>
      <c r="E48" s="540"/>
      <c r="F48" s="539"/>
      <c r="G48" s="318" t="s">
        <v>348</v>
      </c>
      <c r="H48" s="317"/>
      <c r="I48" s="343" t="str">
        <f t="shared" ref="I48:I49" si="192">IF(H48="","",H48)</f>
        <v/>
      </c>
      <c r="J48" s="343" t="str">
        <f t="shared" ref="J48:J49" si="193">IF(I48="","",I48)</f>
        <v/>
      </c>
      <c r="K48" s="343" t="str">
        <f t="shared" ref="K48:K49" si="194">IF(J48="","",J48)</f>
        <v/>
      </c>
      <c r="L48" s="343" t="str">
        <f t="shared" ref="L48:L49" si="195">IF(K48="","",K48)</f>
        <v/>
      </c>
      <c r="M48" s="343" t="str">
        <f t="shared" ref="M48:M49" si="196">IF(L48="","",L48)</f>
        <v/>
      </c>
      <c r="N48" s="343" t="str">
        <f t="shared" ref="N48:N49" si="197">IF(M48="","",M48)</f>
        <v/>
      </c>
      <c r="O48" s="343" t="str">
        <f t="shared" ref="O48:O49" si="198">IF(N48="","",N48)</f>
        <v/>
      </c>
      <c r="P48" s="343" t="str">
        <f t="shared" ref="P48:P49" si="199">IF(O48="","",O48)</f>
        <v/>
      </c>
      <c r="Q48" s="343" t="str">
        <f t="shared" ref="Q48:Q49" si="200">IF(P48="","",P48)</f>
        <v/>
      </c>
      <c r="R48" s="343" t="str">
        <f t="shared" ref="R48:R49" si="201">IF(Q48="","",Q48)</f>
        <v/>
      </c>
      <c r="S48" s="343" t="str">
        <f t="shared" ref="S48:S49" si="202">IF(R48="","",R48)</f>
        <v/>
      </c>
      <c r="T48" s="315">
        <f t="shared" si="2"/>
        <v>0</v>
      </c>
      <c r="U48" s="316"/>
      <c r="V48" s="345" t="str">
        <f t="shared" si="160"/>
        <v/>
      </c>
      <c r="W48" s="345" t="str">
        <f t="shared" si="160"/>
        <v/>
      </c>
      <c r="X48" s="345" t="str">
        <f t="shared" si="160"/>
        <v/>
      </c>
      <c r="Y48" s="345" t="str">
        <f t="shared" si="160"/>
        <v/>
      </c>
      <c r="Z48" s="345" t="str">
        <f t="shared" si="160"/>
        <v/>
      </c>
      <c r="AA48" s="345" t="str">
        <f t="shared" si="160"/>
        <v/>
      </c>
      <c r="AB48" s="345" t="str">
        <f t="shared" si="160"/>
        <v/>
      </c>
      <c r="AC48" s="345" t="str">
        <f t="shared" si="160"/>
        <v/>
      </c>
      <c r="AD48" s="345" t="str">
        <f t="shared" si="160"/>
        <v/>
      </c>
      <c r="AE48" s="345" t="str">
        <f t="shared" si="160"/>
        <v/>
      </c>
      <c r="AF48" s="345" t="str">
        <f t="shared" si="160"/>
        <v/>
      </c>
      <c r="AG48" s="315">
        <f t="shared" si="4"/>
        <v>0</v>
      </c>
      <c r="AH48" s="543"/>
      <c r="AO48" s="304">
        <v>2</v>
      </c>
      <c r="AP48" s="304">
        <v>1</v>
      </c>
      <c r="AQ48" s="304">
        <v>7</v>
      </c>
      <c r="AR48" s="306">
        <f ca="1">IF($AQ48=1,IF(INDIRECT(ADDRESS(($AO48-1)*3+$AP48+5,$AQ48+7))="",0,INDIRECT(ADDRESS(($AO48-1)*3+$AP48+5,$AQ48+7))),IF(INDIRECT(ADDRESS(($AO48-1)*3+$AP48+5,$AQ48+7))="",0,IF(COUNTIF(INDIRECT(ADDRESS(($AO48-1)*36+($AP48-1)*12+6,COLUMN())):INDIRECT(ADDRESS(($AO48-1)*36+($AP48-1)*12+$AQ48+4,COLUMN())),INDIRECT(ADDRESS(($AO48-1)*3+$AP48+5,$AQ48+7)))&gt;=1,0,INDIRECT(ADDRESS(($AO48-1)*3+$AP48+5,$AQ48+7)))))</f>
        <v>0</v>
      </c>
      <c r="AS48" s="304">
        <f ca="1">COUNTIF(INDIRECT("H"&amp;(ROW()+12*(($AO48-1)*3+$AP48)-ROW())/12+5):INDIRECT("S"&amp;(ROW()+12*(($AO48-1)*3+$AP48)-ROW())/12+5),AR48)</f>
        <v>0</v>
      </c>
      <c r="AT48" s="306">
        <f ca="1">IF($AQ48=1,IF(INDIRECT(ADDRESS(($AO48-1)*3+$AP48+5,$AQ48+20))="",0,INDIRECT(ADDRESS(($AO48-1)*3+$AP48+5,$AQ48+20))),IF(INDIRECT(ADDRESS(($AO48-1)*3+$AP48+5,$AQ48+20))="",0,IF(COUNTIF(INDIRECT(ADDRESS(($AO48-1)*36+($AP48-1)*12+6,COLUMN())):INDIRECT(ADDRESS(($AO48-1)*36+($AP48-1)*12+$AQ48+4,COLUMN())),INDIRECT(ADDRESS(($AO48-1)*3+$AP48+5,$AQ48+20)))&gt;=1,0,INDIRECT(ADDRESS(($AO48-1)*3+$AP48+5,$AQ48+20)))))</f>
        <v>0</v>
      </c>
      <c r="AU48" s="304">
        <f ca="1">COUNTIF(INDIRECT("U"&amp;(ROW()+12*(($AO48-1)*3+$AP48)-ROW())/12+5):INDIRECT("AF"&amp;(ROW()+12*(($AO48-1)*3+$AP48)-ROW())/12+5),AT48)</f>
        <v>0</v>
      </c>
      <c r="AV48" s="304">
        <f ca="1">IF(AND(AR48+AT48&gt;0,AS48+AU48&gt;0),COUNTIF(AV$6:AV47,"&gt;0")+1,0)</f>
        <v>0</v>
      </c>
      <c r="BF48" s="304">
        <v>1</v>
      </c>
      <c r="BH48" s="310">
        <f t="shared" ref="BH48:BS48" si="203">SUM(H48:H49)</f>
        <v>0</v>
      </c>
      <c r="BI48" s="310">
        <f t="shared" si="203"/>
        <v>0</v>
      </c>
      <c r="BJ48" s="310">
        <f t="shared" si="203"/>
        <v>0</v>
      </c>
      <c r="BK48" s="310">
        <f t="shared" si="203"/>
        <v>0</v>
      </c>
      <c r="BL48" s="310">
        <f t="shared" si="203"/>
        <v>0</v>
      </c>
      <c r="BM48" s="310">
        <f t="shared" si="203"/>
        <v>0</v>
      </c>
      <c r="BN48" s="310">
        <f t="shared" si="203"/>
        <v>0</v>
      </c>
      <c r="BO48" s="310">
        <f t="shared" si="203"/>
        <v>0</v>
      </c>
      <c r="BP48" s="310">
        <f t="shared" si="203"/>
        <v>0</v>
      </c>
      <c r="BQ48" s="310">
        <f t="shared" si="203"/>
        <v>0</v>
      </c>
      <c r="BR48" s="310">
        <f t="shared" si="203"/>
        <v>0</v>
      </c>
      <c r="BS48" s="310">
        <f t="shared" si="203"/>
        <v>0</v>
      </c>
      <c r="BU48" s="310">
        <f t="shared" ref="BU48:CF48" si="204">SUM(U48:U49)</f>
        <v>0</v>
      </c>
      <c r="BV48" s="310">
        <f t="shared" si="204"/>
        <v>0</v>
      </c>
      <c r="BW48" s="310">
        <f t="shared" si="204"/>
        <v>0</v>
      </c>
      <c r="BX48" s="310">
        <f t="shared" si="204"/>
        <v>0</v>
      </c>
      <c r="BY48" s="310">
        <f t="shared" si="204"/>
        <v>0</v>
      </c>
      <c r="BZ48" s="310">
        <f t="shared" si="204"/>
        <v>0</v>
      </c>
      <c r="CA48" s="310">
        <f t="shared" si="204"/>
        <v>0</v>
      </c>
      <c r="CB48" s="310">
        <f t="shared" si="204"/>
        <v>0</v>
      </c>
      <c r="CC48" s="310">
        <f t="shared" si="204"/>
        <v>0</v>
      </c>
      <c r="CD48" s="310">
        <f t="shared" si="204"/>
        <v>0</v>
      </c>
      <c r="CE48" s="310">
        <f t="shared" si="204"/>
        <v>0</v>
      </c>
      <c r="CF48" s="310">
        <f t="shared" si="204"/>
        <v>0</v>
      </c>
      <c r="CI48" s="339" t="s">
        <v>421</v>
      </c>
      <c r="CJ48" s="310">
        <f>IF(OR($D48="副園長",$D48="教頭",$D48="主任保育士",$D48="主幹教諭"),0,BH48)</f>
        <v>0</v>
      </c>
      <c r="CK48" s="310">
        <f t="shared" ref="CK48:CU48" si="205">IF(OR($D48="副園長",$D48="教頭",$D48="主任保育士",$D48="主幹教諭"),0,BI48)</f>
        <v>0</v>
      </c>
      <c r="CL48" s="310">
        <f t="shared" si="205"/>
        <v>0</v>
      </c>
      <c r="CM48" s="310">
        <f t="shared" si="205"/>
        <v>0</v>
      </c>
      <c r="CN48" s="310">
        <f t="shared" si="205"/>
        <v>0</v>
      </c>
      <c r="CO48" s="310">
        <f t="shared" si="205"/>
        <v>0</v>
      </c>
      <c r="CP48" s="310">
        <f t="shared" si="205"/>
        <v>0</v>
      </c>
      <c r="CQ48" s="310">
        <f t="shared" si="205"/>
        <v>0</v>
      </c>
      <c r="CR48" s="310">
        <f t="shared" si="205"/>
        <v>0</v>
      </c>
      <c r="CS48" s="310">
        <f t="shared" si="205"/>
        <v>0</v>
      </c>
      <c r="CT48" s="310">
        <f t="shared" si="205"/>
        <v>0</v>
      </c>
      <c r="CU48" s="310">
        <f t="shared" si="205"/>
        <v>0</v>
      </c>
    </row>
    <row r="49" spans="1:99" x14ac:dyDescent="0.15">
      <c r="A49" s="533"/>
      <c r="B49" s="536"/>
      <c r="C49" s="536"/>
      <c r="D49" s="536"/>
      <c r="E49" s="541"/>
      <c r="F49" s="536"/>
      <c r="G49" s="314" t="s">
        <v>347</v>
      </c>
      <c r="H49" s="313"/>
      <c r="I49" s="344" t="str">
        <f t="shared" si="192"/>
        <v/>
      </c>
      <c r="J49" s="344" t="str">
        <f t="shared" si="193"/>
        <v/>
      </c>
      <c r="K49" s="344" t="str">
        <f t="shared" si="194"/>
        <v/>
      </c>
      <c r="L49" s="344" t="str">
        <f t="shared" si="195"/>
        <v/>
      </c>
      <c r="M49" s="344" t="str">
        <f t="shared" si="196"/>
        <v/>
      </c>
      <c r="N49" s="344" t="str">
        <f t="shared" si="197"/>
        <v/>
      </c>
      <c r="O49" s="344" t="str">
        <f t="shared" si="198"/>
        <v/>
      </c>
      <c r="P49" s="344" t="str">
        <f t="shared" si="199"/>
        <v/>
      </c>
      <c r="Q49" s="344" t="str">
        <f t="shared" si="200"/>
        <v/>
      </c>
      <c r="R49" s="344" t="str">
        <f t="shared" si="201"/>
        <v/>
      </c>
      <c r="S49" s="344" t="str">
        <f t="shared" si="202"/>
        <v/>
      </c>
      <c r="T49" s="311">
        <f t="shared" si="2"/>
        <v>0</v>
      </c>
      <c r="U49" s="312"/>
      <c r="V49" s="346" t="str">
        <f t="shared" si="160"/>
        <v/>
      </c>
      <c r="W49" s="346" t="str">
        <f t="shared" si="160"/>
        <v/>
      </c>
      <c r="X49" s="346" t="str">
        <f t="shared" si="160"/>
        <v/>
      </c>
      <c r="Y49" s="346" t="str">
        <f t="shared" si="160"/>
        <v/>
      </c>
      <c r="Z49" s="346" t="str">
        <f t="shared" si="160"/>
        <v/>
      </c>
      <c r="AA49" s="346" t="str">
        <f t="shared" si="160"/>
        <v/>
      </c>
      <c r="AB49" s="346" t="str">
        <f t="shared" si="160"/>
        <v/>
      </c>
      <c r="AC49" s="346" t="str">
        <f t="shared" si="160"/>
        <v/>
      </c>
      <c r="AD49" s="346" t="str">
        <f t="shared" si="160"/>
        <v/>
      </c>
      <c r="AE49" s="346" t="str">
        <f t="shared" si="160"/>
        <v/>
      </c>
      <c r="AF49" s="346" t="str">
        <f t="shared" si="160"/>
        <v/>
      </c>
      <c r="AG49" s="311">
        <f t="shared" si="4"/>
        <v>0</v>
      </c>
      <c r="AH49" s="544"/>
      <c r="AO49" s="304">
        <v>2</v>
      </c>
      <c r="AP49" s="304">
        <v>1</v>
      </c>
      <c r="AQ49" s="304">
        <v>8</v>
      </c>
      <c r="AR49" s="306">
        <f ca="1">IF($AQ49=1,IF(INDIRECT(ADDRESS(($AO49-1)*3+$AP49+5,$AQ49+7))="",0,INDIRECT(ADDRESS(($AO49-1)*3+$AP49+5,$AQ49+7))),IF(INDIRECT(ADDRESS(($AO49-1)*3+$AP49+5,$AQ49+7))="",0,IF(COUNTIF(INDIRECT(ADDRESS(($AO49-1)*36+($AP49-1)*12+6,COLUMN())):INDIRECT(ADDRESS(($AO49-1)*36+($AP49-1)*12+$AQ49+4,COLUMN())),INDIRECT(ADDRESS(($AO49-1)*3+$AP49+5,$AQ49+7)))&gt;=1,0,INDIRECT(ADDRESS(($AO49-1)*3+$AP49+5,$AQ49+7)))))</f>
        <v>0</v>
      </c>
      <c r="AS49" s="304">
        <f ca="1">COUNTIF(INDIRECT("H"&amp;(ROW()+12*(($AO49-1)*3+$AP49)-ROW())/12+5):INDIRECT("S"&amp;(ROW()+12*(($AO49-1)*3+$AP49)-ROW())/12+5),AR49)</f>
        <v>0</v>
      </c>
      <c r="AT49" s="306">
        <f ca="1">IF($AQ49=1,IF(INDIRECT(ADDRESS(($AO49-1)*3+$AP49+5,$AQ49+20))="",0,INDIRECT(ADDRESS(($AO49-1)*3+$AP49+5,$AQ49+20))),IF(INDIRECT(ADDRESS(($AO49-1)*3+$AP49+5,$AQ49+20))="",0,IF(COUNTIF(INDIRECT(ADDRESS(($AO49-1)*36+($AP49-1)*12+6,COLUMN())):INDIRECT(ADDRESS(($AO49-1)*36+($AP49-1)*12+$AQ49+4,COLUMN())),INDIRECT(ADDRESS(($AO49-1)*3+$AP49+5,$AQ49+20)))&gt;=1,0,INDIRECT(ADDRESS(($AO49-1)*3+$AP49+5,$AQ49+20)))))</f>
        <v>0</v>
      </c>
      <c r="AU49" s="304">
        <f ca="1">COUNTIF(INDIRECT("U"&amp;(ROW()+12*(($AO49-1)*3+$AP49)-ROW())/12+5):INDIRECT("AF"&amp;(ROW()+12*(($AO49-1)*3+$AP49)-ROW())/12+5),AT49)</f>
        <v>0</v>
      </c>
      <c r="AV49" s="304">
        <f ca="1">IF(AND(AR49+AT49&gt;0,AS49+AU49&gt;0),COUNTIF(AV$6:AV48,"&gt;0")+1,0)</f>
        <v>0</v>
      </c>
      <c r="BF49" s="304">
        <v>2</v>
      </c>
      <c r="BG49" s="304" t="s">
        <v>346</v>
      </c>
      <c r="BH49" s="310">
        <f>IF(BH48+BU48&gt;マスタ!$C$3,1,0)</f>
        <v>0</v>
      </c>
      <c r="BI49" s="310">
        <f>IF(BI48+BV48&gt;マスタ!$C$3,1,0)</f>
        <v>0</v>
      </c>
      <c r="BJ49" s="310">
        <f>IF(BJ48+BW48&gt;マスタ!$C$3,1,0)</f>
        <v>0</v>
      </c>
      <c r="BK49" s="310">
        <f>IF(BK48+BX48&gt;マスタ!$C$3,1,0)</f>
        <v>0</v>
      </c>
      <c r="BL49" s="310">
        <f>IF(BL48+BY48&gt;マスタ!$C$3,1,0)</f>
        <v>0</v>
      </c>
      <c r="BM49" s="310">
        <f>IF(BM48+BZ48&gt;マスタ!$C$3,1,0)</f>
        <v>0</v>
      </c>
      <c r="BN49" s="310">
        <f>IF(BN48+CA48&gt;マスタ!$C$3,1,0)</f>
        <v>0</v>
      </c>
      <c r="BO49" s="310">
        <f>IF(BO48+CB48&gt;マスタ!$C$3,1,0)</f>
        <v>0</v>
      </c>
      <c r="BP49" s="310">
        <f>IF(BP48+CC48&gt;マスタ!$C$3,1,0)</f>
        <v>0</v>
      </c>
      <c r="BQ49" s="310">
        <f>IF(BQ48+CD48&gt;マスタ!$C$3,1,0)</f>
        <v>0</v>
      </c>
      <c r="BR49" s="310">
        <f>IF(BR48+CE48&gt;マスタ!$C$3,1,0)</f>
        <v>0</v>
      </c>
      <c r="BS49" s="310">
        <f>IF(BS48+CF48&gt;マスタ!$C$3,1,0)</f>
        <v>0</v>
      </c>
      <c r="BU49" s="310"/>
      <c r="BV49" s="310"/>
      <c r="BW49" s="310"/>
      <c r="BX49" s="310"/>
      <c r="BY49" s="310"/>
      <c r="BZ49" s="310"/>
      <c r="CA49" s="310"/>
      <c r="CB49" s="310"/>
      <c r="CC49" s="310"/>
      <c r="CD49" s="310"/>
      <c r="CE49" s="310"/>
      <c r="CF49" s="310"/>
    </row>
    <row r="50" spans="1:99" x14ac:dyDescent="0.15">
      <c r="A50" s="534"/>
      <c r="B50" s="537"/>
      <c r="C50" s="537"/>
      <c r="D50" s="537"/>
      <c r="E50" s="542"/>
      <c r="F50" s="537"/>
      <c r="G50" s="353" t="s">
        <v>447</v>
      </c>
      <c r="H50" s="309"/>
      <c r="I50" s="347"/>
      <c r="J50" s="347"/>
      <c r="K50" s="347"/>
      <c r="L50" s="347"/>
      <c r="M50" s="347"/>
      <c r="N50" s="347"/>
      <c r="O50" s="347"/>
      <c r="P50" s="347"/>
      <c r="Q50" s="347"/>
      <c r="R50" s="347"/>
      <c r="S50" s="347"/>
      <c r="T50" s="307">
        <f t="shared" si="2"/>
        <v>0</v>
      </c>
      <c r="U50" s="308"/>
      <c r="V50" s="348"/>
      <c r="W50" s="348"/>
      <c r="X50" s="348"/>
      <c r="Y50" s="348"/>
      <c r="Z50" s="348"/>
      <c r="AA50" s="348"/>
      <c r="AB50" s="348"/>
      <c r="AC50" s="348"/>
      <c r="AD50" s="348"/>
      <c r="AE50" s="348"/>
      <c r="AF50" s="348"/>
      <c r="AG50" s="307">
        <f t="shared" si="4"/>
        <v>0</v>
      </c>
      <c r="AH50" s="545"/>
      <c r="AO50" s="304">
        <v>2</v>
      </c>
      <c r="AP50" s="304">
        <v>1</v>
      </c>
      <c r="AQ50" s="304">
        <v>9</v>
      </c>
      <c r="AR50" s="306">
        <f ca="1">IF($AQ50=1,IF(INDIRECT(ADDRESS(($AO50-1)*3+$AP50+5,$AQ50+7))="",0,INDIRECT(ADDRESS(($AO50-1)*3+$AP50+5,$AQ50+7))),IF(INDIRECT(ADDRESS(($AO50-1)*3+$AP50+5,$AQ50+7))="",0,IF(COUNTIF(INDIRECT(ADDRESS(($AO50-1)*36+($AP50-1)*12+6,COLUMN())):INDIRECT(ADDRESS(($AO50-1)*36+($AP50-1)*12+$AQ50+4,COLUMN())),INDIRECT(ADDRESS(($AO50-1)*3+$AP50+5,$AQ50+7)))&gt;=1,0,INDIRECT(ADDRESS(($AO50-1)*3+$AP50+5,$AQ50+7)))))</f>
        <v>0</v>
      </c>
      <c r="AS50" s="304">
        <f ca="1">COUNTIF(INDIRECT("H"&amp;(ROW()+12*(($AO50-1)*3+$AP50)-ROW())/12+5):INDIRECT("S"&amp;(ROW()+12*(($AO50-1)*3+$AP50)-ROW())/12+5),AR50)</f>
        <v>0</v>
      </c>
      <c r="AT50" s="306">
        <f ca="1">IF($AQ50=1,IF(INDIRECT(ADDRESS(($AO50-1)*3+$AP50+5,$AQ50+20))="",0,INDIRECT(ADDRESS(($AO50-1)*3+$AP50+5,$AQ50+20))),IF(INDIRECT(ADDRESS(($AO50-1)*3+$AP50+5,$AQ50+20))="",0,IF(COUNTIF(INDIRECT(ADDRESS(($AO50-1)*36+($AP50-1)*12+6,COLUMN())):INDIRECT(ADDRESS(($AO50-1)*36+($AP50-1)*12+$AQ50+4,COLUMN())),INDIRECT(ADDRESS(($AO50-1)*3+$AP50+5,$AQ50+20)))&gt;=1,0,INDIRECT(ADDRESS(($AO50-1)*3+$AP50+5,$AQ50+20)))))</f>
        <v>0</v>
      </c>
      <c r="AU50" s="304">
        <f ca="1">COUNTIF(INDIRECT("U"&amp;(ROW()+12*(($AO50-1)*3+$AP50)-ROW())/12+5):INDIRECT("AF"&amp;(ROW()+12*(($AO50-1)*3+$AP50)-ROW())/12+5),AT50)</f>
        <v>0</v>
      </c>
      <c r="AV50" s="304">
        <f ca="1">IF(AND(AR50+AT50&gt;0,AS50+AU50&gt;0),COUNTIF(AV$6:AV49,"&gt;0")+1,0)</f>
        <v>0</v>
      </c>
      <c r="BF50" s="304">
        <v>3</v>
      </c>
      <c r="BG50" s="338"/>
      <c r="BH50" s="310"/>
      <c r="BI50" s="310"/>
      <c r="BJ50" s="310"/>
      <c r="BK50" s="310"/>
      <c r="BL50" s="310"/>
      <c r="BM50" s="310"/>
      <c r="BN50" s="310"/>
      <c r="BO50" s="310"/>
      <c r="BP50" s="310"/>
      <c r="BQ50" s="310"/>
      <c r="BR50" s="310"/>
      <c r="BS50" s="310"/>
      <c r="BU50" s="310"/>
      <c r="BV50" s="310"/>
      <c r="BW50" s="310"/>
      <c r="BX50" s="310"/>
      <c r="BY50" s="310"/>
      <c r="BZ50" s="310"/>
      <c r="CA50" s="310"/>
      <c r="CB50" s="310"/>
      <c r="CC50" s="310"/>
      <c r="CD50" s="310"/>
      <c r="CE50" s="310"/>
      <c r="CF50" s="310"/>
    </row>
    <row r="51" spans="1:99" x14ac:dyDescent="0.15">
      <c r="A51" s="532">
        <v>16</v>
      </c>
      <c r="B51" s="535"/>
      <c r="C51" s="538"/>
      <c r="D51" s="539"/>
      <c r="E51" s="540"/>
      <c r="F51" s="539"/>
      <c r="G51" s="318" t="s">
        <v>348</v>
      </c>
      <c r="H51" s="317"/>
      <c r="I51" s="343" t="str">
        <f t="shared" ref="I51:I52" si="206">IF(H51="","",H51)</f>
        <v/>
      </c>
      <c r="J51" s="343" t="str">
        <f t="shared" ref="J51:J52" si="207">IF(I51="","",I51)</f>
        <v/>
      </c>
      <c r="K51" s="343" t="str">
        <f t="shared" ref="K51:K52" si="208">IF(J51="","",J51)</f>
        <v/>
      </c>
      <c r="L51" s="343" t="str">
        <f t="shared" ref="L51:L52" si="209">IF(K51="","",K51)</f>
        <v/>
      </c>
      <c r="M51" s="343" t="str">
        <f t="shared" ref="M51:M52" si="210">IF(L51="","",L51)</f>
        <v/>
      </c>
      <c r="N51" s="343" t="str">
        <f t="shared" ref="N51:N52" si="211">IF(M51="","",M51)</f>
        <v/>
      </c>
      <c r="O51" s="343" t="str">
        <f t="shared" ref="O51:O52" si="212">IF(N51="","",N51)</f>
        <v/>
      </c>
      <c r="P51" s="343" t="str">
        <f t="shared" ref="P51:P52" si="213">IF(O51="","",O51)</f>
        <v/>
      </c>
      <c r="Q51" s="343" t="str">
        <f t="shared" ref="Q51:Q52" si="214">IF(P51="","",P51)</f>
        <v/>
      </c>
      <c r="R51" s="343" t="str">
        <f t="shared" ref="R51:R52" si="215">IF(Q51="","",Q51)</f>
        <v/>
      </c>
      <c r="S51" s="343" t="str">
        <f t="shared" ref="S51:S52" si="216">IF(R51="","",R51)</f>
        <v/>
      </c>
      <c r="T51" s="315">
        <f t="shared" si="2"/>
        <v>0</v>
      </c>
      <c r="U51" s="316"/>
      <c r="V51" s="345" t="str">
        <f t="shared" si="160"/>
        <v/>
      </c>
      <c r="W51" s="345" t="str">
        <f t="shared" si="160"/>
        <v/>
      </c>
      <c r="X51" s="345" t="str">
        <f t="shared" si="160"/>
        <v/>
      </c>
      <c r="Y51" s="345" t="str">
        <f t="shared" si="160"/>
        <v/>
      </c>
      <c r="Z51" s="345" t="str">
        <f t="shared" si="160"/>
        <v/>
      </c>
      <c r="AA51" s="345" t="str">
        <f t="shared" si="160"/>
        <v/>
      </c>
      <c r="AB51" s="345" t="str">
        <f t="shared" si="160"/>
        <v/>
      </c>
      <c r="AC51" s="345" t="str">
        <f t="shared" si="160"/>
        <v/>
      </c>
      <c r="AD51" s="345" t="str">
        <f t="shared" si="160"/>
        <v/>
      </c>
      <c r="AE51" s="345" t="str">
        <f t="shared" si="160"/>
        <v/>
      </c>
      <c r="AF51" s="345" t="str">
        <f t="shared" si="160"/>
        <v/>
      </c>
      <c r="AG51" s="315">
        <f t="shared" si="4"/>
        <v>0</v>
      </c>
      <c r="AH51" s="543"/>
      <c r="AO51" s="304">
        <v>2</v>
      </c>
      <c r="AP51" s="304">
        <v>1</v>
      </c>
      <c r="AQ51" s="304">
        <v>10</v>
      </c>
      <c r="AR51" s="306">
        <f ca="1">IF($AQ51=1,IF(INDIRECT(ADDRESS(($AO51-1)*3+$AP51+5,$AQ51+7))="",0,INDIRECT(ADDRESS(($AO51-1)*3+$AP51+5,$AQ51+7))),IF(INDIRECT(ADDRESS(($AO51-1)*3+$AP51+5,$AQ51+7))="",0,IF(COUNTIF(INDIRECT(ADDRESS(($AO51-1)*36+($AP51-1)*12+6,COLUMN())):INDIRECT(ADDRESS(($AO51-1)*36+($AP51-1)*12+$AQ51+4,COLUMN())),INDIRECT(ADDRESS(($AO51-1)*3+$AP51+5,$AQ51+7)))&gt;=1,0,INDIRECT(ADDRESS(($AO51-1)*3+$AP51+5,$AQ51+7)))))</f>
        <v>0</v>
      </c>
      <c r="AS51" s="304">
        <f ca="1">COUNTIF(INDIRECT("H"&amp;(ROW()+12*(($AO51-1)*3+$AP51)-ROW())/12+5):INDIRECT("S"&amp;(ROW()+12*(($AO51-1)*3+$AP51)-ROW())/12+5),AR51)</f>
        <v>0</v>
      </c>
      <c r="AT51" s="306">
        <f ca="1">IF($AQ51=1,IF(INDIRECT(ADDRESS(($AO51-1)*3+$AP51+5,$AQ51+20))="",0,INDIRECT(ADDRESS(($AO51-1)*3+$AP51+5,$AQ51+20))),IF(INDIRECT(ADDRESS(($AO51-1)*3+$AP51+5,$AQ51+20))="",0,IF(COUNTIF(INDIRECT(ADDRESS(($AO51-1)*36+($AP51-1)*12+6,COLUMN())):INDIRECT(ADDRESS(($AO51-1)*36+($AP51-1)*12+$AQ51+4,COLUMN())),INDIRECT(ADDRESS(($AO51-1)*3+$AP51+5,$AQ51+20)))&gt;=1,0,INDIRECT(ADDRESS(($AO51-1)*3+$AP51+5,$AQ51+20)))))</f>
        <v>0</v>
      </c>
      <c r="AU51" s="304">
        <f ca="1">COUNTIF(INDIRECT("U"&amp;(ROW()+12*(($AO51-1)*3+$AP51)-ROW())/12+5):INDIRECT("AF"&amp;(ROW()+12*(($AO51-1)*3+$AP51)-ROW())/12+5),AT51)</f>
        <v>0</v>
      </c>
      <c r="AV51" s="304">
        <f ca="1">IF(AND(AR51+AT51&gt;0,AS51+AU51&gt;0),COUNTIF(AV$6:AV50,"&gt;0")+1,0)</f>
        <v>0</v>
      </c>
      <c r="BF51" s="304">
        <v>1</v>
      </c>
      <c r="BH51" s="310">
        <f t="shared" ref="BH51:BS51" si="217">SUM(H51:H52)</f>
        <v>0</v>
      </c>
      <c r="BI51" s="310">
        <f t="shared" si="217"/>
        <v>0</v>
      </c>
      <c r="BJ51" s="310">
        <f t="shared" si="217"/>
        <v>0</v>
      </c>
      <c r="BK51" s="310">
        <f t="shared" si="217"/>
        <v>0</v>
      </c>
      <c r="BL51" s="310">
        <f t="shared" si="217"/>
        <v>0</v>
      </c>
      <c r="BM51" s="310">
        <f t="shared" si="217"/>
        <v>0</v>
      </c>
      <c r="BN51" s="310">
        <f t="shared" si="217"/>
        <v>0</v>
      </c>
      <c r="BO51" s="310">
        <f t="shared" si="217"/>
        <v>0</v>
      </c>
      <c r="BP51" s="310">
        <f t="shared" si="217"/>
        <v>0</v>
      </c>
      <c r="BQ51" s="310">
        <f t="shared" si="217"/>
        <v>0</v>
      </c>
      <c r="BR51" s="310">
        <f t="shared" si="217"/>
        <v>0</v>
      </c>
      <c r="BS51" s="310">
        <f t="shared" si="217"/>
        <v>0</v>
      </c>
      <c r="BU51" s="310">
        <f t="shared" ref="BU51:CF51" si="218">SUM(U51:U52)</f>
        <v>0</v>
      </c>
      <c r="BV51" s="310">
        <f t="shared" si="218"/>
        <v>0</v>
      </c>
      <c r="BW51" s="310">
        <f t="shared" si="218"/>
        <v>0</v>
      </c>
      <c r="BX51" s="310">
        <f t="shared" si="218"/>
        <v>0</v>
      </c>
      <c r="BY51" s="310">
        <f t="shared" si="218"/>
        <v>0</v>
      </c>
      <c r="BZ51" s="310">
        <f t="shared" si="218"/>
        <v>0</v>
      </c>
      <c r="CA51" s="310">
        <f t="shared" si="218"/>
        <v>0</v>
      </c>
      <c r="CB51" s="310">
        <f t="shared" si="218"/>
        <v>0</v>
      </c>
      <c r="CC51" s="310">
        <f t="shared" si="218"/>
        <v>0</v>
      </c>
      <c r="CD51" s="310">
        <f t="shared" si="218"/>
        <v>0</v>
      </c>
      <c r="CE51" s="310">
        <f t="shared" si="218"/>
        <v>0</v>
      </c>
      <c r="CF51" s="310">
        <f t="shared" si="218"/>
        <v>0</v>
      </c>
      <c r="CI51" s="339" t="s">
        <v>421</v>
      </c>
      <c r="CJ51" s="310">
        <f>IF(OR($D51="副園長",$D51="教頭",$D51="主任保育士",$D51="主幹教諭"),0,BH51)</f>
        <v>0</v>
      </c>
      <c r="CK51" s="310">
        <f t="shared" ref="CK51:CU51" si="219">IF(OR($D51="副園長",$D51="教頭",$D51="主任保育士",$D51="主幹教諭"),0,BI51)</f>
        <v>0</v>
      </c>
      <c r="CL51" s="310">
        <f t="shared" si="219"/>
        <v>0</v>
      </c>
      <c r="CM51" s="310">
        <f t="shared" si="219"/>
        <v>0</v>
      </c>
      <c r="CN51" s="310">
        <f t="shared" si="219"/>
        <v>0</v>
      </c>
      <c r="CO51" s="310">
        <f t="shared" si="219"/>
        <v>0</v>
      </c>
      <c r="CP51" s="310">
        <f t="shared" si="219"/>
        <v>0</v>
      </c>
      <c r="CQ51" s="310">
        <f t="shared" si="219"/>
        <v>0</v>
      </c>
      <c r="CR51" s="310">
        <f t="shared" si="219"/>
        <v>0</v>
      </c>
      <c r="CS51" s="310">
        <f t="shared" si="219"/>
        <v>0</v>
      </c>
      <c r="CT51" s="310">
        <f t="shared" si="219"/>
        <v>0</v>
      </c>
      <c r="CU51" s="310">
        <f t="shared" si="219"/>
        <v>0</v>
      </c>
    </row>
    <row r="52" spans="1:99" x14ac:dyDescent="0.15">
      <c r="A52" s="533"/>
      <c r="B52" s="536"/>
      <c r="C52" s="536"/>
      <c r="D52" s="536"/>
      <c r="E52" s="541"/>
      <c r="F52" s="536"/>
      <c r="G52" s="314" t="s">
        <v>347</v>
      </c>
      <c r="H52" s="313"/>
      <c r="I52" s="344" t="str">
        <f t="shared" si="206"/>
        <v/>
      </c>
      <c r="J52" s="344" t="str">
        <f t="shared" si="207"/>
        <v/>
      </c>
      <c r="K52" s="344" t="str">
        <f t="shared" si="208"/>
        <v/>
      </c>
      <c r="L52" s="344" t="str">
        <f t="shared" si="209"/>
        <v/>
      </c>
      <c r="M52" s="344" t="str">
        <f t="shared" si="210"/>
        <v/>
      </c>
      <c r="N52" s="344" t="str">
        <f t="shared" si="211"/>
        <v/>
      </c>
      <c r="O52" s="344" t="str">
        <f t="shared" si="212"/>
        <v/>
      </c>
      <c r="P52" s="344" t="str">
        <f t="shared" si="213"/>
        <v/>
      </c>
      <c r="Q52" s="344" t="str">
        <f t="shared" si="214"/>
        <v/>
      </c>
      <c r="R52" s="344" t="str">
        <f t="shared" si="215"/>
        <v/>
      </c>
      <c r="S52" s="344" t="str">
        <f t="shared" si="216"/>
        <v/>
      </c>
      <c r="T52" s="311">
        <f t="shared" si="2"/>
        <v>0</v>
      </c>
      <c r="U52" s="312"/>
      <c r="V52" s="346" t="str">
        <f t="shared" si="160"/>
        <v/>
      </c>
      <c r="W52" s="346" t="str">
        <f t="shared" si="160"/>
        <v/>
      </c>
      <c r="X52" s="346" t="str">
        <f t="shared" si="160"/>
        <v/>
      </c>
      <c r="Y52" s="346" t="str">
        <f t="shared" si="160"/>
        <v/>
      </c>
      <c r="Z52" s="346" t="str">
        <f t="shared" si="160"/>
        <v/>
      </c>
      <c r="AA52" s="346" t="str">
        <f t="shared" si="160"/>
        <v/>
      </c>
      <c r="AB52" s="346" t="str">
        <f t="shared" si="160"/>
        <v/>
      </c>
      <c r="AC52" s="346" t="str">
        <f t="shared" si="160"/>
        <v/>
      </c>
      <c r="AD52" s="346" t="str">
        <f t="shared" si="160"/>
        <v/>
      </c>
      <c r="AE52" s="346" t="str">
        <f t="shared" si="160"/>
        <v/>
      </c>
      <c r="AF52" s="346" t="str">
        <f t="shared" si="160"/>
        <v/>
      </c>
      <c r="AG52" s="311">
        <f t="shared" si="4"/>
        <v>0</v>
      </c>
      <c r="AH52" s="544"/>
      <c r="AO52" s="304">
        <v>2</v>
      </c>
      <c r="AP52" s="304">
        <v>1</v>
      </c>
      <c r="AQ52" s="304">
        <v>11</v>
      </c>
      <c r="AR52" s="306">
        <f ca="1">IF($AQ52=1,IF(INDIRECT(ADDRESS(($AO52-1)*3+$AP52+5,$AQ52+7))="",0,INDIRECT(ADDRESS(($AO52-1)*3+$AP52+5,$AQ52+7))),IF(INDIRECT(ADDRESS(($AO52-1)*3+$AP52+5,$AQ52+7))="",0,IF(COUNTIF(INDIRECT(ADDRESS(($AO52-1)*36+($AP52-1)*12+6,COLUMN())):INDIRECT(ADDRESS(($AO52-1)*36+($AP52-1)*12+$AQ52+4,COLUMN())),INDIRECT(ADDRESS(($AO52-1)*3+$AP52+5,$AQ52+7)))&gt;=1,0,INDIRECT(ADDRESS(($AO52-1)*3+$AP52+5,$AQ52+7)))))</f>
        <v>0</v>
      </c>
      <c r="AS52" s="304">
        <f ca="1">COUNTIF(INDIRECT("H"&amp;(ROW()+12*(($AO52-1)*3+$AP52)-ROW())/12+5):INDIRECT("S"&amp;(ROW()+12*(($AO52-1)*3+$AP52)-ROW())/12+5),AR52)</f>
        <v>0</v>
      </c>
      <c r="AT52" s="306">
        <f ca="1">IF($AQ52=1,IF(INDIRECT(ADDRESS(($AO52-1)*3+$AP52+5,$AQ52+20))="",0,INDIRECT(ADDRESS(($AO52-1)*3+$AP52+5,$AQ52+20))),IF(INDIRECT(ADDRESS(($AO52-1)*3+$AP52+5,$AQ52+20))="",0,IF(COUNTIF(INDIRECT(ADDRESS(($AO52-1)*36+($AP52-1)*12+6,COLUMN())):INDIRECT(ADDRESS(($AO52-1)*36+($AP52-1)*12+$AQ52+4,COLUMN())),INDIRECT(ADDRESS(($AO52-1)*3+$AP52+5,$AQ52+20)))&gt;=1,0,INDIRECT(ADDRESS(($AO52-1)*3+$AP52+5,$AQ52+20)))))</f>
        <v>0</v>
      </c>
      <c r="AU52" s="304">
        <f ca="1">COUNTIF(INDIRECT("U"&amp;(ROW()+12*(($AO52-1)*3+$AP52)-ROW())/12+5):INDIRECT("AF"&amp;(ROW()+12*(($AO52-1)*3+$AP52)-ROW())/12+5),AT52)</f>
        <v>0</v>
      </c>
      <c r="AV52" s="304">
        <f ca="1">IF(AND(AR52+AT52&gt;0,AS52+AU52&gt;0),COUNTIF(AV$6:AV51,"&gt;0")+1,0)</f>
        <v>0</v>
      </c>
      <c r="BF52" s="304">
        <v>2</v>
      </c>
      <c r="BG52" s="304" t="s">
        <v>346</v>
      </c>
      <c r="BH52" s="310">
        <f>IF(BH51+BU51&gt;マスタ!$C$3,1,0)</f>
        <v>0</v>
      </c>
      <c r="BI52" s="310">
        <f>IF(BI51+BV51&gt;マスタ!$C$3,1,0)</f>
        <v>0</v>
      </c>
      <c r="BJ52" s="310">
        <f>IF(BJ51+BW51&gt;マスタ!$C$3,1,0)</f>
        <v>0</v>
      </c>
      <c r="BK52" s="310">
        <f>IF(BK51+BX51&gt;マスタ!$C$3,1,0)</f>
        <v>0</v>
      </c>
      <c r="BL52" s="310">
        <f>IF(BL51+BY51&gt;マスタ!$C$3,1,0)</f>
        <v>0</v>
      </c>
      <c r="BM52" s="310">
        <f>IF(BM51+BZ51&gt;マスタ!$C$3,1,0)</f>
        <v>0</v>
      </c>
      <c r="BN52" s="310">
        <f>IF(BN51+CA51&gt;マスタ!$C$3,1,0)</f>
        <v>0</v>
      </c>
      <c r="BO52" s="310">
        <f>IF(BO51+CB51&gt;マスタ!$C$3,1,0)</f>
        <v>0</v>
      </c>
      <c r="BP52" s="310">
        <f>IF(BP51+CC51&gt;マスタ!$C$3,1,0)</f>
        <v>0</v>
      </c>
      <c r="BQ52" s="310">
        <f>IF(BQ51+CD51&gt;マスタ!$C$3,1,0)</f>
        <v>0</v>
      </c>
      <c r="BR52" s="310">
        <f>IF(BR51+CE51&gt;マスタ!$C$3,1,0)</f>
        <v>0</v>
      </c>
      <c r="BS52" s="310">
        <f>IF(BS51+CF51&gt;マスタ!$C$3,1,0)</f>
        <v>0</v>
      </c>
      <c r="BU52" s="310"/>
      <c r="BV52" s="310"/>
      <c r="BW52" s="310"/>
      <c r="BX52" s="310"/>
      <c r="BY52" s="310"/>
      <c r="BZ52" s="310"/>
      <c r="CA52" s="310"/>
      <c r="CB52" s="310"/>
      <c r="CC52" s="310"/>
      <c r="CD52" s="310"/>
      <c r="CE52" s="310"/>
      <c r="CF52" s="310"/>
    </row>
    <row r="53" spans="1:99" x14ac:dyDescent="0.15">
      <c r="A53" s="534"/>
      <c r="B53" s="537"/>
      <c r="C53" s="537"/>
      <c r="D53" s="537"/>
      <c r="E53" s="542"/>
      <c r="F53" s="537"/>
      <c r="G53" s="353" t="s">
        <v>447</v>
      </c>
      <c r="H53" s="309"/>
      <c r="I53" s="347"/>
      <c r="J53" s="347"/>
      <c r="K53" s="347"/>
      <c r="L53" s="347"/>
      <c r="M53" s="347"/>
      <c r="N53" s="347"/>
      <c r="O53" s="347"/>
      <c r="P53" s="347"/>
      <c r="Q53" s="347"/>
      <c r="R53" s="347"/>
      <c r="S53" s="347"/>
      <c r="T53" s="307">
        <f t="shared" si="2"/>
        <v>0</v>
      </c>
      <c r="U53" s="308"/>
      <c r="V53" s="348"/>
      <c r="W53" s="348"/>
      <c r="X53" s="348"/>
      <c r="Y53" s="348"/>
      <c r="Z53" s="348"/>
      <c r="AA53" s="348"/>
      <c r="AB53" s="348"/>
      <c r="AC53" s="348"/>
      <c r="AD53" s="348"/>
      <c r="AE53" s="348"/>
      <c r="AF53" s="348"/>
      <c r="AG53" s="307">
        <f t="shared" si="4"/>
        <v>0</v>
      </c>
      <c r="AH53" s="545"/>
      <c r="AO53" s="304">
        <v>2</v>
      </c>
      <c r="AP53" s="304">
        <v>1</v>
      </c>
      <c r="AQ53" s="304">
        <v>12</v>
      </c>
      <c r="AR53" s="306">
        <f ca="1">IF($AQ53=1,IF(INDIRECT(ADDRESS(($AO53-1)*3+$AP53+5,$AQ53+7))="",0,INDIRECT(ADDRESS(($AO53-1)*3+$AP53+5,$AQ53+7))),IF(INDIRECT(ADDRESS(($AO53-1)*3+$AP53+5,$AQ53+7))="",0,IF(COUNTIF(INDIRECT(ADDRESS(($AO53-1)*36+($AP53-1)*12+6,COLUMN())):INDIRECT(ADDRESS(($AO53-1)*36+($AP53-1)*12+$AQ53+4,COLUMN())),INDIRECT(ADDRESS(($AO53-1)*3+$AP53+5,$AQ53+7)))&gt;=1,0,INDIRECT(ADDRESS(($AO53-1)*3+$AP53+5,$AQ53+7)))))</f>
        <v>0</v>
      </c>
      <c r="AS53" s="304">
        <f ca="1">COUNTIF(INDIRECT("H"&amp;(ROW()+12*(($AO53-1)*3+$AP53)-ROW())/12+5):INDIRECT("S"&amp;(ROW()+12*(($AO53-1)*3+$AP53)-ROW())/12+5),AR53)</f>
        <v>0</v>
      </c>
      <c r="AT53" s="306">
        <f ca="1">IF($AQ53=1,IF(INDIRECT(ADDRESS(($AO53-1)*3+$AP53+5,$AQ53+20))="",0,INDIRECT(ADDRESS(($AO53-1)*3+$AP53+5,$AQ53+20))),IF(INDIRECT(ADDRESS(($AO53-1)*3+$AP53+5,$AQ53+20))="",0,IF(COUNTIF(INDIRECT(ADDRESS(($AO53-1)*36+($AP53-1)*12+6,COLUMN())):INDIRECT(ADDRESS(($AO53-1)*36+($AP53-1)*12+$AQ53+4,COLUMN())),INDIRECT(ADDRESS(($AO53-1)*3+$AP53+5,$AQ53+20)))&gt;=1,0,INDIRECT(ADDRESS(($AO53-1)*3+$AP53+5,$AQ53+20)))))</f>
        <v>0</v>
      </c>
      <c r="AU53" s="304">
        <f ca="1">COUNTIF(INDIRECT("U"&amp;(ROW()+12*(($AO53-1)*3+$AP53)-ROW())/12+5):INDIRECT("AF"&amp;(ROW()+12*(($AO53-1)*3+$AP53)-ROW())/12+5),AT53)</f>
        <v>0</v>
      </c>
      <c r="AV53" s="304">
        <f ca="1">IF(AND(AR53+AT53&gt;0,AS53+AU53&gt;0),COUNTIF(AV$6:AV52,"&gt;0")+1,0)</f>
        <v>0</v>
      </c>
      <c r="BF53" s="304">
        <v>3</v>
      </c>
      <c r="BG53" s="338"/>
      <c r="BH53" s="310"/>
      <c r="BI53" s="310"/>
      <c r="BJ53" s="310"/>
      <c r="BK53" s="310"/>
      <c r="BL53" s="310"/>
      <c r="BM53" s="310"/>
      <c r="BN53" s="310"/>
      <c r="BO53" s="310"/>
      <c r="BP53" s="310"/>
      <c r="BQ53" s="310"/>
      <c r="BR53" s="310"/>
      <c r="BS53" s="310"/>
      <c r="BU53" s="310"/>
      <c r="BV53" s="310"/>
      <c r="BW53" s="310"/>
      <c r="BX53" s="310"/>
      <c r="BY53" s="310"/>
      <c r="BZ53" s="310"/>
      <c r="CA53" s="310"/>
      <c r="CB53" s="310"/>
      <c r="CC53" s="310"/>
      <c r="CD53" s="310"/>
      <c r="CE53" s="310"/>
      <c r="CF53" s="310"/>
    </row>
    <row r="54" spans="1:99" x14ac:dyDescent="0.15">
      <c r="A54" s="532">
        <v>17</v>
      </c>
      <c r="B54" s="535"/>
      <c r="C54" s="538"/>
      <c r="D54" s="539"/>
      <c r="E54" s="540"/>
      <c r="F54" s="539"/>
      <c r="G54" s="318" t="s">
        <v>348</v>
      </c>
      <c r="H54" s="317"/>
      <c r="I54" s="343" t="str">
        <f t="shared" ref="I54:I55" si="220">IF(H54="","",H54)</f>
        <v/>
      </c>
      <c r="J54" s="343" t="str">
        <f t="shared" ref="J54:J55" si="221">IF(I54="","",I54)</f>
        <v/>
      </c>
      <c r="K54" s="343" t="str">
        <f t="shared" ref="K54:K55" si="222">IF(J54="","",J54)</f>
        <v/>
      </c>
      <c r="L54" s="343" t="str">
        <f t="shared" ref="L54:L55" si="223">IF(K54="","",K54)</f>
        <v/>
      </c>
      <c r="M54" s="343" t="str">
        <f t="shared" ref="M54:M55" si="224">IF(L54="","",L54)</f>
        <v/>
      </c>
      <c r="N54" s="343" t="str">
        <f t="shared" ref="N54:N55" si="225">IF(M54="","",M54)</f>
        <v/>
      </c>
      <c r="O54" s="343" t="str">
        <f t="shared" ref="O54:O55" si="226">IF(N54="","",N54)</f>
        <v/>
      </c>
      <c r="P54" s="343" t="str">
        <f t="shared" ref="P54:P55" si="227">IF(O54="","",O54)</f>
        <v/>
      </c>
      <c r="Q54" s="343" t="str">
        <f t="shared" ref="Q54:Q55" si="228">IF(P54="","",P54)</f>
        <v/>
      </c>
      <c r="R54" s="343" t="str">
        <f t="shared" ref="R54:R55" si="229">IF(Q54="","",Q54)</f>
        <v/>
      </c>
      <c r="S54" s="343" t="str">
        <f t="shared" ref="S54:S55" si="230">IF(R54="","",R54)</f>
        <v/>
      </c>
      <c r="T54" s="315">
        <f t="shared" si="2"/>
        <v>0</v>
      </c>
      <c r="U54" s="316"/>
      <c r="V54" s="345" t="str">
        <f t="shared" ref="V54:AF69" si="231">IF(U54="","",U54)</f>
        <v/>
      </c>
      <c r="W54" s="345" t="str">
        <f t="shared" si="231"/>
        <v/>
      </c>
      <c r="X54" s="345" t="str">
        <f t="shared" si="231"/>
        <v/>
      </c>
      <c r="Y54" s="345" t="str">
        <f t="shared" si="231"/>
        <v/>
      </c>
      <c r="Z54" s="345" t="str">
        <f t="shared" si="231"/>
        <v/>
      </c>
      <c r="AA54" s="345" t="str">
        <f t="shared" si="231"/>
        <v/>
      </c>
      <c r="AB54" s="345" t="str">
        <f t="shared" si="231"/>
        <v/>
      </c>
      <c r="AC54" s="345" t="str">
        <f t="shared" si="231"/>
        <v/>
      </c>
      <c r="AD54" s="345" t="str">
        <f t="shared" si="231"/>
        <v/>
      </c>
      <c r="AE54" s="345" t="str">
        <f t="shared" si="231"/>
        <v/>
      </c>
      <c r="AF54" s="345" t="str">
        <f t="shared" si="231"/>
        <v/>
      </c>
      <c r="AG54" s="315">
        <f t="shared" si="4"/>
        <v>0</v>
      </c>
      <c r="AH54" s="543"/>
      <c r="AO54" s="304">
        <v>2</v>
      </c>
      <c r="AP54" s="304">
        <v>2</v>
      </c>
      <c r="AQ54" s="304">
        <v>1</v>
      </c>
      <c r="AR54" s="306">
        <f ca="1">IF($AQ54=1,IF(INDIRECT(ADDRESS(($AO54-1)*3+$AP54+5,$AQ54+7))="",0,INDIRECT(ADDRESS(($AO54-1)*3+$AP54+5,$AQ54+7))),IF(INDIRECT(ADDRESS(($AO54-1)*3+$AP54+5,$AQ54+7))="",0,IF(COUNTIF(INDIRECT(ADDRESS(($AO54-1)*36+($AP54-1)*12+6,COLUMN())):INDIRECT(ADDRESS(($AO54-1)*36+($AP54-1)*12+$AQ54+4,COLUMN())),INDIRECT(ADDRESS(($AO54-1)*3+$AP54+5,$AQ54+7)))&gt;=1,0,INDIRECT(ADDRESS(($AO54-1)*3+$AP54+5,$AQ54+7)))))</f>
        <v>0</v>
      </c>
      <c r="AS54" s="304">
        <f ca="1">COUNTIF(INDIRECT("H"&amp;(ROW()+12*(($AO54-1)*3+$AP54)-ROW())/12+5):INDIRECT("S"&amp;(ROW()+12*(($AO54-1)*3+$AP54)-ROW())/12+5),AR54)</f>
        <v>0</v>
      </c>
      <c r="AT54" s="306">
        <f ca="1">IF($AQ54=1,IF(INDIRECT(ADDRESS(($AO54-1)*3+$AP54+5,$AQ54+20))="",0,INDIRECT(ADDRESS(($AO54-1)*3+$AP54+5,$AQ54+20))),IF(INDIRECT(ADDRESS(($AO54-1)*3+$AP54+5,$AQ54+20))="",0,IF(COUNTIF(INDIRECT(ADDRESS(($AO54-1)*36+($AP54-1)*12+6,COLUMN())):INDIRECT(ADDRESS(($AO54-1)*36+($AP54-1)*12+$AQ54+4,COLUMN())),INDIRECT(ADDRESS(($AO54-1)*3+$AP54+5,$AQ54+20)))&gt;=1,0,INDIRECT(ADDRESS(($AO54-1)*3+$AP54+5,$AQ54+20)))))</f>
        <v>0</v>
      </c>
      <c r="AU54" s="304">
        <f ca="1">COUNTIF(INDIRECT("U"&amp;(ROW()+12*(($AO54-1)*3+$AP54)-ROW())/12+5):INDIRECT("AF"&amp;(ROW()+12*(($AO54-1)*3+$AP54)-ROW())/12+5),AT54)</f>
        <v>0</v>
      </c>
      <c r="AV54" s="304">
        <f ca="1">IF(AND(AR54+AT54&gt;0,AS54+AU54&gt;0),COUNTIF(AV$6:AV53,"&gt;0")+1,0)</f>
        <v>0</v>
      </c>
      <c r="BF54" s="304">
        <v>1</v>
      </c>
      <c r="BH54" s="310">
        <f t="shared" ref="BH54:BS54" si="232">SUM(H54:H55)</f>
        <v>0</v>
      </c>
      <c r="BI54" s="310">
        <f t="shared" si="232"/>
        <v>0</v>
      </c>
      <c r="BJ54" s="310">
        <f t="shared" si="232"/>
        <v>0</v>
      </c>
      <c r="BK54" s="310">
        <f t="shared" si="232"/>
        <v>0</v>
      </c>
      <c r="BL54" s="310">
        <f t="shared" si="232"/>
        <v>0</v>
      </c>
      <c r="BM54" s="310">
        <f t="shared" si="232"/>
        <v>0</v>
      </c>
      <c r="BN54" s="310">
        <f t="shared" si="232"/>
        <v>0</v>
      </c>
      <c r="BO54" s="310">
        <f t="shared" si="232"/>
        <v>0</v>
      </c>
      <c r="BP54" s="310">
        <f t="shared" si="232"/>
        <v>0</v>
      </c>
      <c r="BQ54" s="310">
        <f t="shared" si="232"/>
        <v>0</v>
      </c>
      <c r="BR54" s="310">
        <f t="shared" si="232"/>
        <v>0</v>
      </c>
      <c r="BS54" s="310">
        <f t="shared" si="232"/>
        <v>0</v>
      </c>
      <c r="BU54" s="310">
        <f t="shared" ref="BU54:CF54" si="233">SUM(U54:U55)</f>
        <v>0</v>
      </c>
      <c r="BV54" s="310">
        <f t="shared" si="233"/>
        <v>0</v>
      </c>
      <c r="BW54" s="310">
        <f t="shared" si="233"/>
        <v>0</v>
      </c>
      <c r="BX54" s="310">
        <f t="shared" si="233"/>
        <v>0</v>
      </c>
      <c r="BY54" s="310">
        <f t="shared" si="233"/>
        <v>0</v>
      </c>
      <c r="BZ54" s="310">
        <f t="shared" si="233"/>
        <v>0</v>
      </c>
      <c r="CA54" s="310">
        <f t="shared" si="233"/>
        <v>0</v>
      </c>
      <c r="CB54" s="310">
        <f t="shared" si="233"/>
        <v>0</v>
      </c>
      <c r="CC54" s="310">
        <f t="shared" si="233"/>
        <v>0</v>
      </c>
      <c r="CD54" s="310">
        <f t="shared" si="233"/>
        <v>0</v>
      </c>
      <c r="CE54" s="310">
        <f t="shared" si="233"/>
        <v>0</v>
      </c>
      <c r="CF54" s="310">
        <f t="shared" si="233"/>
        <v>0</v>
      </c>
      <c r="CI54" s="339" t="s">
        <v>421</v>
      </c>
      <c r="CJ54" s="310">
        <f>IF(OR($D54="副園長",$D54="教頭",$D54="主任保育士",$D54="主幹教諭"),0,BH54)</f>
        <v>0</v>
      </c>
      <c r="CK54" s="310">
        <f t="shared" ref="CK54:CU54" si="234">IF(OR($D54="副園長",$D54="教頭",$D54="主任保育士",$D54="主幹教諭"),0,BI54)</f>
        <v>0</v>
      </c>
      <c r="CL54" s="310">
        <f t="shared" si="234"/>
        <v>0</v>
      </c>
      <c r="CM54" s="310">
        <f t="shared" si="234"/>
        <v>0</v>
      </c>
      <c r="CN54" s="310">
        <f t="shared" si="234"/>
        <v>0</v>
      </c>
      <c r="CO54" s="310">
        <f t="shared" si="234"/>
        <v>0</v>
      </c>
      <c r="CP54" s="310">
        <f t="shared" si="234"/>
        <v>0</v>
      </c>
      <c r="CQ54" s="310">
        <f t="shared" si="234"/>
        <v>0</v>
      </c>
      <c r="CR54" s="310">
        <f t="shared" si="234"/>
        <v>0</v>
      </c>
      <c r="CS54" s="310">
        <f t="shared" si="234"/>
        <v>0</v>
      </c>
      <c r="CT54" s="310">
        <f t="shared" si="234"/>
        <v>0</v>
      </c>
      <c r="CU54" s="310">
        <f t="shared" si="234"/>
        <v>0</v>
      </c>
    </row>
    <row r="55" spans="1:99" x14ac:dyDescent="0.15">
      <c r="A55" s="533"/>
      <c r="B55" s="536"/>
      <c r="C55" s="536"/>
      <c r="D55" s="536"/>
      <c r="E55" s="541"/>
      <c r="F55" s="536"/>
      <c r="G55" s="314" t="s">
        <v>347</v>
      </c>
      <c r="H55" s="313"/>
      <c r="I55" s="344" t="str">
        <f t="shared" si="220"/>
        <v/>
      </c>
      <c r="J55" s="344" t="str">
        <f t="shared" si="221"/>
        <v/>
      </c>
      <c r="K55" s="344" t="str">
        <f t="shared" si="222"/>
        <v/>
      </c>
      <c r="L55" s="344" t="str">
        <f t="shared" si="223"/>
        <v/>
      </c>
      <c r="M55" s="344" t="str">
        <f t="shared" si="224"/>
        <v/>
      </c>
      <c r="N55" s="344" t="str">
        <f t="shared" si="225"/>
        <v/>
      </c>
      <c r="O55" s="344" t="str">
        <f t="shared" si="226"/>
        <v/>
      </c>
      <c r="P55" s="344" t="str">
        <f t="shared" si="227"/>
        <v/>
      </c>
      <c r="Q55" s="344" t="str">
        <f t="shared" si="228"/>
        <v/>
      </c>
      <c r="R55" s="344" t="str">
        <f t="shared" si="229"/>
        <v/>
      </c>
      <c r="S55" s="344" t="str">
        <f t="shared" si="230"/>
        <v/>
      </c>
      <c r="T55" s="311">
        <f t="shared" si="2"/>
        <v>0</v>
      </c>
      <c r="U55" s="312"/>
      <c r="V55" s="346" t="str">
        <f t="shared" si="231"/>
        <v/>
      </c>
      <c r="W55" s="346" t="str">
        <f t="shared" si="231"/>
        <v/>
      </c>
      <c r="X55" s="346" t="str">
        <f t="shared" si="231"/>
        <v/>
      </c>
      <c r="Y55" s="346" t="str">
        <f t="shared" si="231"/>
        <v/>
      </c>
      <c r="Z55" s="346" t="str">
        <f t="shared" si="231"/>
        <v/>
      </c>
      <c r="AA55" s="346" t="str">
        <f t="shared" si="231"/>
        <v/>
      </c>
      <c r="AB55" s="346" t="str">
        <f t="shared" si="231"/>
        <v/>
      </c>
      <c r="AC55" s="346" t="str">
        <f t="shared" si="231"/>
        <v/>
      </c>
      <c r="AD55" s="346" t="str">
        <f t="shared" si="231"/>
        <v/>
      </c>
      <c r="AE55" s="346" t="str">
        <f t="shared" si="231"/>
        <v/>
      </c>
      <c r="AF55" s="346" t="str">
        <f t="shared" si="231"/>
        <v/>
      </c>
      <c r="AG55" s="311">
        <f t="shared" si="4"/>
        <v>0</v>
      </c>
      <c r="AH55" s="544"/>
      <c r="AO55" s="304">
        <v>2</v>
      </c>
      <c r="AP55" s="304">
        <v>2</v>
      </c>
      <c r="AQ55" s="304">
        <v>2</v>
      </c>
      <c r="AR55" s="306">
        <f ca="1">IF($AQ55=1,IF(INDIRECT(ADDRESS(($AO55-1)*3+$AP55+5,$AQ55+7))="",0,INDIRECT(ADDRESS(($AO55-1)*3+$AP55+5,$AQ55+7))),IF(INDIRECT(ADDRESS(($AO55-1)*3+$AP55+5,$AQ55+7))="",0,IF(COUNTIF(INDIRECT(ADDRESS(($AO55-1)*36+($AP55-1)*12+6,COLUMN())):INDIRECT(ADDRESS(($AO55-1)*36+($AP55-1)*12+$AQ55+4,COLUMN())),INDIRECT(ADDRESS(($AO55-1)*3+$AP55+5,$AQ55+7)))&gt;=1,0,INDIRECT(ADDRESS(($AO55-1)*3+$AP55+5,$AQ55+7)))))</f>
        <v>0</v>
      </c>
      <c r="AS55" s="304">
        <f ca="1">COUNTIF(INDIRECT("H"&amp;(ROW()+12*(($AO55-1)*3+$AP55)-ROW())/12+5):INDIRECT("S"&amp;(ROW()+12*(($AO55-1)*3+$AP55)-ROW())/12+5),AR55)</f>
        <v>0</v>
      </c>
      <c r="AT55" s="306">
        <f ca="1">IF($AQ55=1,IF(INDIRECT(ADDRESS(($AO55-1)*3+$AP55+5,$AQ55+20))="",0,INDIRECT(ADDRESS(($AO55-1)*3+$AP55+5,$AQ55+20))),IF(INDIRECT(ADDRESS(($AO55-1)*3+$AP55+5,$AQ55+20))="",0,IF(COUNTIF(INDIRECT(ADDRESS(($AO55-1)*36+($AP55-1)*12+6,COLUMN())):INDIRECT(ADDRESS(($AO55-1)*36+($AP55-1)*12+$AQ55+4,COLUMN())),INDIRECT(ADDRESS(($AO55-1)*3+$AP55+5,$AQ55+20)))&gt;=1,0,INDIRECT(ADDRESS(($AO55-1)*3+$AP55+5,$AQ55+20)))))</f>
        <v>0</v>
      </c>
      <c r="AU55" s="304">
        <f ca="1">COUNTIF(INDIRECT("U"&amp;(ROW()+12*(($AO55-1)*3+$AP55)-ROW())/12+5):INDIRECT("AF"&amp;(ROW()+12*(($AO55-1)*3+$AP55)-ROW())/12+5),AT55)</f>
        <v>0</v>
      </c>
      <c r="AV55" s="304">
        <f ca="1">IF(AND(AR55+AT55&gt;0,AS55+AU55&gt;0),COUNTIF(AV$6:AV54,"&gt;0")+1,0)</f>
        <v>0</v>
      </c>
      <c r="BF55" s="304">
        <v>2</v>
      </c>
      <c r="BG55" s="304" t="s">
        <v>346</v>
      </c>
      <c r="BH55" s="310">
        <f>IF(BH54+BU54&gt;マスタ!$C$3,1,0)</f>
        <v>0</v>
      </c>
      <c r="BI55" s="310">
        <f>IF(BI54+BV54&gt;マスタ!$C$3,1,0)</f>
        <v>0</v>
      </c>
      <c r="BJ55" s="310">
        <f>IF(BJ54+BW54&gt;マスタ!$C$3,1,0)</f>
        <v>0</v>
      </c>
      <c r="BK55" s="310">
        <f>IF(BK54+BX54&gt;マスタ!$C$3,1,0)</f>
        <v>0</v>
      </c>
      <c r="BL55" s="310">
        <f>IF(BL54+BY54&gt;マスタ!$C$3,1,0)</f>
        <v>0</v>
      </c>
      <c r="BM55" s="310">
        <f>IF(BM54+BZ54&gt;マスタ!$C$3,1,0)</f>
        <v>0</v>
      </c>
      <c r="BN55" s="310">
        <f>IF(BN54+CA54&gt;マスタ!$C$3,1,0)</f>
        <v>0</v>
      </c>
      <c r="BO55" s="310">
        <f>IF(BO54+CB54&gt;マスタ!$C$3,1,0)</f>
        <v>0</v>
      </c>
      <c r="BP55" s="310">
        <f>IF(BP54+CC54&gt;マスタ!$C$3,1,0)</f>
        <v>0</v>
      </c>
      <c r="BQ55" s="310">
        <f>IF(BQ54+CD54&gt;マスタ!$C$3,1,0)</f>
        <v>0</v>
      </c>
      <c r="BR55" s="310">
        <f>IF(BR54+CE54&gt;マスタ!$C$3,1,0)</f>
        <v>0</v>
      </c>
      <c r="BS55" s="310">
        <f>IF(BS54+CF54&gt;マスタ!$C$3,1,0)</f>
        <v>0</v>
      </c>
      <c r="BU55" s="310"/>
      <c r="BV55" s="310"/>
      <c r="BW55" s="310"/>
      <c r="BX55" s="310"/>
      <c r="BY55" s="310"/>
      <c r="BZ55" s="310"/>
      <c r="CA55" s="310"/>
      <c r="CB55" s="310"/>
      <c r="CC55" s="310"/>
      <c r="CD55" s="310"/>
      <c r="CE55" s="310"/>
      <c r="CF55" s="310"/>
    </row>
    <row r="56" spans="1:99" x14ac:dyDescent="0.15">
      <c r="A56" s="534"/>
      <c r="B56" s="537"/>
      <c r="C56" s="537"/>
      <c r="D56" s="537"/>
      <c r="E56" s="542"/>
      <c r="F56" s="537"/>
      <c r="G56" s="353" t="s">
        <v>447</v>
      </c>
      <c r="H56" s="309"/>
      <c r="I56" s="347"/>
      <c r="J56" s="347"/>
      <c r="K56" s="347"/>
      <c r="L56" s="347"/>
      <c r="M56" s="347"/>
      <c r="N56" s="347"/>
      <c r="O56" s="347"/>
      <c r="P56" s="347"/>
      <c r="Q56" s="347"/>
      <c r="R56" s="347"/>
      <c r="S56" s="347"/>
      <c r="T56" s="307">
        <f t="shared" si="2"/>
        <v>0</v>
      </c>
      <c r="U56" s="308"/>
      <c r="V56" s="348"/>
      <c r="W56" s="348"/>
      <c r="X56" s="348"/>
      <c r="Y56" s="348"/>
      <c r="Z56" s="348"/>
      <c r="AA56" s="348"/>
      <c r="AB56" s="348"/>
      <c r="AC56" s="348"/>
      <c r="AD56" s="348"/>
      <c r="AE56" s="348"/>
      <c r="AF56" s="348"/>
      <c r="AG56" s="307">
        <f t="shared" si="4"/>
        <v>0</v>
      </c>
      <c r="AH56" s="545"/>
      <c r="AO56" s="304">
        <v>2</v>
      </c>
      <c r="AP56" s="304">
        <v>2</v>
      </c>
      <c r="AQ56" s="304">
        <v>3</v>
      </c>
      <c r="AR56" s="306">
        <f ca="1">IF($AQ56=1,IF(INDIRECT(ADDRESS(($AO56-1)*3+$AP56+5,$AQ56+7))="",0,INDIRECT(ADDRESS(($AO56-1)*3+$AP56+5,$AQ56+7))),IF(INDIRECT(ADDRESS(($AO56-1)*3+$AP56+5,$AQ56+7))="",0,IF(COUNTIF(INDIRECT(ADDRESS(($AO56-1)*36+($AP56-1)*12+6,COLUMN())):INDIRECT(ADDRESS(($AO56-1)*36+($AP56-1)*12+$AQ56+4,COLUMN())),INDIRECT(ADDRESS(($AO56-1)*3+$AP56+5,$AQ56+7)))&gt;=1,0,INDIRECT(ADDRESS(($AO56-1)*3+$AP56+5,$AQ56+7)))))</f>
        <v>0</v>
      </c>
      <c r="AS56" s="304">
        <f ca="1">COUNTIF(INDIRECT("H"&amp;(ROW()+12*(($AO56-1)*3+$AP56)-ROW())/12+5):INDIRECT("S"&amp;(ROW()+12*(($AO56-1)*3+$AP56)-ROW())/12+5),AR56)</f>
        <v>0</v>
      </c>
      <c r="AT56" s="306">
        <f ca="1">IF($AQ56=1,IF(INDIRECT(ADDRESS(($AO56-1)*3+$AP56+5,$AQ56+20))="",0,INDIRECT(ADDRESS(($AO56-1)*3+$AP56+5,$AQ56+20))),IF(INDIRECT(ADDRESS(($AO56-1)*3+$AP56+5,$AQ56+20))="",0,IF(COUNTIF(INDIRECT(ADDRESS(($AO56-1)*36+($AP56-1)*12+6,COLUMN())):INDIRECT(ADDRESS(($AO56-1)*36+($AP56-1)*12+$AQ56+4,COLUMN())),INDIRECT(ADDRESS(($AO56-1)*3+$AP56+5,$AQ56+20)))&gt;=1,0,INDIRECT(ADDRESS(($AO56-1)*3+$AP56+5,$AQ56+20)))))</f>
        <v>0</v>
      </c>
      <c r="AU56" s="304">
        <f ca="1">COUNTIF(INDIRECT("U"&amp;(ROW()+12*(($AO56-1)*3+$AP56)-ROW())/12+5):INDIRECT("AF"&amp;(ROW()+12*(($AO56-1)*3+$AP56)-ROW())/12+5),AT56)</f>
        <v>0</v>
      </c>
      <c r="AV56" s="304">
        <f ca="1">IF(AND(AR56+AT56&gt;0,AS56+AU56&gt;0),COUNTIF(AV$6:AV55,"&gt;0")+1,0)</f>
        <v>0</v>
      </c>
      <c r="BF56" s="304">
        <v>3</v>
      </c>
      <c r="BG56" s="338"/>
      <c r="BH56" s="310"/>
      <c r="BI56" s="310"/>
      <c r="BJ56" s="310"/>
      <c r="BK56" s="310"/>
      <c r="BL56" s="310"/>
      <c r="BM56" s="310"/>
      <c r="BN56" s="310"/>
      <c r="BO56" s="310"/>
      <c r="BP56" s="310"/>
      <c r="BQ56" s="310"/>
      <c r="BR56" s="310"/>
      <c r="BS56" s="310"/>
      <c r="BU56" s="310"/>
      <c r="BV56" s="310"/>
      <c r="BW56" s="310"/>
      <c r="BX56" s="310"/>
      <c r="BY56" s="310"/>
      <c r="BZ56" s="310"/>
      <c r="CA56" s="310"/>
      <c r="CB56" s="310"/>
      <c r="CC56" s="310"/>
      <c r="CD56" s="310"/>
      <c r="CE56" s="310"/>
      <c r="CF56" s="310"/>
    </row>
    <row r="57" spans="1:99" x14ac:dyDescent="0.15">
      <c r="A57" s="532">
        <v>18</v>
      </c>
      <c r="B57" s="535"/>
      <c r="C57" s="538"/>
      <c r="D57" s="539"/>
      <c r="E57" s="540"/>
      <c r="F57" s="539"/>
      <c r="G57" s="318" t="s">
        <v>348</v>
      </c>
      <c r="H57" s="317"/>
      <c r="I57" s="343" t="str">
        <f t="shared" ref="I57:I58" si="235">IF(H57="","",H57)</f>
        <v/>
      </c>
      <c r="J57" s="343" t="str">
        <f t="shared" ref="J57:J58" si="236">IF(I57="","",I57)</f>
        <v/>
      </c>
      <c r="K57" s="343" t="str">
        <f t="shared" ref="K57:K58" si="237">IF(J57="","",J57)</f>
        <v/>
      </c>
      <c r="L57" s="343" t="str">
        <f t="shared" ref="L57:L58" si="238">IF(K57="","",K57)</f>
        <v/>
      </c>
      <c r="M57" s="343" t="str">
        <f t="shared" ref="M57:M58" si="239">IF(L57="","",L57)</f>
        <v/>
      </c>
      <c r="N57" s="343" t="str">
        <f t="shared" ref="N57:N58" si="240">IF(M57="","",M57)</f>
        <v/>
      </c>
      <c r="O57" s="343" t="str">
        <f t="shared" ref="O57:O58" si="241">IF(N57="","",N57)</f>
        <v/>
      </c>
      <c r="P57" s="343" t="str">
        <f t="shared" ref="P57:P58" si="242">IF(O57="","",O57)</f>
        <v/>
      </c>
      <c r="Q57" s="343" t="str">
        <f t="shared" ref="Q57:Q58" si="243">IF(P57="","",P57)</f>
        <v/>
      </c>
      <c r="R57" s="343" t="str">
        <f t="shared" ref="R57:R58" si="244">IF(Q57="","",Q57)</f>
        <v/>
      </c>
      <c r="S57" s="343" t="str">
        <f t="shared" ref="S57:S58" si="245">IF(R57="","",R57)</f>
        <v/>
      </c>
      <c r="T57" s="315">
        <f t="shared" si="2"/>
        <v>0</v>
      </c>
      <c r="U57" s="316"/>
      <c r="V57" s="345" t="str">
        <f t="shared" si="231"/>
        <v/>
      </c>
      <c r="W57" s="345" t="str">
        <f t="shared" si="231"/>
        <v/>
      </c>
      <c r="X57" s="345" t="str">
        <f t="shared" si="231"/>
        <v/>
      </c>
      <c r="Y57" s="345" t="str">
        <f t="shared" si="231"/>
        <v/>
      </c>
      <c r="Z57" s="345" t="str">
        <f t="shared" si="231"/>
        <v/>
      </c>
      <c r="AA57" s="345" t="str">
        <f t="shared" si="231"/>
        <v/>
      </c>
      <c r="AB57" s="345" t="str">
        <f t="shared" si="231"/>
        <v/>
      </c>
      <c r="AC57" s="345" t="str">
        <f t="shared" si="231"/>
        <v/>
      </c>
      <c r="AD57" s="345" t="str">
        <f t="shared" si="231"/>
        <v/>
      </c>
      <c r="AE57" s="345" t="str">
        <f t="shared" si="231"/>
        <v/>
      </c>
      <c r="AF57" s="345" t="str">
        <f t="shared" si="231"/>
        <v/>
      </c>
      <c r="AG57" s="315">
        <f t="shared" si="4"/>
        <v>0</v>
      </c>
      <c r="AH57" s="543"/>
      <c r="AO57" s="304">
        <v>2</v>
      </c>
      <c r="AP57" s="304">
        <v>2</v>
      </c>
      <c r="AQ57" s="304">
        <v>4</v>
      </c>
      <c r="AR57" s="306">
        <f ca="1">IF($AQ57=1,IF(INDIRECT(ADDRESS(($AO57-1)*3+$AP57+5,$AQ57+7))="",0,INDIRECT(ADDRESS(($AO57-1)*3+$AP57+5,$AQ57+7))),IF(INDIRECT(ADDRESS(($AO57-1)*3+$AP57+5,$AQ57+7))="",0,IF(COUNTIF(INDIRECT(ADDRESS(($AO57-1)*36+($AP57-1)*12+6,COLUMN())):INDIRECT(ADDRESS(($AO57-1)*36+($AP57-1)*12+$AQ57+4,COLUMN())),INDIRECT(ADDRESS(($AO57-1)*3+$AP57+5,$AQ57+7)))&gt;=1,0,INDIRECT(ADDRESS(($AO57-1)*3+$AP57+5,$AQ57+7)))))</f>
        <v>0</v>
      </c>
      <c r="AS57" s="304">
        <f ca="1">COUNTIF(INDIRECT("H"&amp;(ROW()+12*(($AO57-1)*3+$AP57)-ROW())/12+5):INDIRECT("S"&amp;(ROW()+12*(($AO57-1)*3+$AP57)-ROW())/12+5),AR57)</f>
        <v>0</v>
      </c>
      <c r="AT57" s="306">
        <f ca="1">IF($AQ57=1,IF(INDIRECT(ADDRESS(($AO57-1)*3+$AP57+5,$AQ57+20))="",0,INDIRECT(ADDRESS(($AO57-1)*3+$AP57+5,$AQ57+20))),IF(INDIRECT(ADDRESS(($AO57-1)*3+$AP57+5,$AQ57+20))="",0,IF(COUNTIF(INDIRECT(ADDRESS(($AO57-1)*36+($AP57-1)*12+6,COLUMN())):INDIRECT(ADDRESS(($AO57-1)*36+($AP57-1)*12+$AQ57+4,COLUMN())),INDIRECT(ADDRESS(($AO57-1)*3+$AP57+5,$AQ57+20)))&gt;=1,0,INDIRECT(ADDRESS(($AO57-1)*3+$AP57+5,$AQ57+20)))))</f>
        <v>0</v>
      </c>
      <c r="AU57" s="304">
        <f ca="1">COUNTIF(INDIRECT("U"&amp;(ROW()+12*(($AO57-1)*3+$AP57)-ROW())/12+5):INDIRECT("AF"&amp;(ROW()+12*(($AO57-1)*3+$AP57)-ROW())/12+5),AT57)</f>
        <v>0</v>
      </c>
      <c r="AV57" s="304">
        <f ca="1">IF(AND(AR57+AT57&gt;0,AS57+AU57&gt;0),COUNTIF(AV$6:AV56,"&gt;0")+1,0)</f>
        <v>0</v>
      </c>
      <c r="BF57" s="304">
        <v>1</v>
      </c>
      <c r="BH57" s="310">
        <f t="shared" ref="BH57:BS57" si="246">SUM(H57:H58)</f>
        <v>0</v>
      </c>
      <c r="BI57" s="310">
        <f t="shared" si="246"/>
        <v>0</v>
      </c>
      <c r="BJ57" s="310">
        <f t="shared" si="246"/>
        <v>0</v>
      </c>
      <c r="BK57" s="310">
        <f t="shared" si="246"/>
        <v>0</v>
      </c>
      <c r="BL57" s="310">
        <f t="shared" si="246"/>
        <v>0</v>
      </c>
      <c r="BM57" s="310">
        <f t="shared" si="246"/>
        <v>0</v>
      </c>
      <c r="BN57" s="310">
        <f t="shared" si="246"/>
        <v>0</v>
      </c>
      <c r="BO57" s="310">
        <f t="shared" si="246"/>
        <v>0</v>
      </c>
      <c r="BP57" s="310">
        <f t="shared" si="246"/>
        <v>0</v>
      </c>
      <c r="BQ57" s="310">
        <f t="shared" si="246"/>
        <v>0</v>
      </c>
      <c r="BR57" s="310">
        <f t="shared" si="246"/>
        <v>0</v>
      </c>
      <c r="BS57" s="310">
        <f t="shared" si="246"/>
        <v>0</v>
      </c>
      <c r="BU57" s="310">
        <f t="shared" ref="BU57:CF57" si="247">SUM(U57:U58)</f>
        <v>0</v>
      </c>
      <c r="BV57" s="310">
        <f t="shared" si="247"/>
        <v>0</v>
      </c>
      <c r="BW57" s="310">
        <f t="shared" si="247"/>
        <v>0</v>
      </c>
      <c r="BX57" s="310">
        <f t="shared" si="247"/>
        <v>0</v>
      </c>
      <c r="BY57" s="310">
        <f t="shared" si="247"/>
        <v>0</v>
      </c>
      <c r="BZ57" s="310">
        <f t="shared" si="247"/>
        <v>0</v>
      </c>
      <c r="CA57" s="310">
        <f t="shared" si="247"/>
        <v>0</v>
      </c>
      <c r="CB57" s="310">
        <f t="shared" si="247"/>
        <v>0</v>
      </c>
      <c r="CC57" s="310">
        <f t="shared" si="247"/>
        <v>0</v>
      </c>
      <c r="CD57" s="310">
        <f t="shared" si="247"/>
        <v>0</v>
      </c>
      <c r="CE57" s="310">
        <f t="shared" si="247"/>
        <v>0</v>
      </c>
      <c r="CF57" s="310">
        <f t="shared" si="247"/>
        <v>0</v>
      </c>
      <c r="CI57" s="339" t="s">
        <v>421</v>
      </c>
      <c r="CJ57" s="310">
        <f>IF(OR($D57="副園長",$D57="教頭",$D57="主任保育士",$D57="主幹教諭"),0,BH57)</f>
        <v>0</v>
      </c>
      <c r="CK57" s="310">
        <f t="shared" ref="CK57:CU57" si="248">IF(OR($D57="副園長",$D57="教頭",$D57="主任保育士",$D57="主幹教諭"),0,BI57)</f>
        <v>0</v>
      </c>
      <c r="CL57" s="310">
        <f t="shared" si="248"/>
        <v>0</v>
      </c>
      <c r="CM57" s="310">
        <f t="shared" si="248"/>
        <v>0</v>
      </c>
      <c r="CN57" s="310">
        <f t="shared" si="248"/>
        <v>0</v>
      </c>
      <c r="CO57" s="310">
        <f t="shared" si="248"/>
        <v>0</v>
      </c>
      <c r="CP57" s="310">
        <f t="shared" si="248"/>
        <v>0</v>
      </c>
      <c r="CQ57" s="310">
        <f t="shared" si="248"/>
        <v>0</v>
      </c>
      <c r="CR57" s="310">
        <f t="shared" si="248"/>
        <v>0</v>
      </c>
      <c r="CS57" s="310">
        <f t="shared" si="248"/>
        <v>0</v>
      </c>
      <c r="CT57" s="310">
        <f t="shared" si="248"/>
        <v>0</v>
      </c>
      <c r="CU57" s="310">
        <f t="shared" si="248"/>
        <v>0</v>
      </c>
    </row>
    <row r="58" spans="1:99" x14ac:dyDescent="0.15">
      <c r="A58" s="533"/>
      <c r="B58" s="536"/>
      <c r="C58" s="536"/>
      <c r="D58" s="536"/>
      <c r="E58" s="541"/>
      <c r="F58" s="536"/>
      <c r="G58" s="314" t="s">
        <v>347</v>
      </c>
      <c r="H58" s="313"/>
      <c r="I58" s="344" t="str">
        <f t="shared" si="235"/>
        <v/>
      </c>
      <c r="J58" s="344" t="str">
        <f t="shared" si="236"/>
        <v/>
      </c>
      <c r="K58" s="344" t="str">
        <f t="shared" si="237"/>
        <v/>
      </c>
      <c r="L58" s="344" t="str">
        <f t="shared" si="238"/>
        <v/>
      </c>
      <c r="M58" s="344" t="str">
        <f t="shared" si="239"/>
        <v/>
      </c>
      <c r="N58" s="344" t="str">
        <f t="shared" si="240"/>
        <v/>
      </c>
      <c r="O58" s="344" t="str">
        <f t="shared" si="241"/>
        <v/>
      </c>
      <c r="P58" s="344" t="str">
        <f t="shared" si="242"/>
        <v/>
      </c>
      <c r="Q58" s="344" t="str">
        <f t="shared" si="243"/>
        <v/>
      </c>
      <c r="R58" s="344" t="str">
        <f t="shared" si="244"/>
        <v/>
      </c>
      <c r="S58" s="344" t="str">
        <f t="shared" si="245"/>
        <v/>
      </c>
      <c r="T58" s="311">
        <f t="shared" si="2"/>
        <v>0</v>
      </c>
      <c r="U58" s="312"/>
      <c r="V58" s="346" t="str">
        <f t="shared" si="231"/>
        <v/>
      </c>
      <c r="W58" s="346" t="str">
        <f t="shared" si="231"/>
        <v/>
      </c>
      <c r="X58" s="346" t="str">
        <f t="shared" si="231"/>
        <v/>
      </c>
      <c r="Y58" s="346" t="str">
        <f t="shared" si="231"/>
        <v/>
      </c>
      <c r="Z58" s="346" t="str">
        <f t="shared" si="231"/>
        <v/>
      </c>
      <c r="AA58" s="346" t="str">
        <f t="shared" si="231"/>
        <v/>
      </c>
      <c r="AB58" s="346" t="str">
        <f t="shared" si="231"/>
        <v/>
      </c>
      <c r="AC58" s="346" t="str">
        <f t="shared" si="231"/>
        <v/>
      </c>
      <c r="AD58" s="346" t="str">
        <f t="shared" si="231"/>
        <v/>
      </c>
      <c r="AE58" s="346" t="str">
        <f t="shared" si="231"/>
        <v/>
      </c>
      <c r="AF58" s="346" t="str">
        <f t="shared" si="231"/>
        <v/>
      </c>
      <c r="AG58" s="311">
        <f t="shared" si="4"/>
        <v>0</v>
      </c>
      <c r="AH58" s="544"/>
      <c r="AO58" s="304">
        <v>2</v>
      </c>
      <c r="AP58" s="304">
        <v>2</v>
      </c>
      <c r="AQ58" s="304">
        <v>5</v>
      </c>
      <c r="AR58" s="306">
        <f ca="1">IF($AQ58=1,IF(INDIRECT(ADDRESS(($AO58-1)*3+$AP58+5,$AQ58+7))="",0,INDIRECT(ADDRESS(($AO58-1)*3+$AP58+5,$AQ58+7))),IF(INDIRECT(ADDRESS(($AO58-1)*3+$AP58+5,$AQ58+7))="",0,IF(COUNTIF(INDIRECT(ADDRESS(($AO58-1)*36+($AP58-1)*12+6,COLUMN())):INDIRECT(ADDRESS(($AO58-1)*36+($AP58-1)*12+$AQ58+4,COLUMN())),INDIRECT(ADDRESS(($AO58-1)*3+$AP58+5,$AQ58+7)))&gt;=1,0,INDIRECT(ADDRESS(($AO58-1)*3+$AP58+5,$AQ58+7)))))</f>
        <v>0</v>
      </c>
      <c r="AS58" s="304">
        <f ca="1">COUNTIF(INDIRECT("H"&amp;(ROW()+12*(($AO58-1)*3+$AP58)-ROW())/12+5):INDIRECT("S"&amp;(ROW()+12*(($AO58-1)*3+$AP58)-ROW())/12+5),AR58)</f>
        <v>0</v>
      </c>
      <c r="AT58" s="306">
        <f ca="1">IF($AQ58=1,IF(INDIRECT(ADDRESS(($AO58-1)*3+$AP58+5,$AQ58+20))="",0,INDIRECT(ADDRESS(($AO58-1)*3+$AP58+5,$AQ58+20))),IF(INDIRECT(ADDRESS(($AO58-1)*3+$AP58+5,$AQ58+20))="",0,IF(COUNTIF(INDIRECT(ADDRESS(($AO58-1)*36+($AP58-1)*12+6,COLUMN())):INDIRECT(ADDRESS(($AO58-1)*36+($AP58-1)*12+$AQ58+4,COLUMN())),INDIRECT(ADDRESS(($AO58-1)*3+$AP58+5,$AQ58+20)))&gt;=1,0,INDIRECT(ADDRESS(($AO58-1)*3+$AP58+5,$AQ58+20)))))</f>
        <v>0</v>
      </c>
      <c r="AU58" s="304">
        <f ca="1">COUNTIF(INDIRECT("U"&amp;(ROW()+12*(($AO58-1)*3+$AP58)-ROW())/12+5):INDIRECT("AF"&amp;(ROW()+12*(($AO58-1)*3+$AP58)-ROW())/12+5),AT58)</f>
        <v>0</v>
      </c>
      <c r="AV58" s="304">
        <f ca="1">IF(AND(AR58+AT58&gt;0,AS58+AU58&gt;0),COUNTIF(AV$6:AV57,"&gt;0")+1,0)</f>
        <v>0</v>
      </c>
      <c r="BF58" s="304">
        <v>2</v>
      </c>
      <c r="BG58" s="304" t="s">
        <v>346</v>
      </c>
      <c r="BH58" s="310">
        <f>IF(BH57+BU57&gt;マスタ!$C$3,1,0)</f>
        <v>0</v>
      </c>
      <c r="BI58" s="310">
        <f>IF(BI57+BV57&gt;マスタ!$C$3,1,0)</f>
        <v>0</v>
      </c>
      <c r="BJ58" s="310">
        <f>IF(BJ57+BW57&gt;マスタ!$C$3,1,0)</f>
        <v>0</v>
      </c>
      <c r="BK58" s="310">
        <f>IF(BK57+BX57&gt;マスタ!$C$3,1,0)</f>
        <v>0</v>
      </c>
      <c r="BL58" s="310">
        <f>IF(BL57+BY57&gt;マスタ!$C$3,1,0)</f>
        <v>0</v>
      </c>
      <c r="BM58" s="310">
        <f>IF(BM57+BZ57&gt;マスタ!$C$3,1,0)</f>
        <v>0</v>
      </c>
      <c r="BN58" s="310">
        <f>IF(BN57+CA57&gt;マスタ!$C$3,1,0)</f>
        <v>0</v>
      </c>
      <c r="BO58" s="310">
        <f>IF(BO57+CB57&gt;マスタ!$C$3,1,0)</f>
        <v>0</v>
      </c>
      <c r="BP58" s="310">
        <f>IF(BP57+CC57&gt;マスタ!$C$3,1,0)</f>
        <v>0</v>
      </c>
      <c r="BQ58" s="310">
        <f>IF(BQ57+CD57&gt;マスタ!$C$3,1,0)</f>
        <v>0</v>
      </c>
      <c r="BR58" s="310">
        <f>IF(BR57+CE57&gt;マスタ!$C$3,1,0)</f>
        <v>0</v>
      </c>
      <c r="BS58" s="310">
        <f>IF(BS57+CF57&gt;マスタ!$C$3,1,0)</f>
        <v>0</v>
      </c>
      <c r="BU58" s="310"/>
      <c r="BV58" s="310"/>
      <c r="BW58" s="310"/>
      <c r="BX58" s="310"/>
      <c r="BY58" s="310"/>
      <c r="BZ58" s="310"/>
      <c r="CA58" s="310"/>
      <c r="CB58" s="310"/>
      <c r="CC58" s="310"/>
      <c r="CD58" s="310"/>
      <c r="CE58" s="310"/>
      <c r="CF58" s="310"/>
    </row>
    <row r="59" spans="1:99" x14ac:dyDescent="0.15">
      <c r="A59" s="534"/>
      <c r="B59" s="537"/>
      <c r="C59" s="537"/>
      <c r="D59" s="537"/>
      <c r="E59" s="542"/>
      <c r="F59" s="537"/>
      <c r="G59" s="353" t="s">
        <v>447</v>
      </c>
      <c r="H59" s="309"/>
      <c r="I59" s="347"/>
      <c r="J59" s="347"/>
      <c r="K59" s="347"/>
      <c r="L59" s="347"/>
      <c r="M59" s="347"/>
      <c r="N59" s="347"/>
      <c r="O59" s="347"/>
      <c r="P59" s="347"/>
      <c r="Q59" s="347"/>
      <c r="R59" s="347"/>
      <c r="S59" s="347"/>
      <c r="T59" s="307">
        <f t="shared" si="2"/>
        <v>0</v>
      </c>
      <c r="U59" s="308"/>
      <c r="V59" s="348"/>
      <c r="W59" s="348"/>
      <c r="X59" s="348"/>
      <c r="Y59" s="348"/>
      <c r="Z59" s="348"/>
      <c r="AA59" s="348"/>
      <c r="AB59" s="348"/>
      <c r="AC59" s="348"/>
      <c r="AD59" s="348"/>
      <c r="AE59" s="348"/>
      <c r="AF59" s="348"/>
      <c r="AG59" s="307">
        <f t="shared" si="4"/>
        <v>0</v>
      </c>
      <c r="AH59" s="545"/>
      <c r="AO59" s="304">
        <v>2</v>
      </c>
      <c r="AP59" s="304">
        <v>2</v>
      </c>
      <c r="AQ59" s="304">
        <v>6</v>
      </c>
      <c r="AR59" s="306">
        <f ca="1">IF($AQ59=1,IF(INDIRECT(ADDRESS(($AO59-1)*3+$AP59+5,$AQ59+7))="",0,INDIRECT(ADDRESS(($AO59-1)*3+$AP59+5,$AQ59+7))),IF(INDIRECT(ADDRESS(($AO59-1)*3+$AP59+5,$AQ59+7))="",0,IF(COUNTIF(INDIRECT(ADDRESS(($AO59-1)*36+($AP59-1)*12+6,COLUMN())):INDIRECT(ADDRESS(($AO59-1)*36+($AP59-1)*12+$AQ59+4,COLUMN())),INDIRECT(ADDRESS(($AO59-1)*3+$AP59+5,$AQ59+7)))&gt;=1,0,INDIRECT(ADDRESS(($AO59-1)*3+$AP59+5,$AQ59+7)))))</f>
        <v>0</v>
      </c>
      <c r="AS59" s="304">
        <f ca="1">COUNTIF(INDIRECT("H"&amp;(ROW()+12*(($AO59-1)*3+$AP59)-ROW())/12+5):INDIRECT("S"&amp;(ROW()+12*(($AO59-1)*3+$AP59)-ROW())/12+5),AR59)</f>
        <v>0</v>
      </c>
      <c r="AT59" s="306">
        <f ca="1">IF($AQ59=1,IF(INDIRECT(ADDRESS(($AO59-1)*3+$AP59+5,$AQ59+20))="",0,INDIRECT(ADDRESS(($AO59-1)*3+$AP59+5,$AQ59+20))),IF(INDIRECT(ADDRESS(($AO59-1)*3+$AP59+5,$AQ59+20))="",0,IF(COUNTIF(INDIRECT(ADDRESS(($AO59-1)*36+($AP59-1)*12+6,COLUMN())):INDIRECT(ADDRESS(($AO59-1)*36+($AP59-1)*12+$AQ59+4,COLUMN())),INDIRECT(ADDRESS(($AO59-1)*3+$AP59+5,$AQ59+20)))&gt;=1,0,INDIRECT(ADDRESS(($AO59-1)*3+$AP59+5,$AQ59+20)))))</f>
        <v>0</v>
      </c>
      <c r="AU59" s="304">
        <f ca="1">COUNTIF(INDIRECT("U"&amp;(ROW()+12*(($AO59-1)*3+$AP59)-ROW())/12+5):INDIRECT("AF"&amp;(ROW()+12*(($AO59-1)*3+$AP59)-ROW())/12+5),AT59)</f>
        <v>0</v>
      </c>
      <c r="AV59" s="304">
        <f ca="1">IF(AND(AR59+AT59&gt;0,AS59+AU59&gt;0),COUNTIF(AV$6:AV58,"&gt;0")+1,0)</f>
        <v>0</v>
      </c>
      <c r="BF59" s="304">
        <v>3</v>
      </c>
      <c r="BG59" s="338"/>
      <c r="BH59" s="310"/>
      <c r="BI59" s="310"/>
      <c r="BJ59" s="310"/>
      <c r="BK59" s="310"/>
      <c r="BL59" s="310"/>
      <c r="BM59" s="310"/>
      <c r="BN59" s="310"/>
      <c r="BO59" s="310"/>
      <c r="BP59" s="310"/>
      <c r="BQ59" s="310"/>
      <c r="BR59" s="310"/>
      <c r="BS59" s="310"/>
    </row>
    <row r="60" spans="1:99" x14ac:dyDescent="0.15">
      <c r="A60" s="532">
        <v>19</v>
      </c>
      <c r="B60" s="535"/>
      <c r="C60" s="538"/>
      <c r="D60" s="539"/>
      <c r="E60" s="540"/>
      <c r="F60" s="539"/>
      <c r="G60" s="318" t="s">
        <v>348</v>
      </c>
      <c r="H60" s="317"/>
      <c r="I60" s="343" t="str">
        <f t="shared" ref="I60:I61" si="249">IF(H60="","",H60)</f>
        <v/>
      </c>
      <c r="J60" s="343" t="str">
        <f t="shared" ref="J60:J61" si="250">IF(I60="","",I60)</f>
        <v/>
      </c>
      <c r="K60" s="343" t="str">
        <f t="shared" ref="K60:K61" si="251">IF(J60="","",J60)</f>
        <v/>
      </c>
      <c r="L60" s="343" t="str">
        <f t="shared" ref="L60:L61" si="252">IF(K60="","",K60)</f>
        <v/>
      </c>
      <c r="M60" s="343" t="str">
        <f t="shared" ref="M60:M61" si="253">IF(L60="","",L60)</f>
        <v/>
      </c>
      <c r="N60" s="343" t="str">
        <f t="shared" ref="N60:N61" si="254">IF(M60="","",M60)</f>
        <v/>
      </c>
      <c r="O60" s="343" t="str">
        <f t="shared" ref="O60:O61" si="255">IF(N60="","",N60)</f>
        <v/>
      </c>
      <c r="P60" s="343" t="str">
        <f t="shared" ref="P60:P61" si="256">IF(O60="","",O60)</f>
        <v/>
      </c>
      <c r="Q60" s="343" t="str">
        <f t="shared" ref="Q60:Q61" si="257">IF(P60="","",P60)</f>
        <v/>
      </c>
      <c r="R60" s="343" t="str">
        <f t="shared" ref="R60:R61" si="258">IF(Q60="","",Q60)</f>
        <v/>
      </c>
      <c r="S60" s="343" t="str">
        <f t="shared" ref="S60:S61" si="259">IF(R60="","",R60)</f>
        <v/>
      </c>
      <c r="T60" s="315">
        <f t="shared" si="2"/>
        <v>0</v>
      </c>
      <c r="U60" s="316"/>
      <c r="V60" s="345" t="str">
        <f t="shared" si="231"/>
        <v/>
      </c>
      <c r="W60" s="345" t="str">
        <f t="shared" si="231"/>
        <v/>
      </c>
      <c r="X60" s="345" t="str">
        <f t="shared" si="231"/>
        <v/>
      </c>
      <c r="Y60" s="345" t="str">
        <f t="shared" si="231"/>
        <v/>
      </c>
      <c r="Z60" s="345" t="str">
        <f t="shared" si="231"/>
        <v/>
      </c>
      <c r="AA60" s="345" t="str">
        <f t="shared" si="231"/>
        <v/>
      </c>
      <c r="AB60" s="345" t="str">
        <f t="shared" si="231"/>
        <v/>
      </c>
      <c r="AC60" s="345" t="str">
        <f t="shared" si="231"/>
        <v/>
      </c>
      <c r="AD60" s="345" t="str">
        <f t="shared" si="231"/>
        <v/>
      </c>
      <c r="AE60" s="345" t="str">
        <f t="shared" si="231"/>
        <v/>
      </c>
      <c r="AF60" s="345" t="str">
        <f t="shared" si="231"/>
        <v/>
      </c>
      <c r="AG60" s="315">
        <f t="shared" si="4"/>
        <v>0</v>
      </c>
      <c r="AH60" s="543"/>
      <c r="AO60" s="304">
        <v>2</v>
      </c>
      <c r="AP60" s="304">
        <v>2</v>
      </c>
      <c r="AQ60" s="304">
        <v>7</v>
      </c>
      <c r="AR60" s="306">
        <f ca="1">IF($AQ60=1,IF(INDIRECT(ADDRESS(($AO60-1)*3+$AP60+5,$AQ60+7))="",0,INDIRECT(ADDRESS(($AO60-1)*3+$AP60+5,$AQ60+7))),IF(INDIRECT(ADDRESS(($AO60-1)*3+$AP60+5,$AQ60+7))="",0,IF(COUNTIF(INDIRECT(ADDRESS(($AO60-1)*36+($AP60-1)*12+6,COLUMN())):INDIRECT(ADDRESS(($AO60-1)*36+($AP60-1)*12+$AQ60+4,COLUMN())),INDIRECT(ADDRESS(($AO60-1)*3+$AP60+5,$AQ60+7)))&gt;=1,0,INDIRECT(ADDRESS(($AO60-1)*3+$AP60+5,$AQ60+7)))))</f>
        <v>0</v>
      </c>
      <c r="AS60" s="304">
        <f ca="1">COUNTIF(INDIRECT("H"&amp;(ROW()+12*(($AO60-1)*3+$AP60)-ROW())/12+5):INDIRECT("S"&amp;(ROW()+12*(($AO60-1)*3+$AP60)-ROW())/12+5),AR60)</f>
        <v>0</v>
      </c>
      <c r="AT60" s="306">
        <f ca="1">IF($AQ60=1,IF(INDIRECT(ADDRESS(($AO60-1)*3+$AP60+5,$AQ60+20))="",0,INDIRECT(ADDRESS(($AO60-1)*3+$AP60+5,$AQ60+20))),IF(INDIRECT(ADDRESS(($AO60-1)*3+$AP60+5,$AQ60+20))="",0,IF(COUNTIF(INDIRECT(ADDRESS(($AO60-1)*36+($AP60-1)*12+6,COLUMN())):INDIRECT(ADDRESS(($AO60-1)*36+($AP60-1)*12+$AQ60+4,COLUMN())),INDIRECT(ADDRESS(($AO60-1)*3+$AP60+5,$AQ60+20)))&gt;=1,0,INDIRECT(ADDRESS(($AO60-1)*3+$AP60+5,$AQ60+20)))))</f>
        <v>0</v>
      </c>
      <c r="AU60" s="304">
        <f ca="1">COUNTIF(INDIRECT("U"&amp;(ROW()+12*(($AO60-1)*3+$AP60)-ROW())/12+5):INDIRECT("AF"&amp;(ROW()+12*(($AO60-1)*3+$AP60)-ROW())/12+5),AT60)</f>
        <v>0</v>
      </c>
      <c r="AV60" s="304">
        <f ca="1">IF(AND(AR60+AT60&gt;0,AS60+AU60&gt;0),COUNTIF(AV$6:AV59,"&gt;0")+1,0)</f>
        <v>0</v>
      </c>
      <c r="BF60" s="304">
        <v>1</v>
      </c>
      <c r="BH60" s="310">
        <f t="shared" ref="BH60:BS60" si="260">SUM(H60:H61)</f>
        <v>0</v>
      </c>
      <c r="BI60" s="310">
        <f t="shared" si="260"/>
        <v>0</v>
      </c>
      <c r="BJ60" s="310">
        <f t="shared" si="260"/>
        <v>0</v>
      </c>
      <c r="BK60" s="310">
        <f t="shared" si="260"/>
        <v>0</v>
      </c>
      <c r="BL60" s="310">
        <f t="shared" si="260"/>
        <v>0</v>
      </c>
      <c r="BM60" s="310">
        <f t="shared" si="260"/>
        <v>0</v>
      </c>
      <c r="BN60" s="310">
        <f t="shared" si="260"/>
        <v>0</v>
      </c>
      <c r="BO60" s="310">
        <f t="shared" si="260"/>
        <v>0</v>
      </c>
      <c r="BP60" s="310">
        <f t="shared" si="260"/>
        <v>0</v>
      </c>
      <c r="BQ60" s="310">
        <f t="shared" si="260"/>
        <v>0</v>
      </c>
      <c r="BR60" s="310">
        <f t="shared" si="260"/>
        <v>0</v>
      </c>
      <c r="BS60" s="310">
        <f t="shared" si="260"/>
        <v>0</v>
      </c>
      <c r="BU60" s="310">
        <f t="shared" ref="BU60:CF60" si="261">SUM(U60:U61)</f>
        <v>0</v>
      </c>
      <c r="BV60" s="310">
        <f t="shared" si="261"/>
        <v>0</v>
      </c>
      <c r="BW60" s="310">
        <f t="shared" si="261"/>
        <v>0</v>
      </c>
      <c r="BX60" s="310">
        <f t="shared" si="261"/>
        <v>0</v>
      </c>
      <c r="BY60" s="310">
        <f t="shared" si="261"/>
        <v>0</v>
      </c>
      <c r="BZ60" s="310">
        <f t="shared" si="261"/>
        <v>0</v>
      </c>
      <c r="CA60" s="310">
        <f t="shared" si="261"/>
        <v>0</v>
      </c>
      <c r="CB60" s="310">
        <f t="shared" si="261"/>
        <v>0</v>
      </c>
      <c r="CC60" s="310">
        <f t="shared" si="261"/>
        <v>0</v>
      </c>
      <c r="CD60" s="310">
        <f t="shared" si="261"/>
        <v>0</v>
      </c>
      <c r="CE60" s="310">
        <f t="shared" si="261"/>
        <v>0</v>
      </c>
      <c r="CF60" s="310">
        <f t="shared" si="261"/>
        <v>0</v>
      </c>
      <c r="CI60" s="339" t="s">
        <v>421</v>
      </c>
      <c r="CJ60" s="310">
        <f>IF(OR($D60="副園長",$D60="教頭",$D60="主任保育士",$D60="主幹教諭"),0,BH60)</f>
        <v>0</v>
      </c>
      <c r="CK60" s="310">
        <f t="shared" ref="CK60:CU60" si="262">IF(OR($D60="副園長",$D60="教頭",$D60="主任保育士",$D60="主幹教諭"),0,BI60)</f>
        <v>0</v>
      </c>
      <c r="CL60" s="310">
        <f t="shared" si="262"/>
        <v>0</v>
      </c>
      <c r="CM60" s="310">
        <f t="shared" si="262"/>
        <v>0</v>
      </c>
      <c r="CN60" s="310">
        <f t="shared" si="262"/>
        <v>0</v>
      </c>
      <c r="CO60" s="310">
        <f t="shared" si="262"/>
        <v>0</v>
      </c>
      <c r="CP60" s="310">
        <f t="shared" si="262"/>
        <v>0</v>
      </c>
      <c r="CQ60" s="310">
        <f t="shared" si="262"/>
        <v>0</v>
      </c>
      <c r="CR60" s="310">
        <f t="shared" si="262"/>
        <v>0</v>
      </c>
      <c r="CS60" s="310">
        <f t="shared" si="262"/>
        <v>0</v>
      </c>
      <c r="CT60" s="310">
        <f t="shared" si="262"/>
        <v>0</v>
      </c>
      <c r="CU60" s="310">
        <f t="shared" si="262"/>
        <v>0</v>
      </c>
    </row>
    <row r="61" spans="1:99" x14ac:dyDescent="0.15">
      <c r="A61" s="533"/>
      <c r="B61" s="536"/>
      <c r="C61" s="536"/>
      <c r="D61" s="536"/>
      <c r="E61" s="541"/>
      <c r="F61" s="536"/>
      <c r="G61" s="314" t="s">
        <v>347</v>
      </c>
      <c r="H61" s="313"/>
      <c r="I61" s="344" t="str">
        <f t="shared" si="249"/>
        <v/>
      </c>
      <c r="J61" s="344" t="str">
        <f t="shared" si="250"/>
        <v/>
      </c>
      <c r="K61" s="344" t="str">
        <f t="shared" si="251"/>
        <v/>
      </c>
      <c r="L61" s="344" t="str">
        <f t="shared" si="252"/>
        <v/>
      </c>
      <c r="M61" s="344" t="str">
        <f t="shared" si="253"/>
        <v/>
      </c>
      <c r="N61" s="344" t="str">
        <f t="shared" si="254"/>
        <v/>
      </c>
      <c r="O61" s="344" t="str">
        <f t="shared" si="255"/>
        <v/>
      </c>
      <c r="P61" s="344" t="str">
        <f t="shared" si="256"/>
        <v/>
      </c>
      <c r="Q61" s="344" t="str">
        <f t="shared" si="257"/>
        <v/>
      </c>
      <c r="R61" s="344" t="str">
        <f t="shared" si="258"/>
        <v/>
      </c>
      <c r="S61" s="344" t="str">
        <f t="shared" si="259"/>
        <v/>
      </c>
      <c r="T61" s="311">
        <f t="shared" si="2"/>
        <v>0</v>
      </c>
      <c r="U61" s="312"/>
      <c r="V61" s="346" t="str">
        <f t="shared" si="231"/>
        <v/>
      </c>
      <c r="W61" s="346" t="str">
        <f t="shared" si="231"/>
        <v/>
      </c>
      <c r="X61" s="346" t="str">
        <f t="shared" si="231"/>
        <v/>
      </c>
      <c r="Y61" s="346" t="str">
        <f t="shared" si="231"/>
        <v/>
      </c>
      <c r="Z61" s="346" t="str">
        <f t="shared" si="231"/>
        <v/>
      </c>
      <c r="AA61" s="346" t="str">
        <f t="shared" si="231"/>
        <v/>
      </c>
      <c r="AB61" s="346" t="str">
        <f t="shared" si="231"/>
        <v/>
      </c>
      <c r="AC61" s="346" t="str">
        <f t="shared" si="231"/>
        <v/>
      </c>
      <c r="AD61" s="346" t="str">
        <f t="shared" si="231"/>
        <v/>
      </c>
      <c r="AE61" s="346" t="str">
        <f t="shared" si="231"/>
        <v/>
      </c>
      <c r="AF61" s="346" t="str">
        <f t="shared" si="231"/>
        <v/>
      </c>
      <c r="AG61" s="311">
        <f t="shared" si="4"/>
        <v>0</v>
      </c>
      <c r="AH61" s="544"/>
      <c r="AO61" s="304">
        <v>2</v>
      </c>
      <c r="AP61" s="304">
        <v>2</v>
      </c>
      <c r="AQ61" s="304">
        <v>8</v>
      </c>
      <c r="AR61" s="306">
        <f ca="1">IF($AQ61=1,IF(INDIRECT(ADDRESS(($AO61-1)*3+$AP61+5,$AQ61+7))="",0,INDIRECT(ADDRESS(($AO61-1)*3+$AP61+5,$AQ61+7))),IF(INDIRECT(ADDRESS(($AO61-1)*3+$AP61+5,$AQ61+7))="",0,IF(COUNTIF(INDIRECT(ADDRESS(($AO61-1)*36+($AP61-1)*12+6,COLUMN())):INDIRECT(ADDRESS(($AO61-1)*36+($AP61-1)*12+$AQ61+4,COLUMN())),INDIRECT(ADDRESS(($AO61-1)*3+$AP61+5,$AQ61+7)))&gt;=1,0,INDIRECT(ADDRESS(($AO61-1)*3+$AP61+5,$AQ61+7)))))</f>
        <v>0</v>
      </c>
      <c r="AS61" s="304">
        <f ca="1">COUNTIF(INDIRECT("H"&amp;(ROW()+12*(($AO61-1)*3+$AP61)-ROW())/12+5):INDIRECT("S"&amp;(ROW()+12*(($AO61-1)*3+$AP61)-ROW())/12+5),AR61)</f>
        <v>0</v>
      </c>
      <c r="AT61" s="306">
        <f ca="1">IF($AQ61=1,IF(INDIRECT(ADDRESS(($AO61-1)*3+$AP61+5,$AQ61+20))="",0,INDIRECT(ADDRESS(($AO61-1)*3+$AP61+5,$AQ61+20))),IF(INDIRECT(ADDRESS(($AO61-1)*3+$AP61+5,$AQ61+20))="",0,IF(COUNTIF(INDIRECT(ADDRESS(($AO61-1)*36+($AP61-1)*12+6,COLUMN())):INDIRECT(ADDRESS(($AO61-1)*36+($AP61-1)*12+$AQ61+4,COLUMN())),INDIRECT(ADDRESS(($AO61-1)*3+$AP61+5,$AQ61+20)))&gt;=1,0,INDIRECT(ADDRESS(($AO61-1)*3+$AP61+5,$AQ61+20)))))</f>
        <v>0</v>
      </c>
      <c r="AU61" s="304">
        <f ca="1">COUNTIF(INDIRECT("U"&amp;(ROW()+12*(($AO61-1)*3+$AP61)-ROW())/12+5):INDIRECT("AF"&amp;(ROW()+12*(($AO61-1)*3+$AP61)-ROW())/12+5),AT61)</f>
        <v>0</v>
      </c>
      <c r="AV61" s="304">
        <f ca="1">IF(AND(AR61+AT61&gt;0,AS61+AU61&gt;0),COUNTIF(AV$6:AV60,"&gt;0")+1,0)</f>
        <v>0</v>
      </c>
      <c r="BF61" s="304">
        <v>2</v>
      </c>
      <c r="BG61" s="304" t="s">
        <v>346</v>
      </c>
      <c r="BH61" s="310">
        <f>IF(BH60+BU60&gt;マスタ!$C$3,1,0)</f>
        <v>0</v>
      </c>
      <c r="BI61" s="310">
        <f>IF(BI60+BV60&gt;マスタ!$C$3,1,0)</f>
        <v>0</v>
      </c>
      <c r="BJ61" s="310">
        <f>IF(BJ60+BW60&gt;マスタ!$C$3,1,0)</f>
        <v>0</v>
      </c>
      <c r="BK61" s="310">
        <f>IF(BK60+BX60&gt;マスタ!$C$3,1,0)</f>
        <v>0</v>
      </c>
      <c r="BL61" s="310">
        <f>IF(BL60+BY60&gt;マスタ!$C$3,1,0)</f>
        <v>0</v>
      </c>
      <c r="BM61" s="310">
        <f>IF(BM60+BZ60&gt;マスタ!$C$3,1,0)</f>
        <v>0</v>
      </c>
      <c r="BN61" s="310">
        <f>IF(BN60+CA60&gt;マスタ!$C$3,1,0)</f>
        <v>0</v>
      </c>
      <c r="BO61" s="310">
        <f>IF(BO60+CB60&gt;マスタ!$C$3,1,0)</f>
        <v>0</v>
      </c>
      <c r="BP61" s="310">
        <f>IF(BP60+CC60&gt;マスタ!$C$3,1,0)</f>
        <v>0</v>
      </c>
      <c r="BQ61" s="310">
        <f>IF(BQ60+CD60&gt;マスタ!$C$3,1,0)</f>
        <v>0</v>
      </c>
      <c r="BR61" s="310">
        <f>IF(BR60+CE60&gt;マスタ!$C$3,1,0)</f>
        <v>0</v>
      </c>
      <c r="BS61" s="310">
        <f>IF(BS60+CF60&gt;マスタ!$C$3,1,0)</f>
        <v>0</v>
      </c>
      <c r="BU61" s="310"/>
      <c r="BV61" s="310"/>
      <c r="BW61" s="310"/>
      <c r="BX61" s="310"/>
      <c r="BY61" s="310"/>
      <c r="BZ61" s="310"/>
      <c r="CA61" s="310"/>
      <c r="CB61" s="310"/>
      <c r="CC61" s="310"/>
      <c r="CD61" s="310"/>
      <c r="CE61" s="310"/>
      <c r="CF61" s="310"/>
    </row>
    <row r="62" spans="1:99" x14ac:dyDescent="0.15">
      <c r="A62" s="534"/>
      <c r="B62" s="537"/>
      <c r="C62" s="537"/>
      <c r="D62" s="537"/>
      <c r="E62" s="542"/>
      <c r="F62" s="537"/>
      <c r="G62" s="353" t="s">
        <v>447</v>
      </c>
      <c r="H62" s="309"/>
      <c r="I62" s="347"/>
      <c r="J62" s="347"/>
      <c r="K62" s="347"/>
      <c r="L62" s="347"/>
      <c r="M62" s="347"/>
      <c r="N62" s="347"/>
      <c r="O62" s="347"/>
      <c r="P62" s="347"/>
      <c r="Q62" s="347"/>
      <c r="R62" s="347"/>
      <c r="S62" s="347"/>
      <c r="T62" s="307">
        <f t="shared" si="2"/>
        <v>0</v>
      </c>
      <c r="U62" s="308"/>
      <c r="V62" s="348"/>
      <c r="W62" s="348"/>
      <c r="X62" s="348"/>
      <c r="Y62" s="348"/>
      <c r="Z62" s="348"/>
      <c r="AA62" s="348"/>
      <c r="AB62" s="348"/>
      <c r="AC62" s="348"/>
      <c r="AD62" s="348"/>
      <c r="AE62" s="348"/>
      <c r="AF62" s="348"/>
      <c r="AG62" s="307">
        <f t="shared" si="4"/>
        <v>0</v>
      </c>
      <c r="AH62" s="545"/>
      <c r="AO62" s="304">
        <v>2</v>
      </c>
      <c r="AP62" s="304">
        <v>2</v>
      </c>
      <c r="AQ62" s="304">
        <v>9</v>
      </c>
      <c r="AR62" s="306">
        <f ca="1">IF($AQ62=1,IF(INDIRECT(ADDRESS(($AO62-1)*3+$AP62+5,$AQ62+7))="",0,INDIRECT(ADDRESS(($AO62-1)*3+$AP62+5,$AQ62+7))),IF(INDIRECT(ADDRESS(($AO62-1)*3+$AP62+5,$AQ62+7))="",0,IF(COUNTIF(INDIRECT(ADDRESS(($AO62-1)*36+($AP62-1)*12+6,COLUMN())):INDIRECT(ADDRESS(($AO62-1)*36+($AP62-1)*12+$AQ62+4,COLUMN())),INDIRECT(ADDRESS(($AO62-1)*3+$AP62+5,$AQ62+7)))&gt;=1,0,INDIRECT(ADDRESS(($AO62-1)*3+$AP62+5,$AQ62+7)))))</f>
        <v>0</v>
      </c>
      <c r="AS62" s="304">
        <f ca="1">COUNTIF(INDIRECT("H"&amp;(ROW()+12*(($AO62-1)*3+$AP62)-ROW())/12+5):INDIRECT("S"&amp;(ROW()+12*(($AO62-1)*3+$AP62)-ROW())/12+5),AR62)</f>
        <v>0</v>
      </c>
      <c r="AT62" s="306">
        <f ca="1">IF($AQ62=1,IF(INDIRECT(ADDRESS(($AO62-1)*3+$AP62+5,$AQ62+20))="",0,INDIRECT(ADDRESS(($AO62-1)*3+$AP62+5,$AQ62+20))),IF(INDIRECT(ADDRESS(($AO62-1)*3+$AP62+5,$AQ62+20))="",0,IF(COUNTIF(INDIRECT(ADDRESS(($AO62-1)*36+($AP62-1)*12+6,COLUMN())):INDIRECT(ADDRESS(($AO62-1)*36+($AP62-1)*12+$AQ62+4,COLUMN())),INDIRECT(ADDRESS(($AO62-1)*3+$AP62+5,$AQ62+20)))&gt;=1,0,INDIRECT(ADDRESS(($AO62-1)*3+$AP62+5,$AQ62+20)))))</f>
        <v>0</v>
      </c>
      <c r="AU62" s="304">
        <f ca="1">COUNTIF(INDIRECT("U"&amp;(ROW()+12*(($AO62-1)*3+$AP62)-ROW())/12+5):INDIRECT("AF"&amp;(ROW()+12*(($AO62-1)*3+$AP62)-ROW())/12+5),AT62)</f>
        <v>0</v>
      </c>
      <c r="AV62" s="304">
        <f ca="1">IF(AND(AR62+AT62&gt;0,AS62+AU62&gt;0),COUNTIF(AV$6:AV61,"&gt;0")+1,0)</f>
        <v>0</v>
      </c>
      <c r="BF62" s="304">
        <v>3</v>
      </c>
      <c r="BG62" s="338"/>
      <c r="BH62" s="310"/>
      <c r="BI62" s="310"/>
      <c r="BJ62" s="310"/>
      <c r="BK62" s="310"/>
      <c r="BL62" s="310"/>
      <c r="BM62" s="310"/>
      <c r="BN62" s="310"/>
      <c r="BO62" s="310"/>
      <c r="BP62" s="310"/>
      <c r="BQ62" s="310"/>
      <c r="BR62" s="310"/>
      <c r="BS62" s="310"/>
      <c r="BU62" s="310"/>
      <c r="BV62" s="310"/>
      <c r="BW62" s="310"/>
      <c r="BX62" s="310"/>
      <c r="BY62" s="310"/>
      <c r="BZ62" s="310"/>
      <c r="CA62" s="310"/>
      <c r="CB62" s="310"/>
      <c r="CC62" s="310"/>
      <c r="CD62" s="310"/>
      <c r="CE62" s="310"/>
      <c r="CF62" s="310"/>
    </row>
    <row r="63" spans="1:99" x14ac:dyDescent="0.15">
      <c r="A63" s="532">
        <v>20</v>
      </c>
      <c r="B63" s="535"/>
      <c r="C63" s="538"/>
      <c r="D63" s="539"/>
      <c r="E63" s="540"/>
      <c r="F63" s="539"/>
      <c r="G63" s="318" t="s">
        <v>348</v>
      </c>
      <c r="H63" s="317"/>
      <c r="I63" s="343" t="str">
        <f t="shared" ref="I63:I64" si="263">IF(H63="","",H63)</f>
        <v/>
      </c>
      <c r="J63" s="343" t="str">
        <f t="shared" ref="J63:J64" si="264">IF(I63="","",I63)</f>
        <v/>
      </c>
      <c r="K63" s="343" t="str">
        <f t="shared" ref="K63:K64" si="265">IF(J63="","",J63)</f>
        <v/>
      </c>
      <c r="L63" s="343" t="str">
        <f t="shared" ref="L63:L64" si="266">IF(K63="","",K63)</f>
        <v/>
      </c>
      <c r="M63" s="343" t="str">
        <f t="shared" ref="M63:M64" si="267">IF(L63="","",L63)</f>
        <v/>
      </c>
      <c r="N63" s="343" t="str">
        <f t="shared" ref="N63:N64" si="268">IF(M63="","",M63)</f>
        <v/>
      </c>
      <c r="O63" s="343" t="str">
        <f t="shared" ref="O63:O64" si="269">IF(N63="","",N63)</f>
        <v/>
      </c>
      <c r="P63" s="343" t="str">
        <f t="shared" ref="P63:P64" si="270">IF(O63="","",O63)</f>
        <v/>
      </c>
      <c r="Q63" s="343" t="str">
        <f t="shared" ref="Q63:Q64" si="271">IF(P63="","",P63)</f>
        <v/>
      </c>
      <c r="R63" s="343" t="str">
        <f t="shared" ref="R63:R64" si="272">IF(Q63="","",Q63)</f>
        <v/>
      </c>
      <c r="S63" s="343" t="str">
        <f t="shared" ref="S63:S64" si="273">IF(R63="","",R63)</f>
        <v/>
      </c>
      <c r="T63" s="315">
        <f t="shared" si="2"/>
        <v>0</v>
      </c>
      <c r="U63" s="316"/>
      <c r="V63" s="345" t="str">
        <f t="shared" si="231"/>
        <v/>
      </c>
      <c r="W63" s="345" t="str">
        <f t="shared" si="231"/>
        <v/>
      </c>
      <c r="X63" s="345" t="str">
        <f t="shared" si="231"/>
        <v/>
      </c>
      <c r="Y63" s="345" t="str">
        <f t="shared" si="231"/>
        <v/>
      </c>
      <c r="Z63" s="345" t="str">
        <f t="shared" si="231"/>
        <v/>
      </c>
      <c r="AA63" s="345" t="str">
        <f t="shared" si="231"/>
        <v/>
      </c>
      <c r="AB63" s="345" t="str">
        <f t="shared" si="231"/>
        <v/>
      </c>
      <c r="AC63" s="345" t="str">
        <f t="shared" si="231"/>
        <v/>
      </c>
      <c r="AD63" s="345" t="str">
        <f t="shared" si="231"/>
        <v/>
      </c>
      <c r="AE63" s="345" t="str">
        <f t="shared" si="231"/>
        <v/>
      </c>
      <c r="AF63" s="345" t="str">
        <f t="shared" si="231"/>
        <v/>
      </c>
      <c r="AG63" s="315">
        <f t="shared" si="4"/>
        <v>0</v>
      </c>
      <c r="AH63" s="543"/>
      <c r="AO63" s="304">
        <v>2</v>
      </c>
      <c r="AP63" s="304">
        <v>2</v>
      </c>
      <c r="AQ63" s="304">
        <v>10</v>
      </c>
      <c r="AR63" s="306">
        <f ca="1">IF($AQ63=1,IF(INDIRECT(ADDRESS(($AO63-1)*3+$AP63+5,$AQ63+7))="",0,INDIRECT(ADDRESS(($AO63-1)*3+$AP63+5,$AQ63+7))),IF(INDIRECT(ADDRESS(($AO63-1)*3+$AP63+5,$AQ63+7))="",0,IF(COUNTIF(INDIRECT(ADDRESS(($AO63-1)*36+($AP63-1)*12+6,COLUMN())):INDIRECT(ADDRESS(($AO63-1)*36+($AP63-1)*12+$AQ63+4,COLUMN())),INDIRECT(ADDRESS(($AO63-1)*3+$AP63+5,$AQ63+7)))&gt;=1,0,INDIRECT(ADDRESS(($AO63-1)*3+$AP63+5,$AQ63+7)))))</f>
        <v>0</v>
      </c>
      <c r="AS63" s="304">
        <f ca="1">COUNTIF(INDIRECT("H"&amp;(ROW()+12*(($AO63-1)*3+$AP63)-ROW())/12+5):INDIRECT("S"&amp;(ROW()+12*(($AO63-1)*3+$AP63)-ROW())/12+5),AR63)</f>
        <v>0</v>
      </c>
      <c r="AT63" s="306">
        <f ca="1">IF($AQ63=1,IF(INDIRECT(ADDRESS(($AO63-1)*3+$AP63+5,$AQ63+20))="",0,INDIRECT(ADDRESS(($AO63-1)*3+$AP63+5,$AQ63+20))),IF(INDIRECT(ADDRESS(($AO63-1)*3+$AP63+5,$AQ63+20))="",0,IF(COUNTIF(INDIRECT(ADDRESS(($AO63-1)*36+($AP63-1)*12+6,COLUMN())):INDIRECT(ADDRESS(($AO63-1)*36+($AP63-1)*12+$AQ63+4,COLUMN())),INDIRECT(ADDRESS(($AO63-1)*3+$AP63+5,$AQ63+20)))&gt;=1,0,INDIRECT(ADDRESS(($AO63-1)*3+$AP63+5,$AQ63+20)))))</f>
        <v>0</v>
      </c>
      <c r="AU63" s="304">
        <f ca="1">COUNTIF(INDIRECT("U"&amp;(ROW()+12*(($AO63-1)*3+$AP63)-ROW())/12+5):INDIRECT("AF"&amp;(ROW()+12*(($AO63-1)*3+$AP63)-ROW())/12+5),AT63)</f>
        <v>0</v>
      </c>
      <c r="AV63" s="304">
        <f ca="1">IF(AND(AR63+AT63&gt;0,AS63+AU63&gt;0),COUNTIF(AV$6:AV62,"&gt;0")+1,0)</f>
        <v>0</v>
      </c>
      <c r="BF63" s="304">
        <v>1</v>
      </c>
      <c r="BH63" s="310">
        <f t="shared" ref="BH63:BS63" si="274">SUM(H63:H64)</f>
        <v>0</v>
      </c>
      <c r="BI63" s="310">
        <f t="shared" si="274"/>
        <v>0</v>
      </c>
      <c r="BJ63" s="310">
        <f t="shared" si="274"/>
        <v>0</v>
      </c>
      <c r="BK63" s="310">
        <f t="shared" si="274"/>
        <v>0</v>
      </c>
      <c r="BL63" s="310">
        <f t="shared" si="274"/>
        <v>0</v>
      </c>
      <c r="BM63" s="310">
        <f t="shared" si="274"/>
        <v>0</v>
      </c>
      <c r="BN63" s="310">
        <f t="shared" si="274"/>
        <v>0</v>
      </c>
      <c r="BO63" s="310">
        <f t="shared" si="274"/>
        <v>0</v>
      </c>
      <c r="BP63" s="310">
        <f t="shared" si="274"/>
        <v>0</v>
      </c>
      <c r="BQ63" s="310">
        <f t="shared" si="274"/>
        <v>0</v>
      </c>
      <c r="BR63" s="310">
        <f t="shared" si="274"/>
        <v>0</v>
      </c>
      <c r="BS63" s="310">
        <f t="shared" si="274"/>
        <v>0</v>
      </c>
      <c r="BU63" s="310">
        <f t="shared" ref="BU63:CF63" si="275">SUM(U63:U64)</f>
        <v>0</v>
      </c>
      <c r="BV63" s="310">
        <f t="shared" si="275"/>
        <v>0</v>
      </c>
      <c r="BW63" s="310">
        <f t="shared" si="275"/>
        <v>0</v>
      </c>
      <c r="BX63" s="310">
        <f t="shared" si="275"/>
        <v>0</v>
      </c>
      <c r="BY63" s="310">
        <f t="shared" si="275"/>
        <v>0</v>
      </c>
      <c r="BZ63" s="310">
        <f t="shared" si="275"/>
        <v>0</v>
      </c>
      <c r="CA63" s="310">
        <f t="shared" si="275"/>
        <v>0</v>
      </c>
      <c r="CB63" s="310">
        <f t="shared" si="275"/>
        <v>0</v>
      </c>
      <c r="CC63" s="310">
        <f t="shared" si="275"/>
        <v>0</v>
      </c>
      <c r="CD63" s="310">
        <f t="shared" si="275"/>
        <v>0</v>
      </c>
      <c r="CE63" s="310">
        <f t="shared" si="275"/>
        <v>0</v>
      </c>
      <c r="CF63" s="310">
        <f t="shared" si="275"/>
        <v>0</v>
      </c>
      <c r="CI63" s="339" t="s">
        <v>421</v>
      </c>
      <c r="CJ63" s="310">
        <f>IF(OR($D63="副園長",$D63="教頭",$D63="主任保育士",$D63="主幹教諭"),0,BH63)</f>
        <v>0</v>
      </c>
      <c r="CK63" s="310">
        <f t="shared" ref="CK63:CU63" si="276">IF(OR($D63="副園長",$D63="教頭",$D63="主任保育士",$D63="主幹教諭"),0,BI63)</f>
        <v>0</v>
      </c>
      <c r="CL63" s="310">
        <f t="shared" si="276"/>
        <v>0</v>
      </c>
      <c r="CM63" s="310">
        <f t="shared" si="276"/>
        <v>0</v>
      </c>
      <c r="CN63" s="310">
        <f t="shared" si="276"/>
        <v>0</v>
      </c>
      <c r="CO63" s="310">
        <f t="shared" si="276"/>
        <v>0</v>
      </c>
      <c r="CP63" s="310">
        <f t="shared" si="276"/>
        <v>0</v>
      </c>
      <c r="CQ63" s="310">
        <f t="shared" si="276"/>
        <v>0</v>
      </c>
      <c r="CR63" s="310">
        <f t="shared" si="276"/>
        <v>0</v>
      </c>
      <c r="CS63" s="310">
        <f t="shared" si="276"/>
        <v>0</v>
      </c>
      <c r="CT63" s="310">
        <f t="shared" si="276"/>
        <v>0</v>
      </c>
      <c r="CU63" s="310">
        <f t="shared" si="276"/>
        <v>0</v>
      </c>
    </row>
    <row r="64" spans="1:99" x14ac:dyDescent="0.15">
      <c r="A64" s="533"/>
      <c r="B64" s="536"/>
      <c r="C64" s="536"/>
      <c r="D64" s="536"/>
      <c r="E64" s="541"/>
      <c r="F64" s="536"/>
      <c r="G64" s="314" t="s">
        <v>347</v>
      </c>
      <c r="H64" s="313"/>
      <c r="I64" s="344" t="str">
        <f t="shared" si="263"/>
        <v/>
      </c>
      <c r="J64" s="344" t="str">
        <f t="shared" si="264"/>
        <v/>
      </c>
      <c r="K64" s="344" t="str">
        <f t="shared" si="265"/>
        <v/>
      </c>
      <c r="L64" s="344" t="str">
        <f t="shared" si="266"/>
        <v/>
      </c>
      <c r="M64" s="344" t="str">
        <f t="shared" si="267"/>
        <v/>
      </c>
      <c r="N64" s="344" t="str">
        <f t="shared" si="268"/>
        <v/>
      </c>
      <c r="O64" s="344" t="str">
        <f t="shared" si="269"/>
        <v/>
      </c>
      <c r="P64" s="344" t="str">
        <f t="shared" si="270"/>
        <v/>
      </c>
      <c r="Q64" s="344" t="str">
        <f t="shared" si="271"/>
        <v/>
      </c>
      <c r="R64" s="344" t="str">
        <f t="shared" si="272"/>
        <v/>
      </c>
      <c r="S64" s="344" t="str">
        <f t="shared" si="273"/>
        <v/>
      </c>
      <c r="T64" s="311">
        <f t="shared" si="2"/>
        <v>0</v>
      </c>
      <c r="U64" s="312"/>
      <c r="V64" s="346" t="str">
        <f t="shared" si="231"/>
        <v/>
      </c>
      <c r="W64" s="346" t="str">
        <f t="shared" si="231"/>
        <v/>
      </c>
      <c r="X64" s="346" t="str">
        <f t="shared" si="231"/>
        <v/>
      </c>
      <c r="Y64" s="346" t="str">
        <f t="shared" si="231"/>
        <v/>
      </c>
      <c r="Z64" s="346" t="str">
        <f t="shared" si="231"/>
        <v/>
      </c>
      <c r="AA64" s="346" t="str">
        <f t="shared" si="231"/>
        <v/>
      </c>
      <c r="AB64" s="346" t="str">
        <f t="shared" si="231"/>
        <v/>
      </c>
      <c r="AC64" s="346" t="str">
        <f t="shared" si="231"/>
        <v/>
      </c>
      <c r="AD64" s="346" t="str">
        <f t="shared" si="231"/>
        <v/>
      </c>
      <c r="AE64" s="346" t="str">
        <f t="shared" si="231"/>
        <v/>
      </c>
      <c r="AF64" s="346" t="str">
        <f t="shared" si="231"/>
        <v/>
      </c>
      <c r="AG64" s="311">
        <f t="shared" si="4"/>
        <v>0</v>
      </c>
      <c r="AH64" s="544"/>
      <c r="AO64" s="304">
        <v>2</v>
      </c>
      <c r="AP64" s="304">
        <v>2</v>
      </c>
      <c r="AQ64" s="304">
        <v>11</v>
      </c>
      <c r="AR64" s="306">
        <f ca="1">IF($AQ64=1,IF(INDIRECT(ADDRESS(($AO64-1)*3+$AP64+5,$AQ64+7))="",0,INDIRECT(ADDRESS(($AO64-1)*3+$AP64+5,$AQ64+7))),IF(INDIRECT(ADDRESS(($AO64-1)*3+$AP64+5,$AQ64+7))="",0,IF(COUNTIF(INDIRECT(ADDRESS(($AO64-1)*36+($AP64-1)*12+6,COLUMN())):INDIRECT(ADDRESS(($AO64-1)*36+($AP64-1)*12+$AQ64+4,COLUMN())),INDIRECT(ADDRESS(($AO64-1)*3+$AP64+5,$AQ64+7)))&gt;=1,0,INDIRECT(ADDRESS(($AO64-1)*3+$AP64+5,$AQ64+7)))))</f>
        <v>0</v>
      </c>
      <c r="AS64" s="304">
        <f ca="1">COUNTIF(INDIRECT("H"&amp;(ROW()+12*(($AO64-1)*3+$AP64)-ROW())/12+5):INDIRECT("S"&amp;(ROW()+12*(($AO64-1)*3+$AP64)-ROW())/12+5),AR64)</f>
        <v>0</v>
      </c>
      <c r="AT64" s="306">
        <f ca="1">IF($AQ64=1,IF(INDIRECT(ADDRESS(($AO64-1)*3+$AP64+5,$AQ64+20))="",0,INDIRECT(ADDRESS(($AO64-1)*3+$AP64+5,$AQ64+20))),IF(INDIRECT(ADDRESS(($AO64-1)*3+$AP64+5,$AQ64+20))="",0,IF(COUNTIF(INDIRECT(ADDRESS(($AO64-1)*36+($AP64-1)*12+6,COLUMN())):INDIRECT(ADDRESS(($AO64-1)*36+($AP64-1)*12+$AQ64+4,COLUMN())),INDIRECT(ADDRESS(($AO64-1)*3+$AP64+5,$AQ64+20)))&gt;=1,0,INDIRECT(ADDRESS(($AO64-1)*3+$AP64+5,$AQ64+20)))))</f>
        <v>0</v>
      </c>
      <c r="AU64" s="304">
        <f ca="1">COUNTIF(INDIRECT("U"&amp;(ROW()+12*(($AO64-1)*3+$AP64)-ROW())/12+5):INDIRECT("AF"&amp;(ROW()+12*(($AO64-1)*3+$AP64)-ROW())/12+5),AT64)</f>
        <v>0</v>
      </c>
      <c r="AV64" s="304">
        <f ca="1">IF(AND(AR64+AT64&gt;0,AS64+AU64&gt;0),COUNTIF(AV$6:AV63,"&gt;0")+1,0)</f>
        <v>0</v>
      </c>
      <c r="BF64" s="304">
        <v>2</v>
      </c>
      <c r="BG64" s="304" t="s">
        <v>346</v>
      </c>
      <c r="BH64" s="310">
        <f>IF(BH63+BU63&gt;マスタ!$C$3,1,0)</f>
        <v>0</v>
      </c>
      <c r="BI64" s="310">
        <f>IF(BI63+BV63&gt;マスタ!$C$3,1,0)</f>
        <v>0</v>
      </c>
      <c r="BJ64" s="310">
        <f>IF(BJ63+BW63&gt;マスタ!$C$3,1,0)</f>
        <v>0</v>
      </c>
      <c r="BK64" s="310">
        <f>IF(BK63+BX63&gt;マスタ!$C$3,1,0)</f>
        <v>0</v>
      </c>
      <c r="BL64" s="310">
        <f>IF(BL63+BY63&gt;マスタ!$C$3,1,0)</f>
        <v>0</v>
      </c>
      <c r="BM64" s="310">
        <f>IF(BM63+BZ63&gt;マスタ!$C$3,1,0)</f>
        <v>0</v>
      </c>
      <c r="BN64" s="310">
        <f>IF(BN63+CA63&gt;マスタ!$C$3,1,0)</f>
        <v>0</v>
      </c>
      <c r="BO64" s="310">
        <f>IF(BO63+CB63&gt;マスタ!$C$3,1,0)</f>
        <v>0</v>
      </c>
      <c r="BP64" s="310">
        <f>IF(BP63+CC63&gt;マスタ!$C$3,1,0)</f>
        <v>0</v>
      </c>
      <c r="BQ64" s="310">
        <f>IF(BQ63+CD63&gt;マスタ!$C$3,1,0)</f>
        <v>0</v>
      </c>
      <c r="BR64" s="310">
        <f>IF(BR63+CE63&gt;マスタ!$C$3,1,0)</f>
        <v>0</v>
      </c>
      <c r="BS64" s="310">
        <f>IF(BS63+CF63&gt;マスタ!$C$3,1,0)</f>
        <v>0</v>
      </c>
    </row>
    <row r="65" spans="1:99" x14ac:dyDescent="0.15">
      <c r="A65" s="534"/>
      <c r="B65" s="537"/>
      <c r="C65" s="537"/>
      <c r="D65" s="537"/>
      <c r="E65" s="542"/>
      <c r="F65" s="537"/>
      <c r="G65" s="353" t="s">
        <v>447</v>
      </c>
      <c r="H65" s="309"/>
      <c r="I65" s="347"/>
      <c r="J65" s="347"/>
      <c r="K65" s="347"/>
      <c r="L65" s="347"/>
      <c r="M65" s="347"/>
      <c r="N65" s="347"/>
      <c r="O65" s="347"/>
      <c r="P65" s="347"/>
      <c r="Q65" s="347"/>
      <c r="R65" s="347"/>
      <c r="S65" s="347"/>
      <c r="T65" s="307">
        <f t="shared" si="2"/>
        <v>0</v>
      </c>
      <c r="U65" s="308"/>
      <c r="V65" s="348"/>
      <c r="W65" s="348"/>
      <c r="X65" s="348"/>
      <c r="Y65" s="348"/>
      <c r="Z65" s="348"/>
      <c r="AA65" s="348"/>
      <c r="AB65" s="348"/>
      <c r="AC65" s="348"/>
      <c r="AD65" s="348"/>
      <c r="AE65" s="348"/>
      <c r="AF65" s="348"/>
      <c r="AG65" s="307">
        <f t="shared" si="4"/>
        <v>0</v>
      </c>
      <c r="AH65" s="545"/>
      <c r="AO65" s="304">
        <v>2</v>
      </c>
      <c r="AP65" s="304">
        <v>2</v>
      </c>
      <c r="AQ65" s="304">
        <v>12</v>
      </c>
      <c r="AR65" s="306">
        <f ca="1">IF($AQ65=1,IF(INDIRECT(ADDRESS(($AO65-1)*3+$AP65+5,$AQ65+7))="",0,INDIRECT(ADDRESS(($AO65-1)*3+$AP65+5,$AQ65+7))),IF(INDIRECT(ADDRESS(($AO65-1)*3+$AP65+5,$AQ65+7))="",0,IF(COUNTIF(INDIRECT(ADDRESS(($AO65-1)*36+($AP65-1)*12+6,COLUMN())):INDIRECT(ADDRESS(($AO65-1)*36+($AP65-1)*12+$AQ65+4,COLUMN())),INDIRECT(ADDRESS(($AO65-1)*3+$AP65+5,$AQ65+7)))&gt;=1,0,INDIRECT(ADDRESS(($AO65-1)*3+$AP65+5,$AQ65+7)))))</f>
        <v>0</v>
      </c>
      <c r="AS65" s="304">
        <f ca="1">COUNTIF(INDIRECT("H"&amp;(ROW()+12*(($AO65-1)*3+$AP65)-ROW())/12+5):INDIRECT("S"&amp;(ROW()+12*(($AO65-1)*3+$AP65)-ROW())/12+5),AR65)</f>
        <v>0</v>
      </c>
      <c r="AT65" s="306">
        <f ca="1">IF($AQ65=1,IF(INDIRECT(ADDRESS(($AO65-1)*3+$AP65+5,$AQ65+20))="",0,INDIRECT(ADDRESS(($AO65-1)*3+$AP65+5,$AQ65+20))),IF(INDIRECT(ADDRESS(($AO65-1)*3+$AP65+5,$AQ65+20))="",0,IF(COUNTIF(INDIRECT(ADDRESS(($AO65-1)*36+($AP65-1)*12+6,COLUMN())):INDIRECT(ADDRESS(($AO65-1)*36+($AP65-1)*12+$AQ65+4,COLUMN())),INDIRECT(ADDRESS(($AO65-1)*3+$AP65+5,$AQ65+20)))&gt;=1,0,INDIRECT(ADDRESS(($AO65-1)*3+$AP65+5,$AQ65+20)))))</f>
        <v>0</v>
      </c>
      <c r="AU65" s="304">
        <f ca="1">COUNTIF(INDIRECT("U"&amp;(ROW()+12*(($AO65-1)*3+$AP65)-ROW())/12+5):INDIRECT("AF"&amp;(ROW()+12*(($AO65-1)*3+$AP65)-ROW())/12+5),AT65)</f>
        <v>0</v>
      </c>
      <c r="AV65" s="304">
        <f ca="1">IF(AND(AR65+AT65&gt;0,AS65+AU65&gt;0),COUNTIF(AV$6:AV64,"&gt;0")+1,0)</f>
        <v>0</v>
      </c>
      <c r="BF65" s="304">
        <v>3</v>
      </c>
      <c r="BG65" s="338"/>
      <c r="BH65" s="310"/>
      <c r="BI65" s="310"/>
      <c r="BJ65" s="310"/>
      <c r="BK65" s="310"/>
      <c r="BL65" s="310"/>
      <c r="BM65" s="310"/>
      <c r="BN65" s="310"/>
      <c r="BO65" s="310"/>
      <c r="BP65" s="310"/>
      <c r="BQ65" s="310"/>
      <c r="BR65" s="310"/>
      <c r="BS65" s="310"/>
    </row>
    <row r="66" spans="1:99" x14ac:dyDescent="0.15">
      <c r="A66" s="532">
        <v>21</v>
      </c>
      <c r="B66" s="535"/>
      <c r="C66" s="538"/>
      <c r="D66" s="539"/>
      <c r="E66" s="540"/>
      <c r="F66" s="539"/>
      <c r="G66" s="318" t="s">
        <v>348</v>
      </c>
      <c r="H66" s="317"/>
      <c r="I66" s="343" t="str">
        <f t="shared" ref="I66:I67" si="277">IF(H66="","",H66)</f>
        <v/>
      </c>
      <c r="J66" s="343" t="str">
        <f t="shared" ref="J66:J67" si="278">IF(I66="","",I66)</f>
        <v/>
      </c>
      <c r="K66" s="343" t="str">
        <f t="shared" ref="K66:K67" si="279">IF(J66="","",J66)</f>
        <v/>
      </c>
      <c r="L66" s="343" t="str">
        <f t="shared" ref="L66:L67" si="280">IF(K66="","",K66)</f>
        <v/>
      </c>
      <c r="M66" s="343" t="str">
        <f t="shared" ref="M66:M67" si="281">IF(L66="","",L66)</f>
        <v/>
      </c>
      <c r="N66" s="343" t="str">
        <f t="shared" ref="N66:N67" si="282">IF(M66="","",M66)</f>
        <v/>
      </c>
      <c r="O66" s="343" t="str">
        <f t="shared" ref="O66:O67" si="283">IF(N66="","",N66)</f>
        <v/>
      </c>
      <c r="P66" s="343" t="str">
        <f t="shared" ref="P66:P67" si="284">IF(O66="","",O66)</f>
        <v/>
      </c>
      <c r="Q66" s="343" t="str">
        <f t="shared" ref="Q66:Q67" si="285">IF(P66="","",P66)</f>
        <v/>
      </c>
      <c r="R66" s="343" t="str">
        <f t="shared" ref="R66:R67" si="286">IF(Q66="","",Q66)</f>
        <v/>
      </c>
      <c r="S66" s="343" t="str">
        <f t="shared" ref="S66:S67" si="287">IF(R66="","",R66)</f>
        <v/>
      </c>
      <c r="T66" s="315">
        <f t="shared" si="2"/>
        <v>0</v>
      </c>
      <c r="U66" s="316"/>
      <c r="V66" s="345" t="str">
        <f t="shared" si="231"/>
        <v/>
      </c>
      <c r="W66" s="345" t="str">
        <f t="shared" si="231"/>
        <v/>
      </c>
      <c r="X66" s="345" t="str">
        <f t="shared" si="231"/>
        <v/>
      </c>
      <c r="Y66" s="345" t="str">
        <f t="shared" si="231"/>
        <v/>
      </c>
      <c r="Z66" s="345" t="str">
        <f t="shared" si="231"/>
        <v/>
      </c>
      <c r="AA66" s="345" t="str">
        <f t="shared" si="231"/>
        <v/>
      </c>
      <c r="AB66" s="345" t="str">
        <f t="shared" si="231"/>
        <v/>
      </c>
      <c r="AC66" s="345" t="str">
        <f t="shared" si="231"/>
        <v/>
      </c>
      <c r="AD66" s="345" t="str">
        <f t="shared" si="231"/>
        <v/>
      </c>
      <c r="AE66" s="345" t="str">
        <f t="shared" si="231"/>
        <v/>
      </c>
      <c r="AF66" s="345" t="str">
        <f t="shared" si="231"/>
        <v/>
      </c>
      <c r="AG66" s="315">
        <f t="shared" si="4"/>
        <v>0</v>
      </c>
      <c r="AH66" s="543"/>
      <c r="AO66" s="304">
        <v>2</v>
      </c>
      <c r="AP66" s="304">
        <v>3</v>
      </c>
      <c r="AQ66" s="304">
        <v>1</v>
      </c>
      <c r="AR66" s="306">
        <f ca="1">IF($AQ66=1,IF(INDIRECT(ADDRESS(($AO66-1)*3+$AP66+5,$AQ66+7))="",0,INDIRECT(ADDRESS(($AO66-1)*3+$AP66+5,$AQ66+7))),IF(INDIRECT(ADDRESS(($AO66-1)*3+$AP66+5,$AQ66+7))="",0,IF(COUNTIF(INDIRECT(ADDRESS(($AO66-1)*36+($AP66-1)*12+6,COLUMN())):INDIRECT(ADDRESS(($AO66-1)*36+($AP66-1)*12+$AQ66+4,COLUMN())),INDIRECT(ADDRESS(($AO66-1)*3+$AP66+5,$AQ66+7)))&gt;=1,0,INDIRECT(ADDRESS(($AO66-1)*3+$AP66+5,$AQ66+7)))))</f>
        <v>0</v>
      </c>
      <c r="AS66" s="304">
        <f ca="1">COUNTIF(INDIRECT("H"&amp;(ROW()+12*(($AO66-1)*3+$AP66)-ROW())/12+5):INDIRECT("S"&amp;(ROW()+12*(($AO66-1)*3+$AP66)-ROW())/12+5),AR66)</f>
        <v>0</v>
      </c>
      <c r="AT66" s="306">
        <f ca="1">IF($AQ66=1,IF(INDIRECT(ADDRESS(($AO66-1)*3+$AP66+5,$AQ66+20))="",0,INDIRECT(ADDRESS(($AO66-1)*3+$AP66+5,$AQ66+20))),IF(INDIRECT(ADDRESS(($AO66-1)*3+$AP66+5,$AQ66+20))="",0,IF(COUNTIF(INDIRECT(ADDRESS(($AO66-1)*36+($AP66-1)*12+6,COLUMN())):INDIRECT(ADDRESS(($AO66-1)*36+($AP66-1)*12+$AQ66+4,COLUMN())),INDIRECT(ADDRESS(($AO66-1)*3+$AP66+5,$AQ66+20)))&gt;=1,0,INDIRECT(ADDRESS(($AO66-1)*3+$AP66+5,$AQ66+20)))))</f>
        <v>0</v>
      </c>
      <c r="AU66" s="304">
        <f ca="1">COUNTIF(INDIRECT("U"&amp;(ROW()+12*(($AO66-1)*3+$AP66)-ROW())/12+5):INDIRECT("AF"&amp;(ROW()+12*(($AO66-1)*3+$AP66)-ROW())/12+5),AT66)</f>
        <v>0</v>
      </c>
      <c r="AV66" s="304">
        <f ca="1">IF(AND(AR66+AT66&gt;0,AS66+AU66&gt;0),COUNTIF(AV$6:AV65,"&gt;0")+1,0)</f>
        <v>0</v>
      </c>
      <c r="BF66" s="304">
        <v>1</v>
      </c>
      <c r="BH66" s="310">
        <f t="shared" ref="BH66:BS66" si="288">SUM(H66:H67)</f>
        <v>0</v>
      </c>
      <c r="BI66" s="310">
        <f t="shared" si="288"/>
        <v>0</v>
      </c>
      <c r="BJ66" s="310">
        <f t="shared" si="288"/>
        <v>0</v>
      </c>
      <c r="BK66" s="310">
        <f t="shared" si="288"/>
        <v>0</v>
      </c>
      <c r="BL66" s="310">
        <f t="shared" si="288"/>
        <v>0</v>
      </c>
      <c r="BM66" s="310">
        <f t="shared" si="288"/>
        <v>0</v>
      </c>
      <c r="BN66" s="310">
        <f t="shared" si="288"/>
        <v>0</v>
      </c>
      <c r="BO66" s="310">
        <f t="shared" si="288"/>
        <v>0</v>
      </c>
      <c r="BP66" s="310">
        <f t="shared" si="288"/>
        <v>0</v>
      </c>
      <c r="BQ66" s="310">
        <f t="shared" si="288"/>
        <v>0</v>
      </c>
      <c r="BR66" s="310">
        <f t="shared" si="288"/>
        <v>0</v>
      </c>
      <c r="BS66" s="310">
        <f t="shared" si="288"/>
        <v>0</v>
      </c>
      <c r="BU66" s="310">
        <f t="shared" ref="BU66:CF66" si="289">SUM(U66:U67)</f>
        <v>0</v>
      </c>
      <c r="BV66" s="310">
        <f t="shared" si="289"/>
        <v>0</v>
      </c>
      <c r="BW66" s="310">
        <f t="shared" si="289"/>
        <v>0</v>
      </c>
      <c r="BX66" s="310">
        <f t="shared" si="289"/>
        <v>0</v>
      </c>
      <c r="BY66" s="310">
        <f t="shared" si="289"/>
        <v>0</v>
      </c>
      <c r="BZ66" s="310">
        <f t="shared" si="289"/>
        <v>0</v>
      </c>
      <c r="CA66" s="310">
        <f t="shared" si="289"/>
        <v>0</v>
      </c>
      <c r="CB66" s="310">
        <f t="shared" si="289"/>
        <v>0</v>
      </c>
      <c r="CC66" s="310">
        <f t="shared" si="289"/>
        <v>0</v>
      </c>
      <c r="CD66" s="310">
        <f t="shared" si="289"/>
        <v>0</v>
      </c>
      <c r="CE66" s="310">
        <f t="shared" si="289"/>
        <v>0</v>
      </c>
      <c r="CF66" s="310">
        <f t="shared" si="289"/>
        <v>0</v>
      </c>
      <c r="CI66" s="339" t="s">
        <v>421</v>
      </c>
      <c r="CJ66" s="310">
        <f>IF(OR($D66="副園長",$D66="教頭",$D66="主任保育士",$D66="主幹教諭"),0,BH66)</f>
        <v>0</v>
      </c>
      <c r="CK66" s="310">
        <f t="shared" ref="CK66:CU66" si="290">IF(OR($D66="副園長",$D66="教頭",$D66="主任保育士",$D66="主幹教諭"),0,BI66)</f>
        <v>0</v>
      </c>
      <c r="CL66" s="310">
        <f t="shared" si="290"/>
        <v>0</v>
      </c>
      <c r="CM66" s="310">
        <f t="shared" si="290"/>
        <v>0</v>
      </c>
      <c r="CN66" s="310">
        <f t="shared" si="290"/>
        <v>0</v>
      </c>
      <c r="CO66" s="310">
        <f t="shared" si="290"/>
        <v>0</v>
      </c>
      <c r="CP66" s="310">
        <f t="shared" si="290"/>
        <v>0</v>
      </c>
      <c r="CQ66" s="310">
        <f t="shared" si="290"/>
        <v>0</v>
      </c>
      <c r="CR66" s="310">
        <f t="shared" si="290"/>
        <v>0</v>
      </c>
      <c r="CS66" s="310">
        <f t="shared" si="290"/>
        <v>0</v>
      </c>
      <c r="CT66" s="310">
        <f t="shared" si="290"/>
        <v>0</v>
      </c>
      <c r="CU66" s="310">
        <f t="shared" si="290"/>
        <v>0</v>
      </c>
    </row>
    <row r="67" spans="1:99" x14ac:dyDescent="0.15">
      <c r="A67" s="533"/>
      <c r="B67" s="536"/>
      <c r="C67" s="536"/>
      <c r="D67" s="536"/>
      <c r="E67" s="541"/>
      <c r="F67" s="536"/>
      <c r="G67" s="314" t="s">
        <v>347</v>
      </c>
      <c r="H67" s="313"/>
      <c r="I67" s="344" t="str">
        <f t="shared" si="277"/>
        <v/>
      </c>
      <c r="J67" s="344" t="str">
        <f t="shared" si="278"/>
        <v/>
      </c>
      <c r="K67" s="344" t="str">
        <f t="shared" si="279"/>
        <v/>
      </c>
      <c r="L67" s="344" t="str">
        <f t="shared" si="280"/>
        <v/>
      </c>
      <c r="M67" s="344" t="str">
        <f t="shared" si="281"/>
        <v/>
      </c>
      <c r="N67" s="344" t="str">
        <f t="shared" si="282"/>
        <v/>
      </c>
      <c r="O67" s="344" t="str">
        <f t="shared" si="283"/>
        <v/>
      </c>
      <c r="P67" s="344" t="str">
        <f t="shared" si="284"/>
        <v/>
      </c>
      <c r="Q67" s="344" t="str">
        <f t="shared" si="285"/>
        <v/>
      </c>
      <c r="R67" s="344" t="str">
        <f t="shared" si="286"/>
        <v/>
      </c>
      <c r="S67" s="344" t="str">
        <f t="shared" si="287"/>
        <v/>
      </c>
      <c r="T67" s="311">
        <f t="shared" si="2"/>
        <v>0</v>
      </c>
      <c r="U67" s="312"/>
      <c r="V67" s="346" t="str">
        <f t="shared" si="231"/>
        <v/>
      </c>
      <c r="W67" s="346" t="str">
        <f t="shared" si="231"/>
        <v/>
      </c>
      <c r="X67" s="346" t="str">
        <f t="shared" si="231"/>
        <v/>
      </c>
      <c r="Y67" s="346" t="str">
        <f t="shared" si="231"/>
        <v/>
      </c>
      <c r="Z67" s="346" t="str">
        <f t="shared" si="231"/>
        <v/>
      </c>
      <c r="AA67" s="346" t="str">
        <f t="shared" si="231"/>
        <v/>
      </c>
      <c r="AB67" s="346" t="str">
        <f t="shared" si="231"/>
        <v/>
      </c>
      <c r="AC67" s="346" t="str">
        <f t="shared" si="231"/>
        <v/>
      </c>
      <c r="AD67" s="346" t="str">
        <f t="shared" si="231"/>
        <v/>
      </c>
      <c r="AE67" s="346" t="str">
        <f t="shared" si="231"/>
        <v/>
      </c>
      <c r="AF67" s="346" t="str">
        <f t="shared" si="231"/>
        <v/>
      </c>
      <c r="AG67" s="311">
        <f t="shared" si="4"/>
        <v>0</v>
      </c>
      <c r="AH67" s="544"/>
      <c r="AO67" s="304">
        <v>2</v>
      </c>
      <c r="AP67" s="304">
        <v>3</v>
      </c>
      <c r="AQ67" s="304">
        <v>2</v>
      </c>
      <c r="AR67" s="306">
        <f ca="1">IF($AQ67=1,IF(INDIRECT(ADDRESS(($AO67-1)*3+$AP67+5,$AQ67+7))="",0,INDIRECT(ADDRESS(($AO67-1)*3+$AP67+5,$AQ67+7))),IF(INDIRECT(ADDRESS(($AO67-1)*3+$AP67+5,$AQ67+7))="",0,IF(COUNTIF(INDIRECT(ADDRESS(($AO67-1)*36+($AP67-1)*12+6,COLUMN())):INDIRECT(ADDRESS(($AO67-1)*36+($AP67-1)*12+$AQ67+4,COLUMN())),INDIRECT(ADDRESS(($AO67-1)*3+$AP67+5,$AQ67+7)))&gt;=1,0,INDIRECT(ADDRESS(($AO67-1)*3+$AP67+5,$AQ67+7)))))</f>
        <v>0</v>
      </c>
      <c r="AS67" s="304">
        <f ca="1">COUNTIF(INDIRECT("H"&amp;(ROW()+12*(($AO67-1)*3+$AP67)-ROW())/12+5):INDIRECT("S"&amp;(ROW()+12*(($AO67-1)*3+$AP67)-ROW())/12+5),AR67)</f>
        <v>0</v>
      </c>
      <c r="AT67" s="306">
        <f ca="1">IF($AQ67=1,IF(INDIRECT(ADDRESS(($AO67-1)*3+$AP67+5,$AQ67+20))="",0,INDIRECT(ADDRESS(($AO67-1)*3+$AP67+5,$AQ67+20))),IF(INDIRECT(ADDRESS(($AO67-1)*3+$AP67+5,$AQ67+20))="",0,IF(COUNTIF(INDIRECT(ADDRESS(($AO67-1)*36+($AP67-1)*12+6,COLUMN())):INDIRECT(ADDRESS(($AO67-1)*36+($AP67-1)*12+$AQ67+4,COLUMN())),INDIRECT(ADDRESS(($AO67-1)*3+$AP67+5,$AQ67+20)))&gt;=1,0,INDIRECT(ADDRESS(($AO67-1)*3+$AP67+5,$AQ67+20)))))</f>
        <v>0</v>
      </c>
      <c r="AU67" s="304">
        <f ca="1">COUNTIF(INDIRECT("U"&amp;(ROW()+12*(($AO67-1)*3+$AP67)-ROW())/12+5):INDIRECT("AF"&amp;(ROW()+12*(($AO67-1)*3+$AP67)-ROW())/12+5),AT67)</f>
        <v>0</v>
      </c>
      <c r="AV67" s="304">
        <f ca="1">IF(AND(AR67+AT67&gt;0,AS67+AU67&gt;0),COUNTIF(AV$6:AV66,"&gt;0")+1,0)</f>
        <v>0</v>
      </c>
      <c r="BF67" s="304">
        <v>2</v>
      </c>
      <c r="BG67" s="304" t="s">
        <v>346</v>
      </c>
      <c r="BH67" s="310">
        <f>IF(BH66+BU66&gt;マスタ!$C$3,1,0)</f>
        <v>0</v>
      </c>
      <c r="BI67" s="310">
        <f>IF(BI66+BV66&gt;マスタ!$C$3,1,0)</f>
        <v>0</v>
      </c>
      <c r="BJ67" s="310">
        <f>IF(BJ66+BW66&gt;マスタ!$C$3,1,0)</f>
        <v>0</v>
      </c>
      <c r="BK67" s="310">
        <f>IF(BK66+BX66&gt;マスタ!$C$3,1,0)</f>
        <v>0</v>
      </c>
      <c r="BL67" s="310">
        <f>IF(BL66+BY66&gt;マスタ!$C$3,1,0)</f>
        <v>0</v>
      </c>
      <c r="BM67" s="310">
        <f>IF(BM66+BZ66&gt;マスタ!$C$3,1,0)</f>
        <v>0</v>
      </c>
      <c r="BN67" s="310">
        <f>IF(BN66+CA66&gt;マスタ!$C$3,1,0)</f>
        <v>0</v>
      </c>
      <c r="BO67" s="310">
        <f>IF(BO66+CB66&gt;マスタ!$C$3,1,0)</f>
        <v>0</v>
      </c>
      <c r="BP67" s="310">
        <f>IF(BP66+CC66&gt;マスタ!$C$3,1,0)</f>
        <v>0</v>
      </c>
      <c r="BQ67" s="310">
        <f>IF(BQ66+CD66&gt;マスタ!$C$3,1,0)</f>
        <v>0</v>
      </c>
      <c r="BR67" s="310">
        <f>IF(BR66+CE66&gt;マスタ!$C$3,1,0)</f>
        <v>0</v>
      </c>
      <c r="BS67" s="310">
        <f>IF(BS66+CF66&gt;マスタ!$C$3,1,0)</f>
        <v>0</v>
      </c>
      <c r="BU67" s="310"/>
      <c r="BV67" s="310"/>
      <c r="BW67" s="310"/>
      <c r="BX67" s="310"/>
      <c r="BY67" s="310"/>
      <c r="BZ67" s="310"/>
      <c r="CA67" s="310"/>
      <c r="CB67" s="310"/>
      <c r="CC67" s="310"/>
      <c r="CD67" s="310"/>
      <c r="CE67" s="310"/>
      <c r="CF67" s="310"/>
    </row>
    <row r="68" spans="1:99" x14ac:dyDescent="0.15">
      <c r="A68" s="534"/>
      <c r="B68" s="537"/>
      <c r="C68" s="537"/>
      <c r="D68" s="537"/>
      <c r="E68" s="542"/>
      <c r="F68" s="537"/>
      <c r="G68" s="353" t="s">
        <v>447</v>
      </c>
      <c r="H68" s="309"/>
      <c r="I68" s="347"/>
      <c r="J68" s="347"/>
      <c r="K68" s="347"/>
      <c r="L68" s="347"/>
      <c r="M68" s="347"/>
      <c r="N68" s="347"/>
      <c r="O68" s="347"/>
      <c r="P68" s="347"/>
      <c r="Q68" s="347"/>
      <c r="R68" s="347"/>
      <c r="S68" s="347"/>
      <c r="T68" s="307">
        <f t="shared" si="2"/>
        <v>0</v>
      </c>
      <c r="U68" s="308"/>
      <c r="V68" s="348"/>
      <c r="W68" s="348"/>
      <c r="X68" s="348"/>
      <c r="Y68" s="348"/>
      <c r="Z68" s="348"/>
      <c r="AA68" s="348"/>
      <c r="AB68" s="348"/>
      <c r="AC68" s="348"/>
      <c r="AD68" s="348"/>
      <c r="AE68" s="348"/>
      <c r="AF68" s="348"/>
      <c r="AG68" s="307">
        <f t="shared" si="4"/>
        <v>0</v>
      </c>
      <c r="AH68" s="545"/>
      <c r="AO68" s="304">
        <v>2</v>
      </c>
      <c r="AP68" s="304">
        <v>3</v>
      </c>
      <c r="AQ68" s="304">
        <v>3</v>
      </c>
      <c r="AR68" s="306">
        <f ca="1">IF($AQ68=1,IF(INDIRECT(ADDRESS(($AO68-1)*3+$AP68+5,$AQ68+7))="",0,INDIRECT(ADDRESS(($AO68-1)*3+$AP68+5,$AQ68+7))),IF(INDIRECT(ADDRESS(($AO68-1)*3+$AP68+5,$AQ68+7))="",0,IF(COUNTIF(INDIRECT(ADDRESS(($AO68-1)*36+($AP68-1)*12+6,COLUMN())):INDIRECT(ADDRESS(($AO68-1)*36+($AP68-1)*12+$AQ68+4,COLUMN())),INDIRECT(ADDRESS(($AO68-1)*3+$AP68+5,$AQ68+7)))&gt;=1,0,INDIRECT(ADDRESS(($AO68-1)*3+$AP68+5,$AQ68+7)))))</f>
        <v>0</v>
      </c>
      <c r="AS68" s="304">
        <f ca="1">COUNTIF(INDIRECT("H"&amp;(ROW()+12*(($AO68-1)*3+$AP68)-ROW())/12+5):INDIRECT("S"&amp;(ROW()+12*(($AO68-1)*3+$AP68)-ROW())/12+5),AR68)</f>
        <v>0</v>
      </c>
      <c r="AT68" s="306">
        <f ca="1">IF($AQ68=1,IF(INDIRECT(ADDRESS(($AO68-1)*3+$AP68+5,$AQ68+20))="",0,INDIRECT(ADDRESS(($AO68-1)*3+$AP68+5,$AQ68+20))),IF(INDIRECT(ADDRESS(($AO68-1)*3+$AP68+5,$AQ68+20))="",0,IF(COUNTIF(INDIRECT(ADDRESS(($AO68-1)*36+($AP68-1)*12+6,COLUMN())):INDIRECT(ADDRESS(($AO68-1)*36+($AP68-1)*12+$AQ68+4,COLUMN())),INDIRECT(ADDRESS(($AO68-1)*3+$AP68+5,$AQ68+20)))&gt;=1,0,INDIRECT(ADDRESS(($AO68-1)*3+$AP68+5,$AQ68+20)))))</f>
        <v>0</v>
      </c>
      <c r="AU68" s="304">
        <f ca="1">COUNTIF(INDIRECT("U"&amp;(ROW()+12*(($AO68-1)*3+$AP68)-ROW())/12+5):INDIRECT("AF"&amp;(ROW()+12*(($AO68-1)*3+$AP68)-ROW())/12+5),AT68)</f>
        <v>0</v>
      </c>
      <c r="AV68" s="304">
        <f ca="1">IF(AND(AR68+AT68&gt;0,AS68+AU68&gt;0),COUNTIF(AV$6:AV67,"&gt;0")+1,0)</f>
        <v>0</v>
      </c>
      <c r="BF68" s="304">
        <v>3</v>
      </c>
      <c r="BG68" s="338"/>
      <c r="BH68" s="310"/>
      <c r="BI68" s="310"/>
      <c r="BJ68" s="310"/>
      <c r="BK68" s="310"/>
      <c r="BL68" s="310"/>
      <c r="BM68" s="310"/>
      <c r="BN68" s="310"/>
      <c r="BO68" s="310"/>
      <c r="BP68" s="310"/>
      <c r="BQ68" s="310"/>
      <c r="BR68" s="310"/>
      <c r="BS68" s="310"/>
      <c r="BU68" s="310"/>
      <c r="BV68" s="310"/>
      <c r="BW68" s="310"/>
      <c r="BX68" s="310"/>
      <c r="BY68" s="310"/>
      <c r="BZ68" s="310"/>
      <c r="CA68" s="310"/>
      <c r="CB68" s="310"/>
      <c r="CC68" s="310"/>
      <c r="CD68" s="310"/>
      <c r="CE68" s="310"/>
      <c r="CF68" s="310"/>
    </row>
    <row r="69" spans="1:99" x14ac:dyDescent="0.15">
      <c r="A69" s="532">
        <v>22</v>
      </c>
      <c r="B69" s="535"/>
      <c r="C69" s="538"/>
      <c r="D69" s="539"/>
      <c r="E69" s="540"/>
      <c r="F69" s="539"/>
      <c r="G69" s="318" t="s">
        <v>348</v>
      </c>
      <c r="H69" s="317"/>
      <c r="I69" s="343" t="str">
        <f t="shared" ref="I69:I70" si="291">IF(H69="","",H69)</f>
        <v/>
      </c>
      <c r="J69" s="343" t="str">
        <f t="shared" ref="J69:J70" si="292">IF(I69="","",I69)</f>
        <v/>
      </c>
      <c r="K69" s="343" t="str">
        <f t="shared" ref="K69:K70" si="293">IF(J69="","",J69)</f>
        <v/>
      </c>
      <c r="L69" s="343" t="str">
        <f t="shared" ref="L69:L70" si="294">IF(K69="","",K69)</f>
        <v/>
      </c>
      <c r="M69" s="343" t="str">
        <f t="shared" ref="M69:M70" si="295">IF(L69="","",L69)</f>
        <v/>
      </c>
      <c r="N69" s="343" t="str">
        <f t="shared" ref="N69:N70" si="296">IF(M69="","",M69)</f>
        <v/>
      </c>
      <c r="O69" s="343" t="str">
        <f t="shared" ref="O69:O70" si="297">IF(N69="","",N69)</f>
        <v/>
      </c>
      <c r="P69" s="343" t="str">
        <f t="shared" ref="P69:P70" si="298">IF(O69="","",O69)</f>
        <v/>
      </c>
      <c r="Q69" s="343" t="str">
        <f t="shared" ref="Q69:Q70" si="299">IF(P69="","",P69)</f>
        <v/>
      </c>
      <c r="R69" s="343" t="str">
        <f t="shared" ref="R69:R70" si="300">IF(Q69="","",Q69)</f>
        <v/>
      </c>
      <c r="S69" s="343" t="str">
        <f t="shared" ref="S69:S70" si="301">IF(R69="","",R69)</f>
        <v/>
      </c>
      <c r="T69" s="315">
        <f t="shared" si="2"/>
        <v>0</v>
      </c>
      <c r="U69" s="316"/>
      <c r="V69" s="345" t="str">
        <f t="shared" si="231"/>
        <v/>
      </c>
      <c r="W69" s="345" t="str">
        <f t="shared" si="231"/>
        <v/>
      </c>
      <c r="X69" s="345" t="str">
        <f t="shared" si="231"/>
        <v/>
      </c>
      <c r="Y69" s="345" t="str">
        <f t="shared" si="231"/>
        <v/>
      </c>
      <c r="Z69" s="345" t="str">
        <f t="shared" si="231"/>
        <v/>
      </c>
      <c r="AA69" s="345" t="str">
        <f t="shared" si="231"/>
        <v/>
      </c>
      <c r="AB69" s="345" t="str">
        <f t="shared" si="231"/>
        <v/>
      </c>
      <c r="AC69" s="345" t="str">
        <f t="shared" si="231"/>
        <v/>
      </c>
      <c r="AD69" s="345" t="str">
        <f t="shared" si="231"/>
        <v/>
      </c>
      <c r="AE69" s="345" t="str">
        <f t="shared" si="231"/>
        <v/>
      </c>
      <c r="AF69" s="345" t="str">
        <f t="shared" si="231"/>
        <v/>
      </c>
      <c r="AG69" s="315">
        <f t="shared" si="4"/>
        <v>0</v>
      </c>
      <c r="AH69" s="543"/>
      <c r="AO69" s="304">
        <v>2</v>
      </c>
      <c r="AP69" s="304">
        <v>3</v>
      </c>
      <c r="AQ69" s="304">
        <v>4</v>
      </c>
      <c r="AR69" s="306">
        <f ca="1">IF($AQ69=1,IF(INDIRECT(ADDRESS(($AO69-1)*3+$AP69+5,$AQ69+7))="",0,INDIRECT(ADDRESS(($AO69-1)*3+$AP69+5,$AQ69+7))),IF(INDIRECT(ADDRESS(($AO69-1)*3+$AP69+5,$AQ69+7))="",0,IF(COUNTIF(INDIRECT(ADDRESS(($AO69-1)*36+($AP69-1)*12+6,COLUMN())):INDIRECT(ADDRESS(($AO69-1)*36+($AP69-1)*12+$AQ69+4,COLUMN())),INDIRECT(ADDRESS(($AO69-1)*3+$AP69+5,$AQ69+7)))&gt;=1,0,INDIRECT(ADDRESS(($AO69-1)*3+$AP69+5,$AQ69+7)))))</f>
        <v>0</v>
      </c>
      <c r="AS69" s="304">
        <f ca="1">COUNTIF(INDIRECT("H"&amp;(ROW()+12*(($AO69-1)*3+$AP69)-ROW())/12+5):INDIRECT("S"&amp;(ROW()+12*(($AO69-1)*3+$AP69)-ROW())/12+5),AR69)</f>
        <v>0</v>
      </c>
      <c r="AT69" s="306">
        <f ca="1">IF($AQ69=1,IF(INDIRECT(ADDRESS(($AO69-1)*3+$AP69+5,$AQ69+20))="",0,INDIRECT(ADDRESS(($AO69-1)*3+$AP69+5,$AQ69+20))),IF(INDIRECT(ADDRESS(($AO69-1)*3+$AP69+5,$AQ69+20))="",0,IF(COUNTIF(INDIRECT(ADDRESS(($AO69-1)*36+($AP69-1)*12+6,COLUMN())):INDIRECT(ADDRESS(($AO69-1)*36+($AP69-1)*12+$AQ69+4,COLUMN())),INDIRECT(ADDRESS(($AO69-1)*3+$AP69+5,$AQ69+20)))&gt;=1,0,INDIRECT(ADDRESS(($AO69-1)*3+$AP69+5,$AQ69+20)))))</f>
        <v>0</v>
      </c>
      <c r="AU69" s="304">
        <f ca="1">COUNTIF(INDIRECT("U"&amp;(ROW()+12*(($AO69-1)*3+$AP69)-ROW())/12+5):INDIRECT("AF"&amp;(ROW()+12*(($AO69-1)*3+$AP69)-ROW())/12+5),AT69)</f>
        <v>0</v>
      </c>
      <c r="AV69" s="304">
        <f ca="1">IF(AND(AR69+AT69&gt;0,AS69+AU69&gt;0),COUNTIF(AV$6:AV68,"&gt;0")+1,0)</f>
        <v>0</v>
      </c>
      <c r="BF69" s="304">
        <v>1</v>
      </c>
      <c r="BH69" s="310">
        <f t="shared" ref="BH69:BS69" si="302">SUM(H69:H70)</f>
        <v>0</v>
      </c>
      <c r="BI69" s="310">
        <f t="shared" si="302"/>
        <v>0</v>
      </c>
      <c r="BJ69" s="310">
        <f t="shared" si="302"/>
        <v>0</v>
      </c>
      <c r="BK69" s="310">
        <f t="shared" si="302"/>
        <v>0</v>
      </c>
      <c r="BL69" s="310">
        <f t="shared" si="302"/>
        <v>0</v>
      </c>
      <c r="BM69" s="310">
        <f t="shared" si="302"/>
        <v>0</v>
      </c>
      <c r="BN69" s="310">
        <f t="shared" si="302"/>
        <v>0</v>
      </c>
      <c r="BO69" s="310">
        <f t="shared" si="302"/>
        <v>0</v>
      </c>
      <c r="BP69" s="310">
        <f t="shared" si="302"/>
        <v>0</v>
      </c>
      <c r="BQ69" s="310">
        <f t="shared" si="302"/>
        <v>0</v>
      </c>
      <c r="BR69" s="310">
        <f t="shared" si="302"/>
        <v>0</v>
      </c>
      <c r="BS69" s="310">
        <f t="shared" si="302"/>
        <v>0</v>
      </c>
      <c r="BU69" s="310">
        <f t="shared" ref="BU69:CF69" si="303">SUM(U69:U70)</f>
        <v>0</v>
      </c>
      <c r="BV69" s="310">
        <f t="shared" si="303"/>
        <v>0</v>
      </c>
      <c r="BW69" s="310">
        <f t="shared" si="303"/>
        <v>0</v>
      </c>
      <c r="BX69" s="310">
        <f t="shared" si="303"/>
        <v>0</v>
      </c>
      <c r="BY69" s="310">
        <f t="shared" si="303"/>
        <v>0</v>
      </c>
      <c r="BZ69" s="310">
        <f t="shared" si="303"/>
        <v>0</v>
      </c>
      <c r="CA69" s="310">
        <f t="shared" si="303"/>
        <v>0</v>
      </c>
      <c r="CB69" s="310">
        <f t="shared" si="303"/>
        <v>0</v>
      </c>
      <c r="CC69" s="310">
        <f t="shared" si="303"/>
        <v>0</v>
      </c>
      <c r="CD69" s="310">
        <f t="shared" si="303"/>
        <v>0</v>
      </c>
      <c r="CE69" s="310">
        <f t="shared" si="303"/>
        <v>0</v>
      </c>
      <c r="CF69" s="310">
        <f t="shared" si="303"/>
        <v>0</v>
      </c>
      <c r="CI69" s="339" t="s">
        <v>421</v>
      </c>
      <c r="CJ69" s="310">
        <f>IF(OR($D69="副園長",$D69="教頭",$D69="主任保育士",$D69="主幹教諭"),0,BH69)</f>
        <v>0</v>
      </c>
      <c r="CK69" s="310">
        <f t="shared" ref="CK69:CU69" si="304">IF(OR($D69="副園長",$D69="教頭",$D69="主任保育士",$D69="主幹教諭"),0,BI69)</f>
        <v>0</v>
      </c>
      <c r="CL69" s="310">
        <f t="shared" si="304"/>
        <v>0</v>
      </c>
      <c r="CM69" s="310">
        <f t="shared" si="304"/>
        <v>0</v>
      </c>
      <c r="CN69" s="310">
        <f t="shared" si="304"/>
        <v>0</v>
      </c>
      <c r="CO69" s="310">
        <f t="shared" si="304"/>
        <v>0</v>
      </c>
      <c r="CP69" s="310">
        <f t="shared" si="304"/>
        <v>0</v>
      </c>
      <c r="CQ69" s="310">
        <f t="shared" si="304"/>
        <v>0</v>
      </c>
      <c r="CR69" s="310">
        <f t="shared" si="304"/>
        <v>0</v>
      </c>
      <c r="CS69" s="310">
        <f t="shared" si="304"/>
        <v>0</v>
      </c>
      <c r="CT69" s="310">
        <f t="shared" si="304"/>
        <v>0</v>
      </c>
      <c r="CU69" s="310">
        <f t="shared" si="304"/>
        <v>0</v>
      </c>
    </row>
    <row r="70" spans="1:99" x14ac:dyDescent="0.15">
      <c r="A70" s="533"/>
      <c r="B70" s="536"/>
      <c r="C70" s="536"/>
      <c r="D70" s="536"/>
      <c r="E70" s="541"/>
      <c r="F70" s="536"/>
      <c r="G70" s="314" t="s">
        <v>347</v>
      </c>
      <c r="H70" s="313"/>
      <c r="I70" s="344" t="str">
        <f t="shared" si="291"/>
        <v/>
      </c>
      <c r="J70" s="344" t="str">
        <f t="shared" si="292"/>
        <v/>
      </c>
      <c r="K70" s="344" t="str">
        <f t="shared" si="293"/>
        <v/>
      </c>
      <c r="L70" s="344" t="str">
        <f t="shared" si="294"/>
        <v/>
      </c>
      <c r="M70" s="344" t="str">
        <f t="shared" si="295"/>
        <v/>
      </c>
      <c r="N70" s="344" t="str">
        <f t="shared" si="296"/>
        <v/>
      </c>
      <c r="O70" s="344" t="str">
        <f t="shared" si="297"/>
        <v/>
      </c>
      <c r="P70" s="344" t="str">
        <f t="shared" si="298"/>
        <v/>
      </c>
      <c r="Q70" s="344" t="str">
        <f t="shared" si="299"/>
        <v/>
      </c>
      <c r="R70" s="344" t="str">
        <f t="shared" si="300"/>
        <v/>
      </c>
      <c r="S70" s="344" t="str">
        <f t="shared" si="301"/>
        <v/>
      </c>
      <c r="T70" s="311">
        <f t="shared" ref="T70:T133" si="305">SUM(H70:S70)</f>
        <v>0</v>
      </c>
      <c r="U70" s="312"/>
      <c r="V70" s="346" t="str">
        <f t="shared" ref="V70:AF85" si="306">IF(U70="","",U70)</f>
        <v/>
      </c>
      <c r="W70" s="346" t="str">
        <f t="shared" si="306"/>
        <v/>
      </c>
      <c r="X70" s="346" t="str">
        <f t="shared" si="306"/>
        <v/>
      </c>
      <c r="Y70" s="346" t="str">
        <f t="shared" si="306"/>
        <v/>
      </c>
      <c r="Z70" s="346" t="str">
        <f t="shared" si="306"/>
        <v/>
      </c>
      <c r="AA70" s="346" t="str">
        <f t="shared" si="306"/>
        <v/>
      </c>
      <c r="AB70" s="346" t="str">
        <f t="shared" si="306"/>
        <v/>
      </c>
      <c r="AC70" s="346" t="str">
        <f t="shared" si="306"/>
        <v/>
      </c>
      <c r="AD70" s="346" t="str">
        <f t="shared" si="306"/>
        <v/>
      </c>
      <c r="AE70" s="346" t="str">
        <f t="shared" si="306"/>
        <v/>
      </c>
      <c r="AF70" s="346" t="str">
        <f t="shared" si="306"/>
        <v/>
      </c>
      <c r="AG70" s="311">
        <f t="shared" ref="AG70:AG133" si="307">SUM(U70:AF70)</f>
        <v>0</v>
      </c>
      <c r="AH70" s="544"/>
      <c r="AO70" s="304">
        <v>2</v>
      </c>
      <c r="AP70" s="304">
        <v>3</v>
      </c>
      <c r="AQ70" s="304">
        <v>5</v>
      </c>
      <c r="AR70" s="306">
        <f ca="1">IF($AQ70=1,IF(INDIRECT(ADDRESS(($AO70-1)*3+$AP70+5,$AQ70+7))="",0,INDIRECT(ADDRESS(($AO70-1)*3+$AP70+5,$AQ70+7))),IF(INDIRECT(ADDRESS(($AO70-1)*3+$AP70+5,$AQ70+7))="",0,IF(COUNTIF(INDIRECT(ADDRESS(($AO70-1)*36+($AP70-1)*12+6,COLUMN())):INDIRECT(ADDRESS(($AO70-1)*36+($AP70-1)*12+$AQ70+4,COLUMN())),INDIRECT(ADDRESS(($AO70-1)*3+$AP70+5,$AQ70+7)))&gt;=1,0,INDIRECT(ADDRESS(($AO70-1)*3+$AP70+5,$AQ70+7)))))</f>
        <v>0</v>
      </c>
      <c r="AS70" s="304">
        <f ca="1">COUNTIF(INDIRECT("H"&amp;(ROW()+12*(($AO70-1)*3+$AP70)-ROW())/12+5):INDIRECT("S"&amp;(ROW()+12*(($AO70-1)*3+$AP70)-ROW())/12+5),AR70)</f>
        <v>0</v>
      </c>
      <c r="AT70" s="306">
        <f ca="1">IF($AQ70=1,IF(INDIRECT(ADDRESS(($AO70-1)*3+$AP70+5,$AQ70+20))="",0,INDIRECT(ADDRESS(($AO70-1)*3+$AP70+5,$AQ70+20))),IF(INDIRECT(ADDRESS(($AO70-1)*3+$AP70+5,$AQ70+20))="",0,IF(COUNTIF(INDIRECT(ADDRESS(($AO70-1)*36+($AP70-1)*12+6,COLUMN())):INDIRECT(ADDRESS(($AO70-1)*36+($AP70-1)*12+$AQ70+4,COLUMN())),INDIRECT(ADDRESS(($AO70-1)*3+$AP70+5,$AQ70+20)))&gt;=1,0,INDIRECT(ADDRESS(($AO70-1)*3+$AP70+5,$AQ70+20)))))</f>
        <v>0</v>
      </c>
      <c r="AU70" s="304">
        <f ca="1">COUNTIF(INDIRECT("U"&amp;(ROW()+12*(($AO70-1)*3+$AP70)-ROW())/12+5):INDIRECT("AF"&amp;(ROW()+12*(($AO70-1)*3+$AP70)-ROW())/12+5),AT70)</f>
        <v>0</v>
      </c>
      <c r="AV70" s="304">
        <f ca="1">IF(AND(AR70+AT70&gt;0,AS70+AU70&gt;0),COUNTIF(AV$6:AV69,"&gt;0")+1,0)</f>
        <v>0</v>
      </c>
      <c r="BF70" s="304">
        <v>2</v>
      </c>
      <c r="BG70" s="304" t="s">
        <v>346</v>
      </c>
      <c r="BH70" s="310">
        <f>IF(BH69+BU69&gt;マスタ!$C$3,1,0)</f>
        <v>0</v>
      </c>
      <c r="BI70" s="310">
        <f>IF(BI69+BV69&gt;マスタ!$C$3,1,0)</f>
        <v>0</v>
      </c>
      <c r="BJ70" s="310">
        <f>IF(BJ69+BW69&gt;マスタ!$C$3,1,0)</f>
        <v>0</v>
      </c>
      <c r="BK70" s="310">
        <f>IF(BK69+BX69&gt;マスタ!$C$3,1,0)</f>
        <v>0</v>
      </c>
      <c r="BL70" s="310">
        <f>IF(BL69+BY69&gt;マスタ!$C$3,1,0)</f>
        <v>0</v>
      </c>
      <c r="BM70" s="310">
        <f>IF(BM69+BZ69&gt;マスタ!$C$3,1,0)</f>
        <v>0</v>
      </c>
      <c r="BN70" s="310">
        <f>IF(BN69+CA69&gt;マスタ!$C$3,1,0)</f>
        <v>0</v>
      </c>
      <c r="BO70" s="310">
        <f>IF(BO69+CB69&gt;マスタ!$C$3,1,0)</f>
        <v>0</v>
      </c>
      <c r="BP70" s="310">
        <f>IF(BP69+CC69&gt;マスタ!$C$3,1,0)</f>
        <v>0</v>
      </c>
      <c r="BQ70" s="310">
        <f>IF(BQ69+CD69&gt;マスタ!$C$3,1,0)</f>
        <v>0</v>
      </c>
      <c r="BR70" s="310">
        <f>IF(BR69+CE69&gt;マスタ!$C$3,1,0)</f>
        <v>0</v>
      </c>
      <c r="BS70" s="310">
        <f>IF(BS69+CF69&gt;マスタ!$C$3,1,0)</f>
        <v>0</v>
      </c>
      <c r="BU70" s="310"/>
      <c r="BV70" s="310"/>
      <c r="BW70" s="310"/>
      <c r="BX70" s="310"/>
      <c r="BY70" s="310"/>
      <c r="BZ70" s="310"/>
      <c r="CA70" s="310"/>
      <c r="CB70" s="310"/>
      <c r="CC70" s="310"/>
      <c r="CD70" s="310"/>
      <c r="CE70" s="310"/>
      <c r="CF70" s="310"/>
    </row>
    <row r="71" spans="1:99" x14ac:dyDescent="0.15">
      <c r="A71" s="534"/>
      <c r="B71" s="537"/>
      <c r="C71" s="537"/>
      <c r="D71" s="537"/>
      <c r="E71" s="542"/>
      <c r="F71" s="537"/>
      <c r="G71" s="353" t="s">
        <v>447</v>
      </c>
      <c r="H71" s="309"/>
      <c r="I71" s="347"/>
      <c r="J71" s="347"/>
      <c r="K71" s="347"/>
      <c r="L71" s="347"/>
      <c r="M71" s="347"/>
      <c r="N71" s="347"/>
      <c r="O71" s="347"/>
      <c r="P71" s="347"/>
      <c r="Q71" s="347"/>
      <c r="R71" s="347"/>
      <c r="S71" s="347"/>
      <c r="T71" s="307">
        <f t="shared" si="305"/>
        <v>0</v>
      </c>
      <c r="U71" s="308"/>
      <c r="V71" s="348"/>
      <c r="W71" s="348"/>
      <c r="X71" s="348"/>
      <c r="Y71" s="348"/>
      <c r="Z71" s="348"/>
      <c r="AA71" s="348"/>
      <c r="AB71" s="348"/>
      <c r="AC71" s="348"/>
      <c r="AD71" s="348"/>
      <c r="AE71" s="348"/>
      <c r="AF71" s="348"/>
      <c r="AG71" s="307">
        <f t="shared" si="307"/>
        <v>0</v>
      </c>
      <c r="AH71" s="545"/>
      <c r="AO71" s="304">
        <v>2</v>
      </c>
      <c r="AP71" s="304">
        <v>3</v>
      </c>
      <c r="AQ71" s="304">
        <v>6</v>
      </c>
      <c r="AR71" s="306">
        <f ca="1">IF($AQ71=1,IF(INDIRECT(ADDRESS(($AO71-1)*3+$AP71+5,$AQ71+7))="",0,INDIRECT(ADDRESS(($AO71-1)*3+$AP71+5,$AQ71+7))),IF(INDIRECT(ADDRESS(($AO71-1)*3+$AP71+5,$AQ71+7))="",0,IF(COUNTIF(INDIRECT(ADDRESS(($AO71-1)*36+($AP71-1)*12+6,COLUMN())):INDIRECT(ADDRESS(($AO71-1)*36+($AP71-1)*12+$AQ71+4,COLUMN())),INDIRECT(ADDRESS(($AO71-1)*3+$AP71+5,$AQ71+7)))&gt;=1,0,INDIRECT(ADDRESS(($AO71-1)*3+$AP71+5,$AQ71+7)))))</f>
        <v>0</v>
      </c>
      <c r="AS71" s="304">
        <f ca="1">COUNTIF(INDIRECT("H"&amp;(ROW()+12*(($AO71-1)*3+$AP71)-ROW())/12+5):INDIRECT("S"&amp;(ROW()+12*(($AO71-1)*3+$AP71)-ROW())/12+5),AR71)</f>
        <v>0</v>
      </c>
      <c r="AT71" s="306">
        <f ca="1">IF($AQ71=1,IF(INDIRECT(ADDRESS(($AO71-1)*3+$AP71+5,$AQ71+20))="",0,INDIRECT(ADDRESS(($AO71-1)*3+$AP71+5,$AQ71+20))),IF(INDIRECT(ADDRESS(($AO71-1)*3+$AP71+5,$AQ71+20))="",0,IF(COUNTIF(INDIRECT(ADDRESS(($AO71-1)*36+($AP71-1)*12+6,COLUMN())):INDIRECT(ADDRESS(($AO71-1)*36+($AP71-1)*12+$AQ71+4,COLUMN())),INDIRECT(ADDRESS(($AO71-1)*3+$AP71+5,$AQ71+20)))&gt;=1,0,INDIRECT(ADDRESS(($AO71-1)*3+$AP71+5,$AQ71+20)))))</f>
        <v>0</v>
      </c>
      <c r="AU71" s="304">
        <f ca="1">COUNTIF(INDIRECT("U"&amp;(ROW()+12*(($AO71-1)*3+$AP71)-ROW())/12+5):INDIRECT("AF"&amp;(ROW()+12*(($AO71-1)*3+$AP71)-ROW())/12+5),AT71)</f>
        <v>0</v>
      </c>
      <c r="AV71" s="304">
        <f ca="1">IF(AND(AR71+AT71&gt;0,AS71+AU71&gt;0),COUNTIF(AV$6:AV70,"&gt;0")+1,0)</f>
        <v>0</v>
      </c>
      <c r="BF71" s="304">
        <v>3</v>
      </c>
      <c r="BG71" s="338"/>
      <c r="BH71" s="310"/>
      <c r="BI71" s="310"/>
      <c r="BJ71" s="310"/>
      <c r="BK71" s="310"/>
      <c r="BL71" s="310"/>
      <c r="BM71" s="310"/>
      <c r="BN71" s="310"/>
      <c r="BO71" s="310"/>
      <c r="BP71" s="310"/>
      <c r="BQ71" s="310"/>
      <c r="BR71" s="310"/>
      <c r="BS71" s="310"/>
      <c r="BU71" s="310"/>
      <c r="BV71" s="310"/>
      <c r="BW71" s="310"/>
      <c r="BX71" s="310"/>
      <c r="BY71" s="310"/>
      <c r="BZ71" s="310"/>
      <c r="CA71" s="310"/>
      <c r="CB71" s="310"/>
      <c r="CC71" s="310"/>
      <c r="CD71" s="310"/>
      <c r="CE71" s="310"/>
      <c r="CF71" s="310"/>
    </row>
    <row r="72" spans="1:99" x14ac:dyDescent="0.15">
      <c r="A72" s="532">
        <v>23</v>
      </c>
      <c r="B72" s="535"/>
      <c r="C72" s="538"/>
      <c r="D72" s="539"/>
      <c r="E72" s="540"/>
      <c r="F72" s="539"/>
      <c r="G72" s="318" t="s">
        <v>348</v>
      </c>
      <c r="H72" s="317"/>
      <c r="I72" s="343" t="str">
        <f t="shared" ref="I72:I73" si="308">IF(H72="","",H72)</f>
        <v/>
      </c>
      <c r="J72" s="343" t="str">
        <f t="shared" ref="J72:J73" si="309">IF(I72="","",I72)</f>
        <v/>
      </c>
      <c r="K72" s="343" t="str">
        <f t="shared" ref="K72:K73" si="310">IF(J72="","",J72)</f>
        <v/>
      </c>
      <c r="L72" s="343" t="str">
        <f t="shared" ref="L72:L73" si="311">IF(K72="","",K72)</f>
        <v/>
      </c>
      <c r="M72" s="343" t="str">
        <f t="shared" ref="M72:M73" si="312">IF(L72="","",L72)</f>
        <v/>
      </c>
      <c r="N72" s="343" t="str">
        <f t="shared" ref="N72:N73" si="313">IF(M72="","",M72)</f>
        <v/>
      </c>
      <c r="O72" s="343" t="str">
        <f t="shared" ref="O72:O73" si="314">IF(N72="","",N72)</f>
        <v/>
      </c>
      <c r="P72" s="343" t="str">
        <f t="shared" ref="P72:P73" si="315">IF(O72="","",O72)</f>
        <v/>
      </c>
      <c r="Q72" s="343" t="str">
        <f t="shared" ref="Q72:Q73" si="316">IF(P72="","",P72)</f>
        <v/>
      </c>
      <c r="R72" s="343" t="str">
        <f t="shared" ref="R72:R73" si="317">IF(Q72="","",Q72)</f>
        <v/>
      </c>
      <c r="S72" s="343" t="str">
        <f t="shared" ref="S72:S73" si="318">IF(R72="","",R72)</f>
        <v/>
      </c>
      <c r="T72" s="315">
        <f t="shared" si="305"/>
        <v>0</v>
      </c>
      <c r="U72" s="316"/>
      <c r="V72" s="345" t="str">
        <f t="shared" si="306"/>
        <v/>
      </c>
      <c r="W72" s="345" t="str">
        <f t="shared" si="306"/>
        <v/>
      </c>
      <c r="X72" s="345" t="str">
        <f t="shared" si="306"/>
        <v/>
      </c>
      <c r="Y72" s="345" t="str">
        <f t="shared" si="306"/>
        <v/>
      </c>
      <c r="Z72" s="345" t="str">
        <f t="shared" si="306"/>
        <v/>
      </c>
      <c r="AA72" s="345" t="str">
        <f t="shared" si="306"/>
        <v/>
      </c>
      <c r="AB72" s="345" t="str">
        <f t="shared" si="306"/>
        <v/>
      </c>
      <c r="AC72" s="345" t="str">
        <f t="shared" si="306"/>
        <v/>
      </c>
      <c r="AD72" s="345" t="str">
        <f t="shared" si="306"/>
        <v/>
      </c>
      <c r="AE72" s="345" t="str">
        <f t="shared" si="306"/>
        <v/>
      </c>
      <c r="AF72" s="345" t="str">
        <f t="shared" si="306"/>
        <v/>
      </c>
      <c r="AG72" s="315">
        <f t="shared" si="307"/>
        <v>0</v>
      </c>
      <c r="AH72" s="543"/>
      <c r="AO72" s="304">
        <v>2</v>
      </c>
      <c r="AP72" s="304">
        <v>3</v>
      </c>
      <c r="AQ72" s="304">
        <v>7</v>
      </c>
      <c r="AR72" s="306">
        <f ca="1">IF($AQ72=1,IF(INDIRECT(ADDRESS(($AO72-1)*3+$AP72+5,$AQ72+7))="",0,INDIRECT(ADDRESS(($AO72-1)*3+$AP72+5,$AQ72+7))),IF(INDIRECT(ADDRESS(($AO72-1)*3+$AP72+5,$AQ72+7))="",0,IF(COUNTIF(INDIRECT(ADDRESS(($AO72-1)*36+($AP72-1)*12+6,COLUMN())):INDIRECT(ADDRESS(($AO72-1)*36+($AP72-1)*12+$AQ72+4,COLUMN())),INDIRECT(ADDRESS(($AO72-1)*3+$AP72+5,$AQ72+7)))&gt;=1,0,INDIRECT(ADDRESS(($AO72-1)*3+$AP72+5,$AQ72+7)))))</f>
        <v>0</v>
      </c>
      <c r="AS72" s="304">
        <f ca="1">COUNTIF(INDIRECT("H"&amp;(ROW()+12*(($AO72-1)*3+$AP72)-ROW())/12+5):INDIRECT("S"&amp;(ROW()+12*(($AO72-1)*3+$AP72)-ROW())/12+5),AR72)</f>
        <v>0</v>
      </c>
      <c r="AT72" s="306">
        <f ca="1">IF($AQ72=1,IF(INDIRECT(ADDRESS(($AO72-1)*3+$AP72+5,$AQ72+20))="",0,INDIRECT(ADDRESS(($AO72-1)*3+$AP72+5,$AQ72+20))),IF(INDIRECT(ADDRESS(($AO72-1)*3+$AP72+5,$AQ72+20))="",0,IF(COUNTIF(INDIRECT(ADDRESS(($AO72-1)*36+($AP72-1)*12+6,COLUMN())):INDIRECT(ADDRESS(($AO72-1)*36+($AP72-1)*12+$AQ72+4,COLUMN())),INDIRECT(ADDRESS(($AO72-1)*3+$AP72+5,$AQ72+20)))&gt;=1,0,INDIRECT(ADDRESS(($AO72-1)*3+$AP72+5,$AQ72+20)))))</f>
        <v>0</v>
      </c>
      <c r="AU72" s="304">
        <f ca="1">COUNTIF(INDIRECT("U"&amp;(ROW()+12*(($AO72-1)*3+$AP72)-ROW())/12+5):INDIRECT("AF"&amp;(ROW()+12*(($AO72-1)*3+$AP72)-ROW())/12+5),AT72)</f>
        <v>0</v>
      </c>
      <c r="AV72" s="304">
        <f ca="1">IF(AND(AR72+AT72&gt;0,AS72+AU72&gt;0),COUNTIF(AV$6:AV71,"&gt;0")+1,0)</f>
        <v>0</v>
      </c>
      <c r="BF72" s="304">
        <v>1</v>
      </c>
      <c r="BH72" s="310">
        <f t="shared" ref="BH72:BS72" si="319">SUM(H72:H73)</f>
        <v>0</v>
      </c>
      <c r="BI72" s="310">
        <f t="shared" si="319"/>
        <v>0</v>
      </c>
      <c r="BJ72" s="310">
        <f t="shared" si="319"/>
        <v>0</v>
      </c>
      <c r="BK72" s="310">
        <f t="shared" si="319"/>
        <v>0</v>
      </c>
      <c r="BL72" s="310">
        <f t="shared" si="319"/>
        <v>0</v>
      </c>
      <c r="BM72" s="310">
        <f t="shared" si="319"/>
        <v>0</v>
      </c>
      <c r="BN72" s="310">
        <f t="shared" si="319"/>
        <v>0</v>
      </c>
      <c r="BO72" s="310">
        <f t="shared" si="319"/>
        <v>0</v>
      </c>
      <c r="BP72" s="310">
        <f t="shared" si="319"/>
        <v>0</v>
      </c>
      <c r="BQ72" s="310">
        <f t="shared" si="319"/>
        <v>0</v>
      </c>
      <c r="BR72" s="310">
        <f t="shared" si="319"/>
        <v>0</v>
      </c>
      <c r="BS72" s="310">
        <f t="shared" si="319"/>
        <v>0</v>
      </c>
      <c r="BU72" s="310">
        <f t="shared" ref="BU72:CF72" si="320">SUM(U72:U73)</f>
        <v>0</v>
      </c>
      <c r="BV72" s="310">
        <f t="shared" si="320"/>
        <v>0</v>
      </c>
      <c r="BW72" s="310">
        <f t="shared" si="320"/>
        <v>0</v>
      </c>
      <c r="BX72" s="310">
        <f t="shared" si="320"/>
        <v>0</v>
      </c>
      <c r="BY72" s="310">
        <f t="shared" si="320"/>
        <v>0</v>
      </c>
      <c r="BZ72" s="310">
        <f t="shared" si="320"/>
        <v>0</v>
      </c>
      <c r="CA72" s="310">
        <f t="shared" si="320"/>
        <v>0</v>
      </c>
      <c r="CB72" s="310">
        <f t="shared" si="320"/>
        <v>0</v>
      </c>
      <c r="CC72" s="310">
        <f t="shared" si="320"/>
        <v>0</v>
      </c>
      <c r="CD72" s="310">
        <f t="shared" si="320"/>
        <v>0</v>
      </c>
      <c r="CE72" s="310">
        <f t="shared" si="320"/>
        <v>0</v>
      </c>
      <c r="CF72" s="310">
        <f t="shared" si="320"/>
        <v>0</v>
      </c>
      <c r="CI72" s="339" t="s">
        <v>421</v>
      </c>
      <c r="CJ72" s="310">
        <f>IF(OR($D72="副園長",$D72="教頭",$D72="主任保育士",$D72="主幹教諭"),0,BH72)</f>
        <v>0</v>
      </c>
      <c r="CK72" s="310">
        <f t="shared" ref="CK72:CU72" si="321">IF(OR($D72="副園長",$D72="教頭",$D72="主任保育士",$D72="主幹教諭"),0,BI72)</f>
        <v>0</v>
      </c>
      <c r="CL72" s="310">
        <f t="shared" si="321"/>
        <v>0</v>
      </c>
      <c r="CM72" s="310">
        <f t="shared" si="321"/>
        <v>0</v>
      </c>
      <c r="CN72" s="310">
        <f t="shared" si="321"/>
        <v>0</v>
      </c>
      <c r="CO72" s="310">
        <f t="shared" si="321"/>
        <v>0</v>
      </c>
      <c r="CP72" s="310">
        <f t="shared" si="321"/>
        <v>0</v>
      </c>
      <c r="CQ72" s="310">
        <f t="shared" si="321"/>
        <v>0</v>
      </c>
      <c r="CR72" s="310">
        <f t="shared" si="321"/>
        <v>0</v>
      </c>
      <c r="CS72" s="310">
        <f t="shared" si="321"/>
        <v>0</v>
      </c>
      <c r="CT72" s="310">
        <f t="shared" si="321"/>
        <v>0</v>
      </c>
      <c r="CU72" s="310">
        <f t="shared" si="321"/>
        <v>0</v>
      </c>
    </row>
    <row r="73" spans="1:99" x14ac:dyDescent="0.15">
      <c r="A73" s="533"/>
      <c r="B73" s="536"/>
      <c r="C73" s="536"/>
      <c r="D73" s="536"/>
      <c r="E73" s="541"/>
      <c r="F73" s="536"/>
      <c r="G73" s="314" t="s">
        <v>347</v>
      </c>
      <c r="H73" s="313"/>
      <c r="I73" s="344" t="str">
        <f t="shared" si="308"/>
        <v/>
      </c>
      <c r="J73" s="344" t="str">
        <f t="shared" si="309"/>
        <v/>
      </c>
      <c r="K73" s="344" t="str">
        <f t="shared" si="310"/>
        <v/>
      </c>
      <c r="L73" s="344" t="str">
        <f t="shared" si="311"/>
        <v/>
      </c>
      <c r="M73" s="344" t="str">
        <f t="shared" si="312"/>
        <v/>
      </c>
      <c r="N73" s="344" t="str">
        <f t="shared" si="313"/>
        <v/>
      </c>
      <c r="O73" s="344" t="str">
        <f t="shared" si="314"/>
        <v/>
      </c>
      <c r="P73" s="344" t="str">
        <f t="shared" si="315"/>
        <v/>
      </c>
      <c r="Q73" s="344" t="str">
        <f t="shared" si="316"/>
        <v/>
      </c>
      <c r="R73" s="344" t="str">
        <f t="shared" si="317"/>
        <v/>
      </c>
      <c r="S73" s="344" t="str">
        <f t="shared" si="318"/>
        <v/>
      </c>
      <c r="T73" s="311">
        <f t="shared" si="305"/>
        <v>0</v>
      </c>
      <c r="U73" s="312"/>
      <c r="V73" s="346" t="str">
        <f t="shared" si="306"/>
        <v/>
      </c>
      <c r="W73" s="346" t="str">
        <f t="shared" si="306"/>
        <v/>
      </c>
      <c r="X73" s="346" t="str">
        <f t="shared" si="306"/>
        <v/>
      </c>
      <c r="Y73" s="346" t="str">
        <f t="shared" si="306"/>
        <v/>
      </c>
      <c r="Z73" s="346" t="str">
        <f t="shared" si="306"/>
        <v/>
      </c>
      <c r="AA73" s="346" t="str">
        <f t="shared" si="306"/>
        <v/>
      </c>
      <c r="AB73" s="346" t="str">
        <f t="shared" si="306"/>
        <v/>
      </c>
      <c r="AC73" s="346" t="str">
        <f t="shared" si="306"/>
        <v/>
      </c>
      <c r="AD73" s="346" t="str">
        <f t="shared" si="306"/>
        <v/>
      </c>
      <c r="AE73" s="346" t="str">
        <f t="shared" si="306"/>
        <v/>
      </c>
      <c r="AF73" s="346" t="str">
        <f t="shared" si="306"/>
        <v/>
      </c>
      <c r="AG73" s="311">
        <f t="shared" si="307"/>
        <v>0</v>
      </c>
      <c r="AH73" s="544"/>
      <c r="AO73" s="304">
        <v>2</v>
      </c>
      <c r="AP73" s="304">
        <v>3</v>
      </c>
      <c r="AQ73" s="304">
        <v>8</v>
      </c>
      <c r="AR73" s="306">
        <f ca="1">IF($AQ73=1,IF(INDIRECT(ADDRESS(($AO73-1)*3+$AP73+5,$AQ73+7))="",0,INDIRECT(ADDRESS(($AO73-1)*3+$AP73+5,$AQ73+7))),IF(INDIRECT(ADDRESS(($AO73-1)*3+$AP73+5,$AQ73+7))="",0,IF(COUNTIF(INDIRECT(ADDRESS(($AO73-1)*36+($AP73-1)*12+6,COLUMN())):INDIRECT(ADDRESS(($AO73-1)*36+($AP73-1)*12+$AQ73+4,COLUMN())),INDIRECT(ADDRESS(($AO73-1)*3+$AP73+5,$AQ73+7)))&gt;=1,0,INDIRECT(ADDRESS(($AO73-1)*3+$AP73+5,$AQ73+7)))))</f>
        <v>0</v>
      </c>
      <c r="AS73" s="304">
        <f ca="1">COUNTIF(INDIRECT("H"&amp;(ROW()+12*(($AO73-1)*3+$AP73)-ROW())/12+5):INDIRECT("S"&amp;(ROW()+12*(($AO73-1)*3+$AP73)-ROW())/12+5),AR73)</f>
        <v>0</v>
      </c>
      <c r="AT73" s="306">
        <f ca="1">IF($AQ73=1,IF(INDIRECT(ADDRESS(($AO73-1)*3+$AP73+5,$AQ73+20))="",0,INDIRECT(ADDRESS(($AO73-1)*3+$AP73+5,$AQ73+20))),IF(INDIRECT(ADDRESS(($AO73-1)*3+$AP73+5,$AQ73+20))="",0,IF(COUNTIF(INDIRECT(ADDRESS(($AO73-1)*36+($AP73-1)*12+6,COLUMN())):INDIRECT(ADDRESS(($AO73-1)*36+($AP73-1)*12+$AQ73+4,COLUMN())),INDIRECT(ADDRESS(($AO73-1)*3+$AP73+5,$AQ73+20)))&gt;=1,0,INDIRECT(ADDRESS(($AO73-1)*3+$AP73+5,$AQ73+20)))))</f>
        <v>0</v>
      </c>
      <c r="AU73" s="304">
        <f ca="1">COUNTIF(INDIRECT("U"&amp;(ROW()+12*(($AO73-1)*3+$AP73)-ROW())/12+5):INDIRECT("AF"&amp;(ROW()+12*(($AO73-1)*3+$AP73)-ROW())/12+5),AT73)</f>
        <v>0</v>
      </c>
      <c r="AV73" s="304">
        <f ca="1">IF(AND(AR73+AT73&gt;0,AS73+AU73&gt;0),COUNTIF(AV$6:AV72,"&gt;0")+1,0)</f>
        <v>0</v>
      </c>
      <c r="BF73" s="304">
        <v>2</v>
      </c>
      <c r="BG73" s="304" t="s">
        <v>346</v>
      </c>
      <c r="BH73" s="310">
        <f>IF(BH72+BU72&gt;マスタ!$C$3,1,0)</f>
        <v>0</v>
      </c>
      <c r="BI73" s="310">
        <f>IF(BI72+BV72&gt;マスタ!$C$3,1,0)</f>
        <v>0</v>
      </c>
      <c r="BJ73" s="310">
        <f>IF(BJ72+BW72&gt;マスタ!$C$3,1,0)</f>
        <v>0</v>
      </c>
      <c r="BK73" s="310">
        <f>IF(BK72+BX72&gt;マスタ!$C$3,1,0)</f>
        <v>0</v>
      </c>
      <c r="BL73" s="310">
        <f>IF(BL72+BY72&gt;マスタ!$C$3,1,0)</f>
        <v>0</v>
      </c>
      <c r="BM73" s="310">
        <f>IF(BM72+BZ72&gt;マスタ!$C$3,1,0)</f>
        <v>0</v>
      </c>
      <c r="BN73" s="310">
        <f>IF(BN72+CA72&gt;マスタ!$C$3,1,0)</f>
        <v>0</v>
      </c>
      <c r="BO73" s="310">
        <f>IF(BO72+CB72&gt;マスタ!$C$3,1,0)</f>
        <v>0</v>
      </c>
      <c r="BP73" s="310">
        <f>IF(BP72+CC72&gt;マスタ!$C$3,1,0)</f>
        <v>0</v>
      </c>
      <c r="BQ73" s="310">
        <f>IF(BQ72+CD72&gt;マスタ!$C$3,1,0)</f>
        <v>0</v>
      </c>
      <c r="BR73" s="310">
        <f>IF(BR72+CE72&gt;マスタ!$C$3,1,0)</f>
        <v>0</v>
      </c>
      <c r="BS73" s="310">
        <f>IF(BS72+CF72&gt;マスタ!$C$3,1,0)</f>
        <v>0</v>
      </c>
      <c r="BU73" s="310"/>
      <c r="BV73" s="310"/>
      <c r="BW73" s="310"/>
      <c r="BX73" s="310"/>
      <c r="BY73" s="310"/>
      <c r="BZ73" s="310"/>
      <c r="CA73" s="310"/>
      <c r="CB73" s="310"/>
      <c r="CC73" s="310"/>
      <c r="CD73" s="310"/>
      <c r="CE73" s="310"/>
      <c r="CF73" s="310"/>
    </row>
    <row r="74" spans="1:99" x14ac:dyDescent="0.15">
      <c r="A74" s="534"/>
      <c r="B74" s="537"/>
      <c r="C74" s="537"/>
      <c r="D74" s="537"/>
      <c r="E74" s="542"/>
      <c r="F74" s="537"/>
      <c r="G74" s="353" t="s">
        <v>447</v>
      </c>
      <c r="H74" s="309"/>
      <c r="I74" s="347"/>
      <c r="J74" s="347"/>
      <c r="K74" s="347"/>
      <c r="L74" s="347"/>
      <c r="M74" s="347"/>
      <c r="N74" s="347"/>
      <c r="O74" s="347"/>
      <c r="P74" s="347"/>
      <c r="Q74" s="347"/>
      <c r="R74" s="347"/>
      <c r="S74" s="347"/>
      <c r="T74" s="307">
        <f t="shared" si="305"/>
        <v>0</v>
      </c>
      <c r="U74" s="308"/>
      <c r="V74" s="348"/>
      <c r="W74" s="348"/>
      <c r="X74" s="348"/>
      <c r="Y74" s="348"/>
      <c r="Z74" s="348"/>
      <c r="AA74" s="348"/>
      <c r="AB74" s="348"/>
      <c r="AC74" s="348"/>
      <c r="AD74" s="348"/>
      <c r="AE74" s="348"/>
      <c r="AF74" s="348"/>
      <c r="AG74" s="307">
        <f t="shared" si="307"/>
        <v>0</v>
      </c>
      <c r="AH74" s="545"/>
      <c r="AO74" s="304">
        <v>2</v>
      </c>
      <c r="AP74" s="304">
        <v>3</v>
      </c>
      <c r="AQ74" s="304">
        <v>9</v>
      </c>
      <c r="AR74" s="306">
        <f ca="1">IF($AQ74=1,IF(INDIRECT(ADDRESS(($AO74-1)*3+$AP74+5,$AQ74+7))="",0,INDIRECT(ADDRESS(($AO74-1)*3+$AP74+5,$AQ74+7))),IF(INDIRECT(ADDRESS(($AO74-1)*3+$AP74+5,$AQ74+7))="",0,IF(COUNTIF(INDIRECT(ADDRESS(($AO74-1)*36+($AP74-1)*12+6,COLUMN())):INDIRECT(ADDRESS(($AO74-1)*36+($AP74-1)*12+$AQ74+4,COLUMN())),INDIRECT(ADDRESS(($AO74-1)*3+$AP74+5,$AQ74+7)))&gt;=1,0,INDIRECT(ADDRESS(($AO74-1)*3+$AP74+5,$AQ74+7)))))</f>
        <v>0</v>
      </c>
      <c r="AS74" s="304">
        <f ca="1">COUNTIF(INDIRECT("H"&amp;(ROW()+12*(($AO74-1)*3+$AP74)-ROW())/12+5):INDIRECT("S"&amp;(ROW()+12*(($AO74-1)*3+$AP74)-ROW())/12+5),AR74)</f>
        <v>0</v>
      </c>
      <c r="AT74" s="306">
        <f ca="1">IF($AQ74=1,IF(INDIRECT(ADDRESS(($AO74-1)*3+$AP74+5,$AQ74+20))="",0,INDIRECT(ADDRESS(($AO74-1)*3+$AP74+5,$AQ74+20))),IF(INDIRECT(ADDRESS(($AO74-1)*3+$AP74+5,$AQ74+20))="",0,IF(COUNTIF(INDIRECT(ADDRESS(($AO74-1)*36+($AP74-1)*12+6,COLUMN())):INDIRECT(ADDRESS(($AO74-1)*36+($AP74-1)*12+$AQ74+4,COLUMN())),INDIRECT(ADDRESS(($AO74-1)*3+$AP74+5,$AQ74+20)))&gt;=1,0,INDIRECT(ADDRESS(($AO74-1)*3+$AP74+5,$AQ74+20)))))</f>
        <v>0</v>
      </c>
      <c r="AU74" s="304">
        <f ca="1">COUNTIF(INDIRECT("U"&amp;(ROW()+12*(($AO74-1)*3+$AP74)-ROW())/12+5):INDIRECT("AF"&amp;(ROW()+12*(($AO74-1)*3+$AP74)-ROW())/12+5),AT74)</f>
        <v>0</v>
      </c>
      <c r="AV74" s="304">
        <f ca="1">IF(AND(AR74+AT74&gt;0,AS74+AU74&gt;0),COUNTIF(AV$6:AV73,"&gt;0")+1,0)</f>
        <v>0</v>
      </c>
      <c r="BF74" s="304">
        <v>3</v>
      </c>
      <c r="BG74" s="338"/>
      <c r="BH74" s="310"/>
      <c r="BI74" s="310"/>
      <c r="BJ74" s="310"/>
      <c r="BK74" s="310"/>
      <c r="BL74" s="310"/>
      <c r="BM74" s="310"/>
      <c r="BN74" s="310"/>
      <c r="BO74" s="310"/>
      <c r="BP74" s="310"/>
      <c r="BQ74" s="310"/>
      <c r="BR74" s="310"/>
      <c r="BS74" s="310"/>
      <c r="BU74" s="310"/>
      <c r="BV74" s="310"/>
      <c r="BW74" s="310"/>
      <c r="BX74" s="310"/>
      <c r="BY74" s="310"/>
      <c r="BZ74" s="310"/>
      <c r="CA74" s="310"/>
      <c r="CB74" s="310"/>
      <c r="CC74" s="310"/>
      <c r="CD74" s="310"/>
      <c r="CE74" s="310"/>
      <c r="CF74" s="310"/>
    </row>
    <row r="75" spans="1:99" x14ac:dyDescent="0.15">
      <c r="A75" s="532">
        <v>24</v>
      </c>
      <c r="B75" s="535"/>
      <c r="C75" s="538"/>
      <c r="D75" s="539"/>
      <c r="E75" s="540"/>
      <c r="F75" s="539"/>
      <c r="G75" s="318" t="s">
        <v>348</v>
      </c>
      <c r="H75" s="317"/>
      <c r="I75" s="343" t="str">
        <f t="shared" ref="I75:I76" si="322">IF(H75="","",H75)</f>
        <v/>
      </c>
      <c r="J75" s="343" t="str">
        <f t="shared" ref="J75:J76" si="323">IF(I75="","",I75)</f>
        <v/>
      </c>
      <c r="K75" s="343" t="str">
        <f t="shared" ref="K75:K76" si="324">IF(J75="","",J75)</f>
        <v/>
      </c>
      <c r="L75" s="343" t="str">
        <f t="shared" ref="L75:L76" si="325">IF(K75="","",K75)</f>
        <v/>
      </c>
      <c r="M75" s="343" t="str">
        <f t="shared" ref="M75:M76" si="326">IF(L75="","",L75)</f>
        <v/>
      </c>
      <c r="N75" s="343" t="str">
        <f t="shared" ref="N75:N76" si="327">IF(M75="","",M75)</f>
        <v/>
      </c>
      <c r="O75" s="343" t="str">
        <f t="shared" ref="O75:O76" si="328">IF(N75="","",N75)</f>
        <v/>
      </c>
      <c r="P75" s="343" t="str">
        <f t="shared" ref="P75:P76" si="329">IF(O75="","",O75)</f>
        <v/>
      </c>
      <c r="Q75" s="343" t="str">
        <f t="shared" ref="Q75:Q76" si="330">IF(P75="","",P75)</f>
        <v/>
      </c>
      <c r="R75" s="343" t="str">
        <f t="shared" ref="R75:R76" si="331">IF(Q75="","",Q75)</f>
        <v/>
      </c>
      <c r="S75" s="343" t="str">
        <f t="shared" ref="S75:S76" si="332">IF(R75="","",R75)</f>
        <v/>
      </c>
      <c r="T75" s="315">
        <f t="shared" si="305"/>
        <v>0</v>
      </c>
      <c r="U75" s="316"/>
      <c r="V75" s="345" t="str">
        <f t="shared" si="306"/>
        <v/>
      </c>
      <c r="W75" s="345" t="str">
        <f t="shared" si="306"/>
        <v/>
      </c>
      <c r="X75" s="345" t="str">
        <f t="shared" si="306"/>
        <v/>
      </c>
      <c r="Y75" s="345" t="str">
        <f t="shared" si="306"/>
        <v/>
      </c>
      <c r="Z75" s="345" t="str">
        <f t="shared" si="306"/>
        <v/>
      </c>
      <c r="AA75" s="345" t="str">
        <f t="shared" si="306"/>
        <v/>
      </c>
      <c r="AB75" s="345" t="str">
        <f t="shared" si="306"/>
        <v/>
      </c>
      <c r="AC75" s="345" t="str">
        <f t="shared" si="306"/>
        <v/>
      </c>
      <c r="AD75" s="345" t="str">
        <f t="shared" si="306"/>
        <v/>
      </c>
      <c r="AE75" s="345" t="str">
        <f t="shared" si="306"/>
        <v/>
      </c>
      <c r="AF75" s="345" t="str">
        <f t="shared" si="306"/>
        <v/>
      </c>
      <c r="AG75" s="315">
        <f t="shared" si="307"/>
        <v>0</v>
      </c>
      <c r="AH75" s="543"/>
      <c r="AO75" s="304">
        <v>2</v>
      </c>
      <c r="AP75" s="304">
        <v>3</v>
      </c>
      <c r="AQ75" s="304">
        <v>10</v>
      </c>
      <c r="AR75" s="306">
        <f ca="1">IF($AQ75=1,IF(INDIRECT(ADDRESS(($AO75-1)*3+$AP75+5,$AQ75+7))="",0,INDIRECT(ADDRESS(($AO75-1)*3+$AP75+5,$AQ75+7))),IF(INDIRECT(ADDRESS(($AO75-1)*3+$AP75+5,$AQ75+7))="",0,IF(COUNTIF(INDIRECT(ADDRESS(($AO75-1)*36+($AP75-1)*12+6,COLUMN())):INDIRECT(ADDRESS(($AO75-1)*36+($AP75-1)*12+$AQ75+4,COLUMN())),INDIRECT(ADDRESS(($AO75-1)*3+$AP75+5,$AQ75+7)))&gt;=1,0,INDIRECT(ADDRESS(($AO75-1)*3+$AP75+5,$AQ75+7)))))</f>
        <v>0</v>
      </c>
      <c r="AS75" s="304">
        <f ca="1">COUNTIF(INDIRECT("H"&amp;(ROW()+12*(($AO75-1)*3+$AP75)-ROW())/12+5):INDIRECT("S"&amp;(ROW()+12*(($AO75-1)*3+$AP75)-ROW())/12+5),AR75)</f>
        <v>0</v>
      </c>
      <c r="AT75" s="306">
        <f ca="1">IF($AQ75=1,IF(INDIRECT(ADDRESS(($AO75-1)*3+$AP75+5,$AQ75+20))="",0,INDIRECT(ADDRESS(($AO75-1)*3+$AP75+5,$AQ75+20))),IF(INDIRECT(ADDRESS(($AO75-1)*3+$AP75+5,$AQ75+20))="",0,IF(COUNTIF(INDIRECT(ADDRESS(($AO75-1)*36+($AP75-1)*12+6,COLUMN())):INDIRECT(ADDRESS(($AO75-1)*36+($AP75-1)*12+$AQ75+4,COLUMN())),INDIRECT(ADDRESS(($AO75-1)*3+$AP75+5,$AQ75+20)))&gt;=1,0,INDIRECT(ADDRESS(($AO75-1)*3+$AP75+5,$AQ75+20)))))</f>
        <v>0</v>
      </c>
      <c r="AU75" s="304">
        <f ca="1">COUNTIF(INDIRECT("U"&amp;(ROW()+12*(($AO75-1)*3+$AP75)-ROW())/12+5):INDIRECT("AF"&amp;(ROW()+12*(($AO75-1)*3+$AP75)-ROW())/12+5),AT75)</f>
        <v>0</v>
      </c>
      <c r="AV75" s="304">
        <f ca="1">IF(AND(AR75+AT75&gt;0,AS75+AU75&gt;0),COUNTIF(AV$6:AV74,"&gt;0")+1,0)</f>
        <v>0</v>
      </c>
      <c r="BF75" s="304">
        <v>1</v>
      </c>
      <c r="BH75" s="310">
        <f t="shared" ref="BH75:BS75" si="333">SUM(H75:H76)</f>
        <v>0</v>
      </c>
      <c r="BI75" s="310">
        <f t="shared" si="333"/>
        <v>0</v>
      </c>
      <c r="BJ75" s="310">
        <f t="shared" si="333"/>
        <v>0</v>
      </c>
      <c r="BK75" s="310">
        <f t="shared" si="333"/>
        <v>0</v>
      </c>
      <c r="BL75" s="310">
        <f t="shared" si="333"/>
        <v>0</v>
      </c>
      <c r="BM75" s="310">
        <f t="shared" si="333"/>
        <v>0</v>
      </c>
      <c r="BN75" s="310">
        <f t="shared" si="333"/>
        <v>0</v>
      </c>
      <c r="BO75" s="310">
        <f t="shared" si="333"/>
        <v>0</v>
      </c>
      <c r="BP75" s="310">
        <f t="shared" si="333"/>
        <v>0</v>
      </c>
      <c r="BQ75" s="310">
        <f t="shared" si="333"/>
        <v>0</v>
      </c>
      <c r="BR75" s="310">
        <f t="shared" si="333"/>
        <v>0</v>
      </c>
      <c r="BS75" s="310">
        <f t="shared" si="333"/>
        <v>0</v>
      </c>
      <c r="BU75" s="310">
        <f t="shared" ref="BU75:CF75" si="334">SUM(U75:U76)</f>
        <v>0</v>
      </c>
      <c r="BV75" s="310">
        <f t="shared" si="334"/>
        <v>0</v>
      </c>
      <c r="BW75" s="310">
        <f t="shared" si="334"/>
        <v>0</v>
      </c>
      <c r="BX75" s="310">
        <f t="shared" si="334"/>
        <v>0</v>
      </c>
      <c r="BY75" s="310">
        <f t="shared" si="334"/>
        <v>0</v>
      </c>
      <c r="BZ75" s="310">
        <f t="shared" si="334"/>
        <v>0</v>
      </c>
      <c r="CA75" s="310">
        <f t="shared" si="334"/>
        <v>0</v>
      </c>
      <c r="CB75" s="310">
        <f t="shared" si="334"/>
        <v>0</v>
      </c>
      <c r="CC75" s="310">
        <f t="shared" si="334"/>
        <v>0</v>
      </c>
      <c r="CD75" s="310">
        <f t="shared" si="334"/>
        <v>0</v>
      </c>
      <c r="CE75" s="310">
        <f t="shared" si="334"/>
        <v>0</v>
      </c>
      <c r="CF75" s="310">
        <f t="shared" si="334"/>
        <v>0</v>
      </c>
      <c r="CI75" s="339" t="s">
        <v>421</v>
      </c>
      <c r="CJ75" s="310">
        <f>IF(OR($D75="副園長",$D75="教頭",$D75="主任保育士",$D75="主幹教諭"),0,BH75)</f>
        <v>0</v>
      </c>
      <c r="CK75" s="310">
        <f t="shared" ref="CK75:CU75" si="335">IF(OR($D75="副園長",$D75="教頭",$D75="主任保育士",$D75="主幹教諭"),0,BI75)</f>
        <v>0</v>
      </c>
      <c r="CL75" s="310">
        <f t="shared" si="335"/>
        <v>0</v>
      </c>
      <c r="CM75" s="310">
        <f t="shared" si="335"/>
        <v>0</v>
      </c>
      <c r="CN75" s="310">
        <f t="shared" si="335"/>
        <v>0</v>
      </c>
      <c r="CO75" s="310">
        <f t="shared" si="335"/>
        <v>0</v>
      </c>
      <c r="CP75" s="310">
        <f t="shared" si="335"/>
        <v>0</v>
      </c>
      <c r="CQ75" s="310">
        <f t="shared" si="335"/>
        <v>0</v>
      </c>
      <c r="CR75" s="310">
        <f t="shared" si="335"/>
        <v>0</v>
      </c>
      <c r="CS75" s="310">
        <f t="shared" si="335"/>
        <v>0</v>
      </c>
      <c r="CT75" s="310">
        <f t="shared" si="335"/>
        <v>0</v>
      </c>
      <c r="CU75" s="310">
        <f t="shared" si="335"/>
        <v>0</v>
      </c>
    </row>
    <row r="76" spans="1:99" x14ac:dyDescent="0.15">
      <c r="A76" s="533"/>
      <c r="B76" s="536"/>
      <c r="C76" s="536"/>
      <c r="D76" s="536"/>
      <c r="E76" s="541"/>
      <c r="F76" s="536"/>
      <c r="G76" s="314" t="s">
        <v>347</v>
      </c>
      <c r="H76" s="313"/>
      <c r="I76" s="344" t="str">
        <f t="shared" si="322"/>
        <v/>
      </c>
      <c r="J76" s="344" t="str">
        <f t="shared" si="323"/>
        <v/>
      </c>
      <c r="K76" s="344" t="str">
        <f t="shared" si="324"/>
        <v/>
      </c>
      <c r="L76" s="344" t="str">
        <f t="shared" si="325"/>
        <v/>
      </c>
      <c r="M76" s="344" t="str">
        <f t="shared" si="326"/>
        <v/>
      </c>
      <c r="N76" s="344" t="str">
        <f t="shared" si="327"/>
        <v/>
      </c>
      <c r="O76" s="344" t="str">
        <f t="shared" si="328"/>
        <v/>
      </c>
      <c r="P76" s="344" t="str">
        <f t="shared" si="329"/>
        <v/>
      </c>
      <c r="Q76" s="344" t="str">
        <f t="shared" si="330"/>
        <v/>
      </c>
      <c r="R76" s="344" t="str">
        <f t="shared" si="331"/>
        <v/>
      </c>
      <c r="S76" s="344" t="str">
        <f t="shared" si="332"/>
        <v/>
      </c>
      <c r="T76" s="311">
        <f t="shared" si="305"/>
        <v>0</v>
      </c>
      <c r="U76" s="312"/>
      <c r="V76" s="346" t="str">
        <f t="shared" si="306"/>
        <v/>
      </c>
      <c r="W76" s="346" t="str">
        <f t="shared" si="306"/>
        <v/>
      </c>
      <c r="X76" s="346" t="str">
        <f t="shared" si="306"/>
        <v/>
      </c>
      <c r="Y76" s="346" t="str">
        <f t="shared" si="306"/>
        <v/>
      </c>
      <c r="Z76" s="346" t="str">
        <f t="shared" si="306"/>
        <v/>
      </c>
      <c r="AA76" s="346" t="str">
        <f t="shared" si="306"/>
        <v/>
      </c>
      <c r="AB76" s="346" t="str">
        <f t="shared" si="306"/>
        <v/>
      </c>
      <c r="AC76" s="346" t="str">
        <f t="shared" si="306"/>
        <v/>
      </c>
      <c r="AD76" s="346" t="str">
        <f t="shared" si="306"/>
        <v/>
      </c>
      <c r="AE76" s="346" t="str">
        <f t="shared" si="306"/>
        <v/>
      </c>
      <c r="AF76" s="346" t="str">
        <f t="shared" si="306"/>
        <v/>
      </c>
      <c r="AG76" s="311">
        <f t="shared" si="307"/>
        <v>0</v>
      </c>
      <c r="AH76" s="544"/>
      <c r="AO76" s="304">
        <v>2</v>
      </c>
      <c r="AP76" s="304">
        <v>3</v>
      </c>
      <c r="AQ76" s="304">
        <v>11</v>
      </c>
      <c r="AR76" s="306">
        <f ca="1">IF($AQ76=1,IF(INDIRECT(ADDRESS(($AO76-1)*3+$AP76+5,$AQ76+7))="",0,INDIRECT(ADDRESS(($AO76-1)*3+$AP76+5,$AQ76+7))),IF(INDIRECT(ADDRESS(($AO76-1)*3+$AP76+5,$AQ76+7))="",0,IF(COUNTIF(INDIRECT(ADDRESS(($AO76-1)*36+($AP76-1)*12+6,COLUMN())):INDIRECT(ADDRESS(($AO76-1)*36+($AP76-1)*12+$AQ76+4,COLUMN())),INDIRECT(ADDRESS(($AO76-1)*3+$AP76+5,$AQ76+7)))&gt;=1,0,INDIRECT(ADDRESS(($AO76-1)*3+$AP76+5,$AQ76+7)))))</f>
        <v>0</v>
      </c>
      <c r="AS76" s="304">
        <f ca="1">COUNTIF(INDIRECT("H"&amp;(ROW()+12*(($AO76-1)*3+$AP76)-ROW())/12+5):INDIRECT("S"&amp;(ROW()+12*(($AO76-1)*3+$AP76)-ROW())/12+5),AR76)</f>
        <v>0</v>
      </c>
      <c r="AT76" s="306">
        <f ca="1">IF($AQ76=1,IF(INDIRECT(ADDRESS(($AO76-1)*3+$AP76+5,$AQ76+20))="",0,INDIRECT(ADDRESS(($AO76-1)*3+$AP76+5,$AQ76+20))),IF(INDIRECT(ADDRESS(($AO76-1)*3+$AP76+5,$AQ76+20))="",0,IF(COUNTIF(INDIRECT(ADDRESS(($AO76-1)*36+($AP76-1)*12+6,COLUMN())):INDIRECT(ADDRESS(($AO76-1)*36+($AP76-1)*12+$AQ76+4,COLUMN())),INDIRECT(ADDRESS(($AO76-1)*3+$AP76+5,$AQ76+20)))&gt;=1,0,INDIRECT(ADDRESS(($AO76-1)*3+$AP76+5,$AQ76+20)))))</f>
        <v>0</v>
      </c>
      <c r="AU76" s="304">
        <f ca="1">COUNTIF(INDIRECT("U"&amp;(ROW()+12*(($AO76-1)*3+$AP76)-ROW())/12+5):INDIRECT("AF"&amp;(ROW()+12*(($AO76-1)*3+$AP76)-ROW())/12+5),AT76)</f>
        <v>0</v>
      </c>
      <c r="AV76" s="304">
        <f ca="1">IF(AND(AR76+AT76&gt;0,AS76+AU76&gt;0),COUNTIF(AV$6:AV75,"&gt;0")+1,0)</f>
        <v>0</v>
      </c>
      <c r="BF76" s="304">
        <v>2</v>
      </c>
      <c r="BG76" s="304" t="s">
        <v>346</v>
      </c>
      <c r="BH76" s="310">
        <f>IF(BH75+BU75&gt;マスタ!$C$3,1,0)</f>
        <v>0</v>
      </c>
      <c r="BI76" s="310">
        <f>IF(BI75+BV75&gt;マスタ!$C$3,1,0)</f>
        <v>0</v>
      </c>
      <c r="BJ76" s="310">
        <f>IF(BJ75+BW75&gt;マスタ!$C$3,1,0)</f>
        <v>0</v>
      </c>
      <c r="BK76" s="310">
        <f>IF(BK75+BX75&gt;マスタ!$C$3,1,0)</f>
        <v>0</v>
      </c>
      <c r="BL76" s="310">
        <f>IF(BL75+BY75&gt;マスタ!$C$3,1,0)</f>
        <v>0</v>
      </c>
      <c r="BM76" s="310">
        <f>IF(BM75+BZ75&gt;マスタ!$C$3,1,0)</f>
        <v>0</v>
      </c>
      <c r="BN76" s="310">
        <f>IF(BN75+CA75&gt;マスタ!$C$3,1,0)</f>
        <v>0</v>
      </c>
      <c r="BO76" s="310">
        <f>IF(BO75+CB75&gt;マスタ!$C$3,1,0)</f>
        <v>0</v>
      </c>
      <c r="BP76" s="310">
        <f>IF(BP75+CC75&gt;マスタ!$C$3,1,0)</f>
        <v>0</v>
      </c>
      <c r="BQ76" s="310">
        <f>IF(BQ75+CD75&gt;マスタ!$C$3,1,0)</f>
        <v>0</v>
      </c>
      <c r="BR76" s="310">
        <f>IF(BR75+CE75&gt;マスタ!$C$3,1,0)</f>
        <v>0</v>
      </c>
      <c r="BS76" s="310">
        <f>IF(BS75+CF75&gt;マスタ!$C$3,1,0)</f>
        <v>0</v>
      </c>
      <c r="BU76" s="310"/>
      <c r="BV76" s="310"/>
      <c r="BW76" s="310"/>
      <c r="BX76" s="310"/>
      <c r="BY76" s="310"/>
      <c r="BZ76" s="310"/>
      <c r="CA76" s="310"/>
      <c r="CB76" s="310"/>
      <c r="CC76" s="310"/>
      <c r="CD76" s="310"/>
      <c r="CE76" s="310"/>
      <c r="CF76" s="310"/>
    </row>
    <row r="77" spans="1:99" x14ac:dyDescent="0.15">
      <c r="A77" s="534"/>
      <c r="B77" s="537"/>
      <c r="C77" s="537"/>
      <c r="D77" s="537"/>
      <c r="E77" s="542"/>
      <c r="F77" s="537"/>
      <c r="G77" s="353" t="s">
        <v>447</v>
      </c>
      <c r="H77" s="309"/>
      <c r="I77" s="347"/>
      <c r="J77" s="347"/>
      <c r="K77" s="347"/>
      <c r="L77" s="347"/>
      <c r="M77" s="347"/>
      <c r="N77" s="347"/>
      <c r="O77" s="347"/>
      <c r="P77" s="347"/>
      <c r="Q77" s="347"/>
      <c r="R77" s="347"/>
      <c r="S77" s="347"/>
      <c r="T77" s="307">
        <f t="shared" si="305"/>
        <v>0</v>
      </c>
      <c r="U77" s="308"/>
      <c r="V77" s="348"/>
      <c r="W77" s="348"/>
      <c r="X77" s="348"/>
      <c r="Y77" s="348"/>
      <c r="Z77" s="348"/>
      <c r="AA77" s="348"/>
      <c r="AB77" s="348"/>
      <c r="AC77" s="348"/>
      <c r="AD77" s="348"/>
      <c r="AE77" s="348"/>
      <c r="AF77" s="348"/>
      <c r="AG77" s="307">
        <f t="shared" si="307"/>
        <v>0</v>
      </c>
      <c r="AH77" s="545"/>
      <c r="AO77" s="304">
        <v>2</v>
      </c>
      <c r="AP77" s="304">
        <v>3</v>
      </c>
      <c r="AQ77" s="304">
        <v>12</v>
      </c>
      <c r="AR77" s="306">
        <f ca="1">IF($AQ77=1,IF(INDIRECT(ADDRESS(($AO77-1)*3+$AP77+5,$AQ77+7))="",0,INDIRECT(ADDRESS(($AO77-1)*3+$AP77+5,$AQ77+7))),IF(INDIRECT(ADDRESS(($AO77-1)*3+$AP77+5,$AQ77+7))="",0,IF(COUNTIF(INDIRECT(ADDRESS(($AO77-1)*36+($AP77-1)*12+6,COLUMN())):INDIRECT(ADDRESS(($AO77-1)*36+($AP77-1)*12+$AQ77+4,COLUMN())),INDIRECT(ADDRESS(($AO77-1)*3+$AP77+5,$AQ77+7)))&gt;=1,0,INDIRECT(ADDRESS(($AO77-1)*3+$AP77+5,$AQ77+7)))))</f>
        <v>0</v>
      </c>
      <c r="AS77" s="304">
        <f ca="1">COUNTIF(INDIRECT("H"&amp;(ROW()+12*(($AO77-1)*3+$AP77)-ROW())/12+5):INDIRECT("S"&amp;(ROW()+12*(($AO77-1)*3+$AP77)-ROW())/12+5),AR77)</f>
        <v>0</v>
      </c>
      <c r="AT77" s="306">
        <f ca="1">IF($AQ77=1,IF(INDIRECT(ADDRESS(($AO77-1)*3+$AP77+5,$AQ77+20))="",0,INDIRECT(ADDRESS(($AO77-1)*3+$AP77+5,$AQ77+20))),IF(INDIRECT(ADDRESS(($AO77-1)*3+$AP77+5,$AQ77+20))="",0,IF(COUNTIF(INDIRECT(ADDRESS(($AO77-1)*36+($AP77-1)*12+6,COLUMN())):INDIRECT(ADDRESS(($AO77-1)*36+($AP77-1)*12+$AQ77+4,COLUMN())),INDIRECT(ADDRESS(($AO77-1)*3+$AP77+5,$AQ77+20)))&gt;=1,0,INDIRECT(ADDRESS(($AO77-1)*3+$AP77+5,$AQ77+20)))))</f>
        <v>0</v>
      </c>
      <c r="AU77" s="304">
        <f ca="1">COUNTIF(INDIRECT("U"&amp;(ROW()+12*(($AO77-1)*3+$AP77)-ROW())/12+5):INDIRECT("AF"&amp;(ROW()+12*(($AO77-1)*3+$AP77)-ROW())/12+5),AT77)</f>
        <v>0</v>
      </c>
      <c r="AV77" s="304">
        <f ca="1">IF(AND(AR77+AT77&gt;0,AS77+AU77&gt;0),COUNTIF(AV$6:AV76,"&gt;0")+1,0)</f>
        <v>0</v>
      </c>
      <c r="BF77" s="304">
        <v>3</v>
      </c>
      <c r="BG77" s="338"/>
      <c r="BH77" s="310"/>
      <c r="BI77" s="310"/>
      <c r="BJ77" s="310"/>
      <c r="BK77" s="310"/>
      <c r="BL77" s="310"/>
      <c r="BM77" s="310"/>
      <c r="BN77" s="310"/>
      <c r="BO77" s="310"/>
      <c r="BP77" s="310"/>
      <c r="BQ77" s="310"/>
      <c r="BR77" s="310"/>
      <c r="BS77" s="310"/>
      <c r="BU77" s="310"/>
      <c r="BV77" s="310"/>
      <c r="BW77" s="310"/>
      <c r="BX77" s="310"/>
      <c r="BY77" s="310"/>
      <c r="BZ77" s="310"/>
      <c r="CA77" s="310"/>
      <c r="CB77" s="310"/>
      <c r="CC77" s="310"/>
      <c r="CD77" s="310"/>
      <c r="CE77" s="310"/>
      <c r="CF77" s="310"/>
    </row>
    <row r="78" spans="1:99" x14ac:dyDescent="0.15">
      <c r="A78" s="532">
        <v>25</v>
      </c>
      <c r="B78" s="535"/>
      <c r="C78" s="538"/>
      <c r="D78" s="539"/>
      <c r="E78" s="540"/>
      <c r="F78" s="539"/>
      <c r="G78" s="318" t="s">
        <v>348</v>
      </c>
      <c r="H78" s="317"/>
      <c r="I78" s="343" t="str">
        <f t="shared" ref="I78:I79" si="336">IF(H78="","",H78)</f>
        <v/>
      </c>
      <c r="J78" s="343" t="str">
        <f t="shared" ref="J78:J79" si="337">IF(I78="","",I78)</f>
        <v/>
      </c>
      <c r="K78" s="343" t="str">
        <f t="shared" ref="K78:K79" si="338">IF(J78="","",J78)</f>
        <v/>
      </c>
      <c r="L78" s="343" t="str">
        <f t="shared" ref="L78:L79" si="339">IF(K78="","",K78)</f>
        <v/>
      </c>
      <c r="M78" s="343" t="str">
        <f t="shared" ref="M78:M79" si="340">IF(L78="","",L78)</f>
        <v/>
      </c>
      <c r="N78" s="343" t="str">
        <f t="shared" ref="N78:N79" si="341">IF(M78="","",M78)</f>
        <v/>
      </c>
      <c r="O78" s="343" t="str">
        <f t="shared" ref="O78:O79" si="342">IF(N78="","",N78)</f>
        <v/>
      </c>
      <c r="P78" s="343" t="str">
        <f t="shared" ref="P78:P79" si="343">IF(O78="","",O78)</f>
        <v/>
      </c>
      <c r="Q78" s="343" t="str">
        <f t="shared" ref="Q78:Q79" si="344">IF(P78="","",P78)</f>
        <v/>
      </c>
      <c r="R78" s="343" t="str">
        <f t="shared" ref="R78:R79" si="345">IF(Q78="","",Q78)</f>
        <v/>
      </c>
      <c r="S78" s="343" t="str">
        <f t="shared" ref="S78:S79" si="346">IF(R78="","",R78)</f>
        <v/>
      </c>
      <c r="T78" s="315">
        <f t="shared" si="305"/>
        <v>0</v>
      </c>
      <c r="U78" s="316"/>
      <c r="V78" s="345" t="str">
        <f t="shared" si="306"/>
        <v/>
      </c>
      <c r="W78" s="345" t="str">
        <f t="shared" si="306"/>
        <v/>
      </c>
      <c r="X78" s="345" t="str">
        <f t="shared" si="306"/>
        <v/>
      </c>
      <c r="Y78" s="345" t="str">
        <f t="shared" si="306"/>
        <v/>
      </c>
      <c r="Z78" s="345" t="str">
        <f t="shared" si="306"/>
        <v/>
      </c>
      <c r="AA78" s="345" t="str">
        <f t="shared" si="306"/>
        <v/>
      </c>
      <c r="AB78" s="345" t="str">
        <f t="shared" si="306"/>
        <v/>
      </c>
      <c r="AC78" s="345" t="str">
        <f t="shared" si="306"/>
        <v/>
      </c>
      <c r="AD78" s="345" t="str">
        <f t="shared" si="306"/>
        <v/>
      </c>
      <c r="AE78" s="345" t="str">
        <f t="shared" si="306"/>
        <v/>
      </c>
      <c r="AF78" s="345" t="str">
        <f t="shared" si="306"/>
        <v/>
      </c>
      <c r="AG78" s="315">
        <f t="shared" si="307"/>
        <v>0</v>
      </c>
      <c r="AH78" s="543"/>
      <c r="AO78" s="304">
        <v>3</v>
      </c>
      <c r="AP78" s="304">
        <v>1</v>
      </c>
      <c r="AQ78" s="304">
        <v>1</v>
      </c>
      <c r="AR78" s="306">
        <f ca="1">IF($AQ78=1,IF(INDIRECT(ADDRESS(($AO78-1)*3+$AP78+5,$AQ78+7))="",0,INDIRECT(ADDRESS(($AO78-1)*3+$AP78+5,$AQ78+7))),IF(INDIRECT(ADDRESS(($AO78-1)*3+$AP78+5,$AQ78+7))="",0,IF(COUNTIF(INDIRECT(ADDRESS(($AO78-1)*36+($AP78-1)*12+6,COLUMN())):INDIRECT(ADDRESS(($AO78-1)*36+($AP78-1)*12+$AQ78+4,COLUMN())),INDIRECT(ADDRESS(($AO78-1)*3+$AP78+5,$AQ78+7)))&gt;=1,0,INDIRECT(ADDRESS(($AO78-1)*3+$AP78+5,$AQ78+7)))))</f>
        <v>0</v>
      </c>
      <c r="AS78" s="304">
        <f ca="1">COUNTIF(INDIRECT("H"&amp;(ROW()+12*(($AO78-1)*3+$AP78)-ROW())/12+5):INDIRECT("S"&amp;(ROW()+12*(($AO78-1)*3+$AP78)-ROW())/12+5),AR78)</f>
        <v>0</v>
      </c>
      <c r="AT78" s="306">
        <f ca="1">IF($AQ78=1,IF(INDIRECT(ADDRESS(($AO78-1)*3+$AP78+5,$AQ78+20))="",0,INDIRECT(ADDRESS(($AO78-1)*3+$AP78+5,$AQ78+20))),IF(INDIRECT(ADDRESS(($AO78-1)*3+$AP78+5,$AQ78+20))="",0,IF(COUNTIF(INDIRECT(ADDRESS(($AO78-1)*36+($AP78-1)*12+6,COLUMN())):INDIRECT(ADDRESS(($AO78-1)*36+($AP78-1)*12+$AQ78+4,COLUMN())),INDIRECT(ADDRESS(($AO78-1)*3+$AP78+5,$AQ78+20)))&gt;=1,0,INDIRECT(ADDRESS(($AO78-1)*3+$AP78+5,$AQ78+20)))))</f>
        <v>0</v>
      </c>
      <c r="AU78" s="304">
        <f ca="1">COUNTIF(INDIRECT("U"&amp;(ROW()+12*(($AO78-1)*3+$AP78)-ROW())/12+5):INDIRECT("AF"&amp;(ROW()+12*(($AO78-1)*3+$AP78)-ROW())/12+5),AT78)</f>
        <v>0</v>
      </c>
      <c r="AV78" s="304">
        <f ca="1">IF(AND(AR78+AT78&gt;0,AS78+AU78&gt;0),COUNTIF(AV$6:AV77,"&gt;0")+1,0)</f>
        <v>0</v>
      </c>
      <c r="BF78" s="304">
        <v>1</v>
      </c>
      <c r="BH78" s="310">
        <f t="shared" ref="BH78:BS78" si="347">SUM(H78:H79)</f>
        <v>0</v>
      </c>
      <c r="BI78" s="310">
        <f t="shared" si="347"/>
        <v>0</v>
      </c>
      <c r="BJ78" s="310">
        <f t="shared" si="347"/>
        <v>0</v>
      </c>
      <c r="BK78" s="310">
        <f t="shared" si="347"/>
        <v>0</v>
      </c>
      <c r="BL78" s="310">
        <f t="shared" si="347"/>
        <v>0</v>
      </c>
      <c r="BM78" s="310">
        <f t="shared" si="347"/>
        <v>0</v>
      </c>
      <c r="BN78" s="310">
        <f t="shared" si="347"/>
        <v>0</v>
      </c>
      <c r="BO78" s="310">
        <f t="shared" si="347"/>
        <v>0</v>
      </c>
      <c r="BP78" s="310">
        <f t="shared" si="347"/>
        <v>0</v>
      </c>
      <c r="BQ78" s="310">
        <f t="shared" si="347"/>
        <v>0</v>
      </c>
      <c r="BR78" s="310">
        <f t="shared" si="347"/>
        <v>0</v>
      </c>
      <c r="BS78" s="310">
        <f t="shared" si="347"/>
        <v>0</v>
      </c>
      <c r="BU78" s="310">
        <f t="shared" ref="BU78:CF78" si="348">SUM(U78:U79)</f>
        <v>0</v>
      </c>
      <c r="BV78" s="310">
        <f t="shared" si="348"/>
        <v>0</v>
      </c>
      <c r="BW78" s="310">
        <f t="shared" si="348"/>
        <v>0</v>
      </c>
      <c r="BX78" s="310">
        <f t="shared" si="348"/>
        <v>0</v>
      </c>
      <c r="BY78" s="310">
        <f t="shared" si="348"/>
        <v>0</v>
      </c>
      <c r="BZ78" s="310">
        <f t="shared" si="348"/>
        <v>0</v>
      </c>
      <c r="CA78" s="310">
        <f t="shared" si="348"/>
        <v>0</v>
      </c>
      <c r="CB78" s="310">
        <f t="shared" si="348"/>
        <v>0</v>
      </c>
      <c r="CC78" s="310">
        <f t="shared" si="348"/>
        <v>0</v>
      </c>
      <c r="CD78" s="310">
        <f t="shared" si="348"/>
        <v>0</v>
      </c>
      <c r="CE78" s="310">
        <f t="shared" si="348"/>
        <v>0</v>
      </c>
      <c r="CF78" s="310">
        <f t="shared" si="348"/>
        <v>0</v>
      </c>
      <c r="CI78" s="339" t="s">
        <v>421</v>
      </c>
      <c r="CJ78" s="310">
        <f>IF(OR($D78="副園長",$D78="教頭",$D78="主任保育士",$D78="主幹教諭"),0,BH78)</f>
        <v>0</v>
      </c>
      <c r="CK78" s="310">
        <f t="shared" ref="CK78:CU78" si="349">IF(OR($D78="副園長",$D78="教頭",$D78="主任保育士",$D78="主幹教諭"),0,BI78)</f>
        <v>0</v>
      </c>
      <c r="CL78" s="310">
        <f t="shared" si="349"/>
        <v>0</v>
      </c>
      <c r="CM78" s="310">
        <f t="shared" si="349"/>
        <v>0</v>
      </c>
      <c r="CN78" s="310">
        <f t="shared" si="349"/>
        <v>0</v>
      </c>
      <c r="CO78" s="310">
        <f t="shared" si="349"/>
        <v>0</v>
      </c>
      <c r="CP78" s="310">
        <f t="shared" si="349"/>
        <v>0</v>
      </c>
      <c r="CQ78" s="310">
        <f t="shared" si="349"/>
        <v>0</v>
      </c>
      <c r="CR78" s="310">
        <f t="shared" si="349"/>
        <v>0</v>
      </c>
      <c r="CS78" s="310">
        <f t="shared" si="349"/>
        <v>0</v>
      </c>
      <c r="CT78" s="310">
        <f t="shared" si="349"/>
        <v>0</v>
      </c>
      <c r="CU78" s="310">
        <f t="shared" si="349"/>
        <v>0</v>
      </c>
    </row>
    <row r="79" spans="1:99" x14ac:dyDescent="0.15">
      <c r="A79" s="533"/>
      <c r="B79" s="536"/>
      <c r="C79" s="536"/>
      <c r="D79" s="536"/>
      <c r="E79" s="541"/>
      <c r="F79" s="536"/>
      <c r="G79" s="314" t="s">
        <v>347</v>
      </c>
      <c r="H79" s="313"/>
      <c r="I79" s="344" t="str">
        <f t="shared" si="336"/>
        <v/>
      </c>
      <c r="J79" s="344" t="str">
        <f t="shared" si="337"/>
        <v/>
      </c>
      <c r="K79" s="344" t="str">
        <f t="shared" si="338"/>
        <v/>
      </c>
      <c r="L79" s="344" t="str">
        <f t="shared" si="339"/>
        <v/>
      </c>
      <c r="M79" s="344" t="str">
        <f t="shared" si="340"/>
        <v/>
      </c>
      <c r="N79" s="344" t="str">
        <f t="shared" si="341"/>
        <v/>
      </c>
      <c r="O79" s="344" t="str">
        <f t="shared" si="342"/>
        <v/>
      </c>
      <c r="P79" s="344" t="str">
        <f t="shared" si="343"/>
        <v/>
      </c>
      <c r="Q79" s="344" t="str">
        <f t="shared" si="344"/>
        <v/>
      </c>
      <c r="R79" s="344" t="str">
        <f t="shared" si="345"/>
        <v/>
      </c>
      <c r="S79" s="344" t="str">
        <f t="shared" si="346"/>
        <v/>
      </c>
      <c r="T79" s="311">
        <f t="shared" si="305"/>
        <v>0</v>
      </c>
      <c r="U79" s="312"/>
      <c r="V79" s="346" t="str">
        <f t="shared" si="306"/>
        <v/>
      </c>
      <c r="W79" s="346" t="str">
        <f t="shared" si="306"/>
        <v/>
      </c>
      <c r="X79" s="346" t="str">
        <f t="shared" si="306"/>
        <v/>
      </c>
      <c r="Y79" s="346" t="str">
        <f t="shared" si="306"/>
        <v/>
      </c>
      <c r="Z79" s="346" t="str">
        <f t="shared" si="306"/>
        <v/>
      </c>
      <c r="AA79" s="346" t="str">
        <f t="shared" si="306"/>
        <v/>
      </c>
      <c r="AB79" s="346" t="str">
        <f t="shared" si="306"/>
        <v/>
      </c>
      <c r="AC79" s="346" t="str">
        <f t="shared" si="306"/>
        <v/>
      </c>
      <c r="AD79" s="346" t="str">
        <f t="shared" si="306"/>
        <v/>
      </c>
      <c r="AE79" s="346" t="str">
        <f t="shared" si="306"/>
        <v/>
      </c>
      <c r="AF79" s="346" t="str">
        <f t="shared" si="306"/>
        <v/>
      </c>
      <c r="AG79" s="311">
        <f t="shared" si="307"/>
        <v>0</v>
      </c>
      <c r="AH79" s="544"/>
      <c r="AO79" s="304">
        <v>3</v>
      </c>
      <c r="AP79" s="304">
        <v>1</v>
      </c>
      <c r="AQ79" s="304">
        <v>2</v>
      </c>
      <c r="AR79" s="306">
        <f ca="1">IF($AQ79=1,IF(INDIRECT(ADDRESS(($AO79-1)*3+$AP79+5,$AQ79+7))="",0,INDIRECT(ADDRESS(($AO79-1)*3+$AP79+5,$AQ79+7))),IF(INDIRECT(ADDRESS(($AO79-1)*3+$AP79+5,$AQ79+7))="",0,IF(COUNTIF(INDIRECT(ADDRESS(($AO79-1)*36+($AP79-1)*12+6,COLUMN())):INDIRECT(ADDRESS(($AO79-1)*36+($AP79-1)*12+$AQ79+4,COLUMN())),INDIRECT(ADDRESS(($AO79-1)*3+$AP79+5,$AQ79+7)))&gt;=1,0,INDIRECT(ADDRESS(($AO79-1)*3+$AP79+5,$AQ79+7)))))</f>
        <v>0</v>
      </c>
      <c r="AS79" s="304">
        <f ca="1">COUNTIF(INDIRECT("H"&amp;(ROW()+12*(($AO79-1)*3+$AP79)-ROW())/12+5):INDIRECT("S"&amp;(ROW()+12*(($AO79-1)*3+$AP79)-ROW())/12+5),AR79)</f>
        <v>0</v>
      </c>
      <c r="AT79" s="306">
        <f ca="1">IF($AQ79=1,IF(INDIRECT(ADDRESS(($AO79-1)*3+$AP79+5,$AQ79+20))="",0,INDIRECT(ADDRESS(($AO79-1)*3+$AP79+5,$AQ79+20))),IF(INDIRECT(ADDRESS(($AO79-1)*3+$AP79+5,$AQ79+20))="",0,IF(COUNTIF(INDIRECT(ADDRESS(($AO79-1)*36+($AP79-1)*12+6,COLUMN())):INDIRECT(ADDRESS(($AO79-1)*36+($AP79-1)*12+$AQ79+4,COLUMN())),INDIRECT(ADDRESS(($AO79-1)*3+$AP79+5,$AQ79+20)))&gt;=1,0,INDIRECT(ADDRESS(($AO79-1)*3+$AP79+5,$AQ79+20)))))</f>
        <v>0</v>
      </c>
      <c r="AU79" s="304">
        <f ca="1">COUNTIF(INDIRECT("U"&amp;(ROW()+12*(($AO79-1)*3+$AP79)-ROW())/12+5):INDIRECT("AF"&amp;(ROW()+12*(($AO79-1)*3+$AP79)-ROW())/12+5),AT79)</f>
        <v>0</v>
      </c>
      <c r="AV79" s="304">
        <f ca="1">IF(AND(AR79+AT79&gt;0,AS79+AU79&gt;0),COUNTIF(AV$6:AV78,"&gt;0")+1,0)</f>
        <v>0</v>
      </c>
      <c r="BF79" s="304">
        <v>2</v>
      </c>
      <c r="BG79" s="304" t="s">
        <v>346</v>
      </c>
      <c r="BH79" s="310">
        <f>IF(BH78+BU78&gt;マスタ!$C$3,1,0)</f>
        <v>0</v>
      </c>
      <c r="BI79" s="310">
        <f>IF(BI78+BV78&gt;マスタ!$C$3,1,0)</f>
        <v>0</v>
      </c>
      <c r="BJ79" s="310">
        <f>IF(BJ78+BW78&gt;マスタ!$C$3,1,0)</f>
        <v>0</v>
      </c>
      <c r="BK79" s="310">
        <f>IF(BK78+BX78&gt;マスタ!$C$3,1,0)</f>
        <v>0</v>
      </c>
      <c r="BL79" s="310">
        <f>IF(BL78+BY78&gt;マスタ!$C$3,1,0)</f>
        <v>0</v>
      </c>
      <c r="BM79" s="310">
        <f>IF(BM78+BZ78&gt;マスタ!$C$3,1,0)</f>
        <v>0</v>
      </c>
      <c r="BN79" s="310">
        <f>IF(BN78+CA78&gt;マスタ!$C$3,1,0)</f>
        <v>0</v>
      </c>
      <c r="BO79" s="310">
        <f>IF(BO78+CB78&gt;マスタ!$C$3,1,0)</f>
        <v>0</v>
      </c>
      <c r="BP79" s="310">
        <f>IF(BP78+CC78&gt;マスタ!$C$3,1,0)</f>
        <v>0</v>
      </c>
      <c r="BQ79" s="310">
        <f>IF(BQ78+CD78&gt;マスタ!$C$3,1,0)</f>
        <v>0</v>
      </c>
      <c r="BR79" s="310">
        <f>IF(BR78+CE78&gt;マスタ!$C$3,1,0)</f>
        <v>0</v>
      </c>
      <c r="BS79" s="310">
        <f>IF(BS78+CF78&gt;マスタ!$C$3,1,0)</f>
        <v>0</v>
      </c>
      <c r="BU79" s="310"/>
      <c r="BV79" s="310"/>
      <c r="BW79" s="310"/>
      <c r="BX79" s="310"/>
      <c r="BY79" s="310"/>
      <c r="BZ79" s="310"/>
      <c r="CA79" s="310"/>
      <c r="CB79" s="310"/>
      <c r="CC79" s="310"/>
      <c r="CD79" s="310"/>
      <c r="CE79" s="310"/>
      <c r="CF79" s="310"/>
    </row>
    <row r="80" spans="1:99" x14ac:dyDescent="0.15">
      <c r="A80" s="534"/>
      <c r="B80" s="537"/>
      <c r="C80" s="537"/>
      <c r="D80" s="537"/>
      <c r="E80" s="542"/>
      <c r="F80" s="537"/>
      <c r="G80" s="353" t="s">
        <v>447</v>
      </c>
      <c r="H80" s="309"/>
      <c r="I80" s="347"/>
      <c r="J80" s="347"/>
      <c r="K80" s="347"/>
      <c r="L80" s="347"/>
      <c r="M80" s="347"/>
      <c r="N80" s="347"/>
      <c r="O80" s="347"/>
      <c r="P80" s="347"/>
      <c r="Q80" s="347"/>
      <c r="R80" s="347"/>
      <c r="S80" s="347"/>
      <c r="T80" s="307">
        <f t="shared" si="305"/>
        <v>0</v>
      </c>
      <c r="U80" s="308"/>
      <c r="V80" s="348"/>
      <c r="W80" s="348"/>
      <c r="X80" s="348"/>
      <c r="Y80" s="348"/>
      <c r="Z80" s="348"/>
      <c r="AA80" s="348"/>
      <c r="AB80" s="348"/>
      <c r="AC80" s="348"/>
      <c r="AD80" s="348"/>
      <c r="AE80" s="348"/>
      <c r="AF80" s="348"/>
      <c r="AG80" s="307">
        <f t="shared" si="307"/>
        <v>0</v>
      </c>
      <c r="AH80" s="545"/>
      <c r="AO80" s="304">
        <v>3</v>
      </c>
      <c r="AP80" s="304">
        <v>1</v>
      </c>
      <c r="AQ80" s="304">
        <v>3</v>
      </c>
      <c r="AR80" s="306">
        <f ca="1">IF($AQ80=1,IF(INDIRECT(ADDRESS(($AO80-1)*3+$AP80+5,$AQ80+7))="",0,INDIRECT(ADDRESS(($AO80-1)*3+$AP80+5,$AQ80+7))),IF(INDIRECT(ADDRESS(($AO80-1)*3+$AP80+5,$AQ80+7))="",0,IF(COUNTIF(INDIRECT(ADDRESS(($AO80-1)*36+($AP80-1)*12+6,COLUMN())):INDIRECT(ADDRESS(($AO80-1)*36+($AP80-1)*12+$AQ80+4,COLUMN())),INDIRECT(ADDRESS(($AO80-1)*3+$AP80+5,$AQ80+7)))&gt;=1,0,INDIRECT(ADDRESS(($AO80-1)*3+$AP80+5,$AQ80+7)))))</f>
        <v>0</v>
      </c>
      <c r="AS80" s="304">
        <f ca="1">COUNTIF(INDIRECT("H"&amp;(ROW()+12*(($AO80-1)*3+$AP80)-ROW())/12+5):INDIRECT("S"&amp;(ROW()+12*(($AO80-1)*3+$AP80)-ROW())/12+5),AR80)</f>
        <v>0</v>
      </c>
      <c r="AT80" s="306">
        <f ca="1">IF($AQ80=1,IF(INDIRECT(ADDRESS(($AO80-1)*3+$AP80+5,$AQ80+20))="",0,INDIRECT(ADDRESS(($AO80-1)*3+$AP80+5,$AQ80+20))),IF(INDIRECT(ADDRESS(($AO80-1)*3+$AP80+5,$AQ80+20))="",0,IF(COUNTIF(INDIRECT(ADDRESS(($AO80-1)*36+($AP80-1)*12+6,COLUMN())):INDIRECT(ADDRESS(($AO80-1)*36+($AP80-1)*12+$AQ80+4,COLUMN())),INDIRECT(ADDRESS(($AO80-1)*3+$AP80+5,$AQ80+20)))&gt;=1,0,INDIRECT(ADDRESS(($AO80-1)*3+$AP80+5,$AQ80+20)))))</f>
        <v>0</v>
      </c>
      <c r="AU80" s="304">
        <f ca="1">COUNTIF(INDIRECT("U"&amp;(ROW()+12*(($AO80-1)*3+$AP80)-ROW())/12+5):INDIRECT("AF"&amp;(ROW()+12*(($AO80-1)*3+$AP80)-ROW())/12+5),AT80)</f>
        <v>0</v>
      </c>
      <c r="AV80" s="304">
        <f ca="1">IF(AND(AR80+AT80&gt;0,AS80+AU80&gt;0),COUNTIF(AV$6:AV79,"&gt;0")+1,0)</f>
        <v>0</v>
      </c>
      <c r="BF80" s="304">
        <v>3</v>
      </c>
      <c r="BG80" s="338"/>
      <c r="BH80" s="310"/>
      <c r="BI80" s="310"/>
      <c r="BJ80" s="310"/>
      <c r="BK80" s="310"/>
      <c r="BL80" s="310"/>
      <c r="BM80" s="310"/>
      <c r="BN80" s="310"/>
      <c r="BO80" s="310"/>
      <c r="BP80" s="310"/>
      <c r="BQ80" s="310"/>
      <c r="BR80" s="310"/>
      <c r="BS80" s="310"/>
      <c r="BU80" s="310"/>
      <c r="BV80" s="310"/>
      <c r="BW80" s="310"/>
      <c r="BX80" s="310"/>
      <c r="BY80" s="310"/>
      <c r="BZ80" s="310"/>
      <c r="CA80" s="310"/>
      <c r="CB80" s="310"/>
      <c r="CC80" s="310"/>
      <c r="CD80" s="310"/>
      <c r="CE80" s="310"/>
      <c r="CF80" s="310"/>
    </row>
    <row r="81" spans="1:99" x14ac:dyDescent="0.15">
      <c r="A81" s="532">
        <v>26</v>
      </c>
      <c r="B81" s="535"/>
      <c r="C81" s="538"/>
      <c r="D81" s="539"/>
      <c r="E81" s="540"/>
      <c r="F81" s="539"/>
      <c r="G81" s="318" t="s">
        <v>348</v>
      </c>
      <c r="H81" s="317"/>
      <c r="I81" s="343" t="str">
        <f t="shared" ref="I81:I82" si="350">IF(H81="","",H81)</f>
        <v/>
      </c>
      <c r="J81" s="343" t="str">
        <f t="shared" ref="J81:J82" si="351">IF(I81="","",I81)</f>
        <v/>
      </c>
      <c r="K81" s="343" t="str">
        <f t="shared" ref="K81:K82" si="352">IF(J81="","",J81)</f>
        <v/>
      </c>
      <c r="L81" s="343" t="str">
        <f t="shared" ref="L81:L82" si="353">IF(K81="","",K81)</f>
        <v/>
      </c>
      <c r="M81" s="343" t="str">
        <f t="shared" ref="M81:M82" si="354">IF(L81="","",L81)</f>
        <v/>
      </c>
      <c r="N81" s="343" t="str">
        <f t="shared" ref="N81:N82" si="355">IF(M81="","",M81)</f>
        <v/>
      </c>
      <c r="O81" s="343" t="str">
        <f t="shared" ref="O81:O82" si="356">IF(N81="","",N81)</f>
        <v/>
      </c>
      <c r="P81" s="343" t="str">
        <f t="shared" ref="P81:P82" si="357">IF(O81="","",O81)</f>
        <v/>
      </c>
      <c r="Q81" s="343" t="str">
        <f t="shared" ref="Q81:Q82" si="358">IF(P81="","",P81)</f>
        <v/>
      </c>
      <c r="R81" s="343" t="str">
        <f t="shared" ref="R81:R82" si="359">IF(Q81="","",Q81)</f>
        <v/>
      </c>
      <c r="S81" s="343" t="str">
        <f t="shared" ref="S81:S82" si="360">IF(R81="","",R81)</f>
        <v/>
      </c>
      <c r="T81" s="315">
        <f t="shared" si="305"/>
        <v>0</v>
      </c>
      <c r="U81" s="316"/>
      <c r="V81" s="345" t="str">
        <f t="shared" si="306"/>
        <v/>
      </c>
      <c r="W81" s="345" t="str">
        <f t="shared" si="306"/>
        <v/>
      </c>
      <c r="X81" s="345" t="str">
        <f t="shared" si="306"/>
        <v/>
      </c>
      <c r="Y81" s="345" t="str">
        <f t="shared" si="306"/>
        <v/>
      </c>
      <c r="Z81" s="345" t="str">
        <f t="shared" si="306"/>
        <v/>
      </c>
      <c r="AA81" s="345" t="str">
        <f t="shared" si="306"/>
        <v/>
      </c>
      <c r="AB81" s="345" t="str">
        <f t="shared" si="306"/>
        <v/>
      </c>
      <c r="AC81" s="345" t="str">
        <f t="shared" si="306"/>
        <v/>
      </c>
      <c r="AD81" s="345" t="str">
        <f t="shared" si="306"/>
        <v/>
      </c>
      <c r="AE81" s="345" t="str">
        <f t="shared" si="306"/>
        <v/>
      </c>
      <c r="AF81" s="345" t="str">
        <f t="shared" si="306"/>
        <v/>
      </c>
      <c r="AG81" s="315">
        <f t="shared" si="307"/>
        <v>0</v>
      </c>
      <c r="AH81" s="543"/>
      <c r="AO81" s="304">
        <v>3</v>
      </c>
      <c r="AP81" s="304">
        <v>1</v>
      </c>
      <c r="AQ81" s="304">
        <v>4</v>
      </c>
      <c r="AR81" s="306">
        <f ca="1">IF($AQ81=1,IF(INDIRECT(ADDRESS(($AO81-1)*3+$AP81+5,$AQ81+7))="",0,INDIRECT(ADDRESS(($AO81-1)*3+$AP81+5,$AQ81+7))),IF(INDIRECT(ADDRESS(($AO81-1)*3+$AP81+5,$AQ81+7))="",0,IF(COUNTIF(INDIRECT(ADDRESS(($AO81-1)*36+($AP81-1)*12+6,COLUMN())):INDIRECT(ADDRESS(($AO81-1)*36+($AP81-1)*12+$AQ81+4,COLUMN())),INDIRECT(ADDRESS(($AO81-1)*3+$AP81+5,$AQ81+7)))&gt;=1,0,INDIRECT(ADDRESS(($AO81-1)*3+$AP81+5,$AQ81+7)))))</f>
        <v>0</v>
      </c>
      <c r="AS81" s="304">
        <f ca="1">COUNTIF(INDIRECT("H"&amp;(ROW()+12*(($AO81-1)*3+$AP81)-ROW())/12+5):INDIRECT("S"&amp;(ROW()+12*(($AO81-1)*3+$AP81)-ROW())/12+5),AR81)</f>
        <v>0</v>
      </c>
      <c r="AT81" s="306">
        <f ca="1">IF($AQ81=1,IF(INDIRECT(ADDRESS(($AO81-1)*3+$AP81+5,$AQ81+20))="",0,INDIRECT(ADDRESS(($AO81-1)*3+$AP81+5,$AQ81+20))),IF(INDIRECT(ADDRESS(($AO81-1)*3+$AP81+5,$AQ81+20))="",0,IF(COUNTIF(INDIRECT(ADDRESS(($AO81-1)*36+($AP81-1)*12+6,COLUMN())):INDIRECT(ADDRESS(($AO81-1)*36+($AP81-1)*12+$AQ81+4,COLUMN())),INDIRECT(ADDRESS(($AO81-1)*3+$AP81+5,$AQ81+20)))&gt;=1,0,INDIRECT(ADDRESS(($AO81-1)*3+$AP81+5,$AQ81+20)))))</f>
        <v>0</v>
      </c>
      <c r="AU81" s="304">
        <f ca="1">COUNTIF(INDIRECT("U"&amp;(ROW()+12*(($AO81-1)*3+$AP81)-ROW())/12+5):INDIRECT("AF"&amp;(ROW()+12*(($AO81-1)*3+$AP81)-ROW())/12+5),AT81)</f>
        <v>0</v>
      </c>
      <c r="AV81" s="304">
        <f ca="1">IF(AND(AR81+AT81&gt;0,AS81+AU81&gt;0),COUNTIF(AV$6:AV80,"&gt;0")+1,0)</f>
        <v>0</v>
      </c>
      <c r="BF81" s="304">
        <v>1</v>
      </c>
      <c r="BH81" s="310">
        <f t="shared" ref="BH81:BS81" si="361">SUM(H81:H82)</f>
        <v>0</v>
      </c>
      <c r="BI81" s="310">
        <f t="shared" si="361"/>
        <v>0</v>
      </c>
      <c r="BJ81" s="310">
        <f t="shared" si="361"/>
        <v>0</v>
      </c>
      <c r="BK81" s="310">
        <f t="shared" si="361"/>
        <v>0</v>
      </c>
      <c r="BL81" s="310">
        <f t="shared" si="361"/>
        <v>0</v>
      </c>
      <c r="BM81" s="310">
        <f t="shared" si="361"/>
        <v>0</v>
      </c>
      <c r="BN81" s="310">
        <f t="shared" si="361"/>
        <v>0</v>
      </c>
      <c r="BO81" s="310">
        <f t="shared" si="361"/>
        <v>0</v>
      </c>
      <c r="BP81" s="310">
        <f t="shared" si="361"/>
        <v>0</v>
      </c>
      <c r="BQ81" s="310">
        <f t="shared" si="361"/>
        <v>0</v>
      </c>
      <c r="BR81" s="310">
        <f t="shared" si="361"/>
        <v>0</v>
      </c>
      <c r="BS81" s="310">
        <f t="shared" si="361"/>
        <v>0</v>
      </c>
      <c r="BU81" s="310">
        <f t="shared" ref="BU81:CF81" si="362">SUM(U81:U82)</f>
        <v>0</v>
      </c>
      <c r="BV81" s="310">
        <f t="shared" si="362"/>
        <v>0</v>
      </c>
      <c r="BW81" s="310">
        <f t="shared" si="362"/>
        <v>0</v>
      </c>
      <c r="BX81" s="310">
        <f t="shared" si="362"/>
        <v>0</v>
      </c>
      <c r="BY81" s="310">
        <f t="shared" si="362"/>
        <v>0</v>
      </c>
      <c r="BZ81" s="310">
        <f t="shared" si="362"/>
        <v>0</v>
      </c>
      <c r="CA81" s="310">
        <f t="shared" si="362"/>
        <v>0</v>
      </c>
      <c r="CB81" s="310">
        <f t="shared" si="362"/>
        <v>0</v>
      </c>
      <c r="CC81" s="310">
        <f t="shared" si="362"/>
        <v>0</v>
      </c>
      <c r="CD81" s="310">
        <f t="shared" si="362"/>
        <v>0</v>
      </c>
      <c r="CE81" s="310">
        <f t="shared" si="362"/>
        <v>0</v>
      </c>
      <c r="CF81" s="310">
        <f t="shared" si="362"/>
        <v>0</v>
      </c>
      <c r="CI81" s="339" t="s">
        <v>421</v>
      </c>
      <c r="CJ81" s="310">
        <f>IF(OR($D81="副園長",$D81="教頭",$D81="主任保育士",$D81="主幹教諭"),0,BH81)</f>
        <v>0</v>
      </c>
      <c r="CK81" s="310">
        <f t="shared" ref="CK81:CU81" si="363">IF(OR($D81="副園長",$D81="教頭",$D81="主任保育士",$D81="主幹教諭"),0,BI81)</f>
        <v>0</v>
      </c>
      <c r="CL81" s="310">
        <f t="shared" si="363"/>
        <v>0</v>
      </c>
      <c r="CM81" s="310">
        <f t="shared" si="363"/>
        <v>0</v>
      </c>
      <c r="CN81" s="310">
        <f t="shared" si="363"/>
        <v>0</v>
      </c>
      <c r="CO81" s="310">
        <f t="shared" si="363"/>
        <v>0</v>
      </c>
      <c r="CP81" s="310">
        <f t="shared" si="363"/>
        <v>0</v>
      </c>
      <c r="CQ81" s="310">
        <f t="shared" si="363"/>
        <v>0</v>
      </c>
      <c r="CR81" s="310">
        <f t="shared" si="363"/>
        <v>0</v>
      </c>
      <c r="CS81" s="310">
        <f t="shared" si="363"/>
        <v>0</v>
      </c>
      <c r="CT81" s="310">
        <f t="shared" si="363"/>
        <v>0</v>
      </c>
      <c r="CU81" s="310">
        <f t="shared" si="363"/>
        <v>0</v>
      </c>
    </row>
    <row r="82" spans="1:99" x14ac:dyDescent="0.15">
      <c r="A82" s="533"/>
      <c r="B82" s="536"/>
      <c r="C82" s="536"/>
      <c r="D82" s="536"/>
      <c r="E82" s="541"/>
      <c r="F82" s="536"/>
      <c r="G82" s="314" t="s">
        <v>347</v>
      </c>
      <c r="H82" s="313"/>
      <c r="I82" s="344" t="str">
        <f t="shared" si="350"/>
        <v/>
      </c>
      <c r="J82" s="344" t="str">
        <f t="shared" si="351"/>
        <v/>
      </c>
      <c r="K82" s="344" t="str">
        <f t="shared" si="352"/>
        <v/>
      </c>
      <c r="L82" s="344" t="str">
        <f t="shared" si="353"/>
        <v/>
      </c>
      <c r="M82" s="344" t="str">
        <f t="shared" si="354"/>
        <v/>
      </c>
      <c r="N82" s="344" t="str">
        <f t="shared" si="355"/>
        <v/>
      </c>
      <c r="O82" s="344" t="str">
        <f t="shared" si="356"/>
        <v/>
      </c>
      <c r="P82" s="344" t="str">
        <f t="shared" si="357"/>
        <v/>
      </c>
      <c r="Q82" s="344" t="str">
        <f t="shared" si="358"/>
        <v/>
      </c>
      <c r="R82" s="344" t="str">
        <f t="shared" si="359"/>
        <v/>
      </c>
      <c r="S82" s="344" t="str">
        <f t="shared" si="360"/>
        <v/>
      </c>
      <c r="T82" s="311">
        <f t="shared" si="305"/>
        <v>0</v>
      </c>
      <c r="U82" s="312"/>
      <c r="V82" s="346" t="str">
        <f t="shared" si="306"/>
        <v/>
      </c>
      <c r="W82" s="346" t="str">
        <f t="shared" si="306"/>
        <v/>
      </c>
      <c r="X82" s="346" t="str">
        <f t="shared" si="306"/>
        <v/>
      </c>
      <c r="Y82" s="346" t="str">
        <f t="shared" si="306"/>
        <v/>
      </c>
      <c r="Z82" s="346" t="str">
        <f t="shared" si="306"/>
        <v/>
      </c>
      <c r="AA82" s="346" t="str">
        <f t="shared" si="306"/>
        <v/>
      </c>
      <c r="AB82" s="346" t="str">
        <f t="shared" si="306"/>
        <v/>
      </c>
      <c r="AC82" s="346" t="str">
        <f t="shared" si="306"/>
        <v/>
      </c>
      <c r="AD82" s="346" t="str">
        <f t="shared" si="306"/>
        <v/>
      </c>
      <c r="AE82" s="346" t="str">
        <f t="shared" si="306"/>
        <v/>
      </c>
      <c r="AF82" s="346" t="str">
        <f t="shared" si="306"/>
        <v/>
      </c>
      <c r="AG82" s="311">
        <f t="shared" si="307"/>
        <v>0</v>
      </c>
      <c r="AH82" s="544"/>
      <c r="AO82" s="304">
        <v>3</v>
      </c>
      <c r="AP82" s="304">
        <v>1</v>
      </c>
      <c r="AQ82" s="304">
        <v>5</v>
      </c>
      <c r="AR82" s="306">
        <f ca="1">IF($AQ82=1,IF(INDIRECT(ADDRESS(($AO82-1)*3+$AP82+5,$AQ82+7))="",0,INDIRECT(ADDRESS(($AO82-1)*3+$AP82+5,$AQ82+7))),IF(INDIRECT(ADDRESS(($AO82-1)*3+$AP82+5,$AQ82+7))="",0,IF(COUNTIF(INDIRECT(ADDRESS(($AO82-1)*36+($AP82-1)*12+6,COLUMN())):INDIRECT(ADDRESS(($AO82-1)*36+($AP82-1)*12+$AQ82+4,COLUMN())),INDIRECT(ADDRESS(($AO82-1)*3+$AP82+5,$AQ82+7)))&gt;=1,0,INDIRECT(ADDRESS(($AO82-1)*3+$AP82+5,$AQ82+7)))))</f>
        <v>0</v>
      </c>
      <c r="AS82" s="304">
        <f ca="1">COUNTIF(INDIRECT("H"&amp;(ROW()+12*(($AO82-1)*3+$AP82)-ROW())/12+5):INDIRECT("S"&amp;(ROW()+12*(($AO82-1)*3+$AP82)-ROW())/12+5),AR82)</f>
        <v>0</v>
      </c>
      <c r="AT82" s="306">
        <f ca="1">IF($AQ82=1,IF(INDIRECT(ADDRESS(($AO82-1)*3+$AP82+5,$AQ82+20))="",0,INDIRECT(ADDRESS(($AO82-1)*3+$AP82+5,$AQ82+20))),IF(INDIRECT(ADDRESS(($AO82-1)*3+$AP82+5,$AQ82+20))="",0,IF(COUNTIF(INDIRECT(ADDRESS(($AO82-1)*36+($AP82-1)*12+6,COLUMN())):INDIRECT(ADDRESS(($AO82-1)*36+($AP82-1)*12+$AQ82+4,COLUMN())),INDIRECT(ADDRESS(($AO82-1)*3+$AP82+5,$AQ82+20)))&gt;=1,0,INDIRECT(ADDRESS(($AO82-1)*3+$AP82+5,$AQ82+20)))))</f>
        <v>0</v>
      </c>
      <c r="AU82" s="304">
        <f ca="1">COUNTIF(INDIRECT("U"&amp;(ROW()+12*(($AO82-1)*3+$AP82)-ROW())/12+5):INDIRECT("AF"&amp;(ROW()+12*(($AO82-1)*3+$AP82)-ROW())/12+5),AT82)</f>
        <v>0</v>
      </c>
      <c r="AV82" s="304">
        <f ca="1">IF(AND(AR82+AT82&gt;0,AS82+AU82&gt;0),COUNTIF(AV$6:AV81,"&gt;0")+1,0)</f>
        <v>0</v>
      </c>
      <c r="BF82" s="304">
        <v>2</v>
      </c>
      <c r="BG82" s="304" t="s">
        <v>346</v>
      </c>
      <c r="BH82" s="310">
        <f>IF(BH81+BU81&gt;マスタ!$C$3,1,0)</f>
        <v>0</v>
      </c>
      <c r="BI82" s="310">
        <f>IF(BI81+BV81&gt;マスタ!$C$3,1,0)</f>
        <v>0</v>
      </c>
      <c r="BJ82" s="310">
        <f>IF(BJ81+BW81&gt;マスタ!$C$3,1,0)</f>
        <v>0</v>
      </c>
      <c r="BK82" s="310">
        <f>IF(BK81+BX81&gt;マスタ!$C$3,1,0)</f>
        <v>0</v>
      </c>
      <c r="BL82" s="310">
        <f>IF(BL81+BY81&gt;マスタ!$C$3,1,0)</f>
        <v>0</v>
      </c>
      <c r="BM82" s="310">
        <f>IF(BM81+BZ81&gt;マスタ!$C$3,1,0)</f>
        <v>0</v>
      </c>
      <c r="BN82" s="310">
        <f>IF(BN81+CA81&gt;マスタ!$C$3,1,0)</f>
        <v>0</v>
      </c>
      <c r="BO82" s="310">
        <f>IF(BO81+CB81&gt;マスタ!$C$3,1,0)</f>
        <v>0</v>
      </c>
      <c r="BP82" s="310">
        <f>IF(BP81+CC81&gt;マスタ!$C$3,1,0)</f>
        <v>0</v>
      </c>
      <c r="BQ82" s="310">
        <f>IF(BQ81+CD81&gt;マスタ!$C$3,1,0)</f>
        <v>0</v>
      </c>
      <c r="BR82" s="310">
        <f>IF(BR81+CE81&gt;マスタ!$C$3,1,0)</f>
        <v>0</v>
      </c>
      <c r="BS82" s="310">
        <f>IF(BS81+CF81&gt;マスタ!$C$3,1,0)</f>
        <v>0</v>
      </c>
      <c r="BU82" s="310"/>
      <c r="BV82" s="310"/>
      <c r="BW82" s="310"/>
      <c r="BX82" s="310"/>
      <c r="BY82" s="310"/>
      <c r="BZ82" s="310"/>
      <c r="CA82" s="310"/>
      <c r="CB82" s="310"/>
      <c r="CC82" s="310"/>
      <c r="CD82" s="310"/>
      <c r="CE82" s="310"/>
      <c r="CF82" s="310"/>
    </row>
    <row r="83" spans="1:99" x14ac:dyDescent="0.15">
      <c r="A83" s="534"/>
      <c r="B83" s="537"/>
      <c r="C83" s="537"/>
      <c r="D83" s="537"/>
      <c r="E83" s="542"/>
      <c r="F83" s="537"/>
      <c r="G83" s="353" t="s">
        <v>447</v>
      </c>
      <c r="H83" s="309"/>
      <c r="I83" s="347"/>
      <c r="J83" s="347"/>
      <c r="K83" s="347"/>
      <c r="L83" s="347"/>
      <c r="M83" s="347"/>
      <c r="N83" s="347"/>
      <c r="O83" s="347"/>
      <c r="P83" s="347"/>
      <c r="Q83" s="347"/>
      <c r="R83" s="347"/>
      <c r="S83" s="347"/>
      <c r="T83" s="307">
        <f t="shared" si="305"/>
        <v>0</v>
      </c>
      <c r="U83" s="308"/>
      <c r="V83" s="348"/>
      <c r="W83" s="348"/>
      <c r="X83" s="348"/>
      <c r="Y83" s="348"/>
      <c r="Z83" s="348"/>
      <c r="AA83" s="348"/>
      <c r="AB83" s="348"/>
      <c r="AC83" s="348"/>
      <c r="AD83" s="348"/>
      <c r="AE83" s="348"/>
      <c r="AF83" s="348"/>
      <c r="AG83" s="307">
        <f t="shared" si="307"/>
        <v>0</v>
      </c>
      <c r="AH83" s="545"/>
      <c r="AO83" s="304">
        <v>3</v>
      </c>
      <c r="AP83" s="304">
        <v>1</v>
      </c>
      <c r="AQ83" s="304">
        <v>6</v>
      </c>
      <c r="AR83" s="306">
        <f ca="1">IF($AQ83=1,IF(INDIRECT(ADDRESS(($AO83-1)*3+$AP83+5,$AQ83+7))="",0,INDIRECT(ADDRESS(($AO83-1)*3+$AP83+5,$AQ83+7))),IF(INDIRECT(ADDRESS(($AO83-1)*3+$AP83+5,$AQ83+7))="",0,IF(COUNTIF(INDIRECT(ADDRESS(($AO83-1)*36+($AP83-1)*12+6,COLUMN())):INDIRECT(ADDRESS(($AO83-1)*36+($AP83-1)*12+$AQ83+4,COLUMN())),INDIRECT(ADDRESS(($AO83-1)*3+$AP83+5,$AQ83+7)))&gt;=1,0,INDIRECT(ADDRESS(($AO83-1)*3+$AP83+5,$AQ83+7)))))</f>
        <v>0</v>
      </c>
      <c r="AS83" s="304">
        <f ca="1">COUNTIF(INDIRECT("H"&amp;(ROW()+12*(($AO83-1)*3+$AP83)-ROW())/12+5):INDIRECT("S"&amp;(ROW()+12*(($AO83-1)*3+$AP83)-ROW())/12+5),AR83)</f>
        <v>0</v>
      </c>
      <c r="AT83" s="306">
        <f ca="1">IF($AQ83=1,IF(INDIRECT(ADDRESS(($AO83-1)*3+$AP83+5,$AQ83+20))="",0,INDIRECT(ADDRESS(($AO83-1)*3+$AP83+5,$AQ83+20))),IF(INDIRECT(ADDRESS(($AO83-1)*3+$AP83+5,$AQ83+20))="",0,IF(COUNTIF(INDIRECT(ADDRESS(($AO83-1)*36+($AP83-1)*12+6,COLUMN())):INDIRECT(ADDRESS(($AO83-1)*36+($AP83-1)*12+$AQ83+4,COLUMN())),INDIRECT(ADDRESS(($AO83-1)*3+$AP83+5,$AQ83+20)))&gt;=1,0,INDIRECT(ADDRESS(($AO83-1)*3+$AP83+5,$AQ83+20)))))</f>
        <v>0</v>
      </c>
      <c r="AU83" s="304">
        <f ca="1">COUNTIF(INDIRECT("U"&amp;(ROW()+12*(($AO83-1)*3+$AP83)-ROW())/12+5):INDIRECT("AF"&amp;(ROW()+12*(($AO83-1)*3+$AP83)-ROW())/12+5),AT83)</f>
        <v>0</v>
      </c>
      <c r="AV83" s="304">
        <f ca="1">IF(AND(AR83+AT83&gt;0,AS83+AU83&gt;0),COUNTIF(AV$6:AV82,"&gt;0")+1,0)</f>
        <v>0</v>
      </c>
      <c r="BF83" s="304">
        <v>3</v>
      </c>
      <c r="BG83" s="338"/>
      <c r="BH83" s="310"/>
      <c r="BI83" s="310"/>
      <c r="BJ83" s="310"/>
      <c r="BK83" s="310"/>
      <c r="BL83" s="310"/>
      <c r="BM83" s="310"/>
      <c r="BN83" s="310"/>
      <c r="BO83" s="310"/>
      <c r="BP83" s="310"/>
      <c r="BQ83" s="310"/>
      <c r="BR83" s="310"/>
      <c r="BS83" s="310"/>
      <c r="BU83" s="310"/>
      <c r="BV83" s="310"/>
      <c r="BW83" s="310"/>
      <c r="BX83" s="310"/>
      <c r="BY83" s="310"/>
      <c r="BZ83" s="310"/>
      <c r="CA83" s="310"/>
      <c r="CB83" s="310"/>
      <c r="CC83" s="310"/>
      <c r="CD83" s="310"/>
      <c r="CE83" s="310"/>
      <c r="CF83" s="310"/>
    </row>
    <row r="84" spans="1:99" x14ac:dyDescent="0.15">
      <c r="A84" s="532">
        <v>27</v>
      </c>
      <c r="B84" s="535"/>
      <c r="C84" s="538"/>
      <c r="D84" s="539"/>
      <c r="E84" s="540"/>
      <c r="F84" s="539"/>
      <c r="G84" s="318" t="s">
        <v>348</v>
      </c>
      <c r="H84" s="317"/>
      <c r="I84" s="343" t="str">
        <f t="shared" ref="I84:I85" si="364">IF(H84="","",H84)</f>
        <v/>
      </c>
      <c r="J84" s="343" t="str">
        <f t="shared" ref="J84:J85" si="365">IF(I84="","",I84)</f>
        <v/>
      </c>
      <c r="K84" s="343" t="str">
        <f t="shared" ref="K84:K85" si="366">IF(J84="","",J84)</f>
        <v/>
      </c>
      <c r="L84" s="343" t="str">
        <f t="shared" ref="L84:L85" si="367">IF(K84="","",K84)</f>
        <v/>
      </c>
      <c r="M84" s="343" t="str">
        <f t="shared" ref="M84:M85" si="368">IF(L84="","",L84)</f>
        <v/>
      </c>
      <c r="N84" s="343" t="str">
        <f t="shared" ref="N84:N85" si="369">IF(M84="","",M84)</f>
        <v/>
      </c>
      <c r="O84" s="343" t="str">
        <f t="shared" ref="O84:O85" si="370">IF(N84="","",N84)</f>
        <v/>
      </c>
      <c r="P84" s="343" t="str">
        <f t="shared" ref="P84:P85" si="371">IF(O84="","",O84)</f>
        <v/>
      </c>
      <c r="Q84" s="343" t="str">
        <f t="shared" ref="Q84:Q85" si="372">IF(P84="","",P84)</f>
        <v/>
      </c>
      <c r="R84" s="343" t="str">
        <f t="shared" ref="R84:R85" si="373">IF(Q84="","",Q84)</f>
        <v/>
      </c>
      <c r="S84" s="343" t="str">
        <f t="shared" ref="S84:S85" si="374">IF(R84="","",R84)</f>
        <v/>
      </c>
      <c r="T84" s="315">
        <f t="shared" si="305"/>
        <v>0</v>
      </c>
      <c r="U84" s="316"/>
      <c r="V84" s="345" t="str">
        <f t="shared" si="306"/>
        <v/>
      </c>
      <c r="W84" s="345" t="str">
        <f t="shared" si="306"/>
        <v/>
      </c>
      <c r="X84" s="345" t="str">
        <f t="shared" si="306"/>
        <v/>
      </c>
      <c r="Y84" s="345" t="str">
        <f t="shared" si="306"/>
        <v/>
      </c>
      <c r="Z84" s="345" t="str">
        <f t="shared" si="306"/>
        <v/>
      </c>
      <c r="AA84" s="345" t="str">
        <f t="shared" si="306"/>
        <v/>
      </c>
      <c r="AB84" s="345" t="str">
        <f t="shared" si="306"/>
        <v/>
      </c>
      <c r="AC84" s="345" t="str">
        <f t="shared" si="306"/>
        <v/>
      </c>
      <c r="AD84" s="345" t="str">
        <f t="shared" si="306"/>
        <v/>
      </c>
      <c r="AE84" s="345" t="str">
        <f t="shared" si="306"/>
        <v/>
      </c>
      <c r="AF84" s="345" t="str">
        <f t="shared" si="306"/>
        <v/>
      </c>
      <c r="AG84" s="315">
        <f t="shared" si="307"/>
        <v>0</v>
      </c>
      <c r="AH84" s="543"/>
      <c r="AO84" s="304">
        <v>3</v>
      </c>
      <c r="AP84" s="304">
        <v>1</v>
      </c>
      <c r="AQ84" s="304">
        <v>7</v>
      </c>
      <c r="AR84" s="306">
        <f ca="1">IF($AQ84=1,IF(INDIRECT(ADDRESS(($AO84-1)*3+$AP84+5,$AQ84+7))="",0,INDIRECT(ADDRESS(($AO84-1)*3+$AP84+5,$AQ84+7))),IF(INDIRECT(ADDRESS(($AO84-1)*3+$AP84+5,$AQ84+7))="",0,IF(COUNTIF(INDIRECT(ADDRESS(($AO84-1)*36+($AP84-1)*12+6,COLUMN())):INDIRECT(ADDRESS(($AO84-1)*36+($AP84-1)*12+$AQ84+4,COLUMN())),INDIRECT(ADDRESS(($AO84-1)*3+$AP84+5,$AQ84+7)))&gt;=1,0,INDIRECT(ADDRESS(($AO84-1)*3+$AP84+5,$AQ84+7)))))</f>
        <v>0</v>
      </c>
      <c r="AS84" s="304">
        <f ca="1">COUNTIF(INDIRECT("H"&amp;(ROW()+12*(($AO84-1)*3+$AP84)-ROW())/12+5):INDIRECT("S"&amp;(ROW()+12*(($AO84-1)*3+$AP84)-ROW())/12+5),AR84)</f>
        <v>0</v>
      </c>
      <c r="AT84" s="306">
        <f ca="1">IF($AQ84=1,IF(INDIRECT(ADDRESS(($AO84-1)*3+$AP84+5,$AQ84+20))="",0,INDIRECT(ADDRESS(($AO84-1)*3+$AP84+5,$AQ84+20))),IF(INDIRECT(ADDRESS(($AO84-1)*3+$AP84+5,$AQ84+20))="",0,IF(COUNTIF(INDIRECT(ADDRESS(($AO84-1)*36+($AP84-1)*12+6,COLUMN())):INDIRECT(ADDRESS(($AO84-1)*36+($AP84-1)*12+$AQ84+4,COLUMN())),INDIRECT(ADDRESS(($AO84-1)*3+$AP84+5,$AQ84+20)))&gt;=1,0,INDIRECT(ADDRESS(($AO84-1)*3+$AP84+5,$AQ84+20)))))</f>
        <v>0</v>
      </c>
      <c r="AU84" s="304">
        <f ca="1">COUNTIF(INDIRECT("U"&amp;(ROW()+12*(($AO84-1)*3+$AP84)-ROW())/12+5):INDIRECT("AF"&amp;(ROW()+12*(($AO84-1)*3+$AP84)-ROW())/12+5),AT84)</f>
        <v>0</v>
      </c>
      <c r="AV84" s="304">
        <f ca="1">IF(AND(AR84+AT84&gt;0,AS84+AU84&gt;0),COUNTIF(AV$6:AV83,"&gt;0")+1,0)</f>
        <v>0</v>
      </c>
      <c r="BF84" s="304">
        <v>1</v>
      </c>
      <c r="BH84" s="310">
        <f t="shared" ref="BH84:BS84" si="375">SUM(H84:H85)</f>
        <v>0</v>
      </c>
      <c r="BI84" s="310">
        <f t="shared" si="375"/>
        <v>0</v>
      </c>
      <c r="BJ84" s="310">
        <f t="shared" si="375"/>
        <v>0</v>
      </c>
      <c r="BK84" s="310">
        <f t="shared" si="375"/>
        <v>0</v>
      </c>
      <c r="BL84" s="310">
        <f t="shared" si="375"/>
        <v>0</v>
      </c>
      <c r="BM84" s="310">
        <f t="shared" si="375"/>
        <v>0</v>
      </c>
      <c r="BN84" s="310">
        <f t="shared" si="375"/>
        <v>0</v>
      </c>
      <c r="BO84" s="310">
        <f t="shared" si="375"/>
        <v>0</v>
      </c>
      <c r="BP84" s="310">
        <f t="shared" si="375"/>
        <v>0</v>
      </c>
      <c r="BQ84" s="310">
        <f t="shared" si="375"/>
        <v>0</v>
      </c>
      <c r="BR84" s="310">
        <f t="shared" si="375"/>
        <v>0</v>
      </c>
      <c r="BS84" s="310">
        <f t="shared" si="375"/>
        <v>0</v>
      </c>
      <c r="BU84" s="310">
        <f t="shared" ref="BU84:CF84" si="376">SUM(U84:U85)</f>
        <v>0</v>
      </c>
      <c r="BV84" s="310">
        <f t="shared" si="376"/>
        <v>0</v>
      </c>
      <c r="BW84" s="310">
        <f t="shared" si="376"/>
        <v>0</v>
      </c>
      <c r="BX84" s="310">
        <f t="shared" si="376"/>
        <v>0</v>
      </c>
      <c r="BY84" s="310">
        <f t="shared" si="376"/>
        <v>0</v>
      </c>
      <c r="BZ84" s="310">
        <f t="shared" si="376"/>
        <v>0</v>
      </c>
      <c r="CA84" s="310">
        <f t="shared" si="376"/>
        <v>0</v>
      </c>
      <c r="CB84" s="310">
        <f t="shared" si="376"/>
        <v>0</v>
      </c>
      <c r="CC84" s="310">
        <f t="shared" si="376"/>
        <v>0</v>
      </c>
      <c r="CD84" s="310">
        <f t="shared" si="376"/>
        <v>0</v>
      </c>
      <c r="CE84" s="310">
        <f t="shared" si="376"/>
        <v>0</v>
      </c>
      <c r="CF84" s="310">
        <f t="shared" si="376"/>
        <v>0</v>
      </c>
      <c r="CI84" s="339" t="s">
        <v>421</v>
      </c>
      <c r="CJ84" s="310">
        <f>IF(OR($D84="副園長",$D84="教頭",$D84="主任保育士",$D84="主幹教諭"),0,BH84)</f>
        <v>0</v>
      </c>
      <c r="CK84" s="310">
        <f t="shared" ref="CK84:CU84" si="377">IF(OR($D84="副園長",$D84="教頭",$D84="主任保育士",$D84="主幹教諭"),0,BI84)</f>
        <v>0</v>
      </c>
      <c r="CL84" s="310">
        <f t="shared" si="377"/>
        <v>0</v>
      </c>
      <c r="CM84" s="310">
        <f t="shared" si="377"/>
        <v>0</v>
      </c>
      <c r="CN84" s="310">
        <f t="shared" si="377"/>
        <v>0</v>
      </c>
      <c r="CO84" s="310">
        <f t="shared" si="377"/>
        <v>0</v>
      </c>
      <c r="CP84" s="310">
        <f t="shared" si="377"/>
        <v>0</v>
      </c>
      <c r="CQ84" s="310">
        <f t="shared" si="377"/>
        <v>0</v>
      </c>
      <c r="CR84" s="310">
        <f t="shared" si="377"/>
        <v>0</v>
      </c>
      <c r="CS84" s="310">
        <f t="shared" si="377"/>
        <v>0</v>
      </c>
      <c r="CT84" s="310">
        <f t="shared" si="377"/>
        <v>0</v>
      </c>
      <c r="CU84" s="310">
        <f t="shared" si="377"/>
        <v>0</v>
      </c>
    </row>
    <row r="85" spans="1:99" x14ac:dyDescent="0.15">
      <c r="A85" s="533"/>
      <c r="B85" s="536"/>
      <c r="C85" s="536"/>
      <c r="D85" s="536"/>
      <c r="E85" s="541"/>
      <c r="F85" s="536"/>
      <c r="G85" s="314" t="s">
        <v>347</v>
      </c>
      <c r="H85" s="313"/>
      <c r="I85" s="344" t="str">
        <f t="shared" si="364"/>
        <v/>
      </c>
      <c r="J85" s="344" t="str">
        <f t="shared" si="365"/>
        <v/>
      </c>
      <c r="K85" s="344" t="str">
        <f t="shared" si="366"/>
        <v/>
      </c>
      <c r="L85" s="344" t="str">
        <f t="shared" si="367"/>
        <v/>
      </c>
      <c r="M85" s="344" t="str">
        <f t="shared" si="368"/>
        <v/>
      </c>
      <c r="N85" s="344" t="str">
        <f t="shared" si="369"/>
        <v/>
      </c>
      <c r="O85" s="344" t="str">
        <f t="shared" si="370"/>
        <v/>
      </c>
      <c r="P85" s="344" t="str">
        <f t="shared" si="371"/>
        <v/>
      </c>
      <c r="Q85" s="344" t="str">
        <f t="shared" si="372"/>
        <v/>
      </c>
      <c r="R85" s="344" t="str">
        <f t="shared" si="373"/>
        <v/>
      </c>
      <c r="S85" s="344" t="str">
        <f t="shared" si="374"/>
        <v/>
      </c>
      <c r="T85" s="311">
        <f t="shared" si="305"/>
        <v>0</v>
      </c>
      <c r="U85" s="312"/>
      <c r="V85" s="346" t="str">
        <f t="shared" si="306"/>
        <v/>
      </c>
      <c r="W85" s="346" t="str">
        <f t="shared" si="306"/>
        <v/>
      </c>
      <c r="X85" s="346" t="str">
        <f t="shared" si="306"/>
        <v/>
      </c>
      <c r="Y85" s="346" t="str">
        <f t="shared" si="306"/>
        <v/>
      </c>
      <c r="Z85" s="346" t="str">
        <f t="shared" si="306"/>
        <v/>
      </c>
      <c r="AA85" s="346" t="str">
        <f t="shared" si="306"/>
        <v/>
      </c>
      <c r="AB85" s="346" t="str">
        <f t="shared" si="306"/>
        <v/>
      </c>
      <c r="AC85" s="346" t="str">
        <f t="shared" si="306"/>
        <v/>
      </c>
      <c r="AD85" s="346" t="str">
        <f t="shared" si="306"/>
        <v/>
      </c>
      <c r="AE85" s="346" t="str">
        <f t="shared" si="306"/>
        <v/>
      </c>
      <c r="AF85" s="346" t="str">
        <f t="shared" si="306"/>
        <v/>
      </c>
      <c r="AG85" s="311">
        <f t="shared" si="307"/>
        <v>0</v>
      </c>
      <c r="AH85" s="544"/>
      <c r="AO85" s="304">
        <v>3</v>
      </c>
      <c r="AP85" s="304">
        <v>1</v>
      </c>
      <c r="AQ85" s="304">
        <v>8</v>
      </c>
      <c r="AR85" s="306">
        <f ca="1">IF($AQ85=1,IF(INDIRECT(ADDRESS(($AO85-1)*3+$AP85+5,$AQ85+7))="",0,INDIRECT(ADDRESS(($AO85-1)*3+$AP85+5,$AQ85+7))),IF(INDIRECT(ADDRESS(($AO85-1)*3+$AP85+5,$AQ85+7))="",0,IF(COUNTIF(INDIRECT(ADDRESS(($AO85-1)*36+($AP85-1)*12+6,COLUMN())):INDIRECT(ADDRESS(($AO85-1)*36+($AP85-1)*12+$AQ85+4,COLUMN())),INDIRECT(ADDRESS(($AO85-1)*3+$AP85+5,$AQ85+7)))&gt;=1,0,INDIRECT(ADDRESS(($AO85-1)*3+$AP85+5,$AQ85+7)))))</f>
        <v>0</v>
      </c>
      <c r="AS85" s="304">
        <f ca="1">COUNTIF(INDIRECT("H"&amp;(ROW()+12*(($AO85-1)*3+$AP85)-ROW())/12+5):INDIRECT("S"&amp;(ROW()+12*(($AO85-1)*3+$AP85)-ROW())/12+5),AR85)</f>
        <v>0</v>
      </c>
      <c r="AT85" s="306">
        <f ca="1">IF($AQ85=1,IF(INDIRECT(ADDRESS(($AO85-1)*3+$AP85+5,$AQ85+20))="",0,INDIRECT(ADDRESS(($AO85-1)*3+$AP85+5,$AQ85+20))),IF(INDIRECT(ADDRESS(($AO85-1)*3+$AP85+5,$AQ85+20))="",0,IF(COUNTIF(INDIRECT(ADDRESS(($AO85-1)*36+($AP85-1)*12+6,COLUMN())):INDIRECT(ADDRESS(($AO85-1)*36+($AP85-1)*12+$AQ85+4,COLUMN())),INDIRECT(ADDRESS(($AO85-1)*3+$AP85+5,$AQ85+20)))&gt;=1,0,INDIRECT(ADDRESS(($AO85-1)*3+$AP85+5,$AQ85+20)))))</f>
        <v>0</v>
      </c>
      <c r="AU85" s="304">
        <f ca="1">COUNTIF(INDIRECT("U"&amp;(ROW()+12*(($AO85-1)*3+$AP85)-ROW())/12+5):INDIRECT("AF"&amp;(ROW()+12*(($AO85-1)*3+$AP85)-ROW())/12+5),AT85)</f>
        <v>0</v>
      </c>
      <c r="AV85" s="304">
        <f ca="1">IF(AND(AR85+AT85&gt;0,AS85+AU85&gt;0),COUNTIF(AV$6:AV84,"&gt;0")+1,0)</f>
        <v>0</v>
      </c>
      <c r="BF85" s="304">
        <v>2</v>
      </c>
      <c r="BG85" s="304" t="s">
        <v>346</v>
      </c>
      <c r="BH85" s="310">
        <f>IF(BH84+BU84&gt;マスタ!$C$3,1,0)</f>
        <v>0</v>
      </c>
      <c r="BI85" s="310">
        <f>IF(BI84+BV84&gt;マスタ!$C$3,1,0)</f>
        <v>0</v>
      </c>
      <c r="BJ85" s="310">
        <f>IF(BJ84+BW84&gt;マスタ!$C$3,1,0)</f>
        <v>0</v>
      </c>
      <c r="BK85" s="310">
        <f>IF(BK84+BX84&gt;マスタ!$C$3,1,0)</f>
        <v>0</v>
      </c>
      <c r="BL85" s="310">
        <f>IF(BL84+BY84&gt;マスタ!$C$3,1,0)</f>
        <v>0</v>
      </c>
      <c r="BM85" s="310">
        <f>IF(BM84+BZ84&gt;マスタ!$C$3,1,0)</f>
        <v>0</v>
      </c>
      <c r="BN85" s="310">
        <f>IF(BN84+CA84&gt;マスタ!$C$3,1,0)</f>
        <v>0</v>
      </c>
      <c r="BO85" s="310">
        <f>IF(BO84+CB84&gt;マスタ!$C$3,1,0)</f>
        <v>0</v>
      </c>
      <c r="BP85" s="310">
        <f>IF(BP84+CC84&gt;マスタ!$C$3,1,0)</f>
        <v>0</v>
      </c>
      <c r="BQ85" s="310">
        <f>IF(BQ84+CD84&gt;マスタ!$C$3,1,0)</f>
        <v>0</v>
      </c>
      <c r="BR85" s="310">
        <f>IF(BR84+CE84&gt;マスタ!$C$3,1,0)</f>
        <v>0</v>
      </c>
      <c r="BS85" s="310">
        <f>IF(BS84+CF84&gt;マスタ!$C$3,1,0)</f>
        <v>0</v>
      </c>
      <c r="BU85" s="310"/>
      <c r="BV85" s="310"/>
      <c r="BW85" s="310"/>
      <c r="BX85" s="310"/>
      <c r="BY85" s="310"/>
      <c r="BZ85" s="310"/>
      <c r="CA85" s="310"/>
      <c r="CB85" s="310"/>
      <c r="CC85" s="310"/>
      <c r="CD85" s="310"/>
      <c r="CE85" s="310"/>
      <c r="CF85" s="310"/>
    </row>
    <row r="86" spans="1:99" x14ac:dyDescent="0.15">
      <c r="A86" s="534"/>
      <c r="B86" s="537"/>
      <c r="C86" s="537"/>
      <c r="D86" s="537"/>
      <c r="E86" s="542"/>
      <c r="F86" s="537"/>
      <c r="G86" s="353" t="s">
        <v>447</v>
      </c>
      <c r="H86" s="309"/>
      <c r="I86" s="347"/>
      <c r="J86" s="347"/>
      <c r="K86" s="347"/>
      <c r="L86" s="347"/>
      <c r="M86" s="347"/>
      <c r="N86" s="347"/>
      <c r="O86" s="347"/>
      <c r="P86" s="347"/>
      <c r="Q86" s="347"/>
      <c r="R86" s="347"/>
      <c r="S86" s="347"/>
      <c r="T86" s="307">
        <f t="shared" si="305"/>
        <v>0</v>
      </c>
      <c r="U86" s="308"/>
      <c r="V86" s="348"/>
      <c r="W86" s="348"/>
      <c r="X86" s="348"/>
      <c r="Y86" s="348"/>
      <c r="Z86" s="348"/>
      <c r="AA86" s="348"/>
      <c r="AB86" s="348"/>
      <c r="AC86" s="348"/>
      <c r="AD86" s="348"/>
      <c r="AE86" s="348"/>
      <c r="AF86" s="348"/>
      <c r="AG86" s="307">
        <f t="shared" si="307"/>
        <v>0</v>
      </c>
      <c r="AH86" s="545"/>
      <c r="AO86" s="304">
        <v>3</v>
      </c>
      <c r="AP86" s="304">
        <v>1</v>
      </c>
      <c r="AQ86" s="304">
        <v>9</v>
      </c>
      <c r="AR86" s="306">
        <f ca="1">IF($AQ86=1,IF(INDIRECT(ADDRESS(($AO86-1)*3+$AP86+5,$AQ86+7))="",0,INDIRECT(ADDRESS(($AO86-1)*3+$AP86+5,$AQ86+7))),IF(INDIRECT(ADDRESS(($AO86-1)*3+$AP86+5,$AQ86+7))="",0,IF(COUNTIF(INDIRECT(ADDRESS(($AO86-1)*36+($AP86-1)*12+6,COLUMN())):INDIRECT(ADDRESS(($AO86-1)*36+($AP86-1)*12+$AQ86+4,COLUMN())),INDIRECT(ADDRESS(($AO86-1)*3+$AP86+5,$AQ86+7)))&gt;=1,0,INDIRECT(ADDRESS(($AO86-1)*3+$AP86+5,$AQ86+7)))))</f>
        <v>0</v>
      </c>
      <c r="AS86" s="304">
        <f ca="1">COUNTIF(INDIRECT("H"&amp;(ROW()+12*(($AO86-1)*3+$AP86)-ROW())/12+5):INDIRECT("S"&amp;(ROW()+12*(($AO86-1)*3+$AP86)-ROW())/12+5),AR86)</f>
        <v>0</v>
      </c>
      <c r="AT86" s="306">
        <f ca="1">IF($AQ86=1,IF(INDIRECT(ADDRESS(($AO86-1)*3+$AP86+5,$AQ86+20))="",0,INDIRECT(ADDRESS(($AO86-1)*3+$AP86+5,$AQ86+20))),IF(INDIRECT(ADDRESS(($AO86-1)*3+$AP86+5,$AQ86+20))="",0,IF(COUNTIF(INDIRECT(ADDRESS(($AO86-1)*36+($AP86-1)*12+6,COLUMN())):INDIRECT(ADDRESS(($AO86-1)*36+($AP86-1)*12+$AQ86+4,COLUMN())),INDIRECT(ADDRESS(($AO86-1)*3+$AP86+5,$AQ86+20)))&gt;=1,0,INDIRECT(ADDRESS(($AO86-1)*3+$AP86+5,$AQ86+20)))))</f>
        <v>0</v>
      </c>
      <c r="AU86" s="304">
        <f ca="1">COUNTIF(INDIRECT("U"&amp;(ROW()+12*(($AO86-1)*3+$AP86)-ROW())/12+5):INDIRECT("AF"&amp;(ROW()+12*(($AO86-1)*3+$AP86)-ROW())/12+5),AT86)</f>
        <v>0</v>
      </c>
      <c r="AV86" s="304">
        <f ca="1">IF(AND(AR86+AT86&gt;0,AS86+AU86&gt;0),COUNTIF(AV$6:AV85,"&gt;0")+1,0)</f>
        <v>0</v>
      </c>
      <c r="BF86" s="304">
        <v>3</v>
      </c>
      <c r="BG86" s="338"/>
      <c r="BH86" s="310"/>
      <c r="BI86" s="310"/>
      <c r="BJ86" s="310"/>
      <c r="BK86" s="310"/>
      <c r="BL86" s="310"/>
      <c r="BM86" s="310"/>
      <c r="BN86" s="310"/>
      <c r="BO86" s="310"/>
      <c r="BP86" s="310"/>
      <c r="BQ86" s="310"/>
      <c r="BR86" s="310"/>
      <c r="BS86" s="310"/>
      <c r="BU86" s="310"/>
      <c r="BV86" s="310"/>
      <c r="BW86" s="310"/>
      <c r="BX86" s="310"/>
      <c r="BY86" s="310"/>
      <c r="BZ86" s="310"/>
      <c r="CA86" s="310"/>
      <c r="CB86" s="310"/>
      <c r="CC86" s="310"/>
      <c r="CD86" s="310"/>
      <c r="CE86" s="310"/>
      <c r="CF86" s="310"/>
    </row>
    <row r="87" spans="1:99" x14ac:dyDescent="0.15">
      <c r="A87" s="532">
        <v>28</v>
      </c>
      <c r="B87" s="535"/>
      <c r="C87" s="538"/>
      <c r="D87" s="539"/>
      <c r="E87" s="540"/>
      <c r="F87" s="539"/>
      <c r="G87" s="318" t="s">
        <v>348</v>
      </c>
      <c r="H87" s="317"/>
      <c r="I87" s="343" t="str">
        <f t="shared" ref="I87:I88" si="378">IF(H87="","",H87)</f>
        <v/>
      </c>
      <c r="J87" s="343" t="str">
        <f t="shared" ref="J87:J88" si="379">IF(I87="","",I87)</f>
        <v/>
      </c>
      <c r="K87" s="343" t="str">
        <f t="shared" ref="K87:K88" si="380">IF(J87="","",J87)</f>
        <v/>
      </c>
      <c r="L87" s="343" t="str">
        <f t="shared" ref="L87:L88" si="381">IF(K87="","",K87)</f>
        <v/>
      </c>
      <c r="M87" s="343" t="str">
        <f t="shared" ref="M87:M88" si="382">IF(L87="","",L87)</f>
        <v/>
      </c>
      <c r="N87" s="343" t="str">
        <f t="shared" ref="N87:N88" si="383">IF(M87="","",M87)</f>
        <v/>
      </c>
      <c r="O87" s="343" t="str">
        <f t="shared" ref="O87:O88" si="384">IF(N87="","",N87)</f>
        <v/>
      </c>
      <c r="P87" s="343" t="str">
        <f t="shared" ref="P87:P88" si="385">IF(O87="","",O87)</f>
        <v/>
      </c>
      <c r="Q87" s="343" t="str">
        <f t="shared" ref="Q87:Q88" si="386">IF(P87="","",P87)</f>
        <v/>
      </c>
      <c r="R87" s="343" t="str">
        <f t="shared" ref="R87:R88" si="387">IF(Q87="","",Q87)</f>
        <v/>
      </c>
      <c r="S87" s="343" t="str">
        <f t="shared" ref="S87:S88" si="388">IF(R87="","",R87)</f>
        <v/>
      </c>
      <c r="T87" s="315">
        <f t="shared" si="305"/>
        <v>0</v>
      </c>
      <c r="U87" s="316"/>
      <c r="V87" s="345" t="str">
        <f t="shared" ref="V87:AF94" si="389">IF(U87="","",U87)</f>
        <v/>
      </c>
      <c r="W87" s="345" t="str">
        <f t="shared" si="389"/>
        <v/>
      </c>
      <c r="X87" s="345" t="str">
        <f t="shared" si="389"/>
        <v/>
      </c>
      <c r="Y87" s="345" t="str">
        <f t="shared" si="389"/>
        <v/>
      </c>
      <c r="Z87" s="345" t="str">
        <f t="shared" si="389"/>
        <v/>
      </c>
      <c r="AA87" s="345" t="str">
        <f t="shared" si="389"/>
        <v/>
      </c>
      <c r="AB87" s="345" t="str">
        <f t="shared" si="389"/>
        <v/>
      </c>
      <c r="AC87" s="345" t="str">
        <f t="shared" si="389"/>
        <v/>
      </c>
      <c r="AD87" s="345" t="str">
        <f t="shared" si="389"/>
        <v/>
      </c>
      <c r="AE87" s="345" t="str">
        <f t="shared" si="389"/>
        <v/>
      </c>
      <c r="AF87" s="345" t="str">
        <f t="shared" si="389"/>
        <v/>
      </c>
      <c r="AG87" s="315">
        <f t="shared" si="307"/>
        <v>0</v>
      </c>
      <c r="AH87" s="543"/>
      <c r="AO87" s="304">
        <v>3</v>
      </c>
      <c r="AP87" s="304">
        <v>1</v>
      </c>
      <c r="AQ87" s="304">
        <v>10</v>
      </c>
      <c r="AR87" s="306">
        <f ca="1">IF($AQ87=1,IF(INDIRECT(ADDRESS(($AO87-1)*3+$AP87+5,$AQ87+7))="",0,INDIRECT(ADDRESS(($AO87-1)*3+$AP87+5,$AQ87+7))),IF(INDIRECT(ADDRESS(($AO87-1)*3+$AP87+5,$AQ87+7))="",0,IF(COUNTIF(INDIRECT(ADDRESS(($AO87-1)*36+($AP87-1)*12+6,COLUMN())):INDIRECT(ADDRESS(($AO87-1)*36+($AP87-1)*12+$AQ87+4,COLUMN())),INDIRECT(ADDRESS(($AO87-1)*3+$AP87+5,$AQ87+7)))&gt;=1,0,INDIRECT(ADDRESS(($AO87-1)*3+$AP87+5,$AQ87+7)))))</f>
        <v>0</v>
      </c>
      <c r="AS87" s="304">
        <f ca="1">COUNTIF(INDIRECT("H"&amp;(ROW()+12*(($AO87-1)*3+$AP87)-ROW())/12+5):INDIRECT("S"&amp;(ROW()+12*(($AO87-1)*3+$AP87)-ROW())/12+5),AR87)</f>
        <v>0</v>
      </c>
      <c r="AT87" s="306">
        <f ca="1">IF($AQ87=1,IF(INDIRECT(ADDRESS(($AO87-1)*3+$AP87+5,$AQ87+20))="",0,INDIRECT(ADDRESS(($AO87-1)*3+$AP87+5,$AQ87+20))),IF(INDIRECT(ADDRESS(($AO87-1)*3+$AP87+5,$AQ87+20))="",0,IF(COUNTIF(INDIRECT(ADDRESS(($AO87-1)*36+($AP87-1)*12+6,COLUMN())):INDIRECT(ADDRESS(($AO87-1)*36+($AP87-1)*12+$AQ87+4,COLUMN())),INDIRECT(ADDRESS(($AO87-1)*3+$AP87+5,$AQ87+20)))&gt;=1,0,INDIRECT(ADDRESS(($AO87-1)*3+$AP87+5,$AQ87+20)))))</f>
        <v>0</v>
      </c>
      <c r="AU87" s="304">
        <f ca="1">COUNTIF(INDIRECT("U"&amp;(ROW()+12*(($AO87-1)*3+$AP87)-ROW())/12+5):INDIRECT("AF"&amp;(ROW()+12*(($AO87-1)*3+$AP87)-ROW())/12+5),AT87)</f>
        <v>0</v>
      </c>
      <c r="AV87" s="304">
        <f ca="1">IF(AND(AR87+AT87&gt;0,AS87+AU87&gt;0),COUNTIF(AV$6:AV86,"&gt;0")+1,0)</f>
        <v>0</v>
      </c>
      <c r="BF87" s="304">
        <v>1</v>
      </c>
      <c r="BH87" s="310">
        <f t="shared" ref="BH87:BS87" si="390">SUM(H87:H88)</f>
        <v>0</v>
      </c>
      <c r="BI87" s="310">
        <f t="shared" si="390"/>
        <v>0</v>
      </c>
      <c r="BJ87" s="310">
        <f t="shared" si="390"/>
        <v>0</v>
      </c>
      <c r="BK87" s="310">
        <f t="shared" si="390"/>
        <v>0</v>
      </c>
      <c r="BL87" s="310">
        <f t="shared" si="390"/>
        <v>0</v>
      </c>
      <c r="BM87" s="310">
        <f t="shared" si="390"/>
        <v>0</v>
      </c>
      <c r="BN87" s="310">
        <f t="shared" si="390"/>
        <v>0</v>
      </c>
      <c r="BO87" s="310">
        <f t="shared" si="390"/>
        <v>0</v>
      </c>
      <c r="BP87" s="310">
        <f t="shared" si="390"/>
        <v>0</v>
      </c>
      <c r="BQ87" s="310">
        <f t="shared" si="390"/>
        <v>0</v>
      </c>
      <c r="BR87" s="310">
        <f t="shared" si="390"/>
        <v>0</v>
      </c>
      <c r="BS87" s="310">
        <f t="shared" si="390"/>
        <v>0</v>
      </c>
      <c r="BU87" s="310">
        <f t="shared" ref="BU87:CF87" si="391">SUM(U87:U88)</f>
        <v>0</v>
      </c>
      <c r="BV87" s="310">
        <f t="shared" si="391"/>
        <v>0</v>
      </c>
      <c r="BW87" s="310">
        <f t="shared" si="391"/>
        <v>0</v>
      </c>
      <c r="BX87" s="310">
        <f t="shared" si="391"/>
        <v>0</v>
      </c>
      <c r="BY87" s="310">
        <f t="shared" si="391"/>
        <v>0</v>
      </c>
      <c r="BZ87" s="310">
        <f t="shared" si="391"/>
        <v>0</v>
      </c>
      <c r="CA87" s="310">
        <f t="shared" si="391"/>
        <v>0</v>
      </c>
      <c r="CB87" s="310">
        <f t="shared" si="391"/>
        <v>0</v>
      </c>
      <c r="CC87" s="310">
        <f t="shared" si="391"/>
        <v>0</v>
      </c>
      <c r="CD87" s="310">
        <f t="shared" si="391"/>
        <v>0</v>
      </c>
      <c r="CE87" s="310">
        <f t="shared" si="391"/>
        <v>0</v>
      </c>
      <c r="CF87" s="310">
        <f t="shared" si="391"/>
        <v>0</v>
      </c>
      <c r="CI87" s="339" t="s">
        <v>421</v>
      </c>
      <c r="CJ87" s="310">
        <f>IF(OR($D87="副園長",$D87="教頭",$D87="主任保育士",$D87="主幹教諭"),0,BH87)</f>
        <v>0</v>
      </c>
      <c r="CK87" s="310">
        <f t="shared" ref="CK87:CU87" si="392">IF(OR($D87="副園長",$D87="教頭",$D87="主任保育士",$D87="主幹教諭"),0,BI87)</f>
        <v>0</v>
      </c>
      <c r="CL87" s="310">
        <f t="shared" si="392"/>
        <v>0</v>
      </c>
      <c r="CM87" s="310">
        <f t="shared" si="392"/>
        <v>0</v>
      </c>
      <c r="CN87" s="310">
        <f t="shared" si="392"/>
        <v>0</v>
      </c>
      <c r="CO87" s="310">
        <f t="shared" si="392"/>
        <v>0</v>
      </c>
      <c r="CP87" s="310">
        <f t="shared" si="392"/>
        <v>0</v>
      </c>
      <c r="CQ87" s="310">
        <f t="shared" si="392"/>
        <v>0</v>
      </c>
      <c r="CR87" s="310">
        <f t="shared" si="392"/>
        <v>0</v>
      </c>
      <c r="CS87" s="310">
        <f t="shared" si="392"/>
        <v>0</v>
      </c>
      <c r="CT87" s="310">
        <f t="shared" si="392"/>
        <v>0</v>
      </c>
      <c r="CU87" s="310">
        <f t="shared" si="392"/>
        <v>0</v>
      </c>
    </row>
    <row r="88" spans="1:99" x14ac:dyDescent="0.15">
      <c r="A88" s="533"/>
      <c r="B88" s="536"/>
      <c r="C88" s="536"/>
      <c r="D88" s="536"/>
      <c r="E88" s="541"/>
      <c r="F88" s="536"/>
      <c r="G88" s="314" t="s">
        <v>347</v>
      </c>
      <c r="H88" s="313"/>
      <c r="I88" s="344" t="str">
        <f t="shared" si="378"/>
        <v/>
      </c>
      <c r="J88" s="344" t="str">
        <f t="shared" si="379"/>
        <v/>
      </c>
      <c r="K88" s="344" t="str">
        <f t="shared" si="380"/>
        <v/>
      </c>
      <c r="L88" s="344" t="str">
        <f t="shared" si="381"/>
        <v/>
      </c>
      <c r="M88" s="344" t="str">
        <f t="shared" si="382"/>
        <v/>
      </c>
      <c r="N88" s="344" t="str">
        <f t="shared" si="383"/>
        <v/>
      </c>
      <c r="O88" s="344" t="str">
        <f t="shared" si="384"/>
        <v/>
      </c>
      <c r="P88" s="344" t="str">
        <f t="shared" si="385"/>
        <v/>
      </c>
      <c r="Q88" s="344" t="str">
        <f t="shared" si="386"/>
        <v/>
      </c>
      <c r="R88" s="344" t="str">
        <f t="shared" si="387"/>
        <v/>
      </c>
      <c r="S88" s="344" t="str">
        <f t="shared" si="388"/>
        <v/>
      </c>
      <c r="T88" s="311">
        <f t="shared" si="305"/>
        <v>0</v>
      </c>
      <c r="U88" s="312"/>
      <c r="V88" s="346" t="str">
        <f t="shared" si="389"/>
        <v/>
      </c>
      <c r="W88" s="346" t="str">
        <f t="shared" si="389"/>
        <v/>
      </c>
      <c r="X88" s="346" t="str">
        <f t="shared" si="389"/>
        <v/>
      </c>
      <c r="Y88" s="346" t="str">
        <f t="shared" si="389"/>
        <v/>
      </c>
      <c r="Z88" s="346" t="str">
        <f t="shared" si="389"/>
        <v/>
      </c>
      <c r="AA88" s="346" t="str">
        <f t="shared" si="389"/>
        <v/>
      </c>
      <c r="AB88" s="346" t="str">
        <f t="shared" si="389"/>
        <v/>
      </c>
      <c r="AC88" s="346" t="str">
        <f t="shared" si="389"/>
        <v/>
      </c>
      <c r="AD88" s="346" t="str">
        <f t="shared" si="389"/>
        <v/>
      </c>
      <c r="AE88" s="346" t="str">
        <f t="shared" si="389"/>
        <v/>
      </c>
      <c r="AF88" s="346" t="str">
        <f t="shared" si="389"/>
        <v/>
      </c>
      <c r="AG88" s="311">
        <f t="shared" si="307"/>
        <v>0</v>
      </c>
      <c r="AH88" s="544"/>
      <c r="AO88" s="304">
        <v>3</v>
      </c>
      <c r="AP88" s="304">
        <v>1</v>
      </c>
      <c r="AQ88" s="304">
        <v>11</v>
      </c>
      <c r="AR88" s="306">
        <f ca="1">IF($AQ88=1,IF(INDIRECT(ADDRESS(($AO88-1)*3+$AP88+5,$AQ88+7))="",0,INDIRECT(ADDRESS(($AO88-1)*3+$AP88+5,$AQ88+7))),IF(INDIRECT(ADDRESS(($AO88-1)*3+$AP88+5,$AQ88+7))="",0,IF(COUNTIF(INDIRECT(ADDRESS(($AO88-1)*36+($AP88-1)*12+6,COLUMN())):INDIRECT(ADDRESS(($AO88-1)*36+($AP88-1)*12+$AQ88+4,COLUMN())),INDIRECT(ADDRESS(($AO88-1)*3+$AP88+5,$AQ88+7)))&gt;=1,0,INDIRECT(ADDRESS(($AO88-1)*3+$AP88+5,$AQ88+7)))))</f>
        <v>0</v>
      </c>
      <c r="AS88" s="304">
        <f ca="1">COUNTIF(INDIRECT("H"&amp;(ROW()+12*(($AO88-1)*3+$AP88)-ROW())/12+5):INDIRECT("S"&amp;(ROW()+12*(($AO88-1)*3+$AP88)-ROW())/12+5),AR88)</f>
        <v>0</v>
      </c>
      <c r="AT88" s="306">
        <f ca="1">IF($AQ88=1,IF(INDIRECT(ADDRESS(($AO88-1)*3+$AP88+5,$AQ88+20))="",0,INDIRECT(ADDRESS(($AO88-1)*3+$AP88+5,$AQ88+20))),IF(INDIRECT(ADDRESS(($AO88-1)*3+$AP88+5,$AQ88+20))="",0,IF(COUNTIF(INDIRECT(ADDRESS(($AO88-1)*36+($AP88-1)*12+6,COLUMN())):INDIRECT(ADDRESS(($AO88-1)*36+($AP88-1)*12+$AQ88+4,COLUMN())),INDIRECT(ADDRESS(($AO88-1)*3+$AP88+5,$AQ88+20)))&gt;=1,0,INDIRECT(ADDRESS(($AO88-1)*3+$AP88+5,$AQ88+20)))))</f>
        <v>0</v>
      </c>
      <c r="AU88" s="304">
        <f ca="1">COUNTIF(INDIRECT("U"&amp;(ROW()+12*(($AO88-1)*3+$AP88)-ROW())/12+5):INDIRECT("AF"&amp;(ROW()+12*(($AO88-1)*3+$AP88)-ROW())/12+5),AT88)</f>
        <v>0</v>
      </c>
      <c r="AV88" s="304">
        <f ca="1">IF(AND(AR88+AT88&gt;0,AS88+AU88&gt;0),COUNTIF(AV$6:AV87,"&gt;0")+1,0)</f>
        <v>0</v>
      </c>
      <c r="BF88" s="304">
        <v>2</v>
      </c>
      <c r="BG88" s="304" t="s">
        <v>346</v>
      </c>
      <c r="BH88" s="310">
        <f>IF(BH87+BU87&gt;マスタ!$C$3,1,0)</f>
        <v>0</v>
      </c>
      <c r="BI88" s="310">
        <f>IF(BI87+BV87&gt;マスタ!$C$3,1,0)</f>
        <v>0</v>
      </c>
      <c r="BJ88" s="310">
        <f>IF(BJ87+BW87&gt;マスタ!$C$3,1,0)</f>
        <v>0</v>
      </c>
      <c r="BK88" s="310">
        <f>IF(BK87+BX87&gt;マスタ!$C$3,1,0)</f>
        <v>0</v>
      </c>
      <c r="BL88" s="310">
        <f>IF(BL87+BY87&gt;マスタ!$C$3,1,0)</f>
        <v>0</v>
      </c>
      <c r="BM88" s="310">
        <f>IF(BM87+BZ87&gt;マスタ!$C$3,1,0)</f>
        <v>0</v>
      </c>
      <c r="BN88" s="310">
        <f>IF(BN87+CA87&gt;マスタ!$C$3,1,0)</f>
        <v>0</v>
      </c>
      <c r="BO88" s="310">
        <f>IF(BO87+CB87&gt;マスタ!$C$3,1,0)</f>
        <v>0</v>
      </c>
      <c r="BP88" s="310">
        <f>IF(BP87+CC87&gt;マスタ!$C$3,1,0)</f>
        <v>0</v>
      </c>
      <c r="BQ88" s="310">
        <f>IF(BQ87+CD87&gt;マスタ!$C$3,1,0)</f>
        <v>0</v>
      </c>
      <c r="BR88" s="310">
        <f>IF(BR87+CE87&gt;マスタ!$C$3,1,0)</f>
        <v>0</v>
      </c>
      <c r="BS88" s="310">
        <f>IF(BS87+CF87&gt;マスタ!$C$3,1,0)</f>
        <v>0</v>
      </c>
      <c r="BU88" s="310"/>
      <c r="BV88" s="310"/>
      <c r="BW88" s="310"/>
      <c r="BX88" s="310"/>
      <c r="BY88" s="310"/>
      <c r="BZ88" s="310"/>
      <c r="CA88" s="310"/>
      <c r="CB88" s="310"/>
      <c r="CC88" s="310"/>
      <c r="CD88" s="310"/>
      <c r="CE88" s="310"/>
      <c r="CF88" s="310"/>
    </row>
    <row r="89" spans="1:99" x14ac:dyDescent="0.15">
      <c r="A89" s="534"/>
      <c r="B89" s="537"/>
      <c r="C89" s="537"/>
      <c r="D89" s="537"/>
      <c r="E89" s="542"/>
      <c r="F89" s="537"/>
      <c r="G89" s="353" t="s">
        <v>447</v>
      </c>
      <c r="H89" s="309"/>
      <c r="I89" s="347"/>
      <c r="J89" s="347"/>
      <c r="K89" s="347"/>
      <c r="L89" s="347"/>
      <c r="M89" s="347"/>
      <c r="N89" s="347"/>
      <c r="O89" s="347"/>
      <c r="P89" s="347"/>
      <c r="Q89" s="347"/>
      <c r="R89" s="347"/>
      <c r="S89" s="347"/>
      <c r="T89" s="307">
        <f t="shared" si="305"/>
        <v>0</v>
      </c>
      <c r="U89" s="308"/>
      <c r="V89" s="348"/>
      <c r="W89" s="348"/>
      <c r="X89" s="348"/>
      <c r="Y89" s="348"/>
      <c r="Z89" s="348"/>
      <c r="AA89" s="348"/>
      <c r="AB89" s="348"/>
      <c r="AC89" s="348"/>
      <c r="AD89" s="348"/>
      <c r="AE89" s="348"/>
      <c r="AF89" s="348"/>
      <c r="AG89" s="307">
        <f t="shared" si="307"/>
        <v>0</v>
      </c>
      <c r="AH89" s="545"/>
      <c r="AO89" s="304">
        <v>3</v>
      </c>
      <c r="AP89" s="304">
        <v>1</v>
      </c>
      <c r="AQ89" s="304">
        <v>12</v>
      </c>
      <c r="AR89" s="306">
        <f ca="1">IF($AQ89=1,IF(INDIRECT(ADDRESS(($AO89-1)*3+$AP89+5,$AQ89+7))="",0,INDIRECT(ADDRESS(($AO89-1)*3+$AP89+5,$AQ89+7))),IF(INDIRECT(ADDRESS(($AO89-1)*3+$AP89+5,$AQ89+7))="",0,IF(COUNTIF(INDIRECT(ADDRESS(($AO89-1)*36+($AP89-1)*12+6,COLUMN())):INDIRECT(ADDRESS(($AO89-1)*36+($AP89-1)*12+$AQ89+4,COLUMN())),INDIRECT(ADDRESS(($AO89-1)*3+$AP89+5,$AQ89+7)))&gt;=1,0,INDIRECT(ADDRESS(($AO89-1)*3+$AP89+5,$AQ89+7)))))</f>
        <v>0</v>
      </c>
      <c r="AS89" s="304">
        <f ca="1">COUNTIF(INDIRECT("H"&amp;(ROW()+12*(($AO89-1)*3+$AP89)-ROW())/12+5):INDIRECT("S"&amp;(ROW()+12*(($AO89-1)*3+$AP89)-ROW())/12+5),AR89)</f>
        <v>0</v>
      </c>
      <c r="AT89" s="306">
        <f ca="1">IF($AQ89=1,IF(INDIRECT(ADDRESS(($AO89-1)*3+$AP89+5,$AQ89+20))="",0,INDIRECT(ADDRESS(($AO89-1)*3+$AP89+5,$AQ89+20))),IF(INDIRECT(ADDRESS(($AO89-1)*3+$AP89+5,$AQ89+20))="",0,IF(COUNTIF(INDIRECT(ADDRESS(($AO89-1)*36+($AP89-1)*12+6,COLUMN())):INDIRECT(ADDRESS(($AO89-1)*36+($AP89-1)*12+$AQ89+4,COLUMN())),INDIRECT(ADDRESS(($AO89-1)*3+$AP89+5,$AQ89+20)))&gt;=1,0,INDIRECT(ADDRESS(($AO89-1)*3+$AP89+5,$AQ89+20)))))</f>
        <v>0</v>
      </c>
      <c r="AU89" s="304">
        <f ca="1">COUNTIF(INDIRECT("U"&amp;(ROW()+12*(($AO89-1)*3+$AP89)-ROW())/12+5):INDIRECT("AF"&amp;(ROW()+12*(($AO89-1)*3+$AP89)-ROW())/12+5),AT89)</f>
        <v>0</v>
      </c>
      <c r="AV89" s="304">
        <f ca="1">IF(AND(AR89+AT89&gt;0,AS89+AU89&gt;0),COUNTIF(AV$6:AV88,"&gt;0")+1,0)</f>
        <v>0</v>
      </c>
      <c r="BF89" s="304">
        <v>3</v>
      </c>
      <c r="BG89" s="338"/>
      <c r="BH89" s="310"/>
      <c r="BI89" s="310"/>
      <c r="BJ89" s="310"/>
      <c r="BK89" s="310"/>
      <c r="BL89" s="310"/>
      <c r="BM89" s="310"/>
      <c r="BN89" s="310"/>
      <c r="BO89" s="310"/>
      <c r="BP89" s="310"/>
      <c r="BQ89" s="310"/>
      <c r="BR89" s="310"/>
      <c r="BS89" s="310"/>
    </row>
    <row r="90" spans="1:99" x14ac:dyDescent="0.15">
      <c r="A90" s="532">
        <v>29</v>
      </c>
      <c r="B90" s="535"/>
      <c r="C90" s="538"/>
      <c r="D90" s="539"/>
      <c r="E90" s="540"/>
      <c r="F90" s="539"/>
      <c r="G90" s="318" t="s">
        <v>348</v>
      </c>
      <c r="H90" s="317"/>
      <c r="I90" s="343" t="str">
        <f t="shared" ref="I90:I91" si="393">IF(H90="","",H90)</f>
        <v/>
      </c>
      <c r="J90" s="343" t="str">
        <f t="shared" ref="J90:J91" si="394">IF(I90="","",I90)</f>
        <v/>
      </c>
      <c r="K90" s="343" t="str">
        <f t="shared" ref="K90:K91" si="395">IF(J90="","",J90)</f>
        <v/>
      </c>
      <c r="L90" s="343" t="str">
        <f t="shared" ref="L90:L91" si="396">IF(K90="","",K90)</f>
        <v/>
      </c>
      <c r="M90" s="343" t="str">
        <f t="shared" ref="M90:M91" si="397">IF(L90="","",L90)</f>
        <v/>
      </c>
      <c r="N90" s="343" t="str">
        <f t="shared" ref="N90:N91" si="398">IF(M90="","",M90)</f>
        <v/>
      </c>
      <c r="O90" s="343" t="str">
        <f t="shared" ref="O90:O91" si="399">IF(N90="","",N90)</f>
        <v/>
      </c>
      <c r="P90" s="343" t="str">
        <f t="shared" ref="P90:P91" si="400">IF(O90="","",O90)</f>
        <v/>
      </c>
      <c r="Q90" s="343" t="str">
        <f t="shared" ref="Q90:Q91" si="401">IF(P90="","",P90)</f>
        <v/>
      </c>
      <c r="R90" s="343" t="str">
        <f t="shared" ref="R90:R91" si="402">IF(Q90="","",Q90)</f>
        <v/>
      </c>
      <c r="S90" s="343" t="str">
        <f t="shared" ref="S90:S91" si="403">IF(R90="","",R90)</f>
        <v/>
      </c>
      <c r="T90" s="315">
        <f t="shared" si="305"/>
        <v>0</v>
      </c>
      <c r="U90" s="316"/>
      <c r="V90" s="345" t="str">
        <f t="shared" si="389"/>
        <v/>
      </c>
      <c r="W90" s="345" t="str">
        <f t="shared" si="389"/>
        <v/>
      </c>
      <c r="X90" s="345" t="str">
        <f t="shared" si="389"/>
        <v/>
      </c>
      <c r="Y90" s="345" t="str">
        <f t="shared" si="389"/>
        <v/>
      </c>
      <c r="Z90" s="345" t="str">
        <f t="shared" si="389"/>
        <v/>
      </c>
      <c r="AA90" s="345" t="str">
        <f t="shared" si="389"/>
        <v/>
      </c>
      <c r="AB90" s="345" t="str">
        <f t="shared" si="389"/>
        <v/>
      </c>
      <c r="AC90" s="345" t="str">
        <f t="shared" si="389"/>
        <v/>
      </c>
      <c r="AD90" s="345" t="str">
        <f t="shared" si="389"/>
        <v/>
      </c>
      <c r="AE90" s="345" t="str">
        <f t="shared" si="389"/>
        <v/>
      </c>
      <c r="AF90" s="345" t="str">
        <f t="shared" si="389"/>
        <v/>
      </c>
      <c r="AG90" s="315">
        <f t="shared" si="307"/>
        <v>0</v>
      </c>
      <c r="AH90" s="543"/>
      <c r="AO90" s="304">
        <v>3</v>
      </c>
      <c r="AP90" s="304">
        <v>2</v>
      </c>
      <c r="AQ90" s="304">
        <v>1</v>
      </c>
      <c r="AR90" s="306">
        <f ca="1">IF($AQ90=1,IF(INDIRECT(ADDRESS(($AO90-1)*3+$AP90+5,$AQ90+7))="",0,INDIRECT(ADDRESS(($AO90-1)*3+$AP90+5,$AQ90+7))),IF(INDIRECT(ADDRESS(($AO90-1)*3+$AP90+5,$AQ90+7))="",0,IF(COUNTIF(INDIRECT(ADDRESS(($AO90-1)*36+($AP90-1)*12+6,COLUMN())):INDIRECT(ADDRESS(($AO90-1)*36+($AP90-1)*12+$AQ90+4,COLUMN())),INDIRECT(ADDRESS(($AO90-1)*3+$AP90+5,$AQ90+7)))&gt;=1,0,INDIRECT(ADDRESS(($AO90-1)*3+$AP90+5,$AQ90+7)))))</f>
        <v>0</v>
      </c>
      <c r="AS90" s="304">
        <f ca="1">COUNTIF(INDIRECT("H"&amp;(ROW()+12*(($AO90-1)*3+$AP90)-ROW())/12+5):INDIRECT("S"&amp;(ROW()+12*(($AO90-1)*3+$AP90)-ROW())/12+5),AR90)</f>
        <v>0</v>
      </c>
      <c r="AT90" s="306">
        <f ca="1">IF($AQ90=1,IF(INDIRECT(ADDRESS(($AO90-1)*3+$AP90+5,$AQ90+20))="",0,INDIRECT(ADDRESS(($AO90-1)*3+$AP90+5,$AQ90+20))),IF(INDIRECT(ADDRESS(($AO90-1)*3+$AP90+5,$AQ90+20))="",0,IF(COUNTIF(INDIRECT(ADDRESS(($AO90-1)*36+($AP90-1)*12+6,COLUMN())):INDIRECT(ADDRESS(($AO90-1)*36+($AP90-1)*12+$AQ90+4,COLUMN())),INDIRECT(ADDRESS(($AO90-1)*3+$AP90+5,$AQ90+20)))&gt;=1,0,INDIRECT(ADDRESS(($AO90-1)*3+$AP90+5,$AQ90+20)))))</f>
        <v>0</v>
      </c>
      <c r="AU90" s="304">
        <f ca="1">COUNTIF(INDIRECT("U"&amp;(ROW()+12*(($AO90-1)*3+$AP90)-ROW())/12+5):INDIRECT("AF"&amp;(ROW()+12*(($AO90-1)*3+$AP90)-ROW())/12+5),AT90)</f>
        <v>0</v>
      </c>
      <c r="AV90" s="304">
        <f ca="1">IF(AND(AR90+AT90&gt;0,AS90+AU90&gt;0),COUNTIF(AV$6:AV89,"&gt;0")+1,0)</f>
        <v>0</v>
      </c>
      <c r="BF90" s="304">
        <v>1</v>
      </c>
      <c r="BH90" s="310">
        <f t="shared" ref="BH90:BS90" si="404">SUM(H90:H91)</f>
        <v>0</v>
      </c>
      <c r="BI90" s="310">
        <f t="shared" si="404"/>
        <v>0</v>
      </c>
      <c r="BJ90" s="310">
        <f t="shared" si="404"/>
        <v>0</v>
      </c>
      <c r="BK90" s="310">
        <f t="shared" si="404"/>
        <v>0</v>
      </c>
      <c r="BL90" s="310">
        <f t="shared" si="404"/>
        <v>0</v>
      </c>
      <c r="BM90" s="310">
        <f t="shared" si="404"/>
        <v>0</v>
      </c>
      <c r="BN90" s="310">
        <f t="shared" si="404"/>
        <v>0</v>
      </c>
      <c r="BO90" s="310">
        <f t="shared" si="404"/>
        <v>0</v>
      </c>
      <c r="BP90" s="310">
        <f t="shared" si="404"/>
        <v>0</v>
      </c>
      <c r="BQ90" s="310">
        <f t="shared" si="404"/>
        <v>0</v>
      </c>
      <c r="BR90" s="310">
        <f t="shared" si="404"/>
        <v>0</v>
      </c>
      <c r="BS90" s="310">
        <f t="shared" si="404"/>
        <v>0</v>
      </c>
      <c r="BU90" s="310">
        <f t="shared" ref="BU90:CF90" si="405">SUM(U90:U91)</f>
        <v>0</v>
      </c>
      <c r="BV90" s="310">
        <f t="shared" si="405"/>
        <v>0</v>
      </c>
      <c r="BW90" s="310">
        <f t="shared" si="405"/>
        <v>0</v>
      </c>
      <c r="BX90" s="310">
        <f t="shared" si="405"/>
        <v>0</v>
      </c>
      <c r="BY90" s="310">
        <f t="shared" si="405"/>
        <v>0</v>
      </c>
      <c r="BZ90" s="310">
        <f t="shared" si="405"/>
        <v>0</v>
      </c>
      <c r="CA90" s="310">
        <f t="shared" si="405"/>
        <v>0</v>
      </c>
      <c r="CB90" s="310">
        <f t="shared" si="405"/>
        <v>0</v>
      </c>
      <c r="CC90" s="310">
        <f t="shared" si="405"/>
        <v>0</v>
      </c>
      <c r="CD90" s="310">
        <f t="shared" si="405"/>
        <v>0</v>
      </c>
      <c r="CE90" s="310">
        <f t="shared" si="405"/>
        <v>0</v>
      </c>
      <c r="CF90" s="310">
        <f t="shared" si="405"/>
        <v>0</v>
      </c>
      <c r="CI90" s="339" t="s">
        <v>421</v>
      </c>
      <c r="CJ90" s="310">
        <f>IF(OR($D90="副園長",$D90="教頭",$D90="主任保育士",$D90="主幹教諭"),0,BH90)</f>
        <v>0</v>
      </c>
      <c r="CK90" s="310">
        <f t="shared" ref="CK90:CU90" si="406">IF(OR($D90="副園長",$D90="教頭",$D90="主任保育士",$D90="主幹教諭"),0,BI90)</f>
        <v>0</v>
      </c>
      <c r="CL90" s="310">
        <f t="shared" si="406"/>
        <v>0</v>
      </c>
      <c r="CM90" s="310">
        <f t="shared" si="406"/>
        <v>0</v>
      </c>
      <c r="CN90" s="310">
        <f t="shared" si="406"/>
        <v>0</v>
      </c>
      <c r="CO90" s="310">
        <f t="shared" si="406"/>
        <v>0</v>
      </c>
      <c r="CP90" s="310">
        <f t="shared" si="406"/>
        <v>0</v>
      </c>
      <c r="CQ90" s="310">
        <f t="shared" si="406"/>
        <v>0</v>
      </c>
      <c r="CR90" s="310">
        <f t="shared" si="406"/>
        <v>0</v>
      </c>
      <c r="CS90" s="310">
        <f t="shared" si="406"/>
        <v>0</v>
      </c>
      <c r="CT90" s="310">
        <f t="shared" si="406"/>
        <v>0</v>
      </c>
      <c r="CU90" s="310">
        <f t="shared" si="406"/>
        <v>0</v>
      </c>
    </row>
    <row r="91" spans="1:99" x14ac:dyDescent="0.15">
      <c r="A91" s="533"/>
      <c r="B91" s="536"/>
      <c r="C91" s="536"/>
      <c r="D91" s="536"/>
      <c r="E91" s="541"/>
      <c r="F91" s="536"/>
      <c r="G91" s="314" t="s">
        <v>347</v>
      </c>
      <c r="H91" s="313"/>
      <c r="I91" s="344" t="str">
        <f t="shared" si="393"/>
        <v/>
      </c>
      <c r="J91" s="344" t="str">
        <f t="shared" si="394"/>
        <v/>
      </c>
      <c r="K91" s="344" t="str">
        <f t="shared" si="395"/>
        <v/>
      </c>
      <c r="L91" s="344" t="str">
        <f t="shared" si="396"/>
        <v/>
      </c>
      <c r="M91" s="344" t="str">
        <f t="shared" si="397"/>
        <v/>
      </c>
      <c r="N91" s="344" t="str">
        <f t="shared" si="398"/>
        <v/>
      </c>
      <c r="O91" s="344" t="str">
        <f t="shared" si="399"/>
        <v/>
      </c>
      <c r="P91" s="344" t="str">
        <f t="shared" si="400"/>
        <v/>
      </c>
      <c r="Q91" s="344" t="str">
        <f t="shared" si="401"/>
        <v/>
      </c>
      <c r="R91" s="344" t="str">
        <f t="shared" si="402"/>
        <v/>
      </c>
      <c r="S91" s="344" t="str">
        <f t="shared" si="403"/>
        <v/>
      </c>
      <c r="T91" s="311">
        <f t="shared" si="305"/>
        <v>0</v>
      </c>
      <c r="U91" s="312"/>
      <c r="V91" s="346" t="str">
        <f t="shared" si="389"/>
        <v/>
      </c>
      <c r="W91" s="346" t="str">
        <f t="shared" si="389"/>
        <v/>
      </c>
      <c r="X91" s="346" t="str">
        <f t="shared" si="389"/>
        <v/>
      </c>
      <c r="Y91" s="346" t="str">
        <f t="shared" si="389"/>
        <v/>
      </c>
      <c r="Z91" s="346" t="str">
        <f t="shared" si="389"/>
        <v/>
      </c>
      <c r="AA91" s="346" t="str">
        <f t="shared" si="389"/>
        <v/>
      </c>
      <c r="AB91" s="346" t="str">
        <f t="shared" si="389"/>
        <v/>
      </c>
      <c r="AC91" s="346" t="str">
        <f t="shared" si="389"/>
        <v/>
      </c>
      <c r="AD91" s="346" t="str">
        <f t="shared" si="389"/>
        <v/>
      </c>
      <c r="AE91" s="346" t="str">
        <f t="shared" si="389"/>
        <v/>
      </c>
      <c r="AF91" s="346" t="str">
        <f t="shared" si="389"/>
        <v/>
      </c>
      <c r="AG91" s="311">
        <f t="shared" si="307"/>
        <v>0</v>
      </c>
      <c r="AH91" s="544"/>
      <c r="AO91" s="304">
        <v>3</v>
      </c>
      <c r="AP91" s="304">
        <v>2</v>
      </c>
      <c r="AQ91" s="304">
        <v>2</v>
      </c>
      <c r="AR91" s="306">
        <f ca="1">IF($AQ91=1,IF(INDIRECT(ADDRESS(($AO91-1)*3+$AP91+5,$AQ91+7))="",0,INDIRECT(ADDRESS(($AO91-1)*3+$AP91+5,$AQ91+7))),IF(INDIRECT(ADDRESS(($AO91-1)*3+$AP91+5,$AQ91+7))="",0,IF(COUNTIF(INDIRECT(ADDRESS(($AO91-1)*36+($AP91-1)*12+6,COLUMN())):INDIRECT(ADDRESS(($AO91-1)*36+($AP91-1)*12+$AQ91+4,COLUMN())),INDIRECT(ADDRESS(($AO91-1)*3+$AP91+5,$AQ91+7)))&gt;=1,0,INDIRECT(ADDRESS(($AO91-1)*3+$AP91+5,$AQ91+7)))))</f>
        <v>0</v>
      </c>
      <c r="AS91" s="304">
        <f ca="1">COUNTIF(INDIRECT("H"&amp;(ROW()+12*(($AO91-1)*3+$AP91)-ROW())/12+5):INDIRECT("S"&amp;(ROW()+12*(($AO91-1)*3+$AP91)-ROW())/12+5),AR91)</f>
        <v>0</v>
      </c>
      <c r="AT91" s="306">
        <f ca="1">IF($AQ91=1,IF(INDIRECT(ADDRESS(($AO91-1)*3+$AP91+5,$AQ91+20))="",0,INDIRECT(ADDRESS(($AO91-1)*3+$AP91+5,$AQ91+20))),IF(INDIRECT(ADDRESS(($AO91-1)*3+$AP91+5,$AQ91+20))="",0,IF(COUNTIF(INDIRECT(ADDRESS(($AO91-1)*36+($AP91-1)*12+6,COLUMN())):INDIRECT(ADDRESS(($AO91-1)*36+($AP91-1)*12+$AQ91+4,COLUMN())),INDIRECT(ADDRESS(($AO91-1)*3+$AP91+5,$AQ91+20)))&gt;=1,0,INDIRECT(ADDRESS(($AO91-1)*3+$AP91+5,$AQ91+20)))))</f>
        <v>0</v>
      </c>
      <c r="AU91" s="304">
        <f ca="1">COUNTIF(INDIRECT("U"&amp;(ROW()+12*(($AO91-1)*3+$AP91)-ROW())/12+5):INDIRECT("AF"&amp;(ROW()+12*(($AO91-1)*3+$AP91)-ROW())/12+5),AT91)</f>
        <v>0</v>
      </c>
      <c r="AV91" s="304">
        <f ca="1">IF(AND(AR91+AT91&gt;0,AS91+AU91&gt;0),COUNTIF(AV$6:AV90,"&gt;0")+1,0)</f>
        <v>0</v>
      </c>
      <c r="BF91" s="304">
        <v>2</v>
      </c>
      <c r="BG91" s="304" t="s">
        <v>346</v>
      </c>
      <c r="BH91" s="310">
        <f>IF(BH90+BU90&gt;マスタ!$C$3,1,0)</f>
        <v>0</v>
      </c>
      <c r="BI91" s="310">
        <f>IF(BI90+BV90&gt;マスタ!$C$3,1,0)</f>
        <v>0</v>
      </c>
      <c r="BJ91" s="310">
        <f>IF(BJ90+BW90&gt;マスタ!$C$3,1,0)</f>
        <v>0</v>
      </c>
      <c r="BK91" s="310">
        <f>IF(BK90+BX90&gt;マスタ!$C$3,1,0)</f>
        <v>0</v>
      </c>
      <c r="BL91" s="310">
        <f>IF(BL90+BY90&gt;マスタ!$C$3,1,0)</f>
        <v>0</v>
      </c>
      <c r="BM91" s="310">
        <f>IF(BM90+BZ90&gt;マスタ!$C$3,1,0)</f>
        <v>0</v>
      </c>
      <c r="BN91" s="310">
        <f>IF(BN90+CA90&gt;マスタ!$C$3,1,0)</f>
        <v>0</v>
      </c>
      <c r="BO91" s="310">
        <f>IF(BO90+CB90&gt;マスタ!$C$3,1,0)</f>
        <v>0</v>
      </c>
      <c r="BP91" s="310">
        <f>IF(BP90+CC90&gt;マスタ!$C$3,1,0)</f>
        <v>0</v>
      </c>
      <c r="BQ91" s="310">
        <f>IF(BQ90+CD90&gt;マスタ!$C$3,1,0)</f>
        <v>0</v>
      </c>
      <c r="BR91" s="310">
        <f>IF(BR90+CE90&gt;マスタ!$C$3,1,0)</f>
        <v>0</v>
      </c>
      <c r="BS91" s="310">
        <f>IF(BS90+CF90&gt;マスタ!$C$3,1,0)</f>
        <v>0</v>
      </c>
      <c r="BU91" s="310"/>
      <c r="BV91" s="310"/>
      <c r="BW91" s="310"/>
      <c r="BX91" s="310"/>
      <c r="BY91" s="310"/>
      <c r="BZ91" s="310"/>
      <c r="CA91" s="310"/>
      <c r="CB91" s="310"/>
      <c r="CC91" s="310"/>
      <c r="CD91" s="310"/>
      <c r="CE91" s="310"/>
      <c r="CF91" s="310"/>
    </row>
    <row r="92" spans="1:99" x14ac:dyDescent="0.15">
      <c r="A92" s="534"/>
      <c r="B92" s="537"/>
      <c r="C92" s="537"/>
      <c r="D92" s="537"/>
      <c r="E92" s="542"/>
      <c r="F92" s="537"/>
      <c r="G92" s="353" t="s">
        <v>447</v>
      </c>
      <c r="H92" s="309"/>
      <c r="I92" s="347"/>
      <c r="J92" s="347"/>
      <c r="K92" s="347"/>
      <c r="L92" s="347"/>
      <c r="M92" s="347"/>
      <c r="N92" s="347"/>
      <c r="O92" s="347"/>
      <c r="P92" s="347"/>
      <c r="Q92" s="347"/>
      <c r="R92" s="347"/>
      <c r="S92" s="347"/>
      <c r="T92" s="307">
        <f t="shared" si="305"/>
        <v>0</v>
      </c>
      <c r="U92" s="308"/>
      <c r="V92" s="348"/>
      <c r="W92" s="348"/>
      <c r="X92" s="348"/>
      <c r="Y92" s="348"/>
      <c r="Z92" s="348"/>
      <c r="AA92" s="348"/>
      <c r="AB92" s="348"/>
      <c r="AC92" s="348"/>
      <c r="AD92" s="348"/>
      <c r="AE92" s="348"/>
      <c r="AF92" s="348"/>
      <c r="AG92" s="307">
        <f t="shared" si="307"/>
        <v>0</v>
      </c>
      <c r="AH92" s="545"/>
      <c r="AO92" s="304">
        <v>3</v>
      </c>
      <c r="AP92" s="304">
        <v>2</v>
      </c>
      <c r="AQ92" s="304">
        <v>3</v>
      </c>
      <c r="AR92" s="306">
        <f ca="1">IF($AQ92=1,IF(INDIRECT(ADDRESS(($AO92-1)*3+$AP92+5,$AQ92+7))="",0,INDIRECT(ADDRESS(($AO92-1)*3+$AP92+5,$AQ92+7))),IF(INDIRECT(ADDRESS(($AO92-1)*3+$AP92+5,$AQ92+7))="",0,IF(COUNTIF(INDIRECT(ADDRESS(($AO92-1)*36+($AP92-1)*12+6,COLUMN())):INDIRECT(ADDRESS(($AO92-1)*36+($AP92-1)*12+$AQ92+4,COLUMN())),INDIRECT(ADDRESS(($AO92-1)*3+$AP92+5,$AQ92+7)))&gt;=1,0,INDIRECT(ADDRESS(($AO92-1)*3+$AP92+5,$AQ92+7)))))</f>
        <v>0</v>
      </c>
      <c r="AS92" s="304">
        <f ca="1">COUNTIF(INDIRECT("H"&amp;(ROW()+12*(($AO92-1)*3+$AP92)-ROW())/12+5):INDIRECT("S"&amp;(ROW()+12*(($AO92-1)*3+$AP92)-ROW())/12+5),AR92)</f>
        <v>0</v>
      </c>
      <c r="AT92" s="306">
        <f ca="1">IF($AQ92=1,IF(INDIRECT(ADDRESS(($AO92-1)*3+$AP92+5,$AQ92+20))="",0,INDIRECT(ADDRESS(($AO92-1)*3+$AP92+5,$AQ92+20))),IF(INDIRECT(ADDRESS(($AO92-1)*3+$AP92+5,$AQ92+20))="",0,IF(COUNTIF(INDIRECT(ADDRESS(($AO92-1)*36+($AP92-1)*12+6,COLUMN())):INDIRECT(ADDRESS(($AO92-1)*36+($AP92-1)*12+$AQ92+4,COLUMN())),INDIRECT(ADDRESS(($AO92-1)*3+$AP92+5,$AQ92+20)))&gt;=1,0,INDIRECT(ADDRESS(($AO92-1)*3+$AP92+5,$AQ92+20)))))</f>
        <v>0</v>
      </c>
      <c r="AU92" s="304">
        <f ca="1">COUNTIF(INDIRECT("U"&amp;(ROW()+12*(($AO92-1)*3+$AP92)-ROW())/12+5):INDIRECT("AF"&amp;(ROW()+12*(($AO92-1)*3+$AP92)-ROW())/12+5),AT92)</f>
        <v>0</v>
      </c>
      <c r="AV92" s="304">
        <f ca="1">IF(AND(AR92+AT92&gt;0,AS92+AU92&gt;0),COUNTIF(AV$6:AV91,"&gt;0")+1,0)</f>
        <v>0</v>
      </c>
      <c r="BF92" s="304">
        <v>3</v>
      </c>
      <c r="BG92" s="338"/>
      <c r="BH92" s="310"/>
      <c r="BI92" s="310"/>
      <c r="BJ92" s="310"/>
      <c r="BK92" s="310"/>
      <c r="BL92" s="310"/>
      <c r="BM92" s="310"/>
      <c r="BN92" s="310"/>
      <c r="BO92" s="310"/>
      <c r="BP92" s="310"/>
      <c r="BQ92" s="310"/>
      <c r="BR92" s="310"/>
      <c r="BS92" s="310"/>
      <c r="BU92" s="310"/>
      <c r="BV92" s="310"/>
      <c r="BW92" s="310"/>
      <c r="BX92" s="310"/>
      <c r="BY92" s="310"/>
      <c r="BZ92" s="310"/>
      <c r="CA92" s="310"/>
      <c r="CB92" s="310"/>
      <c r="CC92" s="310"/>
      <c r="CD92" s="310"/>
      <c r="CE92" s="310"/>
      <c r="CF92" s="310"/>
    </row>
    <row r="93" spans="1:99" x14ac:dyDescent="0.15">
      <c r="A93" s="532">
        <v>30</v>
      </c>
      <c r="B93" s="535"/>
      <c r="C93" s="538"/>
      <c r="D93" s="539"/>
      <c r="E93" s="540"/>
      <c r="F93" s="539"/>
      <c r="G93" s="318" t="s">
        <v>348</v>
      </c>
      <c r="H93" s="317"/>
      <c r="I93" s="343" t="str">
        <f t="shared" ref="I93:I94" si="407">IF(H93="","",H93)</f>
        <v/>
      </c>
      <c r="J93" s="343" t="str">
        <f t="shared" ref="J93:J94" si="408">IF(I93="","",I93)</f>
        <v/>
      </c>
      <c r="K93" s="343" t="str">
        <f t="shared" ref="K93:K94" si="409">IF(J93="","",J93)</f>
        <v/>
      </c>
      <c r="L93" s="343" t="str">
        <f t="shared" ref="L93:L94" si="410">IF(K93="","",K93)</f>
        <v/>
      </c>
      <c r="M93" s="343" t="str">
        <f t="shared" ref="M93:M94" si="411">IF(L93="","",L93)</f>
        <v/>
      </c>
      <c r="N93" s="343" t="str">
        <f t="shared" ref="N93:N94" si="412">IF(M93="","",M93)</f>
        <v/>
      </c>
      <c r="O93" s="343" t="str">
        <f t="shared" ref="O93:O94" si="413">IF(N93="","",N93)</f>
        <v/>
      </c>
      <c r="P93" s="343" t="str">
        <f t="shared" ref="P93:P94" si="414">IF(O93="","",O93)</f>
        <v/>
      </c>
      <c r="Q93" s="343" t="str">
        <f t="shared" ref="Q93:Q94" si="415">IF(P93="","",P93)</f>
        <v/>
      </c>
      <c r="R93" s="343" t="str">
        <f t="shared" ref="R93:R94" si="416">IF(Q93="","",Q93)</f>
        <v/>
      </c>
      <c r="S93" s="343" t="str">
        <f t="shared" ref="S93:S94" si="417">IF(R93="","",R93)</f>
        <v/>
      </c>
      <c r="T93" s="315">
        <f t="shared" si="305"/>
        <v>0</v>
      </c>
      <c r="U93" s="316"/>
      <c r="V93" s="345" t="str">
        <f t="shared" si="389"/>
        <v/>
      </c>
      <c r="W93" s="345" t="str">
        <f t="shared" si="389"/>
        <v/>
      </c>
      <c r="X93" s="345" t="str">
        <f t="shared" si="389"/>
        <v/>
      </c>
      <c r="Y93" s="345" t="str">
        <f t="shared" si="389"/>
        <v/>
      </c>
      <c r="Z93" s="345" t="str">
        <f t="shared" si="389"/>
        <v/>
      </c>
      <c r="AA93" s="345" t="str">
        <f t="shared" si="389"/>
        <v/>
      </c>
      <c r="AB93" s="345" t="str">
        <f t="shared" si="389"/>
        <v/>
      </c>
      <c r="AC93" s="345" t="str">
        <f t="shared" si="389"/>
        <v/>
      </c>
      <c r="AD93" s="345" t="str">
        <f t="shared" si="389"/>
        <v/>
      </c>
      <c r="AE93" s="345" t="str">
        <f t="shared" si="389"/>
        <v/>
      </c>
      <c r="AF93" s="345" t="str">
        <f t="shared" si="389"/>
        <v/>
      </c>
      <c r="AG93" s="315">
        <f t="shared" si="307"/>
        <v>0</v>
      </c>
      <c r="AH93" s="543"/>
      <c r="AO93" s="304">
        <v>3</v>
      </c>
      <c r="AP93" s="304">
        <v>2</v>
      </c>
      <c r="AQ93" s="304">
        <v>4</v>
      </c>
      <c r="AR93" s="306">
        <f ca="1">IF($AQ93=1,IF(INDIRECT(ADDRESS(($AO93-1)*3+$AP93+5,$AQ93+7))="",0,INDIRECT(ADDRESS(($AO93-1)*3+$AP93+5,$AQ93+7))),IF(INDIRECT(ADDRESS(($AO93-1)*3+$AP93+5,$AQ93+7))="",0,IF(COUNTIF(INDIRECT(ADDRESS(($AO93-1)*36+($AP93-1)*12+6,COLUMN())):INDIRECT(ADDRESS(($AO93-1)*36+($AP93-1)*12+$AQ93+4,COLUMN())),INDIRECT(ADDRESS(($AO93-1)*3+$AP93+5,$AQ93+7)))&gt;=1,0,INDIRECT(ADDRESS(($AO93-1)*3+$AP93+5,$AQ93+7)))))</f>
        <v>0</v>
      </c>
      <c r="AS93" s="304">
        <f ca="1">COUNTIF(INDIRECT("H"&amp;(ROW()+12*(($AO93-1)*3+$AP93)-ROW())/12+5):INDIRECT("S"&amp;(ROW()+12*(($AO93-1)*3+$AP93)-ROW())/12+5),AR93)</f>
        <v>0</v>
      </c>
      <c r="AT93" s="306">
        <f ca="1">IF($AQ93=1,IF(INDIRECT(ADDRESS(($AO93-1)*3+$AP93+5,$AQ93+20))="",0,INDIRECT(ADDRESS(($AO93-1)*3+$AP93+5,$AQ93+20))),IF(INDIRECT(ADDRESS(($AO93-1)*3+$AP93+5,$AQ93+20))="",0,IF(COUNTIF(INDIRECT(ADDRESS(($AO93-1)*36+($AP93-1)*12+6,COLUMN())):INDIRECT(ADDRESS(($AO93-1)*36+($AP93-1)*12+$AQ93+4,COLUMN())),INDIRECT(ADDRESS(($AO93-1)*3+$AP93+5,$AQ93+20)))&gt;=1,0,INDIRECT(ADDRESS(($AO93-1)*3+$AP93+5,$AQ93+20)))))</f>
        <v>0</v>
      </c>
      <c r="AU93" s="304">
        <f ca="1">COUNTIF(INDIRECT("U"&amp;(ROW()+12*(($AO93-1)*3+$AP93)-ROW())/12+5):INDIRECT("AF"&amp;(ROW()+12*(($AO93-1)*3+$AP93)-ROW())/12+5),AT93)</f>
        <v>0</v>
      </c>
      <c r="AV93" s="304">
        <f ca="1">IF(AND(AR93+AT93&gt;0,AS93+AU93&gt;0),COUNTIF(AV$6:AV92,"&gt;0")+1,0)</f>
        <v>0</v>
      </c>
      <c r="BF93" s="304">
        <v>1</v>
      </c>
      <c r="BH93" s="310">
        <f t="shared" ref="BH93:BS93" si="418">SUM(H93:H94)</f>
        <v>0</v>
      </c>
      <c r="BI93" s="310">
        <f t="shared" si="418"/>
        <v>0</v>
      </c>
      <c r="BJ93" s="310">
        <f t="shared" si="418"/>
        <v>0</v>
      </c>
      <c r="BK93" s="310">
        <f t="shared" si="418"/>
        <v>0</v>
      </c>
      <c r="BL93" s="310">
        <f t="shared" si="418"/>
        <v>0</v>
      </c>
      <c r="BM93" s="310">
        <f t="shared" si="418"/>
        <v>0</v>
      </c>
      <c r="BN93" s="310">
        <f t="shared" si="418"/>
        <v>0</v>
      </c>
      <c r="BO93" s="310">
        <f t="shared" si="418"/>
        <v>0</v>
      </c>
      <c r="BP93" s="310">
        <f t="shared" si="418"/>
        <v>0</v>
      </c>
      <c r="BQ93" s="310">
        <f t="shared" si="418"/>
        <v>0</v>
      </c>
      <c r="BR93" s="310">
        <f t="shared" si="418"/>
        <v>0</v>
      </c>
      <c r="BS93" s="310">
        <f t="shared" si="418"/>
        <v>0</v>
      </c>
      <c r="BU93" s="310">
        <f t="shared" ref="BU93:CF93" si="419">SUM(U93:U94)</f>
        <v>0</v>
      </c>
      <c r="BV93" s="310">
        <f t="shared" si="419"/>
        <v>0</v>
      </c>
      <c r="BW93" s="310">
        <f t="shared" si="419"/>
        <v>0</v>
      </c>
      <c r="BX93" s="310">
        <f t="shared" si="419"/>
        <v>0</v>
      </c>
      <c r="BY93" s="310">
        <f t="shared" si="419"/>
        <v>0</v>
      </c>
      <c r="BZ93" s="310">
        <f t="shared" si="419"/>
        <v>0</v>
      </c>
      <c r="CA93" s="310">
        <f t="shared" si="419"/>
        <v>0</v>
      </c>
      <c r="CB93" s="310">
        <f t="shared" si="419"/>
        <v>0</v>
      </c>
      <c r="CC93" s="310">
        <f t="shared" si="419"/>
        <v>0</v>
      </c>
      <c r="CD93" s="310">
        <f t="shared" si="419"/>
        <v>0</v>
      </c>
      <c r="CE93" s="310">
        <f t="shared" si="419"/>
        <v>0</v>
      </c>
      <c r="CF93" s="310">
        <f t="shared" si="419"/>
        <v>0</v>
      </c>
      <c r="CI93" s="339" t="s">
        <v>421</v>
      </c>
      <c r="CJ93" s="310">
        <f>IF(OR($D93="副園長",$D93="教頭",$D93="主任保育士",$D93="主幹教諭"),0,BH93)</f>
        <v>0</v>
      </c>
      <c r="CK93" s="310">
        <f t="shared" ref="CK93:CU93" si="420">IF(OR($D93="副園長",$D93="教頭",$D93="主任保育士",$D93="主幹教諭"),0,BI93)</f>
        <v>0</v>
      </c>
      <c r="CL93" s="310">
        <f t="shared" si="420"/>
        <v>0</v>
      </c>
      <c r="CM93" s="310">
        <f t="shared" si="420"/>
        <v>0</v>
      </c>
      <c r="CN93" s="310">
        <f t="shared" si="420"/>
        <v>0</v>
      </c>
      <c r="CO93" s="310">
        <f t="shared" si="420"/>
        <v>0</v>
      </c>
      <c r="CP93" s="310">
        <f t="shared" si="420"/>
        <v>0</v>
      </c>
      <c r="CQ93" s="310">
        <f t="shared" si="420"/>
        <v>0</v>
      </c>
      <c r="CR93" s="310">
        <f t="shared" si="420"/>
        <v>0</v>
      </c>
      <c r="CS93" s="310">
        <f t="shared" si="420"/>
        <v>0</v>
      </c>
      <c r="CT93" s="310">
        <f t="shared" si="420"/>
        <v>0</v>
      </c>
      <c r="CU93" s="310">
        <f t="shared" si="420"/>
        <v>0</v>
      </c>
    </row>
    <row r="94" spans="1:99" x14ac:dyDescent="0.15">
      <c r="A94" s="533"/>
      <c r="B94" s="536"/>
      <c r="C94" s="536"/>
      <c r="D94" s="536"/>
      <c r="E94" s="541"/>
      <c r="F94" s="536"/>
      <c r="G94" s="314" t="s">
        <v>347</v>
      </c>
      <c r="H94" s="313"/>
      <c r="I94" s="344" t="str">
        <f t="shared" si="407"/>
        <v/>
      </c>
      <c r="J94" s="344" t="str">
        <f t="shared" si="408"/>
        <v/>
      </c>
      <c r="K94" s="344" t="str">
        <f t="shared" si="409"/>
        <v/>
      </c>
      <c r="L94" s="344" t="str">
        <f t="shared" si="410"/>
        <v/>
      </c>
      <c r="M94" s="344" t="str">
        <f t="shared" si="411"/>
        <v/>
      </c>
      <c r="N94" s="344" t="str">
        <f t="shared" si="412"/>
        <v/>
      </c>
      <c r="O94" s="344" t="str">
        <f t="shared" si="413"/>
        <v/>
      </c>
      <c r="P94" s="344" t="str">
        <f t="shared" si="414"/>
        <v/>
      </c>
      <c r="Q94" s="344" t="str">
        <f t="shared" si="415"/>
        <v/>
      </c>
      <c r="R94" s="344" t="str">
        <f t="shared" si="416"/>
        <v/>
      </c>
      <c r="S94" s="344" t="str">
        <f t="shared" si="417"/>
        <v/>
      </c>
      <c r="T94" s="311">
        <f t="shared" si="305"/>
        <v>0</v>
      </c>
      <c r="U94" s="312"/>
      <c r="V94" s="346" t="str">
        <f t="shared" si="389"/>
        <v/>
      </c>
      <c r="W94" s="346" t="str">
        <f t="shared" si="389"/>
        <v/>
      </c>
      <c r="X94" s="346" t="str">
        <f t="shared" si="389"/>
        <v/>
      </c>
      <c r="Y94" s="346" t="str">
        <f t="shared" si="389"/>
        <v/>
      </c>
      <c r="Z94" s="346" t="str">
        <f t="shared" si="389"/>
        <v/>
      </c>
      <c r="AA94" s="346" t="str">
        <f t="shared" si="389"/>
        <v/>
      </c>
      <c r="AB94" s="346" t="str">
        <f t="shared" si="389"/>
        <v/>
      </c>
      <c r="AC94" s="346" t="str">
        <f t="shared" si="389"/>
        <v/>
      </c>
      <c r="AD94" s="346" t="str">
        <f t="shared" si="389"/>
        <v/>
      </c>
      <c r="AE94" s="346" t="str">
        <f t="shared" si="389"/>
        <v/>
      </c>
      <c r="AF94" s="346" t="str">
        <f t="shared" si="389"/>
        <v/>
      </c>
      <c r="AG94" s="311">
        <f t="shared" si="307"/>
        <v>0</v>
      </c>
      <c r="AH94" s="544"/>
      <c r="AO94" s="304">
        <v>3</v>
      </c>
      <c r="AP94" s="304">
        <v>2</v>
      </c>
      <c r="AQ94" s="304">
        <v>5</v>
      </c>
      <c r="AR94" s="306">
        <f ca="1">IF($AQ94=1,IF(INDIRECT(ADDRESS(($AO94-1)*3+$AP94+5,$AQ94+7))="",0,INDIRECT(ADDRESS(($AO94-1)*3+$AP94+5,$AQ94+7))),IF(INDIRECT(ADDRESS(($AO94-1)*3+$AP94+5,$AQ94+7))="",0,IF(COUNTIF(INDIRECT(ADDRESS(($AO94-1)*36+($AP94-1)*12+6,COLUMN())):INDIRECT(ADDRESS(($AO94-1)*36+($AP94-1)*12+$AQ94+4,COLUMN())),INDIRECT(ADDRESS(($AO94-1)*3+$AP94+5,$AQ94+7)))&gt;=1,0,INDIRECT(ADDRESS(($AO94-1)*3+$AP94+5,$AQ94+7)))))</f>
        <v>0</v>
      </c>
      <c r="AS94" s="304">
        <f ca="1">COUNTIF(INDIRECT("H"&amp;(ROW()+12*(($AO94-1)*3+$AP94)-ROW())/12+5):INDIRECT("S"&amp;(ROW()+12*(($AO94-1)*3+$AP94)-ROW())/12+5),AR94)</f>
        <v>0</v>
      </c>
      <c r="AT94" s="306">
        <f ca="1">IF($AQ94=1,IF(INDIRECT(ADDRESS(($AO94-1)*3+$AP94+5,$AQ94+20))="",0,INDIRECT(ADDRESS(($AO94-1)*3+$AP94+5,$AQ94+20))),IF(INDIRECT(ADDRESS(($AO94-1)*3+$AP94+5,$AQ94+20))="",0,IF(COUNTIF(INDIRECT(ADDRESS(($AO94-1)*36+($AP94-1)*12+6,COLUMN())):INDIRECT(ADDRESS(($AO94-1)*36+($AP94-1)*12+$AQ94+4,COLUMN())),INDIRECT(ADDRESS(($AO94-1)*3+$AP94+5,$AQ94+20)))&gt;=1,0,INDIRECT(ADDRESS(($AO94-1)*3+$AP94+5,$AQ94+20)))))</f>
        <v>0</v>
      </c>
      <c r="AU94" s="304">
        <f ca="1">COUNTIF(INDIRECT("U"&amp;(ROW()+12*(($AO94-1)*3+$AP94)-ROW())/12+5):INDIRECT("AF"&amp;(ROW()+12*(($AO94-1)*3+$AP94)-ROW())/12+5),AT94)</f>
        <v>0</v>
      </c>
      <c r="AV94" s="304">
        <f ca="1">IF(AND(AR94+AT94&gt;0,AS94+AU94&gt;0),COUNTIF(AV$6:AV93,"&gt;0")+1,0)</f>
        <v>0</v>
      </c>
      <c r="BF94" s="304">
        <v>2</v>
      </c>
      <c r="BG94" s="304" t="s">
        <v>346</v>
      </c>
      <c r="BH94" s="310">
        <f>IF(BH93+BU93&gt;マスタ!$C$3,1,0)</f>
        <v>0</v>
      </c>
      <c r="BI94" s="310">
        <f>IF(BI93+BV93&gt;マスタ!$C$3,1,0)</f>
        <v>0</v>
      </c>
      <c r="BJ94" s="310">
        <f>IF(BJ93+BW93&gt;マスタ!$C$3,1,0)</f>
        <v>0</v>
      </c>
      <c r="BK94" s="310">
        <f>IF(BK93+BX93&gt;マスタ!$C$3,1,0)</f>
        <v>0</v>
      </c>
      <c r="BL94" s="310">
        <f>IF(BL93+BY93&gt;マスタ!$C$3,1,0)</f>
        <v>0</v>
      </c>
      <c r="BM94" s="310">
        <f>IF(BM93+BZ93&gt;マスタ!$C$3,1,0)</f>
        <v>0</v>
      </c>
      <c r="BN94" s="310">
        <f>IF(BN93+CA93&gt;マスタ!$C$3,1,0)</f>
        <v>0</v>
      </c>
      <c r="BO94" s="310">
        <f>IF(BO93+CB93&gt;マスタ!$C$3,1,0)</f>
        <v>0</v>
      </c>
      <c r="BP94" s="310">
        <f>IF(BP93+CC93&gt;マスタ!$C$3,1,0)</f>
        <v>0</v>
      </c>
      <c r="BQ94" s="310">
        <f>IF(BQ93+CD93&gt;マスタ!$C$3,1,0)</f>
        <v>0</v>
      </c>
      <c r="BR94" s="310">
        <f>IF(BR93+CE93&gt;マスタ!$C$3,1,0)</f>
        <v>0</v>
      </c>
      <c r="BS94" s="310">
        <f>IF(BS93+CF93&gt;マスタ!$C$3,1,0)</f>
        <v>0</v>
      </c>
    </row>
    <row r="95" spans="1:99" x14ac:dyDescent="0.15">
      <c r="A95" s="534"/>
      <c r="B95" s="537"/>
      <c r="C95" s="537"/>
      <c r="D95" s="537"/>
      <c r="E95" s="542"/>
      <c r="F95" s="537"/>
      <c r="G95" s="353" t="s">
        <v>447</v>
      </c>
      <c r="H95" s="309"/>
      <c r="I95" s="347"/>
      <c r="J95" s="347"/>
      <c r="K95" s="347"/>
      <c r="L95" s="347"/>
      <c r="M95" s="347"/>
      <c r="N95" s="347"/>
      <c r="O95" s="347"/>
      <c r="P95" s="347"/>
      <c r="Q95" s="347"/>
      <c r="R95" s="347"/>
      <c r="S95" s="347"/>
      <c r="T95" s="307">
        <f t="shared" si="305"/>
        <v>0</v>
      </c>
      <c r="U95" s="308"/>
      <c r="V95" s="348"/>
      <c r="W95" s="348"/>
      <c r="X95" s="348"/>
      <c r="Y95" s="348"/>
      <c r="Z95" s="348"/>
      <c r="AA95" s="348"/>
      <c r="AB95" s="348"/>
      <c r="AC95" s="348"/>
      <c r="AD95" s="348"/>
      <c r="AE95" s="348"/>
      <c r="AF95" s="348"/>
      <c r="AG95" s="307">
        <f t="shared" si="307"/>
        <v>0</v>
      </c>
      <c r="AH95" s="545"/>
      <c r="AO95" s="304">
        <v>3</v>
      </c>
      <c r="AP95" s="304">
        <v>2</v>
      </c>
      <c r="AQ95" s="304">
        <v>6</v>
      </c>
      <c r="AR95" s="306">
        <f ca="1">IF($AQ95=1,IF(INDIRECT(ADDRESS(($AO95-1)*3+$AP95+5,$AQ95+7))="",0,INDIRECT(ADDRESS(($AO95-1)*3+$AP95+5,$AQ95+7))),IF(INDIRECT(ADDRESS(($AO95-1)*3+$AP95+5,$AQ95+7))="",0,IF(COUNTIF(INDIRECT(ADDRESS(($AO95-1)*36+($AP95-1)*12+6,COLUMN())):INDIRECT(ADDRESS(($AO95-1)*36+($AP95-1)*12+$AQ95+4,COLUMN())),INDIRECT(ADDRESS(($AO95-1)*3+$AP95+5,$AQ95+7)))&gt;=1,0,INDIRECT(ADDRESS(($AO95-1)*3+$AP95+5,$AQ95+7)))))</f>
        <v>0</v>
      </c>
      <c r="AS95" s="304">
        <f ca="1">COUNTIF(INDIRECT("H"&amp;(ROW()+12*(($AO95-1)*3+$AP95)-ROW())/12+5):INDIRECT("S"&amp;(ROW()+12*(($AO95-1)*3+$AP95)-ROW())/12+5),AR95)</f>
        <v>0</v>
      </c>
      <c r="AT95" s="306">
        <f ca="1">IF($AQ95=1,IF(INDIRECT(ADDRESS(($AO95-1)*3+$AP95+5,$AQ95+20))="",0,INDIRECT(ADDRESS(($AO95-1)*3+$AP95+5,$AQ95+20))),IF(INDIRECT(ADDRESS(($AO95-1)*3+$AP95+5,$AQ95+20))="",0,IF(COUNTIF(INDIRECT(ADDRESS(($AO95-1)*36+($AP95-1)*12+6,COLUMN())):INDIRECT(ADDRESS(($AO95-1)*36+($AP95-1)*12+$AQ95+4,COLUMN())),INDIRECT(ADDRESS(($AO95-1)*3+$AP95+5,$AQ95+20)))&gt;=1,0,INDIRECT(ADDRESS(($AO95-1)*3+$AP95+5,$AQ95+20)))))</f>
        <v>0</v>
      </c>
      <c r="AU95" s="304">
        <f ca="1">COUNTIF(INDIRECT("U"&amp;(ROW()+12*(($AO95-1)*3+$AP95)-ROW())/12+5):INDIRECT("AF"&amp;(ROW()+12*(($AO95-1)*3+$AP95)-ROW())/12+5),AT95)</f>
        <v>0</v>
      </c>
      <c r="AV95" s="304">
        <f ca="1">IF(AND(AR95+AT95&gt;0,AS95+AU95&gt;0),COUNTIF(AV$6:AV94,"&gt;0")+1,0)</f>
        <v>0</v>
      </c>
      <c r="BF95" s="304">
        <v>3</v>
      </c>
      <c r="BG95" s="338"/>
      <c r="BH95" s="310"/>
      <c r="BI95" s="310"/>
      <c r="BJ95" s="310"/>
      <c r="BK95" s="310"/>
      <c r="BL95" s="310"/>
      <c r="BM95" s="310"/>
      <c r="BN95" s="310"/>
      <c r="BO95" s="310"/>
      <c r="BP95" s="310"/>
      <c r="BQ95" s="310"/>
      <c r="BR95" s="310"/>
      <c r="BS95" s="310"/>
    </row>
    <row r="96" spans="1:99" x14ac:dyDescent="0.15">
      <c r="A96" s="532">
        <v>31</v>
      </c>
      <c r="B96" s="535"/>
      <c r="C96" s="538"/>
      <c r="D96" s="539"/>
      <c r="E96" s="540"/>
      <c r="F96" s="539"/>
      <c r="G96" s="318" t="s">
        <v>348</v>
      </c>
      <c r="H96" s="317"/>
      <c r="I96" s="343" t="str">
        <f t="shared" ref="I96:I97" si="421">IF(H96="","",H96)</f>
        <v/>
      </c>
      <c r="J96" s="343" t="str">
        <f t="shared" ref="J96:J97" si="422">IF(I96="","",I96)</f>
        <v/>
      </c>
      <c r="K96" s="343" t="str">
        <f t="shared" ref="K96:K97" si="423">IF(J96="","",J96)</f>
        <v/>
      </c>
      <c r="L96" s="343" t="str">
        <f t="shared" ref="L96:L97" si="424">IF(K96="","",K96)</f>
        <v/>
      </c>
      <c r="M96" s="343" t="str">
        <f t="shared" ref="M96:M97" si="425">IF(L96="","",L96)</f>
        <v/>
      </c>
      <c r="N96" s="343" t="str">
        <f t="shared" ref="N96:N97" si="426">IF(M96="","",M96)</f>
        <v/>
      </c>
      <c r="O96" s="343" t="str">
        <f t="shared" ref="O96:O97" si="427">IF(N96="","",N96)</f>
        <v/>
      </c>
      <c r="P96" s="343" t="str">
        <f t="shared" ref="P96:P97" si="428">IF(O96="","",O96)</f>
        <v/>
      </c>
      <c r="Q96" s="343" t="str">
        <f t="shared" ref="Q96:Q97" si="429">IF(P96="","",P96)</f>
        <v/>
      </c>
      <c r="R96" s="343" t="str">
        <f t="shared" ref="R96:R97" si="430">IF(Q96="","",Q96)</f>
        <v/>
      </c>
      <c r="S96" s="343" t="str">
        <f t="shared" ref="S96:S97" si="431">IF(R96="","",R96)</f>
        <v/>
      </c>
      <c r="T96" s="315">
        <f t="shared" si="305"/>
        <v>0</v>
      </c>
      <c r="U96" s="316"/>
      <c r="V96" s="345" t="str">
        <f t="shared" ref="V96:V97" si="432">IF(U96="","",U96)</f>
        <v/>
      </c>
      <c r="W96" s="345" t="str">
        <f t="shared" ref="W96:W97" si="433">IF(V96="","",V96)</f>
        <v/>
      </c>
      <c r="X96" s="345" t="str">
        <f t="shared" ref="X96:X97" si="434">IF(W96="","",W96)</f>
        <v/>
      </c>
      <c r="Y96" s="345" t="str">
        <f t="shared" ref="Y96:Y97" si="435">IF(X96="","",X96)</f>
        <v/>
      </c>
      <c r="Z96" s="345" t="str">
        <f t="shared" ref="Z96:Z97" si="436">IF(Y96="","",Y96)</f>
        <v/>
      </c>
      <c r="AA96" s="345" t="str">
        <f t="shared" ref="AA96:AA97" si="437">IF(Z96="","",Z96)</f>
        <v/>
      </c>
      <c r="AB96" s="345" t="str">
        <f t="shared" ref="AB96:AB97" si="438">IF(AA96="","",AA96)</f>
        <v/>
      </c>
      <c r="AC96" s="345" t="str">
        <f t="shared" ref="AC96:AC97" si="439">IF(AB96="","",AB96)</f>
        <v/>
      </c>
      <c r="AD96" s="345" t="str">
        <f t="shared" ref="AD96:AD97" si="440">IF(AC96="","",AC96)</f>
        <v/>
      </c>
      <c r="AE96" s="345" t="str">
        <f t="shared" ref="AE96:AE97" si="441">IF(AD96="","",AD96)</f>
        <v/>
      </c>
      <c r="AF96" s="345" t="str">
        <f t="shared" ref="AF96:AF97" si="442">IF(AE96="","",AE96)</f>
        <v/>
      </c>
      <c r="AG96" s="315">
        <f t="shared" si="307"/>
        <v>0</v>
      </c>
      <c r="AH96" s="543"/>
      <c r="AO96" s="304">
        <v>3</v>
      </c>
      <c r="AP96" s="304">
        <v>2</v>
      </c>
      <c r="AQ96" s="304">
        <v>7</v>
      </c>
      <c r="AR96" s="306">
        <f ca="1">IF($AQ96=1,IF(INDIRECT(ADDRESS(($AO96-1)*3+$AP96+5,$AQ96+7))="",0,INDIRECT(ADDRESS(($AO96-1)*3+$AP96+5,$AQ96+7))),IF(INDIRECT(ADDRESS(($AO96-1)*3+$AP96+5,$AQ96+7))="",0,IF(COUNTIF(INDIRECT(ADDRESS(($AO96-1)*36+($AP96-1)*12+6,COLUMN())):INDIRECT(ADDRESS(($AO96-1)*36+($AP96-1)*12+$AQ96+4,COLUMN())),INDIRECT(ADDRESS(($AO96-1)*3+$AP96+5,$AQ96+7)))&gt;=1,0,INDIRECT(ADDRESS(($AO96-1)*3+$AP96+5,$AQ96+7)))))</f>
        <v>0</v>
      </c>
      <c r="AS96" s="304">
        <f ca="1">COUNTIF(INDIRECT("H"&amp;(ROW()+12*(($AO96-1)*3+$AP96)-ROW())/12+5):INDIRECT("S"&amp;(ROW()+12*(($AO96-1)*3+$AP96)-ROW())/12+5),AR96)</f>
        <v>0</v>
      </c>
      <c r="AT96" s="306">
        <f ca="1">IF($AQ96=1,IF(INDIRECT(ADDRESS(($AO96-1)*3+$AP96+5,$AQ96+20))="",0,INDIRECT(ADDRESS(($AO96-1)*3+$AP96+5,$AQ96+20))),IF(INDIRECT(ADDRESS(($AO96-1)*3+$AP96+5,$AQ96+20))="",0,IF(COUNTIF(INDIRECT(ADDRESS(($AO96-1)*36+($AP96-1)*12+6,COLUMN())):INDIRECT(ADDRESS(($AO96-1)*36+($AP96-1)*12+$AQ96+4,COLUMN())),INDIRECT(ADDRESS(($AO96-1)*3+$AP96+5,$AQ96+20)))&gt;=1,0,INDIRECT(ADDRESS(($AO96-1)*3+$AP96+5,$AQ96+20)))))</f>
        <v>0</v>
      </c>
      <c r="AU96" s="304">
        <f ca="1">COUNTIF(INDIRECT("U"&amp;(ROW()+12*(($AO96-1)*3+$AP96)-ROW())/12+5):INDIRECT("AF"&amp;(ROW()+12*(($AO96-1)*3+$AP96)-ROW())/12+5),AT96)</f>
        <v>0</v>
      </c>
      <c r="AV96" s="304">
        <f ca="1">IF(AND(AR96+AT96&gt;0,AS96+AU96&gt;0),COUNTIF(AV$6:AV95,"&gt;0")+1,0)</f>
        <v>0</v>
      </c>
      <c r="BF96" s="304">
        <v>1</v>
      </c>
      <c r="BH96" s="310">
        <f t="shared" ref="BH96" si="443">SUM(H96:H97)</f>
        <v>0</v>
      </c>
      <c r="BI96" s="310">
        <f t="shared" ref="BI96" si="444">SUM(I96:I97)</f>
        <v>0</v>
      </c>
      <c r="BJ96" s="310">
        <f t="shared" ref="BJ96" si="445">SUM(J96:J97)</f>
        <v>0</v>
      </c>
      <c r="BK96" s="310">
        <f t="shared" ref="BK96" si="446">SUM(K96:K97)</f>
        <v>0</v>
      </c>
      <c r="BL96" s="310">
        <f t="shared" ref="BL96" si="447">SUM(L96:L97)</f>
        <v>0</v>
      </c>
      <c r="BM96" s="310">
        <f t="shared" ref="BM96" si="448">SUM(M96:M97)</f>
        <v>0</v>
      </c>
      <c r="BN96" s="310">
        <f t="shared" ref="BN96" si="449">SUM(N96:N97)</f>
        <v>0</v>
      </c>
      <c r="BO96" s="310">
        <f t="shared" ref="BO96" si="450">SUM(O96:O97)</f>
        <v>0</v>
      </c>
      <c r="BP96" s="310">
        <f t="shared" ref="BP96" si="451">SUM(P96:P97)</f>
        <v>0</v>
      </c>
      <c r="BQ96" s="310">
        <f t="shared" ref="BQ96" si="452">SUM(Q96:Q97)</f>
        <v>0</v>
      </c>
      <c r="BR96" s="310">
        <f t="shared" ref="BR96" si="453">SUM(R96:R97)</f>
        <v>0</v>
      </c>
      <c r="BS96" s="310">
        <f t="shared" ref="BS96" si="454">SUM(S96:S97)</f>
        <v>0</v>
      </c>
      <c r="BU96" s="310">
        <f t="shared" ref="BU96" si="455">SUM(U96:U97)</f>
        <v>0</v>
      </c>
      <c r="BV96" s="310">
        <f t="shared" ref="BV96" si="456">SUM(V96:V97)</f>
        <v>0</v>
      </c>
      <c r="BW96" s="310">
        <f t="shared" ref="BW96" si="457">SUM(W96:W97)</f>
        <v>0</v>
      </c>
      <c r="BX96" s="310">
        <f t="shared" ref="BX96" si="458">SUM(X96:X97)</f>
        <v>0</v>
      </c>
      <c r="BY96" s="310">
        <f t="shared" ref="BY96" si="459">SUM(Y96:Y97)</f>
        <v>0</v>
      </c>
      <c r="BZ96" s="310">
        <f t="shared" ref="BZ96" si="460">SUM(Z96:Z97)</f>
        <v>0</v>
      </c>
      <c r="CA96" s="310">
        <f t="shared" ref="CA96" si="461">SUM(AA96:AA97)</f>
        <v>0</v>
      </c>
      <c r="CB96" s="310">
        <f t="shared" ref="CB96" si="462">SUM(AB96:AB97)</f>
        <v>0</v>
      </c>
      <c r="CC96" s="310">
        <f t="shared" ref="CC96" si="463">SUM(AC96:AC97)</f>
        <v>0</v>
      </c>
      <c r="CD96" s="310">
        <f t="shared" ref="CD96" si="464">SUM(AD96:AD97)</f>
        <v>0</v>
      </c>
      <c r="CE96" s="310">
        <f t="shared" ref="CE96" si="465">SUM(AE96:AE97)</f>
        <v>0</v>
      </c>
      <c r="CF96" s="310">
        <f t="shared" ref="CF96" si="466">SUM(AF96:AF97)</f>
        <v>0</v>
      </c>
      <c r="CI96" s="339" t="s">
        <v>421</v>
      </c>
      <c r="CJ96" s="310">
        <f>IF(OR($D96="副園長",$D96="教頭",$D96="主任保育士",$D96="主幹教諭"),0,BH96)</f>
        <v>0</v>
      </c>
      <c r="CK96" s="310">
        <f t="shared" ref="CK96" si="467">IF(OR($D96="副園長",$D96="教頭",$D96="主任保育士",$D96="主幹教諭"),0,BI96)</f>
        <v>0</v>
      </c>
      <c r="CL96" s="310">
        <f t="shared" ref="CL96" si="468">IF(OR($D96="副園長",$D96="教頭",$D96="主任保育士",$D96="主幹教諭"),0,BJ96)</f>
        <v>0</v>
      </c>
      <c r="CM96" s="310">
        <f t="shared" ref="CM96" si="469">IF(OR($D96="副園長",$D96="教頭",$D96="主任保育士",$D96="主幹教諭"),0,BK96)</f>
        <v>0</v>
      </c>
      <c r="CN96" s="310">
        <f t="shared" ref="CN96" si="470">IF(OR($D96="副園長",$D96="教頭",$D96="主任保育士",$D96="主幹教諭"),0,BL96)</f>
        <v>0</v>
      </c>
      <c r="CO96" s="310">
        <f t="shared" ref="CO96" si="471">IF(OR($D96="副園長",$D96="教頭",$D96="主任保育士",$D96="主幹教諭"),0,BM96)</f>
        <v>0</v>
      </c>
      <c r="CP96" s="310">
        <f t="shared" ref="CP96" si="472">IF(OR($D96="副園長",$D96="教頭",$D96="主任保育士",$D96="主幹教諭"),0,BN96)</f>
        <v>0</v>
      </c>
      <c r="CQ96" s="310">
        <f t="shared" ref="CQ96" si="473">IF(OR($D96="副園長",$D96="教頭",$D96="主任保育士",$D96="主幹教諭"),0,BO96)</f>
        <v>0</v>
      </c>
      <c r="CR96" s="310">
        <f t="shared" ref="CR96" si="474">IF(OR($D96="副園長",$D96="教頭",$D96="主任保育士",$D96="主幹教諭"),0,BP96)</f>
        <v>0</v>
      </c>
      <c r="CS96" s="310">
        <f t="shared" ref="CS96" si="475">IF(OR($D96="副園長",$D96="教頭",$D96="主任保育士",$D96="主幹教諭"),0,BQ96)</f>
        <v>0</v>
      </c>
      <c r="CT96" s="310">
        <f t="shared" ref="CT96" si="476">IF(OR($D96="副園長",$D96="教頭",$D96="主任保育士",$D96="主幹教諭"),0,BR96)</f>
        <v>0</v>
      </c>
      <c r="CU96" s="310">
        <f t="shared" ref="CU96" si="477">IF(OR($D96="副園長",$D96="教頭",$D96="主任保育士",$D96="主幹教諭"),0,BS96)</f>
        <v>0</v>
      </c>
    </row>
    <row r="97" spans="1:99" x14ac:dyDescent="0.15">
      <c r="A97" s="533"/>
      <c r="B97" s="536"/>
      <c r="C97" s="536"/>
      <c r="D97" s="536"/>
      <c r="E97" s="541"/>
      <c r="F97" s="536"/>
      <c r="G97" s="314" t="s">
        <v>347</v>
      </c>
      <c r="H97" s="313"/>
      <c r="I97" s="344" t="str">
        <f t="shared" si="421"/>
        <v/>
      </c>
      <c r="J97" s="344" t="str">
        <f t="shared" si="422"/>
        <v/>
      </c>
      <c r="K97" s="344" t="str">
        <f t="shared" si="423"/>
        <v/>
      </c>
      <c r="L97" s="344" t="str">
        <f t="shared" si="424"/>
        <v/>
      </c>
      <c r="M97" s="344" t="str">
        <f t="shared" si="425"/>
        <v/>
      </c>
      <c r="N97" s="344" t="str">
        <f t="shared" si="426"/>
        <v/>
      </c>
      <c r="O97" s="344" t="str">
        <f t="shared" si="427"/>
        <v/>
      </c>
      <c r="P97" s="344" t="str">
        <f t="shared" si="428"/>
        <v/>
      </c>
      <c r="Q97" s="344" t="str">
        <f t="shared" si="429"/>
        <v/>
      </c>
      <c r="R97" s="344" t="str">
        <f t="shared" si="430"/>
        <v/>
      </c>
      <c r="S97" s="344" t="str">
        <f t="shared" si="431"/>
        <v/>
      </c>
      <c r="T97" s="311">
        <f t="shared" si="305"/>
        <v>0</v>
      </c>
      <c r="U97" s="312"/>
      <c r="V97" s="346" t="str">
        <f t="shared" si="432"/>
        <v/>
      </c>
      <c r="W97" s="346" t="str">
        <f t="shared" si="433"/>
        <v/>
      </c>
      <c r="X97" s="346" t="str">
        <f t="shared" si="434"/>
        <v/>
      </c>
      <c r="Y97" s="346" t="str">
        <f t="shared" si="435"/>
        <v/>
      </c>
      <c r="Z97" s="346" t="str">
        <f t="shared" si="436"/>
        <v/>
      </c>
      <c r="AA97" s="346" t="str">
        <f t="shared" si="437"/>
        <v/>
      </c>
      <c r="AB97" s="346" t="str">
        <f t="shared" si="438"/>
        <v/>
      </c>
      <c r="AC97" s="346" t="str">
        <f t="shared" si="439"/>
        <v/>
      </c>
      <c r="AD97" s="346" t="str">
        <f t="shared" si="440"/>
        <v/>
      </c>
      <c r="AE97" s="346" t="str">
        <f t="shared" si="441"/>
        <v/>
      </c>
      <c r="AF97" s="346" t="str">
        <f t="shared" si="442"/>
        <v/>
      </c>
      <c r="AG97" s="311">
        <f t="shared" si="307"/>
        <v>0</v>
      </c>
      <c r="AH97" s="544"/>
      <c r="AO97" s="304">
        <v>3</v>
      </c>
      <c r="AP97" s="304">
        <v>2</v>
      </c>
      <c r="AQ97" s="304">
        <v>8</v>
      </c>
      <c r="AR97" s="306">
        <f ca="1">IF($AQ97=1,IF(INDIRECT(ADDRESS(($AO97-1)*3+$AP97+5,$AQ97+7))="",0,INDIRECT(ADDRESS(($AO97-1)*3+$AP97+5,$AQ97+7))),IF(INDIRECT(ADDRESS(($AO97-1)*3+$AP97+5,$AQ97+7))="",0,IF(COUNTIF(INDIRECT(ADDRESS(($AO97-1)*36+($AP97-1)*12+6,COLUMN())):INDIRECT(ADDRESS(($AO97-1)*36+($AP97-1)*12+$AQ97+4,COLUMN())),INDIRECT(ADDRESS(($AO97-1)*3+$AP97+5,$AQ97+7)))&gt;=1,0,INDIRECT(ADDRESS(($AO97-1)*3+$AP97+5,$AQ97+7)))))</f>
        <v>0</v>
      </c>
      <c r="AS97" s="304">
        <f ca="1">COUNTIF(INDIRECT("H"&amp;(ROW()+12*(($AO97-1)*3+$AP97)-ROW())/12+5):INDIRECT("S"&amp;(ROW()+12*(($AO97-1)*3+$AP97)-ROW())/12+5),AR97)</f>
        <v>0</v>
      </c>
      <c r="AT97" s="306">
        <f ca="1">IF($AQ97=1,IF(INDIRECT(ADDRESS(($AO97-1)*3+$AP97+5,$AQ97+20))="",0,INDIRECT(ADDRESS(($AO97-1)*3+$AP97+5,$AQ97+20))),IF(INDIRECT(ADDRESS(($AO97-1)*3+$AP97+5,$AQ97+20))="",0,IF(COUNTIF(INDIRECT(ADDRESS(($AO97-1)*36+($AP97-1)*12+6,COLUMN())):INDIRECT(ADDRESS(($AO97-1)*36+($AP97-1)*12+$AQ97+4,COLUMN())),INDIRECT(ADDRESS(($AO97-1)*3+$AP97+5,$AQ97+20)))&gt;=1,0,INDIRECT(ADDRESS(($AO97-1)*3+$AP97+5,$AQ97+20)))))</f>
        <v>0</v>
      </c>
      <c r="AU97" s="304">
        <f ca="1">COUNTIF(INDIRECT("U"&amp;(ROW()+12*(($AO97-1)*3+$AP97)-ROW())/12+5):INDIRECT("AF"&amp;(ROW()+12*(($AO97-1)*3+$AP97)-ROW())/12+5),AT97)</f>
        <v>0</v>
      </c>
      <c r="AV97" s="304">
        <f ca="1">IF(AND(AR97+AT97&gt;0,AS97+AU97&gt;0),COUNTIF(AV$6:AV96,"&gt;0")+1,0)</f>
        <v>0</v>
      </c>
      <c r="BF97" s="304">
        <v>2</v>
      </c>
      <c r="BG97" s="304" t="s">
        <v>346</v>
      </c>
      <c r="BH97" s="310">
        <f>IF(BH96+BU96&gt;マスタ!$C$3,1,0)</f>
        <v>0</v>
      </c>
      <c r="BI97" s="310">
        <f>IF(BI96+BV96&gt;マスタ!$C$3,1,0)</f>
        <v>0</v>
      </c>
      <c r="BJ97" s="310">
        <f>IF(BJ96+BW96&gt;マスタ!$C$3,1,0)</f>
        <v>0</v>
      </c>
      <c r="BK97" s="310">
        <f>IF(BK96+BX96&gt;マスタ!$C$3,1,0)</f>
        <v>0</v>
      </c>
      <c r="BL97" s="310">
        <f>IF(BL96+BY96&gt;マスタ!$C$3,1,0)</f>
        <v>0</v>
      </c>
      <c r="BM97" s="310">
        <f>IF(BM96+BZ96&gt;マスタ!$C$3,1,0)</f>
        <v>0</v>
      </c>
      <c r="BN97" s="310">
        <f>IF(BN96+CA96&gt;マスタ!$C$3,1,0)</f>
        <v>0</v>
      </c>
      <c r="BO97" s="310">
        <f>IF(BO96+CB96&gt;マスタ!$C$3,1,0)</f>
        <v>0</v>
      </c>
      <c r="BP97" s="310">
        <f>IF(BP96+CC96&gt;マスタ!$C$3,1,0)</f>
        <v>0</v>
      </c>
      <c r="BQ97" s="310">
        <f>IF(BQ96+CD96&gt;マスタ!$C$3,1,0)</f>
        <v>0</v>
      </c>
      <c r="BR97" s="310">
        <f>IF(BR96+CE96&gt;マスタ!$C$3,1,0)</f>
        <v>0</v>
      </c>
      <c r="BS97" s="310">
        <f>IF(BS96+CF96&gt;マスタ!$C$3,1,0)</f>
        <v>0</v>
      </c>
      <c r="BU97" s="310"/>
      <c r="BV97" s="310"/>
      <c r="BW97" s="310"/>
      <c r="BX97" s="310"/>
      <c r="BY97" s="310"/>
      <c r="BZ97" s="310"/>
      <c r="CA97" s="310"/>
      <c r="CB97" s="310"/>
      <c r="CC97" s="310"/>
      <c r="CD97" s="310"/>
      <c r="CE97" s="310"/>
      <c r="CF97" s="310"/>
    </row>
    <row r="98" spans="1:99" x14ac:dyDescent="0.15">
      <c r="A98" s="534"/>
      <c r="B98" s="537"/>
      <c r="C98" s="537"/>
      <c r="D98" s="537"/>
      <c r="E98" s="542"/>
      <c r="F98" s="537"/>
      <c r="G98" s="353" t="s">
        <v>447</v>
      </c>
      <c r="H98" s="309"/>
      <c r="I98" s="347"/>
      <c r="J98" s="347"/>
      <c r="K98" s="347"/>
      <c r="L98" s="347"/>
      <c r="M98" s="347"/>
      <c r="N98" s="347"/>
      <c r="O98" s="347"/>
      <c r="P98" s="347"/>
      <c r="Q98" s="347"/>
      <c r="R98" s="347"/>
      <c r="S98" s="347"/>
      <c r="T98" s="307">
        <f t="shared" si="305"/>
        <v>0</v>
      </c>
      <c r="U98" s="308"/>
      <c r="V98" s="348"/>
      <c r="W98" s="348"/>
      <c r="X98" s="348"/>
      <c r="Y98" s="348"/>
      <c r="Z98" s="348"/>
      <c r="AA98" s="348"/>
      <c r="AB98" s="348"/>
      <c r="AC98" s="348"/>
      <c r="AD98" s="348"/>
      <c r="AE98" s="348"/>
      <c r="AF98" s="348"/>
      <c r="AG98" s="307">
        <f t="shared" si="307"/>
        <v>0</v>
      </c>
      <c r="AH98" s="545"/>
      <c r="AO98" s="304">
        <v>3</v>
      </c>
      <c r="AP98" s="304">
        <v>2</v>
      </c>
      <c r="AQ98" s="304">
        <v>9</v>
      </c>
      <c r="AR98" s="306">
        <f ca="1">IF($AQ98=1,IF(INDIRECT(ADDRESS(($AO98-1)*3+$AP98+5,$AQ98+7))="",0,INDIRECT(ADDRESS(($AO98-1)*3+$AP98+5,$AQ98+7))),IF(INDIRECT(ADDRESS(($AO98-1)*3+$AP98+5,$AQ98+7))="",0,IF(COUNTIF(INDIRECT(ADDRESS(($AO98-1)*36+($AP98-1)*12+6,COLUMN())):INDIRECT(ADDRESS(($AO98-1)*36+($AP98-1)*12+$AQ98+4,COLUMN())),INDIRECT(ADDRESS(($AO98-1)*3+$AP98+5,$AQ98+7)))&gt;=1,0,INDIRECT(ADDRESS(($AO98-1)*3+$AP98+5,$AQ98+7)))))</f>
        <v>0</v>
      </c>
      <c r="AS98" s="304">
        <f ca="1">COUNTIF(INDIRECT("H"&amp;(ROW()+12*(($AO98-1)*3+$AP98)-ROW())/12+5):INDIRECT("S"&amp;(ROW()+12*(($AO98-1)*3+$AP98)-ROW())/12+5),AR98)</f>
        <v>0</v>
      </c>
      <c r="AT98" s="306">
        <f ca="1">IF($AQ98=1,IF(INDIRECT(ADDRESS(($AO98-1)*3+$AP98+5,$AQ98+20))="",0,INDIRECT(ADDRESS(($AO98-1)*3+$AP98+5,$AQ98+20))),IF(INDIRECT(ADDRESS(($AO98-1)*3+$AP98+5,$AQ98+20))="",0,IF(COUNTIF(INDIRECT(ADDRESS(($AO98-1)*36+($AP98-1)*12+6,COLUMN())):INDIRECT(ADDRESS(($AO98-1)*36+($AP98-1)*12+$AQ98+4,COLUMN())),INDIRECT(ADDRESS(($AO98-1)*3+$AP98+5,$AQ98+20)))&gt;=1,0,INDIRECT(ADDRESS(($AO98-1)*3+$AP98+5,$AQ98+20)))))</f>
        <v>0</v>
      </c>
      <c r="AU98" s="304">
        <f ca="1">COUNTIF(INDIRECT("U"&amp;(ROW()+12*(($AO98-1)*3+$AP98)-ROW())/12+5):INDIRECT("AF"&amp;(ROW()+12*(($AO98-1)*3+$AP98)-ROW())/12+5),AT98)</f>
        <v>0</v>
      </c>
      <c r="AV98" s="304">
        <f ca="1">IF(AND(AR98+AT98&gt;0,AS98+AU98&gt;0),COUNTIF(AV$6:AV97,"&gt;0")+1,0)</f>
        <v>0</v>
      </c>
      <c r="BF98" s="304">
        <v>3</v>
      </c>
      <c r="BU98" s="310"/>
      <c r="BV98" s="310"/>
      <c r="BW98" s="310"/>
      <c r="BX98" s="310"/>
      <c r="BY98" s="310"/>
      <c r="BZ98" s="310"/>
      <c r="CA98" s="310"/>
      <c r="CB98" s="310"/>
      <c r="CC98" s="310"/>
      <c r="CD98" s="310"/>
      <c r="CE98" s="310"/>
      <c r="CF98" s="310"/>
    </row>
    <row r="99" spans="1:99" x14ac:dyDescent="0.15">
      <c r="A99" s="532">
        <v>32</v>
      </c>
      <c r="B99" s="535"/>
      <c r="C99" s="538"/>
      <c r="D99" s="539"/>
      <c r="E99" s="540"/>
      <c r="F99" s="539"/>
      <c r="G99" s="318" t="s">
        <v>348</v>
      </c>
      <c r="H99" s="317"/>
      <c r="I99" s="343" t="str">
        <f t="shared" ref="I99:I100" si="478">IF(H99="","",H99)</f>
        <v/>
      </c>
      <c r="J99" s="343" t="str">
        <f t="shared" ref="J99:J100" si="479">IF(I99="","",I99)</f>
        <v/>
      </c>
      <c r="K99" s="343" t="str">
        <f t="shared" ref="K99:K100" si="480">IF(J99="","",J99)</f>
        <v/>
      </c>
      <c r="L99" s="343" t="str">
        <f t="shared" ref="L99:L100" si="481">IF(K99="","",K99)</f>
        <v/>
      </c>
      <c r="M99" s="343" t="str">
        <f t="shared" ref="M99:M100" si="482">IF(L99="","",L99)</f>
        <v/>
      </c>
      <c r="N99" s="343" t="str">
        <f t="shared" ref="N99:N100" si="483">IF(M99="","",M99)</f>
        <v/>
      </c>
      <c r="O99" s="343" t="str">
        <f t="shared" ref="O99:O100" si="484">IF(N99="","",N99)</f>
        <v/>
      </c>
      <c r="P99" s="343" t="str">
        <f t="shared" ref="P99:P100" si="485">IF(O99="","",O99)</f>
        <v/>
      </c>
      <c r="Q99" s="343" t="str">
        <f t="shared" ref="Q99:Q100" si="486">IF(P99="","",P99)</f>
        <v/>
      </c>
      <c r="R99" s="343" t="str">
        <f t="shared" ref="R99:R100" si="487">IF(Q99="","",Q99)</f>
        <v/>
      </c>
      <c r="S99" s="343" t="str">
        <f t="shared" ref="S99:S100" si="488">IF(R99="","",R99)</f>
        <v/>
      </c>
      <c r="T99" s="315">
        <f t="shared" si="305"/>
        <v>0</v>
      </c>
      <c r="U99" s="316"/>
      <c r="V99" s="345" t="str">
        <f t="shared" ref="V99:V100" si="489">IF(U99="","",U99)</f>
        <v/>
      </c>
      <c r="W99" s="345" t="str">
        <f t="shared" ref="W99:W100" si="490">IF(V99="","",V99)</f>
        <v/>
      </c>
      <c r="X99" s="345" t="str">
        <f t="shared" ref="X99:X100" si="491">IF(W99="","",W99)</f>
        <v/>
      </c>
      <c r="Y99" s="345" t="str">
        <f t="shared" ref="Y99:Y100" si="492">IF(X99="","",X99)</f>
        <v/>
      </c>
      <c r="Z99" s="345" t="str">
        <f t="shared" ref="Z99:Z100" si="493">IF(Y99="","",Y99)</f>
        <v/>
      </c>
      <c r="AA99" s="345" t="str">
        <f t="shared" ref="AA99:AA100" si="494">IF(Z99="","",Z99)</f>
        <v/>
      </c>
      <c r="AB99" s="345" t="str">
        <f t="shared" ref="AB99:AB100" si="495">IF(AA99="","",AA99)</f>
        <v/>
      </c>
      <c r="AC99" s="345" t="str">
        <f t="shared" ref="AC99:AC100" si="496">IF(AB99="","",AB99)</f>
        <v/>
      </c>
      <c r="AD99" s="345" t="str">
        <f t="shared" ref="AD99:AD100" si="497">IF(AC99="","",AC99)</f>
        <v/>
      </c>
      <c r="AE99" s="345" t="str">
        <f t="shared" ref="AE99:AE100" si="498">IF(AD99="","",AD99)</f>
        <v/>
      </c>
      <c r="AF99" s="345" t="str">
        <f t="shared" ref="AF99:AF100" si="499">IF(AE99="","",AE99)</f>
        <v/>
      </c>
      <c r="AG99" s="315">
        <f t="shared" si="307"/>
        <v>0</v>
      </c>
      <c r="AH99" s="543"/>
      <c r="AO99" s="304">
        <v>3</v>
      </c>
      <c r="AP99" s="304">
        <v>2</v>
      </c>
      <c r="AQ99" s="304">
        <v>10</v>
      </c>
      <c r="AR99" s="306">
        <f ca="1">IF($AQ99=1,IF(INDIRECT(ADDRESS(($AO99-1)*3+$AP99+5,$AQ99+7))="",0,INDIRECT(ADDRESS(($AO99-1)*3+$AP99+5,$AQ99+7))),IF(INDIRECT(ADDRESS(($AO99-1)*3+$AP99+5,$AQ99+7))="",0,IF(COUNTIF(INDIRECT(ADDRESS(($AO99-1)*36+($AP99-1)*12+6,COLUMN())):INDIRECT(ADDRESS(($AO99-1)*36+($AP99-1)*12+$AQ99+4,COLUMN())),INDIRECT(ADDRESS(($AO99-1)*3+$AP99+5,$AQ99+7)))&gt;=1,0,INDIRECT(ADDRESS(($AO99-1)*3+$AP99+5,$AQ99+7)))))</f>
        <v>0</v>
      </c>
      <c r="AS99" s="304">
        <f ca="1">COUNTIF(INDIRECT("H"&amp;(ROW()+12*(($AO99-1)*3+$AP99)-ROW())/12+5):INDIRECT("S"&amp;(ROW()+12*(($AO99-1)*3+$AP99)-ROW())/12+5),AR99)</f>
        <v>0</v>
      </c>
      <c r="AT99" s="306">
        <f ca="1">IF($AQ99=1,IF(INDIRECT(ADDRESS(($AO99-1)*3+$AP99+5,$AQ99+20))="",0,INDIRECT(ADDRESS(($AO99-1)*3+$AP99+5,$AQ99+20))),IF(INDIRECT(ADDRESS(($AO99-1)*3+$AP99+5,$AQ99+20))="",0,IF(COUNTIF(INDIRECT(ADDRESS(($AO99-1)*36+($AP99-1)*12+6,COLUMN())):INDIRECT(ADDRESS(($AO99-1)*36+($AP99-1)*12+$AQ99+4,COLUMN())),INDIRECT(ADDRESS(($AO99-1)*3+$AP99+5,$AQ99+20)))&gt;=1,0,INDIRECT(ADDRESS(($AO99-1)*3+$AP99+5,$AQ99+20)))))</f>
        <v>0</v>
      </c>
      <c r="AU99" s="304">
        <f ca="1">COUNTIF(INDIRECT("U"&amp;(ROW()+12*(($AO99-1)*3+$AP99)-ROW())/12+5):INDIRECT("AF"&amp;(ROW()+12*(($AO99-1)*3+$AP99)-ROW())/12+5),AT99)</f>
        <v>0</v>
      </c>
      <c r="AV99" s="304">
        <f ca="1">IF(AND(AR99+AT99&gt;0,AS99+AU99&gt;0),COUNTIF(AV$6:AV98,"&gt;0")+1,0)</f>
        <v>0</v>
      </c>
      <c r="BF99" s="304">
        <v>1</v>
      </c>
      <c r="BH99" s="310">
        <f t="shared" ref="BH99" si="500">SUM(H99:H100)</f>
        <v>0</v>
      </c>
      <c r="BI99" s="310">
        <f t="shared" ref="BI99" si="501">SUM(I99:I100)</f>
        <v>0</v>
      </c>
      <c r="BJ99" s="310">
        <f t="shared" ref="BJ99" si="502">SUM(J99:J100)</f>
        <v>0</v>
      </c>
      <c r="BK99" s="310">
        <f t="shared" ref="BK99" si="503">SUM(K99:K100)</f>
        <v>0</v>
      </c>
      <c r="BL99" s="310">
        <f t="shared" ref="BL99" si="504">SUM(L99:L100)</f>
        <v>0</v>
      </c>
      <c r="BM99" s="310">
        <f t="shared" ref="BM99" si="505">SUM(M99:M100)</f>
        <v>0</v>
      </c>
      <c r="BN99" s="310">
        <f t="shared" ref="BN99" si="506">SUM(N99:N100)</f>
        <v>0</v>
      </c>
      <c r="BO99" s="310">
        <f t="shared" ref="BO99" si="507">SUM(O99:O100)</f>
        <v>0</v>
      </c>
      <c r="BP99" s="310">
        <f t="shared" ref="BP99" si="508">SUM(P99:P100)</f>
        <v>0</v>
      </c>
      <c r="BQ99" s="310">
        <f t="shared" ref="BQ99" si="509">SUM(Q99:Q100)</f>
        <v>0</v>
      </c>
      <c r="BR99" s="310">
        <f t="shared" ref="BR99" si="510">SUM(R99:R100)</f>
        <v>0</v>
      </c>
      <c r="BS99" s="310">
        <f t="shared" ref="BS99" si="511">SUM(S99:S100)</f>
        <v>0</v>
      </c>
      <c r="BU99" s="310">
        <f t="shared" ref="BU99" si="512">SUM(U99:U100)</f>
        <v>0</v>
      </c>
      <c r="BV99" s="310">
        <f t="shared" ref="BV99" si="513">SUM(V99:V100)</f>
        <v>0</v>
      </c>
      <c r="BW99" s="310">
        <f t="shared" ref="BW99" si="514">SUM(W99:W100)</f>
        <v>0</v>
      </c>
      <c r="BX99" s="310">
        <f t="shared" ref="BX99" si="515">SUM(X99:X100)</f>
        <v>0</v>
      </c>
      <c r="BY99" s="310">
        <f t="shared" ref="BY99" si="516">SUM(Y99:Y100)</f>
        <v>0</v>
      </c>
      <c r="BZ99" s="310">
        <f t="shared" ref="BZ99" si="517">SUM(Z99:Z100)</f>
        <v>0</v>
      </c>
      <c r="CA99" s="310">
        <f t="shared" ref="CA99" si="518">SUM(AA99:AA100)</f>
        <v>0</v>
      </c>
      <c r="CB99" s="310">
        <f t="shared" ref="CB99" si="519">SUM(AB99:AB100)</f>
        <v>0</v>
      </c>
      <c r="CC99" s="310">
        <f t="shared" ref="CC99" si="520">SUM(AC99:AC100)</f>
        <v>0</v>
      </c>
      <c r="CD99" s="310">
        <f t="shared" ref="CD99" si="521">SUM(AD99:AD100)</f>
        <v>0</v>
      </c>
      <c r="CE99" s="310">
        <f t="shared" ref="CE99" si="522">SUM(AE99:AE100)</f>
        <v>0</v>
      </c>
      <c r="CF99" s="310">
        <f t="shared" ref="CF99" si="523">SUM(AF99:AF100)</f>
        <v>0</v>
      </c>
      <c r="CI99" s="339" t="s">
        <v>421</v>
      </c>
      <c r="CJ99" s="310">
        <f>IF(OR($D99="副園長",$D99="教頭",$D99="主任保育士",$D99="主幹教諭"),0,BH99)</f>
        <v>0</v>
      </c>
      <c r="CK99" s="310">
        <f t="shared" ref="CK99" si="524">IF(OR($D99="副園長",$D99="教頭",$D99="主任保育士",$D99="主幹教諭"),0,BI99)</f>
        <v>0</v>
      </c>
      <c r="CL99" s="310">
        <f t="shared" ref="CL99" si="525">IF(OR($D99="副園長",$D99="教頭",$D99="主任保育士",$D99="主幹教諭"),0,BJ99)</f>
        <v>0</v>
      </c>
      <c r="CM99" s="310">
        <f t="shared" ref="CM99" si="526">IF(OR($D99="副園長",$D99="教頭",$D99="主任保育士",$D99="主幹教諭"),0,BK99)</f>
        <v>0</v>
      </c>
      <c r="CN99" s="310">
        <f t="shared" ref="CN99" si="527">IF(OR($D99="副園長",$D99="教頭",$D99="主任保育士",$D99="主幹教諭"),0,BL99)</f>
        <v>0</v>
      </c>
      <c r="CO99" s="310">
        <f t="shared" ref="CO99" si="528">IF(OR($D99="副園長",$D99="教頭",$D99="主任保育士",$D99="主幹教諭"),0,BM99)</f>
        <v>0</v>
      </c>
      <c r="CP99" s="310">
        <f t="shared" ref="CP99" si="529">IF(OR($D99="副園長",$D99="教頭",$D99="主任保育士",$D99="主幹教諭"),0,BN99)</f>
        <v>0</v>
      </c>
      <c r="CQ99" s="310">
        <f t="shared" ref="CQ99" si="530">IF(OR($D99="副園長",$D99="教頭",$D99="主任保育士",$D99="主幹教諭"),0,BO99)</f>
        <v>0</v>
      </c>
      <c r="CR99" s="310">
        <f t="shared" ref="CR99" si="531">IF(OR($D99="副園長",$D99="教頭",$D99="主任保育士",$D99="主幹教諭"),0,BP99)</f>
        <v>0</v>
      </c>
      <c r="CS99" s="310">
        <f t="shared" ref="CS99" si="532">IF(OR($D99="副園長",$D99="教頭",$D99="主任保育士",$D99="主幹教諭"),0,BQ99)</f>
        <v>0</v>
      </c>
      <c r="CT99" s="310">
        <f t="shared" ref="CT99" si="533">IF(OR($D99="副園長",$D99="教頭",$D99="主任保育士",$D99="主幹教諭"),0,BR99)</f>
        <v>0</v>
      </c>
      <c r="CU99" s="310">
        <f t="shared" ref="CU99" si="534">IF(OR($D99="副園長",$D99="教頭",$D99="主任保育士",$D99="主幹教諭"),0,BS99)</f>
        <v>0</v>
      </c>
    </row>
    <row r="100" spans="1:99" x14ac:dyDescent="0.15">
      <c r="A100" s="533"/>
      <c r="B100" s="536"/>
      <c r="C100" s="536"/>
      <c r="D100" s="536"/>
      <c r="E100" s="541"/>
      <c r="F100" s="536"/>
      <c r="G100" s="314" t="s">
        <v>347</v>
      </c>
      <c r="H100" s="313"/>
      <c r="I100" s="344" t="str">
        <f t="shared" si="478"/>
        <v/>
      </c>
      <c r="J100" s="344" t="str">
        <f t="shared" si="479"/>
        <v/>
      </c>
      <c r="K100" s="344" t="str">
        <f t="shared" si="480"/>
        <v/>
      </c>
      <c r="L100" s="344" t="str">
        <f t="shared" si="481"/>
        <v/>
      </c>
      <c r="M100" s="344" t="str">
        <f t="shared" si="482"/>
        <v/>
      </c>
      <c r="N100" s="344" t="str">
        <f t="shared" si="483"/>
        <v/>
      </c>
      <c r="O100" s="344" t="str">
        <f t="shared" si="484"/>
        <v/>
      </c>
      <c r="P100" s="344" t="str">
        <f t="shared" si="485"/>
        <v/>
      </c>
      <c r="Q100" s="344" t="str">
        <f t="shared" si="486"/>
        <v/>
      </c>
      <c r="R100" s="344" t="str">
        <f t="shared" si="487"/>
        <v/>
      </c>
      <c r="S100" s="344" t="str">
        <f t="shared" si="488"/>
        <v/>
      </c>
      <c r="T100" s="311">
        <f t="shared" si="305"/>
        <v>0</v>
      </c>
      <c r="U100" s="312"/>
      <c r="V100" s="346" t="str">
        <f t="shared" si="489"/>
        <v/>
      </c>
      <c r="W100" s="346" t="str">
        <f t="shared" si="490"/>
        <v/>
      </c>
      <c r="X100" s="346" t="str">
        <f t="shared" si="491"/>
        <v/>
      </c>
      <c r="Y100" s="346" t="str">
        <f t="shared" si="492"/>
        <v/>
      </c>
      <c r="Z100" s="346" t="str">
        <f t="shared" si="493"/>
        <v/>
      </c>
      <c r="AA100" s="346" t="str">
        <f t="shared" si="494"/>
        <v/>
      </c>
      <c r="AB100" s="346" t="str">
        <f t="shared" si="495"/>
        <v/>
      </c>
      <c r="AC100" s="346" t="str">
        <f t="shared" si="496"/>
        <v/>
      </c>
      <c r="AD100" s="346" t="str">
        <f t="shared" si="497"/>
        <v/>
      </c>
      <c r="AE100" s="346" t="str">
        <f t="shared" si="498"/>
        <v/>
      </c>
      <c r="AF100" s="346" t="str">
        <f t="shared" si="499"/>
        <v/>
      </c>
      <c r="AG100" s="311">
        <f t="shared" si="307"/>
        <v>0</v>
      </c>
      <c r="AH100" s="544"/>
      <c r="AO100" s="304">
        <v>3</v>
      </c>
      <c r="AP100" s="304">
        <v>2</v>
      </c>
      <c r="AQ100" s="304">
        <v>11</v>
      </c>
      <c r="AR100" s="306">
        <f ca="1">IF($AQ100=1,IF(INDIRECT(ADDRESS(($AO100-1)*3+$AP100+5,$AQ100+7))="",0,INDIRECT(ADDRESS(($AO100-1)*3+$AP100+5,$AQ100+7))),IF(INDIRECT(ADDRESS(($AO100-1)*3+$AP100+5,$AQ100+7))="",0,IF(COUNTIF(INDIRECT(ADDRESS(($AO100-1)*36+($AP100-1)*12+6,COLUMN())):INDIRECT(ADDRESS(($AO100-1)*36+($AP100-1)*12+$AQ100+4,COLUMN())),INDIRECT(ADDRESS(($AO100-1)*3+$AP100+5,$AQ100+7)))&gt;=1,0,INDIRECT(ADDRESS(($AO100-1)*3+$AP100+5,$AQ100+7)))))</f>
        <v>0</v>
      </c>
      <c r="AS100" s="304">
        <f ca="1">COUNTIF(INDIRECT("H"&amp;(ROW()+12*(($AO100-1)*3+$AP100)-ROW())/12+5):INDIRECT("S"&amp;(ROW()+12*(($AO100-1)*3+$AP100)-ROW())/12+5),AR100)</f>
        <v>0</v>
      </c>
      <c r="AT100" s="306">
        <f ca="1">IF($AQ100=1,IF(INDIRECT(ADDRESS(($AO100-1)*3+$AP100+5,$AQ100+20))="",0,INDIRECT(ADDRESS(($AO100-1)*3+$AP100+5,$AQ100+20))),IF(INDIRECT(ADDRESS(($AO100-1)*3+$AP100+5,$AQ100+20))="",0,IF(COUNTIF(INDIRECT(ADDRESS(($AO100-1)*36+($AP100-1)*12+6,COLUMN())):INDIRECT(ADDRESS(($AO100-1)*36+($AP100-1)*12+$AQ100+4,COLUMN())),INDIRECT(ADDRESS(($AO100-1)*3+$AP100+5,$AQ100+20)))&gt;=1,0,INDIRECT(ADDRESS(($AO100-1)*3+$AP100+5,$AQ100+20)))))</f>
        <v>0</v>
      </c>
      <c r="AU100" s="304">
        <f ca="1">COUNTIF(INDIRECT("U"&amp;(ROW()+12*(($AO100-1)*3+$AP100)-ROW())/12+5):INDIRECT("AF"&amp;(ROW()+12*(($AO100-1)*3+$AP100)-ROW())/12+5),AT100)</f>
        <v>0</v>
      </c>
      <c r="AV100" s="304">
        <f ca="1">IF(AND(AR100+AT100&gt;0,AS100+AU100&gt;0),COUNTIF(AV$6:AV99,"&gt;0")+1,0)</f>
        <v>0</v>
      </c>
      <c r="BF100" s="304">
        <v>2</v>
      </c>
      <c r="BG100" s="304" t="s">
        <v>346</v>
      </c>
      <c r="BH100" s="310">
        <f>IF(BH99+BU99&gt;マスタ!$C$3,1,0)</f>
        <v>0</v>
      </c>
      <c r="BI100" s="310">
        <f>IF(BI99+BV99&gt;マスタ!$C$3,1,0)</f>
        <v>0</v>
      </c>
      <c r="BJ100" s="310">
        <f>IF(BJ99+BW99&gt;マスタ!$C$3,1,0)</f>
        <v>0</v>
      </c>
      <c r="BK100" s="310">
        <f>IF(BK99+BX99&gt;マスタ!$C$3,1,0)</f>
        <v>0</v>
      </c>
      <c r="BL100" s="310">
        <f>IF(BL99+BY99&gt;マスタ!$C$3,1,0)</f>
        <v>0</v>
      </c>
      <c r="BM100" s="310">
        <f>IF(BM99+BZ99&gt;マスタ!$C$3,1,0)</f>
        <v>0</v>
      </c>
      <c r="BN100" s="310">
        <f>IF(BN99+CA99&gt;マスタ!$C$3,1,0)</f>
        <v>0</v>
      </c>
      <c r="BO100" s="310">
        <f>IF(BO99+CB99&gt;マスタ!$C$3,1,0)</f>
        <v>0</v>
      </c>
      <c r="BP100" s="310">
        <f>IF(BP99+CC99&gt;マスタ!$C$3,1,0)</f>
        <v>0</v>
      </c>
      <c r="BQ100" s="310">
        <f>IF(BQ99+CD99&gt;マスタ!$C$3,1,0)</f>
        <v>0</v>
      </c>
      <c r="BR100" s="310">
        <f>IF(BR99+CE99&gt;マスタ!$C$3,1,0)</f>
        <v>0</v>
      </c>
      <c r="BS100" s="310">
        <f>IF(BS99+CF99&gt;マスタ!$C$3,1,0)</f>
        <v>0</v>
      </c>
      <c r="BU100" s="310"/>
      <c r="BV100" s="310"/>
      <c r="BW100" s="310"/>
      <c r="BX100" s="310"/>
      <c r="BY100" s="310"/>
      <c r="BZ100" s="310"/>
      <c r="CA100" s="310"/>
      <c r="CB100" s="310"/>
      <c r="CC100" s="310"/>
      <c r="CD100" s="310"/>
      <c r="CE100" s="310"/>
      <c r="CF100" s="310"/>
    </row>
    <row r="101" spans="1:99" x14ac:dyDescent="0.15">
      <c r="A101" s="534"/>
      <c r="B101" s="537"/>
      <c r="C101" s="537"/>
      <c r="D101" s="537"/>
      <c r="E101" s="542"/>
      <c r="F101" s="537"/>
      <c r="G101" s="353" t="s">
        <v>447</v>
      </c>
      <c r="H101" s="309"/>
      <c r="I101" s="347"/>
      <c r="J101" s="347"/>
      <c r="K101" s="347"/>
      <c r="L101" s="347"/>
      <c r="M101" s="347"/>
      <c r="N101" s="347"/>
      <c r="O101" s="347"/>
      <c r="P101" s="347"/>
      <c r="Q101" s="347"/>
      <c r="R101" s="347"/>
      <c r="S101" s="347"/>
      <c r="T101" s="307">
        <f t="shared" si="305"/>
        <v>0</v>
      </c>
      <c r="U101" s="308"/>
      <c r="V101" s="348"/>
      <c r="W101" s="348"/>
      <c r="X101" s="348"/>
      <c r="Y101" s="348"/>
      <c r="Z101" s="348"/>
      <c r="AA101" s="348"/>
      <c r="AB101" s="348"/>
      <c r="AC101" s="348"/>
      <c r="AD101" s="348"/>
      <c r="AE101" s="348"/>
      <c r="AF101" s="348"/>
      <c r="AG101" s="307">
        <f t="shared" si="307"/>
        <v>0</v>
      </c>
      <c r="AH101" s="545"/>
      <c r="AO101" s="304">
        <v>3</v>
      </c>
      <c r="AP101" s="304">
        <v>2</v>
      </c>
      <c r="AQ101" s="304">
        <v>12</v>
      </c>
      <c r="AR101" s="306">
        <f ca="1">IF($AQ101=1,IF(INDIRECT(ADDRESS(($AO101-1)*3+$AP101+5,$AQ101+7))="",0,INDIRECT(ADDRESS(($AO101-1)*3+$AP101+5,$AQ101+7))),IF(INDIRECT(ADDRESS(($AO101-1)*3+$AP101+5,$AQ101+7))="",0,IF(COUNTIF(INDIRECT(ADDRESS(($AO101-1)*36+($AP101-1)*12+6,COLUMN())):INDIRECT(ADDRESS(($AO101-1)*36+($AP101-1)*12+$AQ101+4,COLUMN())),INDIRECT(ADDRESS(($AO101-1)*3+$AP101+5,$AQ101+7)))&gt;=1,0,INDIRECT(ADDRESS(($AO101-1)*3+$AP101+5,$AQ101+7)))))</f>
        <v>0</v>
      </c>
      <c r="AS101" s="304">
        <f ca="1">COUNTIF(INDIRECT("H"&amp;(ROW()+12*(($AO101-1)*3+$AP101)-ROW())/12+5):INDIRECT("S"&amp;(ROW()+12*(($AO101-1)*3+$AP101)-ROW())/12+5),AR101)</f>
        <v>0</v>
      </c>
      <c r="AT101" s="306">
        <f ca="1">IF($AQ101=1,IF(INDIRECT(ADDRESS(($AO101-1)*3+$AP101+5,$AQ101+20))="",0,INDIRECT(ADDRESS(($AO101-1)*3+$AP101+5,$AQ101+20))),IF(INDIRECT(ADDRESS(($AO101-1)*3+$AP101+5,$AQ101+20))="",0,IF(COUNTIF(INDIRECT(ADDRESS(($AO101-1)*36+($AP101-1)*12+6,COLUMN())):INDIRECT(ADDRESS(($AO101-1)*36+($AP101-1)*12+$AQ101+4,COLUMN())),INDIRECT(ADDRESS(($AO101-1)*3+$AP101+5,$AQ101+20)))&gt;=1,0,INDIRECT(ADDRESS(($AO101-1)*3+$AP101+5,$AQ101+20)))))</f>
        <v>0</v>
      </c>
      <c r="AU101" s="304">
        <f ca="1">COUNTIF(INDIRECT("U"&amp;(ROW()+12*(($AO101-1)*3+$AP101)-ROW())/12+5):INDIRECT("AF"&amp;(ROW()+12*(($AO101-1)*3+$AP101)-ROW())/12+5),AT101)</f>
        <v>0</v>
      </c>
      <c r="AV101" s="304">
        <f ca="1">IF(AND(AR101+AT101&gt;0,AS101+AU101&gt;0),COUNTIF(AV$6:AV100,"&gt;0")+1,0)</f>
        <v>0</v>
      </c>
      <c r="BF101" s="304">
        <v>3</v>
      </c>
      <c r="BG101" s="338"/>
      <c r="BH101" s="310"/>
      <c r="BI101" s="310"/>
      <c r="BJ101" s="310"/>
      <c r="BK101" s="310"/>
      <c r="BL101" s="310"/>
      <c r="BM101" s="310"/>
      <c r="BN101" s="310"/>
      <c r="BO101" s="310"/>
      <c r="BP101" s="310"/>
      <c r="BQ101" s="310"/>
      <c r="BR101" s="310"/>
      <c r="BS101" s="310"/>
      <c r="BU101" s="310"/>
      <c r="BV101" s="310"/>
      <c r="BW101" s="310"/>
      <c r="BX101" s="310"/>
      <c r="BY101" s="310"/>
      <c r="BZ101" s="310"/>
      <c r="CA101" s="310"/>
      <c r="CB101" s="310"/>
      <c r="CC101" s="310"/>
      <c r="CD101" s="310"/>
      <c r="CE101" s="310"/>
      <c r="CF101" s="310"/>
    </row>
    <row r="102" spans="1:99" x14ac:dyDescent="0.15">
      <c r="A102" s="532">
        <v>33</v>
      </c>
      <c r="B102" s="535"/>
      <c r="C102" s="538"/>
      <c r="D102" s="539"/>
      <c r="E102" s="540"/>
      <c r="F102" s="539"/>
      <c r="G102" s="318" t="s">
        <v>348</v>
      </c>
      <c r="H102" s="317"/>
      <c r="I102" s="343" t="str">
        <f t="shared" ref="I102:I103" si="535">IF(H102="","",H102)</f>
        <v/>
      </c>
      <c r="J102" s="343" t="str">
        <f t="shared" ref="J102:J103" si="536">IF(I102="","",I102)</f>
        <v/>
      </c>
      <c r="K102" s="343" t="str">
        <f t="shared" ref="K102:K103" si="537">IF(J102="","",J102)</f>
        <v/>
      </c>
      <c r="L102" s="343" t="str">
        <f t="shared" ref="L102:L103" si="538">IF(K102="","",K102)</f>
        <v/>
      </c>
      <c r="M102" s="343" t="str">
        <f t="shared" ref="M102:M103" si="539">IF(L102="","",L102)</f>
        <v/>
      </c>
      <c r="N102" s="343" t="str">
        <f t="shared" ref="N102:N103" si="540">IF(M102="","",M102)</f>
        <v/>
      </c>
      <c r="O102" s="343" t="str">
        <f t="shared" ref="O102:O103" si="541">IF(N102="","",N102)</f>
        <v/>
      </c>
      <c r="P102" s="343" t="str">
        <f t="shared" ref="P102:P103" si="542">IF(O102="","",O102)</f>
        <v/>
      </c>
      <c r="Q102" s="343" t="str">
        <f t="shared" ref="Q102:Q103" si="543">IF(P102="","",P102)</f>
        <v/>
      </c>
      <c r="R102" s="343" t="str">
        <f t="shared" ref="R102:R103" si="544">IF(Q102="","",Q102)</f>
        <v/>
      </c>
      <c r="S102" s="343" t="str">
        <f t="shared" ref="S102:S103" si="545">IF(R102="","",R102)</f>
        <v/>
      </c>
      <c r="T102" s="315">
        <f t="shared" si="305"/>
        <v>0</v>
      </c>
      <c r="U102" s="316"/>
      <c r="V102" s="345" t="str">
        <f t="shared" ref="V102:V103" si="546">IF(U102="","",U102)</f>
        <v/>
      </c>
      <c r="W102" s="345" t="str">
        <f t="shared" ref="W102:W103" si="547">IF(V102="","",V102)</f>
        <v/>
      </c>
      <c r="X102" s="345" t="str">
        <f t="shared" ref="X102:X103" si="548">IF(W102="","",W102)</f>
        <v/>
      </c>
      <c r="Y102" s="345" t="str">
        <f t="shared" ref="Y102:Y103" si="549">IF(X102="","",X102)</f>
        <v/>
      </c>
      <c r="Z102" s="345" t="str">
        <f t="shared" ref="Z102:Z103" si="550">IF(Y102="","",Y102)</f>
        <v/>
      </c>
      <c r="AA102" s="345" t="str">
        <f t="shared" ref="AA102:AA103" si="551">IF(Z102="","",Z102)</f>
        <v/>
      </c>
      <c r="AB102" s="345" t="str">
        <f t="shared" ref="AB102:AB103" si="552">IF(AA102="","",AA102)</f>
        <v/>
      </c>
      <c r="AC102" s="345" t="str">
        <f t="shared" ref="AC102:AC103" si="553">IF(AB102="","",AB102)</f>
        <v/>
      </c>
      <c r="AD102" s="345" t="str">
        <f t="shared" ref="AD102:AD103" si="554">IF(AC102="","",AC102)</f>
        <v/>
      </c>
      <c r="AE102" s="345" t="str">
        <f t="shared" ref="AE102:AE103" si="555">IF(AD102="","",AD102)</f>
        <v/>
      </c>
      <c r="AF102" s="345" t="str">
        <f t="shared" ref="AF102:AF103" si="556">IF(AE102="","",AE102)</f>
        <v/>
      </c>
      <c r="AG102" s="315">
        <f t="shared" si="307"/>
        <v>0</v>
      </c>
      <c r="AH102" s="543"/>
      <c r="AO102" s="304">
        <v>3</v>
      </c>
      <c r="AP102" s="304">
        <v>3</v>
      </c>
      <c r="AQ102" s="304">
        <v>1</v>
      </c>
      <c r="AR102" s="306">
        <f ca="1">IF($AQ102=1,IF(INDIRECT(ADDRESS(($AO102-1)*3+$AP102+5,$AQ102+7))="",0,INDIRECT(ADDRESS(($AO102-1)*3+$AP102+5,$AQ102+7))),IF(INDIRECT(ADDRESS(($AO102-1)*3+$AP102+5,$AQ102+7))="",0,IF(COUNTIF(INDIRECT(ADDRESS(($AO102-1)*36+($AP102-1)*12+6,COLUMN())):INDIRECT(ADDRESS(($AO102-1)*36+($AP102-1)*12+$AQ102+4,COLUMN())),INDIRECT(ADDRESS(($AO102-1)*3+$AP102+5,$AQ102+7)))&gt;=1,0,INDIRECT(ADDRESS(($AO102-1)*3+$AP102+5,$AQ102+7)))))</f>
        <v>0</v>
      </c>
      <c r="AS102" s="304">
        <f ca="1">COUNTIF(INDIRECT("H"&amp;(ROW()+12*(($AO102-1)*3+$AP102)-ROW())/12+5):INDIRECT("S"&amp;(ROW()+12*(($AO102-1)*3+$AP102)-ROW())/12+5),AR102)</f>
        <v>0</v>
      </c>
      <c r="AT102" s="306">
        <f ca="1">IF($AQ102=1,IF(INDIRECT(ADDRESS(($AO102-1)*3+$AP102+5,$AQ102+20))="",0,INDIRECT(ADDRESS(($AO102-1)*3+$AP102+5,$AQ102+20))),IF(INDIRECT(ADDRESS(($AO102-1)*3+$AP102+5,$AQ102+20))="",0,IF(COUNTIF(INDIRECT(ADDRESS(($AO102-1)*36+($AP102-1)*12+6,COLUMN())):INDIRECT(ADDRESS(($AO102-1)*36+($AP102-1)*12+$AQ102+4,COLUMN())),INDIRECT(ADDRESS(($AO102-1)*3+$AP102+5,$AQ102+20)))&gt;=1,0,INDIRECT(ADDRESS(($AO102-1)*3+$AP102+5,$AQ102+20)))))</f>
        <v>0</v>
      </c>
      <c r="AU102" s="304">
        <f ca="1">COUNTIF(INDIRECT("U"&amp;(ROW()+12*(($AO102-1)*3+$AP102)-ROW())/12+5):INDIRECT("AF"&amp;(ROW()+12*(($AO102-1)*3+$AP102)-ROW())/12+5),AT102)</f>
        <v>0</v>
      </c>
      <c r="AV102" s="304">
        <f ca="1">IF(AND(AR102+AT102&gt;0,AS102+AU102&gt;0),COUNTIF(AV$6:AV101,"&gt;0")+1,0)</f>
        <v>0</v>
      </c>
      <c r="BF102" s="304">
        <v>1</v>
      </c>
      <c r="BH102" s="310">
        <f t="shared" ref="BH102" si="557">SUM(H102:H103)</f>
        <v>0</v>
      </c>
      <c r="BI102" s="310">
        <f t="shared" ref="BI102" si="558">SUM(I102:I103)</f>
        <v>0</v>
      </c>
      <c r="BJ102" s="310">
        <f t="shared" ref="BJ102" si="559">SUM(J102:J103)</f>
        <v>0</v>
      </c>
      <c r="BK102" s="310">
        <f t="shared" ref="BK102" si="560">SUM(K102:K103)</f>
        <v>0</v>
      </c>
      <c r="BL102" s="310">
        <f t="shared" ref="BL102" si="561">SUM(L102:L103)</f>
        <v>0</v>
      </c>
      <c r="BM102" s="310">
        <f t="shared" ref="BM102" si="562">SUM(M102:M103)</f>
        <v>0</v>
      </c>
      <c r="BN102" s="310">
        <f t="shared" ref="BN102" si="563">SUM(N102:N103)</f>
        <v>0</v>
      </c>
      <c r="BO102" s="310">
        <f t="shared" ref="BO102" si="564">SUM(O102:O103)</f>
        <v>0</v>
      </c>
      <c r="BP102" s="310">
        <f t="shared" ref="BP102" si="565">SUM(P102:P103)</f>
        <v>0</v>
      </c>
      <c r="BQ102" s="310">
        <f t="shared" ref="BQ102" si="566">SUM(Q102:Q103)</f>
        <v>0</v>
      </c>
      <c r="BR102" s="310">
        <f t="shared" ref="BR102" si="567">SUM(R102:R103)</f>
        <v>0</v>
      </c>
      <c r="BS102" s="310">
        <f t="shared" ref="BS102" si="568">SUM(S102:S103)</f>
        <v>0</v>
      </c>
      <c r="BU102" s="310">
        <f t="shared" ref="BU102" si="569">SUM(U102:U103)</f>
        <v>0</v>
      </c>
      <c r="BV102" s="310">
        <f t="shared" ref="BV102" si="570">SUM(V102:V103)</f>
        <v>0</v>
      </c>
      <c r="BW102" s="310">
        <f t="shared" ref="BW102" si="571">SUM(W102:W103)</f>
        <v>0</v>
      </c>
      <c r="BX102" s="310">
        <f t="shared" ref="BX102" si="572">SUM(X102:X103)</f>
        <v>0</v>
      </c>
      <c r="BY102" s="310">
        <f t="shared" ref="BY102" si="573">SUM(Y102:Y103)</f>
        <v>0</v>
      </c>
      <c r="BZ102" s="310">
        <f t="shared" ref="BZ102" si="574">SUM(Z102:Z103)</f>
        <v>0</v>
      </c>
      <c r="CA102" s="310">
        <f t="shared" ref="CA102" si="575">SUM(AA102:AA103)</f>
        <v>0</v>
      </c>
      <c r="CB102" s="310">
        <f t="shared" ref="CB102" si="576">SUM(AB102:AB103)</f>
        <v>0</v>
      </c>
      <c r="CC102" s="310">
        <f t="shared" ref="CC102" si="577">SUM(AC102:AC103)</f>
        <v>0</v>
      </c>
      <c r="CD102" s="310">
        <f t="shared" ref="CD102" si="578">SUM(AD102:AD103)</f>
        <v>0</v>
      </c>
      <c r="CE102" s="310">
        <f t="shared" ref="CE102" si="579">SUM(AE102:AE103)</f>
        <v>0</v>
      </c>
      <c r="CF102" s="310">
        <f t="shared" ref="CF102" si="580">SUM(AF102:AF103)</f>
        <v>0</v>
      </c>
      <c r="CI102" s="339" t="s">
        <v>421</v>
      </c>
      <c r="CJ102" s="310">
        <f>IF(OR($D102="副園長",$D102="教頭",$D102="主任保育士",$D102="主幹教諭"),0,BH102)</f>
        <v>0</v>
      </c>
      <c r="CK102" s="310">
        <f t="shared" ref="CK102" si="581">IF(OR($D102="副園長",$D102="教頭",$D102="主任保育士",$D102="主幹教諭"),0,BI102)</f>
        <v>0</v>
      </c>
      <c r="CL102" s="310">
        <f t="shared" ref="CL102" si="582">IF(OR($D102="副園長",$D102="教頭",$D102="主任保育士",$D102="主幹教諭"),0,BJ102)</f>
        <v>0</v>
      </c>
      <c r="CM102" s="310">
        <f t="shared" ref="CM102" si="583">IF(OR($D102="副園長",$D102="教頭",$D102="主任保育士",$D102="主幹教諭"),0,BK102)</f>
        <v>0</v>
      </c>
      <c r="CN102" s="310">
        <f t="shared" ref="CN102" si="584">IF(OR($D102="副園長",$D102="教頭",$D102="主任保育士",$D102="主幹教諭"),0,BL102)</f>
        <v>0</v>
      </c>
      <c r="CO102" s="310">
        <f t="shared" ref="CO102" si="585">IF(OR($D102="副園長",$D102="教頭",$D102="主任保育士",$D102="主幹教諭"),0,BM102)</f>
        <v>0</v>
      </c>
      <c r="CP102" s="310">
        <f t="shared" ref="CP102" si="586">IF(OR($D102="副園長",$D102="教頭",$D102="主任保育士",$D102="主幹教諭"),0,BN102)</f>
        <v>0</v>
      </c>
      <c r="CQ102" s="310">
        <f t="shared" ref="CQ102" si="587">IF(OR($D102="副園長",$D102="教頭",$D102="主任保育士",$D102="主幹教諭"),0,BO102)</f>
        <v>0</v>
      </c>
      <c r="CR102" s="310">
        <f t="shared" ref="CR102" si="588">IF(OR($D102="副園長",$D102="教頭",$D102="主任保育士",$D102="主幹教諭"),0,BP102)</f>
        <v>0</v>
      </c>
      <c r="CS102" s="310">
        <f t="shared" ref="CS102" si="589">IF(OR($D102="副園長",$D102="教頭",$D102="主任保育士",$D102="主幹教諭"),0,BQ102)</f>
        <v>0</v>
      </c>
      <c r="CT102" s="310">
        <f t="shared" ref="CT102" si="590">IF(OR($D102="副園長",$D102="教頭",$D102="主任保育士",$D102="主幹教諭"),0,BR102)</f>
        <v>0</v>
      </c>
      <c r="CU102" s="310">
        <f t="shared" ref="CU102" si="591">IF(OR($D102="副園長",$D102="教頭",$D102="主任保育士",$D102="主幹教諭"),0,BS102)</f>
        <v>0</v>
      </c>
    </row>
    <row r="103" spans="1:99" x14ac:dyDescent="0.15">
      <c r="A103" s="533"/>
      <c r="B103" s="536"/>
      <c r="C103" s="536"/>
      <c r="D103" s="536"/>
      <c r="E103" s="541"/>
      <c r="F103" s="536"/>
      <c r="G103" s="314" t="s">
        <v>347</v>
      </c>
      <c r="H103" s="313"/>
      <c r="I103" s="344" t="str">
        <f t="shared" si="535"/>
        <v/>
      </c>
      <c r="J103" s="344" t="str">
        <f t="shared" si="536"/>
        <v/>
      </c>
      <c r="K103" s="344" t="str">
        <f t="shared" si="537"/>
        <v/>
      </c>
      <c r="L103" s="344" t="str">
        <f t="shared" si="538"/>
        <v/>
      </c>
      <c r="M103" s="344" t="str">
        <f t="shared" si="539"/>
        <v/>
      </c>
      <c r="N103" s="344" t="str">
        <f t="shared" si="540"/>
        <v/>
      </c>
      <c r="O103" s="344" t="str">
        <f t="shared" si="541"/>
        <v/>
      </c>
      <c r="P103" s="344" t="str">
        <f t="shared" si="542"/>
        <v/>
      </c>
      <c r="Q103" s="344" t="str">
        <f t="shared" si="543"/>
        <v/>
      </c>
      <c r="R103" s="344" t="str">
        <f t="shared" si="544"/>
        <v/>
      </c>
      <c r="S103" s="344" t="str">
        <f t="shared" si="545"/>
        <v/>
      </c>
      <c r="T103" s="311">
        <f t="shared" si="305"/>
        <v>0</v>
      </c>
      <c r="U103" s="312"/>
      <c r="V103" s="346" t="str">
        <f t="shared" si="546"/>
        <v/>
      </c>
      <c r="W103" s="346" t="str">
        <f t="shared" si="547"/>
        <v/>
      </c>
      <c r="X103" s="346" t="str">
        <f t="shared" si="548"/>
        <v/>
      </c>
      <c r="Y103" s="346" t="str">
        <f t="shared" si="549"/>
        <v/>
      </c>
      <c r="Z103" s="346" t="str">
        <f t="shared" si="550"/>
        <v/>
      </c>
      <c r="AA103" s="346" t="str">
        <f t="shared" si="551"/>
        <v/>
      </c>
      <c r="AB103" s="346" t="str">
        <f t="shared" si="552"/>
        <v/>
      </c>
      <c r="AC103" s="346" t="str">
        <f t="shared" si="553"/>
        <v/>
      </c>
      <c r="AD103" s="346" t="str">
        <f t="shared" si="554"/>
        <v/>
      </c>
      <c r="AE103" s="346" t="str">
        <f t="shared" si="555"/>
        <v/>
      </c>
      <c r="AF103" s="346" t="str">
        <f t="shared" si="556"/>
        <v/>
      </c>
      <c r="AG103" s="311">
        <f t="shared" si="307"/>
        <v>0</v>
      </c>
      <c r="AH103" s="544"/>
      <c r="AO103" s="304">
        <v>3</v>
      </c>
      <c r="AP103" s="304">
        <v>3</v>
      </c>
      <c r="AQ103" s="304">
        <v>2</v>
      </c>
      <c r="AR103" s="306">
        <f ca="1">IF($AQ103=1,IF(INDIRECT(ADDRESS(($AO103-1)*3+$AP103+5,$AQ103+7))="",0,INDIRECT(ADDRESS(($AO103-1)*3+$AP103+5,$AQ103+7))),IF(INDIRECT(ADDRESS(($AO103-1)*3+$AP103+5,$AQ103+7))="",0,IF(COUNTIF(INDIRECT(ADDRESS(($AO103-1)*36+($AP103-1)*12+6,COLUMN())):INDIRECT(ADDRESS(($AO103-1)*36+($AP103-1)*12+$AQ103+4,COLUMN())),INDIRECT(ADDRESS(($AO103-1)*3+$AP103+5,$AQ103+7)))&gt;=1,0,INDIRECT(ADDRESS(($AO103-1)*3+$AP103+5,$AQ103+7)))))</f>
        <v>0</v>
      </c>
      <c r="AS103" s="304">
        <f ca="1">COUNTIF(INDIRECT("H"&amp;(ROW()+12*(($AO103-1)*3+$AP103)-ROW())/12+5):INDIRECT("S"&amp;(ROW()+12*(($AO103-1)*3+$AP103)-ROW())/12+5),AR103)</f>
        <v>0</v>
      </c>
      <c r="AT103" s="306">
        <f ca="1">IF($AQ103=1,IF(INDIRECT(ADDRESS(($AO103-1)*3+$AP103+5,$AQ103+20))="",0,INDIRECT(ADDRESS(($AO103-1)*3+$AP103+5,$AQ103+20))),IF(INDIRECT(ADDRESS(($AO103-1)*3+$AP103+5,$AQ103+20))="",0,IF(COUNTIF(INDIRECT(ADDRESS(($AO103-1)*36+($AP103-1)*12+6,COLUMN())):INDIRECT(ADDRESS(($AO103-1)*36+($AP103-1)*12+$AQ103+4,COLUMN())),INDIRECT(ADDRESS(($AO103-1)*3+$AP103+5,$AQ103+20)))&gt;=1,0,INDIRECT(ADDRESS(($AO103-1)*3+$AP103+5,$AQ103+20)))))</f>
        <v>0</v>
      </c>
      <c r="AU103" s="304">
        <f ca="1">COUNTIF(INDIRECT("U"&amp;(ROW()+12*(($AO103-1)*3+$AP103)-ROW())/12+5):INDIRECT("AF"&amp;(ROW()+12*(($AO103-1)*3+$AP103)-ROW())/12+5),AT103)</f>
        <v>0</v>
      </c>
      <c r="AV103" s="304">
        <f ca="1">IF(AND(AR103+AT103&gt;0,AS103+AU103&gt;0),COUNTIF(AV$6:AV102,"&gt;0")+1,0)</f>
        <v>0</v>
      </c>
      <c r="BF103" s="304">
        <v>2</v>
      </c>
      <c r="BG103" s="304" t="s">
        <v>346</v>
      </c>
      <c r="BH103" s="310">
        <f>IF(BH102+BU102&gt;マスタ!$C$3,1,0)</f>
        <v>0</v>
      </c>
      <c r="BI103" s="310">
        <f>IF(BI102+BV102&gt;マスタ!$C$3,1,0)</f>
        <v>0</v>
      </c>
      <c r="BJ103" s="310">
        <f>IF(BJ102+BW102&gt;マスタ!$C$3,1,0)</f>
        <v>0</v>
      </c>
      <c r="BK103" s="310">
        <f>IF(BK102+BX102&gt;マスタ!$C$3,1,0)</f>
        <v>0</v>
      </c>
      <c r="BL103" s="310">
        <f>IF(BL102+BY102&gt;マスタ!$C$3,1,0)</f>
        <v>0</v>
      </c>
      <c r="BM103" s="310">
        <f>IF(BM102+BZ102&gt;マスタ!$C$3,1,0)</f>
        <v>0</v>
      </c>
      <c r="BN103" s="310">
        <f>IF(BN102+CA102&gt;マスタ!$C$3,1,0)</f>
        <v>0</v>
      </c>
      <c r="BO103" s="310">
        <f>IF(BO102+CB102&gt;マスタ!$C$3,1,0)</f>
        <v>0</v>
      </c>
      <c r="BP103" s="310">
        <f>IF(BP102+CC102&gt;マスタ!$C$3,1,0)</f>
        <v>0</v>
      </c>
      <c r="BQ103" s="310">
        <f>IF(BQ102+CD102&gt;マスタ!$C$3,1,0)</f>
        <v>0</v>
      </c>
      <c r="BR103" s="310">
        <f>IF(BR102+CE102&gt;マスタ!$C$3,1,0)</f>
        <v>0</v>
      </c>
      <c r="BS103" s="310">
        <f>IF(BS102+CF102&gt;マスタ!$C$3,1,0)</f>
        <v>0</v>
      </c>
      <c r="BU103" s="310"/>
      <c r="BV103" s="310"/>
      <c r="BW103" s="310"/>
      <c r="BX103" s="310"/>
      <c r="BY103" s="310"/>
      <c r="BZ103" s="310"/>
      <c r="CA103" s="310"/>
      <c r="CB103" s="310"/>
      <c r="CC103" s="310"/>
      <c r="CD103" s="310"/>
      <c r="CE103" s="310"/>
      <c r="CF103" s="310"/>
    </row>
    <row r="104" spans="1:99" x14ac:dyDescent="0.15">
      <c r="A104" s="534"/>
      <c r="B104" s="537"/>
      <c r="C104" s="537"/>
      <c r="D104" s="537"/>
      <c r="E104" s="542"/>
      <c r="F104" s="537"/>
      <c r="G104" s="353" t="s">
        <v>447</v>
      </c>
      <c r="H104" s="309"/>
      <c r="I104" s="347"/>
      <c r="J104" s="347"/>
      <c r="K104" s="347"/>
      <c r="L104" s="347"/>
      <c r="M104" s="347"/>
      <c r="N104" s="347"/>
      <c r="O104" s="347"/>
      <c r="P104" s="347"/>
      <c r="Q104" s="347"/>
      <c r="R104" s="347"/>
      <c r="S104" s="347"/>
      <c r="T104" s="307">
        <f t="shared" si="305"/>
        <v>0</v>
      </c>
      <c r="U104" s="308"/>
      <c r="V104" s="348"/>
      <c r="W104" s="348"/>
      <c r="X104" s="348"/>
      <c r="Y104" s="348"/>
      <c r="Z104" s="348"/>
      <c r="AA104" s="348"/>
      <c r="AB104" s="348"/>
      <c r="AC104" s="348"/>
      <c r="AD104" s="348"/>
      <c r="AE104" s="348"/>
      <c r="AF104" s="348"/>
      <c r="AG104" s="307">
        <f t="shared" si="307"/>
        <v>0</v>
      </c>
      <c r="AH104" s="545"/>
      <c r="AO104" s="304">
        <v>3</v>
      </c>
      <c r="AP104" s="304">
        <v>3</v>
      </c>
      <c r="AQ104" s="304">
        <v>3</v>
      </c>
      <c r="AR104" s="306">
        <f ca="1">IF($AQ104=1,IF(INDIRECT(ADDRESS(($AO104-1)*3+$AP104+5,$AQ104+7))="",0,INDIRECT(ADDRESS(($AO104-1)*3+$AP104+5,$AQ104+7))),IF(INDIRECT(ADDRESS(($AO104-1)*3+$AP104+5,$AQ104+7))="",0,IF(COUNTIF(INDIRECT(ADDRESS(($AO104-1)*36+($AP104-1)*12+6,COLUMN())):INDIRECT(ADDRESS(($AO104-1)*36+($AP104-1)*12+$AQ104+4,COLUMN())),INDIRECT(ADDRESS(($AO104-1)*3+$AP104+5,$AQ104+7)))&gt;=1,0,INDIRECT(ADDRESS(($AO104-1)*3+$AP104+5,$AQ104+7)))))</f>
        <v>0</v>
      </c>
      <c r="AS104" s="304">
        <f ca="1">COUNTIF(INDIRECT("H"&amp;(ROW()+12*(($AO104-1)*3+$AP104)-ROW())/12+5):INDIRECT("S"&amp;(ROW()+12*(($AO104-1)*3+$AP104)-ROW())/12+5),AR104)</f>
        <v>0</v>
      </c>
      <c r="AT104" s="306">
        <f ca="1">IF($AQ104=1,IF(INDIRECT(ADDRESS(($AO104-1)*3+$AP104+5,$AQ104+20))="",0,INDIRECT(ADDRESS(($AO104-1)*3+$AP104+5,$AQ104+20))),IF(INDIRECT(ADDRESS(($AO104-1)*3+$AP104+5,$AQ104+20))="",0,IF(COUNTIF(INDIRECT(ADDRESS(($AO104-1)*36+($AP104-1)*12+6,COLUMN())):INDIRECT(ADDRESS(($AO104-1)*36+($AP104-1)*12+$AQ104+4,COLUMN())),INDIRECT(ADDRESS(($AO104-1)*3+$AP104+5,$AQ104+20)))&gt;=1,0,INDIRECT(ADDRESS(($AO104-1)*3+$AP104+5,$AQ104+20)))))</f>
        <v>0</v>
      </c>
      <c r="AU104" s="304">
        <f ca="1">COUNTIF(INDIRECT("U"&amp;(ROW()+12*(($AO104-1)*3+$AP104)-ROW())/12+5):INDIRECT("AF"&amp;(ROW()+12*(($AO104-1)*3+$AP104)-ROW())/12+5),AT104)</f>
        <v>0</v>
      </c>
      <c r="AV104" s="304">
        <f ca="1">IF(AND(AR104+AT104&gt;0,AS104+AU104&gt;0),COUNTIF(AV$6:AV103,"&gt;0")+1,0)</f>
        <v>0</v>
      </c>
      <c r="BF104" s="304">
        <v>3</v>
      </c>
      <c r="BG104" s="338"/>
      <c r="BH104" s="310"/>
      <c r="BI104" s="310"/>
      <c r="BJ104" s="310"/>
      <c r="BK104" s="310"/>
      <c r="BL104" s="310"/>
      <c r="BM104" s="310"/>
      <c r="BN104" s="310"/>
      <c r="BO104" s="310"/>
      <c r="BP104" s="310"/>
      <c r="BQ104" s="310"/>
      <c r="BR104" s="310"/>
      <c r="BS104" s="310"/>
      <c r="BU104" s="310"/>
      <c r="BV104" s="310"/>
      <c r="BW104" s="310"/>
      <c r="BX104" s="310"/>
      <c r="BY104" s="310"/>
      <c r="BZ104" s="310"/>
      <c r="CA104" s="310"/>
      <c r="CB104" s="310"/>
      <c r="CC104" s="310"/>
      <c r="CD104" s="310"/>
      <c r="CE104" s="310"/>
      <c r="CF104" s="310"/>
    </row>
    <row r="105" spans="1:99" x14ac:dyDescent="0.15">
      <c r="A105" s="532">
        <v>34</v>
      </c>
      <c r="B105" s="535"/>
      <c r="C105" s="538"/>
      <c r="D105" s="539"/>
      <c r="E105" s="540"/>
      <c r="F105" s="539"/>
      <c r="G105" s="318" t="s">
        <v>348</v>
      </c>
      <c r="H105" s="317"/>
      <c r="I105" s="343" t="str">
        <f t="shared" ref="I105:I106" si="592">IF(H105="","",H105)</f>
        <v/>
      </c>
      <c r="J105" s="343" t="str">
        <f t="shared" ref="J105:J106" si="593">IF(I105="","",I105)</f>
        <v/>
      </c>
      <c r="K105" s="343" t="str">
        <f t="shared" ref="K105:K106" si="594">IF(J105="","",J105)</f>
        <v/>
      </c>
      <c r="L105" s="343" t="str">
        <f t="shared" ref="L105:L106" si="595">IF(K105="","",K105)</f>
        <v/>
      </c>
      <c r="M105" s="343" t="str">
        <f t="shared" ref="M105:M106" si="596">IF(L105="","",L105)</f>
        <v/>
      </c>
      <c r="N105" s="343" t="str">
        <f t="shared" ref="N105:N106" si="597">IF(M105="","",M105)</f>
        <v/>
      </c>
      <c r="O105" s="343" t="str">
        <f t="shared" ref="O105:O106" si="598">IF(N105="","",N105)</f>
        <v/>
      </c>
      <c r="P105" s="343" t="str">
        <f t="shared" ref="P105:P106" si="599">IF(O105="","",O105)</f>
        <v/>
      </c>
      <c r="Q105" s="343" t="str">
        <f t="shared" ref="Q105:Q106" si="600">IF(P105="","",P105)</f>
        <v/>
      </c>
      <c r="R105" s="343" t="str">
        <f t="shared" ref="R105:R106" si="601">IF(Q105="","",Q105)</f>
        <v/>
      </c>
      <c r="S105" s="343" t="str">
        <f t="shared" ref="S105:S106" si="602">IF(R105="","",R105)</f>
        <v/>
      </c>
      <c r="T105" s="315">
        <f t="shared" si="305"/>
        <v>0</v>
      </c>
      <c r="U105" s="316"/>
      <c r="V105" s="345" t="str">
        <f t="shared" ref="V105:V106" si="603">IF(U105="","",U105)</f>
        <v/>
      </c>
      <c r="W105" s="345" t="str">
        <f t="shared" ref="W105:W106" si="604">IF(V105="","",V105)</f>
        <v/>
      </c>
      <c r="X105" s="345" t="str">
        <f t="shared" ref="X105:X106" si="605">IF(W105="","",W105)</f>
        <v/>
      </c>
      <c r="Y105" s="345" t="str">
        <f t="shared" ref="Y105:Y106" si="606">IF(X105="","",X105)</f>
        <v/>
      </c>
      <c r="Z105" s="345" t="str">
        <f t="shared" ref="Z105:Z106" si="607">IF(Y105="","",Y105)</f>
        <v/>
      </c>
      <c r="AA105" s="345" t="str">
        <f t="shared" ref="AA105:AA106" si="608">IF(Z105="","",Z105)</f>
        <v/>
      </c>
      <c r="AB105" s="345" t="str">
        <f t="shared" ref="AB105:AB106" si="609">IF(AA105="","",AA105)</f>
        <v/>
      </c>
      <c r="AC105" s="345" t="str">
        <f t="shared" ref="AC105:AC106" si="610">IF(AB105="","",AB105)</f>
        <v/>
      </c>
      <c r="AD105" s="345" t="str">
        <f t="shared" ref="AD105:AD106" si="611">IF(AC105="","",AC105)</f>
        <v/>
      </c>
      <c r="AE105" s="345" t="str">
        <f t="shared" ref="AE105:AE106" si="612">IF(AD105="","",AD105)</f>
        <v/>
      </c>
      <c r="AF105" s="345" t="str">
        <f t="shared" ref="AF105:AF106" si="613">IF(AE105="","",AE105)</f>
        <v/>
      </c>
      <c r="AG105" s="315">
        <f t="shared" si="307"/>
        <v>0</v>
      </c>
      <c r="AH105" s="543"/>
      <c r="AO105" s="304">
        <v>3</v>
      </c>
      <c r="AP105" s="304">
        <v>3</v>
      </c>
      <c r="AQ105" s="304">
        <v>4</v>
      </c>
      <c r="AR105" s="306">
        <f ca="1">IF($AQ105=1,IF(INDIRECT(ADDRESS(($AO105-1)*3+$AP105+5,$AQ105+7))="",0,INDIRECT(ADDRESS(($AO105-1)*3+$AP105+5,$AQ105+7))),IF(INDIRECT(ADDRESS(($AO105-1)*3+$AP105+5,$AQ105+7))="",0,IF(COUNTIF(INDIRECT(ADDRESS(($AO105-1)*36+($AP105-1)*12+6,COLUMN())):INDIRECT(ADDRESS(($AO105-1)*36+($AP105-1)*12+$AQ105+4,COLUMN())),INDIRECT(ADDRESS(($AO105-1)*3+$AP105+5,$AQ105+7)))&gt;=1,0,INDIRECT(ADDRESS(($AO105-1)*3+$AP105+5,$AQ105+7)))))</f>
        <v>0</v>
      </c>
      <c r="AS105" s="304">
        <f ca="1">COUNTIF(INDIRECT("H"&amp;(ROW()+12*(($AO105-1)*3+$AP105)-ROW())/12+5):INDIRECT("S"&amp;(ROW()+12*(($AO105-1)*3+$AP105)-ROW())/12+5),AR105)</f>
        <v>0</v>
      </c>
      <c r="AT105" s="306">
        <f ca="1">IF($AQ105=1,IF(INDIRECT(ADDRESS(($AO105-1)*3+$AP105+5,$AQ105+20))="",0,INDIRECT(ADDRESS(($AO105-1)*3+$AP105+5,$AQ105+20))),IF(INDIRECT(ADDRESS(($AO105-1)*3+$AP105+5,$AQ105+20))="",0,IF(COUNTIF(INDIRECT(ADDRESS(($AO105-1)*36+($AP105-1)*12+6,COLUMN())):INDIRECT(ADDRESS(($AO105-1)*36+($AP105-1)*12+$AQ105+4,COLUMN())),INDIRECT(ADDRESS(($AO105-1)*3+$AP105+5,$AQ105+20)))&gt;=1,0,INDIRECT(ADDRESS(($AO105-1)*3+$AP105+5,$AQ105+20)))))</f>
        <v>0</v>
      </c>
      <c r="AU105" s="304">
        <f ca="1">COUNTIF(INDIRECT("U"&amp;(ROW()+12*(($AO105-1)*3+$AP105)-ROW())/12+5):INDIRECT("AF"&amp;(ROW()+12*(($AO105-1)*3+$AP105)-ROW())/12+5),AT105)</f>
        <v>0</v>
      </c>
      <c r="AV105" s="304">
        <f ca="1">IF(AND(AR105+AT105&gt;0,AS105+AU105&gt;0),COUNTIF(AV$6:AV104,"&gt;0")+1,0)</f>
        <v>0</v>
      </c>
      <c r="BF105" s="304">
        <v>1</v>
      </c>
      <c r="BH105" s="310">
        <f t="shared" ref="BH105" si="614">SUM(H105:H106)</f>
        <v>0</v>
      </c>
      <c r="BI105" s="310">
        <f t="shared" ref="BI105" si="615">SUM(I105:I106)</f>
        <v>0</v>
      </c>
      <c r="BJ105" s="310">
        <f t="shared" ref="BJ105" si="616">SUM(J105:J106)</f>
        <v>0</v>
      </c>
      <c r="BK105" s="310">
        <f t="shared" ref="BK105" si="617">SUM(K105:K106)</f>
        <v>0</v>
      </c>
      <c r="BL105" s="310">
        <f t="shared" ref="BL105" si="618">SUM(L105:L106)</f>
        <v>0</v>
      </c>
      <c r="BM105" s="310">
        <f t="shared" ref="BM105" si="619">SUM(M105:M106)</f>
        <v>0</v>
      </c>
      <c r="BN105" s="310">
        <f t="shared" ref="BN105" si="620">SUM(N105:N106)</f>
        <v>0</v>
      </c>
      <c r="BO105" s="310">
        <f t="shared" ref="BO105" si="621">SUM(O105:O106)</f>
        <v>0</v>
      </c>
      <c r="BP105" s="310">
        <f t="shared" ref="BP105" si="622">SUM(P105:P106)</f>
        <v>0</v>
      </c>
      <c r="BQ105" s="310">
        <f t="shared" ref="BQ105" si="623">SUM(Q105:Q106)</f>
        <v>0</v>
      </c>
      <c r="BR105" s="310">
        <f t="shared" ref="BR105" si="624">SUM(R105:R106)</f>
        <v>0</v>
      </c>
      <c r="BS105" s="310">
        <f t="shared" ref="BS105" si="625">SUM(S105:S106)</f>
        <v>0</v>
      </c>
      <c r="BU105" s="310">
        <f t="shared" ref="BU105" si="626">SUM(U105:U106)</f>
        <v>0</v>
      </c>
      <c r="BV105" s="310">
        <f t="shared" ref="BV105" si="627">SUM(V105:V106)</f>
        <v>0</v>
      </c>
      <c r="BW105" s="310">
        <f t="shared" ref="BW105" si="628">SUM(W105:W106)</f>
        <v>0</v>
      </c>
      <c r="BX105" s="310">
        <f t="shared" ref="BX105" si="629">SUM(X105:X106)</f>
        <v>0</v>
      </c>
      <c r="BY105" s="310">
        <f t="shared" ref="BY105" si="630">SUM(Y105:Y106)</f>
        <v>0</v>
      </c>
      <c r="BZ105" s="310">
        <f t="shared" ref="BZ105" si="631">SUM(Z105:Z106)</f>
        <v>0</v>
      </c>
      <c r="CA105" s="310">
        <f t="shared" ref="CA105" si="632">SUM(AA105:AA106)</f>
        <v>0</v>
      </c>
      <c r="CB105" s="310">
        <f t="shared" ref="CB105" si="633">SUM(AB105:AB106)</f>
        <v>0</v>
      </c>
      <c r="CC105" s="310">
        <f t="shared" ref="CC105" si="634">SUM(AC105:AC106)</f>
        <v>0</v>
      </c>
      <c r="CD105" s="310">
        <f t="shared" ref="CD105" si="635">SUM(AD105:AD106)</f>
        <v>0</v>
      </c>
      <c r="CE105" s="310">
        <f t="shared" ref="CE105" si="636">SUM(AE105:AE106)</f>
        <v>0</v>
      </c>
      <c r="CF105" s="310">
        <f t="shared" ref="CF105" si="637">SUM(AF105:AF106)</f>
        <v>0</v>
      </c>
      <c r="CI105" s="339" t="s">
        <v>421</v>
      </c>
      <c r="CJ105" s="310">
        <f>IF(OR($D105="副園長",$D105="教頭",$D105="主任保育士",$D105="主幹教諭"),0,BH105)</f>
        <v>0</v>
      </c>
      <c r="CK105" s="310">
        <f t="shared" ref="CK105" si="638">IF(OR($D105="副園長",$D105="教頭",$D105="主任保育士",$D105="主幹教諭"),0,BI105)</f>
        <v>0</v>
      </c>
      <c r="CL105" s="310">
        <f t="shared" ref="CL105" si="639">IF(OR($D105="副園長",$D105="教頭",$D105="主任保育士",$D105="主幹教諭"),0,BJ105)</f>
        <v>0</v>
      </c>
      <c r="CM105" s="310">
        <f t="shared" ref="CM105" si="640">IF(OR($D105="副園長",$D105="教頭",$D105="主任保育士",$D105="主幹教諭"),0,BK105)</f>
        <v>0</v>
      </c>
      <c r="CN105" s="310">
        <f t="shared" ref="CN105" si="641">IF(OR($D105="副園長",$D105="教頭",$D105="主任保育士",$D105="主幹教諭"),0,BL105)</f>
        <v>0</v>
      </c>
      <c r="CO105" s="310">
        <f t="shared" ref="CO105" si="642">IF(OR($D105="副園長",$D105="教頭",$D105="主任保育士",$D105="主幹教諭"),0,BM105)</f>
        <v>0</v>
      </c>
      <c r="CP105" s="310">
        <f t="shared" ref="CP105" si="643">IF(OR($D105="副園長",$D105="教頭",$D105="主任保育士",$D105="主幹教諭"),0,BN105)</f>
        <v>0</v>
      </c>
      <c r="CQ105" s="310">
        <f t="shared" ref="CQ105" si="644">IF(OR($D105="副園長",$D105="教頭",$D105="主任保育士",$D105="主幹教諭"),0,BO105)</f>
        <v>0</v>
      </c>
      <c r="CR105" s="310">
        <f t="shared" ref="CR105" si="645">IF(OR($D105="副園長",$D105="教頭",$D105="主任保育士",$D105="主幹教諭"),0,BP105)</f>
        <v>0</v>
      </c>
      <c r="CS105" s="310">
        <f t="shared" ref="CS105" si="646">IF(OR($D105="副園長",$D105="教頭",$D105="主任保育士",$D105="主幹教諭"),0,BQ105)</f>
        <v>0</v>
      </c>
      <c r="CT105" s="310">
        <f t="shared" ref="CT105" si="647">IF(OR($D105="副園長",$D105="教頭",$D105="主任保育士",$D105="主幹教諭"),0,BR105)</f>
        <v>0</v>
      </c>
      <c r="CU105" s="310">
        <f t="shared" ref="CU105" si="648">IF(OR($D105="副園長",$D105="教頭",$D105="主任保育士",$D105="主幹教諭"),0,BS105)</f>
        <v>0</v>
      </c>
    </row>
    <row r="106" spans="1:99" x14ac:dyDescent="0.15">
      <c r="A106" s="533"/>
      <c r="B106" s="536"/>
      <c r="C106" s="536"/>
      <c r="D106" s="536"/>
      <c r="E106" s="541"/>
      <c r="F106" s="536"/>
      <c r="G106" s="314" t="s">
        <v>347</v>
      </c>
      <c r="H106" s="313"/>
      <c r="I106" s="344" t="str">
        <f t="shared" si="592"/>
        <v/>
      </c>
      <c r="J106" s="344" t="str">
        <f t="shared" si="593"/>
        <v/>
      </c>
      <c r="K106" s="344" t="str">
        <f t="shared" si="594"/>
        <v/>
      </c>
      <c r="L106" s="344" t="str">
        <f t="shared" si="595"/>
        <v/>
      </c>
      <c r="M106" s="344" t="str">
        <f t="shared" si="596"/>
        <v/>
      </c>
      <c r="N106" s="344" t="str">
        <f t="shared" si="597"/>
        <v/>
      </c>
      <c r="O106" s="344" t="str">
        <f t="shared" si="598"/>
        <v/>
      </c>
      <c r="P106" s="344" t="str">
        <f t="shared" si="599"/>
        <v/>
      </c>
      <c r="Q106" s="344" t="str">
        <f t="shared" si="600"/>
        <v/>
      </c>
      <c r="R106" s="344" t="str">
        <f t="shared" si="601"/>
        <v/>
      </c>
      <c r="S106" s="344" t="str">
        <f t="shared" si="602"/>
        <v/>
      </c>
      <c r="T106" s="311">
        <f t="shared" si="305"/>
        <v>0</v>
      </c>
      <c r="U106" s="312"/>
      <c r="V106" s="346" t="str">
        <f t="shared" si="603"/>
        <v/>
      </c>
      <c r="W106" s="346" t="str">
        <f t="shared" si="604"/>
        <v/>
      </c>
      <c r="X106" s="346" t="str">
        <f t="shared" si="605"/>
        <v/>
      </c>
      <c r="Y106" s="346" t="str">
        <f t="shared" si="606"/>
        <v/>
      </c>
      <c r="Z106" s="346" t="str">
        <f t="shared" si="607"/>
        <v/>
      </c>
      <c r="AA106" s="346" t="str">
        <f t="shared" si="608"/>
        <v/>
      </c>
      <c r="AB106" s="346" t="str">
        <f t="shared" si="609"/>
        <v/>
      </c>
      <c r="AC106" s="346" t="str">
        <f t="shared" si="610"/>
        <v/>
      </c>
      <c r="AD106" s="346" t="str">
        <f t="shared" si="611"/>
        <v/>
      </c>
      <c r="AE106" s="346" t="str">
        <f t="shared" si="612"/>
        <v/>
      </c>
      <c r="AF106" s="346" t="str">
        <f t="shared" si="613"/>
        <v/>
      </c>
      <c r="AG106" s="311">
        <f t="shared" si="307"/>
        <v>0</v>
      </c>
      <c r="AH106" s="544"/>
      <c r="AO106" s="304">
        <v>3</v>
      </c>
      <c r="AP106" s="304">
        <v>3</v>
      </c>
      <c r="AQ106" s="304">
        <v>5</v>
      </c>
      <c r="AR106" s="306">
        <f ca="1">IF($AQ106=1,IF(INDIRECT(ADDRESS(($AO106-1)*3+$AP106+5,$AQ106+7))="",0,INDIRECT(ADDRESS(($AO106-1)*3+$AP106+5,$AQ106+7))),IF(INDIRECT(ADDRESS(($AO106-1)*3+$AP106+5,$AQ106+7))="",0,IF(COUNTIF(INDIRECT(ADDRESS(($AO106-1)*36+($AP106-1)*12+6,COLUMN())):INDIRECT(ADDRESS(($AO106-1)*36+($AP106-1)*12+$AQ106+4,COLUMN())),INDIRECT(ADDRESS(($AO106-1)*3+$AP106+5,$AQ106+7)))&gt;=1,0,INDIRECT(ADDRESS(($AO106-1)*3+$AP106+5,$AQ106+7)))))</f>
        <v>0</v>
      </c>
      <c r="AS106" s="304">
        <f ca="1">COUNTIF(INDIRECT("H"&amp;(ROW()+12*(($AO106-1)*3+$AP106)-ROW())/12+5):INDIRECT("S"&amp;(ROW()+12*(($AO106-1)*3+$AP106)-ROW())/12+5),AR106)</f>
        <v>0</v>
      </c>
      <c r="AT106" s="306">
        <f ca="1">IF($AQ106=1,IF(INDIRECT(ADDRESS(($AO106-1)*3+$AP106+5,$AQ106+20))="",0,INDIRECT(ADDRESS(($AO106-1)*3+$AP106+5,$AQ106+20))),IF(INDIRECT(ADDRESS(($AO106-1)*3+$AP106+5,$AQ106+20))="",0,IF(COUNTIF(INDIRECT(ADDRESS(($AO106-1)*36+($AP106-1)*12+6,COLUMN())):INDIRECT(ADDRESS(($AO106-1)*36+($AP106-1)*12+$AQ106+4,COLUMN())),INDIRECT(ADDRESS(($AO106-1)*3+$AP106+5,$AQ106+20)))&gt;=1,0,INDIRECT(ADDRESS(($AO106-1)*3+$AP106+5,$AQ106+20)))))</f>
        <v>0</v>
      </c>
      <c r="AU106" s="304">
        <f ca="1">COUNTIF(INDIRECT("U"&amp;(ROW()+12*(($AO106-1)*3+$AP106)-ROW())/12+5):INDIRECT("AF"&amp;(ROW()+12*(($AO106-1)*3+$AP106)-ROW())/12+5),AT106)</f>
        <v>0</v>
      </c>
      <c r="AV106" s="304">
        <f ca="1">IF(AND(AR106+AT106&gt;0,AS106+AU106&gt;0),COUNTIF(AV$6:AV105,"&gt;0")+1,0)</f>
        <v>0</v>
      </c>
      <c r="BF106" s="304">
        <v>2</v>
      </c>
      <c r="BG106" s="304" t="s">
        <v>346</v>
      </c>
      <c r="BH106" s="310">
        <f>IF(BH105+BU105&gt;マスタ!$C$3,1,0)</f>
        <v>0</v>
      </c>
      <c r="BI106" s="310">
        <f>IF(BI105+BV105&gt;マスタ!$C$3,1,0)</f>
        <v>0</v>
      </c>
      <c r="BJ106" s="310">
        <f>IF(BJ105+BW105&gt;マスタ!$C$3,1,0)</f>
        <v>0</v>
      </c>
      <c r="BK106" s="310">
        <f>IF(BK105+BX105&gt;マスタ!$C$3,1,0)</f>
        <v>0</v>
      </c>
      <c r="BL106" s="310">
        <f>IF(BL105+BY105&gt;マスタ!$C$3,1,0)</f>
        <v>0</v>
      </c>
      <c r="BM106" s="310">
        <f>IF(BM105+BZ105&gt;マスタ!$C$3,1,0)</f>
        <v>0</v>
      </c>
      <c r="BN106" s="310">
        <f>IF(BN105+CA105&gt;マスタ!$C$3,1,0)</f>
        <v>0</v>
      </c>
      <c r="BO106" s="310">
        <f>IF(BO105+CB105&gt;マスタ!$C$3,1,0)</f>
        <v>0</v>
      </c>
      <c r="BP106" s="310">
        <f>IF(BP105+CC105&gt;マスタ!$C$3,1,0)</f>
        <v>0</v>
      </c>
      <c r="BQ106" s="310">
        <f>IF(BQ105+CD105&gt;マスタ!$C$3,1,0)</f>
        <v>0</v>
      </c>
      <c r="BR106" s="310">
        <f>IF(BR105+CE105&gt;マスタ!$C$3,1,0)</f>
        <v>0</v>
      </c>
      <c r="BS106" s="310">
        <f>IF(BS105+CF105&gt;マスタ!$C$3,1,0)</f>
        <v>0</v>
      </c>
      <c r="BU106" s="310"/>
      <c r="BV106" s="310"/>
      <c r="BW106" s="310"/>
      <c r="BX106" s="310"/>
      <c r="BY106" s="310"/>
      <c r="BZ106" s="310"/>
      <c r="CA106" s="310"/>
      <c r="CB106" s="310"/>
      <c r="CC106" s="310"/>
      <c r="CD106" s="310"/>
      <c r="CE106" s="310"/>
      <c r="CF106" s="310"/>
    </row>
    <row r="107" spans="1:99" x14ac:dyDescent="0.15">
      <c r="A107" s="534"/>
      <c r="B107" s="537"/>
      <c r="C107" s="537"/>
      <c r="D107" s="537"/>
      <c r="E107" s="542"/>
      <c r="F107" s="537"/>
      <c r="G107" s="353" t="s">
        <v>447</v>
      </c>
      <c r="H107" s="309"/>
      <c r="I107" s="347"/>
      <c r="J107" s="347"/>
      <c r="K107" s="347"/>
      <c r="L107" s="347"/>
      <c r="M107" s="347"/>
      <c r="N107" s="347"/>
      <c r="O107" s="347"/>
      <c r="P107" s="347"/>
      <c r="Q107" s="347"/>
      <c r="R107" s="347"/>
      <c r="S107" s="347"/>
      <c r="T107" s="307">
        <f t="shared" si="305"/>
        <v>0</v>
      </c>
      <c r="U107" s="308"/>
      <c r="V107" s="348"/>
      <c r="W107" s="348"/>
      <c r="X107" s="348"/>
      <c r="Y107" s="348"/>
      <c r="Z107" s="348"/>
      <c r="AA107" s="348"/>
      <c r="AB107" s="348"/>
      <c r="AC107" s="348"/>
      <c r="AD107" s="348"/>
      <c r="AE107" s="348"/>
      <c r="AF107" s="348"/>
      <c r="AG107" s="307">
        <f t="shared" si="307"/>
        <v>0</v>
      </c>
      <c r="AH107" s="545"/>
      <c r="AO107" s="304">
        <v>3</v>
      </c>
      <c r="AP107" s="304">
        <v>3</v>
      </c>
      <c r="AQ107" s="304">
        <v>6</v>
      </c>
      <c r="AR107" s="306">
        <f ca="1">IF($AQ107=1,IF(INDIRECT(ADDRESS(($AO107-1)*3+$AP107+5,$AQ107+7))="",0,INDIRECT(ADDRESS(($AO107-1)*3+$AP107+5,$AQ107+7))),IF(INDIRECT(ADDRESS(($AO107-1)*3+$AP107+5,$AQ107+7))="",0,IF(COUNTIF(INDIRECT(ADDRESS(($AO107-1)*36+($AP107-1)*12+6,COLUMN())):INDIRECT(ADDRESS(($AO107-1)*36+($AP107-1)*12+$AQ107+4,COLUMN())),INDIRECT(ADDRESS(($AO107-1)*3+$AP107+5,$AQ107+7)))&gt;=1,0,INDIRECT(ADDRESS(($AO107-1)*3+$AP107+5,$AQ107+7)))))</f>
        <v>0</v>
      </c>
      <c r="AS107" s="304">
        <f ca="1">COUNTIF(INDIRECT("H"&amp;(ROW()+12*(($AO107-1)*3+$AP107)-ROW())/12+5):INDIRECT("S"&amp;(ROW()+12*(($AO107-1)*3+$AP107)-ROW())/12+5),AR107)</f>
        <v>0</v>
      </c>
      <c r="AT107" s="306">
        <f ca="1">IF($AQ107=1,IF(INDIRECT(ADDRESS(($AO107-1)*3+$AP107+5,$AQ107+20))="",0,INDIRECT(ADDRESS(($AO107-1)*3+$AP107+5,$AQ107+20))),IF(INDIRECT(ADDRESS(($AO107-1)*3+$AP107+5,$AQ107+20))="",0,IF(COUNTIF(INDIRECT(ADDRESS(($AO107-1)*36+($AP107-1)*12+6,COLUMN())):INDIRECT(ADDRESS(($AO107-1)*36+($AP107-1)*12+$AQ107+4,COLUMN())),INDIRECT(ADDRESS(($AO107-1)*3+$AP107+5,$AQ107+20)))&gt;=1,0,INDIRECT(ADDRESS(($AO107-1)*3+$AP107+5,$AQ107+20)))))</f>
        <v>0</v>
      </c>
      <c r="AU107" s="304">
        <f ca="1">COUNTIF(INDIRECT("U"&amp;(ROW()+12*(($AO107-1)*3+$AP107)-ROW())/12+5):INDIRECT("AF"&amp;(ROW()+12*(($AO107-1)*3+$AP107)-ROW())/12+5),AT107)</f>
        <v>0</v>
      </c>
      <c r="AV107" s="304">
        <f ca="1">IF(AND(AR107+AT107&gt;0,AS107+AU107&gt;0),COUNTIF(AV$6:AV106,"&gt;0")+1,0)</f>
        <v>0</v>
      </c>
      <c r="BF107" s="304">
        <v>3</v>
      </c>
      <c r="BG107" s="338"/>
      <c r="BH107" s="310"/>
      <c r="BI107" s="310"/>
      <c r="BJ107" s="310"/>
      <c r="BK107" s="310"/>
      <c r="BL107" s="310"/>
      <c r="BM107" s="310"/>
      <c r="BN107" s="310"/>
      <c r="BO107" s="310"/>
      <c r="BP107" s="310"/>
      <c r="BQ107" s="310"/>
      <c r="BR107" s="310"/>
      <c r="BS107" s="310"/>
      <c r="BU107" s="310"/>
      <c r="BV107" s="310"/>
      <c r="BW107" s="310"/>
      <c r="BX107" s="310"/>
      <c r="BY107" s="310"/>
      <c r="BZ107" s="310"/>
      <c r="CA107" s="310"/>
      <c r="CB107" s="310"/>
      <c r="CC107" s="310"/>
      <c r="CD107" s="310"/>
      <c r="CE107" s="310"/>
      <c r="CF107" s="310"/>
    </row>
    <row r="108" spans="1:99" x14ac:dyDescent="0.15">
      <c r="A108" s="532">
        <v>35</v>
      </c>
      <c r="B108" s="535"/>
      <c r="C108" s="538"/>
      <c r="D108" s="539"/>
      <c r="E108" s="540"/>
      <c r="F108" s="539"/>
      <c r="G108" s="318" t="s">
        <v>348</v>
      </c>
      <c r="H108" s="317"/>
      <c r="I108" s="343" t="str">
        <f t="shared" ref="I108:I109" si="649">IF(H108="","",H108)</f>
        <v/>
      </c>
      <c r="J108" s="343" t="str">
        <f t="shared" ref="J108:J109" si="650">IF(I108="","",I108)</f>
        <v/>
      </c>
      <c r="K108" s="343" t="str">
        <f t="shared" ref="K108:K109" si="651">IF(J108="","",J108)</f>
        <v/>
      </c>
      <c r="L108" s="343" t="str">
        <f t="shared" ref="L108:L109" si="652">IF(K108="","",K108)</f>
        <v/>
      </c>
      <c r="M108" s="343" t="str">
        <f t="shared" ref="M108:M109" si="653">IF(L108="","",L108)</f>
        <v/>
      </c>
      <c r="N108" s="343" t="str">
        <f t="shared" ref="N108:N109" si="654">IF(M108="","",M108)</f>
        <v/>
      </c>
      <c r="O108" s="343" t="str">
        <f t="shared" ref="O108:O109" si="655">IF(N108="","",N108)</f>
        <v/>
      </c>
      <c r="P108" s="343" t="str">
        <f t="shared" ref="P108:P109" si="656">IF(O108="","",O108)</f>
        <v/>
      </c>
      <c r="Q108" s="343" t="str">
        <f t="shared" ref="Q108:Q109" si="657">IF(P108="","",P108)</f>
        <v/>
      </c>
      <c r="R108" s="343" t="str">
        <f t="shared" ref="R108:R109" si="658">IF(Q108="","",Q108)</f>
        <v/>
      </c>
      <c r="S108" s="343" t="str">
        <f t="shared" ref="S108:S109" si="659">IF(R108="","",R108)</f>
        <v/>
      </c>
      <c r="T108" s="315">
        <f t="shared" si="305"/>
        <v>0</v>
      </c>
      <c r="U108" s="316"/>
      <c r="V108" s="345" t="str">
        <f t="shared" ref="V108:V109" si="660">IF(U108="","",U108)</f>
        <v/>
      </c>
      <c r="W108" s="345" t="str">
        <f t="shared" ref="W108:W109" si="661">IF(V108="","",V108)</f>
        <v/>
      </c>
      <c r="X108" s="345" t="str">
        <f t="shared" ref="X108:X109" si="662">IF(W108="","",W108)</f>
        <v/>
      </c>
      <c r="Y108" s="345" t="str">
        <f t="shared" ref="Y108:Y109" si="663">IF(X108="","",X108)</f>
        <v/>
      </c>
      <c r="Z108" s="345" t="str">
        <f t="shared" ref="Z108:Z109" si="664">IF(Y108="","",Y108)</f>
        <v/>
      </c>
      <c r="AA108" s="345" t="str">
        <f t="shared" ref="AA108:AA109" si="665">IF(Z108="","",Z108)</f>
        <v/>
      </c>
      <c r="AB108" s="345" t="str">
        <f t="shared" ref="AB108:AB109" si="666">IF(AA108="","",AA108)</f>
        <v/>
      </c>
      <c r="AC108" s="345" t="str">
        <f t="shared" ref="AC108:AC109" si="667">IF(AB108="","",AB108)</f>
        <v/>
      </c>
      <c r="AD108" s="345" t="str">
        <f t="shared" ref="AD108:AD109" si="668">IF(AC108="","",AC108)</f>
        <v/>
      </c>
      <c r="AE108" s="345" t="str">
        <f t="shared" ref="AE108:AE109" si="669">IF(AD108="","",AD108)</f>
        <v/>
      </c>
      <c r="AF108" s="345" t="str">
        <f t="shared" ref="AF108:AF109" si="670">IF(AE108="","",AE108)</f>
        <v/>
      </c>
      <c r="AG108" s="315">
        <f t="shared" si="307"/>
        <v>0</v>
      </c>
      <c r="AH108" s="543"/>
      <c r="AO108" s="304">
        <v>3</v>
      </c>
      <c r="AP108" s="304">
        <v>3</v>
      </c>
      <c r="AQ108" s="304">
        <v>7</v>
      </c>
      <c r="AR108" s="306">
        <f ca="1">IF($AQ108=1,IF(INDIRECT(ADDRESS(($AO108-1)*3+$AP108+5,$AQ108+7))="",0,INDIRECT(ADDRESS(($AO108-1)*3+$AP108+5,$AQ108+7))),IF(INDIRECT(ADDRESS(($AO108-1)*3+$AP108+5,$AQ108+7))="",0,IF(COUNTIF(INDIRECT(ADDRESS(($AO108-1)*36+($AP108-1)*12+6,COLUMN())):INDIRECT(ADDRESS(($AO108-1)*36+($AP108-1)*12+$AQ108+4,COLUMN())),INDIRECT(ADDRESS(($AO108-1)*3+$AP108+5,$AQ108+7)))&gt;=1,0,INDIRECT(ADDRESS(($AO108-1)*3+$AP108+5,$AQ108+7)))))</f>
        <v>0</v>
      </c>
      <c r="AS108" s="304">
        <f ca="1">COUNTIF(INDIRECT("H"&amp;(ROW()+12*(($AO108-1)*3+$AP108)-ROW())/12+5):INDIRECT("S"&amp;(ROW()+12*(($AO108-1)*3+$AP108)-ROW())/12+5),AR108)</f>
        <v>0</v>
      </c>
      <c r="AT108" s="306">
        <f ca="1">IF($AQ108=1,IF(INDIRECT(ADDRESS(($AO108-1)*3+$AP108+5,$AQ108+20))="",0,INDIRECT(ADDRESS(($AO108-1)*3+$AP108+5,$AQ108+20))),IF(INDIRECT(ADDRESS(($AO108-1)*3+$AP108+5,$AQ108+20))="",0,IF(COUNTIF(INDIRECT(ADDRESS(($AO108-1)*36+($AP108-1)*12+6,COLUMN())):INDIRECT(ADDRESS(($AO108-1)*36+($AP108-1)*12+$AQ108+4,COLUMN())),INDIRECT(ADDRESS(($AO108-1)*3+$AP108+5,$AQ108+20)))&gt;=1,0,INDIRECT(ADDRESS(($AO108-1)*3+$AP108+5,$AQ108+20)))))</f>
        <v>0</v>
      </c>
      <c r="AU108" s="304">
        <f ca="1">COUNTIF(INDIRECT("U"&amp;(ROW()+12*(($AO108-1)*3+$AP108)-ROW())/12+5):INDIRECT("AF"&amp;(ROW()+12*(($AO108-1)*3+$AP108)-ROW())/12+5),AT108)</f>
        <v>0</v>
      </c>
      <c r="AV108" s="304">
        <f ca="1">IF(AND(AR108+AT108&gt;0,AS108+AU108&gt;0),COUNTIF(AV$6:AV107,"&gt;0")+1,0)</f>
        <v>0</v>
      </c>
      <c r="BF108" s="304">
        <v>1</v>
      </c>
      <c r="BH108" s="310">
        <f t="shared" ref="BH108" si="671">SUM(H108:H109)</f>
        <v>0</v>
      </c>
      <c r="BI108" s="310">
        <f t="shared" ref="BI108" si="672">SUM(I108:I109)</f>
        <v>0</v>
      </c>
      <c r="BJ108" s="310">
        <f t="shared" ref="BJ108" si="673">SUM(J108:J109)</f>
        <v>0</v>
      </c>
      <c r="BK108" s="310">
        <f t="shared" ref="BK108" si="674">SUM(K108:K109)</f>
        <v>0</v>
      </c>
      <c r="BL108" s="310">
        <f t="shared" ref="BL108" si="675">SUM(L108:L109)</f>
        <v>0</v>
      </c>
      <c r="BM108" s="310">
        <f t="shared" ref="BM108" si="676">SUM(M108:M109)</f>
        <v>0</v>
      </c>
      <c r="BN108" s="310">
        <f t="shared" ref="BN108" si="677">SUM(N108:N109)</f>
        <v>0</v>
      </c>
      <c r="BO108" s="310">
        <f t="shared" ref="BO108" si="678">SUM(O108:O109)</f>
        <v>0</v>
      </c>
      <c r="BP108" s="310">
        <f t="shared" ref="BP108" si="679">SUM(P108:P109)</f>
        <v>0</v>
      </c>
      <c r="BQ108" s="310">
        <f t="shared" ref="BQ108" si="680">SUM(Q108:Q109)</f>
        <v>0</v>
      </c>
      <c r="BR108" s="310">
        <f t="shared" ref="BR108" si="681">SUM(R108:R109)</f>
        <v>0</v>
      </c>
      <c r="BS108" s="310">
        <f t="shared" ref="BS108" si="682">SUM(S108:S109)</f>
        <v>0</v>
      </c>
      <c r="BU108" s="310">
        <f t="shared" ref="BU108" si="683">SUM(U108:U109)</f>
        <v>0</v>
      </c>
      <c r="BV108" s="310">
        <f t="shared" ref="BV108" si="684">SUM(V108:V109)</f>
        <v>0</v>
      </c>
      <c r="BW108" s="310">
        <f t="shared" ref="BW108" si="685">SUM(W108:W109)</f>
        <v>0</v>
      </c>
      <c r="BX108" s="310">
        <f t="shared" ref="BX108" si="686">SUM(X108:X109)</f>
        <v>0</v>
      </c>
      <c r="BY108" s="310">
        <f t="shared" ref="BY108" si="687">SUM(Y108:Y109)</f>
        <v>0</v>
      </c>
      <c r="BZ108" s="310">
        <f t="shared" ref="BZ108" si="688">SUM(Z108:Z109)</f>
        <v>0</v>
      </c>
      <c r="CA108" s="310">
        <f t="shared" ref="CA108" si="689">SUM(AA108:AA109)</f>
        <v>0</v>
      </c>
      <c r="CB108" s="310">
        <f t="shared" ref="CB108" si="690">SUM(AB108:AB109)</f>
        <v>0</v>
      </c>
      <c r="CC108" s="310">
        <f t="shared" ref="CC108" si="691">SUM(AC108:AC109)</f>
        <v>0</v>
      </c>
      <c r="CD108" s="310">
        <f t="shared" ref="CD108" si="692">SUM(AD108:AD109)</f>
        <v>0</v>
      </c>
      <c r="CE108" s="310">
        <f t="shared" ref="CE108" si="693">SUM(AE108:AE109)</f>
        <v>0</v>
      </c>
      <c r="CF108" s="310">
        <f t="shared" ref="CF108" si="694">SUM(AF108:AF109)</f>
        <v>0</v>
      </c>
      <c r="CI108" s="339" t="s">
        <v>421</v>
      </c>
      <c r="CJ108" s="310">
        <f>IF(OR($D108="副園長",$D108="教頭",$D108="主任保育士",$D108="主幹教諭"),0,BH108)</f>
        <v>0</v>
      </c>
      <c r="CK108" s="310">
        <f t="shared" ref="CK108" si="695">IF(OR($D108="副園長",$D108="教頭",$D108="主任保育士",$D108="主幹教諭"),0,BI108)</f>
        <v>0</v>
      </c>
      <c r="CL108" s="310">
        <f t="shared" ref="CL108" si="696">IF(OR($D108="副園長",$D108="教頭",$D108="主任保育士",$D108="主幹教諭"),0,BJ108)</f>
        <v>0</v>
      </c>
      <c r="CM108" s="310">
        <f t="shared" ref="CM108" si="697">IF(OR($D108="副園長",$D108="教頭",$D108="主任保育士",$D108="主幹教諭"),0,BK108)</f>
        <v>0</v>
      </c>
      <c r="CN108" s="310">
        <f t="shared" ref="CN108" si="698">IF(OR($D108="副園長",$D108="教頭",$D108="主任保育士",$D108="主幹教諭"),0,BL108)</f>
        <v>0</v>
      </c>
      <c r="CO108" s="310">
        <f t="shared" ref="CO108" si="699">IF(OR($D108="副園長",$D108="教頭",$D108="主任保育士",$D108="主幹教諭"),0,BM108)</f>
        <v>0</v>
      </c>
      <c r="CP108" s="310">
        <f t="shared" ref="CP108" si="700">IF(OR($D108="副園長",$D108="教頭",$D108="主任保育士",$D108="主幹教諭"),0,BN108)</f>
        <v>0</v>
      </c>
      <c r="CQ108" s="310">
        <f t="shared" ref="CQ108" si="701">IF(OR($D108="副園長",$D108="教頭",$D108="主任保育士",$D108="主幹教諭"),0,BO108)</f>
        <v>0</v>
      </c>
      <c r="CR108" s="310">
        <f t="shared" ref="CR108" si="702">IF(OR($D108="副園長",$D108="教頭",$D108="主任保育士",$D108="主幹教諭"),0,BP108)</f>
        <v>0</v>
      </c>
      <c r="CS108" s="310">
        <f t="shared" ref="CS108" si="703">IF(OR($D108="副園長",$D108="教頭",$D108="主任保育士",$D108="主幹教諭"),0,BQ108)</f>
        <v>0</v>
      </c>
      <c r="CT108" s="310">
        <f t="shared" ref="CT108" si="704">IF(OR($D108="副園長",$D108="教頭",$D108="主任保育士",$D108="主幹教諭"),0,BR108)</f>
        <v>0</v>
      </c>
      <c r="CU108" s="310">
        <f t="shared" ref="CU108" si="705">IF(OR($D108="副園長",$D108="教頭",$D108="主任保育士",$D108="主幹教諭"),0,BS108)</f>
        <v>0</v>
      </c>
    </row>
    <row r="109" spans="1:99" x14ac:dyDescent="0.15">
      <c r="A109" s="533"/>
      <c r="B109" s="536"/>
      <c r="C109" s="536"/>
      <c r="D109" s="536"/>
      <c r="E109" s="541"/>
      <c r="F109" s="536"/>
      <c r="G109" s="314" t="s">
        <v>347</v>
      </c>
      <c r="H109" s="313"/>
      <c r="I109" s="344" t="str">
        <f t="shared" si="649"/>
        <v/>
      </c>
      <c r="J109" s="344" t="str">
        <f t="shared" si="650"/>
        <v/>
      </c>
      <c r="K109" s="344" t="str">
        <f t="shared" si="651"/>
        <v/>
      </c>
      <c r="L109" s="344" t="str">
        <f t="shared" si="652"/>
        <v/>
      </c>
      <c r="M109" s="344" t="str">
        <f t="shared" si="653"/>
        <v/>
      </c>
      <c r="N109" s="344" t="str">
        <f t="shared" si="654"/>
        <v/>
      </c>
      <c r="O109" s="344" t="str">
        <f t="shared" si="655"/>
        <v/>
      </c>
      <c r="P109" s="344" t="str">
        <f t="shared" si="656"/>
        <v/>
      </c>
      <c r="Q109" s="344" t="str">
        <f t="shared" si="657"/>
        <v/>
      </c>
      <c r="R109" s="344" t="str">
        <f t="shared" si="658"/>
        <v/>
      </c>
      <c r="S109" s="344" t="str">
        <f t="shared" si="659"/>
        <v/>
      </c>
      <c r="T109" s="311">
        <f t="shared" si="305"/>
        <v>0</v>
      </c>
      <c r="U109" s="312"/>
      <c r="V109" s="346" t="str">
        <f t="shared" si="660"/>
        <v/>
      </c>
      <c r="W109" s="346" t="str">
        <f t="shared" si="661"/>
        <v/>
      </c>
      <c r="X109" s="346" t="str">
        <f t="shared" si="662"/>
        <v/>
      </c>
      <c r="Y109" s="346" t="str">
        <f t="shared" si="663"/>
        <v/>
      </c>
      <c r="Z109" s="346" t="str">
        <f t="shared" si="664"/>
        <v/>
      </c>
      <c r="AA109" s="346" t="str">
        <f t="shared" si="665"/>
        <v/>
      </c>
      <c r="AB109" s="346" t="str">
        <f t="shared" si="666"/>
        <v/>
      </c>
      <c r="AC109" s="346" t="str">
        <f t="shared" si="667"/>
        <v/>
      </c>
      <c r="AD109" s="346" t="str">
        <f t="shared" si="668"/>
        <v/>
      </c>
      <c r="AE109" s="346" t="str">
        <f t="shared" si="669"/>
        <v/>
      </c>
      <c r="AF109" s="346" t="str">
        <f t="shared" si="670"/>
        <v/>
      </c>
      <c r="AG109" s="311">
        <f t="shared" si="307"/>
        <v>0</v>
      </c>
      <c r="AH109" s="544"/>
      <c r="AO109" s="304">
        <v>3</v>
      </c>
      <c r="AP109" s="304">
        <v>3</v>
      </c>
      <c r="AQ109" s="304">
        <v>8</v>
      </c>
      <c r="AR109" s="306">
        <f ca="1">IF($AQ109=1,IF(INDIRECT(ADDRESS(($AO109-1)*3+$AP109+5,$AQ109+7))="",0,INDIRECT(ADDRESS(($AO109-1)*3+$AP109+5,$AQ109+7))),IF(INDIRECT(ADDRESS(($AO109-1)*3+$AP109+5,$AQ109+7))="",0,IF(COUNTIF(INDIRECT(ADDRESS(($AO109-1)*36+($AP109-1)*12+6,COLUMN())):INDIRECT(ADDRESS(($AO109-1)*36+($AP109-1)*12+$AQ109+4,COLUMN())),INDIRECT(ADDRESS(($AO109-1)*3+$AP109+5,$AQ109+7)))&gt;=1,0,INDIRECT(ADDRESS(($AO109-1)*3+$AP109+5,$AQ109+7)))))</f>
        <v>0</v>
      </c>
      <c r="AS109" s="304">
        <f ca="1">COUNTIF(INDIRECT("H"&amp;(ROW()+12*(($AO109-1)*3+$AP109)-ROW())/12+5):INDIRECT("S"&amp;(ROW()+12*(($AO109-1)*3+$AP109)-ROW())/12+5),AR109)</f>
        <v>0</v>
      </c>
      <c r="AT109" s="306">
        <f ca="1">IF($AQ109=1,IF(INDIRECT(ADDRESS(($AO109-1)*3+$AP109+5,$AQ109+20))="",0,INDIRECT(ADDRESS(($AO109-1)*3+$AP109+5,$AQ109+20))),IF(INDIRECT(ADDRESS(($AO109-1)*3+$AP109+5,$AQ109+20))="",0,IF(COUNTIF(INDIRECT(ADDRESS(($AO109-1)*36+($AP109-1)*12+6,COLUMN())):INDIRECT(ADDRESS(($AO109-1)*36+($AP109-1)*12+$AQ109+4,COLUMN())),INDIRECT(ADDRESS(($AO109-1)*3+$AP109+5,$AQ109+20)))&gt;=1,0,INDIRECT(ADDRESS(($AO109-1)*3+$AP109+5,$AQ109+20)))))</f>
        <v>0</v>
      </c>
      <c r="AU109" s="304">
        <f ca="1">COUNTIF(INDIRECT("U"&amp;(ROW()+12*(($AO109-1)*3+$AP109)-ROW())/12+5):INDIRECT("AF"&amp;(ROW()+12*(($AO109-1)*3+$AP109)-ROW())/12+5),AT109)</f>
        <v>0</v>
      </c>
      <c r="AV109" s="304">
        <f ca="1">IF(AND(AR109+AT109&gt;0,AS109+AU109&gt;0),COUNTIF(AV$6:AV108,"&gt;0")+1,0)</f>
        <v>0</v>
      </c>
      <c r="BF109" s="304">
        <v>2</v>
      </c>
      <c r="BG109" s="304" t="s">
        <v>346</v>
      </c>
      <c r="BH109" s="310">
        <f>IF(BH108+BU108&gt;マスタ!$C$3,1,0)</f>
        <v>0</v>
      </c>
      <c r="BI109" s="310">
        <f>IF(BI108+BV108&gt;マスタ!$C$3,1,0)</f>
        <v>0</v>
      </c>
      <c r="BJ109" s="310">
        <f>IF(BJ108+BW108&gt;マスタ!$C$3,1,0)</f>
        <v>0</v>
      </c>
      <c r="BK109" s="310">
        <f>IF(BK108+BX108&gt;マスタ!$C$3,1,0)</f>
        <v>0</v>
      </c>
      <c r="BL109" s="310">
        <f>IF(BL108+BY108&gt;マスタ!$C$3,1,0)</f>
        <v>0</v>
      </c>
      <c r="BM109" s="310">
        <f>IF(BM108+BZ108&gt;マスタ!$C$3,1,0)</f>
        <v>0</v>
      </c>
      <c r="BN109" s="310">
        <f>IF(BN108+CA108&gt;マスタ!$C$3,1,0)</f>
        <v>0</v>
      </c>
      <c r="BO109" s="310">
        <f>IF(BO108+CB108&gt;マスタ!$C$3,1,0)</f>
        <v>0</v>
      </c>
      <c r="BP109" s="310">
        <f>IF(BP108+CC108&gt;マスタ!$C$3,1,0)</f>
        <v>0</v>
      </c>
      <c r="BQ109" s="310">
        <f>IF(BQ108+CD108&gt;マスタ!$C$3,1,0)</f>
        <v>0</v>
      </c>
      <c r="BR109" s="310">
        <f>IF(BR108+CE108&gt;マスタ!$C$3,1,0)</f>
        <v>0</v>
      </c>
      <c r="BS109" s="310">
        <f>IF(BS108+CF108&gt;マスタ!$C$3,1,0)</f>
        <v>0</v>
      </c>
      <c r="BU109" s="310"/>
      <c r="BV109" s="310"/>
      <c r="BW109" s="310"/>
      <c r="BX109" s="310"/>
      <c r="BY109" s="310"/>
      <c r="BZ109" s="310"/>
      <c r="CA109" s="310"/>
      <c r="CB109" s="310"/>
      <c r="CC109" s="310"/>
      <c r="CD109" s="310"/>
      <c r="CE109" s="310"/>
      <c r="CF109" s="310"/>
    </row>
    <row r="110" spans="1:99" x14ac:dyDescent="0.15">
      <c r="A110" s="534"/>
      <c r="B110" s="537"/>
      <c r="C110" s="537"/>
      <c r="D110" s="537"/>
      <c r="E110" s="542"/>
      <c r="F110" s="537"/>
      <c r="G110" s="353" t="s">
        <v>447</v>
      </c>
      <c r="H110" s="309"/>
      <c r="I110" s="347"/>
      <c r="J110" s="347"/>
      <c r="K110" s="347"/>
      <c r="L110" s="347"/>
      <c r="M110" s="347"/>
      <c r="N110" s="347"/>
      <c r="O110" s="347"/>
      <c r="P110" s="347"/>
      <c r="Q110" s="347"/>
      <c r="R110" s="347"/>
      <c r="S110" s="347"/>
      <c r="T110" s="307">
        <f t="shared" si="305"/>
        <v>0</v>
      </c>
      <c r="U110" s="308"/>
      <c r="V110" s="348"/>
      <c r="W110" s="348"/>
      <c r="X110" s="348"/>
      <c r="Y110" s="348"/>
      <c r="Z110" s="348"/>
      <c r="AA110" s="348"/>
      <c r="AB110" s="348"/>
      <c r="AC110" s="348"/>
      <c r="AD110" s="348"/>
      <c r="AE110" s="348"/>
      <c r="AF110" s="348"/>
      <c r="AG110" s="307">
        <f t="shared" si="307"/>
        <v>0</v>
      </c>
      <c r="AH110" s="545"/>
      <c r="AO110" s="304">
        <v>3</v>
      </c>
      <c r="AP110" s="304">
        <v>3</v>
      </c>
      <c r="AQ110" s="304">
        <v>9</v>
      </c>
      <c r="AR110" s="306">
        <f ca="1">IF($AQ110=1,IF(INDIRECT(ADDRESS(($AO110-1)*3+$AP110+5,$AQ110+7))="",0,INDIRECT(ADDRESS(($AO110-1)*3+$AP110+5,$AQ110+7))),IF(INDIRECT(ADDRESS(($AO110-1)*3+$AP110+5,$AQ110+7))="",0,IF(COUNTIF(INDIRECT(ADDRESS(($AO110-1)*36+($AP110-1)*12+6,COLUMN())):INDIRECT(ADDRESS(($AO110-1)*36+($AP110-1)*12+$AQ110+4,COLUMN())),INDIRECT(ADDRESS(($AO110-1)*3+$AP110+5,$AQ110+7)))&gt;=1,0,INDIRECT(ADDRESS(($AO110-1)*3+$AP110+5,$AQ110+7)))))</f>
        <v>0</v>
      </c>
      <c r="AS110" s="304">
        <f ca="1">COUNTIF(INDIRECT("H"&amp;(ROW()+12*(($AO110-1)*3+$AP110)-ROW())/12+5):INDIRECT("S"&amp;(ROW()+12*(($AO110-1)*3+$AP110)-ROW())/12+5),AR110)</f>
        <v>0</v>
      </c>
      <c r="AT110" s="306">
        <f ca="1">IF($AQ110=1,IF(INDIRECT(ADDRESS(($AO110-1)*3+$AP110+5,$AQ110+20))="",0,INDIRECT(ADDRESS(($AO110-1)*3+$AP110+5,$AQ110+20))),IF(INDIRECT(ADDRESS(($AO110-1)*3+$AP110+5,$AQ110+20))="",0,IF(COUNTIF(INDIRECT(ADDRESS(($AO110-1)*36+($AP110-1)*12+6,COLUMN())):INDIRECT(ADDRESS(($AO110-1)*36+($AP110-1)*12+$AQ110+4,COLUMN())),INDIRECT(ADDRESS(($AO110-1)*3+$AP110+5,$AQ110+20)))&gt;=1,0,INDIRECT(ADDRESS(($AO110-1)*3+$AP110+5,$AQ110+20)))))</f>
        <v>0</v>
      </c>
      <c r="AU110" s="304">
        <f ca="1">COUNTIF(INDIRECT("U"&amp;(ROW()+12*(($AO110-1)*3+$AP110)-ROW())/12+5):INDIRECT("AF"&amp;(ROW()+12*(($AO110-1)*3+$AP110)-ROW())/12+5),AT110)</f>
        <v>0</v>
      </c>
      <c r="AV110" s="304">
        <f ca="1">IF(AND(AR110+AT110&gt;0,AS110+AU110&gt;0),COUNTIF(AV$6:AV109,"&gt;0")+1,0)</f>
        <v>0</v>
      </c>
      <c r="BF110" s="304">
        <v>3</v>
      </c>
      <c r="BG110" s="338"/>
      <c r="BH110" s="310"/>
      <c r="BI110" s="310"/>
      <c r="BJ110" s="310"/>
      <c r="BK110" s="310"/>
      <c r="BL110" s="310"/>
      <c r="BM110" s="310"/>
      <c r="BN110" s="310"/>
      <c r="BO110" s="310"/>
      <c r="BP110" s="310"/>
      <c r="BQ110" s="310"/>
      <c r="BR110" s="310"/>
      <c r="BS110" s="310"/>
      <c r="BU110" s="310"/>
      <c r="BV110" s="310"/>
      <c r="BW110" s="310"/>
      <c r="BX110" s="310"/>
      <c r="BY110" s="310"/>
      <c r="BZ110" s="310"/>
      <c r="CA110" s="310"/>
      <c r="CB110" s="310"/>
      <c r="CC110" s="310"/>
      <c r="CD110" s="310"/>
      <c r="CE110" s="310"/>
      <c r="CF110" s="310"/>
    </row>
    <row r="111" spans="1:99" x14ac:dyDescent="0.15">
      <c r="A111" s="532">
        <v>36</v>
      </c>
      <c r="B111" s="535"/>
      <c r="C111" s="538"/>
      <c r="D111" s="539"/>
      <c r="E111" s="540"/>
      <c r="F111" s="539"/>
      <c r="G111" s="318" t="s">
        <v>348</v>
      </c>
      <c r="H111" s="317"/>
      <c r="I111" s="343" t="str">
        <f t="shared" ref="I111:I112" si="706">IF(H111="","",H111)</f>
        <v/>
      </c>
      <c r="J111" s="343" t="str">
        <f t="shared" ref="J111:J112" si="707">IF(I111="","",I111)</f>
        <v/>
      </c>
      <c r="K111" s="343" t="str">
        <f t="shared" ref="K111:K112" si="708">IF(J111="","",J111)</f>
        <v/>
      </c>
      <c r="L111" s="343" t="str">
        <f t="shared" ref="L111:L112" si="709">IF(K111="","",K111)</f>
        <v/>
      </c>
      <c r="M111" s="343" t="str">
        <f t="shared" ref="M111:M112" si="710">IF(L111="","",L111)</f>
        <v/>
      </c>
      <c r="N111" s="343" t="str">
        <f t="shared" ref="N111:N112" si="711">IF(M111="","",M111)</f>
        <v/>
      </c>
      <c r="O111" s="343" t="str">
        <f t="shared" ref="O111:O112" si="712">IF(N111="","",N111)</f>
        <v/>
      </c>
      <c r="P111" s="343" t="str">
        <f t="shared" ref="P111:P112" si="713">IF(O111="","",O111)</f>
        <v/>
      </c>
      <c r="Q111" s="343" t="str">
        <f t="shared" ref="Q111:Q112" si="714">IF(P111="","",P111)</f>
        <v/>
      </c>
      <c r="R111" s="343" t="str">
        <f t="shared" ref="R111:R112" si="715">IF(Q111="","",Q111)</f>
        <v/>
      </c>
      <c r="S111" s="343" t="str">
        <f t="shared" ref="S111:S112" si="716">IF(R111="","",R111)</f>
        <v/>
      </c>
      <c r="T111" s="315">
        <f t="shared" si="305"/>
        <v>0</v>
      </c>
      <c r="U111" s="316"/>
      <c r="V111" s="345" t="str">
        <f t="shared" ref="V111:V112" si="717">IF(U111="","",U111)</f>
        <v/>
      </c>
      <c r="W111" s="345" t="str">
        <f t="shared" ref="W111:W112" si="718">IF(V111="","",V111)</f>
        <v/>
      </c>
      <c r="X111" s="345" t="str">
        <f t="shared" ref="X111:X112" si="719">IF(W111="","",W111)</f>
        <v/>
      </c>
      <c r="Y111" s="345" t="str">
        <f t="shared" ref="Y111:Y112" si="720">IF(X111="","",X111)</f>
        <v/>
      </c>
      <c r="Z111" s="345" t="str">
        <f t="shared" ref="Z111:Z112" si="721">IF(Y111="","",Y111)</f>
        <v/>
      </c>
      <c r="AA111" s="345" t="str">
        <f t="shared" ref="AA111:AA112" si="722">IF(Z111="","",Z111)</f>
        <v/>
      </c>
      <c r="AB111" s="345" t="str">
        <f t="shared" ref="AB111:AB112" si="723">IF(AA111="","",AA111)</f>
        <v/>
      </c>
      <c r="AC111" s="345" t="str">
        <f t="shared" ref="AC111:AC112" si="724">IF(AB111="","",AB111)</f>
        <v/>
      </c>
      <c r="AD111" s="345" t="str">
        <f t="shared" ref="AD111:AD112" si="725">IF(AC111="","",AC111)</f>
        <v/>
      </c>
      <c r="AE111" s="345" t="str">
        <f t="shared" ref="AE111:AE112" si="726">IF(AD111="","",AD111)</f>
        <v/>
      </c>
      <c r="AF111" s="345" t="str">
        <f t="shared" ref="AF111:AF112" si="727">IF(AE111="","",AE111)</f>
        <v/>
      </c>
      <c r="AG111" s="315">
        <f t="shared" si="307"/>
        <v>0</v>
      </c>
      <c r="AH111" s="543"/>
      <c r="AO111" s="304">
        <v>3</v>
      </c>
      <c r="AP111" s="304">
        <v>3</v>
      </c>
      <c r="AQ111" s="304">
        <v>10</v>
      </c>
      <c r="AR111" s="306">
        <f ca="1">IF($AQ111=1,IF(INDIRECT(ADDRESS(($AO111-1)*3+$AP111+5,$AQ111+7))="",0,INDIRECT(ADDRESS(($AO111-1)*3+$AP111+5,$AQ111+7))),IF(INDIRECT(ADDRESS(($AO111-1)*3+$AP111+5,$AQ111+7))="",0,IF(COUNTIF(INDIRECT(ADDRESS(($AO111-1)*36+($AP111-1)*12+6,COLUMN())):INDIRECT(ADDRESS(($AO111-1)*36+($AP111-1)*12+$AQ111+4,COLUMN())),INDIRECT(ADDRESS(($AO111-1)*3+$AP111+5,$AQ111+7)))&gt;=1,0,INDIRECT(ADDRESS(($AO111-1)*3+$AP111+5,$AQ111+7)))))</f>
        <v>0</v>
      </c>
      <c r="AS111" s="304">
        <f ca="1">COUNTIF(INDIRECT("H"&amp;(ROW()+12*(($AO111-1)*3+$AP111)-ROW())/12+5):INDIRECT("S"&amp;(ROW()+12*(($AO111-1)*3+$AP111)-ROW())/12+5),AR111)</f>
        <v>0</v>
      </c>
      <c r="AT111" s="306">
        <f ca="1">IF($AQ111=1,IF(INDIRECT(ADDRESS(($AO111-1)*3+$AP111+5,$AQ111+20))="",0,INDIRECT(ADDRESS(($AO111-1)*3+$AP111+5,$AQ111+20))),IF(INDIRECT(ADDRESS(($AO111-1)*3+$AP111+5,$AQ111+20))="",0,IF(COUNTIF(INDIRECT(ADDRESS(($AO111-1)*36+($AP111-1)*12+6,COLUMN())):INDIRECT(ADDRESS(($AO111-1)*36+($AP111-1)*12+$AQ111+4,COLUMN())),INDIRECT(ADDRESS(($AO111-1)*3+$AP111+5,$AQ111+20)))&gt;=1,0,INDIRECT(ADDRESS(($AO111-1)*3+$AP111+5,$AQ111+20)))))</f>
        <v>0</v>
      </c>
      <c r="AU111" s="304">
        <f ca="1">COUNTIF(INDIRECT("U"&amp;(ROW()+12*(($AO111-1)*3+$AP111)-ROW())/12+5):INDIRECT("AF"&amp;(ROW()+12*(($AO111-1)*3+$AP111)-ROW())/12+5),AT111)</f>
        <v>0</v>
      </c>
      <c r="AV111" s="304">
        <f ca="1">IF(AND(AR111+AT111&gt;0,AS111+AU111&gt;0),COUNTIF(AV$6:AV110,"&gt;0")+1,0)</f>
        <v>0</v>
      </c>
      <c r="BF111" s="304">
        <v>1</v>
      </c>
      <c r="BH111" s="310">
        <f t="shared" ref="BH111" si="728">SUM(H111:H112)</f>
        <v>0</v>
      </c>
      <c r="BI111" s="310">
        <f t="shared" ref="BI111" si="729">SUM(I111:I112)</f>
        <v>0</v>
      </c>
      <c r="BJ111" s="310">
        <f t="shared" ref="BJ111" si="730">SUM(J111:J112)</f>
        <v>0</v>
      </c>
      <c r="BK111" s="310">
        <f t="shared" ref="BK111" si="731">SUM(K111:K112)</f>
        <v>0</v>
      </c>
      <c r="BL111" s="310">
        <f t="shared" ref="BL111" si="732">SUM(L111:L112)</f>
        <v>0</v>
      </c>
      <c r="BM111" s="310">
        <f t="shared" ref="BM111" si="733">SUM(M111:M112)</f>
        <v>0</v>
      </c>
      <c r="BN111" s="310">
        <f t="shared" ref="BN111" si="734">SUM(N111:N112)</f>
        <v>0</v>
      </c>
      <c r="BO111" s="310">
        <f t="shared" ref="BO111" si="735">SUM(O111:O112)</f>
        <v>0</v>
      </c>
      <c r="BP111" s="310">
        <f t="shared" ref="BP111" si="736">SUM(P111:P112)</f>
        <v>0</v>
      </c>
      <c r="BQ111" s="310">
        <f t="shared" ref="BQ111" si="737">SUM(Q111:Q112)</f>
        <v>0</v>
      </c>
      <c r="BR111" s="310">
        <f t="shared" ref="BR111" si="738">SUM(R111:R112)</f>
        <v>0</v>
      </c>
      <c r="BS111" s="310">
        <f t="shared" ref="BS111" si="739">SUM(S111:S112)</f>
        <v>0</v>
      </c>
      <c r="BU111" s="310">
        <f t="shared" ref="BU111" si="740">SUM(U111:U112)</f>
        <v>0</v>
      </c>
      <c r="BV111" s="310">
        <f t="shared" ref="BV111" si="741">SUM(V111:V112)</f>
        <v>0</v>
      </c>
      <c r="BW111" s="310">
        <f t="shared" ref="BW111" si="742">SUM(W111:W112)</f>
        <v>0</v>
      </c>
      <c r="BX111" s="310">
        <f t="shared" ref="BX111" si="743">SUM(X111:X112)</f>
        <v>0</v>
      </c>
      <c r="BY111" s="310">
        <f t="shared" ref="BY111" si="744">SUM(Y111:Y112)</f>
        <v>0</v>
      </c>
      <c r="BZ111" s="310">
        <f t="shared" ref="BZ111" si="745">SUM(Z111:Z112)</f>
        <v>0</v>
      </c>
      <c r="CA111" s="310">
        <f t="shared" ref="CA111" si="746">SUM(AA111:AA112)</f>
        <v>0</v>
      </c>
      <c r="CB111" s="310">
        <f t="shared" ref="CB111" si="747">SUM(AB111:AB112)</f>
        <v>0</v>
      </c>
      <c r="CC111" s="310">
        <f t="shared" ref="CC111" si="748">SUM(AC111:AC112)</f>
        <v>0</v>
      </c>
      <c r="CD111" s="310">
        <f t="shared" ref="CD111" si="749">SUM(AD111:AD112)</f>
        <v>0</v>
      </c>
      <c r="CE111" s="310">
        <f t="shared" ref="CE111" si="750">SUM(AE111:AE112)</f>
        <v>0</v>
      </c>
      <c r="CF111" s="310">
        <f t="shared" ref="CF111" si="751">SUM(AF111:AF112)</f>
        <v>0</v>
      </c>
      <c r="CI111" s="339" t="s">
        <v>421</v>
      </c>
      <c r="CJ111" s="310">
        <f>IF(OR($D111="副園長",$D111="教頭",$D111="主任保育士",$D111="主幹教諭"),0,BH111)</f>
        <v>0</v>
      </c>
      <c r="CK111" s="310">
        <f t="shared" ref="CK111" si="752">IF(OR($D111="副園長",$D111="教頭",$D111="主任保育士",$D111="主幹教諭"),0,BI111)</f>
        <v>0</v>
      </c>
      <c r="CL111" s="310">
        <f t="shared" ref="CL111" si="753">IF(OR($D111="副園長",$D111="教頭",$D111="主任保育士",$D111="主幹教諭"),0,BJ111)</f>
        <v>0</v>
      </c>
      <c r="CM111" s="310">
        <f t="shared" ref="CM111" si="754">IF(OR($D111="副園長",$D111="教頭",$D111="主任保育士",$D111="主幹教諭"),0,BK111)</f>
        <v>0</v>
      </c>
      <c r="CN111" s="310">
        <f t="shared" ref="CN111" si="755">IF(OR($D111="副園長",$D111="教頭",$D111="主任保育士",$D111="主幹教諭"),0,BL111)</f>
        <v>0</v>
      </c>
      <c r="CO111" s="310">
        <f t="shared" ref="CO111" si="756">IF(OR($D111="副園長",$D111="教頭",$D111="主任保育士",$D111="主幹教諭"),0,BM111)</f>
        <v>0</v>
      </c>
      <c r="CP111" s="310">
        <f t="shared" ref="CP111" si="757">IF(OR($D111="副園長",$D111="教頭",$D111="主任保育士",$D111="主幹教諭"),0,BN111)</f>
        <v>0</v>
      </c>
      <c r="CQ111" s="310">
        <f t="shared" ref="CQ111" si="758">IF(OR($D111="副園長",$D111="教頭",$D111="主任保育士",$D111="主幹教諭"),0,BO111)</f>
        <v>0</v>
      </c>
      <c r="CR111" s="310">
        <f t="shared" ref="CR111" si="759">IF(OR($D111="副園長",$D111="教頭",$D111="主任保育士",$D111="主幹教諭"),0,BP111)</f>
        <v>0</v>
      </c>
      <c r="CS111" s="310">
        <f t="shared" ref="CS111" si="760">IF(OR($D111="副園長",$D111="教頭",$D111="主任保育士",$D111="主幹教諭"),0,BQ111)</f>
        <v>0</v>
      </c>
      <c r="CT111" s="310">
        <f t="shared" ref="CT111" si="761">IF(OR($D111="副園長",$D111="教頭",$D111="主任保育士",$D111="主幹教諭"),0,BR111)</f>
        <v>0</v>
      </c>
      <c r="CU111" s="310">
        <f t="shared" ref="CU111" si="762">IF(OR($D111="副園長",$D111="教頭",$D111="主任保育士",$D111="主幹教諭"),0,BS111)</f>
        <v>0</v>
      </c>
    </row>
    <row r="112" spans="1:99" x14ac:dyDescent="0.15">
      <c r="A112" s="533"/>
      <c r="B112" s="536"/>
      <c r="C112" s="536"/>
      <c r="D112" s="536"/>
      <c r="E112" s="541"/>
      <c r="F112" s="536"/>
      <c r="G112" s="314" t="s">
        <v>347</v>
      </c>
      <c r="H112" s="313"/>
      <c r="I112" s="344" t="str">
        <f t="shared" si="706"/>
        <v/>
      </c>
      <c r="J112" s="344" t="str">
        <f t="shared" si="707"/>
        <v/>
      </c>
      <c r="K112" s="344" t="str">
        <f t="shared" si="708"/>
        <v/>
      </c>
      <c r="L112" s="344" t="str">
        <f t="shared" si="709"/>
        <v/>
      </c>
      <c r="M112" s="344" t="str">
        <f t="shared" si="710"/>
        <v/>
      </c>
      <c r="N112" s="344" t="str">
        <f t="shared" si="711"/>
        <v/>
      </c>
      <c r="O112" s="344" t="str">
        <f t="shared" si="712"/>
        <v/>
      </c>
      <c r="P112" s="344" t="str">
        <f t="shared" si="713"/>
        <v/>
      </c>
      <c r="Q112" s="344" t="str">
        <f t="shared" si="714"/>
        <v/>
      </c>
      <c r="R112" s="344" t="str">
        <f t="shared" si="715"/>
        <v/>
      </c>
      <c r="S112" s="344" t="str">
        <f t="shared" si="716"/>
        <v/>
      </c>
      <c r="T112" s="311">
        <f t="shared" si="305"/>
        <v>0</v>
      </c>
      <c r="U112" s="312"/>
      <c r="V112" s="346" t="str">
        <f t="shared" si="717"/>
        <v/>
      </c>
      <c r="W112" s="346" t="str">
        <f t="shared" si="718"/>
        <v/>
      </c>
      <c r="X112" s="346" t="str">
        <f t="shared" si="719"/>
        <v/>
      </c>
      <c r="Y112" s="346" t="str">
        <f t="shared" si="720"/>
        <v/>
      </c>
      <c r="Z112" s="346" t="str">
        <f t="shared" si="721"/>
        <v/>
      </c>
      <c r="AA112" s="346" t="str">
        <f t="shared" si="722"/>
        <v/>
      </c>
      <c r="AB112" s="346" t="str">
        <f t="shared" si="723"/>
        <v/>
      </c>
      <c r="AC112" s="346" t="str">
        <f t="shared" si="724"/>
        <v/>
      </c>
      <c r="AD112" s="346" t="str">
        <f t="shared" si="725"/>
        <v/>
      </c>
      <c r="AE112" s="346" t="str">
        <f t="shared" si="726"/>
        <v/>
      </c>
      <c r="AF112" s="346" t="str">
        <f t="shared" si="727"/>
        <v/>
      </c>
      <c r="AG112" s="311">
        <f t="shared" si="307"/>
        <v>0</v>
      </c>
      <c r="AH112" s="544"/>
      <c r="AO112" s="304">
        <v>3</v>
      </c>
      <c r="AP112" s="304">
        <v>3</v>
      </c>
      <c r="AQ112" s="304">
        <v>11</v>
      </c>
      <c r="AR112" s="306">
        <f ca="1">IF($AQ112=1,IF(INDIRECT(ADDRESS(($AO112-1)*3+$AP112+5,$AQ112+7))="",0,INDIRECT(ADDRESS(($AO112-1)*3+$AP112+5,$AQ112+7))),IF(INDIRECT(ADDRESS(($AO112-1)*3+$AP112+5,$AQ112+7))="",0,IF(COUNTIF(INDIRECT(ADDRESS(($AO112-1)*36+($AP112-1)*12+6,COLUMN())):INDIRECT(ADDRESS(($AO112-1)*36+($AP112-1)*12+$AQ112+4,COLUMN())),INDIRECT(ADDRESS(($AO112-1)*3+$AP112+5,$AQ112+7)))&gt;=1,0,INDIRECT(ADDRESS(($AO112-1)*3+$AP112+5,$AQ112+7)))))</f>
        <v>0</v>
      </c>
      <c r="AS112" s="304">
        <f ca="1">COUNTIF(INDIRECT("H"&amp;(ROW()+12*(($AO112-1)*3+$AP112)-ROW())/12+5):INDIRECT("S"&amp;(ROW()+12*(($AO112-1)*3+$AP112)-ROW())/12+5),AR112)</f>
        <v>0</v>
      </c>
      <c r="AT112" s="306">
        <f ca="1">IF($AQ112=1,IF(INDIRECT(ADDRESS(($AO112-1)*3+$AP112+5,$AQ112+20))="",0,INDIRECT(ADDRESS(($AO112-1)*3+$AP112+5,$AQ112+20))),IF(INDIRECT(ADDRESS(($AO112-1)*3+$AP112+5,$AQ112+20))="",0,IF(COUNTIF(INDIRECT(ADDRESS(($AO112-1)*36+($AP112-1)*12+6,COLUMN())):INDIRECT(ADDRESS(($AO112-1)*36+($AP112-1)*12+$AQ112+4,COLUMN())),INDIRECT(ADDRESS(($AO112-1)*3+$AP112+5,$AQ112+20)))&gt;=1,0,INDIRECT(ADDRESS(($AO112-1)*3+$AP112+5,$AQ112+20)))))</f>
        <v>0</v>
      </c>
      <c r="AU112" s="304">
        <f ca="1">COUNTIF(INDIRECT("U"&amp;(ROW()+12*(($AO112-1)*3+$AP112)-ROW())/12+5):INDIRECT("AF"&amp;(ROW()+12*(($AO112-1)*3+$AP112)-ROW())/12+5),AT112)</f>
        <v>0</v>
      </c>
      <c r="AV112" s="304">
        <f ca="1">IF(AND(AR112+AT112&gt;0,AS112+AU112&gt;0),COUNTIF(AV$6:AV111,"&gt;0")+1,0)</f>
        <v>0</v>
      </c>
      <c r="BF112" s="304">
        <v>2</v>
      </c>
      <c r="BG112" s="304" t="s">
        <v>346</v>
      </c>
      <c r="BH112" s="310">
        <f>IF(BH111+BU111&gt;マスタ!$C$3,1,0)</f>
        <v>0</v>
      </c>
      <c r="BI112" s="310">
        <f>IF(BI111+BV111&gt;マスタ!$C$3,1,0)</f>
        <v>0</v>
      </c>
      <c r="BJ112" s="310">
        <f>IF(BJ111+BW111&gt;マスタ!$C$3,1,0)</f>
        <v>0</v>
      </c>
      <c r="BK112" s="310">
        <f>IF(BK111+BX111&gt;マスタ!$C$3,1,0)</f>
        <v>0</v>
      </c>
      <c r="BL112" s="310">
        <f>IF(BL111+BY111&gt;マスタ!$C$3,1,0)</f>
        <v>0</v>
      </c>
      <c r="BM112" s="310">
        <f>IF(BM111+BZ111&gt;マスタ!$C$3,1,0)</f>
        <v>0</v>
      </c>
      <c r="BN112" s="310">
        <f>IF(BN111+CA111&gt;マスタ!$C$3,1,0)</f>
        <v>0</v>
      </c>
      <c r="BO112" s="310">
        <f>IF(BO111+CB111&gt;マスタ!$C$3,1,0)</f>
        <v>0</v>
      </c>
      <c r="BP112" s="310">
        <f>IF(BP111+CC111&gt;マスタ!$C$3,1,0)</f>
        <v>0</v>
      </c>
      <c r="BQ112" s="310">
        <f>IF(BQ111+CD111&gt;マスタ!$C$3,1,0)</f>
        <v>0</v>
      </c>
      <c r="BR112" s="310">
        <f>IF(BR111+CE111&gt;マスタ!$C$3,1,0)</f>
        <v>0</v>
      </c>
      <c r="BS112" s="310">
        <f>IF(BS111+CF111&gt;マスタ!$C$3,1,0)</f>
        <v>0</v>
      </c>
      <c r="BU112" s="310"/>
      <c r="BV112" s="310"/>
      <c r="BW112" s="310"/>
      <c r="BX112" s="310"/>
      <c r="BY112" s="310"/>
      <c r="BZ112" s="310"/>
      <c r="CA112" s="310"/>
      <c r="CB112" s="310"/>
      <c r="CC112" s="310"/>
      <c r="CD112" s="310"/>
      <c r="CE112" s="310"/>
      <c r="CF112" s="310"/>
    </row>
    <row r="113" spans="1:99" x14ac:dyDescent="0.15">
      <c r="A113" s="534"/>
      <c r="B113" s="537"/>
      <c r="C113" s="537"/>
      <c r="D113" s="537"/>
      <c r="E113" s="542"/>
      <c r="F113" s="537"/>
      <c r="G113" s="353" t="s">
        <v>447</v>
      </c>
      <c r="H113" s="309"/>
      <c r="I113" s="347"/>
      <c r="J113" s="347"/>
      <c r="K113" s="347"/>
      <c r="L113" s="347"/>
      <c r="M113" s="347"/>
      <c r="N113" s="347"/>
      <c r="O113" s="347"/>
      <c r="P113" s="347"/>
      <c r="Q113" s="347"/>
      <c r="R113" s="347"/>
      <c r="S113" s="347"/>
      <c r="T113" s="307">
        <f t="shared" si="305"/>
        <v>0</v>
      </c>
      <c r="U113" s="308"/>
      <c r="V113" s="348"/>
      <c r="W113" s="348"/>
      <c r="X113" s="348"/>
      <c r="Y113" s="348"/>
      <c r="Z113" s="348"/>
      <c r="AA113" s="348"/>
      <c r="AB113" s="348"/>
      <c r="AC113" s="348"/>
      <c r="AD113" s="348"/>
      <c r="AE113" s="348"/>
      <c r="AF113" s="348"/>
      <c r="AG113" s="307">
        <f t="shared" si="307"/>
        <v>0</v>
      </c>
      <c r="AH113" s="545"/>
      <c r="AO113" s="304">
        <v>3</v>
      </c>
      <c r="AP113" s="304">
        <v>3</v>
      </c>
      <c r="AQ113" s="304">
        <v>12</v>
      </c>
      <c r="AR113" s="306">
        <f ca="1">IF($AQ113=1,IF(INDIRECT(ADDRESS(($AO113-1)*3+$AP113+5,$AQ113+7))="",0,INDIRECT(ADDRESS(($AO113-1)*3+$AP113+5,$AQ113+7))),IF(INDIRECT(ADDRESS(($AO113-1)*3+$AP113+5,$AQ113+7))="",0,IF(COUNTIF(INDIRECT(ADDRESS(($AO113-1)*36+($AP113-1)*12+6,COLUMN())):INDIRECT(ADDRESS(($AO113-1)*36+($AP113-1)*12+$AQ113+4,COLUMN())),INDIRECT(ADDRESS(($AO113-1)*3+$AP113+5,$AQ113+7)))&gt;=1,0,INDIRECT(ADDRESS(($AO113-1)*3+$AP113+5,$AQ113+7)))))</f>
        <v>0</v>
      </c>
      <c r="AS113" s="304">
        <f ca="1">COUNTIF(INDIRECT("H"&amp;(ROW()+12*(($AO113-1)*3+$AP113)-ROW())/12+5):INDIRECT("S"&amp;(ROW()+12*(($AO113-1)*3+$AP113)-ROW())/12+5),AR113)</f>
        <v>0</v>
      </c>
      <c r="AT113" s="306">
        <f ca="1">IF($AQ113=1,IF(INDIRECT(ADDRESS(($AO113-1)*3+$AP113+5,$AQ113+20))="",0,INDIRECT(ADDRESS(($AO113-1)*3+$AP113+5,$AQ113+20))),IF(INDIRECT(ADDRESS(($AO113-1)*3+$AP113+5,$AQ113+20))="",0,IF(COUNTIF(INDIRECT(ADDRESS(($AO113-1)*36+($AP113-1)*12+6,COLUMN())):INDIRECT(ADDRESS(($AO113-1)*36+($AP113-1)*12+$AQ113+4,COLUMN())),INDIRECT(ADDRESS(($AO113-1)*3+$AP113+5,$AQ113+20)))&gt;=1,0,INDIRECT(ADDRESS(($AO113-1)*3+$AP113+5,$AQ113+20)))))</f>
        <v>0</v>
      </c>
      <c r="AU113" s="304">
        <f ca="1">COUNTIF(INDIRECT("U"&amp;(ROW()+12*(($AO113-1)*3+$AP113)-ROW())/12+5):INDIRECT("AF"&amp;(ROW()+12*(($AO113-1)*3+$AP113)-ROW())/12+5),AT113)</f>
        <v>0</v>
      </c>
      <c r="AV113" s="304">
        <f ca="1">IF(AND(AR113+AT113&gt;0,AS113+AU113&gt;0),COUNTIF(AV$6:AV112,"&gt;0")+1,0)</f>
        <v>0</v>
      </c>
      <c r="BF113" s="304">
        <v>3</v>
      </c>
      <c r="BG113" s="338"/>
      <c r="BH113" s="310"/>
      <c r="BI113" s="310"/>
      <c r="BJ113" s="310"/>
      <c r="BK113" s="310"/>
      <c r="BL113" s="310"/>
      <c r="BM113" s="310"/>
      <c r="BN113" s="310"/>
      <c r="BO113" s="310"/>
      <c r="BP113" s="310"/>
      <c r="BQ113" s="310"/>
      <c r="BR113" s="310"/>
      <c r="BS113" s="310"/>
      <c r="BU113" s="310"/>
      <c r="BV113" s="310"/>
      <c r="BW113" s="310"/>
      <c r="BX113" s="310"/>
      <c r="BY113" s="310"/>
      <c r="BZ113" s="310"/>
      <c r="CA113" s="310"/>
      <c r="CB113" s="310"/>
      <c r="CC113" s="310"/>
      <c r="CD113" s="310"/>
      <c r="CE113" s="310"/>
      <c r="CF113" s="310"/>
    </row>
    <row r="114" spans="1:99" x14ac:dyDescent="0.15">
      <c r="A114" s="532">
        <v>37</v>
      </c>
      <c r="B114" s="535"/>
      <c r="C114" s="538"/>
      <c r="D114" s="539"/>
      <c r="E114" s="540"/>
      <c r="F114" s="539"/>
      <c r="G114" s="318" t="s">
        <v>348</v>
      </c>
      <c r="H114" s="317"/>
      <c r="I114" s="343" t="str">
        <f t="shared" ref="I114:I115" si="763">IF(H114="","",H114)</f>
        <v/>
      </c>
      <c r="J114" s="343" t="str">
        <f t="shared" ref="J114:J115" si="764">IF(I114="","",I114)</f>
        <v/>
      </c>
      <c r="K114" s="343" t="str">
        <f t="shared" ref="K114:K115" si="765">IF(J114="","",J114)</f>
        <v/>
      </c>
      <c r="L114" s="343" t="str">
        <f t="shared" ref="L114:L115" si="766">IF(K114="","",K114)</f>
        <v/>
      </c>
      <c r="M114" s="343" t="str">
        <f t="shared" ref="M114:M115" si="767">IF(L114="","",L114)</f>
        <v/>
      </c>
      <c r="N114" s="343" t="str">
        <f t="shared" ref="N114:N115" si="768">IF(M114="","",M114)</f>
        <v/>
      </c>
      <c r="O114" s="343" t="str">
        <f t="shared" ref="O114:O115" si="769">IF(N114="","",N114)</f>
        <v/>
      </c>
      <c r="P114" s="343" t="str">
        <f t="shared" ref="P114:P115" si="770">IF(O114="","",O114)</f>
        <v/>
      </c>
      <c r="Q114" s="343" t="str">
        <f t="shared" ref="Q114:Q115" si="771">IF(P114="","",P114)</f>
        <v/>
      </c>
      <c r="R114" s="343" t="str">
        <f t="shared" ref="R114:R115" si="772">IF(Q114="","",Q114)</f>
        <v/>
      </c>
      <c r="S114" s="343" t="str">
        <f t="shared" ref="S114:S115" si="773">IF(R114="","",R114)</f>
        <v/>
      </c>
      <c r="T114" s="315">
        <f t="shared" si="305"/>
        <v>0</v>
      </c>
      <c r="U114" s="316"/>
      <c r="V114" s="345" t="str">
        <f t="shared" ref="V114:V115" si="774">IF(U114="","",U114)</f>
        <v/>
      </c>
      <c r="W114" s="345" t="str">
        <f t="shared" ref="W114:W115" si="775">IF(V114="","",V114)</f>
        <v/>
      </c>
      <c r="X114" s="345" t="str">
        <f t="shared" ref="X114:X115" si="776">IF(W114="","",W114)</f>
        <v/>
      </c>
      <c r="Y114" s="345" t="str">
        <f t="shared" ref="Y114:Y115" si="777">IF(X114="","",X114)</f>
        <v/>
      </c>
      <c r="Z114" s="345" t="str">
        <f t="shared" ref="Z114:Z115" si="778">IF(Y114="","",Y114)</f>
        <v/>
      </c>
      <c r="AA114" s="345" t="str">
        <f t="shared" ref="AA114:AA115" si="779">IF(Z114="","",Z114)</f>
        <v/>
      </c>
      <c r="AB114" s="345" t="str">
        <f t="shared" ref="AB114:AB115" si="780">IF(AA114="","",AA114)</f>
        <v/>
      </c>
      <c r="AC114" s="345" t="str">
        <f t="shared" ref="AC114:AC115" si="781">IF(AB114="","",AB114)</f>
        <v/>
      </c>
      <c r="AD114" s="345" t="str">
        <f t="shared" ref="AD114:AD115" si="782">IF(AC114="","",AC114)</f>
        <v/>
      </c>
      <c r="AE114" s="345" t="str">
        <f t="shared" ref="AE114:AE115" si="783">IF(AD114="","",AD114)</f>
        <v/>
      </c>
      <c r="AF114" s="345" t="str">
        <f t="shared" ref="AF114:AF115" si="784">IF(AE114="","",AE114)</f>
        <v/>
      </c>
      <c r="AG114" s="315">
        <f t="shared" si="307"/>
        <v>0</v>
      </c>
      <c r="AH114" s="543"/>
      <c r="AO114" s="304">
        <v>4</v>
      </c>
      <c r="AP114" s="304">
        <v>1</v>
      </c>
      <c r="AQ114" s="304">
        <v>1</v>
      </c>
      <c r="AR114" s="306">
        <f ca="1">IF($AQ114=1,IF(INDIRECT(ADDRESS(($AO114-1)*3+$AP114+5,$AQ114+7))="",0,INDIRECT(ADDRESS(($AO114-1)*3+$AP114+5,$AQ114+7))),IF(INDIRECT(ADDRESS(($AO114-1)*3+$AP114+5,$AQ114+7))="",0,IF(COUNTIF(INDIRECT(ADDRESS(($AO114-1)*36+($AP114-1)*12+6,COLUMN())):INDIRECT(ADDRESS(($AO114-1)*36+($AP114-1)*12+$AQ114+4,COLUMN())),INDIRECT(ADDRESS(($AO114-1)*3+$AP114+5,$AQ114+7)))&gt;=1,0,INDIRECT(ADDRESS(($AO114-1)*3+$AP114+5,$AQ114+7)))))</f>
        <v>0</v>
      </c>
      <c r="AS114" s="304">
        <f ca="1">COUNTIF(INDIRECT("H"&amp;(ROW()+12*(($AO114-1)*3+$AP114)-ROW())/12+5):INDIRECT("S"&amp;(ROW()+12*(($AO114-1)*3+$AP114)-ROW())/12+5),AR114)</f>
        <v>0</v>
      </c>
      <c r="AT114" s="306">
        <f ca="1">IF($AQ114=1,IF(INDIRECT(ADDRESS(($AO114-1)*3+$AP114+5,$AQ114+20))="",0,INDIRECT(ADDRESS(($AO114-1)*3+$AP114+5,$AQ114+20))),IF(INDIRECT(ADDRESS(($AO114-1)*3+$AP114+5,$AQ114+20))="",0,IF(COUNTIF(INDIRECT(ADDRESS(($AO114-1)*36+($AP114-1)*12+6,COLUMN())):INDIRECT(ADDRESS(($AO114-1)*36+($AP114-1)*12+$AQ114+4,COLUMN())),INDIRECT(ADDRESS(($AO114-1)*3+$AP114+5,$AQ114+20)))&gt;=1,0,INDIRECT(ADDRESS(($AO114-1)*3+$AP114+5,$AQ114+20)))))</f>
        <v>0</v>
      </c>
      <c r="AU114" s="304">
        <f ca="1">COUNTIF(INDIRECT("U"&amp;(ROW()+12*(($AO114-1)*3+$AP114)-ROW())/12+5):INDIRECT("AF"&amp;(ROW()+12*(($AO114-1)*3+$AP114)-ROW())/12+5),AT114)</f>
        <v>0</v>
      </c>
      <c r="AV114" s="304">
        <f ca="1">IF(AND(AR114+AT114&gt;0,AS114+AU114&gt;0),COUNTIF(AV$6:AV113,"&gt;0")+1,0)</f>
        <v>0</v>
      </c>
      <c r="BF114" s="304">
        <v>1</v>
      </c>
      <c r="BH114" s="310">
        <f t="shared" ref="BH114" si="785">SUM(H114:H115)</f>
        <v>0</v>
      </c>
      <c r="BI114" s="310">
        <f t="shared" ref="BI114" si="786">SUM(I114:I115)</f>
        <v>0</v>
      </c>
      <c r="BJ114" s="310">
        <f t="shared" ref="BJ114" si="787">SUM(J114:J115)</f>
        <v>0</v>
      </c>
      <c r="BK114" s="310">
        <f t="shared" ref="BK114" si="788">SUM(K114:K115)</f>
        <v>0</v>
      </c>
      <c r="BL114" s="310">
        <f t="shared" ref="BL114" si="789">SUM(L114:L115)</f>
        <v>0</v>
      </c>
      <c r="BM114" s="310">
        <f t="shared" ref="BM114" si="790">SUM(M114:M115)</f>
        <v>0</v>
      </c>
      <c r="BN114" s="310">
        <f t="shared" ref="BN114" si="791">SUM(N114:N115)</f>
        <v>0</v>
      </c>
      <c r="BO114" s="310">
        <f t="shared" ref="BO114" si="792">SUM(O114:O115)</f>
        <v>0</v>
      </c>
      <c r="BP114" s="310">
        <f t="shared" ref="BP114" si="793">SUM(P114:P115)</f>
        <v>0</v>
      </c>
      <c r="BQ114" s="310">
        <f t="shared" ref="BQ114" si="794">SUM(Q114:Q115)</f>
        <v>0</v>
      </c>
      <c r="BR114" s="310">
        <f t="shared" ref="BR114" si="795">SUM(R114:R115)</f>
        <v>0</v>
      </c>
      <c r="BS114" s="310">
        <f t="shared" ref="BS114" si="796">SUM(S114:S115)</f>
        <v>0</v>
      </c>
      <c r="BU114" s="310">
        <f t="shared" ref="BU114" si="797">SUM(U114:U115)</f>
        <v>0</v>
      </c>
      <c r="BV114" s="310">
        <f t="shared" ref="BV114" si="798">SUM(V114:V115)</f>
        <v>0</v>
      </c>
      <c r="BW114" s="310">
        <f t="shared" ref="BW114" si="799">SUM(W114:W115)</f>
        <v>0</v>
      </c>
      <c r="BX114" s="310">
        <f t="shared" ref="BX114" si="800">SUM(X114:X115)</f>
        <v>0</v>
      </c>
      <c r="BY114" s="310">
        <f t="shared" ref="BY114" si="801">SUM(Y114:Y115)</f>
        <v>0</v>
      </c>
      <c r="BZ114" s="310">
        <f t="shared" ref="BZ114" si="802">SUM(Z114:Z115)</f>
        <v>0</v>
      </c>
      <c r="CA114" s="310">
        <f t="shared" ref="CA114" si="803">SUM(AA114:AA115)</f>
        <v>0</v>
      </c>
      <c r="CB114" s="310">
        <f t="shared" ref="CB114" si="804">SUM(AB114:AB115)</f>
        <v>0</v>
      </c>
      <c r="CC114" s="310">
        <f t="shared" ref="CC114" si="805">SUM(AC114:AC115)</f>
        <v>0</v>
      </c>
      <c r="CD114" s="310">
        <f t="shared" ref="CD114" si="806">SUM(AD114:AD115)</f>
        <v>0</v>
      </c>
      <c r="CE114" s="310">
        <f t="shared" ref="CE114" si="807">SUM(AE114:AE115)</f>
        <v>0</v>
      </c>
      <c r="CF114" s="310">
        <f t="shared" ref="CF114" si="808">SUM(AF114:AF115)</f>
        <v>0</v>
      </c>
      <c r="CI114" s="339" t="s">
        <v>421</v>
      </c>
      <c r="CJ114" s="310">
        <f>IF(OR($D114="副園長",$D114="教頭",$D114="主任保育士",$D114="主幹教諭"),0,BH114)</f>
        <v>0</v>
      </c>
      <c r="CK114" s="310">
        <f t="shared" ref="CK114" si="809">IF(OR($D114="副園長",$D114="教頭",$D114="主任保育士",$D114="主幹教諭"),0,BI114)</f>
        <v>0</v>
      </c>
      <c r="CL114" s="310">
        <f t="shared" ref="CL114" si="810">IF(OR($D114="副園長",$D114="教頭",$D114="主任保育士",$D114="主幹教諭"),0,BJ114)</f>
        <v>0</v>
      </c>
      <c r="CM114" s="310">
        <f t="shared" ref="CM114" si="811">IF(OR($D114="副園長",$D114="教頭",$D114="主任保育士",$D114="主幹教諭"),0,BK114)</f>
        <v>0</v>
      </c>
      <c r="CN114" s="310">
        <f t="shared" ref="CN114" si="812">IF(OR($D114="副園長",$D114="教頭",$D114="主任保育士",$D114="主幹教諭"),0,BL114)</f>
        <v>0</v>
      </c>
      <c r="CO114" s="310">
        <f t="shared" ref="CO114" si="813">IF(OR($D114="副園長",$D114="教頭",$D114="主任保育士",$D114="主幹教諭"),0,BM114)</f>
        <v>0</v>
      </c>
      <c r="CP114" s="310">
        <f t="shared" ref="CP114" si="814">IF(OR($D114="副園長",$D114="教頭",$D114="主任保育士",$D114="主幹教諭"),0,BN114)</f>
        <v>0</v>
      </c>
      <c r="CQ114" s="310">
        <f t="shared" ref="CQ114" si="815">IF(OR($D114="副園長",$D114="教頭",$D114="主任保育士",$D114="主幹教諭"),0,BO114)</f>
        <v>0</v>
      </c>
      <c r="CR114" s="310">
        <f t="shared" ref="CR114" si="816">IF(OR($D114="副園長",$D114="教頭",$D114="主任保育士",$D114="主幹教諭"),0,BP114)</f>
        <v>0</v>
      </c>
      <c r="CS114" s="310">
        <f t="shared" ref="CS114" si="817">IF(OR($D114="副園長",$D114="教頭",$D114="主任保育士",$D114="主幹教諭"),0,BQ114)</f>
        <v>0</v>
      </c>
      <c r="CT114" s="310">
        <f t="shared" ref="CT114" si="818">IF(OR($D114="副園長",$D114="教頭",$D114="主任保育士",$D114="主幹教諭"),0,BR114)</f>
        <v>0</v>
      </c>
      <c r="CU114" s="310">
        <f t="shared" ref="CU114" si="819">IF(OR($D114="副園長",$D114="教頭",$D114="主任保育士",$D114="主幹教諭"),0,BS114)</f>
        <v>0</v>
      </c>
    </row>
    <row r="115" spans="1:99" x14ac:dyDescent="0.15">
      <c r="A115" s="533"/>
      <c r="B115" s="536"/>
      <c r="C115" s="536"/>
      <c r="D115" s="536"/>
      <c r="E115" s="541"/>
      <c r="F115" s="536"/>
      <c r="G115" s="314" t="s">
        <v>347</v>
      </c>
      <c r="H115" s="313"/>
      <c r="I115" s="344" t="str">
        <f t="shared" si="763"/>
        <v/>
      </c>
      <c r="J115" s="344" t="str">
        <f t="shared" si="764"/>
        <v/>
      </c>
      <c r="K115" s="344" t="str">
        <f t="shared" si="765"/>
        <v/>
      </c>
      <c r="L115" s="344" t="str">
        <f t="shared" si="766"/>
        <v/>
      </c>
      <c r="M115" s="344" t="str">
        <f t="shared" si="767"/>
        <v/>
      </c>
      <c r="N115" s="344" t="str">
        <f t="shared" si="768"/>
        <v/>
      </c>
      <c r="O115" s="344" t="str">
        <f t="shared" si="769"/>
        <v/>
      </c>
      <c r="P115" s="344" t="str">
        <f t="shared" si="770"/>
        <v/>
      </c>
      <c r="Q115" s="344" t="str">
        <f t="shared" si="771"/>
        <v/>
      </c>
      <c r="R115" s="344" t="str">
        <f t="shared" si="772"/>
        <v/>
      </c>
      <c r="S115" s="344" t="str">
        <f t="shared" si="773"/>
        <v/>
      </c>
      <c r="T115" s="311">
        <f t="shared" si="305"/>
        <v>0</v>
      </c>
      <c r="U115" s="312"/>
      <c r="V115" s="346" t="str">
        <f t="shared" si="774"/>
        <v/>
      </c>
      <c r="W115" s="346" t="str">
        <f t="shared" si="775"/>
        <v/>
      </c>
      <c r="X115" s="346" t="str">
        <f t="shared" si="776"/>
        <v/>
      </c>
      <c r="Y115" s="346" t="str">
        <f t="shared" si="777"/>
        <v/>
      </c>
      <c r="Z115" s="346" t="str">
        <f t="shared" si="778"/>
        <v/>
      </c>
      <c r="AA115" s="346" t="str">
        <f t="shared" si="779"/>
        <v/>
      </c>
      <c r="AB115" s="346" t="str">
        <f t="shared" si="780"/>
        <v/>
      </c>
      <c r="AC115" s="346" t="str">
        <f t="shared" si="781"/>
        <v/>
      </c>
      <c r="AD115" s="346" t="str">
        <f t="shared" si="782"/>
        <v/>
      </c>
      <c r="AE115" s="346" t="str">
        <f t="shared" si="783"/>
        <v/>
      </c>
      <c r="AF115" s="346" t="str">
        <f t="shared" si="784"/>
        <v/>
      </c>
      <c r="AG115" s="311">
        <f t="shared" si="307"/>
        <v>0</v>
      </c>
      <c r="AH115" s="544"/>
      <c r="AO115" s="304">
        <v>4</v>
      </c>
      <c r="AP115" s="304">
        <v>1</v>
      </c>
      <c r="AQ115" s="304">
        <v>2</v>
      </c>
      <c r="AR115" s="306">
        <f ca="1">IF($AQ115=1,IF(INDIRECT(ADDRESS(($AO115-1)*3+$AP115+5,$AQ115+7))="",0,INDIRECT(ADDRESS(($AO115-1)*3+$AP115+5,$AQ115+7))),IF(INDIRECT(ADDRESS(($AO115-1)*3+$AP115+5,$AQ115+7))="",0,IF(COUNTIF(INDIRECT(ADDRESS(($AO115-1)*36+($AP115-1)*12+6,COLUMN())):INDIRECT(ADDRESS(($AO115-1)*36+($AP115-1)*12+$AQ115+4,COLUMN())),INDIRECT(ADDRESS(($AO115-1)*3+$AP115+5,$AQ115+7)))&gt;=1,0,INDIRECT(ADDRESS(($AO115-1)*3+$AP115+5,$AQ115+7)))))</f>
        <v>0</v>
      </c>
      <c r="AS115" s="304">
        <f ca="1">COUNTIF(INDIRECT("H"&amp;(ROW()+12*(($AO115-1)*3+$AP115)-ROW())/12+5):INDIRECT("S"&amp;(ROW()+12*(($AO115-1)*3+$AP115)-ROW())/12+5),AR115)</f>
        <v>0</v>
      </c>
      <c r="AT115" s="306">
        <f ca="1">IF($AQ115=1,IF(INDIRECT(ADDRESS(($AO115-1)*3+$AP115+5,$AQ115+20))="",0,INDIRECT(ADDRESS(($AO115-1)*3+$AP115+5,$AQ115+20))),IF(INDIRECT(ADDRESS(($AO115-1)*3+$AP115+5,$AQ115+20))="",0,IF(COUNTIF(INDIRECT(ADDRESS(($AO115-1)*36+($AP115-1)*12+6,COLUMN())):INDIRECT(ADDRESS(($AO115-1)*36+($AP115-1)*12+$AQ115+4,COLUMN())),INDIRECT(ADDRESS(($AO115-1)*3+$AP115+5,$AQ115+20)))&gt;=1,0,INDIRECT(ADDRESS(($AO115-1)*3+$AP115+5,$AQ115+20)))))</f>
        <v>0</v>
      </c>
      <c r="AU115" s="304">
        <f ca="1">COUNTIF(INDIRECT("U"&amp;(ROW()+12*(($AO115-1)*3+$AP115)-ROW())/12+5):INDIRECT("AF"&amp;(ROW()+12*(($AO115-1)*3+$AP115)-ROW())/12+5),AT115)</f>
        <v>0</v>
      </c>
      <c r="AV115" s="304">
        <f ca="1">IF(AND(AR115+AT115&gt;0,AS115+AU115&gt;0),COUNTIF(AV$6:AV114,"&gt;0")+1,0)</f>
        <v>0</v>
      </c>
      <c r="BF115" s="304">
        <v>2</v>
      </c>
      <c r="BG115" s="304" t="s">
        <v>346</v>
      </c>
      <c r="BH115" s="310">
        <f>IF(BH114+BU114&gt;マスタ!$C$3,1,0)</f>
        <v>0</v>
      </c>
      <c r="BI115" s="310">
        <f>IF(BI114+BV114&gt;マスタ!$C$3,1,0)</f>
        <v>0</v>
      </c>
      <c r="BJ115" s="310">
        <f>IF(BJ114+BW114&gt;マスタ!$C$3,1,0)</f>
        <v>0</v>
      </c>
      <c r="BK115" s="310">
        <f>IF(BK114+BX114&gt;マスタ!$C$3,1,0)</f>
        <v>0</v>
      </c>
      <c r="BL115" s="310">
        <f>IF(BL114+BY114&gt;マスタ!$C$3,1,0)</f>
        <v>0</v>
      </c>
      <c r="BM115" s="310">
        <f>IF(BM114+BZ114&gt;マスタ!$C$3,1,0)</f>
        <v>0</v>
      </c>
      <c r="BN115" s="310">
        <f>IF(BN114+CA114&gt;マスタ!$C$3,1,0)</f>
        <v>0</v>
      </c>
      <c r="BO115" s="310">
        <f>IF(BO114+CB114&gt;マスタ!$C$3,1,0)</f>
        <v>0</v>
      </c>
      <c r="BP115" s="310">
        <f>IF(BP114+CC114&gt;マスタ!$C$3,1,0)</f>
        <v>0</v>
      </c>
      <c r="BQ115" s="310">
        <f>IF(BQ114+CD114&gt;マスタ!$C$3,1,0)</f>
        <v>0</v>
      </c>
      <c r="BR115" s="310">
        <f>IF(BR114+CE114&gt;マスタ!$C$3,1,0)</f>
        <v>0</v>
      </c>
      <c r="BS115" s="310">
        <f>IF(BS114+CF114&gt;マスタ!$C$3,1,0)</f>
        <v>0</v>
      </c>
      <c r="BU115" s="310"/>
      <c r="BV115" s="310"/>
      <c r="BW115" s="310"/>
      <c r="BX115" s="310"/>
      <c r="BY115" s="310"/>
      <c r="BZ115" s="310"/>
      <c r="CA115" s="310"/>
      <c r="CB115" s="310"/>
      <c r="CC115" s="310"/>
      <c r="CD115" s="310"/>
      <c r="CE115" s="310"/>
      <c r="CF115" s="310"/>
    </row>
    <row r="116" spans="1:99" x14ac:dyDescent="0.15">
      <c r="A116" s="534"/>
      <c r="B116" s="537"/>
      <c r="C116" s="537"/>
      <c r="D116" s="537"/>
      <c r="E116" s="542"/>
      <c r="F116" s="537"/>
      <c r="G116" s="353" t="s">
        <v>447</v>
      </c>
      <c r="H116" s="309"/>
      <c r="I116" s="347"/>
      <c r="J116" s="347"/>
      <c r="K116" s="347"/>
      <c r="L116" s="347"/>
      <c r="M116" s="347"/>
      <c r="N116" s="347"/>
      <c r="O116" s="347"/>
      <c r="P116" s="347"/>
      <c r="Q116" s="347"/>
      <c r="R116" s="347"/>
      <c r="S116" s="347"/>
      <c r="T116" s="307">
        <f t="shared" si="305"/>
        <v>0</v>
      </c>
      <c r="U116" s="308"/>
      <c r="V116" s="348"/>
      <c r="W116" s="348"/>
      <c r="X116" s="348"/>
      <c r="Y116" s="348"/>
      <c r="Z116" s="348"/>
      <c r="AA116" s="348"/>
      <c r="AB116" s="348"/>
      <c r="AC116" s="348"/>
      <c r="AD116" s="348"/>
      <c r="AE116" s="348"/>
      <c r="AF116" s="348"/>
      <c r="AG116" s="307">
        <f t="shared" si="307"/>
        <v>0</v>
      </c>
      <c r="AH116" s="545"/>
      <c r="AO116" s="304">
        <v>4</v>
      </c>
      <c r="AP116" s="304">
        <v>1</v>
      </c>
      <c r="AQ116" s="304">
        <v>3</v>
      </c>
      <c r="AR116" s="306">
        <f ca="1">IF($AQ116=1,IF(INDIRECT(ADDRESS(($AO116-1)*3+$AP116+5,$AQ116+7))="",0,INDIRECT(ADDRESS(($AO116-1)*3+$AP116+5,$AQ116+7))),IF(INDIRECT(ADDRESS(($AO116-1)*3+$AP116+5,$AQ116+7))="",0,IF(COUNTIF(INDIRECT(ADDRESS(($AO116-1)*36+($AP116-1)*12+6,COLUMN())):INDIRECT(ADDRESS(($AO116-1)*36+($AP116-1)*12+$AQ116+4,COLUMN())),INDIRECT(ADDRESS(($AO116-1)*3+$AP116+5,$AQ116+7)))&gt;=1,0,INDIRECT(ADDRESS(($AO116-1)*3+$AP116+5,$AQ116+7)))))</f>
        <v>0</v>
      </c>
      <c r="AS116" s="304">
        <f ca="1">COUNTIF(INDIRECT("H"&amp;(ROW()+12*(($AO116-1)*3+$AP116)-ROW())/12+5):INDIRECT("S"&amp;(ROW()+12*(($AO116-1)*3+$AP116)-ROW())/12+5),AR116)</f>
        <v>0</v>
      </c>
      <c r="AT116" s="306">
        <f ca="1">IF($AQ116=1,IF(INDIRECT(ADDRESS(($AO116-1)*3+$AP116+5,$AQ116+20))="",0,INDIRECT(ADDRESS(($AO116-1)*3+$AP116+5,$AQ116+20))),IF(INDIRECT(ADDRESS(($AO116-1)*3+$AP116+5,$AQ116+20))="",0,IF(COUNTIF(INDIRECT(ADDRESS(($AO116-1)*36+($AP116-1)*12+6,COLUMN())):INDIRECT(ADDRESS(($AO116-1)*36+($AP116-1)*12+$AQ116+4,COLUMN())),INDIRECT(ADDRESS(($AO116-1)*3+$AP116+5,$AQ116+20)))&gt;=1,0,INDIRECT(ADDRESS(($AO116-1)*3+$AP116+5,$AQ116+20)))))</f>
        <v>0</v>
      </c>
      <c r="AU116" s="304">
        <f ca="1">COUNTIF(INDIRECT("U"&amp;(ROW()+12*(($AO116-1)*3+$AP116)-ROW())/12+5):INDIRECT("AF"&amp;(ROW()+12*(($AO116-1)*3+$AP116)-ROW())/12+5),AT116)</f>
        <v>0</v>
      </c>
      <c r="AV116" s="304">
        <f ca="1">IF(AND(AR116+AT116&gt;0,AS116+AU116&gt;0),COUNTIF(AV$6:AV115,"&gt;0")+1,0)</f>
        <v>0</v>
      </c>
      <c r="BF116" s="304">
        <v>3</v>
      </c>
      <c r="BG116" s="338"/>
      <c r="BH116" s="310"/>
      <c r="BI116" s="310"/>
      <c r="BJ116" s="310"/>
      <c r="BK116" s="310"/>
      <c r="BL116" s="310"/>
      <c r="BM116" s="310"/>
      <c r="BN116" s="310"/>
      <c r="BO116" s="310"/>
      <c r="BP116" s="310"/>
      <c r="BQ116" s="310"/>
      <c r="BR116" s="310"/>
      <c r="BS116" s="310"/>
      <c r="BU116" s="310"/>
      <c r="BV116" s="310"/>
      <c r="BW116" s="310"/>
      <c r="BX116" s="310"/>
      <c r="BY116" s="310"/>
      <c r="BZ116" s="310"/>
      <c r="CA116" s="310"/>
      <c r="CB116" s="310"/>
      <c r="CC116" s="310"/>
      <c r="CD116" s="310"/>
      <c r="CE116" s="310"/>
      <c r="CF116" s="310"/>
    </row>
    <row r="117" spans="1:99" x14ac:dyDescent="0.15">
      <c r="A117" s="532">
        <v>38</v>
      </c>
      <c r="B117" s="535"/>
      <c r="C117" s="538"/>
      <c r="D117" s="539"/>
      <c r="E117" s="540"/>
      <c r="F117" s="539"/>
      <c r="G117" s="318" t="s">
        <v>348</v>
      </c>
      <c r="H117" s="317"/>
      <c r="I117" s="343" t="str">
        <f t="shared" ref="I117:I118" si="820">IF(H117="","",H117)</f>
        <v/>
      </c>
      <c r="J117" s="343" t="str">
        <f t="shared" ref="J117:J118" si="821">IF(I117="","",I117)</f>
        <v/>
      </c>
      <c r="K117" s="343" t="str">
        <f t="shared" ref="K117:K118" si="822">IF(J117="","",J117)</f>
        <v/>
      </c>
      <c r="L117" s="343" t="str">
        <f t="shared" ref="L117:L118" si="823">IF(K117="","",K117)</f>
        <v/>
      </c>
      <c r="M117" s="343" t="str">
        <f t="shared" ref="M117:M118" si="824">IF(L117="","",L117)</f>
        <v/>
      </c>
      <c r="N117" s="343" t="str">
        <f t="shared" ref="N117:N118" si="825">IF(M117="","",M117)</f>
        <v/>
      </c>
      <c r="O117" s="343" t="str">
        <f t="shared" ref="O117:O118" si="826">IF(N117="","",N117)</f>
        <v/>
      </c>
      <c r="P117" s="343" t="str">
        <f t="shared" ref="P117:P118" si="827">IF(O117="","",O117)</f>
        <v/>
      </c>
      <c r="Q117" s="343" t="str">
        <f t="shared" ref="Q117:Q118" si="828">IF(P117="","",P117)</f>
        <v/>
      </c>
      <c r="R117" s="343" t="str">
        <f t="shared" ref="R117:R118" si="829">IF(Q117="","",Q117)</f>
        <v/>
      </c>
      <c r="S117" s="343" t="str">
        <f t="shared" ref="S117:S118" si="830">IF(R117="","",R117)</f>
        <v/>
      </c>
      <c r="T117" s="315">
        <f t="shared" si="305"/>
        <v>0</v>
      </c>
      <c r="U117" s="316"/>
      <c r="V117" s="345" t="str">
        <f t="shared" ref="V117:V118" si="831">IF(U117="","",U117)</f>
        <v/>
      </c>
      <c r="W117" s="345" t="str">
        <f t="shared" ref="W117:W118" si="832">IF(V117="","",V117)</f>
        <v/>
      </c>
      <c r="X117" s="345" t="str">
        <f t="shared" ref="X117:X118" si="833">IF(W117="","",W117)</f>
        <v/>
      </c>
      <c r="Y117" s="345" t="str">
        <f t="shared" ref="Y117:Y118" si="834">IF(X117="","",X117)</f>
        <v/>
      </c>
      <c r="Z117" s="345" t="str">
        <f t="shared" ref="Z117:Z118" si="835">IF(Y117="","",Y117)</f>
        <v/>
      </c>
      <c r="AA117" s="345" t="str">
        <f t="shared" ref="AA117:AA118" si="836">IF(Z117="","",Z117)</f>
        <v/>
      </c>
      <c r="AB117" s="345" t="str">
        <f t="shared" ref="AB117:AB118" si="837">IF(AA117="","",AA117)</f>
        <v/>
      </c>
      <c r="AC117" s="345" t="str">
        <f t="shared" ref="AC117:AC118" si="838">IF(AB117="","",AB117)</f>
        <v/>
      </c>
      <c r="AD117" s="345" t="str">
        <f t="shared" ref="AD117:AD118" si="839">IF(AC117="","",AC117)</f>
        <v/>
      </c>
      <c r="AE117" s="345" t="str">
        <f t="shared" ref="AE117:AE118" si="840">IF(AD117="","",AD117)</f>
        <v/>
      </c>
      <c r="AF117" s="345" t="str">
        <f t="shared" ref="AF117:AF118" si="841">IF(AE117="","",AE117)</f>
        <v/>
      </c>
      <c r="AG117" s="315">
        <f t="shared" si="307"/>
        <v>0</v>
      </c>
      <c r="AH117" s="543"/>
      <c r="AO117" s="304">
        <v>4</v>
      </c>
      <c r="AP117" s="304">
        <v>1</v>
      </c>
      <c r="AQ117" s="304">
        <v>4</v>
      </c>
      <c r="AR117" s="306">
        <f ca="1">IF($AQ117=1,IF(INDIRECT(ADDRESS(($AO117-1)*3+$AP117+5,$AQ117+7))="",0,INDIRECT(ADDRESS(($AO117-1)*3+$AP117+5,$AQ117+7))),IF(INDIRECT(ADDRESS(($AO117-1)*3+$AP117+5,$AQ117+7))="",0,IF(COUNTIF(INDIRECT(ADDRESS(($AO117-1)*36+($AP117-1)*12+6,COLUMN())):INDIRECT(ADDRESS(($AO117-1)*36+($AP117-1)*12+$AQ117+4,COLUMN())),INDIRECT(ADDRESS(($AO117-1)*3+$AP117+5,$AQ117+7)))&gt;=1,0,INDIRECT(ADDRESS(($AO117-1)*3+$AP117+5,$AQ117+7)))))</f>
        <v>0</v>
      </c>
      <c r="AS117" s="304">
        <f ca="1">COUNTIF(INDIRECT("H"&amp;(ROW()+12*(($AO117-1)*3+$AP117)-ROW())/12+5):INDIRECT("S"&amp;(ROW()+12*(($AO117-1)*3+$AP117)-ROW())/12+5),AR117)</f>
        <v>0</v>
      </c>
      <c r="AT117" s="306">
        <f ca="1">IF($AQ117=1,IF(INDIRECT(ADDRESS(($AO117-1)*3+$AP117+5,$AQ117+20))="",0,INDIRECT(ADDRESS(($AO117-1)*3+$AP117+5,$AQ117+20))),IF(INDIRECT(ADDRESS(($AO117-1)*3+$AP117+5,$AQ117+20))="",0,IF(COUNTIF(INDIRECT(ADDRESS(($AO117-1)*36+($AP117-1)*12+6,COLUMN())):INDIRECT(ADDRESS(($AO117-1)*36+($AP117-1)*12+$AQ117+4,COLUMN())),INDIRECT(ADDRESS(($AO117-1)*3+$AP117+5,$AQ117+20)))&gt;=1,0,INDIRECT(ADDRESS(($AO117-1)*3+$AP117+5,$AQ117+20)))))</f>
        <v>0</v>
      </c>
      <c r="AU117" s="304">
        <f ca="1">COUNTIF(INDIRECT("U"&amp;(ROW()+12*(($AO117-1)*3+$AP117)-ROW())/12+5):INDIRECT("AF"&amp;(ROW()+12*(($AO117-1)*3+$AP117)-ROW())/12+5),AT117)</f>
        <v>0</v>
      </c>
      <c r="AV117" s="304">
        <f ca="1">IF(AND(AR117+AT117&gt;0,AS117+AU117&gt;0),COUNTIF(AV$6:AV116,"&gt;0")+1,0)</f>
        <v>0</v>
      </c>
      <c r="BF117" s="304">
        <v>1</v>
      </c>
      <c r="BH117" s="310">
        <f t="shared" ref="BH117" si="842">SUM(H117:H118)</f>
        <v>0</v>
      </c>
      <c r="BI117" s="310">
        <f t="shared" ref="BI117" si="843">SUM(I117:I118)</f>
        <v>0</v>
      </c>
      <c r="BJ117" s="310">
        <f t="shared" ref="BJ117" si="844">SUM(J117:J118)</f>
        <v>0</v>
      </c>
      <c r="BK117" s="310">
        <f t="shared" ref="BK117" si="845">SUM(K117:K118)</f>
        <v>0</v>
      </c>
      <c r="BL117" s="310">
        <f t="shared" ref="BL117" si="846">SUM(L117:L118)</f>
        <v>0</v>
      </c>
      <c r="BM117" s="310">
        <f t="shared" ref="BM117" si="847">SUM(M117:M118)</f>
        <v>0</v>
      </c>
      <c r="BN117" s="310">
        <f t="shared" ref="BN117" si="848">SUM(N117:N118)</f>
        <v>0</v>
      </c>
      <c r="BO117" s="310">
        <f t="shared" ref="BO117" si="849">SUM(O117:O118)</f>
        <v>0</v>
      </c>
      <c r="BP117" s="310">
        <f t="shared" ref="BP117" si="850">SUM(P117:P118)</f>
        <v>0</v>
      </c>
      <c r="BQ117" s="310">
        <f t="shared" ref="BQ117" si="851">SUM(Q117:Q118)</f>
        <v>0</v>
      </c>
      <c r="BR117" s="310">
        <f t="shared" ref="BR117" si="852">SUM(R117:R118)</f>
        <v>0</v>
      </c>
      <c r="BS117" s="310">
        <f t="shared" ref="BS117" si="853">SUM(S117:S118)</f>
        <v>0</v>
      </c>
      <c r="BU117" s="310">
        <f t="shared" ref="BU117" si="854">SUM(U117:U118)</f>
        <v>0</v>
      </c>
      <c r="BV117" s="310">
        <f t="shared" ref="BV117" si="855">SUM(V117:V118)</f>
        <v>0</v>
      </c>
      <c r="BW117" s="310">
        <f t="shared" ref="BW117" si="856">SUM(W117:W118)</f>
        <v>0</v>
      </c>
      <c r="BX117" s="310">
        <f t="shared" ref="BX117" si="857">SUM(X117:X118)</f>
        <v>0</v>
      </c>
      <c r="BY117" s="310">
        <f t="shared" ref="BY117" si="858">SUM(Y117:Y118)</f>
        <v>0</v>
      </c>
      <c r="BZ117" s="310">
        <f t="shared" ref="BZ117" si="859">SUM(Z117:Z118)</f>
        <v>0</v>
      </c>
      <c r="CA117" s="310">
        <f t="shared" ref="CA117" si="860">SUM(AA117:AA118)</f>
        <v>0</v>
      </c>
      <c r="CB117" s="310">
        <f t="shared" ref="CB117" si="861">SUM(AB117:AB118)</f>
        <v>0</v>
      </c>
      <c r="CC117" s="310">
        <f t="shared" ref="CC117" si="862">SUM(AC117:AC118)</f>
        <v>0</v>
      </c>
      <c r="CD117" s="310">
        <f t="shared" ref="CD117" si="863">SUM(AD117:AD118)</f>
        <v>0</v>
      </c>
      <c r="CE117" s="310">
        <f t="shared" ref="CE117" si="864">SUM(AE117:AE118)</f>
        <v>0</v>
      </c>
      <c r="CF117" s="310">
        <f t="shared" ref="CF117" si="865">SUM(AF117:AF118)</f>
        <v>0</v>
      </c>
      <c r="CI117" s="339" t="s">
        <v>421</v>
      </c>
      <c r="CJ117" s="310">
        <f>IF(OR($D117="副園長",$D117="教頭",$D117="主任保育士",$D117="主幹教諭"),0,BH117)</f>
        <v>0</v>
      </c>
      <c r="CK117" s="310">
        <f t="shared" ref="CK117" si="866">IF(OR($D117="副園長",$D117="教頭",$D117="主任保育士",$D117="主幹教諭"),0,BI117)</f>
        <v>0</v>
      </c>
      <c r="CL117" s="310">
        <f t="shared" ref="CL117" si="867">IF(OR($D117="副園長",$D117="教頭",$D117="主任保育士",$D117="主幹教諭"),0,BJ117)</f>
        <v>0</v>
      </c>
      <c r="CM117" s="310">
        <f t="shared" ref="CM117" si="868">IF(OR($D117="副園長",$D117="教頭",$D117="主任保育士",$D117="主幹教諭"),0,BK117)</f>
        <v>0</v>
      </c>
      <c r="CN117" s="310">
        <f t="shared" ref="CN117" si="869">IF(OR($D117="副園長",$D117="教頭",$D117="主任保育士",$D117="主幹教諭"),0,BL117)</f>
        <v>0</v>
      </c>
      <c r="CO117" s="310">
        <f t="shared" ref="CO117" si="870">IF(OR($D117="副園長",$D117="教頭",$D117="主任保育士",$D117="主幹教諭"),0,BM117)</f>
        <v>0</v>
      </c>
      <c r="CP117" s="310">
        <f t="shared" ref="CP117" si="871">IF(OR($D117="副園長",$D117="教頭",$D117="主任保育士",$D117="主幹教諭"),0,BN117)</f>
        <v>0</v>
      </c>
      <c r="CQ117" s="310">
        <f t="shared" ref="CQ117" si="872">IF(OR($D117="副園長",$D117="教頭",$D117="主任保育士",$D117="主幹教諭"),0,BO117)</f>
        <v>0</v>
      </c>
      <c r="CR117" s="310">
        <f t="shared" ref="CR117" si="873">IF(OR($D117="副園長",$D117="教頭",$D117="主任保育士",$D117="主幹教諭"),0,BP117)</f>
        <v>0</v>
      </c>
      <c r="CS117" s="310">
        <f t="shared" ref="CS117" si="874">IF(OR($D117="副園長",$D117="教頭",$D117="主任保育士",$D117="主幹教諭"),0,BQ117)</f>
        <v>0</v>
      </c>
      <c r="CT117" s="310">
        <f t="shared" ref="CT117" si="875">IF(OR($D117="副園長",$D117="教頭",$D117="主任保育士",$D117="主幹教諭"),0,BR117)</f>
        <v>0</v>
      </c>
      <c r="CU117" s="310">
        <f t="shared" ref="CU117" si="876">IF(OR($D117="副園長",$D117="教頭",$D117="主任保育士",$D117="主幹教諭"),0,BS117)</f>
        <v>0</v>
      </c>
    </row>
    <row r="118" spans="1:99" x14ac:dyDescent="0.15">
      <c r="A118" s="533"/>
      <c r="B118" s="536"/>
      <c r="C118" s="536"/>
      <c r="D118" s="536"/>
      <c r="E118" s="541"/>
      <c r="F118" s="536"/>
      <c r="G118" s="314" t="s">
        <v>347</v>
      </c>
      <c r="H118" s="313"/>
      <c r="I118" s="344" t="str">
        <f t="shared" si="820"/>
        <v/>
      </c>
      <c r="J118" s="344" t="str">
        <f t="shared" si="821"/>
        <v/>
      </c>
      <c r="K118" s="344" t="str">
        <f t="shared" si="822"/>
        <v/>
      </c>
      <c r="L118" s="344" t="str">
        <f t="shared" si="823"/>
        <v/>
      </c>
      <c r="M118" s="344" t="str">
        <f t="shared" si="824"/>
        <v/>
      </c>
      <c r="N118" s="344" t="str">
        <f t="shared" si="825"/>
        <v/>
      </c>
      <c r="O118" s="344" t="str">
        <f t="shared" si="826"/>
        <v/>
      </c>
      <c r="P118" s="344" t="str">
        <f t="shared" si="827"/>
        <v/>
      </c>
      <c r="Q118" s="344" t="str">
        <f t="shared" si="828"/>
        <v/>
      </c>
      <c r="R118" s="344" t="str">
        <f t="shared" si="829"/>
        <v/>
      </c>
      <c r="S118" s="344" t="str">
        <f t="shared" si="830"/>
        <v/>
      </c>
      <c r="T118" s="311">
        <f t="shared" si="305"/>
        <v>0</v>
      </c>
      <c r="U118" s="312"/>
      <c r="V118" s="346" t="str">
        <f t="shared" si="831"/>
        <v/>
      </c>
      <c r="W118" s="346" t="str">
        <f t="shared" si="832"/>
        <v/>
      </c>
      <c r="X118" s="346" t="str">
        <f t="shared" si="833"/>
        <v/>
      </c>
      <c r="Y118" s="346" t="str">
        <f t="shared" si="834"/>
        <v/>
      </c>
      <c r="Z118" s="346" t="str">
        <f t="shared" si="835"/>
        <v/>
      </c>
      <c r="AA118" s="346" t="str">
        <f t="shared" si="836"/>
        <v/>
      </c>
      <c r="AB118" s="346" t="str">
        <f t="shared" si="837"/>
        <v/>
      </c>
      <c r="AC118" s="346" t="str">
        <f t="shared" si="838"/>
        <v/>
      </c>
      <c r="AD118" s="346" t="str">
        <f t="shared" si="839"/>
        <v/>
      </c>
      <c r="AE118" s="346" t="str">
        <f t="shared" si="840"/>
        <v/>
      </c>
      <c r="AF118" s="346" t="str">
        <f t="shared" si="841"/>
        <v/>
      </c>
      <c r="AG118" s="311">
        <f t="shared" si="307"/>
        <v>0</v>
      </c>
      <c r="AH118" s="544"/>
      <c r="AO118" s="304">
        <v>4</v>
      </c>
      <c r="AP118" s="304">
        <v>1</v>
      </c>
      <c r="AQ118" s="304">
        <v>5</v>
      </c>
      <c r="AR118" s="306">
        <f ca="1">IF($AQ118=1,IF(INDIRECT(ADDRESS(($AO118-1)*3+$AP118+5,$AQ118+7))="",0,INDIRECT(ADDRESS(($AO118-1)*3+$AP118+5,$AQ118+7))),IF(INDIRECT(ADDRESS(($AO118-1)*3+$AP118+5,$AQ118+7))="",0,IF(COUNTIF(INDIRECT(ADDRESS(($AO118-1)*36+($AP118-1)*12+6,COLUMN())):INDIRECT(ADDRESS(($AO118-1)*36+($AP118-1)*12+$AQ118+4,COLUMN())),INDIRECT(ADDRESS(($AO118-1)*3+$AP118+5,$AQ118+7)))&gt;=1,0,INDIRECT(ADDRESS(($AO118-1)*3+$AP118+5,$AQ118+7)))))</f>
        <v>0</v>
      </c>
      <c r="AS118" s="304">
        <f ca="1">COUNTIF(INDIRECT("H"&amp;(ROW()+12*(($AO118-1)*3+$AP118)-ROW())/12+5):INDIRECT("S"&amp;(ROW()+12*(($AO118-1)*3+$AP118)-ROW())/12+5),AR118)</f>
        <v>0</v>
      </c>
      <c r="AT118" s="306">
        <f ca="1">IF($AQ118=1,IF(INDIRECT(ADDRESS(($AO118-1)*3+$AP118+5,$AQ118+20))="",0,INDIRECT(ADDRESS(($AO118-1)*3+$AP118+5,$AQ118+20))),IF(INDIRECT(ADDRESS(($AO118-1)*3+$AP118+5,$AQ118+20))="",0,IF(COUNTIF(INDIRECT(ADDRESS(($AO118-1)*36+($AP118-1)*12+6,COLUMN())):INDIRECT(ADDRESS(($AO118-1)*36+($AP118-1)*12+$AQ118+4,COLUMN())),INDIRECT(ADDRESS(($AO118-1)*3+$AP118+5,$AQ118+20)))&gt;=1,0,INDIRECT(ADDRESS(($AO118-1)*3+$AP118+5,$AQ118+20)))))</f>
        <v>0</v>
      </c>
      <c r="AU118" s="304">
        <f ca="1">COUNTIF(INDIRECT("U"&amp;(ROW()+12*(($AO118-1)*3+$AP118)-ROW())/12+5):INDIRECT("AF"&amp;(ROW()+12*(($AO118-1)*3+$AP118)-ROW())/12+5),AT118)</f>
        <v>0</v>
      </c>
      <c r="AV118" s="304">
        <f ca="1">IF(AND(AR118+AT118&gt;0,AS118+AU118&gt;0),COUNTIF(AV$6:AV117,"&gt;0")+1,0)</f>
        <v>0</v>
      </c>
      <c r="BF118" s="304">
        <v>2</v>
      </c>
      <c r="BG118" s="304" t="s">
        <v>346</v>
      </c>
      <c r="BH118" s="310">
        <f>IF(BH117+BU117&gt;マスタ!$C$3,1,0)</f>
        <v>0</v>
      </c>
      <c r="BI118" s="310">
        <f>IF(BI117+BV117&gt;マスタ!$C$3,1,0)</f>
        <v>0</v>
      </c>
      <c r="BJ118" s="310">
        <f>IF(BJ117+BW117&gt;マスタ!$C$3,1,0)</f>
        <v>0</v>
      </c>
      <c r="BK118" s="310">
        <f>IF(BK117+BX117&gt;マスタ!$C$3,1,0)</f>
        <v>0</v>
      </c>
      <c r="BL118" s="310">
        <f>IF(BL117+BY117&gt;マスタ!$C$3,1,0)</f>
        <v>0</v>
      </c>
      <c r="BM118" s="310">
        <f>IF(BM117+BZ117&gt;マスタ!$C$3,1,0)</f>
        <v>0</v>
      </c>
      <c r="BN118" s="310">
        <f>IF(BN117+CA117&gt;マスタ!$C$3,1,0)</f>
        <v>0</v>
      </c>
      <c r="BO118" s="310">
        <f>IF(BO117+CB117&gt;マスタ!$C$3,1,0)</f>
        <v>0</v>
      </c>
      <c r="BP118" s="310">
        <f>IF(BP117+CC117&gt;マスタ!$C$3,1,0)</f>
        <v>0</v>
      </c>
      <c r="BQ118" s="310">
        <f>IF(BQ117+CD117&gt;マスタ!$C$3,1,0)</f>
        <v>0</v>
      </c>
      <c r="BR118" s="310">
        <f>IF(BR117+CE117&gt;マスタ!$C$3,1,0)</f>
        <v>0</v>
      </c>
      <c r="BS118" s="310">
        <f>IF(BS117+CF117&gt;マスタ!$C$3,1,0)</f>
        <v>0</v>
      </c>
      <c r="BU118" s="310"/>
      <c r="BV118" s="310"/>
      <c r="BW118" s="310"/>
      <c r="BX118" s="310"/>
      <c r="BY118" s="310"/>
      <c r="BZ118" s="310"/>
      <c r="CA118" s="310"/>
      <c r="CB118" s="310"/>
      <c r="CC118" s="310"/>
      <c r="CD118" s="310"/>
      <c r="CE118" s="310"/>
      <c r="CF118" s="310"/>
    </row>
    <row r="119" spans="1:99" x14ac:dyDescent="0.15">
      <c r="A119" s="534"/>
      <c r="B119" s="537"/>
      <c r="C119" s="537"/>
      <c r="D119" s="537"/>
      <c r="E119" s="542"/>
      <c r="F119" s="537"/>
      <c r="G119" s="353" t="s">
        <v>447</v>
      </c>
      <c r="H119" s="309"/>
      <c r="I119" s="347"/>
      <c r="J119" s="347"/>
      <c r="K119" s="347"/>
      <c r="L119" s="347"/>
      <c r="M119" s="347"/>
      <c r="N119" s="347"/>
      <c r="O119" s="347"/>
      <c r="P119" s="347"/>
      <c r="Q119" s="347"/>
      <c r="R119" s="347"/>
      <c r="S119" s="347"/>
      <c r="T119" s="307">
        <f t="shared" si="305"/>
        <v>0</v>
      </c>
      <c r="U119" s="308"/>
      <c r="V119" s="348"/>
      <c r="W119" s="348"/>
      <c r="X119" s="348"/>
      <c r="Y119" s="348"/>
      <c r="Z119" s="348"/>
      <c r="AA119" s="348"/>
      <c r="AB119" s="348"/>
      <c r="AC119" s="348"/>
      <c r="AD119" s="348"/>
      <c r="AE119" s="348"/>
      <c r="AF119" s="348"/>
      <c r="AG119" s="307">
        <f t="shared" si="307"/>
        <v>0</v>
      </c>
      <c r="AH119" s="545"/>
      <c r="AO119" s="304">
        <v>4</v>
      </c>
      <c r="AP119" s="304">
        <v>1</v>
      </c>
      <c r="AQ119" s="304">
        <v>6</v>
      </c>
      <c r="AR119" s="306">
        <f ca="1">IF($AQ119=1,IF(INDIRECT(ADDRESS(($AO119-1)*3+$AP119+5,$AQ119+7))="",0,INDIRECT(ADDRESS(($AO119-1)*3+$AP119+5,$AQ119+7))),IF(INDIRECT(ADDRESS(($AO119-1)*3+$AP119+5,$AQ119+7))="",0,IF(COUNTIF(INDIRECT(ADDRESS(($AO119-1)*36+($AP119-1)*12+6,COLUMN())):INDIRECT(ADDRESS(($AO119-1)*36+($AP119-1)*12+$AQ119+4,COLUMN())),INDIRECT(ADDRESS(($AO119-1)*3+$AP119+5,$AQ119+7)))&gt;=1,0,INDIRECT(ADDRESS(($AO119-1)*3+$AP119+5,$AQ119+7)))))</f>
        <v>0</v>
      </c>
      <c r="AS119" s="304">
        <f ca="1">COUNTIF(INDIRECT("H"&amp;(ROW()+12*(($AO119-1)*3+$AP119)-ROW())/12+5):INDIRECT("S"&amp;(ROW()+12*(($AO119-1)*3+$AP119)-ROW())/12+5),AR119)</f>
        <v>0</v>
      </c>
      <c r="AT119" s="306">
        <f ca="1">IF($AQ119=1,IF(INDIRECT(ADDRESS(($AO119-1)*3+$AP119+5,$AQ119+20))="",0,INDIRECT(ADDRESS(($AO119-1)*3+$AP119+5,$AQ119+20))),IF(INDIRECT(ADDRESS(($AO119-1)*3+$AP119+5,$AQ119+20))="",0,IF(COUNTIF(INDIRECT(ADDRESS(($AO119-1)*36+($AP119-1)*12+6,COLUMN())):INDIRECT(ADDRESS(($AO119-1)*36+($AP119-1)*12+$AQ119+4,COLUMN())),INDIRECT(ADDRESS(($AO119-1)*3+$AP119+5,$AQ119+20)))&gt;=1,0,INDIRECT(ADDRESS(($AO119-1)*3+$AP119+5,$AQ119+20)))))</f>
        <v>0</v>
      </c>
      <c r="AU119" s="304">
        <f ca="1">COUNTIF(INDIRECT("U"&amp;(ROW()+12*(($AO119-1)*3+$AP119)-ROW())/12+5):INDIRECT("AF"&amp;(ROW()+12*(($AO119-1)*3+$AP119)-ROW())/12+5),AT119)</f>
        <v>0</v>
      </c>
      <c r="AV119" s="304">
        <f ca="1">IF(AND(AR119+AT119&gt;0,AS119+AU119&gt;0),COUNTIF(AV$6:AV118,"&gt;0")+1,0)</f>
        <v>0</v>
      </c>
      <c r="BF119" s="304">
        <v>3</v>
      </c>
      <c r="BG119" s="338"/>
      <c r="BH119" s="310"/>
      <c r="BI119" s="310"/>
      <c r="BJ119" s="310"/>
      <c r="BK119" s="310"/>
      <c r="BL119" s="310"/>
      <c r="BM119" s="310"/>
      <c r="BN119" s="310"/>
      <c r="BO119" s="310"/>
      <c r="BP119" s="310"/>
      <c r="BQ119" s="310"/>
      <c r="BR119" s="310"/>
      <c r="BS119" s="310"/>
    </row>
    <row r="120" spans="1:99" x14ac:dyDescent="0.15">
      <c r="A120" s="532">
        <v>39</v>
      </c>
      <c r="B120" s="535"/>
      <c r="C120" s="538"/>
      <c r="D120" s="539"/>
      <c r="E120" s="540"/>
      <c r="F120" s="539"/>
      <c r="G120" s="318" t="s">
        <v>348</v>
      </c>
      <c r="H120" s="317"/>
      <c r="I120" s="343" t="str">
        <f t="shared" ref="I120:I121" si="877">IF(H120="","",H120)</f>
        <v/>
      </c>
      <c r="J120" s="343" t="str">
        <f t="shared" ref="J120:J121" si="878">IF(I120="","",I120)</f>
        <v/>
      </c>
      <c r="K120" s="343" t="str">
        <f t="shared" ref="K120:K121" si="879">IF(J120="","",J120)</f>
        <v/>
      </c>
      <c r="L120" s="343" t="str">
        <f t="shared" ref="L120:L121" si="880">IF(K120="","",K120)</f>
        <v/>
      </c>
      <c r="M120" s="343" t="str">
        <f t="shared" ref="M120:M121" si="881">IF(L120="","",L120)</f>
        <v/>
      </c>
      <c r="N120" s="343" t="str">
        <f t="shared" ref="N120:N121" si="882">IF(M120="","",M120)</f>
        <v/>
      </c>
      <c r="O120" s="343" t="str">
        <f t="shared" ref="O120:O121" si="883">IF(N120="","",N120)</f>
        <v/>
      </c>
      <c r="P120" s="343" t="str">
        <f t="shared" ref="P120:P121" si="884">IF(O120="","",O120)</f>
        <v/>
      </c>
      <c r="Q120" s="343" t="str">
        <f t="shared" ref="Q120:Q121" si="885">IF(P120="","",P120)</f>
        <v/>
      </c>
      <c r="R120" s="343" t="str">
        <f t="shared" ref="R120:R121" si="886">IF(Q120="","",Q120)</f>
        <v/>
      </c>
      <c r="S120" s="343" t="str">
        <f t="shared" ref="S120:S121" si="887">IF(R120="","",R120)</f>
        <v/>
      </c>
      <c r="T120" s="315">
        <f t="shared" si="305"/>
        <v>0</v>
      </c>
      <c r="U120" s="316"/>
      <c r="V120" s="345" t="str">
        <f t="shared" ref="V120:V121" si="888">IF(U120="","",U120)</f>
        <v/>
      </c>
      <c r="W120" s="345" t="str">
        <f t="shared" ref="W120:W121" si="889">IF(V120="","",V120)</f>
        <v/>
      </c>
      <c r="X120" s="345" t="str">
        <f t="shared" ref="X120:X121" si="890">IF(W120="","",W120)</f>
        <v/>
      </c>
      <c r="Y120" s="345" t="str">
        <f t="shared" ref="Y120:Y121" si="891">IF(X120="","",X120)</f>
        <v/>
      </c>
      <c r="Z120" s="345" t="str">
        <f t="shared" ref="Z120:Z121" si="892">IF(Y120="","",Y120)</f>
        <v/>
      </c>
      <c r="AA120" s="345" t="str">
        <f t="shared" ref="AA120:AA121" si="893">IF(Z120="","",Z120)</f>
        <v/>
      </c>
      <c r="AB120" s="345" t="str">
        <f t="shared" ref="AB120:AB121" si="894">IF(AA120="","",AA120)</f>
        <v/>
      </c>
      <c r="AC120" s="345" t="str">
        <f t="shared" ref="AC120:AC121" si="895">IF(AB120="","",AB120)</f>
        <v/>
      </c>
      <c r="AD120" s="345" t="str">
        <f t="shared" ref="AD120:AD121" si="896">IF(AC120="","",AC120)</f>
        <v/>
      </c>
      <c r="AE120" s="345" t="str">
        <f t="shared" ref="AE120:AE121" si="897">IF(AD120="","",AD120)</f>
        <v/>
      </c>
      <c r="AF120" s="345" t="str">
        <f t="shared" ref="AF120:AF121" si="898">IF(AE120="","",AE120)</f>
        <v/>
      </c>
      <c r="AG120" s="315">
        <f t="shared" si="307"/>
        <v>0</v>
      </c>
      <c r="AH120" s="543"/>
      <c r="AO120" s="304">
        <v>4</v>
      </c>
      <c r="AP120" s="304">
        <v>1</v>
      </c>
      <c r="AQ120" s="304">
        <v>7</v>
      </c>
      <c r="AR120" s="306">
        <f ca="1">IF($AQ120=1,IF(INDIRECT(ADDRESS(($AO120-1)*3+$AP120+5,$AQ120+7))="",0,INDIRECT(ADDRESS(($AO120-1)*3+$AP120+5,$AQ120+7))),IF(INDIRECT(ADDRESS(($AO120-1)*3+$AP120+5,$AQ120+7))="",0,IF(COUNTIF(INDIRECT(ADDRESS(($AO120-1)*36+($AP120-1)*12+6,COLUMN())):INDIRECT(ADDRESS(($AO120-1)*36+($AP120-1)*12+$AQ120+4,COLUMN())),INDIRECT(ADDRESS(($AO120-1)*3+$AP120+5,$AQ120+7)))&gt;=1,0,INDIRECT(ADDRESS(($AO120-1)*3+$AP120+5,$AQ120+7)))))</f>
        <v>0</v>
      </c>
      <c r="AS120" s="304">
        <f ca="1">COUNTIF(INDIRECT("H"&amp;(ROW()+12*(($AO120-1)*3+$AP120)-ROW())/12+5):INDIRECT("S"&amp;(ROW()+12*(($AO120-1)*3+$AP120)-ROW())/12+5),AR120)</f>
        <v>0</v>
      </c>
      <c r="AT120" s="306">
        <f ca="1">IF($AQ120=1,IF(INDIRECT(ADDRESS(($AO120-1)*3+$AP120+5,$AQ120+20))="",0,INDIRECT(ADDRESS(($AO120-1)*3+$AP120+5,$AQ120+20))),IF(INDIRECT(ADDRESS(($AO120-1)*3+$AP120+5,$AQ120+20))="",0,IF(COUNTIF(INDIRECT(ADDRESS(($AO120-1)*36+($AP120-1)*12+6,COLUMN())):INDIRECT(ADDRESS(($AO120-1)*36+($AP120-1)*12+$AQ120+4,COLUMN())),INDIRECT(ADDRESS(($AO120-1)*3+$AP120+5,$AQ120+20)))&gt;=1,0,INDIRECT(ADDRESS(($AO120-1)*3+$AP120+5,$AQ120+20)))))</f>
        <v>0</v>
      </c>
      <c r="AU120" s="304">
        <f ca="1">COUNTIF(INDIRECT("U"&amp;(ROW()+12*(($AO120-1)*3+$AP120)-ROW())/12+5):INDIRECT("AF"&amp;(ROW()+12*(($AO120-1)*3+$AP120)-ROW())/12+5),AT120)</f>
        <v>0</v>
      </c>
      <c r="AV120" s="304">
        <f ca="1">IF(AND(AR120+AT120&gt;0,AS120+AU120&gt;0),COUNTIF(AV$6:AV119,"&gt;0")+1,0)</f>
        <v>0</v>
      </c>
      <c r="BF120" s="304">
        <v>1</v>
      </c>
      <c r="BH120" s="310">
        <f t="shared" ref="BH120" si="899">SUM(H120:H121)</f>
        <v>0</v>
      </c>
      <c r="BI120" s="310">
        <f t="shared" ref="BI120" si="900">SUM(I120:I121)</f>
        <v>0</v>
      </c>
      <c r="BJ120" s="310">
        <f t="shared" ref="BJ120" si="901">SUM(J120:J121)</f>
        <v>0</v>
      </c>
      <c r="BK120" s="310">
        <f t="shared" ref="BK120" si="902">SUM(K120:K121)</f>
        <v>0</v>
      </c>
      <c r="BL120" s="310">
        <f t="shared" ref="BL120" si="903">SUM(L120:L121)</f>
        <v>0</v>
      </c>
      <c r="BM120" s="310">
        <f t="shared" ref="BM120" si="904">SUM(M120:M121)</f>
        <v>0</v>
      </c>
      <c r="BN120" s="310">
        <f t="shared" ref="BN120" si="905">SUM(N120:N121)</f>
        <v>0</v>
      </c>
      <c r="BO120" s="310">
        <f t="shared" ref="BO120" si="906">SUM(O120:O121)</f>
        <v>0</v>
      </c>
      <c r="BP120" s="310">
        <f t="shared" ref="BP120" si="907">SUM(P120:P121)</f>
        <v>0</v>
      </c>
      <c r="BQ120" s="310">
        <f t="shared" ref="BQ120" si="908">SUM(Q120:Q121)</f>
        <v>0</v>
      </c>
      <c r="BR120" s="310">
        <f t="shared" ref="BR120" si="909">SUM(R120:R121)</f>
        <v>0</v>
      </c>
      <c r="BS120" s="310">
        <f t="shared" ref="BS120" si="910">SUM(S120:S121)</f>
        <v>0</v>
      </c>
      <c r="BU120" s="310">
        <f t="shared" ref="BU120" si="911">SUM(U120:U121)</f>
        <v>0</v>
      </c>
      <c r="BV120" s="310">
        <f t="shared" ref="BV120" si="912">SUM(V120:V121)</f>
        <v>0</v>
      </c>
      <c r="BW120" s="310">
        <f t="shared" ref="BW120" si="913">SUM(W120:W121)</f>
        <v>0</v>
      </c>
      <c r="BX120" s="310">
        <f t="shared" ref="BX120" si="914">SUM(X120:X121)</f>
        <v>0</v>
      </c>
      <c r="BY120" s="310">
        <f t="shared" ref="BY120" si="915">SUM(Y120:Y121)</f>
        <v>0</v>
      </c>
      <c r="BZ120" s="310">
        <f t="shared" ref="BZ120" si="916">SUM(Z120:Z121)</f>
        <v>0</v>
      </c>
      <c r="CA120" s="310">
        <f t="shared" ref="CA120" si="917">SUM(AA120:AA121)</f>
        <v>0</v>
      </c>
      <c r="CB120" s="310">
        <f t="shared" ref="CB120" si="918">SUM(AB120:AB121)</f>
        <v>0</v>
      </c>
      <c r="CC120" s="310">
        <f t="shared" ref="CC120" si="919">SUM(AC120:AC121)</f>
        <v>0</v>
      </c>
      <c r="CD120" s="310">
        <f t="shared" ref="CD120" si="920">SUM(AD120:AD121)</f>
        <v>0</v>
      </c>
      <c r="CE120" s="310">
        <f t="shared" ref="CE120" si="921">SUM(AE120:AE121)</f>
        <v>0</v>
      </c>
      <c r="CF120" s="310">
        <f t="shared" ref="CF120" si="922">SUM(AF120:AF121)</f>
        <v>0</v>
      </c>
      <c r="CI120" s="339" t="s">
        <v>421</v>
      </c>
      <c r="CJ120" s="310">
        <f>IF(OR($D120="副園長",$D120="教頭",$D120="主任保育士",$D120="主幹教諭"),0,BH120)</f>
        <v>0</v>
      </c>
      <c r="CK120" s="310">
        <f t="shared" ref="CK120" si="923">IF(OR($D120="副園長",$D120="教頭",$D120="主任保育士",$D120="主幹教諭"),0,BI120)</f>
        <v>0</v>
      </c>
      <c r="CL120" s="310">
        <f t="shared" ref="CL120" si="924">IF(OR($D120="副園長",$D120="教頭",$D120="主任保育士",$D120="主幹教諭"),0,BJ120)</f>
        <v>0</v>
      </c>
      <c r="CM120" s="310">
        <f t="shared" ref="CM120" si="925">IF(OR($D120="副園長",$D120="教頭",$D120="主任保育士",$D120="主幹教諭"),0,BK120)</f>
        <v>0</v>
      </c>
      <c r="CN120" s="310">
        <f t="shared" ref="CN120" si="926">IF(OR($D120="副園長",$D120="教頭",$D120="主任保育士",$D120="主幹教諭"),0,BL120)</f>
        <v>0</v>
      </c>
      <c r="CO120" s="310">
        <f t="shared" ref="CO120" si="927">IF(OR($D120="副園長",$D120="教頭",$D120="主任保育士",$D120="主幹教諭"),0,BM120)</f>
        <v>0</v>
      </c>
      <c r="CP120" s="310">
        <f t="shared" ref="CP120" si="928">IF(OR($D120="副園長",$D120="教頭",$D120="主任保育士",$D120="主幹教諭"),0,BN120)</f>
        <v>0</v>
      </c>
      <c r="CQ120" s="310">
        <f t="shared" ref="CQ120" si="929">IF(OR($D120="副園長",$D120="教頭",$D120="主任保育士",$D120="主幹教諭"),0,BO120)</f>
        <v>0</v>
      </c>
      <c r="CR120" s="310">
        <f t="shared" ref="CR120" si="930">IF(OR($D120="副園長",$D120="教頭",$D120="主任保育士",$D120="主幹教諭"),0,BP120)</f>
        <v>0</v>
      </c>
      <c r="CS120" s="310">
        <f t="shared" ref="CS120" si="931">IF(OR($D120="副園長",$D120="教頭",$D120="主任保育士",$D120="主幹教諭"),0,BQ120)</f>
        <v>0</v>
      </c>
      <c r="CT120" s="310">
        <f t="shared" ref="CT120" si="932">IF(OR($D120="副園長",$D120="教頭",$D120="主任保育士",$D120="主幹教諭"),0,BR120)</f>
        <v>0</v>
      </c>
      <c r="CU120" s="310">
        <f t="shared" ref="CU120" si="933">IF(OR($D120="副園長",$D120="教頭",$D120="主任保育士",$D120="主幹教諭"),0,BS120)</f>
        <v>0</v>
      </c>
    </row>
    <row r="121" spans="1:99" x14ac:dyDescent="0.15">
      <c r="A121" s="533"/>
      <c r="B121" s="536"/>
      <c r="C121" s="536"/>
      <c r="D121" s="536"/>
      <c r="E121" s="541"/>
      <c r="F121" s="536"/>
      <c r="G121" s="314" t="s">
        <v>347</v>
      </c>
      <c r="H121" s="313"/>
      <c r="I121" s="344" t="str">
        <f t="shared" si="877"/>
        <v/>
      </c>
      <c r="J121" s="344" t="str">
        <f t="shared" si="878"/>
        <v/>
      </c>
      <c r="K121" s="344" t="str">
        <f t="shared" si="879"/>
        <v/>
      </c>
      <c r="L121" s="344" t="str">
        <f t="shared" si="880"/>
        <v/>
      </c>
      <c r="M121" s="344" t="str">
        <f t="shared" si="881"/>
        <v/>
      </c>
      <c r="N121" s="344" t="str">
        <f t="shared" si="882"/>
        <v/>
      </c>
      <c r="O121" s="344" t="str">
        <f t="shared" si="883"/>
        <v/>
      </c>
      <c r="P121" s="344" t="str">
        <f t="shared" si="884"/>
        <v/>
      </c>
      <c r="Q121" s="344" t="str">
        <f t="shared" si="885"/>
        <v/>
      </c>
      <c r="R121" s="344" t="str">
        <f t="shared" si="886"/>
        <v/>
      </c>
      <c r="S121" s="344" t="str">
        <f t="shared" si="887"/>
        <v/>
      </c>
      <c r="T121" s="311">
        <f t="shared" si="305"/>
        <v>0</v>
      </c>
      <c r="U121" s="312"/>
      <c r="V121" s="346" t="str">
        <f t="shared" si="888"/>
        <v/>
      </c>
      <c r="W121" s="346" t="str">
        <f t="shared" si="889"/>
        <v/>
      </c>
      <c r="X121" s="346" t="str">
        <f t="shared" si="890"/>
        <v/>
      </c>
      <c r="Y121" s="346" t="str">
        <f t="shared" si="891"/>
        <v/>
      </c>
      <c r="Z121" s="346" t="str">
        <f t="shared" si="892"/>
        <v/>
      </c>
      <c r="AA121" s="346" t="str">
        <f t="shared" si="893"/>
        <v/>
      </c>
      <c r="AB121" s="346" t="str">
        <f t="shared" si="894"/>
        <v/>
      </c>
      <c r="AC121" s="346" t="str">
        <f t="shared" si="895"/>
        <v/>
      </c>
      <c r="AD121" s="346" t="str">
        <f t="shared" si="896"/>
        <v/>
      </c>
      <c r="AE121" s="346" t="str">
        <f t="shared" si="897"/>
        <v/>
      </c>
      <c r="AF121" s="346" t="str">
        <f t="shared" si="898"/>
        <v/>
      </c>
      <c r="AG121" s="311">
        <f t="shared" si="307"/>
        <v>0</v>
      </c>
      <c r="AH121" s="544"/>
      <c r="AO121" s="304">
        <v>4</v>
      </c>
      <c r="AP121" s="304">
        <v>1</v>
      </c>
      <c r="AQ121" s="304">
        <v>8</v>
      </c>
      <c r="AR121" s="306">
        <f ca="1">IF($AQ121=1,IF(INDIRECT(ADDRESS(($AO121-1)*3+$AP121+5,$AQ121+7))="",0,INDIRECT(ADDRESS(($AO121-1)*3+$AP121+5,$AQ121+7))),IF(INDIRECT(ADDRESS(($AO121-1)*3+$AP121+5,$AQ121+7))="",0,IF(COUNTIF(INDIRECT(ADDRESS(($AO121-1)*36+($AP121-1)*12+6,COLUMN())):INDIRECT(ADDRESS(($AO121-1)*36+($AP121-1)*12+$AQ121+4,COLUMN())),INDIRECT(ADDRESS(($AO121-1)*3+$AP121+5,$AQ121+7)))&gt;=1,0,INDIRECT(ADDRESS(($AO121-1)*3+$AP121+5,$AQ121+7)))))</f>
        <v>0</v>
      </c>
      <c r="AS121" s="304">
        <f ca="1">COUNTIF(INDIRECT("H"&amp;(ROW()+12*(($AO121-1)*3+$AP121)-ROW())/12+5):INDIRECT("S"&amp;(ROW()+12*(($AO121-1)*3+$AP121)-ROW())/12+5),AR121)</f>
        <v>0</v>
      </c>
      <c r="AT121" s="306">
        <f ca="1">IF($AQ121=1,IF(INDIRECT(ADDRESS(($AO121-1)*3+$AP121+5,$AQ121+20))="",0,INDIRECT(ADDRESS(($AO121-1)*3+$AP121+5,$AQ121+20))),IF(INDIRECT(ADDRESS(($AO121-1)*3+$AP121+5,$AQ121+20))="",0,IF(COUNTIF(INDIRECT(ADDRESS(($AO121-1)*36+($AP121-1)*12+6,COLUMN())):INDIRECT(ADDRESS(($AO121-1)*36+($AP121-1)*12+$AQ121+4,COLUMN())),INDIRECT(ADDRESS(($AO121-1)*3+$AP121+5,$AQ121+20)))&gt;=1,0,INDIRECT(ADDRESS(($AO121-1)*3+$AP121+5,$AQ121+20)))))</f>
        <v>0</v>
      </c>
      <c r="AU121" s="304">
        <f ca="1">COUNTIF(INDIRECT("U"&amp;(ROW()+12*(($AO121-1)*3+$AP121)-ROW())/12+5):INDIRECT("AF"&amp;(ROW()+12*(($AO121-1)*3+$AP121)-ROW())/12+5),AT121)</f>
        <v>0</v>
      </c>
      <c r="AV121" s="304">
        <f ca="1">IF(AND(AR121+AT121&gt;0,AS121+AU121&gt;0),COUNTIF(AV$6:AV120,"&gt;0")+1,0)</f>
        <v>0</v>
      </c>
      <c r="BF121" s="304">
        <v>2</v>
      </c>
      <c r="BG121" s="304" t="s">
        <v>346</v>
      </c>
      <c r="BH121" s="310">
        <f>IF(BH120+BU120&gt;マスタ!$C$3,1,0)</f>
        <v>0</v>
      </c>
      <c r="BI121" s="310">
        <f>IF(BI120+BV120&gt;マスタ!$C$3,1,0)</f>
        <v>0</v>
      </c>
      <c r="BJ121" s="310">
        <f>IF(BJ120+BW120&gt;マスタ!$C$3,1,0)</f>
        <v>0</v>
      </c>
      <c r="BK121" s="310">
        <f>IF(BK120+BX120&gt;マスタ!$C$3,1,0)</f>
        <v>0</v>
      </c>
      <c r="BL121" s="310">
        <f>IF(BL120+BY120&gt;マスタ!$C$3,1,0)</f>
        <v>0</v>
      </c>
      <c r="BM121" s="310">
        <f>IF(BM120+BZ120&gt;マスタ!$C$3,1,0)</f>
        <v>0</v>
      </c>
      <c r="BN121" s="310">
        <f>IF(BN120+CA120&gt;マスタ!$C$3,1,0)</f>
        <v>0</v>
      </c>
      <c r="BO121" s="310">
        <f>IF(BO120+CB120&gt;マスタ!$C$3,1,0)</f>
        <v>0</v>
      </c>
      <c r="BP121" s="310">
        <f>IF(BP120+CC120&gt;マスタ!$C$3,1,0)</f>
        <v>0</v>
      </c>
      <c r="BQ121" s="310">
        <f>IF(BQ120+CD120&gt;マスタ!$C$3,1,0)</f>
        <v>0</v>
      </c>
      <c r="BR121" s="310">
        <f>IF(BR120+CE120&gt;マスタ!$C$3,1,0)</f>
        <v>0</v>
      </c>
      <c r="BS121" s="310">
        <f>IF(BS120+CF120&gt;マスタ!$C$3,1,0)</f>
        <v>0</v>
      </c>
      <c r="BU121" s="310"/>
      <c r="BV121" s="310"/>
      <c r="BW121" s="310"/>
      <c r="BX121" s="310"/>
      <c r="BY121" s="310"/>
      <c r="BZ121" s="310"/>
      <c r="CA121" s="310"/>
      <c r="CB121" s="310"/>
      <c r="CC121" s="310"/>
      <c r="CD121" s="310"/>
      <c r="CE121" s="310"/>
      <c r="CF121" s="310"/>
    </row>
    <row r="122" spans="1:99" x14ac:dyDescent="0.15">
      <c r="A122" s="534"/>
      <c r="B122" s="537"/>
      <c r="C122" s="537"/>
      <c r="D122" s="537"/>
      <c r="E122" s="542"/>
      <c r="F122" s="537"/>
      <c r="G122" s="353" t="s">
        <v>447</v>
      </c>
      <c r="H122" s="309"/>
      <c r="I122" s="347"/>
      <c r="J122" s="347"/>
      <c r="K122" s="347"/>
      <c r="L122" s="347"/>
      <c r="M122" s="347"/>
      <c r="N122" s="347"/>
      <c r="O122" s="347"/>
      <c r="P122" s="347"/>
      <c r="Q122" s="347"/>
      <c r="R122" s="347"/>
      <c r="S122" s="347"/>
      <c r="T122" s="307">
        <f t="shared" si="305"/>
        <v>0</v>
      </c>
      <c r="U122" s="308"/>
      <c r="V122" s="348"/>
      <c r="W122" s="348"/>
      <c r="X122" s="348"/>
      <c r="Y122" s="348"/>
      <c r="Z122" s="348"/>
      <c r="AA122" s="348"/>
      <c r="AB122" s="348"/>
      <c r="AC122" s="348"/>
      <c r="AD122" s="348"/>
      <c r="AE122" s="348"/>
      <c r="AF122" s="348"/>
      <c r="AG122" s="307">
        <f t="shared" si="307"/>
        <v>0</v>
      </c>
      <c r="AH122" s="545"/>
      <c r="AO122" s="304">
        <v>4</v>
      </c>
      <c r="AP122" s="304">
        <v>1</v>
      </c>
      <c r="AQ122" s="304">
        <v>9</v>
      </c>
      <c r="AR122" s="306">
        <f ca="1">IF($AQ122=1,IF(INDIRECT(ADDRESS(($AO122-1)*3+$AP122+5,$AQ122+7))="",0,INDIRECT(ADDRESS(($AO122-1)*3+$AP122+5,$AQ122+7))),IF(INDIRECT(ADDRESS(($AO122-1)*3+$AP122+5,$AQ122+7))="",0,IF(COUNTIF(INDIRECT(ADDRESS(($AO122-1)*36+($AP122-1)*12+6,COLUMN())):INDIRECT(ADDRESS(($AO122-1)*36+($AP122-1)*12+$AQ122+4,COLUMN())),INDIRECT(ADDRESS(($AO122-1)*3+$AP122+5,$AQ122+7)))&gt;=1,0,INDIRECT(ADDRESS(($AO122-1)*3+$AP122+5,$AQ122+7)))))</f>
        <v>0</v>
      </c>
      <c r="AS122" s="304">
        <f ca="1">COUNTIF(INDIRECT("H"&amp;(ROW()+12*(($AO122-1)*3+$AP122)-ROW())/12+5):INDIRECT("S"&amp;(ROW()+12*(($AO122-1)*3+$AP122)-ROW())/12+5),AR122)</f>
        <v>0</v>
      </c>
      <c r="AT122" s="306">
        <f ca="1">IF($AQ122=1,IF(INDIRECT(ADDRESS(($AO122-1)*3+$AP122+5,$AQ122+20))="",0,INDIRECT(ADDRESS(($AO122-1)*3+$AP122+5,$AQ122+20))),IF(INDIRECT(ADDRESS(($AO122-1)*3+$AP122+5,$AQ122+20))="",0,IF(COUNTIF(INDIRECT(ADDRESS(($AO122-1)*36+($AP122-1)*12+6,COLUMN())):INDIRECT(ADDRESS(($AO122-1)*36+($AP122-1)*12+$AQ122+4,COLUMN())),INDIRECT(ADDRESS(($AO122-1)*3+$AP122+5,$AQ122+20)))&gt;=1,0,INDIRECT(ADDRESS(($AO122-1)*3+$AP122+5,$AQ122+20)))))</f>
        <v>0</v>
      </c>
      <c r="AU122" s="304">
        <f ca="1">COUNTIF(INDIRECT("U"&amp;(ROW()+12*(($AO122-1)*3+$AP122)-ROW())/12+5):INDIRECT("AF"&amp;(ROW()+12*(($AO122-1)*3+$AP122)-ROW())/12+5),AT122)</f>
        <v>0</v>
      </c>
      <c r="AV122" s="304">
        <f ca="1">IF(AND(AR122+AT122&gt;0,AS122+AU122&gt;0),COUNTIF(AV$6:AV121,"&gt;0")+1,0)</f>
        <v>0</v>
      </c>
      <c r="BF122" s="304">
        <v>3</v>
      </c>
      <c r="BG122" s="338"/>
      <c r="BH122" s="310"/>
      <c r="BI122" s="310"/>
      <c r="BJ122" s="310"/>
      <c r="BK122" s="310"/>
      <c r="BL122" s="310"/>
      <c r="BM122" s="310"/>
      <c r="BN122" s="310"/>
      <c r="BO122" s="310"/>
      <c r="BP122" s="310"/>
      <c r="BQ122" s="310"/>
      <c r="BR122" s="310"/>
      <c r="BS122" s="310"/>
      <c r="BU122" s="310"/>
      <c r="BV122" s="310"/>
      <c r="BW122" s="310"/>
      <c r="BX122" s="310"/>
      <c r="BY122" s="310"/>
      <c r="BZ122" s="310"/>
      <c r="CA122" s="310"/>
      <c r="CB122" s="310"/>
      <c r="CC122" s="310"/>
      <c r="CD122" s="310"/>
      <c r="CE122" s="310"/>
      <c r="CF122" s="310"/>
    </row>
    <row r="123" spans="1:99" x14ac:dyDescent="0.15">
      <c r="A123" s="532">
        <v>40</v>
      </c>
      <c r="B123" s="535"/>
      <c r="C123" s="538"/>
      <c r="D123" s="539"/>
      <c r="E123" s="540"/>
      <c r="F123" s="539"/>
      <c r="G123" s="318" t="s">
        <v>348</v>
      </c>
      <c r="H123" s="317"/>
      <c r="I123" s="343" t="str">
        <f t="shared" ref="I123:I124" si="934">IF(H123="","",H123)</f>
        <v/>
      </c>
      <c r="J123" s="343" t="str">
        <f t="shared" ref="J123:J124" si="935">IF(I123="","",I123)</f>
        <v/>
      </c>
      <c r="K123" s="343" t="str">
        <f t="shared" ref="K123:K124" si="936">IF(J123="","",J123)</f>
        <v/>
      </c>
      <c r="L123" s="343" t="str">
        <f t="shared" ref="L123:L124" si="937">IF(K123="","",K123)</f>
        <v/>
      </c>
      <c r="M123" s="343" t="str">
        <f t="shared" ref="M123:M124" si="938">IF(L123="","",L123)</f>
        <v/>
      </c>
      <c r="N123" s="343" t="str">
        <f t="shared" ref="N123:N124" si="939">IF(M123="","",M123)</f>
        <v/>
      </c>
      <c r="O123" s="343" t="str">
        <f t="shared" ref="O123:O124" si="940">IF(N123="","",N123)</f>
        <v/>
      </c>
      <c r="P123" s="343" t="str">
        <f t="shared" ref="P123:P124" si="941">IF(O123="","",O123)</f>
        <v/>
      </c>
      <c r="Q123" s="343" t="str">
        <f t="shared" ref="Q123:Q124" si="942">IF(P123="","",P123)</f>
        <v/>
      </c>
      <c r="R123" s="343" t="str">
        <f t="shared" ref="R123:R124" si="943">IF(Q123="","",Q123)</f>
        <v/>
      </c>
      <c r="S123" s="343" t="str">
        <f t="shared" ref="S123:S124" si="944">IF(R123="","",R123)</f>
        <v/>
      </c>
      <c r="T123" s="315">
        <f t="shared" si="305"/>
        <v>0</v>
      </c>
      <c r="U123" s="316"/>
      <c r="V123" s="345" t="str">
        <f t="shared" ref="V123:V124" si="945">IF(U123="","",U123)</f>
        <v/>
      </c>
      <c r="W123" s="345" t="str">
        <f t="shared" ref="W123:W124" si="946">IF(V123="","",V123)</f>
        <v/>
      </c>
      <c r="X123" s="345" t="str">
        <f t="shared" ref="X123:X124" si="947">IF(W123="","",W123)</f>
        <v/>
      </c>
      <c r="Y123" s="345" t="str">
        <f t="shared" ref="Y123:Y124" si="948">IF(X123="","",X123)</f>
        <v/>
      </c>
      <c r="Z123" s="345" t="str">
        <f t="shared" ref="Z123:Z124" si="949">IF(Y123="","",Y123)</f>
        <v/>
      </c>
      <c r="AA123" s="345" t="str">
        <f t="shared" ref="AA123:AA124" si="950">IF(Z123="","",Z123)</f>
        <v/>
      </c>
      <c r="AB123" s="345" t="str">
        <f t="shared" ref="AB123:AB124" si="951">IF(AA123="","",AA123)</f>
        <v/>
      </c>
      <c r="AC123" s="345" t="str">
        <f t="shared" ref="AC123:AC124" si="952">IF(AB123="","",AB123)</f>
        <v/>
      </c>
      <c r="AD123" s="345" t="str">
        <f t="shared" ref="AD123:AD124" si="953">IF(AC123="","",AC123)</f>
        <v/>
      </c>
      <c r="AE123" s="345" t="str">
        <f t="shared" ref="AE123:AE124" si="954">IF(AD123="","",AD123)</f>
        <v/>
      </c>
      <c r="AF123" s="345" t="str">
        <f t="shared" ref="AF123:AF124" si="955">IF(AE123="","",AE123)</f>
        <v/>
      </c>
      <c r="AG123" s="315">
        <f t="shared" si="307"/>
        <v>0</v>
      </c>
      <c r="AH123" s="543"/>
      <c r="AO123" s="304">
        <v>4</v>
      </c>
      <c r="AP123" s="304">
        <v>1</v>
      </c>
      <c r="AQ123" s="304">
        <v>10</v>
      </c>
      <c r="AR123" s="306">
        <f ca="1">IF($AQ123=1,IF(INDIRECT(ADDRESS(($AO123-1)*3+$AP123+5,$AQ123+7))="",0,INDIRECT(ADDRESS(($AO123-1)*3+$AP123+5,$AQ123+7))),IF(INDIRECT(ADDRESS(($AO123-1)*3+$AP123+5,$AQ123+7))="",0,IF(COUNTIF(INDIRECT(ADDRESS(($AO123-1)*36+($AP123-1)*12+6,COLUMN())):INDIRECT(ADDRESS(($AO123-1)*36+($AP123-1)*12+$AQ123+4,COLUMN())),INDIRECT(ADDRESS(($AO123-1)*3+$AP123+5,$AQ123+7)))&gt;=1,0,INDIRECT(ADDRESS(($AO123-1)*3+$AP123+5,$AQ123+7)))))</f>
        <v>0</v>
      </c>
      <c r="AS123" s="304">
        <f ca="1">COUNTIF(INDIRECT("H"&amp;(ROW()+12*(($AO123-1)*3+$AP123)-ROW())/12+5):INDIRECT("S"&amp;(ROW()+12*(($AO123-1)*3+$AP123)-ROW())/12+5),AR123)</f>
        <v>0</v>
      </c>
      <c r="AT123" s="306">
        <f ca="1">IF($AQ123=1,IF(INDIRECT(ADDRESS(($AO123-1)*3+$AP123+5,$AQ123+20))="",0,INDIRECT(ADDRESS(($AO123-1)*3+$AP123+5,$AQ123+20))),IF(INDIRECT(ADDRESS(($AO123-1)*3+$AP123+5,$AQ123+20))="",0,IF(COUNTIF(INDIRECT(ADDRESS(($AO123-1)*36+($AP123-1)*12+6,COLUMN())):INDIRECT(ADDRESS(($AO123-1)*36+($AP123-1)*12+$AQ123+4,COLUMN())),INDIRECT(ADDRESS(($AO123-1)*3+$AP123+5,$AQ123+20)))&gt;=1,0,INDIRECT(ADDRESS(($AO123-1)*3+$AP123+5,$AQ123+20)))))</f>
        <v>0</v>
      </c>
      <c r="AU123" s="304">
        <f ca="1">COUNTIF(INDIRECT("U"&amp;(ROW()+12*(($AO123-1)*3+$AP123)-ROW())/12+5):INDIRECT("AF"&amp;(ROW()+12*(($AO123-1)*3+$AP123)-ROW())/12+5),AT123)</f>
        <v>0</v>
      </c>
      <c r="AV123" s="304">
        <f ca="1">IF(AND(AR123+AT123&gt;0,AS123+AU123&gt;0),COUNTIF(AV$6:AV122,"&gt;0")+1,0)</f>
        <v>0</v>
      </c>
      <c r="BF123" s="304">
        <v>1</v>
      </c>
      <c r="BH123" s="310">
        <f t="shared" ref="BH123" si="956">SUM(H123:H124)</f>
        <v>0</v>
      </c>
      <c r="BI123" s="310">
        <f t="shared" ref="BI123" si="957">SUM(I123:I124)</f>
        <v>0</v>
      </c>
      <c r="BJ123" s="310">
        <f t="shared" ref="BJ123" si="958">SUM(J123:J124)</f>
        <v>0</v>
      </c>
      <c r="BK123" s="310">
        <f t="shared" ref="BK123" si="959">SUM(K123:K124)</f>
        <v>0</v>
      </c>
      <c r="BL123" s="310">
        <f t="shared" ref="BL123" si="960">SUM(L123:L124)</f>
        <v>0</v>
      </c>
      <c r="BM123" s="310">
        <f t="shared" ref="BM123" si="961">SUM(M123:M124)</f>
        <v>0</v>
      </c>
      <c r="BN123" s="310">
        <f t="shared" ref="BN123" si="962">SUM(N123:N124)</f>
        <v>0</v>
      </c>
      <c r="BO123" s="310">
        <f t="shared" ref="BO123" si="963">SUM(O123:O124)</f>
        <v>0</v>
      </c>
      <c r="BP123" s="310">
        <f t="shared" ref="BP123" si="964">SUM(P123:P124)</f>
        <v>0</v>
      </c>
      <c r="BQ123" s="310">
        <f t="shared" ref="BQ123" si="965">SUM(Q123:Q124)</f>
        <v>0</v>
      </c>
      <c r="BR123" s="310">
        <f t="shared" ref="BR123" si="966">SUM(R123:R124)</f>
        <v>0</v>
      </c>
      <c r="BS123" s="310">
        <f t="shared" ref="BS123" si="967">SUM(S123:S124)</f>
        <v>0</v>
      </c>
      <c r="BU123" s="310">
        <f t="shared" ref="BU123" si="968">SUM(U123:U124)</f>
        <v>0</v>
      </c>
      <c r="BV123" s="310">
        <f t="shared" ref="BV123" si="969">SUM(V123:V124)</f>
        <v>0</v>
      </c>
      <c r="BW123" s="310">
        <f t="shared" ref="BW123" si="970">SUM(W123:W124)</f>
        <v>0</v>
      </c>
      <c r="BX123" s="310">
        <f t="shared" ref="BX123" si="971">SUM(X123:X124)</f>
        <v>0</v>
      </c>
      <c r="BY123" s="310">
        <f t="shared" ref="BY123" si="972">SUM(Y123:Y124)</f>
        <v>0</v>
      </c>
      <c r="BZ123" s="310">
        <f t="shared" ref="BZ123" si="973">SUM(Z123:Z124)</f>
        <v>0</v>
      </c>
      <c r="CA123" s="310">
        <f t="shared" ref="CA123" si="974">SUM(AA123:AA124)</f>
        <v>0</v>
      </c>
      <c r="CB123" s="310">
        <f t="shared" ref="CB123" si="975">SUM(AB123:AB124)</f>
        <v>0</v>
      </c>
      <c r="CC123" s="310">
        <f t="shared" ref="CC123" si="976">SUM(AC123:AC124)</f>
        <v>0</v>
      </c>
      <c r="CD123" s="310">
        <f t="shared" ref="CD123" si="977">SUM(AD123:AD124)</f>
        <v>0</v>
      </c>
      <c r="CE123" s="310">
        <f t="shared" ref="CE123" si="978">SUM(AE123:AE124)</f>
        <v>0</v>
      </c>
      <c r="CF123" s="310">
        <f t="shared" ref="CF123" si="979">SUM(AF123:AF124)</f>
        <v>0</v>
      </c>
      <c r="CI123" s="339" t="s">
        <v>421</v>
      </c>
      <c r="CJ123" s="310">
        <f>IF(OR($D123="副園長",$D123="教頭",$D123="主任保育士",$D123="主幹教諭"),0,BH123)</f>
        <v>0</v>
      </c>
      <c r="CK123" s="310">
        <f t="shared" ref="CK123" si="980">IF(OR($D123="副園長",$D123="教頭",$D123="主任保育士",$D123="主幹教諭"),0,BI123)</f>
        <v>0</v>
      </c>
      <c r="CL123" s="310">
        <f t="shared" ref="CL123" si="981">IF(OR($D123="副園長",$D123="教頭",$D123="主任保育士",$D123="主幹教諭"),0,BJ123)</f>
        <v>0</v>
      </c>
      <c r="CM123" s="310">
        <f t="shared" ref="CM123" si="982">IF(OR($D123="副園長",$D123="教頭",$D123="主任保育士",$D123="主幹教諭"),0,BK123)</f>
        <v>0</v>
      </c>
      <c r="CN123" s="310">
        <f t="shared" ref="CN123" si="983">IF(OR($D123="副園長",$D123="教頭",$D123="主任保育士",$D123="主幹教諭"),0,BL123)</f>
        <v>0</v>
      </c>
      <c r="CO123" s="310">
        <f t="shared" ref="CO123" si="984">IF(OR($D123="副園長",$D123="教頭",$D123="主任保育士",$D123="主幹教諭"),0,BM123)</f>
        <v>0</v>
      </c>
      <c r="CP123" s="310">
        <f t="shared" ref="CP123" si="985">IF(OR($D123="副園長",$D123="教頭",$D123="主任保育士",$D123="主幹教諭"),0,BN123)</f>
        <v>0</v>
      </c>
      <c r="CQ123" s="310">
        <f t="shared" ref="CQ123" si="986">IF(OR($D123="副園長",$D123="教頭",$D123="主任保育士",$D123="主幹教諭"),0,BO123)</f>
        <v>0</v>
      </c>
      <c r="CR123" s="310">
        <f t="shared" ref="CR123" si="987">IF(OR($D123="副園長",$D123="教頭",$D123="主任保育士",$D123="主幹教諭"),0,BP123)</f>
        <v>0</v>
      </c>
      <c r="CS123" s="310">
        <f t="shared" ref="CS123" si="988">IF(OR($D123="副園長",$D123="教頭",$D123="主任保育士",$D123="主幹教諭"),0,BQ123)</f>
        <v>0</v>
      </c>
      <c r="CT123" s="310">
        <f t="shared" ref="CT123" si="989">IF(OR($D123="副園長",$D123="教頭",$D123="主任保育士",$D123="主幹教諭"),0,BR123)</f>
        <v>0</v>
      </c>
      <c r="CU123" s="310">
        <f t="shared" ref="CU123" si="990">IF(OR($D123="副園長",$D123="教頭",$D123="主任保育士",$D123="主幹教諭"),0,BS123)</f>
        <v>0</v>
      </c>
    </row>
    <row r="124" spans="1:99" x14ac:dyDescent="0.15">
      <c r="A124" s="533"/>
      <c r="B124" s="536"/>
      <c r="C124" s="536"/>
      <c r="D124" s="536"/>
      <c r="E124" s="541"/>
      <c r="F124" s="536"/>
      <c r="G124" s="314" t="s">
        <v>347</v>
      </c>
      <c r="H124" s="313"/>
      <c r="I124" s="344" t="str">
        <f t="shared" si="934"/>
        <v/>
      </c>
      <c r="J124" s="344" t="str">
        <f t="shared" si="935"/>
        <v/>
      </c>
      <c r="K124" s="344" t="str">
        <f t="shared" si="936"/>
        <v/>
      </c>
      <c r="L124" s="344" t="str">
        <f t="shared" si="937"/>
        <v/>
      </c>
      <c r="M124" s="344" t="str">
        <f t="shared" si="938"/>
        <v/>
      </c>
      <c r="N124" s="344" t="str">
        <f t="shared" si="939"/>
        <v/>
      </c>
      <c r="O124" s="344" t="str">
        <f t="shared" si="940"/>
        <v/>
      </c>
      <c r="P124" s="344" t="str">
        <f t="shared" si="941"/>
        <v/>
      </c>
      <c r="Q124" s="344" t="str">
        <f t="shared" si="942"/>
        <v/>
      </c>
      <c r="R124" s="344" t="str">
        <f t="shared" si="943"/>
        <v/>
      </c>
      <c r="S124" s="344" t="str">
        <f t="shared" si="944"/>
        <v/>
      </c>
      <c r="T124" s="311">
        <f t="shared" si="305"/>
        <v>0</v>
      </c>
      <c r="U124" s="312"/>
      <c r="V124" s="346" t="str">
        <f t="shared" si="945"/>
        <v/>
      </c>
      <c r="W124" s="346" t="str">
        <f t="shared" si="946"/>
        <v/>
      </c>
      <c r="X124" s="346" t="str">
        <f t="shared" si="947"/>
        <v/>
      </c>
      <c r="Y124" s="346" t="str">
        <f t="shared" si="948"/>
        <v/>
      </c>
      <c r="Z124" s="346" t="str">
        <f t="shared" si="949"/>
        <v/>
      </c>
      <c r="AA124" s="346" t="str">
        <f t="shared" si="950"/>
        <v/>
      </c>
      <c r="AB124" s="346" t="str">
        <f t="shared" si="951"/>
        <v/>
      </c>
      <c r="AC124" s="346" t="str">
        <f t="shared" si="952"/>
        <v/>
      </c>
      <c r="AD124" s="346" t="str">
        <f t="shared" si="953"/>
        <v/>
      </c>
      <c r="AE124" s="346" t="str">
        <f t="shared" si="954"/>
        <v/>
      </c>
      <c r="AF124" s="346" t="str">
        <f t="shared" si="955"/>
        <v/>
      </c>
      <c r="AG124" s="311">
        <f t="shared" si="307"/>
        <v>0</v>
      </c>
      <c r="AH124" s="544"/>
      <c r="AO124" s="304">
        <v>4</v>
      </c>
      <c r="AP124" s="304">
        <v>1</v>
      </c>
      <c r="AQ124" s="304">
        <v>11</v>
      </c>
      <c r="AR124" s="306">
        <f ca="1">IF($AQ124=1,IF(INDIRECT(ADDRESS(($AO124-1)*3+$AP124+5,$AQ124+7))="",0,INDIRECT(ADDRESS(($AO124-1)*3+$AP124+5,$AQ124+7))),IF(INDIRECT(ADDRESS(($AO124-1)*3+$AP124+5,$AQ124+7))="",0,IF(COUNTIF(INDIRECT(ADDRESS(($AO124-1)*36+($AP124-1)*12+6,COLUMN())):INDIRECT(ADDRESS(($AO124-1)*36+($AP124-1)*12+$AQ124+4,COLUMN())),INDIRECT(ADDRESS(($AO124-1)*3+$AP124+5,$AQ124+7)))&gt;=1,0,INDIRECT(ADDRESS(($AO124-1)*3+$AP124+5,$AQ124+7)))))</f>
        <v>0</v>
      </c>
      <c r="AS124" s="304">
        <f ca="1">COUNTIF(INDIRECT("H"&amp;(ROW()+12*(($AO124-1)*3+$AP124)-ROW())/12+5):INDIRECT("S"&amp;(ROW()+12*(($AO124-1)*3+$AP124)-ROW())/12+5),AR124)</f>
        <v>0</v>
      </c>
      <c r="AT124" s="306">
        <f ca="1">IF($AQ124=1,IF(INDIRECT(ADDRESS(($AO124-1)*3+$AP124+5,$AQ124+20))="",0,INDIRECT(ADDRESS(($AO124-1)*3+$AP124+5,$AQ124+20))),IF(INDIRECT(ADDRESS(($AO124-1)*3+$AP124+5,$AQ124+20))="",0,IF(COUNTIF(INDIRECT(ADDRESS(($AO124-1)*36+($AP124-1)*12+6,COLUMN())):INDIRECT(ADDRESS(($AO124-1)*36+($AP124-1)*12+$AQ124+4,COLUMN())),INDIRECT(ADDRESS(($AO124-1)*3+$AP124+5,$AQ124+20)))&gt;=1,0,INDIRECT(ADDRESS(($AO124-1)*3+$AP124+5,$AQ124+20)))))</f>
        <v>0</v>
      </c>
      <c r="AU124" s="304">
        <f ca="1">COUNTIF(INDIRECT("U"&amp;(ROW()+12*(($AO124-1)*3+$AP124)-ROW())/12+5):INDIRECT("AF"&amp;(ROW()+12*(($AO124-1)*3+$AP124)-ROW())/12+5),AT124)</f>
        <v>0</v>
      </c>
      <c r="AV124" s="304">
        <f ca="1">IF(AND(AR124+AT124&gt;0,AS124+AU124&gt;0),COUNTIF(AV$6:AV123,"&gt;0")+1,0)</f>
        <v>0</v>
      </c>
      <c r="BF124" s="304">
        <v>2</v>
      </c>
      <c r="BG124" s="304" t="s">
        <v>346</v>
      </c>
      <c r="BH124" s="310">
        <f>IF(BH123+BU123&gt;マスタ!$C$3,1,0)</f>
        <v>0</v>
      </c>
      <c r="BI124" s="310">
        <f>IF(BI123+BV123&gt;マスタ!$C$3,1,0)</f>
        <v>0</v>
      </c>
      <c r="BJ124" s="310">
        <f>IF(BJ123+BW123&gt;マスタ!$C$3,1,0)</f>
        <v>0</v>
      </c>
      <c r="BK124" s="310">
        <f>IF(BK123+BX123&gt;マスタ!$C$3,1,0)</f>
        <v>0</v>
      </c>
      <c r="BL124" s="310">
        <f>IF(BL123+BY123&gt;マスタ!$C$3,1,0)</f>
        <v>0</v>
      </c>
      <c r="BM124" s="310">
        <f>IF(BM123+BZ123&gt;マスタ!$C$3,1,0)</f>
        <v>0</v>
      </c>
      <c r="BN124" s="310">
        <f>IF(BN123+CA123&gt;マスタ!$C$3,1,0)</f>
        <v>0</v>
      </c>
      <c r="BO124" s="310">
        <f>IF(BO123+CB123&gt;マスタ!$C$3,1,0)</f>
        <v>0</v>
      </c>
      <c r="BP124" s="310">
        <f>IF(BP123+CC123&gt;マスタ!$C$3,1,0)</f>
        <v>0</v>
      </c>
      <c r="BQ124" s="310">
        <f>IF(BQ123+CD123&gt;マスタ!$C$3,1,0)</f>
        <v>0</v>
      </c>
      <c r="BR124" s="310">
        <f>IF(BR123+CE123&gt;マスタ!$C$3,1,0)</f>
        <v>0</v>
      </c>
      <c r="BS124" s="310">
        <f>IF(BS123+CF123&gt;マスタ!$C$3,1,0)</f>
        <v>0</v>
      </c>
      <c r="BU124" s="310"/>
      <c r="BV124" s="310"/>
      <c r="BW124" s="310"/>
      <c r="BX124" s="310"/>
      <c r="BY124" s="310"/>
      <c r="BZ124" s="310"/>
      <c r="CA124" s="310"/>
      <c r="CB124" s="310"/>
      <c r="CC124" s="310"/>
      <c r="CD124" s="310"/>
      <c r="CE124" s="310"/>
      <c r="CF124" s="310"/>
    </row>
    <row r="125" spans="1:99" x14ac:dyDescent="0.15">
      <c r="A125" s="534"/>
      <c r="B125" s="537"/>
      <c r="C125" s="537"/>
      <c r="D125" s="537"/>
      <c r="E125" s="542"/>
      <c r="F125" s="537"/>
      <c r="G125" s="353" t="s">
        <v>447</v>
      </c>
      <c r="H125" s="309"/>
      <c r="I125" s="347"/>
      <c r="J125" s="347"/>
      <c r="K125" s="347"/>
      <c r="L125" s="347"/>
      <c r="M125" s="347"/>
      <c r="N125" s="347"/>
      <c r="O125" s="347"/>
      <c r="P125" s="347"/>
      <c r="Q125" s="347"/>
      <c r="R125" s="347"/>
      <c r="S125" s="347"/>
      <c r="T125" s="307">
        <f t="shared" si="305"/>
        <v>0</v>
      </c>
      <c r="U125" s="308"/>
      <c r="V125" s="348"/>
      <c r="W125" s="348"/>
      <c r="X125" s="348"/>
      <c r="Y125" s="348"/>
      <c r="Z125" s="348"/>
      <c r="AA125" s="348"/>
      <c r="AB125" s="348"/>
      <c r="AC125" s="348"/>
      <c r="AD125" s="348"/>
      <c r="AE125" s="348"/>
      <c r="AF125" s="348"/>
      <c r="AG125" s="307">
        <f t="shared" si="307"/>
        <v>0</v>
      </c>
      <c r="AH125" s="545"/>
      <c r="AO125" s="304">
        <v>4</v>
      </c>
      <c r="AP125" s="304">
        <v>1</v>
      </c>
      <c r="AQ125" s="304">
        <v>12</v>
      </c>
      <c r="AR125" s="306">
        <f ca="1">IF($AQ125=1,IF(INDIRECT(ADDRESS(($AO125-1)*3+$AP125+5,$AQ125+7))="",0,INDIRECT(ADDRESS(($AO125-1)*3+$AP125+5,$AQ125+7))),IF(INDIRECT(ADDRESS(($AO125-1)*3+$AP125+5,$AQ125+7))="",0,IF(COUNTIF(INDIRECT(ADDRESS(($AO125-1)*36+($AP125-1)*12+6,COLUMN())):INDIRECT(ADDRESS(($AO125-1)*36+($AP125-1)*12+$AQ125+4,COLUMN())),INDIRECT(ADDRESS(($AO125-1)*3+$AP125+5,$AQ125+7)))&gt;=1,0,INDIRECT(ADDRESS(($AO125-1)*3+$AP125+5,$AQ125+7)))))</f>
        <v>0</v>
      </c>
      <c r="AS125" s="304">
        <f ca="1">COUNTIF(INDIRECT("H"&amp;(ROW()+12*(($AO125-1)*3+$AP125)-ROW())/12+5):INDIRECT("S"&amp;(ROW()+12*(($AO125-1)*3+$AP125)-ROW())/12+5),AR125)</f>
        <v>0</v>
      </c>
      <c r="AT125" s="306">
        <f ca="1">IF($AQ125=1,IF(INDIRECT(ADDRESS(($AO125-1)*3+$AP125+5,$AQ125+20))="",0,INDIRECT(ADDRESS(($AO125-1)*3+$AP125+5,$AQ125+20))),IF(INDIRECT(ADDRESS(($AO125-1)*3+$AP125+5,$AQ125+20))="",0,IF(COUNTIF(INDIRECT(ADDRESS(($AO125-1)*36+($AP125-1)*12+6,COLUMN())):INDIRECT(ADDRESS(($AO125-1)*36+($AP125-1)*12+$AQ125+4,COLUMN())),INDIRECT(ADDRESS(($AO125-1)*3+$AP125+5,$AQ125+20)))&gt;=1,0,INDIRECT(ADDRESS(($AO125-1)*3+$AP125+5,$AQ125+20)))))</f>
        <v>0</v>
      </c>
      <c r="AU125" s="304">
        <f ca="1">COUNTIF(INDIRECT("U"&amp;(ROW()+12*(($AO125-1)*3+$AP125)-ROW())/12+5):INDIRECT("AF"&amp;(ROW()+12*(($AO125-1)*3+$AP125)-ROW())/12+5),AT125)</f>
        <v>0</v>
      </c>
      <c r="AV125" s="304">
        <f ca="1">IF(AND(AR125+AT125&gt;0,AS125+AU125&gt;0),COUNTIF(AV$6:AV124,"&gt;0")+1,0)</f>
        <v>0</v>
      </c>
      <c r="BF125" s="304">
        <v>3</v>
      </c>
      <c r="BG125" s="338"/>
      <c r="BH125" s="310"/>
      <c r="BI125" s="310"/>
      <c r="BJ125" s="310"/>
      <c r="BK125" s="310"/>
      <c r="BL125" s="310"/>
      <c r="BM125" s="310"/>
      <c r="BN125" s="310"/>
      <c r="BO125" s="310"/>
      <c r="BP125" s="310"/>
      <c r="BQ125" s="310"/>
      <c r="BR125" s="310"/>
      <c r="BS125" s="310"/>
    </row>
    <row r="126" spans="1:99" x14ac:dyDescent="0.15">
      <c r="A126" s="532">
        <v>41</v>
      </c>
      <c r="B126" s="535"/>
      <c r="C126" s="538"/>
      <c r="D126" s="539"/>
      <c r="E126" s="540"/>
      <c r="F126" s="539"/>
      <c r="G126" s="318" t="s">
        <v>348</v>
      </c>
      <c r="H126" s="317"/>
      <c r="I126" s="343" t="str">
        <f t="shared" ref="I126:I127" si="991">IF(H126="","",H126)</f>
        <v/>
      </c>
      <c r="J126" s="343" t="str">
        <f t="shared" ref="J126:J127" si="992">IF(I126="","",I126)</f>
        <v/>
      </c>
      <c r="K126" s="343" t="str">
        <f t="shared" ref="K126:K127" si="993">IF(J126="","",J126)</f>
        <v/>
      </c>
      <c r="L126" s="343" t="str">
        <f t="shared" ref="L126:L127" si="994">IF(K126="","",K126)</f>
        <v/>
      </c>
      <c r="M126" s="343" t="str">
        <f t="shared" ref="M126:M127" si="995">IF(L126="","",L126)</f>
        <v/>
      </c>
      <c r="N126" s="343" t="str">
        <f t="shared" ref="N126:N127" si="996">IF(M126="","",M126)</f>
        <v/>
      </c>
      <c r="O126" s="343" t="str">
        <f t="shared" ref="O126:O127" si="997">IF(N126="","",N126)</f>
        <v/>
      </c>
      <c r="P126" s="343" t="str">
        <f t="shared" ref="P126:P127" si="998">IF(O126="","",O126)</f>
        <v/>
      </c>
      <c r="Q126" s="343" t="str">
        <f t="shared" ref="Q126:Q127" si="999">IF(P126="","",P126)</f>
        <v/>
      </c>
      <c r="R126" s="343" t="str">
        <f t="shared" ref="R126:R127" si="1000">IF(Q126="","",Q126)</f>
        <v/>
      </c>
      <c r="S126" s="343" t="str">
        <f t="shared" ref="S126:S127" si="1001">IF(R126="","",R126)</f>
        <v/>
      </c>
      <c r="T126" s="315">
        <f t="shared" si="305"/>
        <v>0</v>
      </c>
      <c r="U126" s="316"/>
      <c r="V126" s="345" t="str">
        <f t="shared" ref="V126:V127" si="1002">IF(U126="","",U126)</f>
        <v/>
      </c>
      <c r="W126" s="345" t="str">
        <f t="shared" ref="W126:W127" si="1003">IF(V126="","",V126)</f>
        <v/>
      </c>
      <c r="X126" s="345" t="str">
        <f t="shared" ref="X126:X127" si="1004">IF(W126="","",W126)</f>
        <v/>
      </c>
      <c r="Y126" s="345" t="str">
        <f t="shared" ref="Y126:Y127" si="1005">IF(X126="","",X126)</f>
        <v/>
      </c>
      <c r="Z126" s="345" t="str">
        <f t="shared" ref="Z126:Z127" si="1006">IF(Y126="","",Y126)</f>
        <v/>
      </c>
      <c r="AA126" s="345" t="str">
        <f t="shared" ref="AA126:AA127" si="1007">IF(Z126="","",Z126)</f>
        <v/>
      </c>
      <c r="AB126" s="345" t="str">
        <f t="shared" ref="AB126:AB127" si="1008">IF(AA126="","",AA126)</f>
        <v/>
      </c>
      <c r="AC126" s="345" t="str">
        <f t="shared" ref="AC126:AC127" si="1009">IF(AB126="","",AB126)</f>
        <v/>
      </c>
      <c r="AD126" s="345" t="str">
        <f t="shared" ref="AD126:AD127" si="1010">IF(AC126="","",AC126)</f>
        <v/>
      </c>
      <c r="AE126" s="345" t="str">
        <f t="shared" ref="AE126:AE127" si="1011">IF(AD126="","",AD126)</f>
        <v/>
      </c>
      <c r="AF126" s="345" t="str">
        <f t="shared" ref="AF126:AF127" si="1012">IF(AE126="","",AE126)</f>
        <v/>
      </c>
      <c r="AG126" s="315">
        <f t="shared" si="307"/>
        <v>0</v>
      </c>
      <c r="AH126" s="543"/>
      <c r="AO126" s="304">
        <v>4</v>
      </c>
      <c r="AP126" s="304">
        <v>2</v>
      </c>
      <c r="AQ126" s="304">
        <v>1</v>
      </c>
      <c r="AR126" s="306">
        <f ca="1">IF($AQ126=1,IF(INDIRECT(ADDRESS(($AO126-1)*3+$AP126+5,$AQ126+7))="",0,INDIRECT(ADDRESS(($AO126-1)*3+$AP126+5,$AQ126+7))),IF(INDIRECT(ADDRESS(($AO126-1)*3+$AP126+5,$AQ126+7))="",0,IF(COUNTIF(INDIRECT(ADDRESS(($AO126-1)*36+($AP126-1)*12+6,COLUMN())):INDIRECT(ADDRESS(($AO126-1)*36+($AP126-1)*12+$AQ126+4,COLUMN())),INDIRECT(ADDRESS(($AO126-1)*3+$AP126+5,$AQ126+7)))&gt;=1,0,INDIRECT(ADDRESS(($AO126-1)*3+$AP126+5,$AQ126+7)))))</f>
        <v>0</v>
      </c>
      <c r="AS126" s="304">
        <f ca="1">COUNTIF(INDIRECT("H"&amp;(ROW()+12*(($AO126-1)*3+$AP126)-ROW())/12+5):INDIRECT("S"&amp;(ROW()+12*(($AO126-1)*3+$AP126)-ROW())/12+5),AR126)</f>
        <v>0</v>
      </c>
      <c r="AT126" s="306">
        <f ca="1">IF($AQ126=1,IF(INDIRECT(ADDRESS(($AO126-1)*3+$AP126+5,$AQ126+20))="",0,INDIRECT(ADDRESS(($AO126-1)*3+$AP126+5,$AQ126+20))),IF(INDIRECT(ADDRESS(($AO126-1)*3+$AP126+5,$AQ126+20))="",0,IF(COUNTIF(INDIRECT(ADDRESS(($AO126-1)*36+($AP126-1)*12+6,COLUMN())):INDIRECT(ADDRESS(($AO126-1)*36+($AP126-1)*12+$AQ126+4,COLUMN())),INDIRECT(ADDRESS(($AO126-1)*3+$AP126+5,$AQ126+20)))&gt;=1,0,INDIRECT(ADDRESS(($AO126-1)*3+$AP126+5,$AQ126+20)))))</f>
        <v>0</v>
      </c>
      <c r="AU126" s="304">
        <f ca="1">COUNTIF(INDIRECT("U"&amp;(ROW()+12*(($AO126-1)*3+$AP126)-ROW())/12+5):INDIRECT("AF"&amp;(ROW()+12*(($AO126-1)*3+$AP126)-ROW())/12+5),AT126)</f>
        <v>0</v>
      </c>
      <c r="AV126" s="304">
        <f ca="1">IF(AND(AR126+AT126&gt;0,AS126+AU126&gt;0),COUNTIF(AV$6:AV125,"&gt;0")+1,0)</f>
        <v>0</v>
      </c>
      <c r="BF126" s="304">
        <v>1</v>
      </c>
      <c r="BH126" s="310">
        <f t="shared" ref="BH126" si="1013">SUM(H126:H127)</f>
        <v>0</v>
      </c>
      <c r="BI126" s="310">
        <f t="shared" ref="BI126" si="1014">SUM(I126:I127)</f>
        <v>0</v>
      </c>
      <c r="BJ126" s="310">
        <f t="shared" ref="BJ126" si="1015">SUM(J126:J127)</f>
        <v>0</v>
      </c>
      <c r="BK126" s="310">
        <f t="shared" ref="BK126" si="1016">SUM(K126:K127)</f>
        <v>0</v>
      </c>
      <c r="BL126" s="310">
        <f t="shared" ref="BL126" si="1017">SUM(L126:L127)</f>
        <v>0</v>
      </c>
      <c r="BM126" s="310">
        <f t="shared" ref="BM126" si="1018">SUM(M126:M127)</f>
        <v>0</v>
      </c>
      <c r="BN126" s="310">
        <f t="shared" ref="BN126" si="1019">SUM(N126:N127)</f>
        <v>0</v>
      </c>
      <c r="BO126" s="310">
        <f t="shared" ref="BO126" si="1020">SUM(O126:O127)</f>
        <v>0</v>
      </c>
      <c r="BP126" s="310">
        <f t="shared" ref="BP126" si="1021">SUM(P126:P127)</f>
        <v>0</v>
      </c>
      <c r="BQ126" s="310">
        <f t="shared" ref="BQ126" si="1022">SUM(Q126:Q127)</f>
        <v>0</v>
      </c>
      <c r="BR126" s="310">
        <f t="shared" ref="BR126" si="1023">SUM(R126:R127)</f>
        <v>0</v>
      </c>
      <c r="BS126" s="310">
        <f t="shared" ref="BS126" si="1024">SUM(S126:S127)</f>
        <v>0</v>
      </c>
      <c r="BU126" s="310">
        <f t="shared" ref="BU126" si="1025">SUM(U126:U127)</f>
        <v>0</v>
      </c>
      <c r="BV126" s="310">
        <f t="shared" ref="BV126" si="1026">SUM(V126:V127)</f>
        <v>0</v>
      </c>
      <c r="BW126" s="310">
        <f t="shared" ref="BW126" si="1027">SUM(W126:W127)</f>
        <v>0</v>
      </c>
      <c r="BX126" s="310">
        <f t="shared" ref="BX126" si="1028">SUM(X126:X127)</f>
        <v>0</v>
      </c>
      <c r="BY126" s="310">
        <f t="shared" ref="BY126" si="1029">SUM(Y126:Y127)</f>
        <v>0</v>
      </c>
      <c r="BZ126" s="310">
        <f t="shared" ref="BZ126" si="1030">SUM(Z126:Z127)</f>
        <v>0</v>
      </c>
      <c r="CA126" s="310">
        <f t="shared" ref="CA126" si="1031">SUM(AA126:AA127)</f>
        <v>0</v>
      </c>
      <c r="CB126" s="310">
        <f t="shared" ref="CB126" si="1032">SUM(AB126:AB127)</f>
        <v>0</v>
      </c>
      <c r="CC126" s="310">
        <f t="shared" ref="CC126" si="1033">SUM(AC126:AC127)</f>
        <v>0</v>
      </c>
      <c r="CD126" s="310">
        <f t="shared" ref="CD126" si="1034">SUM(AD126:AD127)</f>
        <v>0</v>
      </c>
      <c r="CE126" s="310">
        <f t="shared" ref="CE126" si="1035">SUM(AE126:AE127)</f>
        <v>0</v>
      </c>
      <c r="CF126" s="310">
        <f t="shared" ref="CF126" si="1036">SUM(AF126:AF127)</f>
        <v>0</v>
      </c>
      <c r="CI126" s="339" t="s">
        <v>421</v>
      </c>
      <c r="CJ126" s="310">
        <f>IF(OR($D126="副園長",$D126="教頭",$D126="主任保育士",$D126="主幹教諭"),0,BH126)</f>
        <v>0</v>
      </c>
      <c r="CK126" s="310">
        <f t="shared" ref="CK126" si="1037">IF(OR($D126="副園長",$D126="教頭",$D126="主任保育士",$D126="主幹教諭"),0,BI126)</f>
        <v>0</v>
      </c>
      <c r="CL126" s="310">
        <f t="shared" ref="CL126" si="1038">IF(OR($D126="副園長",$D126="教頭",$D126="主任保育士",$D126="主幹教諭"),0,BJ126)</f>
        <v>0</v>
      </c>
      <c r="CM126" s="310">
        <f t="shared" ref="CM126" si="1039">IF(OR($D126="副園長",$D126="教頭",$D126="主任保育士",$D126="主幹教諭"),0,BK126)</f>
        <v>0</v>
      </c>
      <c r="CN126" s="310">
        <f t="shared" ref="CN126" si="1040">IF(OR($D126="副園長",$D126="教頭",$D126="主任保育士",$D126="主幹教諭"),0,BL126)</f>
        <v>0</v>
      </c>
      <c r="CO126" s="310">
        <f t="shared" ref="CO126" si="1041">IF(OR($D126="副園長",$D126="教頭",$D126="主任保育士",$D126="主幹教諭"),0,BM126)</f>
        <v>0</v>
      </c>
      <c r="CP126" s="310">
        <f t="shared" ref="CP126" si="1042">IF(OR($D126="副園長",$D126="教頭",$D126="主任保育士",$D126="主幹教諭"),0,BN126)</f>
        <v>0</v>
      </c>
      <c r="CQ126" s="310">
        <f t="shared" ref="CQ126" si="1043">IF(OR($D126="副園長",$D126="教頭",$D126="主任保育士",$D126="主幹教諭"),0,BO126)</f>
        <v>0</v>
      </c>
      <c r="CR126" s="310">
        <f t="shared" ref="CR126" si="1044">IF(OR($D126="副園長",$D126="教頭",$D126="主任保育士",$D126="主幹教諭"),0,BP126)</f>
        <v>0</v>
      </c>
      <c r="CS126" s="310">
        <f t="shared" ref="CS126" si="1045">IF(OR($D126="副園長",$D126="教頭",$D126="主任保育士",$D126="主幹教諭"),0,BQ126)</f>
        <v>0</v>
      </c>
      <c r="CT126" s="310">
        <f t="shared" ref="CT126" si="1046">IF(OR($D126="副園長",$D126="教頭",$D126="主任保育士",$D126="主幹教諭"),0,BR126)</f>
        <v>0</v>
      </c>
      <c r="CU126" s="310">
        <f t="shared" ref="CU126" si="1047">IF(OR($D126="副園長",$D126="教頭",$D126="主任保育士",$D126="主幹教諭"),0,BS126)</f>
        <v>0</v>
      </c>
    </row>
    <row r="127" spans="1:99" x14ac:dyDescent="0.15">
      <c r="A127" s="533"/>
      <c r="B127" s="536"/>
      <c r="C127" s="536"/>
      <c r="D127" s="536"/>
      <c r="E127" s="541"/>
      <c r="F127" s="536"/>
      <c r="G127" s="314" t="s">
        <v>347</v>
      </c>
      <c r="H127" s="313"/>
      <c r="I127" s="344" t="str">
        <f t="shared" si="991"/>
        <v/>
      </c>
      <c r="J127" s="344" t="str">
        <f t="shared" si="992"/>
        <v/>
      </c>
      <c r="K127" s="344" t="str">
        <f t="shared" si="993"/>
        <v/>
      </c>
      <c r="L127" s="344" t="str">
        <f t="shared" si="994"/>
        <v/>
      </c>
      <c r="M127" s="344" t="str">
        <f t="shared" si="995"/>
        <v/>
      </c>
      <c r="N127" s="344" t="str">
        <f t="shared" si="996"/>
        <v/>
      </c>
      <c r="O127" s="344" t="str">
        <f t="shared" si="997"/>
        <v/>
      </c>
      <c r="P127" s="344" t="str">
        <f t="shared" si="998"/>
        <v/>
      </c>
      <c r="Q127" s="344" t="str">
        <f t="shared" si="999"/>
        <v/>
      </c>
      <c r="R127" s="344" t="str">
        <f t="shared" si="1000"/>
        <v/>
      </c>
      <c r="S127" s="344" t="str">
        <f t="shared" si="1001"/>
        <v/>
      </c>
      <c r="T127" s="311">
        <f t="shared" si="305"/>
        <v>0</v>
      </c>
      <c r="U127" s="312"/>
      <c r="V127" s="346" t="str">
        <f t="shared" si="1002"/>
        <v/>
      </c>
      <c r="W127" s="346" t="str">
        <f t="shared" si="1003"/>
        <v/>
      </c>
      <c r="X127" s="346" t="str">
        <f t="shared" si="1004"/>
        <v/>
      </c>
      <c r="Y127" s="346" t="str">
        <f t="shared" si="1005"/>
        <v/>
      </c>
      <c r="Z127" s="346" t="str">
        <f t="shared" si="1006"/>
        <v/>
      </c>
      <c r="AA127" s="346" t="str">
        <f t="shared" si="1007"/>
        <v/>
      </c>
      <c r="AB127" s="346" t="str">
        <f t="shared" si="1008"/>
        <v/>
      </c>
      <c r="AC127" s="346" t="str">
        <f t="shared" si="1009"/>
        <v/>
      </c>
      <c r="AD127" s="346" t="str">
        <f t="shared" si="1010"/>
        <v/>
      </c>
      <c r="AE127" s="346" t="str">
        <f t="shared" si="1011"/>
        <v/>
      </c>
      <c r="AF127" s="346" t="str">
        <f t="shared" si="1012"/>
        <v/>
      </c>
      <c r="AG127" s="311">
        <f t="shared" si="307"/>
        <v>0</v>
      </c>
      <c r="AH127" s="544"/>
      <c r="AO127" s="304">
        <v>4</v>
      </c>
      <c r="AP127" s="304">
        <v>2</v>
      </c>
      <c r="AQ127" s="304">
        <v>2</v>
      </c>
      <c r="AR127" s="306">
        <f ca="1">IF($AQ127=1,IF(INDIRECT(ADDRESS(($AO127-1)*3+$AP127+5,$AQ127+7))="",0,INDIRECT(ADDRESS(($AO127-1)*3+$AP127+5,$AQ127+7))),IF(INDIRECT(ADDRESS(($AO127-1)*3+$AP127+5,$AQ127+7))="",0,IF(COUNTIF(INDIRECT(ADDRESS(($AO127-1)*36+($AP127-1)*12+6,COLUMN())):INDIRECT(ADDRESS(($AO127-1)*36+($AP127-1)*12+$AQ127+4,COLUMN())),INDIRECT(ADDRESS(($AO127-1)*3+$AP127+5,$AQ127+7)))&gt;=1,0,INDIRECT(ADDRESS(($AO127-1)*3+$AP127+5,$AQ127+7)))))</f>
        <v>0</v>
      </c>
      <c r="AS127" s="304">
        <f ca="1">COUNTIF(INDIRECT("H"&amp;(ROW()+12*(($AO127-1)*3+$AP127)-ROW())/12+5):INDIRECT("S"&amp;(ROW()+12*(($AO127-1)*3+$AP127)-ROW())/12+5),AR127)</f>
        <v>0</v>
      </c>
      <c r="AT127" s="306">
        <f ca="1">IF($AQ127=1,IF(INDIRECT(ADDRESS(($AO127-1)*3+$AP127+5,$AQ127+20))="",0,INDIRECT(ADDRESS(($AO127-1)*3+$AP127+5,$AQ127+20))),IF(INDIRECT(ADDRESS(($AO127-1)*3+$AP127+5,$AQ127+20))="",0,IF(COUNTIF(INDIRECT(ADDRESS(($AO127-1)*36+($AP127-1)*12+6,COLUMN())):INDIRECT(ADDRESS(($AO127-1)*36+($AP127-1)*12+$AQ127+4,COLUMN())),INDIRECT(ADDRESS(($AO127-1)*3+$AP127+5,$AQ127+20)))&gt;=1,0,INDIRECT(ADDRESS(($AO127-1)*3+$AP127+5,$AQ127+20)))))</f>
        <v>0</v>
      </c>
      <c r="AU127" s="304">
        <f ca="1">COUNTIF(INDIRECT("U"&amp;(ROW()+12*(($AO127-1)*3+$AP127)-ROW())/12+5):INDIRECT("AF"&amp;(ROW()+12*(($AO127-1)*3+$AP127)-ROW())/12+5),AT127)</f>
        <v>0</v>
      </c>
      <c r="AV127" s="304">
        <f ca="1">IF(AND(AR127+AT127&gt;0,AS127+AU127&gt;0),COUNTIF(AV$6:AV126,"&gt;0")+1,0)</f>
        <v>0</v>
      </c>
      <c r="BF127" s="304">
        <v>2</v>
      </c>
      <c r="BG127" s="304" t="s">
        <v>346</v>
      </c>
      <c r="BH127" s="310">
        <f>IF(BH126+BU126&gt;マスタ!$C$3,1,0)</f>
        <v>0</v>
      </c>
      <c r="BI127" s="310">
        <f>IF(BI126+BV126&gt;マスタ!$C$3,1,0)</f>
        <v>0</v>
      </c>
      <c r="BJ127" s="310">
        <f>IF(BJ126+BW126&gt;マスタ!$C$3,1,0)</f>
        <v>0</v>
      </c>
      <c r="BK127" s="310">
        <f>IF(BK126+BX126&gt;マスタ!$C$3,1,0)</f>
        <v>0</v>
      </c>
      <c r="BL127" s="310">
        <f>IF(BL126+BY126&gt;マスタ!$C$3,1,0)</f>
        <v>0</v>
      </c>
      <c r="BM127" s="310">
        <f>IF(BM126+BZ126&gt;マスタ!$C$3,1,0)</f>
        <v>0</v>
      </c>
      <c r="BN127" s="310">
        <f>IF(BN126+CA126&gt;マスタ!$C$3,1,0)</f>
        <v>0</v>
      </c>
      <c r="BO127" s="310">
        <f>IF(BO126+CB126&gt;マスタ!$C$3,1,0)</f>
        <v>0</v>
      </c>
      <c r="BP127" s="310">
        <f>IF(BP126+CC126&gt;マスタ!$C$3,1,0)</f>
        <v>0</v>
      </c>
      <c r="BQ127" s="310">
        <f>IF(BQ126+CD126&gt;マスタ!$C$3,1,0)</f>
        <v>0</v>
      </c>
      <c r="BR127" s="310">
        <f>IF(BR126+CE126&gt;マスタ!$C$3,1,0)</f>
        <v>0</v>
      </c>
      <c r="BS127" s="310">
        <f>IF(BS126+CF126&gt;マスタ!$C$3,1,0)</f>
        <v>0</v>
      </c>
      <c r="BU127" s="310"/>
      <c r="BV127" s="310"/>
      <c r="BW127" s="310"/>
      <c r="BX127" s="310"/>
      <c r="BY127" s="310"/>
      <c r="BZ127" s="310"/>
      <c r="CA127" s="310"/>
      <c r="CB127" s="310"/>
      <c r="CC127" s="310"/>
      <c r="CD127" s="310"/>
      <c r="CE127" s="310"/>
      <c r="CF127" s="310"/>
    </row>
    <row r="128" spans="1:99" x14ac:dyDescent="0.15">
      <c r="A128" s="534"/>
      <c r="B128" s="537"/>
      <c r="C128" s="537"/>
      <c r="D128" s="537"/>
      <c r="E128" s="542"/>
      <c r="F128" s="537"/>
      <c r="G128" s="353" t="s">
        <v>447</v>
      </c>
      <c r="H128" s="309"/>
      <c r="I128" s="347"/>
      <c r="J128" s="347"/>
      <c r="K128" s="347"/>
      <c r="L128" s="347"/>
      <c r="M128" s="347"/>
      <c r="N128" s="347"/>
      <c r="O128" s="347"/>
      <c r="P128" s="347"/>
      <c r="Q128" s="347"/>
      <c r="R128" s="347"/>
      <c r="S128" s="347"/>
      <c r="T128" s="307">
        <f t="shared" si="305"/>
        <v>0</v>
      </c>
      <c r="U128" s="308"/>
      <c r="V128" s="348"/>
      <c r="W128" s="348"/>
      <c r="X128" s="348"/>
      <c r="Y128" s="348"/>
      <c r="Z128" s="348"/>
      <c r="AA128" s="348"/>
      <c r="AB128" s="348"/>
      <c r="AC128" s="348"/>
      <c r="AD128" s="348"/>
      <c r="AE128" s="348"/>
      <c r="AF128" s="348"/>
      <c r="AG128" s="307">
        <f t="shared" si="307"/>
        <v>0</v>
      </c>
      <c r="AH128" s="545"/>
      <c r="AO128" s="304">
        <v>4</v>
      </c>
      <c r="AP128" s="304">
        <v>2</v>
      </c>
      <c r="AQ128" s="304">
        <v>3</v>
      </c>
      <c r="AR128" s="306">
        <f ca="1">IF($AQ128=1,IF(INDIRECT(ADDRESS(($AO128-1)*3+$AP128+5,$AQ128+7))="",0,INDIRECT(ADDRESS(($AO128-1)*3+$AP128+5,$AQ128+7))),IF(INDIRECT(ADDRESS(($AO128-1)*3+$AP128+5,$AQ128+7))="",0,IF(COUNTIF(INDIRECT(ADDRESS(($AO128-1)*36+($AP128-1)*12+6,COLUMN())):INDIRECT(ADDRESS(($AO128-1)*36+($AP128-1)*12+$AQ128+4,COLUMN())),INDIRECT(ADDRESS(($AO128-1)*3+$AP128+5,$AQ128+7)))&gt;=1,0,INDIRECT(ADDRESS(($AO128-1)*3+$AP128+5,$AQ128+7)))))</f>
        <v>0</v>
      </c>
      <c r="AS128" s="304">
        <f ca="1">COUNTIF(INDIRECT("H"&amp;(ROW()+12*(($AO128-1)*3+$AP128)-ROW())/12+5):INDIRECT("S"&amp;(ROW()+12*(($AO128-1)*3+$AP128)-ROW())/12+5),AR128)</f>
        <v>0</v>
      </c>
      <c r="AT128" s="306">
        <f ca="1">IF($AQ128=1,IF(INDIRECT(ADDRESS(($AO128-1)*3+$AP128+5,$AQ128+20))="",0,INDIRECT(ADDRESS(($AO128-1)*3+$AP128+5,$AQ128+20))),IF(INDIRECT(ADDRESS(($AO128-1)*3+$AP128+5,$AQ128+20))="",0,IF(COUNTIF(INDIRECT(ADDRESS(($AO128-1)*36+($AP128-1)*12+6,COLUMN())):INDIRECT(ADDRESS(($AO128-1)*36+($AP128-1)*12+$AQ128+4,COLUMN())),INDIRECT(ADDRESS(($AO128-1)*3+$AP128+5,$AQ128+20)))&gt;=1,0,INDIRECT(ADDRESS(($AO128-1)*3+$AP128+5,$AQ128+20)))))</f>
        <v>0</v>
      </c>
      <c r="AU128" s="304">
        <f ca="1">COUNTIF(INDIRECT("U"&amp;(ROW()+12*(($AO128-1)*3+$AP128)-ROW())/12+5):INDIRECT("AF"&amp;(ROW()+12*(($AO128-1)*3+$AP128)-ROW())/12+5),AT128)</f>
        <v>0</v>
      </c>
      <c r="AV128" s="304">
        <f ca="1">IF(AND(AR128+AT128&gt;0,AS128+AU128&gt;0),COUNTIF(AV$6:AV127,"&gt;0")+1,0)</f>
        <v>0</v>
      </c>
      <c r="BF128" s="304">
        <v>3</v>
      </c>
      <c r="BG128" s="338"/>
      <c r="BH128" s="310"/>
      <c r="BI128" s="310"/>
      <c r="BJ128" s="310"/>
      <c r="BK128" s="310"/>
      <c r="BL128" s="310"/>
      <c r="BM128" s="310"/>
      <c r="BN128" s="310"/>
      <c r="BO128" s="310"/>
      <c r="BP128" s="310"/>
      <c r="BQ128" s="310"/>
      <c r="BR128" s="310"/>
      <c r="BS128" s="310"/>
      <c r="BU128" s="310"/>
      <c r="BV128" s="310"/>
      <c r="BW128" s="310"/>
      <c r="BX128" s="310"/>
      <c r="BY128" s="310"/>
      <c r="BZ128" s="310"/>
      <c r="CA128" s="310"/>
      <c r="CB128" s="310"/>
      <c r="CC128" s="310"/>
      <c r="CD128" s="310"/>
      <c r="CE128" s="310"/>
      <c r="CF128" s="310"/>
    </row>
    <row r="129" spans="1:99" x14ac:dyDescent="0.15">
      <c r="A129" s="532">
        <v>42</v>
      </c>
      <c r="B129" s="535"/>
      <c r="C129" s="538"/>
      <c r="D129" s="539"/>
      <c r="E129" s="540"/>
      <c r="F129" s="539"/>
      <c r="G129" s="318" t="s">
        <v>348</v>
      </c>
      <c r="H129" s="317"/>
      <c r="I129" s="343" t="str">
        <f t="shared" ref="I129:I130" si="1048">IF(H129="","",H129)</f>
        <v/>
      </c>
      <c r="J129" s="343" t="str">
        <f t="shared" ref="J129:J130" si="1049">IF(I129="","",I129)</f>
        <v/>
      </c>
      <c r="K129" s="343" t="str">
        <f t="shared" ref="K129:K130" si="1050">IF(J129="","",J129)</f>
        <v/>
      </c>
      <c r="L129" s="343" t="str">
        <f t="shared" ref="L129:L130" si="1051">IF(K129="","",K129)</f>
        <v/>
      </c>
      <c r="M129" s="343" t="str">
        <f t="shared" ref="M129:M130" si="1052">IF(L129="","",L129)</f>
        <v/>
      </c>
      <c r="N129" s="343" t="str">
        <f t="shared" ref="N129:N130" si="1053">IF(M129="","",M129)</f>
        <v/>
      </c>
      <c r="O129" s="343" t="str">
        <f t="shared" ref="O129:O130" si="1054">IF(N129="","",N129)</f>
        <v/>
      </c>
      <c r="P129" s="343" t="str">
        <f t="shared" ref="P129:P130" si="1055">IF(O129="","",O129)</f>
        <v/>
      </c>
      <c r="Q129" s="343" t="str">
        <f t="shared" ref="Q129:Q130" si="1056">IF(P129="","",P129)</f>
        <v/>
      </c>
      <c r="R129" s="343" t="str">
        <f t="shared" ref="R129:R130" si="1057">IF(Q129="","",Q129)</f>
        <v/>
      </c>
      <c r="S129" s="343" t="str">
        <f t="shared" ref="S129:S130" si="1058">IF(R129="","",R129)</f>
        <v/>
      </c>
      <c r="T129" s="315">
        <f t="shared" si="305"/>
        <v>0</v>
      </c>
      <c r="U129" s="316"/>
      <c r="V129" s="345" t="str">
        <f t="shared" ref="V129:V130" si="1059">IF(U129="","",U129)</f>
        <v/>
      </c>
      <c r="W129" s="345" t="str">
        <f t="shared" ref="W129:W130" si="1060">IF(V129="","",V129)</f>
        <v/>
      </c>
      <c r="X129" s="345" t="str">
        <f t="shared" ref="X129:X130" si="1061">IF(W129="","",W129)</f>
        <v/>
      </c>
      <c r="Y129" s="345" t="str">
        <f t="shared" ref="Y129:Y130" si="1062">IF(X129="","",X129)</f>
        <v/>
      </c>
      <c r="Z129" s="345" t="str">
        <f t="shared" ref="Z129:Z130" si="1063">IF(Y129="","",Y129)</f>
        <v/>
      </c>
      <c r="AA129" s="345" t="str">
        <f t="shared" ref="AA129:AA130" si="1064">IF(Z129="","",Z129)</f>
        <v/>
      </c>
      <c r="AB129" s="345" t="str">
        <f t="shared" ref="AB129:AB130" si="1065">IF(AA129="","",AA129)</f>
        <v/>
      </c>
      <c r="AC129" s="345" t="str">
        <f t="shared" ref="AC129:AC130" si="1066">IF(AB129="","",AB129)</f>
        <v/>
      </c>
      <c r="AD129" s="345" t="str">
        <f t="shared" ref="AD129:AD130" si="1067">IF(AC129="","",AC129)</f>
        <v/>
      </c>
      <c r="AE129" s="345" t="str">
        <f t="shared" ref="AE129:AE130" si="1068">IF(AD129="","",AD129)</f>
        <v/>
      </c>
      <c r="AF129" s="345" t="str">
        <f t="shared" ref="AF129:AF130" si="1069">IF(AE129="","",AE129)</f>
        <v/>
      </c>
      <c r="AG129" s="315">
        <f t="shared" si="307"/>
        <v>0</v>
      </c>
      <c r="AH129" s="543"/>
      <c r="AO129" s="304">
        <v>4</v>
      </c>
      <c r="AP129" s="304">
        <v>2</v>
      </c>
      <c r="AQ129" s="304">
        <v>4</v>
      </c>
      <c r="AR129" s="306">
        <f ca="1">IF($AQ129=1,IF(INDIRECT(ADDRESS(($AO129-1)*3+$AP129+5,$AQ129+7))="",0,INDIRECT(ADDRESS(($AO129-1)*3+$AP129+5,$AQ129+7))),IF(INDIRECT(ADDRESS(($AO129-1)*3+$AP129+5,$AQ129+7))="",0,IF(COUNTIF(INDIRECT(ADDRESS(($AO129-1)*36+($AP129-1)*12+6,COLUMN())):INDIRECT(ADDRESS(($AO129-1)*36+($AP129-1)*12+$AQ129+4,COLUMN())),INDIRECT(ADDRESS(($AO129-1)*3+$AP129+5,$AQ129+7)))&gt;=1,0,INDIRECT(ADDRESS(($AO129-1)*3+$AP129+5,$AQ129+7)))))</f>
        <v>0</v>
      </c>
      <c r="AS129" s="304">
        <f ca="1">COUNTIF(INDIRECT("H"&amp;(ROW()+12*(($AO129-1)*3+$AP129)-ROW())/12+5):INDIRECT("S"&amp;(ROW()+12*(($AO129-1)*3+$AP129)-ROW())/12+5),AR129)</f>
        <v>0</v>
      </c>
      <c r="AT129" s="306">
        <f ca="1">IF($AQ129=1,IF(INDIRECT(ADDRESS(($AO129-1)*3+$AP129+5,$AQ129+20))="",0,INDIRECT(ADDRESS(($AO129-1)*3+$AP129+5,$AQ129+20))),IF(INDIRECT(ADDRESS(($AO129-1)*3+$AP129+5,$AQ129+20))="",0,IF(COUNTIF(INDIRECT(ADDRESS(($AO129-1)*36+($AP129-1)*12+6,COLUMN())):INDIRECT(ADDRESS(($AO129-1)*36+($AP129-1)*12+$AQ129+4,COLUMN())),INDIRECT(ADDRESS(($AO129-1)*3+$AP129+5,$AQ129+20)))&gt;=1,0,INDIRECT(ADDRESS(($AO129-1)*3+$AP129+5,$AQ129+20)))))</f>
        <v>0</v>
      </c>
      <c r="AU129" s="304">
        <f ca="1">COUNTIF(INDIRECT("U"&amp;(ROW()+12*(($AO129-1)*3+$AP129)-ROW())/12+5):INDIRECT("AF"&amp;(ROW()+12*(($AO129-1)*3+$AP129)-ROW())/12+5),AT129)</f>
        <v>0</v>
      </c>
      <c r="AV129" s="304">
        <f ca="1">IF(AND(AR129+AT129&gt;0,AS129+AU129&gt;0),COUNTIF(AV$6:AV128,"&gt;0")+1,0)</f>
        <v>0</v>
      </c>
      <c r="BF129" s="304">
        <v>1</v>
      </c>
      <c r="BH129" s="310">
        <f t="shared" ref="BH129" si="1070">SUM(H129:H130)</f>
        <v>0</v>
      </c>
      <c r="BI129" s="310">
        <f t="shared" ref="BI129" si="1071">SUM(I129:I130)</f>
        <v>0</v>
      </c>
      <c r="BJ129" s="310">
        <f t="shared" ref="BJ129" si="1072">SUM(J129:J130)</f>
        <v>0</v>
      </c>
      <c r="BK129" s="310">
        <f t="shared" ref="BK129" si="1073">SUM(K129:K130)</f>
        <v>0</v>
      </c>
      <c r="BL129" s="310">
        <f t="shared" ref="BL129" si="1074">SUM(L129:L130)</f>
        <v>0</v>
      </c>
      <c r="BM129" s="310">
        <f t="shared" ref="BM129" si="1075">SUM(M129:M130)</f>
        <v>0</v>
      </c>
      <c r="BN129" s="310">
        <f t="shared" ref="BN129" si="1076">SUM(N129:N130)</f>
        <v>0</v>
      </c>
      <c r="BO129" s="310">
        <f t="shared" ref="BO129" si="1077">SUM(O129:O130)</f>
        <v>0</v>
      </c>
      <c r="BP129" s="310">
        <f t="shared" ref="BP129" si="1078">SUM(P129:P130)</f>
        <v>0</v>
      </c>
      <c r="BQ129" s="310">
        <f t="shared" ref="BQ129" si="1079">SUM(Q129:Q130)</f>
        <v>0</v>
      </c>
      <c r="BR129" s="310">
        <f t="shared" ref="BR129" si="1080">SUM(R129:R130)</f>
        <v>0</v>
      </c>
      <c r="BS129" s="310">
        <f t="shared" ref="BS129" si="1081">SUM(S129:S130)</f>
        <v>0</v>
      </c>
      <c r="BU129" s="310">
        <f t="shared" ref="BU129" si="1082">SUM(U129:U130)</f>
        <v>0</v>
      </c>
      <c r="BV129" s="310">
        <f t="shared" ref="BV129" si="1083">SUM(V129:V130)</f>
        <v>0</v>
      </c>
      <c r="BW129" s="310">
        <f t="shared" ref="BW129" si="1084">SUM(W129:W130)</f>
        <v>0</v>
      </c>
      <c r="BX129" s="310">
        <f t="shared" ref="BX129" si="1085">SUM(X129:X130)</f>
        <v>0</v>
      </c>
      <c r="BY129" s="310">
        <f t="shared" ref="BY129" si="1086">SUM(Y129:Y130)</f>
        <v>0</v>
      </c>
      <c r="BZ129" s="310">
        <f t="shared" ref="BZ129" si="1087">SUM(Z129:Z130)</f>
        <v>0</v>
      </c>
      <c r="CA129" s="310">
        <f t="shared" ref="CA129" si="1088">SUM(AA129:AA130)</f>
        <v>0</v>
      </c>
      <c r="CB129" s="310">
        <f t="shared" ref="CB129" si="1089">SUM(AB129:AB130)</f>
        <v>0</v>
      </c>
      <c r="CC129" s="310">
        <f t="shared" ref="CC129" si="1090">SUM(AC129:AC130)</f>
        <v>0</v>
      </c>
      <c r="CD129" s="310">
        <f t="shared" ref="CD129" si="1091">SUM(AD129:AD130)</f>
        <v>0</v>
      </c>
      <c r="CE129" s="310">
        <f t="shared" ref="CE129" si="1092">SUM(AE129:AE130)</f>
        <v>0</v>
      </c>
      <c r="CF129" s="310">
        <f t="shared" ref="CF129" si="1093">SUM(AF129:AF130)</f>
        <v>0</v>
      </c>
      <c r="CI129" s="339" t="s">
        <v>421</v>
      </c>
      <c r="CJ129" s="310">
        <f>IF(OR($D129="副園長",$D129="教頭",$D129="主任保育士",$D129="主幹教諭"),0,BH129)</f>
        <v>0</v>
      </c>
      <c r="CK129" s="310">
        <f t="shared" ref="CK129" si="1094">IF(OR($D129="副園長",$D129="教頭",$D129="主任保育士",$D129="主幹教諭"),0,BI129)</f>
        <v>0</v>
      </c>
      <c r="CL129" s="310">
        <f t="shared" ref="CL129" si="1095">IF(OR($D129="副園長",$D129="教頭",$D129="主任保育士",$D129="主幹教諭"),0,BJ129)</f>
        <v>0</v>
      </c>
      <c r="CM129" s="310">
        <f t="shared" ref="CM129" si="1096">IF(OR($D129="副園長",$D129="教頭",$D129="主任保育士",$D129="主幹教諭"),0,BK129)</f>
        <v>0</v>
      </c>
      <c r="CN129" s="310">
        <f t="shared" ref="CN129" si="1097">IF(OR($D129="副園長",$D129="教頭",$D129="主任保育士",$D129="主幹教諭"),0,BL129)</f>
        <v>0</v>
      </c>
      <c r="CO129" s="310">
        <f t="shared" ref="CO129" si="1098">IF(OR($D129="副園長",$D129="教頭",$D129="主任保育士",$D129="主幹教諭"),0,BM129)</f>
        <v>0</v>
      </c>
      <c r="CP129" s="310">
        <f t="shared" ref="CP129" si="1099">IF(OR($D129="副園長",$D129="教頭",$D129="主任保育士",$D129="主幹教諭"),0,BN129)</f>
        <v>0</v>
      </c>
      <c r="CQ129" s="310">
        <f t="shared" ref="CQ129" si="1100">IF(OR($D129="副園長",$D129="教頭",$D129="主任保育士",$D129="主幹教諭"),0,BO129)</f>
        <v>0</v>
      </c>
      <c r="CR129" s="310">
        <f t="shared" ref="CR129" si="1101">IF(OR($D129="副園長",$D129="教頭",$D129="主任保育士",$D129="主幹教諭"),0,BP129)</f>
        <v>0</v>
      </c>
      <c r="CS129" s="310">
        <f t="shared" ref="CS129" si="1102">IF(OR($D129="副園長",$D129="教頭",$D129="主任保育士",$D129="主幹教諭"),0,BQ129)</f>
        <v>0</v>
      </c>
      <c r="CT129" s="310">
        <f t="shared" ref="CT129" si="1103">IF(OR($D129="副園長",$D129="教頭",$D129="主任保育士",$D129="主幹教諭"),0,BR129)</f>
        <v>0</v>
      </c>
      <c r="CU129" s="310">
        <f t="shared" ref="CU129" si="1104">IF(OR($D129="副園長",$D129="教頭",$D129="主任保育士",$D129="主幹教諭"),0,BS129)</f>
        <v>0</v>
      </c>
    </row>
    <row r="130" spans="1:99" x14ac:dyDescent="0.15">
      <c r="A130" s="533"/>
      <c r="B130" s="536"/>
      <c r="C130" s="536"/>
      <c r="D130" s="536"/>
      <c r="E130" s="541"/>
      <c r="F130" s="536"/>
      <c r="G130" s="314" t="s">
        <v>347</v>
      </c>
      <c r="H130" s="313"/>
      <c r="I130" s="344" t="str">
        <f t="shared" si="1048"/>
        <v/>
      </c>
      <c r="J130" s="344" t="str">
        <f t="shared" si="1049"/>
        <v/>
      </c>
      <c r="K130" s="344" t="str">
        <f t="shared" si="1050"/>
        <v/>
      </c>
      <c r="L130" s="344" t="str">
        <f t="shared" si="1051"/>
        <v/>
      </c>
      <c r="M130" s="344" t="str">
        <f t="shared" si="1052"/>
        <v/>
      </c>
      <c r="N130" s="344" t="str">
        <f t="shared" si="1053"/>
        <v/>
      </c>
      <c r="O130" s="344" t="str">
        <f t="shared" si="1054"/>
        <v/>
      </c>
      <c r="P130" s="344" t="str">
        <f t="shared" si="1055"/>
        <v/>
      </c>
      <c r="Q130" s="344" t="str">
        <f t="shared" si="1056"/>
        <v/>
      </c>
      <c r="R130" s="344" t="str">
        <f t="shared" si="1057"/>
        <v/>
      </c>
      <c r="S130" s="344" t="str">
        <f t="shared" si="1058"/>
        <v/>
      </c>
      <c r="T130" s="311">
        <f t="shared" si="305"/>
        <v>0</v>
      </c>
      <c r="U130" s="312"/>
      <c r="V130" s="346" t="str">
        <f t="shared" si="1059"/>
        <v/>
      </c>
      <c r="W130" s="346" t="str">
        <f t="shared" si="1060"/>
        <v/>
      </c>
      <c r="X130" s="346" t="str">
        <f t="shared" si="1061"/>
        <v/>
      </c>
      <c r="Y130" s="346" t="str">
        <f t="shared" si="1062"/>
        <v/>
      </c>
      <c r="Z130" s="346" t="str">
        <f t="shared" si="1063"/>
        <v/>
      </c>
      <c r="AA130" s="346" t="str">
        <f t="shared" si="1064"/>
        <v/>
      </c>
      <c r="AB130" s="346" t="str">
        <f t="shared" si="1065"/>
        <v/>
      </c>
      <c r="AC130" s="346" t="str">
        <f t="shared" si="1066"/>
        <v/>
      </c>
      <c r="AD130" s="346" t="str">
        <f t="shared" si="1067"/>
        <v/>
      </c>
      <c r="AE130" s="346" t="str">
        <f t="shared" si="1068"/>
        <v/>
      </c>
      <c r="AF130" s="346" t="str">
        <f t="shared" si="1069"/>
        <v/>
      </c>
      <c r="AG130" s="311">
        <f t="shared" si="307"/>
        <v>0</v>
      </c>
      <c r="AH130" s="544"/>
      <c r="AO130" s="304">
        <v>4</v>
      </c>
      <c r="AP130" s="304">
        <v>2</v>
      </c>
      <c r="AQ130" s="304">
        <v>5</v>
      </c>
      <c r="AR130" s="306">
        <f ca="1">IF($AQ130=1,IF(INDIRECT(ADDRESS(($AO130-1)*3+$AP130+5,$AQ130+7))="",0,INDIRECT(ADDRESS(($AO130-1)*3+$AP130+5,$AQ130+7))),IF(INDIRECT(ADDRESS(($AO130-1)*3+$AP130+5,$AQ130+7))="",0,IF(COUNTIF(INDIRECT(ADDRESS(($AO130-1)*36+($AP130-1)*12+6,COLUMN())):INDIRECT(ADDRESS(($AO130-1)*36+($AP130-1)*12+$AQ130+4,COLUMN())),INDIRECT(ADDRESS(($AO130-1)*3+$AP130+5,$AQ130+7)))&gt;=1,0,INDIRECT(ADDRESS(($AO130-1)*3+$AP130+5,$AQ130+7)))))</f>
        <v>0</v>
      </c>
      <c r="AS130" s="304">
        <f ca="1">COUNTIF(INDIRECT("H"&amp;(ROW()+12*(($AO130-1)*3+$AP130)-ROW())/12+5):INDIRECT("S"&amp;(ROW()+12*(($AO130-1)*3+$AP130)-ROW())/12+5),AR130)</f>
        <v>0</v>
      </c>
      <c r="AT130" s="306">
        <f ca="1">IF($AQ130=1,IF(INDIRECT(ADDRESS(($AO130-1)*3+$AP130+5,$AQ130+20))="",0,INDIRECT(ADDRESS(($AO130-1)*3+$AP130+5,$AQ130+20))),IF(INDIRECT(ADDRESS(($AO130-1)*3+$AP130+5,$AQ130+20))="",0,IF(COUNTIF(INDIRECT(ADDRESS(($AO130-1)*36+($AP130-1)*12+6,COLUMN())):INDIRECT(ADDRESS(($AO130-1)*36+($AP130-1)*12+$AQ130+4,COLUMN())),INDIRECT(ADDRESS(($AO130-1)*3+$AP130+5,$AQ130+20)))&gt;=1,0,INDIRECT(ADDRESS(($AO130-1)*3+$AP130+5,$AQ130+20)))))</f>
        <v>0</v>
      </c>
      <c r="AU130" s="304">
        <f ca="1">COUNTIF(INDIRECT("U"&amp;(ROW()+12*(($AO130-1)*3+$AP130)-ROW())/12+5):INDIRECT("AF"&amp;(ROW()+12*(($AO130-1)*3+$AP130)-ROW())/12+5),AT130)</f>
        <v>0</v>
      </c>
      <c r="AV130" s="304">
        <f ca="1">IF(AND(AR130+AT130&gt;0,AS130+AU130&gt;0),COUNTIF(AV$6:AV129,"&gt;0")+1,0)</f>
        <v>0</v>
      </c>
      <c r="BF130" s="304">
        <v>2</v>
      </c>
      <c r="BG130" s="304" t="s">
        <v>346</v>
      </c>
      <c r="BH130" s="310">
        <f>IF(BH129+BU129&gt;マスタ!$C$3,1,0)</f>
        <v>0</v>
      </c>
      <c r="BI130" s="310">
        <f>IF(BI129+BV129&gt;マスタ!$C$3,1,0)</f>
        <v>0</v>
      </c>
      <c r="BJ130" s="310">
        <f>IF(BJ129+BW129&gt;マスタ!$C$3,1,0)</f>
        <v>0</v>
      </c>
      <c r="BK130" s="310">
        <f>IF(BK129+BX129&gt;マスタ!$C$3,1,0)</f>
        <v>0</v>
      </c>
      <c r="BL130" s="310">
        <f>IF(BL129+BY129&gt;マスタ!$C$3,1,0)</f>
        <v>0</v>
      </c>
      <c r="BM130" s="310">
        <f>IF(BM129+BZ129&gt;マスタ!$C$3,1,0)</f>
        <v>0</v>
      </c>
      <c r="BN130" s="310">
        <f>IF(BN129+CA129&gt;マスタ!$C$3,1,0)</f>
        <v>0</v>
      </c>
      <c r="BO130" s="310">
        <f>IF(BO129+CB129&gt;マスタ!$C$3,1,0)</f>
        <v>0</v>
      </c>
      <c r="BP130" s="310">
        <f>IF(BP129+CC129&gt;マスタ!$C$3,1,0)</f>
        <v>0</v>
      </c>
      <c r="BQ130" s="310">
        <f>IF(BQ129+CD129&gt;マスタ!$C$3,1,0)</f>
        <v>0</v>
      </c>
      <c r="BR130" s="310">
        <f>IF(BR129+CE129&gt;マスタ!$C$3,1,0)</f>
        <v>0</v>
      </c>
      <c r="BS130" s="310">
        <f>IF(BS129+CF129&gt;マスタ!$C$3,1,0)</f>
        <v>0</v>
      </c>
      <c r="BU130" s="310"/>
      <c r="BV130" s="310"/>
      <c r="BW130" s="310"/>
      <c r="BX130" s="310"/>
      <c r="BY130" s="310"/>
      <c r="BZ130" s="310"/>
      <c r="CA130" s="310"/>
      <c r="CB130" s="310"/>
      <c r="CC130" s="310"/>
      <c r="CD130" s="310"/>
      <c r="CE130" s="310"/>
      <c r="CF130" s="310"/>
    </row>
    <row r="131" spans="1:99" x14ac:dyDescent="0.15">
      <c r="A131" s="534"/>
      <c r="B131" s="537"/>
      <c r="C131" s="537"/>
      <c r="D131" s="537"/>
      <c r="E131" s="542"/>
      <c r="F131" s="537"/>
      <c r="G131" s="353" t="s">
        <v>447</v>
      </c>
      <c r="H131" s="309"/>
      <c r="I131" s="347"/>
      <c r="J131" s="347"/>
      <c r="K131" s="347"/>
      <c r="L131" s="347"/>
      <c r="M131" s="347"/>
      <c r="N131" s="347"/>
      <c r="O131" s="347"/>
      <c r="P131" s="347"/>
      <c r="Q131" s="347"/>
      <c r="R131" s="347"/>
      <c r="S131" s="347"/>
      <c r="T131" s="307">
        <f t="shared" si="305"/>
        <v>0</v>
      </c>
      <c r="U131" s="308"/>
      <c r="V131" s="348"/>
      <c r="W131" s="348"/>
      <c r="X131" s="348"/>
      <c r="Y131" s="348"/>
      <c r="Z131" s="348"/>
      <c r="AA131" s="348"/>
      <c r="AB131" s="348"/>
      <c r="AC131" s="348"/>
      <c r="AD131" s="348"/>
      <c r="AE131" s="348"/>
      <c r="AF131" s="348"/>
      <c r="AG131" s="307">
        <f t="shared" si="307"/>
        <v>0</v>
      </c>
      <c r="AH131" s="545"/>
      <c r="AO131" s="304">
        <v>4</v>
      </c>
      <c r="AP131" s="304">
        <v>2</v>
      </c>
      <c r="AQ131" s="304">
        <v>6</v>
      </c>
      <c r="AR131" s="306">
        <f ca="1">IF($AQ131=1,IF(INDIRECT(ADDRESS(($AO131-1)*3+$AP131+5,$AQ131+7))="",0,INDIRECT(ADDRESS(($AO131-1)*3+$AP131+5,$AQ131+7))),IF(INDIRECT(ADDRESS(($AO131-1)*3+$AP131+5,$AQ131+7))="",0,IF(COUNTIF(INDIRECT(ADDRESS(($AO131-1)*36+($AP131-1)*12+6,COLUMN())):INDIRECT(ADDRESS(($AO131-1)*36+($AP131-1)*12+$AQ131+4,COLUMN())),INDIRECT(ADDRESS(($AO131-1)*3+$AP131+5,$AQ131+7)))&gt;=1,0,INDIRECT(ADDRESS(($AO131-1)*3+$AP131+5,$AQ131+7)))))</f>
        <v>0</v>
      </c>
      <c r="AS131" s="304">
        <f ca="1">COUNTIF(INDIRECT("H"&amp;(ROW()+12*(($AO131-1)*3+$AP131)-ROW())/12+5):INDIRECT("S"&amp;(ROW()+12*(($AO131-1)*3+$AP131)-ROW())/12+5),AR131)</f>
        <v>0</v>
      </c>
      <c r="AT131" s="306">
        <f ca="1">IF($AQ131=1,IF(INDIRECT(ADDRESS(($AO131-1)*3+$AP131+5,$AQ131+20))="",0,INDIRECT(ADDRESS(($AO131-1)*3+$AP131+5,$AQ131+20))),IF(INDIRECT(ADDRESS(($AO131-1)*3+$AP131+5,$AQ131+20))="",0,IF(COUNTIF(INDIRECT(ADDRESS(($AO131-1)*36+($AP131-1)*12+6,COLUMN())):INDIRECT(ADDRESS(($AO131-1)*36+($AP131-1)*12+$AQ131+4,COLUMN())),INDIRECT(ADDRESS(($AO131-1)*3+$AP131+5,$AQ131+20)))&gt;=1,0,INDIRECT(ADDRESS(($AO131-1)*3+$AP131+5,$AQ131+20)))))</f>
        <v>0</v>
      </c>
      <c r="AU131" s="304">
        <f ca="1">COUNTIF(INDIRECT("U"&amp;(ROW()+12*(($AO131-1)*3+$AP131)-ROW())/12+5):INDIRECT("AF"&amp;(ROW()+12*(($AO131-1)*3+$AP131)-ROW())/12+5),AT131)</f>
        <v>0</v>
      </c>
      <c r="AV131" s="304">
        <f ca="1">IF(AND(AR131+AT131&gt;0,AS131+AU131&gt;0),COUNTIF(AV$6:AV130,"&gt;0")+1,0)</f>
        <v>0</v>
      </c>
      <c r="BF131" s="304">
        <v>3</v>
      </c>
      <c r="BG131" s="338"/>
      <c r="BH131" s="310"/>
      <c r="BI131" s="310"/>
      <c r="BJ131" s="310"/>
      <c r="BK131" s="310"/>
      <c r="BL131" s="310"/>
      <c r="BM131" s="310"/>
      <c r="BN131" s="310"/>
      <c r="BO131" s="310"/>
      <c r="BP131" s="310"/>
      <c r="BQ131" s="310"/>
      <c r="BR131" s="310"/>
      <c r="BS131" s="310"/>
      <c r="BU131" s="310"/>
      <c r="BV131" s="310"/>
      <c r="BW131" s="310"/>
      <c r="BX131" s="310"/>
      <c r="BY131" s="310"/>
      <c r="BZ131" s="310"/>
      <c r="CA131" s="310"/>
      <c r="CB131" s="310"/>
      <c r="CC131" s="310"/>
      <c r="CD131" s="310"/>
      <c r="CE131" s="310"/>
      <c r="CF131" s="310"/>
    </row>
    <row r="132" spans="1:99" x14ac:dyDescent="0.15">
      <c r="A132" s="532">
        <v>43</v>
      </c>
      <c r="B132" s="535"/>
      <c r="C132" s="538"/>
      <c r="D132" s="539"/>
      <c r="E132" s="540"/>
      <c r="F132" s="539"/>
      <c r="G132" s="318" t="s">
        <v>348</v>
      </c>
      <c r="H132" s="317"/>
      <c r="I132" s="343" t="str">
        <f t="shared" ref="I132:I133" si="1105">IF(H132="","",H132)</f>
        <v/>
      </c>
      <c r="J132" s="343" t="str">
        <f t="shared" ref="J132:J133" si="1106">IF(I132="","",I132)</f>
        <v/>
      </c>
      <c r="K132" s="343" t="str">
        <f t="shared" ref="K132:K133" si="1107">IF(J132="","",J132)</f>
        <v/>
      </c>
      <c r="L132" s="343" t="str">
        <f t="shared" ref="L132:L133" si="1108">IF(K132="","",K132)</f>
        <v/>
      </c>
      <c r="M132" s="343" t="str">
        <f t="shared" ref="M132:M133" si="1109">IF(L132="","",L132)</f>
        <v/>
      </c>
      <c r="N132" s="343" t="str">
        <f t="shared" ref="N132:N133" si="1110">IF(M132="","",M132)</f>
        <v/>
      </c>
      <c r="O132" s="343" t="str">
        <f t="shared" ref="O132:O133" si="1111">IF(N132="","",N132)</f>
        <v/>
      </c>
      <c r="P132" s="343" t="str">
        <f t="shared" ref="P132:P133" si="1112">IF(O132="","",O132)</f>
        <v/>
      </c>
      <c r="Q132" s="343" t="str">
        <f t="shared" ref="Q132:Q133" si="1113">IF(P132="","",P132)</f>
        <v/>
      </c>
      <c r="R132" s="343" t="str">
        <f t="shared" ref="R132:R133" si="1114">IF(Q132="","",Q132)</f>
        <v/>
      </c>
      <c r="S132" s="343" t="str">
        <f t="shared" ref="S132:S133" si="1115">IF(R132="","",R132)</f>
        <v/>
      </c>
      <c r="T132" s="315">
        <f t="shared" si="305"/>
        <v>0</v>
      </c>
      <c r="U132" s="316"/>
      <c r="V132" s="345" t="str">
        <f t="shared" ref="V132:V133" si="1116">IF(U132="","",U132)</f>
        <v/>
      </c>
      <c r="W132" s="345" t="str">
        <f t="shared" ref="W132:W133" si="1117">IF(V132="","",V132)</f>
        <v/>
      </c>
      <c r="X132" s="345" t="str">
        <f t="shared" ref="X132:X133" si="1118">IF(W132="","",W132)</f>
        <v/>
      </c>
      <c r="Y132" s="345" t="str">
        <f t="shared" ref="Y132:Y133" si="1119">IF(X132="","",X132)</f>
        <v/>
      </c>
      <c r="Z132" s="345" t="str">
        <f t="shared" ref="Z132:Z133" si="1120">IF(Y132="","",Y132)</f>
        <v/>
      </c>
      <c r="AA132" s="345" t="str">
        <f t="shared" ref="AA132:AA133" si="1121">IF(Z132="","",Z132)</f>
        <v/>
      </c>
      <c r="AB132" s="345" t="str">
        <f t="shared" ref="AB132:AB133" si="1122">IF(AA132="","",AA132)</f>
        <v/>
      </c>
      <c r="AC132" s="345" t="str">
        <f t="shared" ref="AC132:AC133" si="1123">IF(AB132="","",AB132)</f>
        <v/>
      </c>
      <c r="AD132" s="345" t="str">
        <f t="shared" ref="AD132:AD133" si="1124">IF(AC132="","",AC132)</f>
        <v/>
      </c>
      <c r="AE132" s="345" t="str">
        <f t="shared" ref="AE132:AE133" si="1125">IF(AD132="","",AD132)</f>
        <v/>
      </c>
      <c r="AF132" s="345" t="str">
        <f t="shared" ref="AF132:AF133" si="1126">IF(AE132="","",AE132)</f>
        <v/>
      </c>
      <c r="AG132" s="315">
        <f t="shared" si="307"/>
        <v>0</v>
      </c>
      <c r="AH132" s="543"/>
      <c r="AO132" s="304">
        <v>4</v>
      </c>
      <c r="AP132" s="304">
        <v>2</v>
      </c>
      <c r="AQ132" s="304">
        <v>7</v>
      </c>
      <c r="AR132" s="306">
        <f ca="1">IF($AQ132=1,IF(INDIRECT(ADDRESS(($AO132-1)*3+$AP132+5,$AQ132+7))="",0,INDIRECT(ADDRESS(($AO132-1)*3+$AP132+5,$AQ132+7))),IF(INDIRECT(ADDRESS(($AO132-1)*3+$AP132+5,$AQ132+7))="",0,IF(COUNTIF(INDIRECT(ADDRESS(($AO132-1)*36+($AP132-1)*12+6,COLUMN())):INDIRECT(ADDRESS(($AO132-1)*36+($AP132-1)*12+$AQ132+4,COLUMN())),INDIRECT(ADDRESS(($AO132-1)*3+$AP132+5,$AQ132+7)))&gt;=1,0,INDIRECT(ADDRESS(($AO132-1)*3+$AP132+5,$AQ132+7)))))</f>
        <v>0</v>
      </c>
      <c r="AS132" s="304">
        <f ca="1">COUNTIF(INDIRECT("H"&amp;(ROW()+12*(($AO132-1)*3+$AP132)-ROW())/12+5):INDIRECT("S"&amp;(ROW()+12*(($AO132-1)*3+$AP132)-ROW())/12+5),AR132)</f>
        <v>0</v>
      </c>
      <c r="AT132" s="306">
        <f ca="1">IF($AQ132=1,IF(INDIRECT(ADDRESS(($AO132-1)*3+$AP132+5,$AQ132+20))="",0,INDIRECT(ADDRESS(($AO132-1)*3+$AP132+5,$AQ132+20))),IF(INDIRECT(ADDRESS(($AO132-1)*3+$AP132+5,$AQ132+20))="",0,IF(COUNTIF(INDIRECT(ADDRESS(($AO132-1)*36+($AP132-1)*12+6,COLUMN())):INDIRECT(ADDRESS(($AO132-1)*36+($AP132-1)*12+$AQ132+4,COLUMN())),INDIRECT(ADDRESS(($AO132-1)*3+$AP132+5,$AQ132+20)))&gt;=1,0,INDIRECT(ADDRESS(($AO132-1)*3+$AP132+5,$AQ132+20)))))</f>
        <v>0</v>
      </c>
      <c r="AU132" s="304">
        <f ca="1">COUNTIF(INDIRECT("U"&amp;(ROW()+12*(($AO132-1)*3+$AP132)-ROW())/12+5):INDIRECT("AF"&amp;(ROW()+12*(($AO132-1)*3+$AP132)-ROW())/12+5),AT132)</f>
        <v>0</v>
      </c>
      <c r="AV132" s="304">
        <f ca="1">IF(AND(AR132+AT132&gt;0,AS132+AU132&gt;0),COUNTIF(AV$6:AV131,"&gt;0")+1,0)</f>
        <v>0</v>
      </c>
      <c r="BF132" s="304">
        <v>1</v>
      </c>
      <c r="BH132" s="310">
        <f t="shared" ref="BH132" si="1127">SUM(H132:H133)</f>
        <v>0</v>
      </c>
      <c r="BI132" s="310">
        <f t="shared" ref="BI132" si="1128">SUM(I132:I133)</f>
        <v>0</v>
      </c>
      <c r="BJ132" s="310">
        <f t="shared" ref="BJ132" si="1129">SUM(J132:J133)</f>
        <v>0</v>
      </c>
      <c r="BK132" s="310">
        <f t="shared" ref="BK132" si="1130">SUM(K132:K133)</f>
        <v>0</v>
      </c>
      <c r="BL132" s="310">
        <f t="shared" ref="BL132" si="1131">SUM(L132:L133)</f>
        <v>0</v>
      </c>
      <c r="BM132" s="310">
        <f t="shared" ref="BM132" si="1132">SUM(M132:M133)</f>
        <v>0</v>
      </c>
      <c r="BN132" s="310">
        <f t="shared" ref="BN132" si="1133">SUM(N132:N133)</f>
        <v>0</v>
      </c>
      <c r="BO132" s="310">
        <f t="shared" ref="BO132" si="1134">SUM(O132:O133)</f>
        <v>0</v>
      </c>
      <c r="BP132" s="310">
        <f t="shared" ref="BP132" si="1135">SUM(P132:P133)</f>
        <v>0</v>
      </c>
      <c r="BQ132" s="310">
        <f t="shared" ref="BQ132" si="1136">SUM(Q132:Q133)</f>
        <v>0</v>
      </c>
      <c r="BR132" s="310">
        <f t="shared" ref="BR132" si="1137">SUM(R132:R133)</f>
        <v>0</v>
      </c>
      <c r="BS132" s="310">
        <f t="shared" ref="BS132" si="1138">SUM(S132:S133)</f>
        <v>0</v>
      </c>
      <c r="BU132" s="310">
        <f t="shared" ref="BU132" si="1139">SUM(U132:U133)</f>
        <v>0</v>
      </c>
      <c r="BV132" s="310">
        <f t="shared" ref="BV132" si="1140">SUM(V132:V133)</f>
        <v>0</v>
      </c>
      <c r="BW132" s="310">
        <f t="shared" ref="BW132" si="1141">SUM(W132:W133)</f>
        <v>0</v>
      </c>
      <c r="BX132" s="310">
        <f t="shared" ref="BX132" si="1142">SUM(X132:X133)</f>
        <v>0</v>
      </c>
      <c r="BY132" s="310">
        <f t="shared" ref="BY132" si="1143">SUM(Y132:Y133)</f>
        <v>0</v>
      </c>
      <c r="BZ132" s="310">
        <f t="shared" ref="BZ132" si="1144">SUM(Z132:Z133)</f>
        <v>0</v>
      </c>
      <c r="CA132" s="310">
        <f t="shared" ref="CA132" si="1145">SUM(AA132:AA133)</f>
        <v>0</v>
      </c>
      <c r="CB132" s="310">
        <f t="shared" ref="CB132" si="1146">SUM(AB132:AB133)</f>
        <v>0</v>
      </c>
      <c r="CC132" s="310">
        <f t="shared" ref="CC132" si="1147">SUM(AC132:AC133)</f>
        <v>0</v>
      </c>
      <c r="CD132" s="310">
        <f t="shared" ref="CD132" si="1148">SUM(AD132:AD133)</f>
        <v>0</v>
      </c>
      <c r="CE132" s="310">
        <f t="shared" ref="CE132" si="1149">SUM(AE132:AE133)</f>
        <v>0</v>
      </c>
      <c r="CF132" s="310">
        <f t="shared" ref="CF132" si="1150">SUM(AF132:AF133)</f>
        <v>0</v>
      </c>
      <c r="CI132" s="339" t="s">
        <v>421</v>
      </c>
      <c r="CJ132" s="310">
        <f>IF(OR($D132="副園長",$D132="教頭",$D132="主任保育士",$D132="主幹教諭"),0,BH132)</f>
        <v>0</v>
      </c>
      <c r="CK132" s="310">
        <f t="shared" ref="CK132" si="1151">IF(OR($D132="副園長",$D132="教頭",$D132="主任保育士",$D132="主幹教諭"),0,BI132)</f>
        <v>0</v>
      </c>
      <c r="CL132" s="310">
        <f t="shared" ref="CL132" si="1152">IF(OR($D132="副園長",$D132="教頭",$D132="主任保育士",$D132="主幹教諭"),0,BJ132)</f>
        <v>0</v>
      </c>
      <c r="CM132" s="310">
        <f t="shared" ref="CM132" si="1153">IF(OR($D132="副園長",$D132="教頭",$D132="主任保育士",$D132="主幹教諭"),0,BK132)</f>
        <v>0</v>
      </c>
      <c r="CN132" s="310">
        <f t="shared" ref="CN132" si="1154">IF(OR($D132="副園長",$D132="教頭",$D132="主任保育士",$D132="主幹教諭"),0,BL132)</f>
        <v>0</v>
      </c>
      <c r="CO132" s="310">
        <f t="shared" ref="CO132" si="1155">IF(OR($D132="副園長",$D132="教頭",$D132="主任保育士",$D132="主幹教諭"),0,BM132)</f>
        <v>0</v>
      </c>
      <c r="CP132" s="310">
        <f t="shared" ref="CP132" si="1156">IF(OR($D132="副園長",$D132="教頭",$D132="主任保育士",$D132="主幹教諭"),0,BN132)</f>
        <v>0</v>
      </c>
      <c r="CQ132" s="310">
        <f t="shared" ref="CQ132" si="1157">IF(OR($D132="副園長",$D132="教頭",$D132="主任保育士",$D132="主幹教諭"),0,BO132)</f>
        <v>0</v>
      </c>
      <c r="CR132" s="310">
        <f t="shared" ref="CR132" si="1158">IF(OR($D132="副園長",$D132="教頭",$D132="主任保育士",$D132="主幹教諭"),0,BP132)</f>
        <v>0</v>
      </c>
      <c r="CS132" s="310">
        <f t="shared" ref="CS132" si="1159">IF(OR($D132="副園長",$D132="教頭",$D132="主任保育士",$D132="主幹教諭"),0,BQ132)</f>
        <v>0</v>
      </c>
      <c r="CT132" s="310">
        <f t="shared" ref="CT132" si="1160">IF(OR($D132="副園長",$D132="教頭",$D132="主任保育士",$D132="主幹教諭"),0,BR132)</f>
        <v>0</v>
      </c>
      <c r="CU132" s="310">
        <f t="shared" ref="CU132" si="1161">IF(OR($D132="副園長",$D132="教頭",$D132="主任保育士",$D132="主幹教諭"),0,BS132)</f>
        <v>0</v>
      </c>
    </row>
    <row r="133" spans="1:99" x14ac:dyDescent="0.15">
      <c r="A133" s="533"/>
      <c r="B133" s="536"/>
      <c r="C133" s="536"/>
      <c r="D133" s="536"/>
      <c r="E133" s="541"/>
      <c r="F133" s="536"/>
      <c r="G133" s="314" t="s">
        <v>347</v>
      </c>
      <c r="H133" s="313"/>
      <c r="I133" s="344" t="str">
        <f t="shared" si="1105"/>
        <v/>
      </c>
      <c r="J133" s="344" t="str">
        <f t="shared" si="1106"/>
        <v/>
      </c>
      <c r="K133" s="344" t="str">
        <f t="shared" si="1107"/>
        <v/>
      </c>
      <c r="L133" s="344" t="str">
        <f t="shared" si="1108"/>
        <v/>
      </c>
      <c r="M133" s="344" t="str">
        <f t="shared" si="1109"/>
        <v/>
      </c>
      <c r="N133" s="344" t="str">
        <f t="shared" si="1110"/>
        <v/>
      </c>
      <c r="O133" s="344" t="str">
        <f t="shared" si="1111"/>
        <v/>
      </c>
      <c r="P133" s="344" t="str">
        <f t="shared" si="1112"/>
        <v/>
      </c>
      <c r="Q133" s="344" t="str">
        <f t="shared" si="1113"/>
        <v/>
      </c>
      <c r="R133" s="344" t="str">
        <f t="shared" si="1114"/>
        <v/>
      </c>
      <c r="S133" s="344" t="str">
        <f t="shared" si="1115"/>
        <v/>
      </c>
      <c r="T133" s="311">
        <f t="shared" si="305"/>
        <v>0</v>
      </c>
      <c r="U133" s="312"/>
      <c r="V133" s="346" t="str">
        <f t="shared" si="1116"/>
        <v/>
      </c>
      <c r="W133" s="346" t="str">
        <f t="shared" si="1117"/>
        <v/>
      </c>
      <c r="X133" s="346" t="str">
        <f t="shared" si="1118"/>
        <v/>
      </c>
      <c r="Y133" s="346" t="str">
        <f t="shared" si="1119"/>
        <v/>
      </c>
      <c r="Z133" s="346" t="str">
        <f t="shared" si="1120"/>
        <v/>
      </c>
      <c r="AA133" s="346" t="str">
        <f t="shared" si="1121"/>
        <v/>
      </c>
      <c r="AB133" s="346" t="str">
        <f t="shared" si="1122"/>
        <v/>
      </c>
      <c r="AC133" s="346" t="str">
        <f t="shared" si="1123"/>
        <v/>
      </c>
      <c r="AD133" s="346" t="str">
        <f t="shared" si="1124"/>
        <v/>
      </c>
      <c r="AE133" s="346" t="str">
        <f t="shared" si="1125"/>
        <v/>
      </c>
      <c r="AF133" s="346" t="str">
        <f t="shared" si="1126"/>
        <v/>
      </c>
      <c r="AG133" s="311">
        <f t="shared" si="307"/>
        <v>0</v>
      </c>
      <c r="AH133" s="544"/>
      <c r="AO133" s="304">
        <v>4</v>
      </c>
      <c r="AP133" s="304">
        <v>2</v>
      </c>
      <c r="AQ133" s="304">
        <v>8</v>
      </c>
      <c r="AR133" s="306">
        <f ca="1">IF($AQ133=1,IF(INDIRECT(ADDRESS(($AO133-1)*3+$AP133+5,$AQ133+7))="",0,INDIRECT(ADDRESS(($AO133-1)*3+$AP133+5,$AQ133+7))),IF(INDIRECT(ADDRESS(($AO133-1)*3+$AP133+5,$AQ133+7))="",0,IF(COUNTIF(INDIRECT(ADDRESS(($AO133-1)*36+($AP133-1)*12+6,COLUMN())):INDIRECT(ADDRESS(($AO133-1)*36+($AP133-1)*12+$AQ133+4,COLUMN())),INDIRECT(ADDRESS(($AO133-1)*3+$AP133+5,$AQ133+7)))&gt;=1,0,INDIRECT(ADDRESS(($AO133-1)*3+$AP133+5,$AQ133+7)))))</f>
        <v>0</v>
      </c>
      <c r="AS133" s="304">
        <f ca="1">COUNTIF(INDIRECT("H"&amp;(ROW()+12*(($AO133-1)*3+$AP133)-ROW())/12+5):INDIRECT("S"&amp;(ROW()+12*(($AO133-1)*3+$AP133)-ROW())/12+5),AR133)</f>
        <v>0</v>
      </c>
      <c r="AT133" s="306">
        <f ca="1">IF($AQ133=1,IF(INDIRECT(ADDRESS(($AO133-1)*3+$AP133+5,$AQ133+20))="",0,INDIRECT(ADDRESS(($AO133-1)*3+$AP133+5,$AQ133+20))),IF(INDIRECT(ADDRESS(($AO133-1)*3+$AP133+5,$AQ133+20))="",0,IF(COUNTIF(INDIRECT(ADDRESS(($AO133-1)*36+($AP133-1)*12+6,COLUMN())):INDIRECT(ADDRESS(($AO133-1)*36+($AP133-1)*12+$AQ133+4,COLUMN())),INDIRECT(ADDRESS(($AO133-1)*3+$AP133+5,$AQ133+20)))&gt;=1,0,INDIRECT(ADDRESS(($AO133-1)*3+$AP133+5,$AQ133+20)))))</f>
        <v>0</v>
      </c>
      <c r="AU133" s="304">
        <f ca="1">COUNTIF(INDIRECT("U"&amp;(ROW()+12*(($AO133-1)*3+$AP133)-ROW())/12+5):INDIRECT("AF"&amp;(ROW()+12*(($AO133-1)*3+$AP133)-ROW())/12+5),AT133)</f>
        <v>0</v>
      </c>
      <c r="AV133" s="304">
        <f ca="1">IF(AND(AR133+AT133&gt;0,AS133+AU133&gt;0),COUNTIF(AV$6:AV132,"&gt;0")+1,0)</f>
        <v>0</v>
      </c>
      <c r="BF133" s="304">
        <v>2</v>
      </c>
      <c r="BG133" s="304" t="s">
        <v>346</v>
      </c>
      <c r="BH133" s="310">
        <f>IF(BH132+BU132&gt;マスタ!$C$3,1,0)</f>
        <v>0</v>
      </c>
      <c r="BI133" s="310">
        <f>IF(BI132+BV132&gt;マスタ!$C$3,1,0)</f>
        <v>0</v>
      </c>
      <c r="BJ133" s="310">
        <f>IF(BJ132+BW132&gt;マスタ!$C$3,1,0)</f>
        <v>0</v>
      </c>
      <c r="BK133" s="310">
        <f>IF(BK132+BX132&gt;マスタ!$C$3,1,0)</f>
        <v>0</v>
      </c>
      <c r="BL133" s="310">
        <f>IF(BL132+BY132&gt;マスタ!$C$3,1,0)</f>
        <v>0</v>
      </c>
      <c r="BM133" s="310">
        <f>IF(BM132+BZ132&gt;マスタ!$C$3,1,0)</f>
        <v>0</v>
      </c>
      <c r="BN133" s="310">
        <f>IF(BN132+CA132&gt;マスタ!$C$3,1,0)</f>
        <v>0</v>
      </c>
      <c r="BO133" s="310">
        <f>IF(BO132+CB132&gt;マスタ!$C$3,1,0)</f>
        <v>0</v>
      </c>
      <c r="BP133" s="310">
        <f>IF(BP132+CC132&gt;マスタ!$C$3,1,0)</f>
        <v>0</v>
      </c>
      <c r="BQ133" s="310">
        <f>IF(BQ132+CD132&gt;マスタ!$C$3,1,0)</f>
        <v>0</v>
      </c>
      <c r="BR133" s="310">
        <f>IF(BR132+CE132&gt;マスタ!$C$3,1,0)</f>
        <v>0</v>
      </c>
      <c r="BS133" s="310">
        <f>IF(BS132+CF132&gt;マスタ!$C$3,1,0)</f>
        <v>0</v>
      </c>
      <c r="BU133" s="310"/>
      <c r="BV133" s="310"/>
      <c r="BW133" s="310"/>
      <c r="BX133" s="310"/>
      <c r="BY133" s="310"/>
      <c r="BZ133" s="310"/>
      <c r="CA133" s="310"/>
      <c r="CB133" s="310"/>
      <c r="CC133" s="310"/>
      <c r="CD133" s="310"/>
      <c r="CE133" s="310"/>
      <c r="CF133" s="310"/>
    </row>
    <row r="134" spans="1:99" x14ac:dyDescent="0.15">
      <c r="A134" s="534"/>
      <c r="B134" s="537"/>
      <c r="C134" s="537"/>
      <c r="D134" s="537"/>
      <c r="E134" s="542"/>
      <c r="F134" s="537"/>
      <c r="G134" s="353" t="s">
        <v>447</v>
      </c>
      <c r="H134" s="309"/>
      <c r="I134" s="347"/>
      <c r="J134" s="347"/>
      <c r="K134" s="347"/>
      <c r="L134" s="347"/>
      <c r="M134" s="347"/>
      <c r="N134" s="347"/>
      <c r="O134" s="347"/>
      <c r="P134" s="347"/>
      <c r="Q134" s="347"/>
      <c r="R134" s="347"/>
      <c r="S134" s="347"/>
      <c r="T134" s="307">
        <f t="shared" ref="T134:T185" si="1162">SUM(H134:S134)</f>
        <v>0</v>
      </c>
      <c r="U134" s="308"/>
      <c r="V134" s="348"/>
      <c r="W134" s="348"/>
      <c r="X134" s="348"/>
      <c r="Y134" s="348"/>
      <c r="Z134" s="348"/>
      <c r="AA134" s="348"/>
      <c r="AB134" s="348"/>
      <c r="AC134" s="348"/>
      <c r="AD134" s="348"/>
      <c r="AE134" s="348"/>
      <c r="AF134" s="348"/>
      <c r="AG134" s="307">
        <f t="shared" ref="AG134:AG185" si="1163">SUM(U134:AF134)</f>
        <v>0</v>
      </c>
      <c r="AH134" s="545"/>
      <c r="AO134" s="304">
        <v>4</v>
      </c>
      <c r="AP134" s="304">
        <v>2</v>
      </c>
      <c r="AQ134" s="304">
        <v>9</v>
      </c>
      <c r="AR134" s="306">
        <f ca="1">IF($AQ134=1,IF(INDIRECT(ADDRESS(($AO134-1)*3+$AP134+5,$AQ134+7))="",0,INDIRECT(ADDRESS(($AO134-1)*3+$AP134+5,$AQ134+7))),IF(INDIRECT(ADDRESS(($AO134-1)*3+$AP134+5,$AQ134+7))="",0,IF(COUNTIF(INDIRECT(ADDRESS(($AO134-1)*36+($AP134-1)*12+6,COLUMN())):INDIRECT(ADDRESS(($AO134-1)*36+($AP134-1)*12+$AQ134+4,COLUMN())),INDIRECT(ADDRESS(($AO134-1)*3+$AP134+5,$AQ134+7)))&gt;=1,0,INDIRECT(ADDRESS(($AO134-1)*3+$AP134+5,$AQ134+7)))))</f>
        <v>0</v>
      </c>
      <c r="AS134" s="304">
        <f ca="1">COUNTIF(INDIRECT("H"&amp;(ROW()+12*(($AO134-1)*3+$AP134)-ROW())/12+5):INDIRECT("S"&amp;(ROW()+12*(($AO134-1)*3+$AP134)-ROW())/12+5),AR134)</f>
        <v>0</v>
      </c>
      <c r="AT134" s="306">
        <f ca="1">IF($AQ134=1,IF(INDIRECT(ADDRESS(($AO134-1)*3+$AP134+5,$AQ134+20))="",0,INDIRECT(ADDRESS(($AO134-1)*3+$AP134+5,$AQ134+20))),IF(INDIRECT(ADDRESS(($AO134-1)*3+$AP134+5,$AQ134+20))="",0,IF(COUNTIF(INDIRECT(ADDRESS(($AO134-1)*36+($AP134-1)*12+6,COLUMN())):INDIRECT(ADDRESS(($AO134-1)*36+($AP134-1)*12+$AQ134+4,COLUMN())),INDIRECT(ADDRESS(($AO134-1)*3+$AP134+5,$AQ134+20)))&gt;=1,0,INDIRECT(ADDRESS(($AO134-1)*3+$AP134+5,$AQ134+20)))))</f>
        <v>0</v>
      </c>
      <c r="AU134" s="304">
        <f ca="1">COUNTIF(INDIRECT("U"&amp;(ROW()+12*(($AO134-1)*3+$AP134)-ROW())/12+5):INDIRECT("AF"&amp;(ROW()+12*(($AO134-1)*3+$AP134)-ROW())/12+5),AT134)</f>
        <v>0</v>
      </c>
      <c r="AV134" s="304">
        <f ca="1">IF(AND(AR134+AT134&gt;0,AS134+AU134&gt;0),COUNTIF(AV$6:AV133,"&gt;0")+1,0)</f>
        <v>0</v>
      </c>
      <c r="BF134" s="304">
        <v>3</v>
      </c>
      <c r="BG134" s="338"/>
      <c r="BH134" s="310"/>
      <c r="BI134" s="310"/>
      <c r="BJ134" s="310"/>
      <c r="BK134" s="310"/>
      <c r="BL134" s="310"/>
      <c r="BM134" s="310"/>
      <c r="BN134" s="310"/>
      <c r="BO134" s="310"/>
      <c r="BP134" s="310"/>
      <c r="BQ134" s="310"/>
      <c r="BR134" s="310"/>
      <c r="BS134" s="310"/>
      <c r="BU134" s="310"/>
      <c r="BV134" s="310"/>
      <c r="BW134" s="310"/>
      <c r="BX134" s="310"/>
      <c r="BY134" s="310"/>
      <c r="BZ134" s="310"/>
      <c r="CA134" s="310"/>
      <c r="CB134" s="310"/>
      <c r="CC134" s="310"/>
      <c r="CD134" s="310"/>
      <c r="CE134" s="310"/>
      <c r="CF134" s="310"/>
    </row>
    <row r="135" spans="1:99" x14ac:dyDescent="0.15">
      <c r="A135" s="532">
        <v>44</v>
      </c>
      <c r="B135" s="535"/>
      <c r="C135" s="538"/>
      <c r="D135" s="539"/>
      <c r="E135" s="540"/>
      <c r="F135" s="539"/>
      <c r="G135" s="318" t="s">
        <v>348</v>
      </c>
      <c r="H135" s="317"/>
      <c r="I135" s="343" t="str">
        <f t="shared" ref="I135:I136" si="1164">IF(H135="","",H135)</f>
        <v/>
      </c>
      <c r="J135" s="343" t="str">
        <f t="shared" ref="J135:J136" si="1165">IF(I135="","",I135)</f>
        <v/>
      </c>
      <c r="K135" s="343" t="str">
        <f t="shared" ref="K135:K136" si="1166">IF(J135="","",J135)</f>
        <v/>
      </c>
      <c r="L135" s="343" t="str">
        <f t="shared" ref="L135:L136" si="1167">IF(K135="","",K135)</f>
        <v/>
      </c>
      <c r="M135" s="343" t="str">
        <f t="shared" ref="M135:M136" si="1168">IF(L135="","",L135)</f>
        <v/>
      </c>
      <c r="N135" s="343" t="str">
        <f t="shared" ref="N135:N136" si="1169">IF(M135="","",M135)</f>
        <v/>
      </c>
      <c r="O135" s="343" t="str">
        <f t="shared" ref="O135:O136" si="1170">IF(N135="","",N135)</f>
        <v/>
      </c>
      <c r="P135" s="343" t="str">
        <f t="shared" ref="P135:P136" si="1171">IF(O135="","",O135)</f>
        <v/>
      </c>
      <c r="Q135" s="343" t="str">
        <f t="shared" ref="Q135:Q136" si="1172">IF(P135="","",P135)</f>
        <v/>
      </c>
      <c r="R135" s="343" t="str">
        <f t="shared" ref="R135:R136" si="1173">IF(Q135="","",Q135)</f>
        <v/>
      </c>
      <c r="S135" s="343" t="str">
        <f t="shared" ref="S135:S136" si="1174">IF(R135="","",R135)</f>
        <v/>
      </c>
      <c r="T135" s="315">
        <f t="shared" si="1162"/>
        <v>0</v>
      </c>
      <c r="U135" s="316"/>
      <c r="V135" s="345" t="str">
        <f t="shared" ref="V135:V136" si="1175">IF(U135="","",U135)</f>
        <v/>
      </c>
      <c r="W135" s="345" t="str">
        <f t="shared" ref="W135:W136" si="1176">IF(V135="","",V135)</f>
        <v/>
      </c>
      <c r="X135" s="345" t="str">
        <f t="shared" ref="X135:X136" si="1177">IF(W135="","",W135)</f>
        <v/>
      </c>
      <c r="Y135" s="345" t="str">
        <f t="shared" ref="Y135:Y136" si="1178">IF(X135="","",X135)</f>
        <v/>
      </c>
      <c r="Z135" s="345" t="str">
        <f t="shared" ref="Z135:Z136" si="1179">IF(Y135="","",Y135)</f>
        <v/>
      </c>
      <c r="AA135" s="345" t="str">
        <f t="shared" ref="AA135:AA136" si="1180">IF(Z135="","",Z135)</f>
        <v/>
      </c>
      <c r="AB135" s="345" t="str">
        <f t="shared" ref="AB135:AB136" si="1181">IF(AA135="","",AA135)</f>
        <v/>
      </c>
      <c r="AC135" s="345" t="str">
        <f t="shared" ref="AC135:AC136" si="1182">IF(AB135="","",AB135)</f>
        <v/>
      </c>
      <c r="AD135" s="345" t="str">
        <f t="shared" ref="AD135:AD136" si="1183">IF(AC135="","",AC135)</f>
        <v/>
      </c>
      <c r="AE135" s="345" t="str">
        <f t="shared" ref="AE135:AE136" si="1184">IF(AD135="","",AD135)</f>
        <v/>
      </c>
      <c r="AF135" s="345" t="str">
        <f t="shared" ref="AF135:AF136" si="1185">IF(AE135="","",AE135)</f>
        <v/>
      </c>
      <c r="AG135" s="315">
        <f t="shared" si="1163"/>
        <v>0</v>
      </c>
      <c r="AH135" s="543"/>
      <c r="AO135" s="304">
        <v>4</v>
      </c>
      <c r="AP135" s="304">
        <v>2</v>
      </c>
      <c r="AQ135" s="304">
        <v>10</v>
      </c>
      <c r="AR135" s="306">
        <f ca="1">IF($AQ135=1,IF(INDIRECT(ADDRESS(($AO135-1)*3+$AP135+5,$AQ135+7))="",0,INDIRECT(ADDRESS(($AO135-1)*3+$AP135+5,$AQ135+7))),IF(INDIRECT(ADDRESS(($AO135-1)*3+$AP135+5,$AQ135+7))="",0,IF(COUNTIF(INDIRECT(ADDRESS(($AO135-1)*36+($AP135-1)*12+6,COLUMN())):INDIRECT(ADDRESS(($AO135-1)*36+($AP135-1)*12+$AQ135+4,COLUMN())),INDIRECT(ADDRESS(($AO135-1)*3+$AP135+5,$AQ135+7)))&gt;=1,0,INDIRECT(ADDRESS(($AO135-1)*3+$AP135+5,$AQ135+7)))))</f>
        <v>0</v>
      </c>
      <c r="AS135" s="304">
        <f ca="1">COUNTIF(INDIRECT("H"&amp;(ROW()+12*(($AO135-1)*3+$AP135)-ROW())/12+5):INDIRECT("S"&amp;(ROW()+12*(($AO135-1)*3+$AP135)-ROW())/12+5),AR135)</f>
        <v>0</v>
      </c>
      <c r="AT135" s="306">
        <f ca="1">IF($AQ135=1,IF(INDIRECT(ADDRESS(($AO135-1)*3+$AP135+5,$AQ135+20))="",0,INDIRECT(ADDRESS(($AO135-1)*3+$AP135+5,$AQ135+20))),IF(INDIRECT(ADDRESS(($AO135-1)*3+$AP135+5,$AQ135+20))="",0,IF(COUNTIF(INDIRECT(ADDRESS(($AO135-1)*36+($AP135-1)*12+6,COLUMN())):INDIRECT(ADDRESS(($AO135-1)*36+($AP135-1)*12+$AQ135+4,COLUMN())),INDIRECT(ADDRESS(($AO135-1)*3+$AP135+5,$AQ135+20)))&gt;=1,0,INDIRECT(ADDRESS(($AO135-1)*3+$AP135+5,$AQ135+20)))))</f>
        <v>0</v>
      </c>
      <c r="AU135" s="304">
        <f ca="1">COUNTIF(INDIRECT("U"&amp;(ROW()+12*(($AO135-1)*3+$AP135)-ROW())/12+5):INDIRECT("AF"&amp;(ROW()+12*(($AO135-1)*3+$AP135)-ROW())/12+5),AT135)</f>
        <v>0</v>
      </c>
      <c r="AV135" s="304">
        <f ca="1">IF(AND(AR135+AT135&gt;0,AS135+AU135&gt;0),COUNTIF(AV$6:AV134,"&gt;0")+1,0)</f>
        <v>0</v>
      </c>
      <c r="BF135" s="304">
        <v>1</v>
      </c>
      <c r="BH135" s="310">
        <f t="shared" ref="BH135" si="1186">SUM(H135:H136)</f>
        <v>0</v>
      </c>
      <c r="BI135" s="310">
        <f t="shared" ref="BI135" si="1187">SUM(I135:I136)</f>
        <v>0</v>
      </c>
      <c r="BJ135" s="310">
        <f t="shared" ref="BJ135" si="1188">SUM(J135:J136)</f>
        <v>0</v>
      </c>
      <c r="BK135" s="310">
        <f t="shared" ref="BK135" si="1189">SUM(K135:K136)</f>
        <v>0</v>
      </c>
      <c r="BL135" s="310">
        <f t="shared" ref="BL135" si="1190">SUM(L135:L136)</f>
        <v>0</v>
      </c>
      <c r="BM135" s="310">
        <f t="shared" ref="BM135" si="1191">SUM(M135:M136)</f>
        <v>0</v>
      </c>
      <c r="BN135" s="310">
        <f t="shared" ref="BN135" si="1192">SUM(N135:N136)</f>
        <v>0</v>
      </c>
      <c r="BO135" s="310">
        <f t="shared" ref="BO135" si="1193">SUM(O135:O136)</f>
        <v>0</v>
      </c>
      <c r="BP135" s="310">
        <f t="shared" ref="BP135" si="1194">SUM(P135:P136)</f>
        <v>0</v>
      </c>
      <c r="BQ135" s="310">
        <f t="shared" ref="BQ135" si="1195">SUM(Q135:Q136)</f>
        <v>0</v>
      </c>
      <c r="BR135" s="310">
        <f t="shared" ref="BR135" si="1196">SUM(R135:R136)</f>
        <v>0</v>
      </c>
      <c r="BS135" s="310">
        <f t="shared" ref="BS135" si="1197">SUM(S135:S136)</f>
        <v>0</v>
      </c>
      <c r="BU135" s="310">
        <f t="shared" ref="BU135" si="1198">SUM(U135:U136)</f>
        <v>0</v>
      </c>
      <c r="BV135" s="310">
        <f t="shared" ref="BV135" si="1199">SUM(V135:V136)</f>
        <v>0</v>
      </c>
      <c r="BW135" s="310">
        <f t="shared" ref="BW135" si="1200">SUM(W135:W136)</f>
        <v>0</v>
      </c>
      <c r="BX135" s="310">
        <f t="shared" ref="BX135" si="1201">SUM(X135:X136)</f>
        <v>0</v>
      </c>
      <c r="BY135" s="310">
        <f t="shared" ref="BY135" si="1202">SUM(Y135:Y136)</f>
        <v>0</v>
      </c>
      <c r="BZ135" s="310">
        <f t="shared" ref="BZ135" si="1203">SUM(Z135:Z136)</f>
        <v>0</v>
      </c>
      <c r="CA135" s="310">
        <f t="shared" ref="CA135" si="1204">SUM(AA135:AA136)</f>
        <v>0</v>
      </c>
      <c r="CB135" s="310">
        <f t="shared" ref="CB135" si="1205">SUM(AB135:AB136)</f>
        <v>0</v>
      </c>
      <c r="CC135" s="310">
        <f t="shared" ref="CC135" si="1206">SUM(AC135:AC136)</f>
        <v>0</v>
      </c>
      <c r="CD135" s="310">
        <f t="shared" ref="CD135" si="1207">SUM(AD135:AD136)</f>
        <v>0</v>
      </c>
      <c r="CE135" s="310">
        <f t="shared" ref="CE135" si="1208">SUM(AE135:AE136)</f>
        <v>0</v>
      </c>
      <c r="CF135" s="310">
        <f t="shared" ref="CF135" si="1209">SUM(AF135:AF136)</f>
        <v>0</v>
      </c>
      <c r="CI135" s="339" t="s">
        <v>421</v>
      </c>
      <c r="CJ135" s="310">
        <f>IF(OR($D135="副園長",$D135="教頭",$D135="主任保育士",$D135="主幹教諭"),0,BH135)</f>
        <v>0</v>
      </c>
      <c r="CK135" s="310">
        <f t="shared" ref="CK135" si="1210">IF(OR($D135="副園長",$D135="教頭",$D135="主任保育士",$D135="主幹教諭"),0,BI135)</f>
        <v>0</v>
      </c>
      <c r="CL135" s="310">
        <f t="shared" ref="CL135" si="1211">IF(OR($D135="副園長",$D135="教頭",$D135="主任保育士",$D135="主幹教諭"),0,BJ135)</f>
        <v>0</v>
      </c>
      <c r="CM135" s="310">
        <f t="shared" ref="CM135" si="1212">IF(OR($D135="副園長",$D135="教頭",$D135="主任保育士",$D135="主幹教諭"),0,BK135)</f>
        <v>0</v>
      </c>
      <c r="CN135" s="310">
        <f t="shared" ref="CN135" si="1213">IF(OR($D135="副園長",$D135="教頭",$D135="主任保育士",$D135="主幹教諭"),0,BL135)</f>
        <v>0</v>
      </c>
      <c r="CO135" s="310">
        <f t="shared" ref="CO135" si="1214">IF(OR($D135="副園長",$D135="教頭",$D135="主任保育士",$D135="主幹教諭"),0,BM135)</f>
        <v>0</v>
      </c>
      <c r="CP135" s="310">
        <f t="shared" ref="CP135" si="1215">IF(OR($D135="副園長",$D135="教頭",$D135="主任保育士",$D135="主幹教諭"),0,BN135)</f>
        <v>0</v>
      </c>
      <c r="CQ135" s="310">
        <f t="shared" ref="CQ135" si="1216">IF(OR($D135="副園長",$D135="教頭",$D135="主任保育士",$D135="主幹教諭"),0,BO135)</f>
        <v>0</v>
      </c>
      <c r="CR135" s="310">
        <f t="shared" ref="CR135" si="1217">IF(OR($D135="副園長",$D135="教頭",$D135="主任保育士",$D135="主幹教諭"),0,BP135)</f>
        <v>0</v>
      </c>
      <c r="CS135" s="310">
        <f t="shared" ref="CS135" si="1218">IF(OR($D135="副園長",$D135="教頭",$D135="主任保育士",$D135="主幹教諭"),0,BQ135)</f>
        <v>0</v>
      </c>
      <c r="CT135" s="310">
        <f t="shared" ref="CT135" si="1219">IF(OR($D135="副園長",$D135="教頭",$D135="主任保育士",$D135="主幹教諭"),0,BR135)</f>
        <v>0</v>
      </c>
      <c r="CU135" s="310">
        <f t="shared" ref="CU135" si="1220">IF(OR($D135="副園長",$D135="教頭",$D135="主任保育士",$D135="主幹教諭"),0,BS135)</f>
        <v>0</v>
      </c>
    </row>
    <row r="136" spans="1:99" x14ac:dyDescent="0.15">
      <c r="A136" s="533"/>
      <c r="B136" s="536"/>
      <c r="C136" s="536"/>
      <c r="D136" s="536"/>
      <c r="E136" s="541"/>
      <c r="F136" s="536"/>
      <c r="G136" s="314" t="s">
        <v>347</v>
      </c>
      <c r="H136" s="313"/>
      <c r="I136" s="344" t="str">
        <f t="shared" si="1164"/>
        <v/>
      </c>
      <c r="J136" s="344" t="str">
        <f t="shared" si="1165"/>
        <v/>
      </c>
      <c r="K136" s="344" t="str">
        <f t="shared" si="1166"/>
        <v/>
      </c>
      <c r="L136" s="344" t="str">
        <f t="shared" si="1167"/>
        <v/>
      </c>
      <c r="M136" s="344" t="str">
        <f t="shared" si="1168"/>
        <v/>
      </c>
      <c r="N136" s="344" t="str">
        <f t="shared" si="1169"/>
        <v/>
      </c>
      <c r="O136" s="344" t="str">
        <f t="shared" si="1170"/>
        <v/>
      </c>
      <c r="P136" s="344" t="str">
        <f t="shared" si="1171"/>
        <v/>
      </c>
      <c r="Q136" s="344" t="str">
        <f t="shared" si="1172"/>
        <v/>
      </c>
      <c r="R136" s="344" t="str">
        <f t="shared" si="1173"/>
        <v/>
      </c>
      <c r="S136" s="344" t="str">
        <f t="shared" si="1174"/>
        <v/>
      </c>
      <c r="T136" s="311">
        <f t="shared" si="1162"/>
        <v>0</v>
      </c>
      <c r="U136" s="312"/>
      <c r="V136" s="346" t="str">
        <f t="shared" si="1175"/>
        <v/>
      </c>
      <c r="W136" s="346" t="str">
        <f t="shared" si="1176"/>
        <v/>
      </c>
      <c r="X136" s="346" t="str">
        <f t="shared" si="1177"/>
        <v/>
      </c>
      <c r="Y136" s="346" t="str">
        <f t="shared" si="1178"/>
        <v/>
      </c>
      <c r="Z136" s="346" t="str">
        <f t="shared" si="1179"/>
        <v/>
      </c>
      <c r="AA136" s="346" t="str">
        <f t="shared" si="1180"/>
        <v/>
      </c>
      <c r="AB136" s="346" t="str">
        <f t="shared" si="1181"/>
        <v/>
      </c>
      <c r="AC136" s="346" t="str">
        <f t="shared" si="1182"/>
        <v/>
      </c>
      <c r="AD136" s="346" t="str">
        <f t="shared" si="1183"/>
        <v/>
      </c>
      <c r="AE136" s="346" t="str">
        <f t="shared" si="1184"/>
        <v/>
      </c>
      <c r="AF136" s="346" t="str">
        <f t="shared" si="1185"/>
        <v/>
      </c>
      <c r="AG136" s="311">
        <f t="shared" si="1163"/>
        <v>0</v>
      </c>
      <c r="AH136" s="544"/>
      <c r="AO136" s="304">
        <v>4</v>
      </c>
      <c r="AP136" s="304">
        <v>2</v>
      </c>
      <c r="AQ136" s="304">
        <v>11</v>
      </c>
      <c r="AR136" s="306">
        <f ca="1">IF($AQ136=1,IF(INDIRECT(ADDRESS(($AO136-1)*3+$AP136+5,$AQ136+7))="",0,INDIRECT(ADDRESS(($AO136-1)*3+$AP136+5,$AQ136+7))),IF(INDIRECT(ADDRESS(($AO136-1)*3+$AP136+5,$AQ136+7))="",0,IF(COUNTIF(INDIRECT(ADDRESS(($AO136-1)*36+($AP136-1)*12+6,COLUMN())):INDIRECT(ADDRESS(($AO136-1)*36+($AP136-1)*12+$AQ136+4,COLUMN())),INDIRECT(ADDRESS(($AO136-1)*3+$AP136+5,$AQ136+7)))&gt;=1,0,INDIRECT(ADDRESS(($AO136-1)*3+$AP136+5,$AQ136+7)))))</f>
        <v>0</v>
      </c>
      <c r="AS136" s="304">
        <f ca="1">COUNTIF(INDIRECT("H"&amp;(ROW()+12*(($AO136-1)*3+$AP136)-ROW())/12+5):INDIRECT("S"&amp;(ROW()+12*(($AO136-1)*3+$AP136)-ROW())/12+5),AR136)</f>
        <v>0</v>
      </c>
      <c r="AT136" s="306">
        <f ca="1">IF($AQ136=1,IF(INDIRECT(ADDRESS(($AO136-1)*3+$AP136+5,$AQ136+20))="",0,INDIRECT(ADDRESS(($AO136-1)*3+$AP136+5,$AQ136+20))),IF(INDIRECT(ADDRESS(($AO136-1)*3+$AP136+5,$AQ136+20))="",0,IF(COUNTIF(INDIRECT(ADDRESS(($AO136-1)*36+($AP136-1)*12+6,COLUMN())):INDIRECT(ADDRESS(($AO136-1)*36+($AP136-1)*12+$AQ136+4,COLUMN())),INDIRECT(ADDRESS(($AO136-1)*3+$AP136+5,$AQ136+20)))&gt;=1,0,INDIRECT(ADDRESS(($AO136-1)*3+$AP136+5,$AQ136+20)))))</f>
        <v>0</v>
      </c>
      <c r="AU136" s="304">
        <f ca="1">COUNTIF(INDIRECT("U"&amp;(ROW()+12*(($AO136-1)*3+$AP136)-ROW())/12+5):INDIRECT("AF"&amp;(ROW()+12*(($AO136-1)*3+$AP136)-ROW())/12+5),AT136)</f>
        <v>0</v>
      </c>
      <c r="AV136" s="304">
        <f ca="1">IF(AND(AR136+AT136&gt;0,AS136+AU136&gt;0),COUNTIF(AV$6:AV135,"&gt;0")+1,0)</f>
        <v>0</v>
      </c>
      <c r="BF136" s="304">
        <v>2</v>
      </c>
      <c r="BG136" s="304" t="s">
        <v>346</v>
      </c>
      <c r="BH136" s="310">
        <f>IF(BH135+BU135&gt;マスタ!$C$3,1,0)</f>
        <v>0</v>
      </c>
      <c r="BI136" s="310">
        <f>IF(BI135+BV135&gt;マスタ!$C$3,1,0)</f>
        <v>0</v>
      </c>
      <c r="BJ136" s="310">
        <f>IF(BJ135+BW135&gt;マスタ!$C$3,1,0)</f>
        <v>0</v>
      </c>
      <c r="BK136" s="310">
        <f>IF(BK135+BX135&gt;マスタ!$C$3,1,0)</f>
        <v>0</v>
      </c>
      <c r="BL136" s="310">
        <f>IF(BL135+BY135&gt;マスタ!$C$3,1,0)</f>
        <v>0</v>
      </c>
      <c r="BM136" s="310">
        <f>IF(BM135+BZ135&gt;マスタ!$C$3,1,0)</f>
        <v>0</v>
      </c>
      <c r="BN136" s="310">
        <f>IF(BN135+CA135&gt;マスタ!$C$3,1,0)</f>
        <v>0</v>
      </c>
      <c r="BO136" s="310">
        <f>IF(BO135+CB135&gt;マスタ!$C$3,1,0)</f>
        <v>0</v>
      </c>
      <c r="BP136" s="310">
        <f>IF(BP135+CC135&gt;マスタ!$C$3,1,0)</f>
        <v>0</v>
      </c>
      <c r="BQ136" s="310">
        <f>IF(BQ135+CD135&gt;マスタ!$C$3,1,0)</f>
        <v>0</v>
      </c>
      <c r="BR136" s="310">
        <f>IF(BR135+CE135&gt;マスタ!$C$3,1,0)</f>
        <v>0</v>
      </c>
      <c r="BS136" s="310">
        <f>IF(BS135+CF135&gt;マスタ!$C$3,1,0)</f>
        <v>0</v>
      </c>
      <c r="BU136" s="310"/>
      <c r="BV136" s="310"/>
      <c r="BW136" s="310"/>
      <c r="BX136" s="310"/>
      <c r="BY136" s="310"/>
      <c r="BZ136" s="310"/>
      <c r="CA136" s="310"/>
      <c r="CB136" s="310"/>
      <c r="CC136" s="310"/>
      <c r="CD136" s="310"/>
      <c r="CE136" s="310"/>
      <c r="CF136" s="310"/>
    </row>
    <row r="137" spans="1:99" x14ac:dyDescent="0.15">
      <c r="A137" s="534"/>
      <c r="B137" s="537"/>
      <c r="C137" s="537"/>
      <c r="D137" s="537"/>
      <c r="E137" s="542"/>
      <c r="F137" s="537"/>
      <c r="G137" s="353" t="s">
        <v>447</v>
      </c>
      <c r="H137" s="309"/>
      <c r="I137" s="347"/>
      <c r="J137" s="347"/>
      <c r="K137" s="347"/>
      <c r="L137" s="347"/>
      <c r="M137" s="347"/>
      <c r="N137" s="347"/>
      <c r="O137" s="347"/>
      <c r="P137" s="347"/>
      <c r="Q137" s="347"/>
      <c r="R137" s="347"/>
      <c r="S137" s="347"/>
      <c r="T137" s="307">
        <f t="shared" si="1162"/>
        <v>0</v>
      </c>
      <c r="U137" s="308"/>
      <c r="V137" s="348"/>
      <c r="W137" s="348"/>
      <c r="X137" s="348"/>
      <c r="Y137" s="348"/>
      <c r="Z137" s="348"/>
      <c r="AA137" s="348"/>
      <c r="AB137" s="348"/>
      <c r="AC137" s="348"/>
      <c r="AD137" s="348"/>
      <c r="AE137" s="348"/>
      <c r="AF137" s="348"/>
      <c r="AG137" s="307">
        <f t="shared" si="1163"/>
        <v>0</v>
      </c>
      <c r="AH137" s="545"/>
      <c r="AO137" s="304">
        <v>4</v>
      </c>
      <c r="AP137" s="304">
        <v>2</v>
      </c>
      <c r="AQ137" s="304">
        <v>12</v>
      </c>
      <c r="AR137" s="306">
        <f ca="1">IF($AQ137=1,IF(INDIRECT(ADDRESS(($AO137-1)*3+$AP137+5,$AQ137+7))="",0,INDIRECT(ADDRESS(($AO137-1)*3+$AP137+5,$AQ137+7))),IF(INDIRECT(ADDRESS(($AO137-1)*3+$AP137+5,$AQ137+7))="",0,IF(COUNTIF(INDIRECT(ADDRESS(($AO137-1)*36+($AP137-1)*12+6,COLUMN())):INDIRECT(ADDRESS(($AO137-1)*36+($AP137-1)*12+$AQ137+4,COLUMN())),INDIRECT(ADDRESS(($AO137-1)*3+$AP137+5,$AQ137+7)))&gt;=1,0,INDIRECT(ADDRESS(($AO137-1)*3+$AP137+5,$AQ137+7)))))</f>
        <v>0</v>
      </c>
      <c r="AS137" s="304">
        <f ca="1">COUNTIF(INDIRECT("H"&amp;(ROW()+12*(($AO137-1)*3+$AP137)-ROW())/12+5):INDIRECT("S"&amp;(ROW()+12*(($AO137-1)*3+$AP137)-ROW())/12+5),AR137)</f>
        <v>0</v>
      </c>
      <c r="AT137" s="306">
        <f ca="1">IF($AQ137=1,IF(INDIRECT(ADDRESS(($AO137-1)*3+$AP137+5,$AQ137+20))="",0,INDIRECT(ADDRESS(($AO137-1)*3+$AP137+5,$AQ137+20))),IF(INDIRECT(ADDRESS(($AO137-1)*3+$AP137+5,$AQ137+20))="",0,IF(COUNTIF(INDIRECT(ADDRESS(($AO137-1)*36+($AP137-1)*12+6,COLUMN())):INDIRECT(ADDRESS(($AO137-1)*36+($AP137-1)*12+$AQ137+4,COLUMN())),INDIRECT(ADDRESS(($AO137-1)*3+$AP137+5,$AQ137+20)))&gt;=1,0,INDIRECT(ADDRESS(($AO137-1)*3+$AP137+5,$AQ137+20)))))</f>
        <v>0</v>
      </c>
      <c r="AU137" s="304">
        <f ca="1">COUNTIF(INDIRECT("U"&amp;(ROW()+12*(($AO137-1)*3+$AP137)-ROW())/12+5):INDIRECT("AF"&amp;(ROW()+12*(($AO137-1)*3+$AP137)-ROW())/12+5),AT137)</f>
        <v>0</v>
      </c>
      <c r="AV137" s="304">
        <f ca="1">IF(AND(AR137+AT137&gt;0,AS137+AU137&gt;0),COUNTIF(AV$6:AV136,"&gt;0")+1,0)</f>
        <v>0</v>
      </c>
      <c r="BF137" s="304">
        <v>3</v>
      </c>
      <c r="BG137" s="338"/>
      <c r="BH137" s="310"/>
      <c r="BI137" s="310"/>
      <c r="BJ137" s="310"/>
      <c r="BK137" s="310"/>
      <c r="BL137" s="310"/>
      <c r="BM137" s="310"/>
      <c r="BN137" s="310"/>
      <c r="BO137" s="310"/>
      <c r="BP137" s="310"/>
      <c r="BQ137" s="310"/>
      <c r="BR137" s="310"/>
      <c r="BS137" s="310"/>
      <c r="BU137" s="310"/>
      <c r="BV137" s="310"/>
      <c r="BW137" s="310"/>
      <c r="BX137" s="310"/>
      <c r="BY137" s="310"/>
      <c r="BZ137" s="310"/>
      <c r="CA137" s="310"/>
      <c r="CB137" s="310"/>
      <c r="CC137" s="310"/>
      <c r="CD137" s="310"/>
      <c r="CE137" s="310"/>
      <c r="CF137" s="310"/>
    </row>
    <row r="138" spans="1:99" x14ac:dyDescent="0.15">
      <c r="A138" s="532">
        <v>45</v>
      </c>
      <c r="B138" s="535"/>
      <c r="C138" s="538"/>
      <c r="D138" s="539"/>
      <c r="E138" s="540"/>
      <c r="F138" s="539"/>
      <c r="G138" s="318" t="s">
        <v>348</v>
      </c>
      <c r="H138" s="317"/>
      <c r="I138" s="343" t="str">
        <f t="shared" ref="I138:I139" si="1221">IF(H138="","",H138)</f>
        <v/>
      </c>
      <c r="J138" s="343" t="str">
        <f t="shared" ref="J138:J139" si="1222">IF(I138="","",I138)</f>
        <v/>
      </c>
      <c r="K138" s="343" t="str">
        <f t="shared" ref="K138:K139" si="1223">IF(J138="","",J138)</f>
        <v/>
      </c>
      <c r="L138" s="343" t="str">
        <f t="shared" ref="L138:L139" si="1224">IF(K138="","",K138)</f>
        <v/>
      </c>
      <c r="M138" s="343" t="str">
        <f t="shared" ref="M138:M139" si="1225">IF(L138="","",L138)</f>
        <v/>
      </c>
      <c r="N138" s="343" t="str">
        <f t="shared" ref="N138:N139" si="1226">IF(M138="","",M138)</f>
        <v/>
      </c>
      <c r="O138" s="343" t="str">
        <f t="shared" ref="O138:O139" si="1227">IF(N138="","",N138)</f>
        <v/>
      </c>
      <c r="P138" s="343" t="str">
        <f t="shared" ref="P138:P139" si="1228">IF(O138="","",O138)</f>
        <v/>
      </c>
      <c r="Q138" s="343" t="str">
        <f t="shared" ref="Q138:Q139" si="1229">IF(P138="","",P138)</f>
        <v/>
      </c>
      <c r="R138" s="343" t="str">
        <f t="shared" ref="R138:R139" si="1230">IF(Q138="","",Q138)</f>
        <v/>
      </c>
      <c r="S138" s="343" t="str">
        <f t="shared" ref="S138:S139" si="1231">IF(R138="","",R138)</f>
        <v/>
      </c>
      <c r="T138" s="315">
        <f t="shared" si="1162"/>
        <v>0</v>
      </c>
      <c r="U138" s="316"/>
      <c r="V138" s="345" t="str">
        <f t="shared" ref="V138:V139" si="1232">IF(U138="","",U138)</f>
        <v/>
      </c>
      <c r="W138" s="345" t="str">
        <f t="shared" ref="W138:W139" si="1233">IF(V138="","",V138)</f>
        <v/>
      </c>
      <c r="X138" s="345" t="str">
        <f t="shared" ref="X138:X139" si="1234">IF(W138="","",W138)</f>
        <v/>
      </c>
      <c r="Y138" s="345" t="str">
        <f t="shared" ref="Y138:Y139" si="1235">IF(X138="","",X138)</f>
        <v/>
      </c>
      <c r="Z138" s="345" t="str">
        <f t="shared" ref="Z138:Z139" si="1236">IF(Y138="","",Y138)</f>
        <v/>
      </c>
      <c r="AA138" s="345" t="str">
        <f t="shared" ref="AA138:AA139" si="1237">IF(Z138="","",Z138)</f>
        <v/>
      </c>
      <c r="AB138" s="345" t="str">
        <f t="shared" ref="AB138:AB139" si="1238">IF(AA138="","",AA138)</f>
        <v/>
      </c>
      <c r="AC138" s="345" t="str">
        <f t="shared" ref="AC138:AC139" si="1239">IF(AB138="","",AB138)</f>
        <v/>
      </c>
      <c r="AD138" s="345" t="str">
        <f t="shared" ref="AD138:AD139" si="1240">IF(AC138="","",AC138)</f>
        <v/>
      </c>
      <c r="AE138" s="345" t="str">
        <f t="shared" ref="AE138:AE139" si="1241">IF(AD138="","",AD138)</f>
        <v/>
      </c>
      <c r="AF138" s="345" t="str">
        <f t="shared" ref="AF138:AF139" si="1242">IF(AE138="","",AE138)</f>
        <v/>
      </c>
      <c r="AG138" s="315">
        <f t="shared" si="1163"/>
        <v>0</v>
      </c>
      <c r="AH138" s="543"/>
      <c r="AO138" s="304">
        <v>4</v>
      </c>
      <c r="AP138" s="304">
        <v>3</v>
      </c>
      <c r="AQ138" s="304">
        <v>1</v>
      </c>
      <c r="AR138" s="306">
        <f ca="1">IF($AQ138=1,IF(INDIRECT(ADDRESS(($AO138-1)*3+$AP138+5,$AQ138+7))="",0,INDIRECT(ADDRESS(($AO138-1)*3+$AP138+5,$AQ138+7))),IF(INDIRECT(ADDRESS(($AO138-1)*3+$AP138+5,$AQ138+7))="",0,IF(COUNTIF(INDIRECT(ADDRESS(($AO138-1)*36+($AP138-1)*12+6,COLUMN())):INDIRECT(ADDRESS(($AO138-1)*36+($AP138-1)*12+$AQ138+4,COLUMN())),INDIRECT(ADDRESS(($AO138-1)*3+$AP138+5,$AQ138+7)))&gt;=1,0,INDIRECT(ADDRESS(($AO138-1)*3+$AP138+5,$AQ138+7)))))</f>
        <v>0</v>
      </c>
      <c r="AS138" s="304">
        <f ca="1">COUNTIF(INDIRECT("H"&amp;(ROW()+12*(($AO138-1)*3+$AP138)-ROW())/12+5):INDIRECT("S"&amp;(ROW()+12*(($AO138-1)*3+$AP138)-ROW())/12+5),AR138)</f>
        <v>0</v>
      </c>
      <c r="AT138" s="306">
        <f ca="1">IF($AQ138=1,IF(INDIRECT(ADDRESS(($AO138-1)*3+$AP138+5,$AQ138+20))="",0,INDIRECT(ADDRESS(($AO138-1)*3+$AP138+5,$AQ138+20))),IF(INDIRECT(ADDRESS(($AO138-1)*3+$AP138+5,$AQ138+20))="",0,IF(COUNTIF(INDIRECT(ADDRESS(($AO138-1)*36+($AP138-1)*12+6,COLUMN())):INDIRECT(ADDRESS(($AO138-1)*36+($AP138-1)*12+$AQ138+4,COLUMN())),INDIRECT(ADDRESS(($AO138-1)*3+$AP138+5,$AQ138+20)))&gt;=1,0,INDIRECT(ADDRESS(($AO138-1)*3+$AP138+5,$AQ138+20)))))</f>
        <v>0</v>
      </c>
      <c r="AU138" s="304">
        <f ca="1">COUNTIF(INDIRECT("U"&amp;(ROW()+12*(($AO138-1)*3+$AP138)-ROW())/12+5):INDIRECT("AF"&amp;(ROW()+12*(($AO138-1)*3+$AP138)-ROW())/12+5),AT138)</f>
        <v>0</v>
      </c>
      <c r="AV138" s="304">
        <f ca="1">IF(AND(AR138+AT138&gt;0,AS138+AU138&gt;0),COUNTIF(AV$6:AV137,"&gt;0")+1,0)</f>
        <v>0</v>
      </c>
      <c r="BF138" s="304">
        <v>1</v>
      </c>
      <c r="BH138" s="310">
        <f t="shared" ref="BH138" si="1243">SUM(H138:H139)</f>
        <v>0</v>
      </c>
      <c r="BI138" s="310">
        <f t="shared" ref="BI138" si="1244">SUM(I138:I139)</f>
        <v>0</v>
      </c>
      <c r="BJ138" s="310">
        <f t="shared" ref="BJ138" si="1245">SUM(J138:J139)</f>
        <v>0</v>
      </c>
      <c r="BK138" s="310">
        <f t="shared" ref="BK138" si="1246">SUM(K138:K139)</f>
        <v>0</v>
      </c>
      <c r="BL138" s="310">
        <f t="shared" ref="BL138" si="1247">SUM(L138:L139)</f>
        <v>0</v>
      </c>
      <c r="BM138" s="310">
        <f t="shared" ref="BM138" si="1248">SUM(M138:M139)</f>
        <v>0</v>
      </c>
      <c r="BN138" s="310">
        <f t="shared" ref="BN138" si="1249">SUM(N138:N139)</f>
        <v>0</v>
      </c>
      <c r="BO138" s="310">
        <f t="shared" ref="BO138" si="1250">SUM(O138:O139)</f>
        <v>0</v>
      </c>
      <c r="BP138" s="310">
        <f t="shared" ref="BP138" si="1251">SUM(P138:P139)</f>
        <v>0</v>
      </c>
      <c r="BQ138" s="310">
        <f t="shared" ref="BQ138" si="1252">SUM(Q138:Q139)</f>
        <v>0</v>
      </c>
      <c r="BR138" s="310">
        <f t="shared" ref="BR138" si="1253">SUM(R138:R139)</f>
        <v>0</v>
      </c>
      <c r="BS138" s="310">
        <f t="shared" ref="BS138" si="1254">SUM(S138:S139)</f>
        <v>0</v>
      </c>
      <c r="BU138" s="310">
        <f t="shared" ref="BU138" si="1255">SUM(U138:U139)</f>
        <v>0</v>
      </c>
      <c r="BV138" s="310">
        <f t="shared" ref="BV138" si="1256">SUM(V138:V139)</f>
        <v>0</v>
      </c>
      <c r="BW138" s="310">
        <f t="shared" ref="BW138" si="1257">SUM(W138:W139)</f>
        <v>0</v>
      </c>
      <c r="BX138" s="310">
        <f t="shared" ref="BX138" si="1258">SUM(X138:X139)</f>
        <v>0</v>
      </c>
      <c r="BY138" s="310">
        <f t="shared" ref="BY138" si="1259">SUM(Y138:Y139)</f>
        <v>0</v>
      </c>
      <c r="BZ138" s="310">
        <f t="shared" ref="BZ138" si="1260">SUM(Z138:Z139)</f>
        <v>0</v>
      </c>
      <c r="CA138" s="310">
        <f t="shared" ref="CA138" si="1261">SUM(AA138:AA139)</f>
        <v>0</v>
      </c>
      <c r="CB138" s="310">
        <f t="shared" ref="CB138" si="1262">SUM(AB138:AB139)</f>
        <v>0</v>
      </c>
      <c r="CC138" s="310">
        <f t="shared" ref="CC138" si="1263">SUM(AC138:AC139)</f>
        <v>0</v>
      </c>
      <c r="CD138" s="310">
        <f t="shared" ref="CD138" si="1264">SUM(AD138:AD139)</f>
        <v>0</v>
      </c>
      <c r="CE138" s="310">
        <f t="shared" ref="CE138" si="1265">SUM(AE138:AE139)</f>
        <v>0</v>
      </c>
      <c r="CF138" s="310">
        <f t="shared" ref="CF138" si="1266">SUM(AF138:AF139)</f>
        <v>0</v>
      </c>
      <c r="CI138" s="339" t="s">
        <v>421</v>
      </c>
      <c r="CJ138" s="310">
        <f>IF(OR($D138="副園長",$D138="教頭",$D138="主任保育士",$D138="主幹教諭"),0,BH138)</f>
        <v>0</v>
      </c>
      <c r="CK138" s="310">
        <f t="shared" ref="CK138" si="1267">IF(OR($D138="副園長",$D138="教頭",$D138="主任保育士",$D138="主幹教諭"),0,BI138)</f>
        <v>0</v>
      </c>
      <c r="CL138" s="310">
        <f t="shared" ref="CL138" si="1268">IF(OR($D138="副園長",$D138="教頭",$D138="主任保育士",$D138="主幹教諭"),0,BJ138)</f>
        <v>0</v>
      </c>
      <c r="CM138" s="310">
        <f t="shared" ref="CM138" si="1269">IF(OR($D138="副園長",$D138="教頭",$D138="主任保育士",$D138="主幹教諭"),0,BK138)</f>
        <v>0</v>
      </c>
      <c r="CN138" s="310">
        <f t="shared" ref="CN138" si="1270">IF(OR($D138="副園長",$D138="教頭",$D138="主任保育士",$D138="主幹教諭"),0,BL138)</f>
        <v>0</v>
      </c>
      <c r="CO138" s="310">
        <f t="shared" ref="CO138" si="1271">IF(OR($D138="副園長",$D138="教頭",$D138="主任保育士",$D138="主幹教諭"),0,BM138)</f>
        <v>0</v>
      </c>
      <c r="CP138" s="310">
        <f t="shared" ref="CP138" si="1272">IF(OR($D138="副園長",$D138="教頭",$D138="主任保育士",$D138="主幹教諭"),0,BN138)</f>
        <v>0</v>
      </c>
      <c r="CQ138" s="310">
        <f t="shared" ref="CQ138" si="1273">IF(OR($D138="副園長",$D138="教頭",$D138="主任保育士",$D138="主幹教諭"),0,BO138)</f>
        <v>0</v>
      </c>
      <c r="CR138" s="310">
        <f t="shared" ref="CR138" si="1274">IF(OR($D138="副園長",$D138="教頭",$D138="主任保育士",$D138="主幹教諭"),0,BP138)</f>
        <v>0</v>
      </c>
      <c r="CS138" s="310">
        <f t="shared" ref="CS138" si="1275">IF(OR($D138="副園長",$D138="教頭",$D138="主任保育士",$D138="主幹教諭"),0,BQ138)</f>
        <v>0</v>
      </c>
      <c r="CT138" s="310">
        <f t="shared" ref="CT138" si="1276">IF(OR($D138="副園長",$D138="教頭",$D138="主任保育士",$D138="主幹教諭"),0,BR138)</f>
        <v>0</v>
      </c>
      <c r="CU138" s="310">
        <f t="shared" ref="CU138" si="1277">IF(OR($D138="副園長",$D138="教頭",$D138="主任保育士",$D138="主幹教諭"),0,BS138)</f>
        <v>0</v>
      </c>
    </row>
    <row r="139" spans="1:99" x14ac:dyDescent="0.15">
      <c r="A139" s="533"/>
      <c r="B139" s="536"/>
      <c r="C139" s="536"/>
      <c r="D139" s="536"/>
      <c r="E139" s="541"/>
      <c r="F139" s="536"/>
      <c r="G139" s="314" t="s">
        <v>347</v>
      </c>
      <c r="H139" s="313"/>
      <c r="I139" s="344" t="str">
        <f t="shared" si="1221"/>
        <v/>
      </c>
      <c r="J139" s="344" t="str">
        <f t="shared" si="1222"/>
        <v/>
      </c>
      <c r="K139" s="344" t="str">
        <f t="shared" si="1223"/>
        <v/>
      </c>
      <c r="L139" s="344" t="str">
        <f t="shared" si="1224"/>
        <v/>
      </c>
      <c r="M139" s="344" t="str">
        <f t="shared" si="1225"/>
        <v/>
      </c>
      <c r="N139" s="344" t="str">
        <f t="shared" si="1226"/>
        <v/>
      </c>
      <c r="O139" s="344" t="str">
        <f t="shared" si="1227"/>
        <v/>
      </c>
      <c r="P139" s="344" t="str">
        <f t="shared" si="1228"/>
        <v/>
      </c>
      <c r="Q139" s="344" t="str">
        <f t="shared" si="1229"/>
        <v/>
      </c>
      <c r="R139" s="344" t="str">
        <f t="shared" si="1230"/>
        <v/>
      </c>
      <c r="S139" s="344" t="str">
        <f t="shared" si="1231"/>
        <v/>
      </c>
      <c r="T139" s="311">
        <f t="shared" si="1162"/>
        <v>0</v>
      </c>
      <c r="U139" s="312"/>
      <c r="V139" s="346" t="str">
        <f t="shared" si="1232"/>
        <v/>
      </c>
      <c r="W139" s="346" t="str">
        <f t="shared" si="1233"/>
        <v/>
      </c>
      <c r="X139" s="346" t="str">
        <f t="shared" si="1234"/>
        <v/>
      </c>
      <c r="Y139" s="346" t="str">
        <f t="shared" si="1235"/>
        <v/>
      </c>
      <c r="Z139" s="346" t="str">
        <f t="shared" si="1236"/>
        <v/>
      </c>
      <c r="AA139" s="346" t="str">
        <f t="shared" si="1237"/>
        <v/>
      </c>
      <c r="AB139" s="346" t="str">
        <f t="shared" si="1238"/>
        <v/>
      </c>
      <c r="AC139" s="346" t="str">
        <f t="shared" si="1239"/>
        <v/>
      </c>
      <c r="AD139" s="346" t="str">
        <f t="shared" si="1240"/>
        <v/>
      </c>
      <c r="AE139" s="346" t="str">
        <f t="shared" si="1241"/>
        <v/>
      </c>
      <c r="AF139" s="346" t="str">
        <f t="shared" si="1242"/>
        <v/>
      </c>
      <c r="AG139" s="311">
        <f t="shared" si="1163"/>
        <v>0</v>
      </c>
      <c r="AH139" s="544"/>
      <c r="AO139" s="304">
        <v>4</v>
      </c>
      <c r="AP139" s="304">
        <v>3</v>
      </c>
      <c r="AQ139" s="304">
        <v>2</v>
      </c>
      <c r="AR139" s="306">
        <f ca="1">IF($AQ139=1,IF(INDIRECT(ADDRESS(($AO139-1)*3+$AP139+5,$AQ139+7))="",0,INDIRECT(ADDRESS(($AO139-1)*3+$AP139+5,$AQ139+7))),IF(INDIRECT(ADDRESS(($AO139-1)*3+$AP139+5,$AQ139+7))="",0,IF(COUNTIF(INDIRECT(ADDRESS(($AO139-1)*36+($AP139-1)*12+6,COLUMN())):INDIRECT(ADDRESS(($AO139-1)*36+($AP139-1)*12+$AQ139+4,COLUMN())),INDIRECT(ADDRESS(($AO139-1)*3+$AP139+5,$AQ139+7)))&gt;=1,0,INDIRECT(ADDRESS(($AO139-1)*3+$AP139+5,$AQ139+7)))))</f>
        <v>0</v>
      </c>
      <c r="AS139" s="304">
        <f ca="1">COUNTIF(INDIRECT("H"&amp;(ROW()+12*(($AO139-1)*3+$AP139)-ROW())/12+5):INDIRECT("S"&amp;(ROW()+12*(($AO139-1)*3+$AP139)-ROW())/12+5),AR139)</f>
        <v>0</v>
      </c>
      <c r="AT139" s="306">
        <f ca="1">IF($AQ139=1,IF(INDIRECT(ADDRESS(($AO139-1)*3+$AP139+5,$AQ139+20))="",0,INDIRECT(ADDRESS(($AO139-1)*3+$AP139+5,$AQ139+20))),IF(INDIRECT(ADDRESS(($AO139-1)*3+$AP139+5,$AQ139+20))="",0,IF(COUNTIF(INDIRECT(ADDRESS(($AO139-1)*36+($AP139-1)*12+6,COLUMN())):INDIRECT(ADDRESS(($AO139-1)*36+($AP139-1)*12+$AQ139+4,COLUMN())),INDIRECT(ADDRESS(($AO139-1)*3+$AP139+5,$AQ139+20)))&gt;=1,0,INDIRECT(ADDRESS(($AO139-1)*3+$AP139+5,$AQ139+20)))))</f>
        <v>0</v>
      </c>
      <c r="AU139" s="304">
        <f ca="1">COUNTIF(INDIRECT("U"&amp;(ROW()+12*(($AO139-1)*3+$AP139)-ROW())/12+5):INDIRECT("AF"&amp;(ROW()+12*(($AO139-1)*3+$AP139)-ROW())/12+5),AT139)</f>
        <v>0</v>
      </c>
      <c r="AV139" s="304">
        <f ca="1">IF(AND(AR139+AT139&gt;0,AS139+AU139&gt;0),COUNTIF(AV$6:AV138,"&gt;0")+1,0)</f>
        <v>0</v>
      </c>
      <c r="BF139" s="304">
        <v>2</v>
      </c>
      <c r="BG139" s="304" t="s">
        <v>346</v>
      </c>
      <c r="BH139" s="310">
        <f>IF(BH138+BU138&gt;マスタ!$C$3,1,0)</f>
        <v>0</v>
      </c>
      <c r="BI139" s="310">
        <f>IF(BI138+BV138&gt;マスタ!$C$3,1,0)</f>
        <v>0</v>
      </c>
      <c r="BJ139" s="310">
        <f>IF(BJ138+BW138&gt;マスタ!$C$3,1,0)</f>
        <v>0</v>
      </c>
      <c r="BK139" s="310">
        <f>IF(BK138+BX138&gt;マスタ!$C$3,1,0)</f>
        <v>0</v>
      </c>
      <c r="BL139" s="310">
        <f>IF(BL138+BY138&gt;マスタ!$C$3,1,0)</f>
        <v>0</v>
      </c>
      <c r="BM139" s="310">
        <f>IF(BM138+BZ138&gt;マスタ!$C$3,1,0)</f>
        <v>0</v>
      </c>
      <c r="BN139" s="310">
        <f>IF(BN138+CA138&gt;マスタ!$C$3,1,0)</f>
        <v>0</v>
      </c>
      <c r="BO139" s="310">
        <f>IF(BO138+CB138&gt;マスタ!$C$3,1,0)</f>
        <v>0</v>
      </c>
      <c r="BP139" s="310">
        <f>IF(BP138+CC138&gt;マスタ!$C$3,1,0)</f>
        <v>0</v>
      </c>
      <c r="BQ139" s="310">
        <f>IF(BQ138+CD138&gt;マスタ!$C$3,1,0)</f>
        <v>0</v>
      </c>
      <c r="BR139" s="310">
        <f>IF(BR138+CE138&gt;マスタ!$C$3,1,0)</f>
        <v>0</v>
      </c>
      <c r="BS139" s="310">
        <f>IF(BS138+CF138&gt;マスタ!$C$3,1,0)</f>
        <v>0</v>
      </c>
      <c r="BU139" s="310"/>
      <c r="BV139" s="310"/>
      <c r="BW139" s="310"/>
      <c r="BX139" s="310"/>
      <c r="BY139" s="310"/>
      <c r="BZ139" s="310"/>
      <c r="CA139" s="310"/>
      <c r="CB139" s="310"/>
      <c r="CC139" s="310"/>
      <c r="CD139" s="310"/>
      <c r="CE139" s="310"/>
      <c r="CF139" s="310"/>
    </row>
    <row r="140" spans="1:99" x14ac:dyDescent="0.15">
      <c r="A140" s="534"/>
      <c r="B140" s="537"/>
      <c r="C140" s="537"/>
      <c r="D140" s="537"/>
      <c r="E140" s="542"/>
      <c r="F140" s="537"/>
      <c r="G140" s="353" t="s">
        <v>447</v>
      </c>
      <c r="H140" s="309"/>
      <c r="I140" s="347"/>
      <c r="J140" s="347"/>
      <c r="K140" s="347"/>
      <c r="L140" s="347"/>
      <c r="M140" s="347"/>
      <c r="N140" s="347"/>
      <c r="O140" s="347"/>
      <c r="P140" s="347"/>
      <c r="Q140" s="347"/>
      <c r="R140" s="347"/>
      <c r="S140" s="347"/>
      <c r="T140" s="307">
        <f t="shared" si="1162"/>
        <v>0</v>
      </c>
      <c r="U140" s="308"/>
      <c r="V140" s="348"/>
      <c r="W140" s="348"/>
      <c r="X140" s="348"/>
      <c r="Y140" s="348"/>
      <c r="Z140" s="348"/>
      <c r="AA140" s="348"/>
      <c r="AB140" s="348"/>
      <c r="AC140" s="348"/>
      <c r="AD140" s="348"/>
      <c r="AE140" s="348"/>
      <c r="AF140" s="348"/>
      <c r="AG140" s="307">
        <f t="shared" si="1163"/>
        <v>0</v>
      </c>
      <c r="AH140" s="545"/>
      <c r="AO140" s="304">
        <v>4</v>
      </c>
      <c r="AP140" s="304">
        <v>3</v>
      </c>
      <c r="AQ140" s="304">
        <v>3</v>
      </c>
      <c r="AR140" s="306">
        <f ca="1">IF($AQ140=1,IF(INDIRECT(ADDRESS(($AO140-1)*3+$AP140+5,$AQ140+7))="",0,INDIRECT(ADDRESS(($AO140-1)*3+$AP140+5,$AQ140+7))),IF(INDIRECT(ADDRESS(($AO140-1)*3+$AP140+5,$AQ140+7))="",0,IF(COUNTIF(INDIRECT(ADDRESS(($AO140-1)*36+($AP140-1)*12+6,COLUMN())):INDIRECT(ADDRESS(($AO140-1)*36+($AP140-1)*12+$AQ140+4,COLUMN())),INDIRECT(ADDRESS(($AO140-1)*3+$AP140+5,$AQ140+7)))&gt;=1,0,INDIRECT(ADDRESS(($AO140-1)*3+$AP140+5,$AQ140+7)))))</f>
        <v>0</v>
      </c>
      <c r="AS140" s="304">
        <f ca="1">COUNTIF(INDIRECT("H"&amp;(ROW()+12*(($AO140-1)*3+$AP140)-ROW())/12+5):INDIRECT("S"&amp;(ROW()+12*(($AO140-1)*3+$AP140)-ROW())/12+5),AR140)</f>
        <v>0</v>
      </c>
      <c r="AT140" s="306">
        <f ca="1">IF($AQ140=1,IF(INDIRECT(ADDRESS(($AO140-1)*3+$AP140+5,$AQ140+20))="",0,INDIRECT(ADDRESS(($AO140-1)*3+$AP140+5,$AQ140+20))),IF(INDIRECT(ADDRESS(($AO140-1)*3+$AP140+5,$AQ140+20))="",0,IF(COUNTIF(INDIRECT(ADDRESS(($AO140-1)*36+($AP140-1)*12+6,COLUMN())):INDIRECT(ADDRESS(($AO140-1)*36+($AP140-1)*12+$AQ140+4,COLUMN())),INDIRECT(ADDRESS(($AO140-1)*3+$AP140+5,$AQ140+20)))&gt;=1,0,INDIRECT(ADDRESS(($AO140-1)*3+$AP140+5,$AQ140+20)))))</f>
        <v>0</v>
      </c>
      <c r="AU140" s="304">
        <f ca="1">COUNTIF(INDIRECT("U"&amp;(ROW()+12*(($AO140-1)*3+$AP140)-ROW())/12+5):INDIRECT("AF"&amp;(ROW()+12*(($AO140-1)*3+$AP140)-ROW())/12+5),AT140)</f>
        <v>0</v>
      </c>
      <c r="AV140" s="304">
        <f ca="1">IF(AND(AR140+AT140&gt;0,AS140+AU140&gt;0),COUNTIF(AV$6:AV139,"&gt;0")+1,0)</f>
        <v>0</v>
      </c>
      <c r="BF140" s="304">
        <v>3</v>
      </c>
      <c r="BG140" s="338"/>
      <c r="BH140" s="310"/>
      <c r="BI140" s="310"/>
      <c r="BJ140" s="310"/>
      <c r="BK140" s="310"/>
      <c r="BL140" s="310"/>
      <c r="BM140" s="310"/>
      <c r="BN140" s="310"/>
      <c r="BO140" s="310"/>
      <c r="BP140" s="310"/>
      <c r="BQ140" s="310"/>
      <c r="BR140" s="310"/>
      <c r="BS140" s="310"/>
      <c r="BU140" s="310"/>
      <c r="BV140" s="310"/>
      <c r="BW140" s="310"/>
      <c r="BX140" s="310"/>
      <c r="BY140" s="310"/>
      <c r="BZ140" s="310"/>
      <c r="CA140" s="310"/>
      <c r="CB140" s="310"/>
      <c r="CC140" s="310"/>
      <c r="CD140" s="310"/>
      <c r="CE140" s="310"/>
      <c r="CF140" s="310"/>
    </row>
    <row r="141" spans="1:99" x14ac:dyDescent="0.15">
      <c r="A141" s="532">
        <v>46</v>
      </c>
      <c r="B141" s="535"/>
      <c r="C141" s="538"/>
      <c r="D141" s="539"/>
      <c r="E141" s="540"/>
      <c r="F141" s="539"/>
      <c r="G141" s="318" t="s">
        <v>348</v>
      </c>
      <c r="H141" s="317"/>
      <c r="I141" s="343" t="str">
        <f t="shared" ref="I141:I142" si="1278">IF(H141="","",H141)</f>
        <v/>
      </c>
      <c r="J141" s="343" t="str">
        <f t="shared" ref="J141:J142" si="1279">IF(I141="","",I141)</f>
        <v/>
      </c>
      <c r="K141" s="343" t="str">
        <f t="shared" ref="K141:K142" si="1280">IF(J141="","",J141)</f>
        <v/>
      </c>
      <c r="L141" s="343" t="str">
        <f t="shared" ref="L141:L142" si="1281">IF(K141="","",K141)</f>
        <v/>
      </c>
      <c r="M141" s="343" t="str">
        <f t="shared" ref="M141:M142" si="1282">IF(L141="","",L141)</f>
        <v/>
      </c>
      <c r="N141" s="343" t="str">
        <f t="shared" ref="N141:N142" si="1283">IF(M141="","",M141)</f>
        <v/>
      </c>
      <c r="O141" s="343" t="str">
        <f t="shared" ref="O141:O142" si="1284">IF(N141="","",N141)</f>
        <v/>
      </c>
      <c r="P141" s="343" t="str">
        <f t="shared" ref="P141:P142" si="1285">IF(O141="","",O141)</f>
        <v/>
      </c>
      <c r="Q141" s="343" t="str">
        <f t="shared" ref="Q141:Q142" si="1286">IF(P141="","",P141)</f>
        <v/>
      </c>
      <c r="R141" s="343" t="str">
        <f t="shared" ref="R141:R142" si="1287">IF(Q141="","",Q141)</f>
        <v/>
      </c>
      <c r="S141" s="343" t="str">
        <f t="shared" ref="S141:S142" si="1288">IF(R141="","",R141)</f>
        <v/>
      </c>
      <c r="T141" s="315">
        <f t="shared" si="1162"/>
        <v>0</v>
      </c>
      <c r="U141" s="316"/>
      <c r="V141" s="345" t="str">
        <f t="shared" ref="V141:V142" si="1289">IF(U141="","",U141)</f>
        <v/>
      </c>
      <c r="W141" s="345" t="str">
        <f t="shared" ref="W141:W142" si="1290">IF(V141="","",V141)</f>
        <v/>
      </c>
      <c r="X141" s="345" t="str">
        <f t="shared" ref="X141:X142" si="1291">IF(W141="","",W141)</f>
        <v/>
      </c>
      <c r="Y141" s="345" t="str">
        <f t="shared" ref="Y141:Y142" si="1292">IF(X141="","",X141)</f>
        <v/>
      </c>
      <c r="Z141" s="345" t="str">
        <f t="shared" ref="Z141:Z142" si="1293">IF(Y141="","",Y141)</f>
        <v/>
      </c>
      <c r="AA141" s="345" t="str">
        <f t="shared" ref="AA141:AA142" si="1294">IF(Z141="","",Z141)</f>
        <v/>
      </c>
      <c r="AB141" s="345" t="str">
        <f t="shared" ref="AB141:AB142" si="1295">IF(AA141="","",AA141)</f>
        <v/>
      </c>
      <c r="AC141" s="345" t="str">
        <f t="shared" ref="AC141:AC142" si="1296">IF(AB141="","",AB141)</f>
        <v/>
      </c>
      <c r="AD141" s="345" t="str">
        <f t="shared" ref="AD141:AD142" si="1297">IF(AC141="","",AC141)</f>
        <v/>
      </c>
      <c r="AE141" s="345" t="str">
        <f t="shared" ref="AE141:AE142" si="1298">IF(AD141="","",AD141)</f>
        <v/>
      </c>
      <c r="AF141" s="345" t="str">
        <f t="shared" ref="AF141:AF142" si="1299">IF(AE141="","",AE141)</f>
        <v/>
      </c>
      <c r="AG141" s="315">
        <f t="shared" si="1163"/>
        <v>0</v>
      </c>
      <c r="AH141" s="543"/>
      <c r="AO141" s="304">
        <v>4</v>
      </c>
      <c r="AP141" s="304">
        <v>3</v>
      </c>
      <c r="AQ141" s="304">
        <v>4</v>
      </c>
      <c r="AR141" s="306">
        <f ca="1">IF($AQ141=1,IF(INDIRECT(ADDRESS(($AO141-1)*3+$AP141+5,$AQ141+7))="",0,INDIRECT(ADDRESS(($AO141-1)*3+$AP141+5,$AQ141+7))),IF(INDIRECT(ADDRESS(($AO141-1)*3+$AP141+5,$AQ141+7))="",0,IF(COUNTIF(INDIRECT(ADDRESS(($AO141-1)*36+($AP141-1)*12+6,COLUMN())):INDIRECT(ADDRESS(($AO141-1)*36+($AP141-1)*12+$AQ141+4,COLUMN())),INDIRECT(ADDRESS(($AO141-1)*3+$AP141+5,$AQ141+7)))&gt;=1,0,INDIRECT(ADDRESS(($AO141-1)*3+$AP141+5,$AQ141+7)))))</f>
        <v>0</v>
      </c>
      <c r="AS141" s="304">
        <f ca="1">COUNTIF(INDIRECT("H"&amp;(ROW()+12*(($AO141-1)*3+$AP141)-ROW())/12+5):INDIRECT("S"&amp;(ROW()+12*(($AO141-1)*3+$AP141)-ROW())/12+5),AR141)</f>
        <v>0</v>
      </c>
      <c r="AT141" s="306">
        <f ca="1">IF($AQ141=1,IF(INDIRECT(ADDRESS(($AO141-1)*3+$AP141+5,$AQ141+20))="",0,INDIRECT(ADDRESS(($AO141-1)*3+$AP141+5,$AQ141+20))),IF(INDIRECT(ADDRESS(($AO141-1)*3+$AP141+5,$AQ141+20))="",0,IF(COUNTIF(INDIRECT(ADDRESS(($AO141-1)*36+($AP141-1)*12+6,COLUMN())):INDIRECT(ADDRESS(($AO141-1)*36+($AP141-1)*12+$AQ141+4,COLUMN())),INDIRECT(ADDRESS(($AO141-1)*3+$AP141+5,$AQ141+20)))&gt;=1,0,INDIRECT(ADDRESS(($AO141-1)*3+$AP141+5,$AQ141+20)))))</f>
        <v>0</v>
      </c>
      <c r="AU141" s="304">
        <f ca="1">COUNTIF(INDIRECT("U"&amp;(ROW()+12*(($AO141-1)*3+$AP141)-ROW())/12+5):INDIRECT("AF"&amp;(ROW()+12*(($AO141-1)*3+$AP141)-ROW())/12+5),AT141)</f>
        <v>0</v>
      </c>
      <c r="AV141" s="304">
        <f ca="1">IF(AND(AR141+AT141&gt;0,AS141+AU141&gt;0),COUNTIF(AV$6:AV140,"&gt;0")+1,0)</f>
        <v>0</v>
      </c>
      <c r="BF141" s="304">
        <v>1</v>
      </c>
      <c r="BH141" s="310">
        <f t="shared" ref="BH141" si="1300">SUM(H141:H142)</f>
        <v>0</v>
      </c>
      <c r="BI141" s="310">
        <f t="shared" ref="BI141" si="1301">SUM(I141:I142)</f>
        <v>0</v>
      </c>
      <c r="BJ141" s="310">
        <f t="shared" ref="BJ141" si="1302">SUM(J141:J142)</f>
        <v>0</v>
      </c>
      <c r="BK141" s="310">
        <f t="shared" ref="BK141" si="1303">SUM(K141:K142)</f>
        <v>0</v>
      </c>
      <c r="BL141" s="310">
        <f t="shared" ref="BL141" si="1304">SUM(L141:L142)</f>
        <v>0</v>
      </c>
      <c r="BM141" s="310">
        <f t="shared" ref="BM141" si="1305">SUM(M141:M142)</f>
        <v>0</v>
      </c>
      <c r="BN141" s="310">
        <f t="shared" ref="BN141" si="1306">SUM(N141:N142)</f>
        <v>0</v>
      </c>
      <c r="BO141" s="310">
        <f t="shared" ref="BO141" si="1307">SUM(O141:O142)</f>
        <v>0</v>
      </c>
      <c r="BP141" s="310">
        <f t="shared" ref="BP141" si="1308">SUM(P141:P142)</f>
        <v>0</v>
      </c>
      <c r="BQ141" s="310">
        <f t="shared" ref="BQ141" si="1309">SUM(Q141:Q142)</f>
        <v>0</v>
      </c>
      <c r="BR141" s="310">
        <f t="shared" ref="BR141" si="1310">SUM(R141:R142)</f>
        <v>0</v>
      </c>
      <c r="BS141" s="310">
        <f t="shared" ref="BS141" si="1311">SUM(S141:S142)</f>
        <v>0</v>
      </c>
      <c r="BU141" s="310">
        <f t="shared" ref="BU141" si="1312">SUM(U141:U142)</f>
        <v>0</v>
      </c>
      <c r="BV141" s="310">
        <f t="shared" ref="BV141" si="1313">SUM(V141:V142)</f>
        <v>0</v>
      </c>
      <c r="BW141" s="310">
        <f t="shared" ref="BW141" si="1314">SUM(W141:W142)</f>
        <v>0</v>
      </c>
      <c r="BX141" s="310">
        <f t="shared" ref="BX141" si="1315">SUM(X141:X142)</f>
        <v>0</v>
      </c>
      <c r="BY141" s="310">
        <f t="shared" ref="BY141" si="1316">SUM(Y141:Y142)</f>
        <v>0</v>
      </c>
      <c r="BZ141" s="310">
        <f t="shared" ref="BZ141" si="1317">SUM(Z141:Z142)</f>
        <v>0</v>
      </c>
      <c r="CA141" s="310">
        <f t="shared" ref="CA141" si="1318">SUM(AA141:AA142)</f>
        <v>0</v>
      </c>
      <c r="CB141" s="310">
        <f t="shared" ref="CB141" si="1319">SUM(AB141:AB142)</f>
        <v>0</v>
      </c>
      <c r="CC141" s="310">
        <f t="shared" ref="CC141" si="1320">SUM(AC141:AC142)</f>
        <v>0</v>
      </c>
      <c r="CD141" s="310">
        <f t="shared" ref="CD141" si="1321">SUM(AD141:AD142)</f>
        <v>0</v>
      </c>
      <c r="CE141" s="310">
        <f t="shared" ref="CE141" si="1322">SUM(AE141:AE142)</f>
        <v>0</v>
      </c>
      <c r="CF141" s="310">
        <f t="shared" ref="CF141" si="1323">SUM(AF141:AF142)</f>
        <v>0</v>
      </c>
      <c r="CI141" s="339" t="s">
        <v>421</v>
      </c>
      <c r="CJ141" s="310">
        <f>IF(OR($D141="副園長",$D141="教頭",$D141="主任保育士",$D141="主幹教諭"),0,BH141)</f>
        <v>0</v>
      </c>
      <c r="CK141" s="310">
        <f t="shared" ref="CK141" si="1324">IF(OR($D141="副園長",$D141="教頭",$D141="主任保育士",$D141="主幹教諭"),0,BI141)</f>
        <v>0</v>
      </c>
      <c r="CL141" s="310">
        <f t="shared" ref="CL141" si="1325">IF(OR($D141="副園長",$D141="教頭",$D141="主任保育士",$D141="主幹教諭"),0,BJ141)</f>
        <v>0</v>
      </c>
      <c r="CM141" s="310">
        <f t="shared" ref="CM141" si="1326">IF(OR($D141="副園長",$D141="教頭",$D141="主任保育士",$D141="主幹教諭"),0,BK141)</f>
        <v>0</v>
      </c>
      <c r="CN141" s="310">
        <f t="shared" ref="CN141" si="1327">IF(OR($D141="副園長",$D141="教頭",$D141="主任保育士",$D141="主幹教諭"),0,BL141)</f>
        <v>0</v>
      </c>
      <c r="CO141" s="310">
        <f t="shared" ref="CO141" si="1328">IF(OR($D141="副園長",$D141="教頭",$D141="主任保育士",$D141="主幹教諭"),0,BM141)</f>
        <v>0</v>
      </c>
      <c r="CP141" s="310">
        <f t="shared" ref="CP141" si="1329">IF(OR($D141="副園長",$D141="教頭",$D141="主任保育士",$D141="主幹教諭"),0,BN141)</f>
        <v>0</v>
      </c>
      <c r="CQ141" s="310">
        <f t="shared" ref="CQ141" si="1330">IF(OR($D141="副園長",$D141="教頭",$D141="主任保育士",$D141="主幹教諭"),0,BO141)</f>
        <v>0</v>
      </c>
      <c r="CR141" s="310">
        <f t="shared" ref="CR141" si="1331">IF(OR($D141="副園長",$D141="教頭",$D141="主任保育士",$D141="主幹教諭"),0,BP141)</f>
        <v>0</v>
      </c>
      <c r="CS141" s="310">
        <f t="shared" ref="CS141" si="1332">IF(OR($D141="副園長",$D141="教頭",$D141="主任保育士",$D141="主幹教諭"),0,BQ141)</f>
        <v>0</v>
      </c>
      <c r="CT141" s="310">
        <f t="shared" ref="CT141" si="1333">IF(OR($D141="副園長",$D141="教頭",$D141="主任保育士",$D141="主幹教諭"),0,BR141)</f>
        <v>0</v>
      </c>
      <c r="CU141" s="310">
        <f t="shared" ref="CU141" si="1334">IF(OR($D141="副園長",$D141="教頭",$D141="主任保育士",$D141="主幹教諭"),0,BS141)</f>
        <v>0</v>
      </c>
    </row>
    <row r="142" spans="1:99" x14ac:dyDescent="0.15">
      <c r="A142" s="533"/>
      <c r="B142" s="536"/>
      <c r="C142" s="536"/>
      <c r="D142" s="536"/>
      <c r="E142" s="541"/>
      <c r="F142" s="536"/>
      <c r="G142" s="314" t="s">
        <v>347</v>
      </c>
      <c r="H142" s="313"/>
      <c r="I142" s="344" t="str">
        <f t="shared" si="1278"/>
        <v/>
      </c>
      <c r="J142" s="344" t="str">
        <f t="shared" si="1279"/>
        <v/>
      </c>
      <c r="K142" s="344" t="str">
        <f t="shared" si="1280"/>
        <v/>
      </c>
      <c r="L142" s="344" t="str">
        <f t="shared" si="1281"/>
        <v/>
      </c>
      <c r="M142" s="344" t="str">
        <f t="shared" si="1282"/>
        <v/>
      </c>
      <c r="N142" s="344" t="str">
        <f t="shared" si="1283"/>
        <v/>
      </c>
      <c r="O142" s="344" t="str">
        <f t="shared" si="1284"/>
        <v/>
      </c>
      <c r="P142" s="344" t="str">
        <f t="shared" si="1285"/>
        <v/>
      </c>
      <c r="Q142" s="344" t="str">
        <f t="shared" si="1286"/>
        <v/>
      </c>
      <c r="R142" s="344" t="str">
        <f t="shared" si="1287"/>
        <v/>
      </c>
      <c r="S142" s="344" t="str">
        <f t="shared" si="1288"/>
        <v/>
      </c>
      <c r="T142" s="311">
        <f t="shared" si="1162"/>
        <v>0</v>
      </c>
      <c r="U142" s="312"/>
      <c r="V142" s="346" t="str">
        <f t="shared" si="1289"/>
        <v/>
      </c>
      <c r="W142" s="346" t="str">
        <f t="shared" si="1290"/>
        <v/>
      </c>
      <c r="X142" s="346" t="str">
        <f t="shared" si="1291"/>
        <v/>
      </c>
      <c r="Y142" s="346" t="str">
        <f t="shared" si="1292"/>
        <v/>
      </c>
      <c r="Z142" s="346" t="str">
        <f t="shared" si="1293"/>
        <v/>
      </c>
      <c r="AA142" s="346" t="str">
        <f t="shared" si="1294"/>
        <v/>
      </c>
      <c r="AB142" s="346" t="str">
        <f t="shared" si="1295"/>
        <v/>
      </c>
      <c r="AC142" s="346" t="str">
        <f t="shared" si="1296"/>
        <v/>
      </c>
      <c r="AD142" s="346" t="str">
        <f t="shared" si="1297"/>
        <v/>
      </c>
      <c r="AE142" s="346" t="str">
        <f t="shared" si="1298"/>
        <v/>
      </c>
      <c r="AF142" s="346" t="str">
        <f t="shared" si="1299"/>
        <v/>
      </c>
      <c r="AG142" s="311">
        <f t="shared" si="1163"/>
        <v>0</v>
      </c>
      <c r="AH142" s="544"/>
      <c r="AO142" s="304">
        <v>4</v>
      </c>
      <c r="AP142" s="304">
        <v>3</v>
      </c>
      <c r="AQ142" s="304">
        <v>5</v>
      </c>
      <c r="AR142" s="306">
        <f ca="1">IF($AQ142=1,IF(INDIRECT(ADDRESS(($AO142-1)*3+$AP142+5,$AQ142+7))="",0,INDIRECT(ADDRESS(($AO142-1)*3+$AP142+5,$AQ142+7))),IF(INDIRECT(ADDRESS(($AO142-1)*3+$AP142+5,$AQ142+7))="",0,IF(COUNTIF(INDIRECT(ADDRESS(($AO142-1)*36+($AP142-1)*12+6,COLUMN())):INDIRECT(ADDRESS(($AO142-1)*36+($AP142-1)*12+$AQ142+4,COLUMN())),INDIRECT(ADDRESS(($AO142-1)*3+$AP142+5,$AQ142+7)))&gt;=1,0,INDIRECT(ADDRESS(($AO142-1)*3+$AP142+5,$AQ142+7)))))</f>
        <v>0</v>
      </c>
      <c r="AS142" s="304">
        <f ca="1">COUNTIF(INDIRECT("H"&amp;(ROW()+12*(($AO142-1)*3+$AP142)-ROW())/12+5):INDIRECT("S"&amp;(ROW()+12*(($AO142-1)*3+$AP142)-ROW())/12+5),AR142)</f>
        <v>0</v>
      </c>
      <c r="AT142" s="306">
        <f ca="1">IF($AQ142=1,IF(INDIRECT(ADDRESS(($AO142-1)*3+$AP142+5,$AQ142+20))="",0,INDIRECT(ADDRESS(($AO142-1)*3+$AP142+5,$AQ142+20))),IF(INDIRECT(ADDRESS(($AO142-1)*3+$AP142+5,$AQ142+20))="",0,IF(COUNTIF(INDIRECT(ADDRESS(($AO142-1)*36+($AP142-1)*12+6,COLUMN())):INDIRECT(ADDRESS(($AO142-1)*36+($AP142-1)*12+$AQ142+4,COLUMN())),INDIRECT(ADDRESS(($AO142-1)*3+$AP142+5,$AQ142+20)))&gt;=1,0,INDIRECT(ADDRESS(($AO142-1)*3+$AP142+5,$AQ142+20)))))</f>
        <v>0</v>
      </c>
      <c r="AU142" s="304">
        <f ca="1">COUNTIF(INDIRECT("U"&amp;(ROW()+12*(($AO142-1)*3+$AP142)-ROW())/12+5):INDIRECT("AF"&amp;(ROW()+12*(($AO142-1)*3+$AP142)-ROW())/12+5),AT142)</f>
        <v>0</v>
      </c>
      <c r="AV142" s="304">
        <f ca="1">IF(AND(AR142+AT142&gt;0,AS142+AU142&gt;0),COUNTIF(AV$6:AV141,"&gt;0")+1,0)</f>
        <v>0</v>
      </c>
      <c r="BF142" s="304">
        <v>2</v>
      </c>
      <c r="BG142" s="304" t="s">
        <v>346</v>
      </c>
      <c r="BH142" s="310">
        <f>IF(BH141+BU141&gt;マスタ!$C$3,1,0)</f>
        <v>0</v>
      </c>
      <c r="BI142" s="310">
        <f>IF(BI141+BV141&gt;マスタ!$C$3,1,0)</f>
        <v>0</v>
      </c>
      <c r="BJ142" s="310">
        <f>IF(BJ141+BW141&gt;マスタ!$C$3,1,0)</f>
        <v>0</v>
      </c>
      <c r="BK142" s="310">
        <f>IF(BK141+BX141&gt;マスタ!$C$3,1,0)</f>
        <v>0</v>
      </c>
      <c r="BL142" s="310">
        <f>IF(BL141+BY141&gt;マスタ!$C$3,1,0)</f>
        <v>0</v>
      </c>
      <c r="BM142" s="310">
        <f>IF(BM141+BZ141&gt;マスタ!$C$3,1,0)</f>
        <v>0</v>
      </c>
      <c r="BN142" s="310">
        <f>IF(BN141+CA141&gt;マスタ!$C$3,1,0)</f>
        <v>0</v>
      </c>
      <c r="BO142" s="310">
        <f>IF(BO141+CB141&gt;マスタ!$C$3,1,0)</f>
        <v>0</v>
      </c>
      <c r="BP142" s="310">
        <f>IF(BP141+CC141&gt;マスタ!$C$3,1,0)</f>
        <v>0</v>
      </c>
      <c r="BQ142" s="310">
        <f>IF(BQ141+CD141&gt;マスタ!$C$3,1,0)</f>
        <v>0</v>
      </c>
      <c r="BR142" s="310">
        <f>IF(BR141+CE141&gt;マスタ!$C$3,1,0)</f>
        <v>0</v>
      </c>
      <c r="BS142" s="310">
        <f>IF(BS141+CF141&gt;マスタ!$C$3,1,0)</f>
        <v>0</v>
      </c>
      <c r="BU142" s="310"/>
      <c r="BV142" s="310"/>
      <c r="BW142" s="310"/>
      <c r="BX142" s="310"/>
      <c r="BY142" s="310"/>
      <c r="BZ142" s="310"/>
      <c r="CA142" s="310"/>
      <c r="CB142" s="310"/>
      <c r="CC142" s="310"/>
      <c r="CD142" s="310"/>
      <c r="CE142" s="310"/>
      <c r="CF142" s="310"/>
    </row>
    <row r="143" spans="1:99" x14ac:dyDescent="0.15">
      <c r="A143" s="534"/>
      <c r="B143" s="537"/>
      <c r="C143" s="537"/>
      <c r="D143" s="537"/>
      <c r="E143" s="542"/>
      <c r="F143" s="537"/>
      <c r="G143" s="353" t="s">
        <v>447</v>
      </c>
      <c r="H143" s="309"/>
      <c r="I143" s="347"/>
      <c r="J143" s="347"/>
      <c r="K143" s="347"/>
      <c r="L143" s="347"/>
      <c r="M143" s="347"/>
      <c r="N143" s="347"/>
      <c r="O143" s="347"/>
      <c r="P143" s="347"/>
      <c r="Q143" s="347"/>
      <c r="R143" s="347"/>
      <c r="S143" s="347"/>
      <c r="T143" s="307">
        <f t="shared" si="1162"/>
        <v>0</v>
      </c>
      <c r="U143" s="308"/>
      <c r="V143" s="348"/>
      <c r="W143" s="348"/>
      <c r="X143" s="348"/>
      <c r="Y143" s="348"/>
      <c r="Z143" s="348"/>
      <c r="AA143" s="348"/>
      <c r="AB143" s="348"/>
      <c r="AC143" s="348"/>
      <c r="AD143" s="348"/>
      <c r="AE143" s="348"/>
      <c r="AF143" s="348"/>
      <c r="AG143" s="307">
        <f t="shared" si="1163"/>
        <v>0</v>
      </c>
      <c r="AH143" s="545"/>
      <c r="AO143" s="304">
        <v>4</v>
      </c>
      <c r="AP143" s="304">
        <v>3</v>
      </c>
      <c r="AQ143" s="304">
        <v>6</v>
      </c>
      <c r="AR143" s="306">
        <f ca="1">IF($AQ143=1,IF(INDIRECT(ADDRESS(($AO143-1)*3+$AP143+5,$AQ143+7))="",0,INDIRECT(ADDRESS(($AO143-1)*3+$AP143+5,$AQ143+7))),IF(INDIRECT(ADDRESS(($AO143-1)*3+$AP143+5,$AQ143+7))="",0,IF(COUNTIF(INDIRECT(ADDRESS(($AO143-1)*36+($AP143-1)*12+6,COLUMN())):INDIRECT(ADDRESS(($AO143-1)*36+($AP143-1)*12+$AQ143+4,COLUMN())),INDIRECT(ADDRESS(($AO143-1)*3+$AP143+5,$AQ143+7)))&gt;=1,0,INDIRECT(ADDRESS(($AO143-1)*3+$AP143+5,$AQ143+7)))))</f>
        <v>0</v>
      </c>
      <c r="AS143" s="304">
        <f ca="1">COUNTIF(INDIRECT("H"&amp;(ROW()+12*(($AO143-1)*3+$AP143)-ROW())/12+5):INDIRECT("S"&amp;(ROW()+12*(($AO143-1)*3+$AP143)-ROW())/12+5),AR143)</f>
        <v>0</v>
      </c>
      <c r="AT143" s="306">
        <f ca="1">IF($AQ143=1,IF(INDIRECT(ADDRESS(($AO143-1)*3+$AP143+5,$AQ143+20))="",0,INDIRECT(ADDRESS(($AO143-1)*3+$AP143+5,$AQ143+20))),IF(INDIRECT(ADDRESS(($AO143-1)*3+$AP143+5,$AQ143+20))="",0,IF(COUNTIF(INDIRECT(ADDRESS(($AO143-1)*36+($AP143-1)*12+6,COLUMN())):INDIRECT(ADDRESS(($AO143-1)*36+($AP143-1)*12+$AQ143+4,COLUMN())),INDIRECT(ADDRESS(($AO143-1)*3+$AP143+5,$AQ143+20)))&gt;=1,0,INDIRECT(ADDRESS(($AO143-1)*3+$AP143+5,$AQ143+20)))))</f>
        <v>0</v>
      </c>
      <c r="AU143" s="304">
        <f ca="1">COUNTIF(INDIRECT("U"&amp;(ROW()+12*(($AO143-1)*3+$AP143)-ROW())/12+5):INDIRECT("AF"&amp;(ROW()+12*(($AO143-1)*3+$AP143)-ROW())/12+5),AT143)</f>
        <v>0</v>
      </c>
      <c r="AV143" s="304">
        <f ca="1">IF(AND(AR143+AT143&gt;0,AS143+AU143&gt;0),COUNTIF(AV$6:AV142,"&gt;0")+1,0)</f>
        <v>0</v>
      </c>
      <c r="BF143" s="304">
        <v>3</v>
      </c>
      <c r="BG143" s="338"/>
      <c r="BH143" s="310"/>
      <c r="BI143" s="310"/>
      <c r="BJ143" s="310"/>
      <c r="BK143" s="310"/>
      <c r="BL143" s="310"/>
      <c r="BM143" s="310"/>
      <c r="BN143" s="310"/>
      <c r="BO143" s="310"/>
      <c r="BP143" s="310"/>
      <c r="BQ143" s="310"/>
      <c r="BR143" s="310"/>
      <c r="BS143" s="310"/>
      <c r="BU143" s="310"/>
      <c r="BV143" s="310"/>
      <c r="BW143" s="310"/>
      <c r="BX143" s="310"/>
      <c r="BY143" s="310"/>
      <c r="BZ143" s="310"/>
      <c r="CA143" s="310"/>
      <c r="CB143" s="310"/>
      <c r="CC143" s="310"/>
      <c r="CD143" s="310"/>
      <c r="CE143" s="310"/>
      <c r="CF143" s="310"/>
    </row>
    <row r="144" spans="1:99" x14ac:dyDescent="0.15">
      <c r="A144" s="532">
        <v>47</v>
      </c>
      <c r="B144" s="535"/>
      <c r="C144" s="538"/>
      <c r="D144" s="539"/>
      <c r="E144" s="540"/>
      <c r="F144" s="539"/>
      <c r="G144" s="318" t="s">
        <v>348</v>
      </c>
      <c r="H144" s="317"/>
      <c r="I144" s="343" t="str">
        <f t="shared" ref="I144:I145" si="1335">IF(H144="","",H144)</f>
        <v/>
      </c>
      <c r="J144" s="343" t="str">
        <f t="shared" ref="J144:J145" si="1336">IF(I144="","",I144)</f>
        <v/>
      </c>
      <c r="K144" s="343" t="str">
        <f t="shared" ref="K144:K145" si="1337">IF(J144="","",J144)</f>
        <v/>
      </c>
      <c r="L144" s="343" t="str">
        <f t="shared" ref="L144:L145" si="1338">IF(K144="","",K144)</f>
        <v/>
      </c>
      <c r="M144" s="343" t="str">
        <f t="shared" ref="M144:M145" si="1339">IF(L144="","",L144)</f>
        <v/>
      </c>
      <c r="N144" s="343" t="str">
        <f t="shared" ref="N144:N145" si="1340">IF(M144="","",M144)</f>
        <v/>
      </c>
      <c r="O144" s="343" t="str">
        <f t="shared" ref="O144:O145" si="1341">IF(N144="","",N144)</f>
        <v/>
      </c>
      <c r="P144" s="343" t="str">
        <f t="shared" ref="P144:P145" si="1342">IF(O144="","",O144)</f>
        <v/>
      </c>
      <c r="Q144" s="343" t="str">
        <f t="shared" ref="Q144:Q145" si="1343">IF(P144="","",P144)</f>
        <v/>
      </c>
      <c r="R144" s="343" t="str">
        <f t="shared" ref="R144:R145" si="1344">IF(Q144="","",Q144)</f>
        <v/>
      </c>
      <c r="S144" s="343" t="str">
        <f t="shared" ref="S144:S145" si="1345">IF(R144="","",R144)</f>
        <v/>
      </c>
      <c r="T144" s="315">
        <f t="shared" si="1162"/>
        <v>0</v>
      </c>
      <c r="U144" s="316"/>
      <c r="V144" s="345" t="str">
        <f t="shared" ref="V144:V145" si="1346">IF(U144="","",U144)</f>
        <v/>
      </c>
      <c r="W144" s="345" t="str">
        <f t="shared" ref="W144:W145" si="1347">IF(V144="","",V144)</f>
        <v/>
      </c>
      <c r="X144" s="345" t="str">
        <f t="shared" ref="X144:X145" si="1348">IF(W144="","",W144)</f>
        <v/>
      </c>
      <c r="Y144" s="345" t="str">
        <f t="shared" ref="Y144:Y145" si="1349">IF(X144="","",X144)</f>
        <v/>
      </c>
      <c r="Z144" s="345" t="str">
        <f t="shared" ref="Z144:Z145" si="1350">IF(Y144="","",Y144)</f>
        <v/>
      </c>
      <c r="AA144" s="345" t="str">
        <f t="shared" ref="AA144:AA145" si="1351">IF(Z144="","",Z144)</f>
        <v/>
      </c>
      <c r="AB144" s="345" t="str">
        <f t="shared" ref="AB144:AB145" si="1352">IF(AA144="","",AA144)</f>
        <v/>
      </c>
      <c r="AC144" s="345" t="str">
        <f t="shared" ref="AC144:AC145" si="1353">IF(AB144="","",AB144)</f>
        <v/>
      </c>
      <c r="AD144" s="345" t="str">
        <f t="shared" ref="AD144:AD145" si="1354">IF(AC144="","",AC144)</f>
        <v/>
      </c>
      <c r="AE144" s="345" t="str">
        <f t="shared" ref="AE144:AE145" si="1355">IF(AD144="","",AD144)</f>
        <v/>
      </c>
      <c r="AF144" s="345" t="str">
        <f t="shared" ref="AF144:AF145" si="1356">IF(AE144="","",AE144)</f>
        <v/>
      </c>
      <c r="AG144" s="315">
        <f t="shared" si="1163"/>
        <v>0</v>
      </c>
      <c r="AH144" s="543"/>
      <c r="AO144" s="304">
        <v>4</v>
      </c>
      <c r="AP144" s="304">
        <v>3</v>
      </c>
      <c r="AQ144" s="304">
        <v>7</v>
      </c>
      <c r="AR144" s="306">
        <f ca="1">IF($AQ144=1,IF(INDIRECT(ADDRESS(($AO144-1)*3+$AP144+5,$AQ144+7))="",0,INDIRECT(ADDRESS(($AO144-1)*3+$AP144+5,$AQ144+7))),IF(INDIRECT(ADDRESS(($AO144-1)*3+$AP144+5,$AQ144+7))="",0,IF(COUNTIF(INDIRECT(ADDRESS(($AO144-1)*36+($AP144-1)*12+6,COLUMN())):INDIRECT(ADDRESS(($AO144-1)*36+($AP144-1)*12+$AQ144+4,COLUMN())),INDIRECT(ADDRESS(($AO144-1)*3+$AP144+5,$AQ144+7)))&gt;=1,0,INDIRECT(ADDRESS(($AO144-1)*3+$AP144+5,$AQ144+7)))))</f>
        <v>0</v>
      </c>
      <c r="AS144" s="304">
        <f ca="1">COUNTIF(INDIRECT("H"&amp;(ROW()+12*(($AO144-1)*3+$AP144)-ROW())/12+5):INDIRECT("S"&amp;(ROW()+12*(($AO144-1)*3+$AP144)-ROW())/12+5),AR144)</f>
        <v>0</v>
      </c>
      <c r="AT144" s="306">
        <f ca="1">IF($AQ144=1,IF(INDIRECT(ADDRESS(($AO144-1)*3+$AP144+5,$AQ144+20))="",0,INDIRECT(ADDRESS(($AO144-1)*3+$AP144+5,$AQ144+20))),IF(INDIRECT(ADDRESS(($AO144-1)*3+$AP144+5,$AQ144+20))="",0,IF(COUNTIF(INDIRECT(ADDRESS(($AO144-1)*36+($AP144-1)*12+6,COLUMN())):INDIRECT(ADDRESS(($AO144-1)*36+($AP144-1)*12+$AQ144+4,COLUMN())),INDIRECT(ADDRESS(($AO144-1)*3+$AP144+5,$AQ144+20)))&gt;=1,0,INDIRECT(ADDRESS(($AO144-1)*3+$AP144+5,$AQ144+20)))))</f>
        <v>0</v>
      </c>
      <c r="AU144" s="304">
        <f ca="1">COUNTIF(INDIRECT("U"&amp;(ROW()+12*(($AO144-1)*3+$AP144)-ROW())/12+5):INDIRECT("AF"&amp;(ROW()+12*(($AO144-1)*3+$AP144)-ROW())/12+5),AT144)</f>
        <v>0</v>
      </c>
      <c r="AV144" s="304">
        <f ca="1">IF(AND(AR144+AT144&gt;0,AS144+AU144&gt;0),COUNTIF(AV$6:AV143,"&gt;0")+1,0)</f>
        <v>0</v>
      </c>
      <c r="BF144" s="304">
        <v>1</v>
      </c>
      <c r="BH144" s="310">
        <f t="shared" ref="BH144" si="1357">SUM(H144:H145)</f>
        <v>0</v>
      </c>
      <c r="BI144" s="310">
        <f t="shared" ref="BI144" si="1358">SUM(I144:I145)</f>
        <v>0</v>
      </c>
      <c r="BJ144" s="310">
        <f t="shared" ref="BJ144" si="1359">SUM(J144:J145)</f>
        <v>0</v>
      </c>
      <c r="BK144" s="310">
        <f t="shared" ref="BK144" si="1360">SUM(K144:K145)</f>
        <v>0</v>
      </c>
      <c r="BL144" s="310">
        <f t="shared" ref="BL144" si="1361">SUM(L144:L145)</f>
        <v>0</v>
      </c>
      <c r="BM144" s="310">
        <f t="shared" ref="BM144" si="1362">SUM(M144:M145)</f>
        <v>0</v>
      </c>
      <c r="BN144" s="310">
        <f t="shared" ref="BN144" si="1363">SUM(N144:N145)</f>
        <v>0</v>
      </c>
      <c r="BO144" s="310">
        <f t="shared" ref="BO144" si="1364">SUM(O144:O145)</f>
        <v>0</v>
      </c>
      <c r="BP144" s="310">
        <f t="shared" ref="BP144" si="1365">SUM(P144:P145)</f>
        <v>0</v>
      </c>
      <c r="BQ144" s="310">
        <f t="shared" ref="BQ144" si="1366">SUM(Q144:Q145)</f>
        <v>0</v>
      </c>
      <c r="BR144" s="310">
        <f t="shared" ref="BR144" si="1367">SUM(R144:R145)</f>
        <v>0</v>
      </c>
      <c r="BS144" s="310">
        <f t="shared" ref="BS144" si="1368">SUM(S144:S145)</f>
        <v>0</v>
      </c>
      <c r="BU144" s="310">
        <f t="shared" ref="BU144" si="1369">SUM(U144:U145)</f>
        <v>0</v>
      </c>
      <c r="BV144" s="310">
        <f t="shared" ref="BV144" si="1370">SUM(V144:V145)</f>
        <v>0</v>
      </c>
      <c r="BW144" s="310">
        <f t="shared" ref="BW144" si="1371">SUM(W144:W145)</f>
        <v>0</v>
      </c>
      <c r="BX144" s="310">
        <f t="shared" ref="BX144" si="1372">SUM(X144:X145)</f>
        <v>0</v>
      </c>
      <c r="BY144" s="310">
        <f t="shared" ref="BY144" si="1373">SUM(Y144:Y145)</f>
        <v>0</v>
      </c>
      <c r="BZ144" s="310">
        <f t="shared" ref="BZ144" si="1374">SUM(Z144:Z145)</f>
        <v>0</v>
      </c>
      <c r="CA144" s="310">
        <f t="shared" ref="CA144" si="1375">SUM(AA144:AA145)</f>
        <v>0</v>
      </c>
      <c r="CB144" s="310">
        <f t="shared" ref="CB144" si="1376">SUM(AB144:AB145)</f>
        <v>0</v>
      </c>
      <c r="CC144" s="310">
        <f t="shared" ref="CC144" si="1377">SUM(AC144:AC145)</f>
        <v>0</v>
      </c>
      <c r="CD144" s="310">
        <f t="shared" ref="CD144" si="1378">SUM(AD144:AD145)</f>
        <v>0</v>
      </c>
      <c r="CE144" s="310">
        <f t="shared" ref="CE144" si="1379">SUM(AE144:AE145)</f>
        <v>0</v>
      </c>
      <c r="CF144" s="310">
        <f t="shared" ref="CF144" si="1380">SUM(AF144:AF145)</f>
        <v>0</v>
      </c>
      <c r="CI144" s="339" t="s">
        <v>421</v>
      </c>
      <c r="CJ144" s="310">
        <f>IF(OR($D144="副園長",$D144="教頭",$D144="主任保育士",$D144="主幹教諭"),0,BH144)</f>
        <v>0</v>
      </c>
      <c r="CK144" s="310">
        <f t="shared" ref="CK144" si="1381">IF(OR($D144="副園長",$D144="教頭",$D144="主任保育士",$D144="主幹教諭"),0,BI144)</f>
        <v>0</v>
      </c>
      <c r="CL144" s="310">
        <f t="shared" ref="CL144" si="1382">IF(OR($D144="副園長",$D144="教頭",$D144="主任保育士",$D144="主幹教諭"),0,BJ144)</f>
        <v>0</v>
      </c>
      <c r="CM144" s="310">
        <f t="shared" ref="CM144" si="1383">IF(OR($D144="副園長",$D144="教頭",$D144="主任保育士",$D144="主幹教諭"),0,BK144)</f>
        <v>0</v>
      </c>
      <c r="CN144" s="310">
        <f t="shared" ref="CN144" si="1384">IF(OR($D144="副園長",$D144="教頭",$D144="主任保育士",$D144="主幹教諭"),0,BL144)</f>
        <v>0</v>
      </c>
      <c r="CO144" s="310">
        <f t="shared" ref="CO144" si="1385">IF(OR($D144="副園長",$D144="教頭",$D144="主任保育士",$D144="主幹教諭"),0,BM144)</f>
        <v>0</v>
      </c>
      <c r="CP144" s="310">
        <f t="shared" ref="CP144" si="1386">IF(OR($D144="副園長",$D144="教頭",$D144="主任保育士",$D144="主幹教諭"),0,BN144)</f>
        <v>0</v>
      </c>
      <c r="CQ144" s="310">
        <f t="shared" ref="CQ144" si="1387">IF(OR($D144="副園長",$D144="教頭",$D144="主任保育士",$D144="主幹教諭"),0,BO144)</f>
        <v>0</v>
      </c>
      <c r="CR144" s="310">
        <f t="shared" ref="CR144" si="1388">IF(OR($D144="副園長",$D144="教頭",$D144="主任保育士",$D144="主幹教諭"),0,BP144)</f>
        <v>0</v>
      </c>
      <c r="CS144" s="310">
        <f t="shared" ref="CS144" si="1389">IF(OR($D144="副園長",$D144="教頭",$D144="主任保育士",$D144="主幹教諭"),0,BQ144)</f>
        <v>0</v>
      </c>
      <c r="CT144" s="310">
        <f t="shared" ref="CT144" si="1390">IF(OR($D144="副園長",$D144="教頭",$D144="主任保育士",$D144="主幹教諭"),0,BR144)</f>
        <v>0</v>
      </c>
      <c r="CU144" s="310">
        <f t="shared" ref="CU144" si="1391">IF(OR($D144="副園長",$D144="教頭",$D144="主任保育士",$D144="主幹教諭"),0,BS144)</f>
        <v>0</v>
      </c>
    </row>
    <row r="145" spans="1:99" x14ac:dyDescent="0.15">
      <c r="A145" s="533"/>
      <c r="B145" s="536"/>
      <c r="C145" s="536"/>
      <c r="D145" s="536"/>
      <c r="E145" s="541"/>
      <c r="F145" s="536"/>
      <c r="G145" s="314" t="s">
        <v>347</v>
      </c>
      <c r="H145" s="313"/>
      <c r="I145" s="344" t="str">
        <f t="shared" si="1335"/>
        <v/>
      </c>
      <c r="J145" s="344" t="str">
        <f t="shared" si="1336"/>
        <v/>
      </c>
      <c r="K145" s="344" t="str">
        <f t="shared" si="1337"/>
        <v/>
      </c>
      <c r="L145" s="344" t="str">
        <f t="shared" si="1338"/>
        <v/>
      </c>
      <c r="M145" s="344" t="str">
        <f t="shared" si="1339"/>
        <v/>
      </c>
      <c r="N145" s="344" t="str">
        <f t="shared" si="1340"/>
        <v/>
      </c>
      <c r="O145" s="344" t="str">
        <f t="shared" si="1341"/>
        <v/>
      </c>
      <c r="P145" s="344" t="str">
        <f t="shared" si="1342"/>
        <v/>
      </c>
      <c r="Q145" s="344" t="str">
        <f t="shared" si="1343"/>
        <v/>
      </c>
      <c r="R145" s="344" t="str">
        <f t="shared" si="1344"/>
        <v/>
      </c>
      <c r="S145" s="344" t="str">
        <f t="shared" si="1345"/>
        <v/>
      </c>
      <c r="T145" s="311">
        <f t="shared" si="1162"/>
        <v>0</v>
      </c>
      <c r="U145" s="312"/>
      <c r="V145" s="346" t="str">
        <f t="shared" si="1346"/>
        <v/>
      </c>
      <c r="W145" s="346" t="str">
        <f t="shared" si="1347"/>
        <v/>
      </c>
      <c r="X145" s="346" t="str">
        <f t="shared" si="1348"/>
        <v/>
      </c>
      <c r="Y145" s="346" t="str">
        <f t="shared" si="1349"/>
        <v/>
      </c>
      <c r="Z145" s="346" t="str">
        <f t="shared" si="1350"/>
        <v/>
      </c>
      <c r="AA145" s="346" t="str">
        <f t="shared" si="1351"/>
        <v/>
      </c>
      <c r="AB145" s="346" t="str">
        <f t="shared" si="1352"/>
        <v/>
      </c>
      <c r="AC145" s="346" t="str">
        <f t="shared" si="1353"/>
        <v/>
      </c>
      <c r="AD145" s="346" t="str">
        <f t="shared" si="1354"/>
        <v/>
      </c>
      <c r="AE145" s="346" t="str">
        <f t="shared" si="1355"/>
        <v/>
      </c>
      <c r="AF145" s="346" t="str">
        <f t="shared" si="1356"/>
        <v/>
      </c>
      <c r="AG145" s="311">
        <f t="shared" si="1163"/>
        <v>0</v>
      </c>
      <c r="AH145" s="544"/>
      <c r="AO145" s="304">
        <v>4</v>
      </c>
      <c r="AP145" s="304">
        <v>3</v>
      </c>
      <c r="AQ145" s="304">
        <v>8</v>
      </c>
      <c r="AR145" s="306">
        <f ca="1">IF($AQ145=1,IF(INDIRECT(ADDRESS(($AO145-1)*3+$AP145+5,$AQ145+7))="",0,INDIRECT(ADDRESS(($AO145-1)*3+$AP145+5,$AQ145+7))),IF(INDIRECT(ADDRESS(($AO145-1)*3+$AP145+5,$AQ145+7))="",0,IF(COUNTIF(INDIRECT(ADDRESS(($AO145-1)*36+($AP145-1)*12+6,COLUMN())):INDIRECT(ADDRESS(($AO145-1)*36+($AP145-1)*12+$AQ145+4,COLUMN())),INDIRECT(ADDRESS(($AO145-1)*3+$AP145+5,$AQ145+7)))&gt;=1,0,INDIRECT(ADDRESS(($AO145-1)*3+$AP145+5,$AQ145+7)))))</f>
        <v>0</v>
      </c>
      <c r="AS145" s="304">
        <f ca="1">COUNTIF(INDIRECT("H"&amp;(ROW()+12*(($AO145-1)*3+$AP145)-ROW())/12+5):INDIRECT("S"&amp;(ROW()+12*(($AO145-1)*3+$AP145)-ROW())/12+5),AR145)</f>
        <v>0</v>
      </c>
      <c r="AT145" s="306">
        <f ca="1">IF($AQ145=1,IF(INDIRECT(ADDRESS(($AO145-1)*3+$AP145+5,$AQ145+20))="",0,INDIRECT(ADDRESS(($AO145-1)*3+$AP145+5,$AQ145+20))),IF(INDIRECT(ADDRESS(($AO145-1)*3+$AP145+5,$AQ145+20))="",0,IF(COUNTIF(INDIRECT(ADDRESS(($AO145-1)*36+($AP145-1)*12+6,COLUMN())):INDIRECT(ADDRESS(($AO145-1)*36+($AP145-1)*12+$AQ145+4,COLUMN())),INDIRECT(ADDRESS(($AO145-1)*3+$AP145+5,$AQ145+20)))&gt;=1,0,INDIRECT(ADDRESS(($AO145-1)*3+$AP145+5,$AQ145+20)))))</f>
        <v>0</v>
      </c>
      <c r="AU145" s="304">
        <f ca="1">COUNTIF(INDIRECT("U"&amp;(ROW()+12*(($AO145-1)*3+$AP145)-ROW())/12+5):INDIRECT("AF"&amp;(ROW()+12*(($AO145-1)*3+$AP145)-ROW())/12+5),AT145)</f>
        <v>0</v>
      </c>
      <c r="AV145" s="304">
        <f ca="1">IF(AND(AR145+AT145&gt;0,AS145+AU145&gt;0),COUNTIF(AV$6:AV144,"&gt;0")+1,0)</f>
        <v>0</v>
      </c>
      <c r="BF145" s="304">
        <v>2</v>
      </c>
      <c r="BG145" s="304" t="s">
        <v>346</v>
      </c>
      <c r="BH145" s="310">
        <f>IF(BH144+BU144&gt;マスタ!$C$3,1,0)</f>
        <v>0</v>
      </c>
      <c r="BI145" s="310">
        <f>IF(BI144+BV144&gt;マスタ!$C$3,1,0)</f>
        <v>0</v>
      </c>
      <c r="BJ145" s="310">
        <f>IF(BJ144+BW144&gt;マスタ!$C$3,1,0)</f>
        <v>0</v>
      </c>
      <c r="BK145" s="310">
        <f>IF(BK144+BX144&gt;マスタ!$C$3,1,0)</f>
        <v>0</v>
      </c>
      <c r="BL145" s="310">
        <f>IF(BL144+BY144&gt;マスタ!$C$3,1,0)</f>
        <v>0</v>
      </c>
      <c r="BM145" s="310">
        <f>IF(BM144+BZ144&gt;マスタ!$C$3,1,0)</f>
        <v>0</v>
      </c>
      <c r="BN145" s="310">
        <f>IF(BN144+CA144&gt;マスタ!$C$3,1,0)</f>
        <v>0</v>
      </c>
      <c r="BO145" s="310">
        <f>IF(BO144+CB144&gt;マスタ!$C$3,1,0)</f>
        <v>0</v>
      </c>
      <c r="BP145" s="310">
        <f>IF(BP144+CC144&gt;マスタ!$C$3,1,0)</f>
        <v>0</v>
      </c>
      <c r="BQ145" s="310">
        <f>IF(BQ144+CD144&gt;マスタ!$C$3,1,0)</f>
        <v>0</v>
      </c>
      <c r="BR145" s="310">
        <f>IF(BR144+CE144&gt;マスタ!$C$3,1,0)</f>
        <v>0</v>
      </c>
      <c r="BS145" s="310">
        <f>IF(BS144+CF144&gt;マスタ!$C$3,1,0)</f>
        <v>0</v>
      </c>
      <c r="BU145" s="310"/>
      <c r="BV145" s="310"/>
      <c r="BW145" s="310"/>
      <c r="BX145" s="310"/>
      <c r="BY145" s="310"/>
      <c r="BZ145" s="310"/>
      <c r="CA145" s="310"/>
      <c r="CB145" s="310"/>
      <c r="CC145" s="310"/>
      <c r="CD145" s="310"/>
      <c r="CE145" s="310"/>
      <c r="CF145" s="310"/>
    </row>
    <row r="146" spans="1:99" x14ac:dyDescent="0.15">
      <c r="A146" s="534"/>
      <c r="B146" s="537"/>
      <c r="C146" s="537"/>
      <c r="D146" s="537"/>
      <c r="E146" s="542"/>
      <c r="F146" s="537"/>
      <c r="G146" s="353" t="s">
        <v>447</v>
      </c>
      <c r="H146" s="309"/>
      <c r="I146" s="347"/>
      <c r="J146" s="347"/>
      <c r="K146" s="347"/>
      <c r="L146" s="347"/>
      <c r="M146" s="347"/>
      <c r="N146" s="347"/>
      <c r="O146" s="347"/>
      <c r="P146" s="347"/>
      <c r="Q146" s="347"/>
      <c r="R146" s="347"/>
      <c r="S146" s="347"/>
      <c r="T146" s="307">
        <f t="shared" si="1162"/>
        <v>0</v>
      </c>
      <c r="U146" s="308"/>
      <c r="V146" s="348"/>
      <c r="W146" s="348"/>
      <c r="X146" s="348"/>
      <c r="Y146" s="348"/>
      <c r="Z146" s="348"/>
      <c r="AA146" s="348"/>
      <c r="AB146" s="348"/>
      <c r="AC146" s="348"/>
      <c r="AD146" s="348"/>
      <c r="AE146" s="348"/>
      <c r="AF146" s="348"/>
      <c r="AG146" s="307">
        <f t="shared" si="1163"/>
        <v>0</v>
      </c>
      <c r="AH146" s="545"/>
      <c r="AO146" s="304">
        <v>4</v>
      </c>
      <c r="AP146" s="304">
        <v>3</v>
      </c>
      <c r="AQ146" s="304">
        <v>9</v>
      </c>
      <c r="AR146" s="306">
        <f ca="1">IF($AQ146=1,IF(INDIRECT(ADDRESS(($AO146-1)*3+$AP146+5,$AQ146+7))="",0,INDIRECT(ADDRESS(($AO146-1)*3+$AP146+5,$AQ146+7))),IF(INDIRECT(ADDRESS(($AO146-1)*3+$AP146+5,$AQ146+7))="",0,IF(COUNTIF(INDIRECT(ADDRESS(($AO146-1)*36+($AP146-1)*12+6,COLUMN())):INDIRECT(ADDRESS(($AO146-1)*36+($AP146-1)*12+$AQ146+4,COLUMN())),INDIRECT(ADDRESS(($AO146-1)*3+$AP146+5,$AQ146+7)))&gt;=1,0,INDIRECT(ADDRESS(($AO146-1)*3+$AP146+5,$AQ146+7)))))</f>
        <v>0</v>
      </c>
      <c r="AS146" s="304">
        <f ca="1">COUNTIF(INDIRECT("H"&amp;(ROW()+12*(($AO146-1)*3+$AP146)-ROW())/12+5):INDIRECT("S"&amp;(ROW()+12*(($AO146-1)*3+$AP146)-ROW())/12+5),AR146)</f>
        <v>0</v>
      </c>
      <c r="AT146" s="306">
        <f ca="1">IF($AQ146=1,IF(INDIRECT(ADDRESS(($AO146-1)*3+$AP146+5,$AQ146+20))="",0,INDIRECT(ADDRESS(($AO146-1)*3+$AP146+5,$AQ146+20))),IF(INDIRECT(ADDRESS(($AO146-1)*3+$AP146+5,$AQ146+20))="",0,IF(COUNTIF(INDIRECT(ADDRESS(($AO146-1)*36+($AP146-1)*12+6,COLUMN())):INDIRECT(ADDRESS(($AO146-1)*36+($AP146-1)*12+$AQ146+4,COLUMN())),INDIRECT(ADDRESS(($AO146-1)*3+$AP146+5,$AQ146+20)))&gt;=1,0,INDIRECT(ADDRESS(($AO146-1)*3+$AP146+5,$AQ146+20)))))</f>
        <v>0</v>
      </c>
      <c r="AU146" s="304">
        <f ca="1">COUNTIF(INDIRECT("U"&amp;(ROW()+12*(($AO146-1)*3+$AP146)-ROW())/12+5):INDIRECT("AF"&amp;(ROW()+12*(($AO146-1)*3+$AP146)-ROW())/12+5),AT146)</f>
        <v>0</v>
      </c>
      <c r="AV146" s="304">
        <f ca="1">IF(AND(AR146+AT146&gt;0,AS146+AU146&gt;0),COUNTIF(AV$6:AV145,"&gt;0")+1,0)</f>
        <v>0</v>
      </c>
      <c r="BF146" s="304">
        <v>3</v>
      </c>
      <c r="BG146" s="338"/>
      <c r="BH146" s="310"/>
      <c r="BI146" s="310"/>
      <c r="BJ146" s="310"/>
      <c r="BK146" s="310"/>
      <c r="BL146" s="310"/>
      <c r="BM146" s="310"/>
      <c r="BN146" s="310"/>
      <c r="BO146" s="310"/>
      <c r="BP146" s="310"/>
      <c r="BQ146" s="310"/>
      <c r="BR146" s="310"/>
      <c r="BS146" s="310"/>
      <c r="BU146" s="310"/>
      <c r="BV146" s="310"/>
      <c r="BW146" s="310"/>
      <c r="BX146" s="310"/>
      <c r="BY146" s="310"/>
      <c r="BZ146" s="310"/>
      <c r="CA146" s="310"/>
      <c r="CB146" s="310"/>
      <c r="CC146" s="310"/>
      <c r="CD146" s="310"/>
      <c r="CE146" s="310"/>
      <c r="CF146" s="310"/>
    </row>
    <row r="147" spans="1:99" x14ac:dyDescent="0.15">
      <c r="A147" s="532">
        <v>48</v>
      </c>
      <c r="B147" s="535"/>
      <c r="C147" s="538"/>
      <c r="D147" s="539"/>
      <c r="E147" s="540"/>
      <c r="F147" s="539"/>
      <c r="G147" s="318" t="s">
        <v>348</v>
      </c>
      <c r="H147" s="317"/>
      <c r="I147" s="343" t="str">
        <f t="shared" ref="I147:I148" si="1392">IF(H147="","",H147)</f>
        <v/>
      </c>
      <c r="J147" s="343" t="str">
        <f t="shared" ref="J147:J148" si="1393">IF(I147="","",I147)</f>
        <v/>
      </c>
      <c r="K147" s="343" t="str">
        <f t="shared" ref="K147:K148" si="1394">IF(J147="","",J147)</f>
        <v/>
      </c>
      <c r="L147" s="343" t="str">
        <f t="shared" ref="L147:L148" si="1395">IF(K147="","",K147)</f>
        <v/>
      </c>
      <c r="M147" s="343" t="str">
        <f t="shared" ref="M147:M148" si="1396">IF(L147="","",L147)</f>
        <v/>
      </c>
      <c r="N147" s="343" t="str">
        <f t="shared" ref="N147:N148" si="1397">IF(M147="","",M147)</f>
        <v/>
      </c>
      <c r="O147" s="343" t="str">
        <f t="shared" ref="O147:O148" si="1398">IF(N147="","",N147)</f>
        <v/>
      </c>
      <c r="P147" s="343" t="str">
        <f t="shared" ref="P147:P148" si="1399">IF(O147="","",O147)</f>
        <v/>
      </c>
      <c r="Q147" s="343" t="str">
        <f t="shared" ref="Q147:Q148" si="1400">IF(P147="","",P147)</f>
        <v/>
      </c>
      <c r="R147" s="343" t="str">
        <f t="shared" ref="R147:R148" si="1401">IF(Q147="","",Q147)</f>
        <v/>
      </c>
      <c r="S147" s="343" t="str">
        <f t="shared" ref="S147:S148" si="1402">IF(R147="","",R147)</f>
        <v/>
      </c>
      <c r="T147" s="315">
        <f t="shared" si="1162"/>
        <v>0</v>
      </c>
      <c r="U147" s="316"/>
      <c r="V147" s="345" t="str">
        <f t="shared" ref="V147:V148" si="1403">IF(U147="","",U147)</f>
        <v/>
      </c>
      <c r="W147" s="345" t="str">
        <f t="shared" ref="W147:W148" si="1404">IF(V147="","",V147)</f>
        <v/>
      </c>
      <c r="X147" s="345" t="str">
        <f t="shared" ref="X147:X148" si="1405">IF(W147="","",W147)</f>
        <v/>
      </c>
      <c r="Y147" s="345" t="str">
        <f t="shared" ref="Y147:Y148" si="1406">IF(X147="","",X147)</f>
        <v/>
      </c>
      <c r="Z147" s="345" t="str">
        <f t="shared" ref="Z147:Z148" si="1407">IF(Y147="","",Y147)</f>
        <v/>
      </c>
      <c r="AA147" s="345" t="str">
        <f t="shared" ref="AA147:AA148" si="1408">IF(Z147="","",Z147)</f>
        <v/>
      </c>
      <c r="AB147" s="345" t="str">
        <f t="shared" ref="AB147:AB148" si="1409">IF(AA147="","",AA147)</f>
        <v/>
      </c>
      <c r="AC147" s="345" t="str">
        <f t="shared" ref="AC147:AC148" si="1410">IF(AB147="","",AB147)</f>
        <v/>
      </c>
      <c r="AD147" s="345" t="str">
        <f t="shared" ref="AD147:AD148" si="1411">IF(AC147="","",AC147)</f>
        <v/>
      </c>
      <c r="AE147" s="345" t="str">
        <f t="shared" ref="AE147:AE148" si="1412">IF(AD147="","",AD147)</f>
        <v/>
      </c>
      <c r="AF147" s="345" t="str">
        <f t="shared" ref="AF147:AF148" si="1413">IF(AE147="","",AE147)</f>
        <v/>
      </c>
      <c r="AG147" s="315">
        <f t="shared" si="1163"/>
        <v>0</v>
      </c>
      <c r="AH147" s="543"/>
      <c r="AO147" s="304">
        <v>4</v>
      </c>
      <c r="AP147" s="304">
        <v>3</v>
      </c>
      <c r="AQ147" s="304">
        <v>10</v>
      </c>
      <c r="AR147" s="306">
        <f ca="1">IF($AQ147=1,IF(INDIRECT(ADDRESS(($AO147-1)*3+$AP147+5,$AQ147+7))="",0,INDIRECT(ADDRESS(($AO147-1)*3+$AP147+5,$AQ147+7))),IF(INDIRECT(ADDRESS(($AO147-1)*3+$AP147+5,$AQ147+7))="",0,IF(COUNTIF(INDIRECT(ADDRESS(($AO147-1)*36+($AP147-1)*12+6,COLUMN())):INDIRECT(ADDRESS(($AO147-1)*36+($AP147-1)*12+$AQ147+4,COLUMN())),INDIRECT(ADDRESS(($AO147-1)*3+$AP147+5,$AQ147+7)))&gt;=1,0,INDIRECT(ADDRESS(($AO147-1)*3+$AP147+5,$AQ147+7)))))</f>
        <v>0</v>
      </c>
      <c r="AS147" s="304">
        <f ca="1">COUNTIF(INDIRECT("H"&amp;(ROW()+12*(($AO147-1)*3+$AP147)-ROW())/12+5):INDIRECT("S"&amp;(ROW()+12*(($AO147-1)*3+$AP147)-ROW())/12+5),AR147)</f>
        <v>0</v>
      </c>
      <c r="AT147" s="306">
        <f ca="1">IF($AQ147=1,IF(INDIRECT(ADDRESS(($AO147-1)*3+$AP147+5,$AQ147+20))="",0,INDIRECT(ADDRESS(($AO147-1)*3+$AP147+5,$AQ147+20))),IF(INDIRECT(ADDRESS(($AO147-1)*3+$AP147+5,$AQ147+20))="",0,IF(COUNTIF(INDIRECT(ADDRESS(($AO147-1)*36+($AP147-1)*12+6,COLUMN())):INDIRECT(ADDRESS(($AO147-1)*36+($AP147-1)*12+$AQ147+4,COLUMN())),INDIRECT(ADDRESS(($AO147-1)*3+$AP147+5,$AQ147+20)))&gt;=1,0,INDIRECT(ADDRESS(($AO147-1)*3+$AP147+5,$AQ147+20)))))</f>
        <v>0</v>
      </c>
      <c r="AU147" s="304">
        <f ca="1">COUNTIF(INDIRECT("U"&amp;(ROW()+12*(($AO147-1)*3+$AP147)-ROW())/12+5):INDIRECT("AF"&amp;(ROW()+12*(($AO147-1)*3+$AP147)-ROW())/12+5),AT147)</f>
        <v>0</v>
      </c>
      <c r="AV147" s="304">
        <f ca="1">IF(AND(AR147+AT147&gt;0,AS147+AU147&gt;0),COUNTIF(AV$6:AV146,"&gt;0")+1,0)</f>
        <v>0</v>
      </c>
      <c r="BF147" s="304">
        <v>1</v>
      </c>
      <c r="BH147" s="310">
        <f t="shared" ref="BH147" si="1414">SUM(H147:H148)</f>
        <v>0</v>
      </c>
      <c r="BI147" s="310">
        <f t="shared" ref="BI147" si="1415">SUM(I147:I148)</f>
        <v>0</v>
      </c>
      <c r="BJ147" s="310">
        <f t="shared" ref="BJ147" si="1416">SUM(J147:J148)</f>
        <v>0</v>
      </c>
      <c r="BK147" s="310">
        <f t="shared" ref="BK147" si="1417">SUM(K147:K148)</f>
        <v>0</v>
      </c>
      <c r="BL147" s="310">
        <f t="shared" ref="BL147" si="1418">SUM(L147:L148)</f>
        <v>0</v>
      </c>
      <c r="BM147" s="310">
        <f t="shared" ref="BM147" si="1419">SUM(M147:M148)</f>
        <v>0</v>
      </c>
      <c r="BN147" s="310">
        <f t="shared" ref="BN147" si="1420">SUM(N147:N148)</f>
        <v>0</v>
      </c>
      <c r="BO147" s="310">
        <f t="shared" ref="BO147" si="1421">SUM(O147:O148)</f>
        <v>0</v>
      </c>
      <c r="BP147" s="310">
        <f t="shared" ref="BP147" si="1422">SUM(P147:P148)</f>
        <v>0</v>
      </c>
      <c r="BQ147" s="310">
        <f t="shared" ref="BQ147" si="1423">SUM(Q147:Q148)</f>
        <v>0</v>
      </c>
      <c r="BR147" s="310">
        <f t="shared" ref="BR147" si="1424">SUM(R147:R148)</f>
        <v>0</v>
      </c>
      <c r="BS147" s="310">
        <f t="shared" ref="BS147" si="1425">SUM(S147:S148)</f>
        <v>0</v>
      </c>
      <c r="BU147" s="310">
        <f t="shared" ref="BU147" si="1426">SUM(U147:U148)</f>
        <v>0</v>
      </c>
      <c r="BV147" s="310">
        <f t="shared" ref="BV147" si="1427">SUM(V147:V148)</f>
        <v>0</v>
      </c>
      <c r="BW147" s="310">
        <f t="shared" ref="BW147" si="1428">SUM(W147:W148)</f>
        <v>0</v>
      </c>
      <c r="BX147" s="310">
        <f t="shared" ref="BX147" si="1429">SUM(X147:X148)</f>
        <v>0</v>
      </c>
      <c r="BY147" s="310">
        <f t="shared" ref="BY147" si="1430">SUM(Y147:Y148)</f>
        <v>0</v>
      </c>
      <c r="BZ147" s="310">
        <f t="shared" ref="BZ147" si="1431">SUM(Z147:Z148)</f>
        <v>0</v>
      </c>
      <c r="CA147" s="310">
        <f t="shared" ref="CA147" si="1432">SUM(AA147:AA148)</f>
        <v>0</v>
      </c>
      <c r="CB147" s="310">
        <f t="shared" ref="CB147" si="1433">SUM(AB147:AB148)</f>
        <v>0</v>
      </c>
      <c r="CC147" s="310">
        <f t="shared" ref="CC147" si="1434">SUM(AC147:AC148)</f>
        <v>0</v>
      </c>
      <c r="CD147" s="310">
        <f t="shared" ref="CD147" si="1435">SUM(AD147:AD148)</f>
        <v>0</v>
      </c>
      <c r="CE147" s="310">
        <f t="shared" ref="CE147" si="1436">SUM(AE147:AE148)</f>
        <v>0</v>
      </c>
      <c r="CF147" s="310">
        <f t="shared" ref="CF147" si="1437">SUM(AF147:AF148)</f>
        <v>0</v>
      </c>
      <c r="CI147" s="339" t="s">
        <v>421</v>
      </c>
      <c r="CJ147" s="310">
        <f>IF(OR($D147="副園長",$D147="教頭",$D147="主任保育士",$D147="主幹教諭"),0,BH147)</f>
        <v>0</v>
      </c>
      <c r="CK147" s="310">
        <f t="shared" ref="CK147" si="1438">IF(OR($D147="副園長",$D147="教頭",$D147="主任保育士",$D147="主幹教諭"),0,BI147)</f>
        <v>0</v>
      </c>
      <c r="CL147" s="310">
        <f t="shared" ref="CL147" si="1439">IF(OR($D147="副園長",$D147="教頭",$D147="主任保育士",$D147="主幹教諭"),0,BJ147)</f>
        <v>0</v>
      </c>
      <c r="CM147" s="310">
        <f t="shared" ref="CM147" si="1440">IF(OR($D147="副園長",$D147="教頭",$D147="主任保育士",$D147="主幹教諭"),0,BK147)</f>
        <v>0</v>
      </c>
      <c r="CN147" s="310">
        <f t="shared" ref="CN147" si="1441">IF(OR($D147="副園長",$D147="教頭",$D147="主任保育士",$D147="主幹教諭"),0,BL147)</f>
        <v>0</v>
      </c>
      <c r="CO147" s="310">
        <f t="shared" ref="CO147" si="1442">IF(OR($D147="副園長",$D147="教頭",$D147="主任保育士",$D147="主幹教諭"),0,BM147)</f>
        <v>0</v>
      </c>
      <c r="CP147" s="310">
        <f t="shared" ref="CP147" si="1443">IF(OR($D147="副園長",$D147="教頭",$D147="主任保育士",$D147="主幹教諭"),0,BN147)</f>
        <v>0</v>
      </c>
      <c r="CQ147" s="310">
        <f t="shared" ref="CQ147" si="1444">IF(OR($D147="副園長",$D147="教頭",$D147="主任保育士",$D147="主幹教諭"),0,BO147)</f>
        <v>0</v>
      </c>
      <c r="CR147" s="310">
        <f t="shared" ref="CR147" si="1445">IF(OR($D147="副園長",$D147="教頭",$D147="主任保育士",$D147="主幹教諭"),0,BP147)</f>
        <v>0</v>
      </c>
      <c r="CS147" s="310">
        <f t="shared" ref="CS147" si="1446">IF(OR($D147="副園長",$D147="教頭",$D147="主任保育士",$D147="主幹教諭"),0,BQ147)</f>
        <v>0</v>
      </c>
      <c r="CT147" s="310">
        <f t="shared" ref="CT147" si="1447">IF(OR($D147="副園長",$D147="教頭",$D147="主任保育士",$D147="主幹教諭"),0,BR147)</f>
        <v>0</v>
      </c>
      <c r="CU147" s="310">
        <f t="shared" ref="CU147" si="1448">IF(OR($D147="副園長",$D147="教頭",$D147="主任保育士",$D147="主幹教諭"),0,BS147)</f>
        <v>0</v>
      </c>
    </row>
    <row r="148" spans="1:99" x14ac:dyDescent="0.15">
      <c r="A148" s="533"/>
      <c r="B148" s="536"/>
      <c r="C148" s="536"/>
      <c r="D148" s="536"/>
      <c r="E148" s="541"/>
      <c r="F148" s="536"/>
      <c r="G148" s="314" t="s">
        <v>347</v>
      </c>
      <c r="H148" s="313"/>
      <c r="I148" s="344" t="str">
        <f t="shared" si="1392"/>
        <v/>
      </c>
      <c r="J148" s="344" t="str">
        <f t="shared" si="1393"/>
        <v/>
      </c>
      <c r="K148" s="344" t="str">
        <f t="shared" si="1394"/>
        <v/>
      </c>
      <c r="L148" s="344" t="str">
        <f t="shared" si="1395"/>
        <v/>
      </c>
      <c r="M148" s="344" t="str">
        <f t="shared" si="1396"/>
        <v/>
      </c>
      <c r="N148" s="344" t="str">
        <f t="shared" si="1397"/>
        <v/>
      </c>
      <c r="O148" s="344" t="str">
        <f t="shared" si="1398"/>
        <v/>
      </c>
      <c r="P148" s="344" t="str">
        <f t="shared" si="1399"/>
        <v/>
      </c>
      <c r="Q148" s="344" t="str">
        <f t="shared" si="1400"/>
        <v/>
      </c>
      <c r="R148" s="344" t="str">
        <f t="shared" si="1401"/>
        <v/>
      </c>
      <c r="S148" s="344" t="str">
        <f t="shared" si="1402"/>
        <v/>
      </c>
      <c r="T148" s="311">
        <f t="shared" si="1162"/>
        <v>0</v>
      </c>
      <c r="U148" s="312"/>
      <c r="V148" s="346" t="str">
        <f t="shared" si="1403"/>
        <v/>
      </c>
      <c r="W148" s="346" t="str">
        <f t="shared" si="1404"/>
        <v/>
      </c>
      <c r="X148" s="346" t="str">
        <f t="shared" si="1405"/>
        <v/>
      </c>
      <c r="Y148" s="346" t="str">
        <f t="shared" si="1406"/>
        <v/>
      </c>
      <c r="Z148" s="346" t="str">
        <f t="shared" si="1407"/>
        <v/>
      </c>
      <c r="AA148" s="346" t="str">
        <f t="shared" si="1408"/>
        <v/>
      </c>
      <c r="AB148" s="346" t="str">
        <f t="shared" si="1409"/>
        <v/>
      </c>
      <c r="AC148" s="346" t="str">
        <f t="shared" si="1410"/>
        <v/>
      </c>
      <c r="AD148" s="346" t="str">
        <f t="shared" si="1411"/>
        <v/>
      </c>
      <c r="AE148" s="346" t="str">
        <f t="shared" si="1412"/>
        <v/>
      </c>
      <c r="AF148" s="346" t="str">
        <f t="shared" si="1413"/>
        <v/>
      </c>
      <c r="AG148" s="311">
        <f t="shared" si="1163"/>
        <v>0</v>
      </c>
      <c r="AH148" s="544"/>
      <c r="AO148" s="304">
        <v>4</v>
      </c>
      <c r="AP148" s="304">
        <v>3</v>
      </c>
      <c r="AQ148" s="304">
        <v>11</v>
      </c>
      <c r="AR148" s="306">
        <f ca="1">IF($AQ148=1,IF(INDIRECT(ADDRESS(($AO148-1)*3+$AP148+5,$AQ148+7))="",0,INDIRECT(ADDRESS(($AO148-1)*3+$AP148+5,$AQ148+7))),IF(INDIRECT(ADDRESS(($AO148-1)*3+$AP148+5,$AQ148+7))="",0,IF(COUNTIF(INDIRECT(ADDRESS(($AO148-1)*36+($AP148-1)*12+6,COLUMN())):INDIRECT(ADDRESS(($AO148-1)*36+($AP148-1)*12+$AQ148+4,COLUMN())),INDIRECT(ADDRESS(($AO148-1)*3+$AP148+5,$AQ148+7)))&gt;=1,0,INDIRECT(ADDRESS(($AO148-1)*3+$AP148+5,$AQ148+7)))))</f>
        <v>0</v>
      </c>
      <c r="AS148" s="304">
        <f ca="1">COUNTIF(INDIRECT("H"&amp;(ROW()+12*(($AO148-1)*3+$AP148)-ROW())/12+5):INDIRECT("S"&amp;(ROW()+12*(($AO148-1)*3+$AP148)-ROW())/12+5),AR148)</f>
        <v>0</v>
      </c>
      <c r="AT148" s="306">
        <f ca="1">IF($AQ148=1,IF(INDIRECT(ADDRESS(($AO148-1)*3+$AP148+5,$AQ148+20))="",0,INDIRECT(ADDRESS(($AO148-1)*3+$AP148+5,$AQ148+20))),IF(INDIRECT(ADDRESS(($AO148-1)*3+$AP148+5,$AQ148+20))="",0,IF(COUNTIF(INDIRECT(ADDRESS(($AO148-1)*36+($AP148-1)*12+6,COLUMN())):INDIRECT(ADDRESS(($AO148-1)*36+($AP148-1)*12+$AQ148+4,COLUMN())),INDIRECT(ADDRESS(($AO148-1)*3+$AP148+5,$AQ148+20)))&gt;=1,0,INDIRECT(ADDRESS(($AO148-1)*3+$AP148+5,$AQ148+20)))))</f>
        <v>0</v>
      </c>
      <c r="AU148" s="304">
        <f ca="1">COUNTIF(INDIRECT("U"&amp;(ROW()+12*(($AO148-1)*3+$AP148)-ROW())/12+5):INDIRECT("AF"&amp;(ROW()+12*(($AO148-1)*3+$AP148)-ROW())/12+5),AT148)</f>
        <v>0</v>
      </c>
      <c r="AV148" s="304">
        <f ca="1">IF(AND(AR148+AT148&gt;0,AS148+AU148&gt;0),COUNTIF(AV$6:AV147,"&gt;0")+1,0)</f>
        <v>0</v>
      </c>
      <c r="BF148" s="304">
        <v>2</v>
      </c>
      <c r="BG148" s="304" t="s">
        <v>346</v>
      </c>
      <c r="BH148" s="310">
        <f>IF(BH147+BU147&gt;マスタ!$C$3,1,0)</f>
        <v>0</v>
      </c>
      <c r="BI148" s="310">
        <f>IF(BI147+BV147&gt;マスタ!$C$3,1,0)</f>
        <v>0</v>
      </c>
      <c r="BJ148" s="310">
        <f>IF(BJ147+BW147&gt;マスタ!$C$3,1,0)</f>
        <v>0</v>
      </c>
      <c r="BK148" s="310">
        <f>IF(BK147+BX147&gt;マスタ!$C$3,1,0)</f>
        <v>0</v>
      </c>
      <c r="BL148" s="310">
        <f>IF(BL147+BY147&gt;マスタ!$C$3,1,0)</f>
        <v>0</v>
      </c>
      <c r="BM148" s="310">
        <f>IF(BM147+BZ147&gt;マスタ!$C$3,1,0)</f>
        <v>0</v>
      </c>
      <c r="BN148" s="310">
        <f>IF(BN147+CA147&gt;マスタ!$C$3,1,0)</f>
        <v>0</v>
      </c>
      <c r="BO148" s="310">
        <f>IF(BO147+CB147&gt;マスタ!$C$3,1,0)</f>
        <v>0</v>
      </c>
      <c r="BP148" s="310">
        <f>IF(BP147+CC147&gt;マスタ!$C$3,1,0)</f>
        <v>0</v>
      </c>
      <c r="BQ148" s="310">
        <f>IF(BQ147+CD147&gt;マスタ!$C$3,1,0)</f>
        <v>0</v>
      </c>
      <c r="BR148" s="310">
        <f>IF(BR147+CE147&gt;マスタ!$C$3,1,0)</f>
        <v>0</v>
      </c>
      <c r="BS148" s="310">
        <f>IF(BS147+CF147&gt;マスタ!$C$3,1,0)</f>
        <v>0</v>
      </c>
      <c r="BU148" s="310"/>
      <c r="BV148" s="310"/>
      <c r="BW148" s="310"/>
      <c r="BX148" s="310"/>
      <c r="BY148" s="310"/>
      <c r="BZ148" s="310"/>
      <c r="CA148" s="310"/>
      <c r="CB148" s="310"/>
      <c r="CC148" s="310"/>
      <c r="CD148" s="310"/>
      <c r="CE148" s="310"/>
      <c r="CF148" s="310"/>
    </row>
    <row r="149" spans="1:99" x14ac:dyDescent="0.15">
      <c r="A149" s="534"/>
      <c r="B149" s="537"/>
      <c r="C149" s="537"/>
      <c r="D149" s="537"/>
      <c r="E149" s="542"/>
      <c r="F149" s="537"/>
      <c r="G149" s="353" t="s">
        <v>447</v>
      </c>
      <c r="H149" s="309"/>
      <c r="I149" s="347"/>
      <c r="J149" s="347"/>
      <c r="K149" s="347"/>
      <c r="L149" s="347"/>
      <c r="M149" s="347"/>
      <c r="N149" s="347"/>
      <c r="O149" s="347"/>
      <c r="P149" s="347"/>
      <c r="Q149" s="347"/>
      <c r="R149" s="347"/>
      <c r="S149" s="347"/>
      <c r="T149" s="307">
        <f t="shared" si="1162"/>
        <v>0</v>
      </c>
      <c r="U149" s="308"/>
      <c r="V149" s="348"/>
      <c r="W149" s="348"/>
      <c r="X149" s="348"/>
      <c r="Y149" s="348"/>
      <c r="Z149" s="348"/>
      <c r="AA149" s="348"/>
      <c r="AB149" s="348"/>
      <c r="AC149" s="348"/>
      <c r="AD149" s="348"/>
      <c r="AE149" s="348"/>
      <c r="AF149" s="348"/>
      <c r="AG149" s="307">
        <f t="shared" si="1163"/>
        <v>0</v>
      </c>
      <c r="AH149" s="545"/>
      <c r="AO149" s="304">
        <v>4</v>
      </c>
      <c r="AP149" s="304">
        <v>3</v>
      </c>
      <c r="AQ149" s="304">
        <v>12</v>
      </c>
      <c r="AR149" s="306">
        <f ca="1">IF($AQ149=1,IF(INDIRECT(ADDRESS(($AO149-1)*3+$AP149+5,$AQ149+7))="",0,INDIRECT(ADDRESS(($AO149-1)*3+$AP149+5,$AQ149+7))),IF(INDIRECT(ADDRESS(($AO149-1)*3+$AP149+5,$AQ149+7))="",0,IF(COUNTIF(INDIRECT(ADDRESS(($AO149-1)*36+($AP149-1)*12+6,COLUMN())):INDIRECT(ADDRESS(($AO149-1)*36+($AP149-1)*12+$AQ149+4,COLUMN())),INDIRECT(ADDRESS(($AO149-1)*3+$AP149+5,$AQ149+7)))&gt;=1,0,INDIRECT(ADDRESS(($AO149-1)*3+$AP149+5,$AQ149+7)))))</f>
        <v>0</v>
      </c>
      <c r="AS149" s="304">
        <f ca="1">COUNTIF(INDIRECT("H"&amp;(ROW()+12*(($AO149-1)*3+$AP149)-ROW())/12+5):INDIRECT("S"&amp;(ROW()+12*(($AO149-1)*3+$AP149)-ROW())/12+5),AR149)</f>
        <v>0</v>
      </c>
      <c r="AT149" s="306">
        <f ca="1">IF($AQ149=1,IF(INDIRECT(ADDRESS(($AO149-1)*3+$AP149+5,$AQ149+20))="",0,INDIRECT(ADDRESS(($AO149-1)*3+$AP149+5,$AQ149+20))),IF(INDIRECT(ADDRESS(($AO149-1)*3+$AP149+5,$AQ149+20))="",0,IF(COUNTIF(INDIRECT(ADDRESS(($AO149-1)*36+($AP149-1)*12+6,COLUMN())):INDIRECT(ADDRESS(($AO149-1)*36+($AP149-1)*12+$AQ149+4,COLUMN())),INDIRECT(ADDRESS(($AO149-1)*3+$AP149+5,$AQ149+20)))&gt;=1,0,INDIRECT(ADDRESS(($AO149-1)*3+$AP149+5,$AQ149+20)))))</f>
        <v>0</v>
      </c>
      <c r="AU149" s="304">
        <f ca="1">COUNTIF(INDIRECT("U"&amp;(ROW()+12*(($AO149-1)*3+$AP149)-ROW())/12+5):INDIRECT("AF"&amp;(ROW()+12*(($AO149-1)*3+$AP149)-ROW())/12+5),AT149)</f>
        <v>0</v>
      </c>
      <c r="AV149" s="304">
        <f ca="1">IF(AND(AR149+AT149&gt;0,AS149+AU149&gt;0),COUNTIF(AV$6:AV148,"&gt;0")+1,0)</f>
        <v>0</v>
      </c>
      <c r="BF149" s="304">
        <v>3</v>
      </c>
      <c r="BG149" s="338"/>
      <c r="BH149" s="310"/>
      <c r="BI149" s="310"/>
      <c r="BJ149" s="310"/>
      <c r="BK149" s="310"/>
      <c r="BL149" s="310"/>
      <c r="BM149" s="310"/>
      <c r="BN149" s="310"/>
      <c r="BO149" s="310"/>
      <c r="BP149" s="310"/>
      <c r="BQ149" s="310"/>
      <c r="BR149" s="310"/>
      <c r="BS149" s="310"/>
    </row>
    <row r="150" spans="1:99" x14ac:dyDescent="0.15">
      <c r="A150" s="532">
        <v>49</v>
      </c>
      <c r="B150" s="535"/>
      <c r="C150" s="538"/>
      <c r="D150" s="539"/>
      <c r="E150" s="540"/>
      <c r="F150" s="539"/>
      <c r="G150" s="318" t="s">
        <v>348</v>
      </c>
      <c r="H150" s="317"/>
      <c r="I150" s="343" t="str">
        <f t="shared" ref="I150:I151" si="1449">IF(H150="","",H150)</f>
        <v/>
      </c>
      <c r="J150" s="343" t="str">
        <f t="shared" ref="J150:J151" si="1450">IF(I150="","",I150)</f>
        <v/>
      </c>
      <c r="K150" s="343" t="str">
        <f t="shared" ref="K150:K151" si="1451">IF(J150="","",J150)</f>
        <v/>
      </c>
      <c r="L150" s="343" t="str">
        <f t="shared" ref="L150:L151" si="1452">IF(K150="","",K150)</f>
        <v/>
      </c>
      <c r="M150" s="343" t="str">
        <f t="shared" ref="M150:M151" si="1453">IF(L150="","",L150)</f>
        <v/>
      </c>
      <c r="N150" s="343" t="str">
        <f t="shared" ref="N150:N151" si="1454">IF(M150="","",M150)</f>
        <v/>
      </c>
      <c r="O150" s="343" t="str">
        <f t="shared" ref="O150:O151" si="1455">IF(N150="","",N150)</f>
        <v/>
      </c>
      <c r="P150" s="343" t="str">
        <f t="shared" ref="P150:P151" si="1456">IF(O150="","",O150)</f>
        <v/>
      </c>
      <c r="Q150" s="343" t="str">
        <f t="shared" ref="Q150:Q151" si="1457">IF(P150="","",P150)</f>
        <v/>
      </c>
      <c r="R150" s="343" t="str">
        <f t="shared" ref="R150:R151" si="1458">IF(Q150="","",Q150)</f>
        <v/>
      </c>
      <c r="S150" s="343" t="str">
        <f t="shared" ref="S150:S151" si="1459">IF(R150="","",R150)</f>
        <v/>
      </c>
      <c r="T150" s="315">
        <f t="shared" si="1162"/>
        <v>0</v>
      </c>
      <c r="U150" s="316"/>
      <c r="V150" s="345" t="str">
        <f t="shared" ref="V150:V151" si="1460">IF(U150="","",U150)</f>
        <v/>
      </c>
      <c r="W150" s="345" t="str">
        <f t="shared" ref="W150:W151" si="1461">IF(V150="","",V150)</f>
        <v/>
      </c>
      <c r="X150" s="345" t="str">
        <f t="shared" ref="X150:X151" si="1462">IF(W150="","",W150)</f>
        <v/>
      </c>
      <c r="Y150" s="345" t="str">
        <f t="shared" ref="Y150:Y151" si="1463">IF(X150="","",X150)</f>
        <v/>
      </c>
      <c r="Z150" s="345" t="str">
        <f t="shared" ref="Z150:Z151" si="1464">IF(Y150="","",Y150)</f>
        <v/>
      </c>
      <c r="AA150" s="345" t="str">
        <f t="shared" ref="AA150:AA151" si="1465">IF(Z150="","",Z150)</f>
        <v/>
      </c>
      <c r="AB150" s="345" t="str">
        <f t="shared" ref="AB150:AB151" si="1466">IF(AA150="","",AA150)</f>
        <v/>
      </c>
      <c r="AC150" s="345" t="str">
        <f t="shared" ref="AC150:AC151" si="1467">IF(AB150="","",AB150)</f>
        <v/>
      </c>
      <c r="AD150" s="345" t="str">
        <f t="shared" ref="AD150:AD151" si="1468">IF(AC150="","",AC150)</f>
        <v/>
      </c>
      <c r="AE150" s="345" t="str">
        <f t="shared" ref="AE150:AE151" si="1469">IF(AD150="","",AD150)</f>
        <v/>
      </c>
      <c r="AF150" s="345" t="str">
        <f t="shared" ref="AF150:AF151" si="1470">IF(AE150="","",AE150)</f>
        <v/>
      </c>
      <c r="AG150" s="315">
        <f t="shared" si="1163"/>
        <v>0</v>
      </c>
      <c r="AH150" s="543"/>
      <c r="AO150" s="304">
        <v>5</v>
      </c>
      <c r="AP150" s="304">
        <v>1</v>
      </c>
      <c r="AQ150" s="304">
        <v>1</v>
      </c>
      <c r="AR150" s="306">
        <f ca="1">IF($AQ150=1,IF(INDIRECT(ADDRESS(($AO150-1)*3+$AP150+5,$AQ150+7))="",0,INDIRECT(ADDRESS(($AO150-1)*3+$AP150+5,$AQ150+7))),IF(INDIRECT(ADDRESS(($AO150-1)*3+$AP150+5,$AQ150+7))="",0,IF(COUNTIF(INDIRECT(ADDRESS(($AO150-1)*36+($AP150-1)*12+6,COLUMN())):INDIRECT(ADDRESS(($AO150-1)*36+($AP150-1)*12+$AQ150+4,COLUMN())),INDIRECT(ADDRESS(($AO150-1)*3+$AP150+5,$AQ150+7)))&gt;=1,0,INDIRECT(ADDRESS(($AO150-1)*3+$AP150+5,$AQ150+7)))))</f>
        <v>0</v>
      </c>
      <c r="AS150" s="304">
        <f ca="1">COUNTIF(INDIRECT("H"&amp;(ROW()+12*(($AO150-1)*3+$AP150)-ROW())/12+5):INDIRECT("S"&amp;(ROW()+12*(($AO150-1)*3+$AP150)-ROW())/12+5),AR150)</f>
        <v>0</v>
      </c>
      <c r="AT150" s="306">
        <f ca="1">IF($AQ150=1,IF(INDIRECT(ADDRESS(($AO150-1)*3+$AP150+5,$AQ150+20))="",0,INDIRECT(ADDRESS(($AO150-1)*3+$AP150+5,$AQ150+20))),IF(INDIRECT(ADDRESS(($AO150-1)*3+$AP150+5,$AQ150+20))="",0,IF(COUNTIF(INDIRECT(ADDRESS(($AO150-1)*36+($AP150-1)*12+6,COLUMN())):INDIRECT(ADDRESS(($AO150-1)*36+($AP150-1)*12+$AQ150+4,COLUMN())),INDIRECT(ADDRESS(($AO150-1)*3+$AP150+5,$AQ150+20)))&gt;=1,0,INDIRECT(ADDRESS(($AO150-1)*3+$AP150+5,$AQ150+20)))))</f>
        <v>0</v>
      </c>
      <c r="AU150" s="304">
        <f ca="1">COUNTIF(INDIRECT("U"&amp;(ROW()+12*(($AO150-1)*3+$AP150)-ROW())/12+5):INDIRECT("AF"&amp;(ROW()+12*(($AO150-1)*3+$AP150)-ROW())/12+5),AT150)</f>
        <v>0</v>
      </c>
      <c r="AV150" s="304">
        <f ca="1">IF(AND(AR150+AT150&gt;0,AS150+AU150&gt;0),COUNTIF(AV$6:AV149,"&gt;0")+1,0)</f>
        <v>0</v>
      </c>
      <c r="BF150" s="304">
        <v>1</v>
      </c>
      <c r="BH150" s="310">
        <f t="shared" ref="BH150" si="1471">SUM(H150:H151)</f>
        <v>0</v>
      </c>
      <c r="BI150" s="310">
        <f t="shared" ref="BI150" si="1472">SUM(I150:I151)</f>
        <v>0</v>
      </c>
      <c r="BJ150" s="310">
        <f t="shared" ref="BJ150" si="1473">SUM(J150:J151)</f>
        <v>0</v>
      </c>
      <c r="BK150" s="310">
        <f t="shared" ref="BK150" si="1474">SUM(K150:K151)</f>
        <v>0</v>
      </c>
      <c r="BL150" s="310">
        <f t="shared" ref="BL150" si="1475">SUM(L150:L151)</f>
        <v>0</v>
      </c>
      <c r="BM150" s="310">
        <f t="shared" ref="BM150" si="1476">SUM(M150:M151)</f>
        <v>0</v>
      </c>
      <c r="BN150" s="310">
        <f t="shared" ref="BN150" si="1477">SUM(N150:N151)</f>
        <v>0</v>
      </c>
      <c r="BO150" s="310">
        <f t="shared" ref="BO150" si="1478">SUM(O150:O151)</f>
        <v>0</v>
      </c>
      <c r="BP150" s="310">
        <f t="shared" ref="BP150" si="1479">SUM(P150:P151)</f>
        <v>0</v>
      </c>
      <c r="BQ150" s="310">
        <f t="shared" ref="BQ150" si="1480">SUM(Q150:Q151)</f>
        <v>0</v>
      </c>
      <c r="BR150" s="310">
        <f t="shared" ref="BR150" si="1481">SUM(R150:R151)</f>
        <v>0</v>
      </c>
      <c r="BS150" s="310">
        <f t="shared" ref="BS150" si="1482">SUM(S150:S151)</f>
        <v>0</v>
      </c>
      <c r="BU150" s="310">
        <f t="shared" ref="BU150" si="1483">SUM(U150:U151)</f>
        <v>0</v>
      </c>
      <c r="BV150" s="310">
        <f t="shared" ref="BV150" si="1484">SUM(V150:V151)</f>
        <v>0</v>
      </c>
      <c r="BW150" s="310">
        <f t="shared" ref="BW150" si="1485">SUM(W150:W151)</f>
        <v>0</v>
      </c>
      <c r="BX150" s="310">
        <f t="shared" ref="BX150" si="1486">SUM(X150:X151)</f>
        <v>0</v>
      </c>
      <c r="BY150" s="310">
        <f t="shared" ref="BY150" si="1487">SUM(Y150:Y151)</f>
        <v>0</v>
      </c>
      <c r="BZ150" s="310">
        <f t="shared" ref="BZ150" si="1488">SUM(Z150:Z151)</f>
        <v>0</v>
      </c>
      <c r="CA150" s="310">
        <f t="shared" ref="CA150" si="1489">SUM(AA150:AA151)</f>
        <v>0</v>
      </c>
      <c r="CB150" s="310">
        <f t="shared" ref="CB150" si="1490">SUM(AB150:AB151)</f>
        <v>0</v>
      </c>
      <c r="CC150" s="310">
        <f t="shared" ref="CC150" si="1491">SUM(AC150:AC151)</f>
        <v>0</v>
      </c>
      <c r="CD150" s="310">
        <f t="shared" ref="CD150" si="1492">SUM(AD150:AD151)</f>
        <v>0</v>
      </c>
      <c r="CE150" s="310">
        <f t="shared" ref="CE150" si="1493">SUM(AE150:AE151)</f>
        <v>0</v>
      </c>
      <c r="CF150" s="310">
        <f t="shared" ref="CF150" si="1494">SUM(AF150:AF151)</f>
        <v>0</v>
      </c>
      <c r="CI150" s="339" t="s">
        <v>421</v>
      </c>
      <c r="CJ150" s="310">
        <f>IF(OR($D150="副園長",$D150="教頭",$D150="主任保育士",$D150="主幹教諭"),0,BH150)</f>
        <v>0</v>
      </c>
      <c r="CK150" s="310">
        <f t="shared" ref="CK150" si="1495">IF(OR($D150="副園長",$D150="教頭",$D150="主任保育士",$D150="主幹教諭"),0,BI150)</f>
        <v>0</v>
      </c>
      <c r="CL150" s="310">
        <f t="shared" ref="CL150" si="1496">IF(OR($D150="副園長",$D150="教頭",$D150="主任保育士",$D150="主幹教諭"),0,BJ150)</f>
        <v>0</v>
      </c>
      <c r="CM150" s="310">
        <f t="shared" ref="CM150" si="1497">IF(OR($D150="副園長",$D150="教頭",$D150="主任保育士",$D150="主幹教諭"),0,BK150)</f>
        <v>0</v>
      </c>
      <c r="CN150" s="310">
        <f t="shared" ref="CN150" si="1498">IF(OR($D150="副園長",$D150="教頭",$D150="主任保育士",$D150="主幹教諭"),0,BL150)</f>
        <v>0</v>
      </c>
      <c r="CO150" s="310">
        <f t="shared" ref="CO150" si="1499">IF(OR($D150="副園長",$D150="教頭",$D150="主任保育士",$D150="主幹教諭"),0,BM150)</f>
        <v>0</v>
      </c>
      <c r="CP150" s="310">
        <f t="shared" ref="CP150" si="1500">IF(OR($D150="副園長",$D150="教頭",$D150="主任保育士",$D150="主幹教諭"),0,BN150)</f>
        <v>0</v>
      </c>
      <c r="CQ150" s="310">
        <f t="shared" ref="CQ150" si="1501">IF(OR($D150="副園長",$D150="教頭",$D150="主任保育士",$D150="主幹教諭"),0,BO150)</f>
        <v>0</v>
      </c>
      <c r="CR150" s="310">
        <f t="shared" ref="CR150" si="1502">IF(OR($D150="副園長",$D150="教頭",$D150="主任保育士",$D150="主幹教諭"),0,BP150)</f>
        <v>0</v>
      </c>
      <c r="CS150" s="310">
        <f t="shared" ref="CS150" si="1503">IF(OR($D150="副園長",$D150="教頭",$D150="主任保育士",$D150="主幹教諭"),0,BQ150)</f>
        <v>0</v>
      </c>
      <c r="CT150" s="310">
        <f t="shared" ref="CT150" si="1504">IF(OR($D150="副園長",$D150="教頭",$D150="主任保育士",$D150="主幹教諭"),0,BR150)</f>
        <v>0</v>
      </c>
      <c r="CU150" s="310">
        <f t="shared" ref="CU150" si="1505">IF(OR($D150="副園長",$D150="教頭",$D150="主任保育士",$D150="主幹教諭"),0,BS150)</f>
        <v>0</v>
      </c>
    </row>
    <row r="151" spans="1:99" x14ac:dyDescent="0.15">
      <c r="A151" s="533"/>
      <c r="B151" s="536"/>
      <c r="C151" s="536"/>
      <c r="D151" s="536"/>
      <c r="E151" s="541"/>
      <c r="F151" s="536"/>
      <c r="G151" s="314" t="s">
        <v>347</v>
      </c>
      <c r="H151" s="313"/>
      <c r="I151" s="344" t="str">
        <f t="shared" si="1449"/>
        <v/>
      </c>
      <c r="J151" s="344" t="str">
        <f t="shared" si="1450"/>
        <v/>
      </c>
      <c r="K151" s="344" t="str">
        <f t="shared" si="1451"/>
        <v/>
      </c>
      <c r="L151" s="344" t="str">
        <f t="shared" si="1452"/>
        <v/>
      </c>
      <c r="M151" s="344" t="str">
        <f t="shared" si="1453"/>
        <v/>
      </c>
      <c r="N151" s="344" t="str">
        <f t="shared" si="1454"/>
        <v/>
      </c>
      <c r="O151" s="344" t="str">
        <f t="shared" si="1455"/>
        <v/>
      </c>
      <c r="P151" s="344" t="str">
        <f t="shared" si="1456"/>
        <v/>
      </c>
      <c r="Q151" s="344" t="str">
        <f t="shared" si="1457"/>
        <v/>
      </c>
      <c r="R151" s="344" t="str">
        <f t="shared" si="1458"/>
        <v/>
      </c>
      <c r="S151" s="344" t="str">
        <f t="shared" si="1459"/>
        <v/>
      </c>
      <c r="T151" s="311">
        <f t="shared" si="1162"/>
        <v>0</v>
      </c>
      <c r="U151" s="312"/>
      <c r="V151" s="346" t="str">
        <f t="shared" si="1460"/>
        <v/>
      </c>
      <c r="W151" s="346" t="str">
        <f t="shared" si="1461"/>
        <v/>
      </c>
      <c r="X151" s="346" t="str">
        <f t="shared" si="1462"/>
        <v/>
      </c>
      <c r="Y151" s="346" t="str">
        <f t="shared" si="1463"/>
        <v/>
      </c>
      <c r="Z151" s="346" t="str">
        <f t="shared" si="1464"/>
        <v/>
      </c>
      <c r="AA151" s="346" t="str">
        <f t="shared" si="1465"/>
        <v/>
      </c>
      <c r="AB151" s="346" t="str">
        <f t="shared" si="1466"/>
        <v/>
      </c>
      <c r="AC151" s="346" t="str">
        <f t="shared" si="1467"/>
        <v/>
      </c>
      <c r="AD151" s="346" t="str">
        <f t="shared" si="1468"/>
        <v/>
      </c>
      <c r="AE151" s="346" t="str">
        <f t="shared" si="1469"/>
        <v/>
      </c>
      <c r="AF151" s="346" t="str">
        <f t="shared" si="1470"/>
        <v/>
      </c>
      <c r="AG151" s="311">
        <f t="shared" si="1163"/>
        <v>0</v>
      </c>
      <c r="AH151" s="544"/>
      <c r="AO151" s="304">
        <v>5</v>
      </c>
      <c r="AP151" s="304">
        <v>1</v>
      </c>
      <c r="AQ151" s="304">
        <v>2</v>
      </c>
      <c r="AR151" s="306">
        <f ca="1">IF($AQ151=1,IF(INDIRECT(ADDRESS(($AO151-1)*3+$AP151+5,$AQ151+7))="",0,INDIRECT(ADDRESS(($AO151-1)*3+$AP151+5,$AQ151+7))),IF(INDIRECT(ADDRESS(($AO151-1)*3+$AP151+5,$AQ151+7))="",0,IF(COUNTIF(INDIRECT(ADDRESS(($AO151-1)*36+($AP151-1)*12+6,COLUMN())):INDIRECT(ADDRESS(($AO151-1)*36+($AP151-1)*12+$AQ151+4,COLUMN())),INDIRECT(ADDRESS(($AO151-1)*3+$AP151+5,$AQ151+7)))&gt;=1,0,INDIRECT(ADDRESS(($AO151-1)*3+$AP151+5,$AQ151+7)))))</f>
        <v>0</v>
      </c>
      <c r="AS151" s="304">
        <f ca="1">COUNTIF(INDIRECT("H"&amp;(ROW()+12*(($AO151-1)*3+$AP151)-ROW())/12+5):INDIRECT("S"&amp;(ROW()+12*(($AO151-1)*3+$AP151)-ROW())/12+5),AR151)</f>
        <v>0</v>
      </c>
      <c r="AT151" s="306">
        <f ca="1">IF($AQ151=1,IF(INDIRECT(ADDRESS(($AO151-1)*3+$AP151+5,$AQ151+20))="",0,INDIRECT(ADDRESS(($AO151-1)*3+$AP151+5,$AQ151+20))),IF(INDIRECT(ADDRESS(($AO151-1)*3+$AP151+5,$AQ151+20))="",0,IF(COUNTIF(INDIRECT(ADDRESS(($AO151-1)*36+($AP151-1)*12+6,COLUMN())):INDIRECT(ADDRESS(($AO151-1)*36+($AP151-1)*12+$AQ151+4,COLUMN())),INDIRECT(ADDRESS(($AO151-1)*3+$AP151+5,$AQ151+20)))&gt;=1,0,INDIRECT(ADDRESS(($AO151-1)*3+$AP151+5,$AQ151+20)))))</f>
        <v>0</v>
      </c>
      <c r="AU151" s="304">
        <f ca="1">COUNTIF(INDIRECT("U"&amp;(ROW()+12*(($AO151-1)*3+$AP151)-ROW())/12+5):INDIRECT("AF"&amp;(ROW()+12*(($AO151-1)*3+$AP151)-ROW())/12+5),AT151)</f>
        <v>0</v>
      </c>
      <c r="AV151" s="304">
        <f ca="1">IF(AND(AR151+AT151&gt;0,AS151+AU151&gt;0),COUNTIF(AV$6:AV150,"&gt;0")+1,0)</f>
        <v>0</v>
      </c>
      <c r="BF151" s="304">
        <v>2</v>
      </c>
      <c r="BG151" s="304" t="s">
        <v>346</v>
      </c>
      <c r="BH151" s="310">
        <f>IF(BH150+BU150&gt;マスタ!$C$3,1,0)</f>
        <v>0</v>
      </c>
      <c r="BI151" s="310">
        <f>IF(BI150+BV150&gt;マスタ!$C$3,1,0)</f>
        <v>0</v>
      </c>
      <c r="BJ151" s="310">
        <f>IF(BJ150+BW150&gt;マスタ!$C$3,1,0)</f>
        <v>0</v>
      </c>
      <c r="BK151" s="310">
        <f>IF(BK150+BX150&gt;マスタ!$C$3,1,0)</f>
        <v>0</v>
      </c>
      <c r="BL151" s="310">
        <f>IF(BL150+BY150&gt;マスタ!$C$3,1,0)</f>
        <v>0</v>
      </c>
      <c r="BM151" s="310">
        <f>IF(BM150+BZ150&gt;マスタ!$C$3,1,0)</f>
        <v>0</v>
      </c>
      <c r="BN151" s="310">
        <f>IF(BN150+CA150&gt;マスタ!$C$3,1,0)</f>
        <v>0</v>
      </c>
      <c r="BO151" s="310">
        <f>IF(BO150+CB150&gt;マスタ!$C$3,1,0)</f>
        <v>0</v>
      </c>
      <c r="BP151" s="310">
        <f>IF(BP150+CC150&gt;マスタ!$C$3,1,0)</f>
        <v>0</v>
      </c>
      <c r="BQ151" s="310">
        <f>IF(BQ150+CD150&gt;マスタ!$C$3,1,0)</f>
        <v>0</v>
      </c>
      <c r="BR151" s="310">
        <f>IF(BR150+CE150&gt;マスタ!$C$3,1,0)</f>
        <v>0</v>
      </c>
      <c r="BS151" s="310">
        <f>IF(BS150+CF150&gt;マスタ!$C$3,1,0)</f>
        <v>0</v>
      </c>
      <c r="BU151" s="310"/>
      <c r="BV151" s="310"/>
      <c r="BW151" s="310"/>
      <c r="BX151" s="310"/>
      <c r="BY151" s="310"/>
      <c r="BZ151" s="310"/>
      <c r="CA151" s="310"/>
      <c r="CB151" s="310"/>
      <c r="CC151" s="310"/>
      <c r="CD151" s="310"/>
      <c r="CE151" s="310"/>
      <c r="CF151" s="310"/>
    </row>
    <row r="152" spans="1:99" x14ac:dyDescent="0.15">
      <c r="A152" s="534"/>
      <c r="B152" s="537"/>
      <c r="C152" s="537"/>
      <c r="D152" s="537"/>
      <c r="E152" s="542"/>
      <c r="F152" s="537"/>
      <c r="G152" s="353" t="s">
        <v>447</v>
      </c>
      <c r="H152" s="309"/>
      <c r="I152" s="347"/>
      <c r="J152" s="347"/>
      <c r="K152" s="347"/>
      <c r="L152" s="347"/>
      <c r="M152" s="347"/>
      <c r="N152" s="347"/>
      <c r="O152" s="347"/>
      <c r="P152" s="347"/>
      <c r="Q152" s="347"/>
      <c r="R152" s="347"/>
      <c r="S152" s="347"/>
      <c r="T152" s="307">
        <f t="shared" si="1162"/>
        <v>0</v>
      </c>
      <c r="U152" s="308"/>
      <c r="V152" s="348"/>
      <c r="W152" s="348"/>
      <c r="X152" s="348"/>
      <c r="Y152" s="348"/>
      <c r="Z152" s="348"/>
      <c r="AA152" s="348"/>
      <c r="AB152" s="348"/>
      <c r="AC152" s="348"/>
      <c r="AD152" s="348"/>
      <c r="AE152" s="348"/>
      <c r="AF152" s="348"/>
      <c r="AG152" s="307">
        <f t="shared" si="1163"/>
        <v>0</v>
      </c>
      <c r="AH152" s="545"/>
      <c r="AO152" s="304">
        <v>5</v>
      </c>
      <c r="AP152" s="304">
        <v>1</v>
      </c>
      <c r="AQ152" s="304">
        <v>3</v>
      </c>
      <c r="AR152" s="306">
        <f ca="1">IF($AQ152=1,IF(INDIRECT(ADDRESS(($AO152-1)*3+$AP152+5,$AQ152+7))="",0,INDIRECT(ADDRESS(($AO152-1)*3+$AP152+5,$AQ152+7))),IF(INDIRECT(ADDRESS(($AO152-1)*3+$AP152+5,$AQ152+7))="",0,IF(COUNTIF(INDIRECT(ADDRESS(($AO152-1)*36+($AP152-1)*12+6,COLUMN())):INDIRECT(ADDRESS(($AO152-1)*36+($AP152-1)*12+$AQ152+4,COLUMN())),INDIRECT(ADDRESS(($AO152-1)*3+$AP152+5,$AQ152+7)))&gt;=1,0,INDIRECT(ADDRESS(($AO152-1)*3+$AP152+5,$AQ152+7)))))</f>
        <v>0</v>
      </c>
      <c r="AS152" s="304">
        <f ca="1">COUNTIF(INDIRECT("H"&amp;(ROW()+12*(($AO152-1)*3+$AP152)-ROW())/12+5):INDIRECT("S"&amp;(ROW()+12*(($AO152-1)*3+$AP152)-ROW())/12+5),AR152)</f>
        <v>0</v>
      </c>
      <c r="AT152" s="306">
        <f ca="1">IF($AQ152=1,IF(INDIRECT(ADDRESS(($AO152-1)*3+$AP152+5,$AQ152+20))="",0,INDIRECT(ADDRESS(($AO152-1)*3+$AP152+5,$AQ152+20))),IF(INDIRECT(ADDRESS(($AO152-1)*3+$AP152+5,$AQ152+20))="",0,IF(COUNTIF(INDIRECT(ADDRESS(($AO152-1)*36+($AP152-1)*12+6,COLUMN())):INDIRECT(ADDRESS(($AO152-1)*36+($AP152-1)*12+$AQ152+4,COLUMN())),INDIRECT(ADDRESS(($AO152-1)*3+$AP152+5,$AQ152+20)))&gt;=1,0,INDIRECT(ADDRESS(($AO152-1)*3+$AP152+5,$AQ152+20)))))</f>
        <v>0</v>
      </c>
      <c r="AU152" s="304">
        <f ca="1">COUNTIF(INDIRECT("U"&amp;(ROW()+12*(($AO152-1)*3+$AP152)-ROW())/12+5):INDIRECT("AF"&amp;(ROW()+12*(($AO152-1)*3+$AP152)-ROW())/12+5),AT152)</f>
        <v>0</v>
      </c>
      <c r="AV152" s="304">
        <f ca="1">IF(AND(AR152+AT152&gt;0,AS152+AU152&gt;0),COUNTIF(AV$6:AV151,"&gt;0")+1,0)</f>
        <v>0</v>
      </c>
      <c r="BF152" s="304">
        <v>3</v>
      </c>
      <c r="BG152" s="338"/>
      <c r="BH152" s="310"/>
      <c r="BI152" s="310"/>
      <c r="BJ152" s="310"/>
      <c r="BK152" s="310"/>
      <c r="BL152" s="310"/>
      <c r="BM152" s="310"/>
      <c r="BN152" s="310"/>
      <c r="BO152" s="310"/>
      <c r="BP152" s="310"/>
      <c r="BQ152" s="310"/>
      <c r="BR152" s="310"/>
      <c r="BS152" s="310"/>
      <c r="BU152" s="310"/>
      <c r="BV152" s="310"/>
      <c r="BW152" s="310"/>
      <c r="BX152" s="310"/>
      <c r="BY152" s="310"/>
      <c r="BZ152" s="310"/>
      <c r="CA152" s="310"/>
      <c r="CB152" s="310"/>
      <c r="CC152" s="310"/>
      <c r="CD152" s="310"/>
      <c r="CE152" s="310"/>
      <c r="CF152" s="310"/>
    </row>
    <row r="153" spans="1:99" ht="13.5" customHeight="1" x14ac:dyDescent="0.15">
      <c r="A153" s="532">
        <v>50</v>
      </c>
      <c r="B153" s="535"/>
      <c r="C153" s="538"/>
      <c r="D153" s="539"/>
      <c r="E153" s="540"/>
      <c r="F153" s="539"/>
      <c r="G153" s="318" t="s">
        <v>348</v>
      </c>
      <c r="H153" s="317"/>
      <c r="I153" s="343" t="str">
        <f t="shared" ref="I153:I154" si="1506">IF(H153="","",H153)</f>
        <v/>
      </c>
      <c r="J153" s="343" t="str">
        <f t="shared" ref="J153:J154" si="1507">IF(I153="","",I153)</f>
        <v/>
      </c>
      <c r="K153" s="343" t="str">
        <f t="shared" ref="K153:K154" si="1508">IF(J153="","",J153)</f>
        <v/>
      </c>
      <c r="L153" s="343" t="str">
        <f t="shared" ref="L153:L154" si="1509">IF(K153="","",K153)</f>
        <v/>
      </c>
      <c r="M153" s="343" t="str">
        <f t="shared" ref="M153:M154" si="1510">IF(L153="","",L153)</f>
        <v/>
      </c>
      <c r="N153" s="343" t="str">
        <f t="shared" ref="N153:N154" si="1511">IF(M153="","",M153)</f>
        <v/>
      </c>
      <c r="O153" s="343" t="str">
        <f t="shared" ref="O153:O154" si="1512">IF(N153="","",N153)</f>
        <v/>
      </c>
      <c r="P153" s="343" t="str">
        <f t="shared" ref="P153:P154" si="1513">IF(O153="","",O153)</f>
        <v/>
      </c>
      <c r="Q153" s="343" t="str">
        <f t="shared" ref="Q153:Q154" si="1514">IF(P153="","",P153)</f>
        <v/>
      </c>
      <c r="R153" s="343" t="str">
        <f t="shared" ref="R153:R154" si="1515">IF(Q153="","",Q153)</f>
        <v/>
      </c>
      <c r="S153" s="343" t="str">
        <f t="shared" ref="S153:S154" si="1516">IF(R153="","",R153)</f>
        <v/>
      </c>
      <c r="T153" s="315">
        <f t="shared" si="1162"/>
        <v>0</v>
      </c>
      <c r="U153" s="316"/>
      <c r="V153" s="345" t="str">
        <f t="shared" ref="V153:V154" si="1517">IF(U153="","",U153)</f>
        <v/>
      </c>
      <c r="W153" s="345" t="str">
        <f t="shared" ref="W153:W154" si="1518">IF(V153="","",V153)</f>
        <v/>
      </c>
      <c r="X153" s="345" t="str">
        <f t="shared" ref="X153:X154" si="1519">IF(W153="","",W153)</f>
        <v/>
      </c>
      <c r="Y153" s="345" t="str">
        <f t="shared" ref="Y153:Y154" si="1520">IF(X153="","",X153)</f>
        <v/>
      </c>
      <c r="Z153" s="345" t="str">
        <f t="shared" ref="Z153:Z154" si="1521">IF(Y153="","",Y153)</f>
        <v/>
      </c>
      <c r="AA153" s="345" t="str">
        <f t="shared" ref="AA153:AA154" si="1522">IF(Z153="","",Z153)</f>
        <v/>
      </c>
      <c r="AB153" s="345" t="str">
        <f t="shared" ref="AB153:AB154" si="1523">IF(AA153="","",AA153)</f>
        <v/>
      </c>
      <c r="AC153" s="345" t="str">
        <f t="shared" ref="AC153:AC154" si="1524">IF(AB153="","",AB153)</f>
        <v/>
      </c>
      <c r="AD153" s="345" t="str">
        <f t="shared" ref="AD153:AD154" si="1525">IF(AC153="","",AC153)</f>
        <v/>
      </c>
      <c r="AE153" s="345" t="str">
        <f t="shared" ref="AE153:AE154" si="1526">IF(AD153="","",AD153)</f>
        <v/>
      </c>
      <c r="AF153" s="345" t="str">
        <f t="shared" ref="AF153:AF154" si="1527">IF(AE153="","",AE153)</f>
        <v/>
      </c>
      <c r="AG153" s="315">
        <f t="shared" si="1163"/>
        <v>0</v>
      </c>
      <c r="AH153" s="543"/>
      <c r="AO153" s="304">
        <v>5</v>
      </c>
      <c r="AP153" s="304">
        <v>1</v>
      </c>
      <c r="AQ153" s="304">
        <v>4</v>
      </c>
      <c r="AR153" s="306">
        <f ca="1">IF($AQ153=1,IF(INDIRECT(ADDRESS(($AO153-1)*3+$AP153+5,$AQ153+7))="",0,INDIRECT(ADDRESS(($AO153-1)*3+$AP153+5,$AQ153+7))),IF(INDIRECT(ADDRESS(($AO153-1)*3+$AP153+5,$AQ153+7))="",0,IF(COUNTIF(INDIRECT(ADDRESS(($AO153-1)*36+($AP153-1)*12+6,COLUMN())):INDIRECT(ADDRESS(($AO153-1)*36+($AP153-1)*12+$AQ153+4,COLUMN())),INDIRECT(ADDRESS(($AO153-1)*3+$AP153+5,$AQ153+7)))&gt;=1,0,INDIRECT(ADDRESS(($AO153-1)*3+$AP153+5,$AQ153+7)))))</f>
        <v>0</v>
      </c>
      <c r="AS153" s="304">
        <f ca="1">COUNTIF(INDIRECT("H"&amp;(ROW()+12*(($AO153-1)*3+$AP153)-ROW())/12+5):INDIRECT("S"&amp;(ROW()+12*(($AO153-1)*3+$AP153)-ROW())/12+5),AR153)</f>
        <v>0</v>
      </c>
      <c r="AT153" s="306">
        <f ca="1">IF($AQ153=1,IF(INDIRECT(ADDRESS(($AO153-1)*3+$AP153+5,$AQ153+20))="",0,INDIRECT(ADDRESS(($AO153-1)*3+$AP153+5,$AQ153+20))),IF(INDIRECT(ADDRESS(($AO153-1)*3+$AP153+5,$AQ153+20))="",0,IF(COUNTIF(INDIRECT(ADDRESS(($AO153-1)*36+($AP153-1)*12+6,COLUMN())):INDIRECT(ADDRESS(($AO153-1)*36+($AP153-1)*12+$AQ153+4,COLUMN())),INDIRECT(ADDRESS(($AO153-1)*3+$AP153+5,$AQ153+20)))&gt;=1,0,INDIRECT(ADDRESS(($AO153-1)*3+$AP153+5,$AQ153+20)))))</f>
        <v>0</v>
      </c>
      <c r="AU153" s="304">
        <f ca="1">COUNTIF(INDIRECT("U"&amp;(ROW()+12*(($AO153-1)*3+$AP153)-ROW())/12+5):INDIRECT("AF"&amp;(ROW()+12*(($AO153-1)*3+$AP153)-ROW())/12+5),AT153)</f>
        <v>0</v>
      </c>
      <c r="AV153" s="304">
        <f ca="1">IF(AND(AR153+AT153&gt;0,AS153+AU153&gt;0),COUNTIF(AV$6:AV152,"&gt;0")+1,0)</f>
        <v>0</v>
      </c>
      <c r="BF153" s="304">
        <v>1</v>
      </c>
      <c r="BH153" s="310">
        <f t="shared" ref="BH153" si="1528">SUM(H153:H154)</f>
        <v>0</v>
      </c>
      <c r="BI153" s="310">
        <f t="shared" ref="BI153" si="1529">SUM(I153:I154)</f>
        <v>0</v>
      </c>
      <c r="BJ153" s="310">
        <f t="shared" ref="BJ153" si="1530">SUM(J153:J154)</f>
        <v>0</v>
      </c>
      <c r="BK153" s="310">
        <f t="shared" ref="BK153" si="1531">SUM(K153:K154)</f>
        <v>0</v>
      </c>
      <c r="BL153" s="310">
        <f t="shared" ref="BL153" si="1532">SUM(L153:L154)</f>
        <v>0</v>
      </c>
      <c r="BM153" s="310">
        <f t="shared" ref="BM153" si="1533">SUM(M153:M154)</f>
        <v>0</v>
      </c>
      <c r="BN153" s="310">
        <f t="shared" ref="BN153" si="1534">SUM(N153:N154)</f>
        <v>0</v>
      </c>
      <c r="BO153" s="310">
        <f t="shared" ref="BO153" si="1535">SUM(O153:O154)</f>
        <v>0</v>
      </c>
      <c r="BP153" s="310">
        <f t="shared" ref="BP153" si="1536">SUM(P153:P154)</f>
        <v>0</v>
      </c>
      <c r="BQ153" s="310">
        <f t="shared" ref="BQ153" si="1537">SUM(Q153:Q154)</f>
        <v>0</v>
      </c>
      <c r="BR153" s="310">
        <f t="shared" ref="BR153" si="1538">SUM(R153:R154)</f>
        <v>0</v>
      </c>
      <c r="BS153" s="310">
        <f t="shared" ref="BS153" si="1539">SUM(S153:S154)</f>
        <v>0</v>
      </c>
      <c r="BU153" s="310">
        <f t="shared" ref="BU153" si="1540">SUM(U153:U154)</f>
        <v>0</v>
      </c>
      <c r="BV153" s="310">
        <f t="shared" ref="BV153" si="1541">SUM(V153:V154)</f>
        <v>0</v>
      </c>
      <c r="BW153" s="310">
        <f t="shared" ref="BW153" si="1542">SUM(W153:W154)</f>
        <v>0</v>
      </c>
      <c r="BX153" s="310">
        <f t="shared" ref="BX153" si="1543">SUM(X153:X154)</f>
        <v>0</v>
      </c>
      <c r="BY153" s="310">
        <f t="shared" ref="BY153" si="1544">SUM(Y153:Y154)</f>
        <v>0</v>
      </c>
      <c r="BZ153" s="310">
        <f t="shared" ref="BZ153" si="1545">SUM(Z153:Z154)</f>
        <v>0</v>
      </c>
      <c r="CA153" s="310">
        <f t="shared" ref="CA153" si="1546">SUM(AA153:AA154)</f>
        <v>0</v>
      </c>
      <c r="CB153" s="310">
        <f t="shared" ref="CB153" si="1547">SUM(AB153:AB154)</f>
        <v>0</v>
      </c>
      <c r="CC153" s="310">
        <f t="shared" ref="CC153" si="1548">SUM(AC153:AC154)</f>
        <v>0</v>
      </c>
      <c r="CD153" s="310">
        <f t="shared" ref="CD153" si="1549">SUM(AD153:AD154)</f>
        <v>0</v>
      </c>
      <c r="CE153" s="310">
        <f t="shared" ref="CE153" si="1550">SUM(AE153:AE154)</f>
        <v>0</v>
      </c>
      <c r="CF153" s="310">
        <f t="shared" ref="CF153" si="1551">SUM(AF153:AF154)</f>
        <v>0</v>
      </c>
      <c r="CI153" s="339" t="s">
        <v>421</v>
      </c>
      <c r="CJ153" s="310">
        <f>IF(OR($D153="副園長",$D153="教頭",$D153="主任保育士",$D153="主幹教諭"),0,BH153)</f>
        <v>0</v>
      </c>
      <c r="CK153" s="310">
        <f t="shared" ref="CK153" si="1552">IF(OR($D153="副園長",$D153="教頭",$D153="主任保育士",$D153="主幹教諭"),0,BI153)</f>
        <v>0</v>
      </c>
      <c r="CL153" s="310">
        <f t="shared" ref="CL153" si="1553">IF(OR($D153="副園長",$D153="教頭",$D153="主任保育士",$D153="主幹教諭"),0,BJ153)</f>
        <v>0</v>
      </c>
      <c r="CM153" s="310">
        <f t="shared" ref="CM153" si="1554">IF(OR($D153="副園長",$D153="教頭",$D153="主任保育士",$D153="主幹教諭"),0,BK153)</f>
        <v>0</v>
      </c>
      <c r="CN153" s="310">
        <f t="shared" ref="CN153" si="1555">IF(OR($D153="副園長",$D153="教頭",$D153="主任保育士",$D153="主幹教諭"),0,BL153)</f>
        <v>0</v>
      </c>
      <c r="CO153" s="310">
        <f t="shared" ref="CO153" si="1556">IF(OR($D153="副園長",$D153="教頭",$D153="主任保育士",$D153="主幹教諭"),0,BM153)</f>
        <v>0</v>
      </c>
      <c r="CP153" s="310">
        <f t="shared" ref="CP153" si="1557">IF(OR($D153="副園長",$D153="教頭",$D153="主任保育士",$D153="主幹教諭"),0,BN153)</f>
        <v>0</v>
      </c>
      <c r="CQ153" s="310">
        <f t="shared" ref="CQ153" si="1558">IF(OR($D153="副園長",$D153="教頭",$D153="主任保育士",$D153="主幹教諭"),0,BO153)</f>
        <v>0</v>
      </c>
      <c r="CR153" s="310">
        <f t="shared" ref="CR153" si="1559">IF(OR($D153="副園長",$D153="教頭",$D153="主任保育士",$D153="主幹教諭"),0,BP153)</f>
        <v>0</v>
      </c>
      <c r="CS153" s="310">
        <f t="shared" ref="CS153" si="1560">IF(OR($D153="副園長",$D153="教頭",$D153="主任保育士",$D153="主幹教諭"),0,BQ153)</f>
        <v>0</v>
      </c>
      <c r="CT153" s="310">
        <f t="shared" ref="CT153" si="1561">IF(OR($D153="副園長",$D153="教頭",$D153="主任保育士",$D153="主幹教諭"),0,BR153)</f>
        <v>0</v>
      </c>
      <c r="CU153" s="310">
        <f t="shared" ref="CU153" si="1562">IF(OR($D153="副園長",$D153="教頭",$D153="主任保育士",$D153="主幹教諭"),0,BS153)</f>
        <v>0</v>
      </c>
    </row>
    <row r="154" spans="1:99" x14ac:dyDescent="0.15">
      <c r="A154" s="533"/>
      <c r="B154" s="536"/>
      <c r="C154" s="536"/>
      <c r="D154" s="536"/>
      <c r="E154" s="541"/>
      <c r="F154" s="536"/>
      <c r="G154" s="314" t="s">
        <v>347</v>
      </c>
      <c r="H154" s="313"/>
      <c r="I154" s="344" t="str">
        <f t="shared" si="1506"/>
        <v/>
      </c>
      <c r="J154" s="344" t="str">
        <f t="shared" si="1507"/>
        <v/>
      </c>
      <c r="K154" s="344" t="str">
        <f t="shared" si="1508"/>
        <v/>
      </c>
      <c r="L154" s="344" t="str">
        <f t="shared" si="1509"/>
        <v/>
      </c>
      <c r="M154" s="344" t="str">
        <f t="shared" si="1510"/>
        <v/>
      </c>
      <c r="N154" s="344" t="str">
        <f t="shared" si="1511"/>
        <v/>
      </c>
      <c r="O154" s="344" t="str">
        <f t="shared" si="1512"/>
        <v/>
      </c>
      <c r="P154" s="344" t="str">
        <f t="shared" si="1513"/>
        <v/>
      </c>
      <c r="Q154" s="344" t="str">
        <f t="shared" si="1514"/>
        <v/>
      </c>
      <c r="R154" s="344" t="str">
        <f t="shared" si="1515"/>
        <v/>
      </c>
      <c r="S154" s="344" t="str">
        <f t="shared" si="1516"/>
        <v/>
      </c>
      <c r="T154" s="311">
        <f t="shared" si="1162"/>
        <v>0</v>
      </c>
      <c r="U154" s="312"/>
      <c r="V154" s="346" t="str">
        <f t="shared" si="1517"/>
        <v/>
      </c>
      <c r="W154" s="346" t="str">
        <f t="shared" si="1518"/>
        <v/>
      </c>
      <c r="X154" s="346" t="str">
        <f t="shared" si="1519"/>
        <v/>
      </c>
      <c r="Y154" s="346" t="str">
        <f t="shared" si="1520"/>
        <v/>
      </c>
      <c r="Z154" s="346" t="str">
        <f t="shared" si="1521"/>
        <v/>
      </c>
      <c r="AA154" s="346" t="str">
        <f t="shared" si="1522"/>
        <v/>
      </c>
      <c r="AB154" s="346" t="str">
        <f t="shared" si="1523"/>
        <v/>
      </c>
      <c r="AC154" s="346" t="str">
        <f t="shared" si="1524"/>
        <v/>
      </c>
      <c r="AD154" s="346" t="str">
        <f t="shared" si="1525"/>
        <v/>
      </c>
      <c r="AE154" s="346" t="str">
        <f t="shared" si="1526"/>
        <v/>
      </c>
      <c r="AF154" s="346" t="str">
        <f t="shared" si="1527"/>
        <v/>
      </c>
      <c r="AG154" s="311">
        <f t="shared" si="1163"/>
        <v>0</v>
      </c>
      <c r="AH154" s="544"/>
      <c r="AO154" s="304">
        <v>5</v>
      </c>
      <c r="AP154" s="304">
        <v>1</v>
      </c>
      <c r="AQ154" s="304">
        <v>5</v>
      </c>
      <c r="AR154" s="306">
        <f ca="1">IF($AQ154=1,IF(INDIRECT(ADDRESS(($AO154-1)*3+$AP154+5,$AQ154+7))="",0,INDIRECT(ADDRESS(($AO154-1)*3+$AP154+5,$AQ154+7))),IF(INDIRECT(ADDRESS(($AO154-1)*3+$AP154+5,$AQ154+7))="",0,IF(COUNTIF(INDIRECT(ADDRESS(($AO154-1)*36+($AP154-1)*12+6,COLUMN())):INDIRECT(ADDRESS(($AO154-1)*36+($AP154-1)*12+$AQ154+4,COLUMN())),INDIRECT(ADDRESS(($AO154-1)*3+$AP154+5,$AQ154+7)))&gt;=1,0,INDIRECT(ADDRESS(($AO154-1)*3+$AP154+5,$AQ154+7)))))</f>
        <v>0</v>
      </c>
      <c r="AS154" s="304">
        <f ca="1">COUNTIF(INDIRECT("H"&amp;(ROW()+12*(($AO154-1)*3+$AP154)-ROW())/12+5):INDIRECT("S"&amp;(ROW()+12*(($AO154-1)*3+$AP154)-ROW())/12+5),AR154)</f>
        <v>0</v>
      </c>
      <c r="AT154" s="306">
        <f ca="1">IF($AQ154=1,IF(INDIRECT(ADDRESS(($AO154-1)*3+$AP154+5,$AQ154+20))="",0,INDIRECT(ADDRESS(($AO154-1)*3+$AP154+5,$AQ154+20))),IF(INDIRECT(ADDRESS(($AO154-1)*3+$AP154+5,$AQ154+20))="",0,IF(COUNTIF(INDIRECT(ADDRESS(($AO154-1)*36+($AP154-1)*12+6,COLUMN())):INDIRECT(ADDRESS(($AO154-1)*36+($AP154-1)*12+$AQ154+4,COLUMN())),INDIRECT(ADDRESS(($AO154-1)*3+$AP154+5,$AQ154+20)))&gt;=1,0,INDIRECT(ADDRESS(($AO154-1)*3+$AP154+5,$AQ154+20)))))</f>
        <v>0</v>
      </c>
      <c r="AU154" s="304">
        <f ca="1">COUNTIF(INDIRECT("U"&amp;(ROW()+12*(($AO154-1)*3+$AP154)-ROW())/12+5):INDIRECT("AF"&amp;(ROW()+12*(($AO154-1)*3+$AP154)-ROW())/12+5),AT154)</f>
        <v>0</v>
      </c>
      <c r="AV154" s="304">
        <f ca="1">IF(AND(AR154+AT154&gt;0,AS154+AU154&gt;0),COUNTIF(AV$6:AV153,"&gt;0")+1,0)</f>
        <v>0</v>
      </c>
      <c r="BF154" s="304">
        <v>2</v>
      </c>
      <c r="BG154" s="304" t="s">
        <v>346</v>
      </c>
      <c r="BH154" s="310">
        <f>IF(BH153+BU153&gt;マスタ!$C$3,1,0)</f>
        <v>0</v>
      </c>
      <c r="BI154" s="310">
        <f>IF(BI153+BV153&gt;マスタ!$C$3,1,0)</f>
        <v>0</v>
      </c>
      <c r="BJ154" s="310">
        <f>IF(BJ153+BW153&gt;マスタ!$C$3,1,0)</f>
        <v>0</v>
      </c>
      <c r="BK154" s="310">
        <f>IF(BK153+BX153&gt;マスタ!$C$3,1,0)</f>
        <v>0</v>
      </c>
      <c r="BL154" s="310">
        <f>IF(BL153+BY153&gt;マスタ!$C$3,1,0)</f>
        <v>0</v>
      </c>
      <c r="BM154" s="310">
        <f>IF(BM153+BZ153&gt;マスタ!$C$3,1,0)</f>
        <v>0</v>
      </c>
      <c r="BN154" s="310">
        <f>IF(BN153+CA153&gt;マスタ!$C$3,1,0)</f>
        <v>0</v>
      </c>
      <c r="BO154" s="310">
        <f>IF(BO153+CB153&gt;マスタ!$C$3,1,0)</f>
        <v>0</v>
      </c>
      <c r="BP154" s="310">
        <f>IF(BP153+CC153&gt;マスタ!$C$3,1,0)</f>
        <v>0</v>
      </c>
      <c r="BQ154" s="310">
        <f>IF(BQ153+CD153&gt;マスタ!$C$3,1,0)</f>
        <v>0</v>
      </c>
      <c r="BR154" s="310">
        <f>IF(BR153+CE153&gt;マスタ!$C$3,1,0)</f>
        <v>0</v>
      </c>
      <c r="BS154" s="310">
        <f>IF(BS153+CF153&gt;マスタ!$C$3,1,0)</f>
        <v>0</v>
      </c>
    </row>
    <row r="155" spans="1:99" x14ac:dyDescent="0.15">
      <c r="A155" s="534"/>
      <c r="B155" s="537"/>
      <c r="C155" s="537"/>
      <c r="D155" s="537"/>
      <c r="E155" s="542"/>
      <c r="F155" s="537"/>
      <c r="G155" s="353" t="s">
        <v>447</v>
      </c>
      <c r="H155" s="309"/>
      <c r="I155" s="347"/>
      <c r="J155" s="347"/>
      <c r="K155" s="347"/>
      <c r="L155" s="347"/>
      <c r="M155" s="347"/>
      <c r="N155" s="347"/>
      <c r="O155" s="347"/>
      <c r="P155" s="347"/>
      <c r="Q155" s="347"/>
      <c r="R155" s="347"/>
      <c r="S155" s="347"/>
      <c r="T155" s="307">
        <f t="shared" si="1162"/>
        <v>0</v>
      </c>
      <c r="U155" s="308"/>
      <c r="V155" s="348"/>
      <c r="W155" s="348"/>
      <c r="X155" s="348"/>
      <c r="Y155" s="348"/>
      <c r="Z155" s="348"/>
      <c r="AA155" s="348"/>
      <c r="AB155" s="348"/>
      <c r="AC155" s="348"/>
      <c r="AD155" s="348"/>
      <c r="AE155" s="348"/>
      <c r="AF155" s="348"/>
      <c r="AG155" s="307">
        <f t="shared" si="1163"/>
        <v>0</v>
      </c>
      <c r="AH155" s="545"/>
      <c r="AO155" s="304">
        <v>5</v>
      </c>
      <c r="AP155" s="304">
        <v>1</v>
      </c>
      <c r="AQ155" s="304">
        <v>6</v>
      </c>
      <c r="AR155" s="306">
        <f ca="1">IF($AQ155=1,IF(INDIRECT(ADDRESS(($AO155-1)*3+$AP155+5,$AQ155+7))="",0,INDIRECT(ADDRESS(($AO155-1)*3+$AP155+5,$AQ155+7))),IF(INDIRECT(ADDRESS(($AO155-1)*3+$AP155+5,$AQ155+7))="",0,IF(COUNTIF(INDIRECT(ADDRESS(($AO155-1)*36+($AP155-1)*12+6,COLUMN())):INDIRECT(ADDRESS(($AO155-1)*36+($AP155-1)*12+$AQ155+4,COLUMN())),INDIRECT(ADDRESS(($AO155-1)*3+$AP155+5,$AQ155+7)))&gt;=1,0,INDIRECT(ADDRESS(($AO155-1)*3+$AP155+5,$AQ155+7)))))</f>
        <v>0</v>
      </c>
      <c r="AS155" s="304">
        <f ca="1">COUNTIF(INDIRECT("H"&amp;(ROW()+12*(($AO155-1)*3+$AP155)-ROW())/12+5):INDIRECT("S"&amp;(ROW()+12*(($AO155-1)*3+$AP155)-ROW())/12+5),AR155)</f>
        <v>0</v>
      </c>
      <c r="AT155" s="306">
        <f ca="1">IF($AQ155=1,IF(INDIRECT(ADDRESS(($AO155-1)*3+$AP155+5,$AQ155+20))="",0,INDIRECT(ADDRESS(($AO155-1)*3+$AP155+5,$AQ155+20))),IF(INDIRECT(ADDRESS(($AO155-1)*3+$AP155+5,$AQ155+20))="",0,IF(COUNTIF(INDIRECT(ADDRESS(($AO155-1)*36+($AP155-1)*12+6,COLUMN())):INDIRECT(ADDRESS(($AO155-1)*36+($AP155-1)*12+$AQ155+4,COLUMN())),INDIRECT(ADDRESS(($AO155-1)*3+$AP155+5,$AQ155+20)))&gt;=1,0,INDIRECT(ADDRESS(($AO155-1)*3+$AP155+5,$AQ155+20)))))</f>
        <v>0</v>
      </c>
      <c r="AU155" s="304">
        <f ca="1">COUNTIF(INDIRECT("U"&amp;(ROW()+12*(($AO155-1)*3+$AP155)-ROW())/12+5):INDIRECT("AF"&amp;(ROW()+12*(($AO155-1)*3+$AP155)-ROW())/12+5),AT155)</f>
        <v>0</v>
      </c>
      <c r="AV155" s="304">
        <f ca="1">IF(AND(AR155+AT155&gt;0,AS155+AU155&gt;0),COUNTIF(AV$6:AV154,"&gt;0")+1,0)</f>
        <v>0</v>
      </c>
      <c r="BF155" s="304">
        <v>3</v>
      </c>
      <c r="BG155" s="338"/>
      <c r="BH155" s="310"/>
      <c r="BI155" s="310"/>
      <c r="BJ155" s="310"/>
      <c r="BK155" s="310"/>
      <c r="BL155" s="310"/>
      <c r="BM155" s="310"/>
      <c r="BN155" s="310"/>
      <c r="BO155" s="310"/>
      <c r="BP155" s="310"/>
      <c r="BQ155" s="310"/>
      <c r="BR155" s="310"/>
      <c r="BS155" s="310"/>
    </row>
    <row r="156" spans="1:99" x14ac:dyDescent="0.15">
      <c r="A156" s="532">
        <v>51</v>
      </c>
      <c r="B156" s="535"/>
      <c r="C156" s="538"/>
      <c r="D156" s="539"/>
      <c r="E156" s="540"/>
      <c r="F156" s="539"/>
      <c r="G156" s="318" t="s">
        <v>348</v>
      </c>
      <c r="H156" s="317"/>
      <c r="I156" s="343" t="str">
        <f t="shared" ref="I156:I157" si="1563">IF(H156="","",H156)</f>
        <v/>
      </c>
      <c r="J156" s="343" t="str">
        <f t="shared" ref="J156:J157" si="1564">IF(I156="","",I156)</f>
        <v/>
      </c>
      <c r="K156" s="343" t="str">
        <f t="shared" ref="K156:K157" si="1565">IF(J156="","",J156)</f>
        <v/>
      </c>
      <c r="L156" s="343" t="str">
        <f t="shared" ref="L156:L157" si="1566">IF(K156="","",K156)</f>
        <v/>
      </c>
      <c r="M156" s="343" t="str">
        <f t="shared" ref="M156:M157" si="1567">IF(L156="","",L156)</f>
        <v/>
      </c>
      <c r="N156" s="343" t="str">
        <f t="shared" ref="N156:N157" si="1568">IF(M156="","",M156)</f>
        <v/>
      </c>
      <c r="O156" s="343" t="str">
        <f t="shared" ref="O156:O157" si="1569">IF(N156="","",N156)</f>
        <v/>
      </c>
      <c r="P156" s="343" t="str">
        <f t="shared" ref="P156:P157" si="1570">IF(O156="","",O156)</f>
        <v/>
      </c>
      <c r="Q156" s="343" t="str">
        <f t="shared" ref="Q156:Q157" si="1571">IF(P156="","",P156)</f>
        <v/>
      </c>
      <c r="R156" s="343" t="str">
        <f t="shared" ref="R156:R157" si="1572">IF(Q156="","",Q156)</f>
        <v/>
      </c>
      <c r="S156" s="343" t="str">
        <f t="shared" ref="S156:S157" si="1573">IF(R156="","",R156)</f>
        <v/>
      </c>
      <c r="T156" s="315">
        <f t="shared" si="1162"/>
        <v>0</v>
      </c>
      <c r="U156" s="316"/>
      <c r="V156" s="345" t="str">
        <f t="shared" ref="V156:V157" si="1574">IF(U156="","",U156)</f>
        <v/>
      </c>
      <c r="W156" s="345" t="str">
        <f t="shared" ref="W156:W157" si="1575">IF(V156="","",V156)</f>
        <v/>
      </c>
      <c r="X156" s="345" t="str">
        <f t="shared" ref="X156:X157" si="1576">IF(W156="","",W156)</f>
        <v/>
      </c>
      <c r="Y156" s="345" t="str">
        <f t="shared" ref="Y156:Y157" si="1577">IF(X156="","",X156)</f>
        <v/>
      </c>
      <c r="Z156" s="345" t="str">
        <f t="shared" ref="Z156:Z157" si="1578">IF(Y156="","",Y156)</f>
        <v/>
      </c>
      <c r="AA156" s="345" t="str">
        <f t="shared" ref="AA156:AA157" si="1579">IF(Z156="","",Z156)</f>
        <v/>
      </c>
      <c r="AB156" s="345" t="str">
        <f t="shared" ref="AB156:AB157" si="1580">IF(AA156="","",AA156)</f>
        <v/>
      </c>
      <c r="AC156" s="345" t="str">
        <f t="shared" ref="AC156:AC157" si="1581">IF(AB156="","",AB156)</f>
        <v/>
      </c>
      <c r="AD156" s="345" t="str">
        <f t="shared" ref="AD156:AD157" si="1582">IF(AC156="","",AC156)</f>
        <v/>
      </c>
      <c r="AE156" s="345" t="str">
        <f t="shared" ref="AE156:AE157" si="1583">IF(AD156="","",AD156)</f>
        <v/>
      </c>
      <c r="AF156" s="345" t="str">
        <f t="shared" ref="AF156:AF157" si="1584">IF(AE156="","",AE156)</f>
        <v/>
      </c>
      <c r="AG156" s="315">
        <f t="shared" si="1163"/>
        <v>0</v>
      </c>
      <c r="AH156" s="543"/>
      <c r="AO156" s="304">
        <v>5</v>
      </c>
      <c r="AP156" s="304">
        <v>1</v>
      </c>
      <c r="AQ156" s="304">
        <v>7</v>
      </c>
      <c r="AR156" s="306">
        <f ca="1">IF($AQ156=1,IF(INDIRECT(ADDRESS(($AO156-1)*3+$AP156+5,$AQ156+7))="",0,INDIRECT(ADDRESS(($AO156-1)*3+$AP156+5,$AQ156+7))),IF(INDIRECT(ADDRESS(($AO156-1)*3+$AP156+5,$AQ156+7))="",0,IF(COUNTIF(INDIRECT(ADDRESS(($AO156-1)*36+($AP156-1)*12+6,COLUMN())):INDIRECT(ADDRESS(($AO156-1)*36+($AP156-1)*12+$AQ156+4,COLUMN())),INDIRECT(ADDRESS(($AO156-1)*3+$AP156+5,$AQ156+7)))&gt;=1,0,INDIRECT(ADDRESS(($AO156-1)*3+$AP156+5,$AQ156+7)))))</f>
        <v>0</v>
      </c>
      <c r="AS156" s="304">
        <f ca="1">COUNTIF(INDIRECT("H"&amp;(ROW()+12*(($AO156-1)*3+$AP156)-ROW())/12+5):INDIRECT("S"&amp;(ROW()+12*(($AO156-1)*3+$AP156)-ROW())/12+5),AR156)</f>
        <v>0</v>
      </c>
      <c r="AT156" s="306">
        <f ca="1">IF($AQ156=1,IF(INDIRECT(ADDRESS(($AO156-1)*3+$AP156+5,$AQ156+20))="",0,INDIRECT(ADDRESS(($AO156-1)*3+$AP156+5,$AQ156+20))),IF(INDIRECT(ADDRESS(($AO156-1)*3+$AP156+5,$AQ156+20))="",0,IF(COUNTIF(INDIRECT(ADDRESS(($AO156-1)*36+($AP156-1)*12+6,COLUMN())):INDIRECT(ADDRESS(($AO156-1)*36+($AP156-1)*12+$AQ156+4,COLUMN())),INDIRECT(ADDRESS(($AO156-1)*3+$AP156+5,$AQ156+20)))&gt;=1,0,INDIRECT(ADDRESS(($AO156-1)*3+$AP156+5,$AQ156+20)))))</f>
        <v>0</v>
      </c>
      <c r="AU156" s="304">
        <f ca="1">COUNTIF(INDIRECT("U"&amp;(ROW()+12*(($AO156-1)*3+$AP156)-ROW())/12+5):INDIRECT("AF"&amp;(ROW()+12*(($AO156-1)*3+$AP156)-ROW())/12+5),AT156)</f>
        <v>0</v>
      </c>
      <c r="AV156" s="304">
        <f ca="1">IF(AND(AR156+AT156&gt;0,AS156+AU156&gt;0),COUNTIF(AV$6:AV155,"&gt;0")+1,0)</f>
        <v>0</v>
      </c>
      <c r="BF156" s="304">
        <v>1</v>
      </c>
      <c r="BH156" s="310">
        <f t="shared" ref="BH156" si="1585">SUM(H156:H157)</f>
        <v>0</v>
      </c>
      <c r="BI156" s="310">
        <f t="shared" ref="BI156" si="1586">SUM(I156:I157)</f>
        <v>0</v>
      </c>
      <c r="BJ156" s="310">
        <f t="shared" ref="BJ156" si="1587">SUM(J156:J157)</f>
        <v>0</v>
      </c>
      <c r="BK156" s="310">
        <f t="shared" ref="BK156" si="1588">SUM(K156:K157)</f>
        <v>0</v>
      </c>
      <c r="BL156" s="310">
        <f t="shared" ref="BL156" si="1589">SUM(L156:L157)</f>
        <v>0</v>
      </c>
      <c r="BM156" s="310">
        <f t="shared" ref="BM156" si="1590">SUM(M156:M157)</f>
        <v>0</v>
      </c>
      <c r="BN156" s="310">
        <f t="shared" ref="BN156" si="1591">SUM(N156:N157)</f>
        <v>0</v>
      </c>
      <c r="BO156" s="310">
        <f t="shared" ref="BO156" si="1592">SUM(O156:O157)</f>
        <v>0</v>
      </c>
      <c r="BP156" s="310">
        <f t="shared" ref="BP156" si="1593">SUM(P156:P157)</f>
        <v>0</v>
      </c>
      <c r="BQ156" s="310">
        <f t="shared" ref="BQ156" si="1594">SUM(Q156:Q157)</f>
        <v>0</v>
      </c>
      <c r="BR156" s="310">
        <f t="shared" ref="BR156" si="1595">SUM(R156:R157)</f>
        <v>0</v>
      </c>
      <c r="BS156" s="310">
        <f t="shared" ref="BS156" si="1596">SUM(S156:S157)</f>
        <v>0</v>
      </c>
      <c r="BU156" s="310">
        <f t="shared" ref="BU156" si="1597">SUM(U156:U157)</f>
        <v>0</v>
      </c>
      <c r="BV156" s="310">
        <f t="shared" ref="BV156" si="1598">SUM(V156:V157)</f>
        <v>0</v>
      </c>
      <c r="BW156" s="310">
        <f t="shared" ref="BW156" si="1599">SUM(W156:W157)</f>
        <v>0</v>
      </c>
      <c r="BX156" s="310">
        <f t="shared" ref="BX156" si="1600">SUM(X156:X157)</f>
        <v>0</v>
      </c>
      <c r="BY156" s="310">
        <f t="shared" ref="BY156" si="1601">SUM(Y156:Y157)</f>
        <v>0</v>
      </c>
      <c r="BZ156" s="310">
        <f t="shared" ref="BZ156" si="1602">SUM(Z156:Z157)</f>
        <v>0</v>
      </c>
      <c r="CA156" s="310">
        <f t="shared" ref="CA156" si="1603">SUM(AA156:AA157)</f>
        <v>0</v>
      </c>
      <c r="CB156" s="310">
        <f t="shared" ref="CB156" si="1604">SUM(AB156:AB157)</f>
        <v>0</v>
      </c>
      <c r="CC156" s="310">
        <f t="shared" ref="CC156" si="1605">SUM(AC156:AC157)</f>
        <v>0</v>
      </c>
      <c r="CD156" s="310">
        <f t="shared" ref="CD156" si="1606">SUM(AD156:AD157)</f>
        <v>0</v>
      </c>
      <c r="CE156" s="310">
        <f t="shared" ref="CE156" si="1607">SUM(AE156:AE157)</f>
        <v>0</v>
      </c>
      <c r="CF156" s="310">
        <f t="shared" ref="CF156" si="1608">SUM(AF156:AF157)</f>
        <v>0</v>
      </c>
      <c r="CI156" s="339" t="s">
        <v>421</v>
      </c>
      <c r="CJ156" s="310">
        <f>IF(OR($D156="副園長",$D156="教頭",$D156="主任保育士",$D156="主幹教諭"),0,BH156)</f>
        <v>0</v>
      </c>
      <c r="CK156" s="310">
        <f t="shared" ref="CK156" si="1609">IF(OR($D156="副園長",$D156="教頭",$D156="主任保育士",$D156="主幹教諭"),0,BI156)</f>
        <v>0</v>
      </c>
      <c r="CL156" s="310">
        <f t="shared" ref="CL156" si="1610">IF(OR($D156="副園長",$D156="教頭",$D156="主任保育士",$D156="主幹教諭"),0,BJ156)</f>
        <v>0</v>
      </c>
      <c r="CM156" s="310">
        <f t="shared" ref="CM156" si="1611">IF(OR($D156="副園長",$D156="教頭",$D156="主任保育士",$D156="主幹教諭"),0,BK156)</f>
        <v>0</v>
      </c>
      <c r="CN156" s="310">
        <f t="shared" ref="CN156" si="1612">IF(OR($D156="副園長",$D156="教頭",$D156="主任保育士",$D156="主幹教諭"),0,BL156)</f>
        <v>0</v>
      </c>
      <c r="CO156" s="310">
        <f t="shared" ref="CO156" si="1613">IF(OR($D156="副園長",$D156="教頭",$D156="主任保育士",$D156="主幹教諭"),0,BM156)</f>
        <v>0</v>
      </c>
      <c r="CP156" s="310">
        <f t="shared" ref="CP156" si="1614">IF(OR($D156="副園長",$D156="教頭",$D156="主任保育士",$D156="主幹教諭"),0,BN156)</f>
        <v>0</v>
      </c>
      <c r="CQ156" s="310">
        <f t="shared" ref="CQ156" si="1615">IF(OR($D156="副園長",$D156="教頭",$D156="主任保育士",$D156="主幹教諭"),0,BO156)</f>
        <v>0</v>
      </c>
      <c r="CR156" s="310">
        <f t="shared" ref="CR156" si="1616">IF(OR($D156="副園長",$D156="教頭",$D156="主任保育士",$D156="主幹教諭"),0,BP156)</f>
        <v>0</v>
      </c>
      <c r="CS156" s="310">
        <f t="shared" ref="CS156" si="1617">IF(OR($D156="副園長",$D156="教頭",$D156="主任保育士",$D156="主幹教諭"),0,BQ156)</f>
        <v>0</v>
      </c>
      <c r="CT156" s="310">
        <f t="shared" ref="CT156" si="1618">IF(OR($D156="副園長",$D156="教頭",$D156="主任保育士",$D156="主幹教諭"),0,BR156)</f>
        <v>0</v>
      </c>
      <c r="CU156" s="310">
        <f t="shared" ref="CU156" si="1619">IF(OR($D156="副園長",$D156="教頭",$D156="主任保育士",$D156="主幹教諭"),0,BS156)</f>
        <v>0</v>
      </c>
    </row>
    <row r="157" spans="1:99" x14ac:dyDescent="0.15">
      <c r="A157" s="533"/>
      <c r="B157" s="536"/>
      <c r="C157" s="536"/>
      <c r="D157" s="536"/>
      <c r="E157" s="541"/>
      <c r="F157" s="536"/>
      <c r="G157" s="314" t="s">
        <v>347</v>
      </c>
      <c r="H157" s="313"/>
      <c r="I157" s="344" t="str">
        <f t="shared" si="1563"/>
        <v/>
      </c>
      <c r="J157" s="344" t="str">
        <f t="shared" si="1564"/>
        <v/>
      </c>
      <c r="K157" s="344" t="str">
        <f t="shared" si="1565"/>
        <v/>
      </c>
      <c r="L157" s="344" t="str">
        <f t="shared" si="1566"/>
        <v/>
      </c>
      <c r="M157" s="344" t="str">
        <f t="shared" si="1567"/>
        <v/>
      </c>
      <c r="N157" s="344" t="str">
        <f t="shared" si="1568"/>
        <v/>
      </c>
      <c r="O157" s="344" t="str">
        <f t="shared" si="1569"/>
        <v/>
      </c>
      <c r="P157" s="344" t="str">
        <f t="shared" si="1570"/>
        <v/>
      </c>
      <c r="Q157" s="344" t="str">
        <f t="shared" si="1571"/>
        <v/>
      </c>
      <c r="R157" s="344" t="str">
        <f t="shared" si="1572"/>
        <v/>
      </c>
      <c r="S157" s="344" t="str">
        <f t="shared" si="1573"/>
        <v/>
      </c>
      <c r="T157" s="311">
        <f t="shared" si="1162"/>
        <v>0</v>
      </c>
      <c r="U157" s="312"/>
      <c r="V157" s="346" t="str">
        <f t="shared" si="1574"/>
        <v/>
      </c>
      <c r="W157" s="346" t="str">
        <f t="shared" si="1575"/>
        <v/>
      </c>
      <c r="X157" s="346" t="str">
        <f t="shared" si="1576"/>
        <v/>
      </c>
      <c r="Y157" s="346" t="str">
        <f t="shared" si="1577"/>
        <v/>
      </c>
      <c r="Z157" s="346" t="str">
        <f t="shared" si="1578"/>
        <v/>
      </c>
      <c r="AA157" s="346" t="str">
        <f t="shared" si="1579"/>
        <v/>
      </c>
      <c r="AB157" s="346" t="str">
        <f t="shared" si="1580"/>
        <v/>
      </c>
      <c r="AC157" s="346" t="str">
        <f t="shared" si="1581"/>
        <v/>
      </c>
      <c r="AD157" s="346" t="str">
        <f t="shared" si="1582"/>
        <v/>
      </c>
      <c r="AE157" s="346" t="str">
        <f t="shared" si="1583"/>
        <v/>
      </c>
      <c r="AF157" s="346" t="str">
        <f t="shared" si="1584"/>
        <v/>
      </c>
      <c r="AG157" s="311">
        <f t="shared" si="1163"/>
        <v>0</v>
      </c>
      <c r="AH157" s="544"/>
      <c r="AO157" s="304">
        <v>5</v>
      </c>
      <c r="AP157" s="304">
        <v>1</v>
      </c>
      <c r="AQ157" s="304">
        <v>8</v>
      </c>
      <c r="AR157" s="306">
        <f ca="1">IF($AQ157=1,IF(INDIRECT(ADDRESS(($AO157-1)*3+$AP157+5,$AQ157+7))="",0,INDIRECT(ADDRESS(($AO157-1)*3+$AP157+5,$AQ157+7))),IF(INDIRECT(ADDRESS(($AO157-1)*3+$AP157+5,$AQ157+7))="",0,IF(COUNTIF(INDIRECT(ADDRESS(($AO157-1)*36+($AP157-1)*12+6,COLUMN())):INDIRECT(ADDRESS(($AO157-1)*36+($AP157-1)*12+$AQ157+4,COLUMN())),INDIRECT(ADDRESS(($AO157-1)*3+$AP157+5,$AQ157+7)))&gt;=1,0,INDIRECT(ADDRESS(($AO157-1)*3+$AP157+5,$AQ157+7)))))</f>
        <v>0</v>
      </c>
      <c r="AS157" s="304">
        <f ca="1">COUNTIF(INDIRECT("H"&amp;(ROW()+12*(($AO157-1)*3+$AP157)-ROW())/12+5):INDIRECT("S"&amp;(ROW()+12*(($AO157-1)*3+$AP157)-ROW())/12+5),AR157)</f>
        <v>0</v>
      </c>
      <c r="AT157" s="306">
        <f ca="1">IF($AQ157=1,IF(INDIRECT(ADDRESS(($AO157-1)*3+$AP157+5,$AQ157+20))="",0,INDIRECT(ADDRESS(($AO157-1)*3+$AP157+5,$AQ157+20))),IF(INDIRECT(ADDRESS(($AO157-1)*3+$AP157+5,$AQ157+20))="",0,IF(COUNTIF(INDIRECT(ADDRESS(($AO157-1)*36+($AP157-1)*12+6,COLUMN())):INDIRECT(ADDRESS(($AO157-1)*36+($AP157-1)*12+$AQ157+4,COLUMN())),INDIRECT(ADDRESS(($AO157-1)*3+$AP157+5,$AQ157+20)))&gt;=1,0,INDIRECT(ADDRESS(($AO157-1)*3+$AP157+5,$AQ157+20)))))</f>
        <v>0</v>
      </c>
      <c r="AU157" s="304">
        <f ca="1">COUNTIF(INDIRECT("U"&amp;(ROW()+12*(($AO157-1)*3+$AP157)-ROW())/12+5):INDIRECT("AF"&amp;(ROW()+12*(($AO157-1)*3+$AP157)-ROW())/12+5),AT157)</f>
        <v>0</v>
      </c>
      <c r="AV157" s="304">
        <f ca="1">IF(AND(AR157+AT157&gt;0,AS157+AU157&gt;0),COUNTIF(AV$6:AV156,"&gt;0")+1,0)</f>
        <v>0</v>
      </c>
      <c r="BF157" s="304">
        <v>2</v>
      </c>
      <c r="BG157" s="304" t="s">
        <v>346</v>
      </c>
      <c r="BH157" s="310">
        <f>IF(BH156+BU156&gt;マスタ!$C$3,1,0)</f>
        <v>0</v>
      </c>
      <c r="BI157" s="310">
        <f>IF(BI156+BV156&gt;マスタ!$C$3,1,0)</f>
        <v>0</v>
      </c>
      <c r="BJ157" s="310">
        <f>IF(BJ156+BW156&gt;マスタ!$C$3,1,0)</f>
        <v>0</v>
      </c>
      <c r="BK157" s="310">
        <f>IF(BK156+BX156&gt;マスタ!$C$3,1,0)</f>
        <v>0</v>
      </c>
      <c r="BL157" s="310">
        <f>IF(BL156+BY156&gt;マスタ!$C$3,1,0)</f>
        <v>0</v>
      </c>
      <c r="BM157" s="310">
        <f>IF(BM156+BZ156&gt;マスタ!$C$3,1,0)</f>
        <v>0</v>
      </c>
      <c r="BN157" s="310">
        <f>IF(BN156+CA156&gt;マスタ!$C$3,1,0)</f>
        <v>0</v>
      </c>
      <c r="BO157" s="310">
        <f>IF(BO156+CB156&gt;マスタ!$C$3,1,0)</f>
        <v>0</v>
      </c>
      <c r="BP157" s="310">
        <f>IF(BP156+CC156&gt;マスタ!$C$3,1,0)</f>
        <v>0</v>
      </c>
      <c r="BQ157" s="310">
        <f>IF(BQ156+CD156&gt;マスタ!$C$3,1,0)</f>
        <v>0</v>
      </c>
      <c r="BR157" s="310">
        <f>IF(BR156+CE156&gt;マスタ!$C$3,1,0)</f>
        <v>0</v>
      </c>
      <c r="BS157" s="310">
        <f>IF(BS156+CF156&gt;マスタ!$C$3,1,0)</f>
        <v>0</v>
      </c>
      <c r="BU157" s="310"/>
      <c r="BV157" s="310"/>
      <c r="BW157" s="310"/>
      <c r="BX157" s="310"/>
      <c r="BY157" s="310"/>
      <c r="BZ157" s="310"/>
      <c r="CA157" s="310"/>
      <c r="CB157" s="310"/>
      <c r="CC157" s="310"/>
      <c r="CD157" s="310"/>
      <c r="CE157" s="310"/>
      <c r="CF157" s="310"/>
    </row>
    <row r="158" spans="1:99" x14ac:dyDescent="0.15">
      <c r="A158" s="534"/>
      <c r="B158" s="537"/>
      <c r="C158" s="537"/>
      <c r="D158" s="537"/>
      <c r="E158" s="542"/>
      <c r="F158" s="537"/>
      <c r="G158" s="353" t="s">
        <v>447</v>
      </c>
      <c r="H158" s="309"/>
      <c r="I158" s="347"/>
      <c r="J158" s="347"/>
      <c r="K158" s="347"/>
      <c r="L158" s="347"/>
      <c r="M158" s="347"/>
      <c r="N158" s="347"/>
      <c r="O158" s="347"/>
      <c r="P158" s="347"/>
      <c r="Q158" s="347"/>
      <c r="R158" s="347"/>
      <c r="S158" s="347"/>
      <c r="T158" s="307">
        <f t="shared" si="1162"/>
        <v>0</v>
      </c>
      <c r="U158" s="308"/>
      <c r="V158" s="348"/>
      <c r="W158" s="348"/>
      <c r="X158" s="348"/>
      <c r="Y158" s="348"/>
      <c r="Z158" s="348"/>
      <c r="AA158" s="348"/>
      <c r="AB158" s="348"/>
      <c r="AC158" s="348"/>
      <c r="AD158" s="348"/>
      <c r="AE158" s="348"/>
      <c r="AF158" s="348"/>
      <c r="AG158" s="307">
        <f t="shared" si="1163"/>
        <v>0</v>
      </c>
      <c r="AH158" s="545"/>
      <c r="AO158" s="304">
        <v>5</v>
      </c>
      <c r="AP158" s="304">
        <v>1</v>
      </c>
      <c r="AQ158" s="304">
        <v>9</v>
      </c>
      <c r="AR158" s="306">
        <f ca="1">IF($AQ158=1,IF(INDIRECT(ADDRESS(($AO158-1)*3+$AP158+5,$AQ158+7))="",0,INDIRECT(ADDRESS(($AO158-1)*3+$AP158+5,$AQ158+7))),IF(INDIRECT(ADDRESS(($AO158-1)*3+$AP158+5,$AQ158+7))="",0,IF(COUNTIF(INDIRECT(ADDRESS(($AO158-1)*36+($AP158-1)*12+6,COLUMN())):INDIRECT(ADDRESS(($AO158-1)*36+($AP158-1)*12+$AQ158+4,COLUMN())),INDIRECT(ADDRESS(($AO158-1)*3+$AP158+5,$AQ158+7)))&gt;=1,0,INDIRECT(ADDRESS(($AO158-1)*3+$AP158+5,$AQ158+7)))))</f>
        <v>0</v>
      </c>
      <c r="AS158" s="304">
        <f ca="1">COUNTIF(INDIRECT("H"&amp;(ROW()+12*(($AO158-1)*3+$AP158)-ROW())/12+5):INDIRECT("S"&amp;(ROW()+12*(($AO158-1)*3+$AP158)-ROW())/12+5),AR158)</f>
        <v>0</v>
      </c>
      <c r="AT158" s="306">
        <f ca="1">IF($AQ158=1,IF(INDIRECT(ADDRESS(($AO158-1)*3+$AP158+5,$AQ158+20))="",0,INDIRECT(ADDRESS(($AO158-1)*3+$AP158+5,$AQ158+20))),IF(INDIRECT(ADDRESS(($AO158-1)*3+$AP158+5,$AQ158+20))="",0,IF(COUNTIF(INDIRECT(ADDRESS(($AO158-1)*36+($AP158-1)*12+6,COLUMN())):INDIRECT(ADDRESS(($AO158-1)*36+($AP158-1)*12+$AQ158+4,COLUMN())),INDIRECT(ADDRESS(($AO158-1)*3+$AP158+5,$AQ158+20)))&gt;=1,0,INDIRECT(ADDRESS(($AO158-1)*3+$AP158+5,$AQ158+20)))))</f>
        <v>0</v>
      </c>
      <c r="AU158" s="304">
        <f ca="1">COUNTIF(INDIRECT("U"&amp;(ROW()+12*(($AO158-1)*3+$AP158)-ROW())/12+5):INDIRECT("AF"&amp;(ROW()+12*(($AO158-1)*3+$AP158)-ROW())/12+5),AT158)</f>
        <v>0</v>
      </c>
      <c r="AV158" s="304">
        <f ca="1">IF(AND(AR158+AT158&gt;0,AS158+AU158&gt;0),COUNTIF(AV$6:AV157,"&gt;0")+1,0)</f>
        <v>0</v>
      </c>
      <c r="BF158" s="304">
        <v>3</v>
      </c>
      <c r="BG158" s="338"/>
      <c r="BH158" s="310"/>
      <c r="BI158" s="310"/>
      <c r="BJ158" s="310"/>
      <c r="BK158" s="310"/>
      <c r="BL158" s="310"/>
      <c r="BM158" s="310"/>
      <c r="BN158" s="310"/>
      <c r="BO158" s="310"/>
      <c r="BP158" s="310"/>
      <c r="BQ158" s="310"/>
      <c r="BR158" s="310"/>
      <c r="BS158" s="310"/>
      <c r="BU158" s="310"/>
      <c r="BV158" s="310"/>
      <c r="BW158" s="310"/>
      <c r="BX158" s="310"/>
      <c r="BY158" s="310"/>
      <c r="BZ158" s="310"/>
      <c r="CA158" s="310"/>
      <c r="CB158" s="310"/>
      <c r="CC158" s="310"/>
      <c r="CD158" s="310"/>
      <c r="CE158" s="310"/>
      <c r="CF158" s="310"/>
    </row>
    <row r="159" spans="1:99" x14ac:dyDescent="0.15">
      <c r="A159" s="532">
        <v>52</v>
      </c>
      <c r="B159" s="535"/>
      <c r="C159" s="538"/>
      <c r="D159" s="539"/>
      <c r="E159" s="540"/>
      <c r="F159" s="539"/>
      <c r="G159" s="318" t="s">
        <v>348</v>
      </c>
      <c r="H159" s="317"/>
      <c r="I159" s="343" t="str">
        <f t="shared" ref="I159:I160" si="1620">IF(H159="","",H159)</f>
        <v/>
      </c>
      <c r="J159" s="343" t="str">
        <f t="shared" ref="J159:J160" si="1621">IF(I159="","",I159)</f>
        <v/>
      </c>
      <c r="K159" s="343" t="str">
        <f t="shared" ref="K159:K160" si="1622">IF(J159="","",J159)</f>
        <v/>
      </c>
      <c r="L159" s="343" t="str">
        <f t="shared" ref="L159:L160" si="1623">IF(K159="","",K159)</f>
        <v/>
      </c>
      <c r="M159" s="343" t="str">
        <f t="shared" ref="M159:M160" si="1624">IF(L159="","",L159)</f>
        <v/>
      </c>
      <c r="N159" s="343" t="str">
        <f t="shared" ref="N159:N160" si="1625">IF(M159="","",M159)</f>
        <v/>
      </c>
      <c r="O159" s="343" t="str">
        <f t="shared" ref="O159:O160" si="1626">IF(N159="","",N159)</f>
        <v/>
      </c>
      <c r="P159" s="343" t="str">
        <f t="shared" ref="P159:P160" si="1627">IF(O159="","",O159)</f>
        <v/>
      </c>
      <c r="Q159" s="343" t="str">
        <f t="shared" ref="Q159:Q160" si="1628">IF(P159="","",P159)</f>
        <v/>
      </c>
      <c r="R159" s="343" t="str">
        <f t="shared" ref="R159:R160" si="1629">IF(Q159="","",Q159)</f>
        <v/>
      </c>
      <c r="S159" s="343" t="str">
        <f t="shared" ref="S159:S160" si="1630">IF(R159="","",R159)</f>
        <v/>
      </c>
      <c r="T159" s="315">
        <f t="shared" si="1162"/>
        <v>0</v>
      </c>
      <c r="U159" s="316"/>
      <c r="V159" s="345" t="str">
        <f t="shared" ref="V159:V160" si="1631">IF(U159="","",U159)</f>
        <v/>
      </c>
      <c r="W159" s="345" t="str">
        <f t="shared" ref="W159:W160" si="1632">IF(V159="","",V159)</f>
        <v/>
      </c>
      <c r="X159" s="345" t="str">
        <f t="shared" ref="X159:X160" si="1633">IF(W159="","",W159)</f>
        <v/>
      </c>
      <c r="Y159" s="345" t="str">
        <f t="shared" ref="Y159:Y160" si="1634">IF(X159="","",X159)</f>
        <v/>
      </c>
      <c r="Z159" s="345" t="str">
        <f t="shared" ref="Z159:Z160" si="1635">IF(Y159="","",Y159)</f>
        <v/>
      </c>
      <c r="AA159" s="345" t="str">
        <f t="shared" ref="AA159:AA160" si="1636">IF(Z159="","",Z159)</f>
        <v/>
      </c>
      <c r="AB159" s="345" t="str">
        <f t="shared" ref="AB159:AB160" si="1637">IF(AA159="","",AA159)</f>
        <v/>
      </c>
      <c r="AC159" s="345" t="str">
        <f t="shared" ref="AC159:AC160" si="1638">IF(AB159="","",AB159)</f>
        <v/>
      </c>
      <c r="AD159" s="345" t="str">
        <f t="shared" ref="AD159:AD160" si="1639">IF(AC159="","",AC159)</f>
        <v/>
      </c>
      <c r="AE159" s="345" t="str">
        <f t="shared" ref="AE159:AE160" si="1640">IF(AD159="","",AD159)</f>
        <v/>
      </c>
      <c r="AF159" s="345" t="str">
        <f t="shared" ref="AF159:AF160" si="1641">IF(AE159="","",AE159)</f>
        <v/>
      </c>
      <c r="AG159" s="315">
        <f t="shared" si="1163"/>
        <v>0</v>
      </c>
      <c r="AH159" s="543"/>
      <c r="AO159" s="304">
        <v>5</v>
      </c>
      <c r="AP159" s="304">
        <v>1</v>
      </c>
      <c r="AQ159" s="304">
        <v>10</v>
      </c>
      <c r="AR159" s="306">
        <f ca="1">IF($AQ159=1,IF(INDIRECT(ADDRESS(($AO159-1)*3+$AP159+5,$AQ159+7))="",0,INDIRECT(ADDRESS(($AO159-1)*3+$AP159+5,$AQ159+7))),IF(INDIRECT(ADDRESS(($AO159-1)*3+$AP159+5,$AQ159+7))="",0,IF(COUNTIF(INDIRECT(ADDRESS(($AO159-1)*36+($AP159-1)*12+6,COLUMN())):INDIRECT(ADDRESS(($AO159-1)*36+($AP159-1)*12+$AQ159+4,COLUMN())),INDIRECT(ADDRESS(($AO159-1)*3+$AP159+5,$AQ159+7)))&gt;=1,0,INDIRECT(ADDRESS(($AO159-1)*3+$AP159+5,$AQ159+7)))))</f>
        <v>0</v>
      </c>
      <c r="AS159" s="304">
        <f ca="1">COUNTIF(INDIRECT("H"&amp;(ROW()+12*(($AO159-1)*3+$AP159)-ROW())/12+5):INDIRECT("S"&amp;(ROW()+12*(($AO159-1)*3+$AP159)-ROW())/12+5),AR159)</f>
        <v>0</v>
      </c>
      <c r="AT159" s="306">
        <f ca="1">IF($AQ159=1,IF(INDIRECT(ADDRESS(($AO159-1)*3+$AP159+5,$AQ159+20))="",0,INDIRECT(ADDRESS(($AO159-1)*3+$AP159+5,$AQ159+20))),IF(INDIRECT(ADDRESS(($AO159-1)*3+$AP159+5,$AQ159+20))="",0,IF(COUNTIF(INDIRECT(ADDRESS(($AO159-1)*36+($AP159-1)*12+6,COLUMN())):INDIRECT(ADDRESS(($AO159-1)*36+($AP159-1)*12+$AQ159+4,COLUMN())),INDIRECT(ADDRESS(($AO159-1)*3+$AP159+5,$AQ159+20)))&gt;=1,0,INDIRECT(ADDRESS(($AO159-1)*3+$AP159+5,$AQ159+20)))))</f>
        <v>0</v>
      </c>
      <c r="AU159" s="304">
        <f ca="1">COUNTIF(INDIRECT("U"&amp;(ROW()+12*(($AO159-1)*3+$AP159)-ROW())/12+5):INDIRECT("AF"&amp;(ROW()+12*(($AO159-1)*3+$AP159)-ROW())/12+5),AT159)</f>
        <v>0</v>
      </c>
      <c r="AV159" s="304">
        <f ca="1">IF(AND(AR159+AT159&gt;0,AS159+AU159&gt;0),COUNTIF(AV$6:AV158,"&gt;0")+1,0)</f>
        <v>0</v>
      </c>
      <c r="BF159" s="304">
        <v>1</v>
      </c>
      <c r="BH159" s="310">
        <f t="shared" ref="BH159" si="1642">SUM(H159:H160)</f>
        <v>0</v>
      </c>
      <c r="BI159" s="310">
        <f t="shared" ref="BI159" si="1643">SUM(I159:I160)</f>
        <v>0</v>
      </c>
      <c r="BJ159" s="310">
        <f t="shared" ref="BJ159" si="1644">SUM(J159:J160)</f>
        <v>0</v>
      </c>
      <c r="BK159" s="310">
        <f t="shared" ref="BK159" si="1645">SUM(K159:K160)</f>
        <v>0</v>
      </c>
      <c r="BL159" s="310">
        <f t="shared" ref="BL159" si="1646">SUM(L159:L160)</f>
        <v>0</v>
      </c>
      <c r="BM159" s="310">
        <f t="shared" ref="BM159" si="1647">SUM(M159:M160)</f>
        <v>0</v>
      </c>
      <c r="BN159" s="310">
        <f t="shared" ref="BN159" si="1648">SUM(N159:N160)</f>
        <v>0</v>
      </c>
      <c r="BO159" s="310">
        <f t="shared" ref="BO159" si="1649">SUM(O159:O160)</f>
        <v>0</v>
      </c>
      <c r="BP159" s="310">
        <f t="shared" ref="BP159" si="1650">SUM(P159:P160)</f>
        <v>0</v>
      </c>
      <c r="BQ159" s="310">
        <f t="shared" ref="BQ159" si="1651">SUM(Q159:Q160)</f>
        <v>0</v>
      </c>
      <c r="BR159" s="310">
        <f t="shared" ref="BR159" si="1652">SUM(R159:R160)</f>
        <v>0</v>
      </c>
      <c r="BS159" s="310">
        <f t="shared" ref="BS159" si="1653">SUM(S159:S160)</f>
        <v>0</v>
      </c>
      <c r="BU159" s="310">
        <f t="shared" ref="BU159" si="1654">SUM(U159:U160)</f>
        <v>0</v>
      </c>
      <c r="BV159" s="310">
        <f t="shared" ref="BV159" si="1655">SUM(V159:V160)</f>
        <v>0</v>
      </c>
      <c r="BW159" s="310">
        <f t="shared" ref="BW159" si="1656">SUM(W159:W160)</f>
        <v>0</v>
      </c>
      <c r="BX159" s="310">
        <f t="shared" ref="BX159" si="1657">SUM(X159:X160)</f>
        <v>0</v>
      </c>
      <c r="BY159" s="310">
        <f t="shared" ref="BY159" si="1658">SUM(Y159:Y160)</f>
        <v>0</v>
      </c>
      <c r="BZ159" s="310">
        <f t="shared" ref="BZ159" si="1659">SUM(Z159:Z160)</f>
        <v>0</v>
      </c>
      <c r="CA159" s="310">
        <f t="shared" ref="CA159" si="1660">SUM(AA159:AA160)</f>
        <v>0</v>
      </c>
      <c r="CB159" s="310">
        <f t="shared" ref="CB159" si="1661">SUM(AB159:AB160)</f>
        <v>0</v>
      </c>
      <c r="CC159" s="310">
        <f t="shared" ref="CC159" si="1662">SUM(AC159:AC160)</f>
        <v>0</v>
      </c>
      <c r="CD159" s="310">
        <f t="shared" ref="CD159" si="1663">SUM(AD159:AD160)</f>
        <v>0</v>
      </c>
      <c r="CE159" s="310">
        <f t="shared" ref="CE159" si="1664">SUM(AE159:AE160)</f>
        <v>0</v>
      </c>
      <c r="CF159" s="310">
        <f t="shared" ref="CF159" si="1665">SUM(AF159:AF160)</f>
        <v>0</v>
      </c>
      <c r="CI159" s="339" t="s">
        <v>421</v>
      </c>
      <c r="CJ159" s="310">
        <f>IF(OR($D159="副園長",$D159="教頭",$D159="主任保育士",$D159="主幹教諭"),0,BH159)</f>
        <v>0</v>
      </c>
      <c r="CK159" s="310">
        <f t="shared" ref="CK159" si="1666">IF(OR($D159="副園長",$D159="教頭",$D159="主任保育士",$D159="主幹教諭"),0,BI159)</f>
        <v>0</v>
      </c>
      <c r="CL159" s="310">
        <f t="shared" ref="CL159" si="1667">IF(OR($D159="副園長",$D159="教頭",$D159="主任保育士",$D159="主幹教諭"),0,BJ159)</f>
        <v>0</v>
      </c>
      <c r="CM159" s="310">
        <f t="shared" ref="CM159" si="1668">IF(OR($D159="副園長",$D159="教頭",$D159="主任保育士",$D159="主幹教諭"),0,BK159)</f>
        <v>0</v>
      </c>
      <c r="CN159" s="310">
        <f t="shared" ref="CN159" si="1669">IF(OR($D159="副園長",$D159="教頭",$D159="主任保育士",$D159="主幹教諭"),0,BL159)</f>
        <v>0</v>
      </c>
      <c r="CO159" s="310">
        <f t="shared" ref="CO159" si="1670">IF(OR($D159="副園長",$D159="教頭",$D159="主任保育士",$D159="主幹教諭"),0,BM159)</f>
        <v>0</v>
      </c>
      <c r="CP159" s="310">
        <f t="shared" ref="CP159" si="1671">IF(OR($D159="副園長",$D159="教頭",$D159="主任保育士",$D159="主幹教諭"),0,BN159)</f>
        <v>0</v>
      </c>
      <c r="CQ159" s="310">
        <f t="shared" ref="CQ159" si="1672">IF(OR($D159="副園長",$D159="教頭",$D159="主任保育士",$D159="主幹教諭"),0,BO159)</f>
        <v>0</v>
      </c>
      <c r="CR159" s="310">
        <f t="shared" ref="CR159" si="1673">IF(OR($D159="副園長",$D159="教頭",$D159="主任保育士",$D159="主幹教諭"),0,BP159)</f>
        <v>0</v>
      </c>
      <c r="CS159" s="310">
        <f t="shared" ref="CS159" si="1674">IF(OR($D159="副園長",$D159="教頭",$D159="主任保育士",$D159="主幹教諭"),0,BQ159)</f>
        <v>0</v>
      </c>
      <c r="CT159" s="310">
        <f t="shared" ref="CT159" si="1675">IF(OR($D159="副園長",$D159="教頭",$D159="主任保育士",$D159="主幹教諭"),0,BR159)</f>
        <v>0</v>
      </c>
      <c r="CU159" s="310">
        <f t="shared" ref="CU159" si="1676">IF(OR($D159="副園長",$D159="教頭",$D159="主任保育士",$D159="主幹教諭"),0,BS159)</f>
        <v>0</v>
      </c>
    </row>
    <row r="160" spans="1:99" x14ac:dyDescent="0.15">
      <c r="A160" s="533"/>
      <c r="B160" s="536"/>
      <c r="C160" s="536"/>
      <c r="D160" s="536"/>
      <c r="E160" s="541"/>
      <c r="F160" s="536"/>
      <c r="G160" s="314" t="s">
        <v>347</v>
      </c>
      <c r="H160" s="313"/>
      <c r="I160" s="344" t="str">
        <f t="shared" si="1620"/>
        <v/>
      </c>
      <c r="J160" s="344" t="str">
        <f t="shared" si="1621"/>
        <v/>
      </c>
      <c r="K160" s="344" t="str">
        <f t="shared" si="1622"/>
        <v/>
      </c>
      <c r="L160" s="344" t="str">
        <f t="shared" si="1623"/>
        <v/>
      </c>
      <c r="M160" s="344" t="str">
        <f t="shared" si="1624"/>
        <v/>
      </c>
      <c r="N160" s="344" t="str">
        <f t="shared" si="1625"/>
        <v/>
      </c>
      <c r="O160" s="344" t="str">
        <f t="shared" si="1626"/>
        <v/>
      </c>
      <c r="P160" s="344" t="str">
        <f t="shared" si="1627"/>
        <v/>
      </c>
      <c r="Q160" s="344" t="str">
        <f t="shared" si="1628"/>
        <v/>
      </c>
      <c r="R160" s="344" t="str">
        <f t="shared" si="1629"/>
        <v/>
      </c>
      <c r="S160" s="344" t="str">
        <f t="shared" si="1630"/>
        <v/>
      </c>
      <c r="T160" s="311">
        <f t="shared" si="1162"/>
        <v>0</v>
      </c>
      <c r="U160" s="312"/>
      <c r="V160" s="346" t="str">
        <f t="shared" si="1631"/>
        <v/>
      </c>
      <c r="W160" s="346" t="str">
        <f t="shared" si="1632"/>
        <v/>
      </c>
      <c r="X160" s="346" t="str">
        <f t="shared" si="1633"/>
        <v/>
      </c>
      <c r="Y160" s="346" t="str">
        <f t="shared" si="1634"/>
        <v/>
      </c>
      <c r="Z160" s="346" t="str">
        <f t="shared" si="1635"/>
        <v/>
      </c>
      <c r="AA160" s="346" t="str">
        <f t="shared" si="1636"/>
        <v/>
      </c>
      <c r="AB160" s="346" t="str">
        <f t="shared" si="1637"/>
        <v/>
      </c>
      <c r="AC160" s="346" t="str">
        <f t="shared" si="1638"/>
        <v/>
      </c>
      <c r="AD160" s="346" t="str">
        <f t="shared" si="1639"/>
        <v/>
      </c>
      <c r="AE160" s="346" t="str">
        <f t="shared" si="1640"/>
        <v/>
      </c>
      <c r="AF160" s="346" t="str">
        <f t="shared" si="1641"/>
        <v/>
      </c>
      <c r="AG160" s="311">
        <f t="shared" si="1163"/>
        <v>0</v>
      </c>
      <c r="AH160" s="544"/>
      <c r="AO160" s="304">
        <v>5</v>
      </c>
      <c r="AP160" s="304">
        <v>1</v>
      </c>
      <c r="AQ160" s="304">
        <v>11</v>
      </c>
      <c r="AR160" s="306">
        <f ca="1">IF($AQ160=1,IF(INDIRECT(ADDRESS(($AO160-1)*3+$AP160+5,$AQ160+7))="",0,INDIRECT(ADDRESS(($AO160-1)*3+$AP160+5,$AQ160+7))),IF(INDIRECT(ADDRESS(($AO160-1)*3+$AP160+5,$AQ160+7))="",0,IF(COUNTIF(INDIRECT(ADDRESS(($AO160-1)*36+($AP160-1)*12+6,COLUMN())):INDIRECT(ADDRESS(($AO160-1)*36+($AP160-1)*12+$AQ160+4,COLUMN())),INDIRECT(ADDRESS(($AO160-1)*3+$AP160+5,$AQ160+7)))&gt;=1,0,INDIRECT(ADDRESS(($AO160-1)*3+$AP160+5,$AQ160+7)))))</f>
        <v>0</v>
      </c>
      <c r="AS160" s="304">
        <f ca="1">COUNTIF(INDIRECT("H"&amp;(ROW()+12*(($AO160-1)*3+$AP160)-ROW())/12+5):INDIRECT("S"&amp;(ROW()+12*(($AO160-1)*3+$AP160)-ROW())/12+5),AR160)</f>
        <v>0</v>
      </c>
      <c r="AT160" s="306">
        <f ca="1">IF($AQ160=1,IF(INDIRECT(ADDRESS(($AO160-1)*3+$AP160+5,$AQ160+20))="",0,INDIRECT(ADDRESS(($AO160-1)*3+$AP160+5,$AQ160+20))),IF(INDIRECT(ADDRESS(($AO160-1)*3+$AP160+5,$AQ160+20))="",0,IF(COUNTIF(INDIRECT(ADDRESS(($AO160-1)*36+($AP160-1)*12+6,COLUMN())):INDIRECT(ADDRESS(($AO160-1)*36+($AP160-1)*12+$AQ160+4,COLUMN())),INDIRECT(ADDRESS(($AO160-1)*3+$AP160+5,$AQ160+20)))&gt;=1,0,INDIRECT(ADDRESS(($AO160-1)*3+$AP160+5,$AQ160+20)))))</f>
        <v>0</v>
      </c>
      <c r="AU160" s="304">
        <f ca="1">COUNTIF(INDIRECT("U"&amp;(ROW()+12*(($AO160-1)*3+$AP160)-ROW())/12+5):INDIRECT("AF"&amp;(ROW()+12*(($AO160-1)*3+$AP160)-ROW())/12+5),AT160)</f>
        <v>0</v>
      </c>
      <c r="AV160" s="304">
        <f ca="1">IF(AND(AR160+AT160&gt;0,AS160+AU160&gt;0),COUNTIF(AV$6:AV159,"&gt;0")+1,0)</f>
        <v>0</v>
      </c>
      <c r="BF160" s="304">
        <v>2</v>
      </c>
      <c r="BG160" s="304" t="s">
        <v>346</v>
      </c>
      <c r="BH160" s="310">
        <f>IF(BH159+BU159&gt;マスタ!$C$3,1,0)</f>
        <v>0</v>
      </c>
      <c r="BI160" s="310">
        <f>IF(BI159+BV159&gt;マスタ!$C$3,1,0)</f>
        <v>0</v>
      </c>
      <c r="BJ160" s="310">
        <f>IF(BJ159+BW159&gt;マスタ!$C$3,1,0)</f>
        <v>0</v>
      </c>
      <c r="BK160" s="310">
        <f>IF(BK159+BX159&gt;マスタ!$C$3,1,0)</f>
        <v>0</v>
      </c>
      <c r="BL160" s="310">
        <f>IF(BL159+BY159&gt;マスタ!$C$3,1,0)</f>
        <v>0</v>
      </c>
      <c r="BM160" s="310">
        <f>IF(BM159+BZ159&gt;マスタ!$C$3,1,0)</f>
        <v>0</v>
      </c>
      <c r="BN160" s="310">
        <f>IF(BN159+CA159&gt;マスタ!$C$3,1,0)</f>
        <v>0</v>
      </c>
      <c r="BO160" s="310">
        <f>IF(BO159+CB159&gt;マスタ!$C$3,1,0)</f>
        <v>0</v>
      </c>
      <c r="BP160" s="310">
        <f>IF(BP159+CC159&gt;マスタ!$C$3,1,0)</f>
        <v>0</v>
      </c>
      <c r="BQ160" s="310">
        <f>IF(BQ159+CD159&gt;マスタ!$C$3,1,0)</f>
        <v>0</v>
      </c>
      <c r="BR160" s="310">
        <f>IF(BR159+CE159&gt;マスタ!$C$3,1,0)</f>
        <v>0</v>
      </c>
      <c r="BS160" s="310">
        <f>IF(BS159+CF159&gt;マスタ!$C$3,1,0)</f>
        <v>0</v>
      </c>
      <c r="BU160" s="310"/>
      <c r="BV160" s="310"/>
      <c r="BW160" s="310"/>
      <c r="BX160" s="310"/>
      <c r="BY160" s="310"/>
      <c r="BZ160" s="310"/>
      <c r="CA160" s="310"/>
      <c r="CB160" s="310"/>
      <c r="CC160" s="310"/>
      <c r="CD160" s="310"/>
      <c r="CE160" s="310"/>
      <c r="CF160" s="310"/>
    </row>
    <row r="161" spans="1:99" x14ac:dyDescent="0.15">
      <c r="A161" s="534"/>
      <c r="B161" s="537"/>
      <c r="C161" s="537"/>
      <c r="D161" s="537"/>
      <c r="E161" s="542"/>
      <c r="F161" s="537"/>
      <c r="G161" s="353" t="s">
        <v>447</v>
      </c>
      <c r="H161" s="309"/>
      <c r="I161" s="347"/>
      <c r="J161" s="347"/>
      <c r="K161" s="347"/>
      <c r="L161" s="347"/>
      <c r="M161" s="347"/>
      <c r="N161" s="347"/>
      <c r="O161" s="347"/>
      <c r="P161" s="347"/>
      <c r="Q161" s="347"/>
      <c r="R161" s="347"/>
      <c r="S161" s="347"/>
      <c r="T161" s="307">
        <f t="shared" si="1162"/>
        <v>0</v>
      </c>
      <c r="U161" s="308"/>
      <c r="V161" s="348"/>
      <c r="W161" s="348"/>
      <c r="X161" s="348"/>
      <c r="Y161" s="348"/>
      <c r="Z161" s="348"/>
      <c r="AA161" s="348"/>
      <c r="AB161" s="348"/>
      <c r="AC161" s="348"/>
      <c r="AD161" s="348"/>
      <c r="AE161" s="348"/>
      <c r="AF161" s="348"/>
      <c r="AG161" s="307">
        <f t="shared" si="1163"/>
        <v>0</v>
      </c>
      <c r="AH161" s="545"/>
      <c r="AO161" s="304">
        <v>5</v>
      </c>
      <c r="AP161" s="304">
        <v>1</v>
      </c>
      <c r="AQ161" s="304">
        <v>12</v>
      </c>
      <c r="AR161" s="306">
        <f ca="1">IF($AQ161=1,IF(INDIRECT(ADDRESS(($AO161-1)*3+$AP161+5,$AQ161+7))="",0,INDIRECT(ADDRESS(($AO161-1)*3+$AP161+5,$AQ161+7))),IF(INDIRECT(ADDRESS(($AO161-1)*3+$AP161+5,$AQ161+7))="",0,IF(COUNTIF(INDIRECT(ADDRESS(($AO161-1)*36+($AP161-1)*12+6,COLUMN())):INDIRECT(ADDRESS(($AO161-1)*36+($AP161-1)*12+$AQ161+4,COLUMN())),INDIRECT(ADDRESS(($AO161-1)*3+$AP161+5,$AQ161+7)))&gt;=1,0,INDIRECT(ADDRESS(($AO161-1)*3+$AP161+5,$AQ161+7)))))</f>
        <v>0</v>
      </c>
      <c r="AS161" s="304">
        <f ca="1">COUNTIF(INDIRECT("H"&amp;(ROW()+12*(($AO161-1)*3+$AP161)-ROW())/12+5):INDIRECT("S"&amp;(ROW()+12*(($AO161-1)*3+$AP161)-ROW())/12+5),AR161)</f>
        <v>0</v>
      </c>
      <c r="AT161" s="306">
        <f ca="1">IF($AQ161=1,IF(INDIRECT(ADDRESS(($AO161-1)*3+$AP161+5,$AQ161+20))="",0,INDIRECT(ADDRESS(($AO161-1)*3+$AP161+5,$AQ161+20))),IF(INDIRECT(ADDRESS(($AO161-1)*3+$AP161+5,$AQ161+20))="",0,IF(COUNTIF(INDIRECT(ADDRESS(($AO161-1)*36+($AP161-1)*12+6,COLUMN())):INDIRECT(ADDRESS(($AO161-1)*36+($AP161-1)*12+$AQ161+4,COLUMN())),INDIRECT(ADDRESS(($AO161-1)*3+$AP161+5,$AQ161+20)))&gt;=1,0,INDIRECT(ADDRESS(($AO161-1)*3+$AP161+5,$AQ161+20)))))</f>
        <v>0</v>
      </c>
      <c r="AU161" s="304">
        <f ca="1">COUNTIF(INDIRECT("U"&amp;(ROW()+12*(($AO161-1)*3+$AP161)-ROW())/12+5):INDIRECT("AF"&amp;(ROW()+12*(($AO161-1)*3+$AP161)-ROW())/12+5),AT161)</f>
        <v>0</v>
      </c>
      <c r="AV161" s="304">
        <f ca="1">IF(AND(AR161+AT161&gt;0,AS161+AU161&gt;0),COUNTIF(AV$6:AV160,"&gt;0")+1,0)</f>
        <v>0</v>
      </c>
      <c r="BF161" s="304">
        <v>3</v>
      </c>
      <c r="BG161" s="338"/>
      <c r="BH161" s="310"/>
      <c r="BI161" s="310"/>
      <c r="BJ161" s="310"/>
      <c r="BK161" s="310"/>
      <c r="BL161" s="310"/>
      <c r="BM161" s="310"/>
      <c r="BN161" s="310"/>
      <c r="BO161" s="310"/>
      <c r="BP161" s="310"/>
      <c r="BQ161" s="310"/>
      <c r="BR161" s="310"/>
      <c r="BS161" s="310"/>
      <c r="BU161" s="310"/>
      <c r="BV161" s="310"/>
      <c r="BW161" s="310"/>
      <c r="BX161" s="310"/>
      <c r="BY161" s="310"/>
      <c r="BZ161" s="310"/>
      <c r="CA161" s="310"/>
      <c r="CB161" s="310"/>
      <c r="CC161" s="310"/>
      <c r="CD161" s="310"/>
      <c r="CE161" s="310"/>
      <c r="CF161" s="310"/>
    </row>
    <row r="162" spans="1:99" x14ac:dyDescent="0.15">
      <c r="A162" s="532">
        <v>53</v>
      </c>
      <c r="B162" s="535"/>
      <c r="C162" s="538"/>
      <c r="D162" s="539"/>
      <c r="E162" s="540"/>
      <c r="F162" s="539"/>
      <c r="G162" s="318" t="s">
        <v>348</v>
      </c>
      <c r="H162" s="317"/>
      <c r="I162" s="343" t="str">
        <f t="shared" ref="I162:I163" si="1677">IF(H162="","",H162)</f>
        <v/>
      </c>
      <c r="J162" s="343" t="str">
        <f t="shared" ref="J162:J163" si="1678">IF(I162="","",I162)</f>
        <v/>
      </c>
      <c r="K162" s="343" t="str">
        <f t="shared" ref="K162:K163" si="1679">IF(J162="","",J162)</f>
        <v/>
      </c>
      <c r="L162" s="343" t="str">
        <f t="shared" ref="L162:L163" si="1680">IF(K162="","",K162)</f>
        <v/>
      </c>
      <c r="M162" s="343" t="str">
        <f t="shared" ref="M162:M163" si="1681">IF(L162="","",L162)</f>
        <v/>
      </c>
      <c r="N162" s="343" t="str">
        <f t="shared" ref="N162:N163" si="1682">IF(M162="","",M162)</f>
        <v/>
      </c>
      <c r="O162" s="343" t="str">
        <f t="shared" ref="O162:O163" si="1683">IF(N162="","",N162)</f>
        <v/>
      </c>
      <c r="P162" s="343" t="str">
        <f t="shared" ref="P162:P163" si="1684">IF(O162="","",O162)</f>
        <v/>
      </c>
      <c r="Q162" s="343" t="str">
        <f t="shared" ref="Q162:Q163" si="1685">IF(P162="","",P162)</f>
        <v/>
      </c>
      <c r="R162" s="343" t="str">
        <f t="shared" ref="R162:R163" si="1686">IF(Q162="","",Q162)</f>
        <v/>
      </c>
      <c r="S162" s="343" t="str">
        <f t="shared" ref="S162:S163" si="1687">IF(R162="","",R162)</f>
        <v/>
      </c>
      <c r="T162" s="315">
        <f t="shared" si="1162"/>
        <v>0</v>
      </c>
      <c r="U162" s="316"/>
      <c r="V162" s="345" t="str">
        <f t="shared" ref="V162:V163" si="1688">IF(U162="","",U162)</f>
        <v/>
      </c>
      <c r="W162" s="345" t="str">
        <f t="shared" ref="W162:W163" si="1689">IF(V162="","",V162)</f>
        <v/>
      </c>
      <c r="X162" s="345" t="str">
        <f t="shared" ref="X162:X163" si="1690">IF(W162="","",W162)</f>
        <v/>
      </c>
      <c r="Y162" s="345" t="str">
        <f t="shared" ref="Y162:Y163" si="1691">IF(X162="","",X162)</f>
        <v/>
      </c>
      <c r="Z162" s="345" t="str">
        <f t="shared" ref="Z162:Z163" si="1692">IF(Y162="","",Y162)</f>
        <v/>
      </c>
      <c r="AA162" s="345" t="str">
        <f t="shared" ref="AA162:AA163" si="1693">IF(Z162="","",Z162)</f>
        <v/>
      </c>
      <c r="AB162" s="345" t="str">
        <f t="shared" ref="AB162:AB163" si="1694">IF(AA162="","",AA162)</f>
        <v/>
      </c>
      <c r="AC162" s="345" t="str">
        <f t="shared" ref="AC162:AC163" si="1695">IF(AB162="","",AB162)</f>
        <v/>
      </c>
      <c r="AD162" s="345" t="str">
        <f t="shared" ref="AD162:AD163" si="1696">IF(AC162="","",AC162)</f>
        <v/>
      </c>
      <c r="AE162" s="345" t="str">
        <f t="shared" ref="AE162:AE163" si="1697">IF(AD162="","",AD162)</f>
        <v/>
      </c>
      <c r="AF162" s="345" t="str">
        <f t="shared" ref="AF162:AF163" si="1698">IF(AE162="","",AE162)</f>
        <v/>
      </c>
      <c r="AG162" s="315">
        <f t="shared" si="1163"/>
        <v>0</v>
      </c>
      <c r="AH162" s="543"/>
      <c r="AO162" s="304">
        <v>5</v>
      </c>
      <c r="AP162" s="304">
        <v>2</v>
      </c>
      <c r="AQ162" s="304">
        <v>1</v>
      </c>
      <c r="AR162" s="306">
        <f ca="1">IF($AQ162=1,IF(INDIRECT(ADDRESS(($AO162-1)*3+$AP162+5,$AQ162+7))="",0,INDIRECT(ADDRESS(($AO162-1)*3+$AP162+5,$AQ162+7))),IF(INDIRECT(ADDRESS(($AO162-1)*3+$AP162+5,$AQ162+7))="",0,IF(COUNTIF(INDIRECT(ADDRESS(($AO162-1)*36+($AP162-1)*12+6,COLUMN())):INDIRECT(ADDRESS(($AO162-1)*36+($AP162-1)*12+$AQ162+4,COLUMN())),INDIRECT(ADDRESS(($AO162-1)*3+$AP162+5,$AQ162+7)))&gt;=1,0,INDIRECT(ADDRESS(($AO162-1)*3+$AP162+5,$AQ162+7)))))</f>
        <v>0</v>
      </c>
      <c r="AS162" s="304">
        <f ca="1">COUNTIF(INDIRECT("H"&amp;(ROW()+12*(($AO162-1)*3+$AP162)-ROW())/12+5):INDIRECT("S"&amp;(ROW()+12*(($AO162-1)*3+$AP162)-ROW())/12+5),AR162)</f>
        <v>0</v>
      </c>
      <c r="AT162" s="306">
        <f ca="1">IF($AQ162=1,IF(INDIRECT(ADDRESS(($AO162-1)*3+$AP162+5,$AQ162+20))="",0,INDIRECT(ADDRESS(($AO162-1)*3+$AP162+5,$AQ162+20))),IF(INDIRECT(ADDRESS(($AO162-1)*3+$AP162+5,$AQ162+20))="",0,IF(COUNTIF(INDIRECT(ADDRESS(($AO162-1)*36+($AP162-1)*12+6,COLUMN())):INDIRECT(ADDRESS(($AO162-1)*36+($AP162-1)*12+$AQ162+4,COLUMN())),INDIRECT(ADDRESS(($AO162-1)*3+$AP162+5,$AQ162+20)))&gt;=1,0,INDIRECT(ADDRESS(($AO162-1)*3+$AP162+5,$AQ162+20)))))</f>
        <v>0</v>
      </c>
      <c r="AU162" s="304">
        <f ca="1">COUNTIF(INDIRECT("U"&amp;(ROW()+12*(($AO162-1)*3+$AP162)-ROW())/12+5):INDIRECT("AF"&amp;(ROW()+12*(($AO162-1)*3+$AP162)-ROW())/12+5),AT162)</f>
        <v>0</v>
      </c>
      <c r="AV162" s="304">
        <f ca="1">IF(AND(AR162+AT162&gt;0,AS162+AU162&gt;0),COUNTIF(AV$6:AV161,"&gt;0")+1,0)</f>
        <v>0</v>
      </c>
      <c r="BF162" s="304">
        <v>1</v>
      </c>
      <c r="BH162" s="310">
        <f t="shared" ref="BH162" si="1699">SUM(H162:H163)</f>
        <v>0</v>
      </c>
      <c r="BI162" s="310">
        <f t="shared" ref="BI162" si="1700">SUM(I162:I163)</f>
        <v>0</v>
      </c>
      <c r="BJ162" s="310">
        <f t="shared" ref="BJ162" si="1701">SUM(J162:J163)</f>
        <v>0</v>
      </c>
      <c r="BK162" s="310">
        <f t="shared" ref="BK162" si="1702">SUM(K162:K163)</f>
        <v>0</v>
      </c>
      <c r="BL162" s="310">
        <f t="shared" ref="BL162" si="1703">SUM(L162:L163)</f>
        <v>0</v>
      </c>
      <c r="BM162" s="310">
        <f t="shared" ref="BM162" si="1704">SUM(M162:M163)</f>
        <v>0</v>
      </c>
      <c r="BN162" s="310">
        <f t="shared" ref="BN162" si="1705">SUM(N162:N163)</f>
        <v>0</v>
      </c>
      <c r="BO162" s="310">
        <f t="shared" ref="BO162" si="1706">SUM(O162:O163)</f>
        <v>0</v>
      </c>
      <c r="BP162" s="310">
        <f t="shared" ref="BP162" si="1707">SUM(P162:P163)</f>
        <v>0</v>
      </c>
      <c r="BQ162" s="310">
        <f t="shared" ref="BQ162" si="1708">SUM(Q162:Q163)</f>
        <v>0</v>
      </c>
      <c r="BR162" s="310">
        <f t="shared" ref="BR162" si="1709">SUM(R162:R163)</f>
        <v>0</v>
      </c>
      <c r="BS162" s="310">
        <f t="shared" ref="BS162" si="1710">SUM(S162:S163)</f>
        <v>0</v>
      </c>
      <c r="BU162" s="310">
        <f t="shared" ref="BU162" si="1711">SUM(U162:U163)</f>
        <v>0</v>
      </c>
      <c r="BV162" s="310">
        <f t="shared" ref="BV162" si="1712">SUM(V162:V163)</f>
        <v>0</v>
      </c>
      <c r="BW162" s="310">
        <f t="shared" ref="BW162" si="1713">SUM(W162:W163)</f>
        <v>0</v>
      </c>
      <c r="BX162" s="310">
        <f t="shared" ref="BX162" si="1714">SUM(X162:X163)</f>
        <v>0</v>
      </c>
      <c r="BY162" s="310">
        <f t="shared" ref="BY162" si="1715">SUM(Y162:Y163)</f>
        <v>0</v>
      </c>
      <c r="BZ162" s="310">
        <f t="shared" ref="BZ162" si="1716">SUM(Z162:Z163)</f>
        <v>0</v>
      </c>
      <c r="CA162" s="310">
        <f t="shared" ref="CA162" si="1717">SUM(AA162:AA163)</f>
        <v>0</v>
      </c>
      <c r="CB162" s="310">
        <f t="shared" ref="CB162" si="1718">SUM(AB162:AB163)</f>
        <v>0</v>
      </c>
      <c r="CC162" s="310">
        <f t="shared" ref="CC162" si="1719">SUM(AC162:AC163)</f>
        <v>0</v>
      </c>
      <c r="CD162" s="310">
        <f t="shared" ref="CD162" si="1720">SUM(AD162:AD163)</f>
        <v>0</v>
      </c>
      <c r="CE162" s="310">
        <f t="shared" ref="CE162" si="1721">SUM(AE162:AE163)</f>
        <v>0</v>
      </c>
      <c r="CF162" s="310">
        <f t="shared" ref="CF162" si="1722">SUM(AF162:AF163)</f>
        <v>0</v>
      </c>
      <c r="CI162" s="339" t="s">
        <v>421</v>
      </c>
      <c r="CJ162" s="310">
        <f>IF(OR($D162="副園長",$D162="教頭",$D162="主任保育士",$D162="主幹教諭"),0,BH162)</f>
        <v>0</v>
      </c>
      <c r="CK162" s="310">
        <f t="shared" ref="CK162" si="1723">IF(OR($D162="副園長",$D162="教頭",$D162="主任保育士",$D162="主幹教諭"),0,BI162)</f>
        <v>0</v>
      </c>
      <c r="CL162" s="310">
        <f t="shared" ref="CL162" si="1724">IF(OR($D162="副園長",$D162="教頭",$D162="主任保育士",$D162="主幹教諭"),0,BJ162)</f>
        <v>0</v>
      </c>
      <c r="CM162" s="310">
        <f t="shared" ref="CM162" si="1725">IF(OR($D162="副園長",$D162="教頭",$D162="主任保育士",$D162="主幹教諭"),0,BK162)</f>
        <v>0</v>
      </c>
      <c r="CN162" s="310">
        <f t="shared" ref="CN162" si="1726">IF(OR($D162="副園長",$D162="教頭",$D162="主任保育士",$D162="主幹教諭"),0,BL162)</f>
        <v>0</v>
      </c>
      <c r="CO162" s="310">
        <f t="shared" ref="CO162" si="1727">IF(OR($D162="副園長",$D162="教頭",$D162="主任保育士",$D162="主幹教諭"),0,BM162)</f>
        <v>0</v>
      </c>
      <c r="CP162" s="310">
        <f t="shared" ref="CP162" si="1728">IF(OR($D162="副園長",$D162="教頭",$D162="主任保育士",$D162="主幹教諭"),0,BN162)</f>
        <v>0</v>
      </c>
      <c r="CQ162" s="310">
        <f t="shared" ref="CQ162" si="1729">IF(OR($D162="副園長",$D162="教頭",$D162="主任保育士",$D162="主幹教諭"),0,BO162)</f>
        <v>0</v>
      </c>
      <c r="CR162" s="310">
        <f t="shared" ref="CR162" si="1730">IF(OR($D162="副園長",$D162="教頭",$D162="主任保育士",$D162="主幹教諭"),0,BP162)</f>
        <v>0</v>
      </c>
      <c r="CS162" s="310">
        <f t="shared" ref="CS162" si="1731">IF(OR($D162="副園長",$D162="教頭",$D162="主任保育士",$D162="主幹教諭"),0,BQ162)</f>
        <v>0</v>
      </c>
      <c r="CT162" s="310">
        <f t="shared" ref="CT162" si="1732">IF(OR($D162="副園長",$D162="教頭",$D162="主任保育士",$D162="主幹教諭"),0,BR162)</f>
        <v>0</v>
      </c>
      <c r="CU162" s="310">
        <f t="shared" ref="CU162" si="1733">IF(OR($D162="副園長",$D162="教頭",$D162="主任保育士",$D162="主幹教諭"),0,BS162)</f>
        <v>0</v>
      </c>
    </row>
    <row r="163" spans="1:99" x14ac:dyDescent="0.15">
      <c r="A163" s="533"/>
      <c r="B163" s="536"/>
      <c r="C163" s="536"/>
      <c r="D163" s="536"/>
      <c r="E163" s="541"/>
      <c r="F163" s="536"/>
      <c r="G163" s="314" t="s">
        <v>347</v>
      </c>
      <c r="H163" s="313"/>
      <c r="I163" s="344" t="str">
        <f t="shared" si="1677"/>
        <v/>
      </c>
      <c r="J163" s="344" t="str">
        <f t="shared" si="1678"/>
        <v/>
      </c>
      <c r="K163" s="344" t="str">
        <f t="shared" si="1679"/>
        <v/>
      </c>
      <c r="L163" s="344" t="str">
        <f t="shared" si="1680"/>
        <v/>
      </c>
      <c r="M163" s="344" t="str">
        <f t="shared" si="1681"/>
        <v/>
      </c>
      <c r="N163" s="344" t="str">
        <f t="shared" si="1682"/>
        <v/>
      </c>
      <c r="O163" s="344" t="str">
        <f t="shared" si="1683"/>
        <v/>
      </c>
      <c r="P163" s="344" t="str">
        <f t="shared" si="1684"/>
        <v/>
      </c>
      <c r="Q163" s="344" t="str">
        <f t="shared" si="1685"/>
        <v/>
      </c>
      <c r="R163" s="344" t="str">
        <f t="shared" si="1686"/>
        <v/>
      </c>
      <c r="S163" s="344" t="str">
        <f t="shared" si="1687"/>
        <v/>
      </c>
      <c r="T163" s="311">
        <f t="shared" si="1162"/>
        <v>0</v>
      </c>
      <c r="U163" s="312"/>
      <c r="V163" s="346" t="str">
        <f t="shared" si="1688"/>
        <v/>
      </c>
      <c r="W163" s="346" t="str">
        <f t="shared" si="1689"/>
        <v/>
      </c>
      <c r="X163" s="346" t="str">
        <f t="shared" si="1690"/>
        <v/>
      </c>
      <c r="Y163" s="346" t="str">
        <f t="shared" si="1691"/>
        <v/>
      </c>
      <c r="Z163" s="346" t="str">
        <f t="shared" si="1692"/>
        <v/>
      </c>
      <c r="AA163" s="346" t="str">
        <f t="shared" si="1693"/>
        <v/>
      </c>
      <c r="AB163" s="346" t="str">
        <f t="shared" si="1694"/>
        <v/>
      </c>
      <c r="AC163" s="346" t="str">
        <f t="shared" si="1695"/>
        <v/>
      </c>
      <c r="AD163" s="346" t="str">
        <f t="shared" si="1696"/>
        <v/>
      </c>
      <c r="AE163" s="346" t="str">
        <f t="shared" si="1697"/>
        <v/>
      </c>
      <c r="AF163" s="346" t="str">
        <f t="shared" si="1698"/>
        <v/>
      </c>
      <c r="AG163" s="311">
        <f t="shared" si="1163"/>
        <v>0</v>
      </c>
      <c r="AH163" s="544"/>
      <c r="AO163" s="304">
        <v>5</v>
      </c>
      <c r="AP163" s="304">
        <v>2</v>
      </c>
      <c r="AQ163" s="304">
        <v>2</v>
      </c>
      <c r="AR163" s="306">
        <f ca="1">IF($AQ163=1,IF(INDIRECT(ADDRESS(($AO163-1)*3+$AP163+5,$AQ163+7))="",0,INDIRECT(ADDRESS(($AO163-1)*3+$AP163+5,$AQ163+7))),IF(INDIRECT(ADDRESS(($AO163-1)*3+$AP163+5,$AQ163+7))="",0,IF(COUNTIF(INDIRECT(ADDRESS(($AO163-1)*36+($AP163-1)*12+6,COLUMN())):INDIRECT(ADDRESS(($AO163-1)*36+($AP163-1)*12+$AQ163+4,COLUMN())),INDIRECT(ADDRESS(($AO163-1)*3+$AP163+5,$AQ163+7)))&gt;=1,0,INDIRECT(ADDRESS(($AO163-1)*3+$AP163+5,$AQ163+7)))))</f>
        <v>0</v>
      </c>
      <c r="AS163" s="304">
        <f ca="1">COUNTIF(INDIRECT("H"&amp;(ROW()+12*(($AO163-1)*3+$AP163)-ROW())/12+5):INDIRECT("S"&amp;(ROW()+12*(($AO163-1)*3+$AP163)-ROW())/12+5),AR163)</f>
        <v>0</v>
      </c>
      <c r="AT163" s="306">
        <f ca="1">IF($AQ163=1,IF(INDIRECT(ADDRESS(($AO163-1)*3+$AP163+5,$AQ163+20))="",0,INDIRECT(ADDRESS(($AO163-1)*3+$AP163+5,$AQ163+20))),IF(INDIRECT(ADDRESS(($AO163-1)*3+$AP163+5,$AQ163+20))="",0,IF(COUNTIF(INDIRECT(ADDRESS(($AO163-1)*36+($AP163-1)*12+6,COLUMN())):INDIRECT(ADDRESS(($AO163-1)*36+($AP163-1)*12+$AQ163+4,COLUMN())),INDIRECT(ADDRESS(($AO163-1)*3+$AP163+5,$AQ163+20)))&gt;=1,0,INDIRECT(ADDRESS(($AO163-1)*3+$AP163+5,$AQ163+20)))))</f>
        <v>0</v>
      </c>
      <c r="AU163" s="304">
        <f ca="1">COUNTIF(INDIRECT("U"&amp;(ROW()+12*(($AO163-1)*3+$AP163)-ROW())/12+5):INDIRECT("AF"&amp;(ROW()+12*(($AO163-1)*3+$AP163)-ROW())/12+5),AT163)</f>
        <v>0</v>
      </c>
      <c r="AV163" s="304">
        <f ca="1">IF(AND(AR163+AT163&gt;0,AS163+AU163&gt;0),COUNTIF(AV$6:AV162,"&gt;0")+1,0)</f>
        <v>0</v>
      </c>
      <c r="BF163" s="304">
        <v>2</v>
      </c>
      <c r="BG163" s="304" t="s">
        <v>346</v>
      </c>
      <c r="BH163" s="310">
        <f>IF(BH162+BU162&gt;マスタ!$C$3,1,0)</f>
        <v>0</v>
      </c>
      <c r="BI163" s="310">
        <f>IF(BI162+BV162&gt;マスタ!$C$3,1,0)</f>
        <v>0</v>
      </c>
      <c r="BJ163" s="310">
        <f>IF(BJ162+BW162&gt;マスタ!$C$3,1,0)</f>
        <v>0</v>
      </c>
      <c r="BK163" s="310">
        <f>IF(BK162+BX162&gt;マスタ!$C$3,1,0)</f>
        <v>0</v>
      </c>
      <c r="BL163" s="310">
        <f>IF(BL162+BY162&gt;マスタ!$C$3,1,0)</f>
        <v>0</v>
      </c>
      <c r="BM163" s="310">
        <f>IF(BM162+BZ162&gt;マスタ!$C$3,1,0)</f>
        <v>0</v>
      </c>
      <c r="BN163" s="310">
        <f>IF(BN162+CA162&gt;マスタ!$C$3,1,0)</f>
        <v>0</v>
      </c>
      <c r="BO163" s="310">
        <f>IF(BO162+CB162&gt;マスタ!$C$3,1,0)</f>
        <v>0</v>
      </c>
      <c r="BP163" s="310">
        <f>IF(BP162+CC162&gt;マスタ!$C$3,1,0)</f>
        <v>0</v>
      </c>
      <c r="BQ163" s="310">
        <f>IF(BQ162+CD162&gt;マスタ!$C$3,1,0)</f>
        <v>0</v>
      </c>
      <c r="BR163" s="310">
        <f>IF(BR162+CE162&gt;マスタ!$C$3,1,0)</f>
        <v>0</v>
      </c>
      <c r="BS163" s="310">
        <f>IF(BS162+CF162&gt;マスタ!$C$3,1,0)</f>
        <v>0</v>
      </c>
      <c r="BU163" s="310"/>
      <c r="BV163" s="310"/>
      <c r="BW163" s="310"/>
      <c r="BX163" s="310"/>
      <c r="BY163" s="310"/>
      <c r="BZ163" s="310"/>
      <c r="CA163" s="310"/>
      <c r="CB163" s="310"/>
      <c r="CC163" s="310"/>
      <c r="CD163" s="310"/>
      <c r="CE163" s="310"/>
      <c r="CF163" s="310"/>
    </row>
    <row r="164" spans="1:99" x14ac:dyDescent="0.15">
      <c r="A164" s="534"/>
      <c r="B164" s="537"/>
      <c r="C164" s="537"/>
      <c r="D164" s="537"/>
      <c r="E164" s="542"/>
      <c r="F164" s="537"/>
      <c r="G164" s="353" t="s">
        <v>447</v>
      </c>
      <c r="H164" s="309"/>
      <c r="I164" s="347"/>
      <c r="J164" s="347"/>
      <c r="K164" s="347"/>
      <c r="L164" s="347"/>
      <c r="M164" s="347"/>
      <c r="N164" s="347"/>
      <c r="O164" s="347"/>
      <c r="P164" s="347"/>
      <c r="Q164" s="347"/>
      <c r="R164" s="347"/>
      <c r="S164" s="347"/>
      <c r="T164" s="307">
        <f t="shared" si="1162"/>
        <v>0</v>
      </c>
      <c r="U164" s="308"/>
      <c r="V164" s="348"/>
      <c r="W164" s="348"/>
      <c r="X164" s="348"/>
      <c r="Y164" s="348"/>
      <c r="Z164" s="348"/>
      <c r="AA164" s="348"/>
      <c r="AB164" s="348"/>
      <c r="AC164" s="348"/>
      <c r="AD164" s="348"/>
      <c r="AE164" s="348"/>
      <c r="AF164" s="348"/>
      <c r="AG164" s="307">
        <f t="shared" si="1163"/>
        <v>0</v>
      </c>
      <c r="AH164" s="545"/>
      <c r="AO164" s="304">
        <v>5</v>
      </c>
      <c r="AP164" s="304">
        <v>2</v>
      </c>
      <c r="AQ164" s="304">
        <v>3</v>
      </c>
      <c r="AR164" s="306">
        <f ca="1">IF($AQ164=1,IF(INDIRECT(ADDRESS(($AO164-1)*3+$AP164+5,$AQ164+7))="",0,INDIRECT(ADDRESS(($AO164-1)*3+$AP164+5,$AQ164+7))),IF(INDIRECT(ADDRESS(($AO164-1)*3+$AP164+5,$AQ164+7))="",0,IF(COUNTIF(INDIRECT(ADDRESS(($AO164-1)*36+($AP164-1)*12+6,COLUMN())):INDIRECT(ADDRESS(($AO164-1)*36+($AP164-1)*12+$AQ164+4,COLUMN())),INDIRECT(ADDRESS(($AO164-1)*3+$AP164+5,$AQ164+7)))&gt;=1,0,INDIRECT(ADDRESS(($AO164-1)*3+$AP164+5,$AQ164+7)))))</f>
        <v>0</v>
      </c>
      <c r="AS164" s="304">
        <f ca="1">COUNTIF(INDIRECT("H"&amp;(ROW()+12*(($AO164-1)*3+$AP164)-ROW())/12+5):INDIRECT("S"&amp;(ROW()+12*(($AO164-1)*3+$AP164)-ROW())/12+5),AR164)</f>
        <v>0</v>
      </c>
      <c r="AT164" s="306">
        <f ca="1">IF($AQ164=1,IF(INDIRECT(ADDRESS(($AO164-1)*3+$AP164+5,$AQ164+20))="",0,INDIRECT(ADDRESS(($AO164-1)*3+$AP164+5,$AQ164+20))),IF(INDIRECT(ADDRESS(($AO164-1)*3+$AP164+5,$AQ164+20))="",0,IF(COUNTIF(INDIRECT(ADDRESS(($AO164-1)*36+($AP164-1)*12+6,COLUMN())):INDIRECT(ADDRESS(($AO164-1)*36+($AP164-1)*12+$AQ164+4,COLUMN())),INDIRECT(ADDRESS(($AO164-1)*3+$AP164+5,$AQ164+20)))&gt;=1,0,INDIRECT(ADDRESS(($AO164-1)*3+$AP164+5,$AQ164+20)))))</f>
        <v>0</v>
      </c>
      <c r="AU164" s="304">
        <f ca="1">COUNTIF(INDIRECT("U"&amp;(ROW()+12*(($AO164-1)*3+$AP164)-ROW())/12+5):INDIRECT("AF"&amp;(ROW()+12*(($AO164-1)*3+$AP164)-ROW())/12+5),AT164)</f>
        <v>0</v>
      </c>
      <c r="AV164" s="304">
        <f ca="1">IF(AND(AR164+AT164&gt;0,AS164+AU164&gt;0),COUNTIF(AV$6:AV163,"&gt;0")+1,0)</f>
        <v>0</v>
      </c>
      <c r="BF164" s="304">
        <v>3</v>
      </c>
      <c r="BG164" s="338"/>
      <c r="BH164" s="310"/>
      <c r="BI164" s="310"/>
      <c r="BJ164" s="310"/>
      <c r="BK164" s="310"/>
      <c r="BL164" s="310"/>
      <c r="BM164" s="310"/>
      <c r="BN164" s="310"/>
      <c r="BO164" s="310"/>
      <c r="BP164" s="310"/>
      <c r="BQ164" s="310"/>
      <c r="BR164" s="310"/>
      <c r="BS164" s="310"/>
      <c r="BU164" s="310"/>
      <c r="BV164" s="310"/>
      <c r="BW164" s="310"/>
      <c r="BX164" s="310"/>
      <c r="BY164" s="310"/>
      <c r="BZ164" s="310"/>
      <c r="CA164" s="310"/>
      <c r="CB164" s="310"/>
      <c r="CC164" s="310"/>
      <c r="CD164" s="310"/>
      <c r="CE164" s="310"/>
      <c r="CF164" s="310"/>
    </row>
    <row r="165" spans="1:99" x14ac:dyDescent="0.15">
      <c r="A165" s="532">
        <v>54</v>
      </c>
      <c r="B165" s="535"/>
      <c r="C165" s="538"/>
      <c r="D165" s="539"/>
      <c r="E165" s="540"/>
      <c r="F165" s="539"/>
      <c r="G165" s="318" t="s">
        <v>348</v>
      </c>
      <c r="H165" s="317"/>
      <c r="I165" s="343" t="str">
        <f t="shared" ref="I165:I166" si="1734">IF(H165="","",H165)</f>
        <v/>
      </c>
      <c r="J165" s="343" t="str">
        <f t="shared" ref="J165:J166" si="1735">IF(I165="","",I165)</f>
        <v/>
      </c>
      <c r="K165" s="343" t="str">
        <f t="shared" ref="K165:K166" si="1736">IF(J165="","",J165)</f>
        <v/>
      </c>
      <c r="L165" s="343" t="str">
        <f t="shared" ref="L165:L166" si="1737">IF(K165="","",K165)</f>
        <v/>
      </c>
      <c r="M165" s="343" t="str">
        <f t="shared" ref="M165:M166" si="1738">IF(L165="","",L165)</f>
        <v/>
      </c>
      <c r="N165" s="343" t="str">
        <f t="shared" ref="N165:N166" si="1739">IF(M165="","",M165)</f>
        <v/>
      </c>
      <c r="O165" s="343" t="str">
        <f t="shared" ref="O165:O166" si="1740">IF(N165="","",N165)</f>
        <v/>
      </c>
      <c r="P165" s="343" t="str">
        <f t="shared" ref="P165:P166" si="1741">IF(O165="","",O165)</f>
        <v/>
      </c>
      <c r="Q165" s="343" t="str">
        <f t="shared" ref="Q165:Q166" si="1742">IF(P165="","",P165)</f>
        <v/>
      </c>
      <c r="R165" s="343" t="str">
        <f t="shared" ref="R165:R166" si="1743">IF(Q165="","",Q165)</f>
        <v/>
      </c>
      <c r="S165" s="343" t="str">
        <f t="shared" ref="S165:S166" si="1744">IF(R165="","",R165)</f>
        <v/>
      </c>
      <c r="T165" s="315">
        <f t="shared" si="1162"/>
        <v>0</v>
      </c>
      <c r="U165" s="316"/>
      <c r="V165" s="345" t="str">
        <f t="shared" ref="V165:V166" si="1745">IF(U165="","",U165)</f>
        <v/>
      </c>
      <c r="W165" s="345" t="str">
        <f t="shared" ref="W165:W166" si="1746">IF(V165="","",V165)</f>
        <v/>
      </c>
      <c r="X165" s="345" t="str">
        <f t="shared" ref="X165:X166" si="1747">IF(W165="","",W165)</f>
        <v/>
      </c>
      <c r="Y165" s="345" t="str">
        <f t="shared" ref="Y165:Y166" si="1748">IF(X165="","",X165)</f>
        <v/>
      </c>
      <c r="Z165" s="345" t="str">
        <f t="shared" ref="Z165:Z166" si="1749">IF(Y165="","",Y165)</f>
        <v/>
      </c>
      <c r="AA165" s="345" t="str">
        <f t="shared" ref="AA165:AA166" si="1750">IF(Z165="","",Z165)</f>
        <v/>
      </c>
      <c r="AB165" s="345" t="str">
        <f t="shared" ref="AB165:AB166" si="1751">IF(AA165="","",AA165)</f>
        <v/>
      </c>
      <c r="AC165" s="345" t="str">
        <f t="shared" ref="AC165:AC166" si="1752">IF(AB165="","",AB165)</f>
        <v/>
      </c>
      <c r="AD165" s="345" t="str">
        <f t="shared" ref="AD165:AD166" si="1753">IF(AC165="","",AC165)</f>
        <v/>
      </c>
      <c r="AE165" s="345" t="str">
        <f t="shared" ref="AE165:AE166" si="1754">IF(AD165="","",AD165)</f>
        <v/>
      </c>
      <c r="AF165" s="345" t="str">
        <f t="shared" ref="AF165:AF166" si="1755">IF(AE165="","",AE165)</f>
        <v/>
      </c>
      <c r="AG165" s="315">
        <f t="shared" si="1163"/>
        <v>0</v>
      </c>
      <c r="AH165" s="543"/>
      <c r="AO165" s="304">
        <v>5</v>
      </c>
      <c r="AP165" s="304">
        <v>2</v>
      </c>
      <c r="AQ165" s="304">
        <v>4</v>
      </c>
      <c r="AR165" s="306">
        <f ca="1">IF($AQ165=1,IF(INDIRECT(ADDRESS(($AO165-1)*3+$AP165+5,$AQ165+7))="",0,INDIRECT(ADDRESS(($AO165-1)*3+$AP165+5,$AQ165+7))),IF(INDIRECT(ADDRESS(($AO165-1)*3+$AP165+5,$AQ165+7))="",0,IF(COUNTIF(INDIRECT(ADDRESS(($AO165-1)*36+($AP165-1)*12+6,COLUMN())):INDIRECT(ADDRESS(($AO165-1)*36+($AP165-1)*12+$AQ165+4,COLUMN())),INDIRECT(ADDRESS(($AO165-1)*3+$AP165+5,$AQ165+7)))&gt;=1,0,INDIRECT(ADDRESS(($AO165-1)*3+$AP165+5,$AQ165+7)))))</f>
        <v>0</v>
      </c>
      <c r="AS165" s="304">
        <f ca="1">COUNTIF(INDIRECT("H"&amp;(ROW()+12*(($AO165-1)*3+$AP165)-ROW())/12+5):INDIRECT("S"&amp;(ROW()+12*(($AO165-1)*3+$AP165)-ROW())/12+5),AR165)</f>
        <v>0</v>
      </c>
      <c r="AT165" s="306">
        <f ca="1">IF($AQ165=1,IF(INDIRECT(ADDRESS(($AO165-1)*3+$AP165+5,$AQ165+20))="",0,INDIRECT(ADDRESS(($AO165-1)*3+$AP165+5,$AQ165+20))),IF(INDIRECT(ADDRESS(($AO165-1)*3+$AP165+5,$AQ165+20))="",0,IF(COUNTIF(INDIRECT(ADDRESS(($AO165-1)*36+($AP165-1)*12+6,COLUMN())):INDIRECT(ADDRESS(($AO165-1)*36+($AP165-1)*12+$AQ165+4,COLUMN())),INDIRECT(ADDRESS(($AO165-1)*3+$AP165+5,$AQ165+20)))&gt;=1,0,INDIRECT(ADDRESS(($AO165-1)*3+$AP165+5,$AQ165+20)))))</f>
        <v>0</v>
      </c>
      <c r="AU165" s="304">
        <f ca="1">COUNTIF(INDIRECT("U"&amp;(ROW()+12*(($AO165-1)*3+$AP165)-ROW())/12+5):INDIRECT("AF"&amp;(ROW()+12*(($AO165-1)*3+$AP165)-ROW())/12+5),AT165)</f>
        <v>0</v>
      </c>
      <c r="AV165" s="304">
        <f ca="1">IF(AND(AR165+AT165&gt;0,AS165+AU165&gt;0),COUNTIF(AV$6:AV164,"&gt;0")+1,0)</f>
        <v>0</v>
      </c>
      <c r="BF165" s="304">
        <v>1</v>
      </c>
      <c r="BH165" s="310">
        <f t="shared" ref="BH165" si="1756">SUM(H165:H166)</f>
        <v>0</v>
      </c>
      <c r="BI165" s="310">
        <f t="shared" ref="BI165" si="1757">SUM(I165:I166)</f>
        <v>0</v>
      </c>
      <c r="BJ165" s="310">
        <f t="shared" ref="BJ165" si="1758">SUM(J165:J166)</f>
        <v>0</v>
      </c>
      <c r="BK165" s="310">
        <f t="shared" ref="BK165" si="1759">SUM(K165:K166)</f>
        <v>0</v>
      </c>
      <c r="BL165" s="310">
        <f t="shared" ref="BL165" si="1760">SUM(L165:L166)</f>
        <v>0</v>
      </c>
      <c r="BM165" s="310">
        <f t="shared" ref="BM165" si="1761">SUM(M165:M166)</f>
        <v>0</v>
      </c>
      <c r="BN165" s="310">
        <f t="shared" ref="BN165" si="1762">SUM(N165:N166)</f>
        <v>0</v>
      </c>
      <c r="BO165" s="310">
        <f t="shared" ref="BO165" si="1763">SUM(O165:O166)</f>
        <v>0</v>
      </c>
      <c r="BP165" s="310">
        <f t="shared" ref="BP165" si="1764">SUM(P165:P166)</f>
        <v>0</v>
      </c>
      <c r="BQ165" s="310">
        <f t="shared" ref="BQ165" si="1765">SUM(Q165:Q166)</f>
        <v>0</v>
      </c>
      <c r="BR165" s="310">
        <f t="shared" ref="BR165" si="1766">SUM(R165:R166)</f>
        <v>0</v>
      </c>
      <c r="BS165" s="310">
        <f t="shared" ref="BS165" si="1767">SUM(S165:S166)</f>
        <v>0</v>
      </c>
      <c r="BU165" s="310">
        <f t="shared" ref="BU165" si="1768">SUM(U165:U166)</f>
        <v>0</v>
      </c>
      <c r="BV165" s="310">
        <f t="shared" ref="BV165" si="1769">SUM(V165:V166)</f>
        <v>0</v>
      </c>
      <c r="BW165" s="310">
        <f t="shared" ref="BW165" si="1770">SUM(W165:W166)</f>
        <v>0</v>
      </c>
      <c r="BX165" s="310">
        <f t="shared" ref="BX165" si="1771">SUM(X165:X166)</f>
        <v>0</v>
      </c>
      <c r="BY165" s="310">
        <f t="shared" ref="BY165" si="1772">SUM(Y165:Y166)</f>
        <v>0</v>
      </c>
      <c r="BZ165" s="310">
        <f t="shared" ref="BZ165" si="1773">SUM(Z165:Z166)</f>
        <v>0</v>
      </c>
      <c r="CA165" s="310">
        <f t="shared" ref="CA165" si="1774">SUM(AA165:AA166)</f>
        <v>0</v>
      </c>
      <c r="CB165" s="310">
        <f t="shared" ref="CB165" si="1775">SUM(AB165:AB166)</f>
        <v>0</v>
      </c>
      <c r="CC165" s="310">
        <f t="shared" ref="CC165" si="1776">SUM(AC165:AC166)</f>
        <v>0</v>
      </c>
      <c r="CD165" s="310">
        <f t="shared" ref="CD165" si="1777">SUM(AD165:AD166)</f>
        <v>0</v>
      </c>
      <c r="CE165" s="310">
        <f t="shared" ref="CE165" si="1778">SUM(AE165:AE166)</f>
        <v>0</v>
      </c>
      <c r="CF165" s="310">
        <f t="shared" ref="CF165" si="1779">SUM(AF165:AF166)</f>
        <v>0</v>
      </c>
      <c r="CI165" s="339" t="s">
        <v>421</v>
      </c>
      <c r="CJ165" s="310">
        <f>IF(OR($D165="副園長",$D165="教頭",$D165="主任保育士",$D165="主幹教諭"),0,BH165)</f>
        <v>0</v>
      </c>
      <c r="CK165" s="310">
        <f t="shared" ref="CK165" si="1780">IF(OR($D165="副園長",$D165="教頭",$D165="主任保育士",$D165="主幹教諭"),0,BI165)</f>
        <v>0</v>
      </c>
      <c r="CL165" s="310">
        <f t="shared" ref="CL165" si="1781">IF(OR($D165="副園長",$D165="教頭",$D165="主任保育士",$D165="主幹教諭"),0,BJ165)</f>
        <v>0</v>
      </c>
      <c r="CM165" s="310">
        <f t="shared" ref="CM165" si="1782">IF(OR($D165="副園長",$D165="教頭",$D165="主任保育士",$D165="主幹教諭"),0,BK165)</f>
        <v>0</v>
      </c>
      <c r="CN165" s="310">
        <f t="shared" ref="CN165" si="1783">IF(OR($D165="副園長",$D165="教頭",$D165="主任保育士",$D165="主幹教諭"),0,BL165)</f>
        <v>0</v>
      </c>
      <c r="CO165" s="310">
        <f t="shared" ref="CO165" si="1784">IF(OR($D165="副園長",$D165="教頭",$D165="主任保育士",$D165="主幹教諭"),0,BM165)</f>
        <v>0</v>
      </c>
      <c r="CP165" s="310">
        <f t="shared" ref="CP165" si="1785">IF(OR($D165="副園長",$D165="教頭",$D165="主任保育士",$D165="主幹教諭"),0,BN165)</f>
        <v>0</v>
      </c>
      <c r="CQ165" s="310">
        <f t="shared" ref="CQ165" si="1786">IF(OR($D165="副園長",$D165="教頭",$D165="主任保育士",$D165="主幹教諭"),0,BO165)</f>
        <v>0</v>
      </c>
      <c r="CR165" s="310">
        <f t="shared" ref="CR165" si="1787">IF(OR($D165="副園長",$D165="教頭",$D165="主任保育士",$D165="主幹教諭"),0,BP165)</f>
        <v>0</v>
      </c>
      <c r="CS165" s="310">
        <f t="shared" ref="CS165" si="1788">IF(OR($D165="副園長",$D165="教頭",$D165="主任保育士",$D165="主幹教諭"),0,BQ165)</f>
        <v>0</v>
      </c>
      <c r="CT165" s="310">
        <f t="shared" ref="CT165" si="1789">IF(OR($D165="副園長",$D165="教頭",$D165="主任保育士",$D165="主幹教諭"),0,BR165)</f>
        <v>0</v>
      </c>
      <c r="CU165" s="310">
        <f t="shared" ref="CU165" si="1790">IF(OR($D165="副園長",$D165="教頭",$D165="主任保育士",$D165="主幹教諭"),0,BS165)</f>
        <v>0</v>
      </c>
    </row>
    <row r="166" spans="1:99" x14ac:dyDescent="0.15">
      <c r="A166" s="533"/>
      <c r="B166" s="536"/>
      <c r="C166" s="536"/>
      <c r="D166" s="536"/>
      <c r="E166" s="541"/>
      <c r="F166" s="536"/>
      <c r="G166" s="314" t="s">
        <v>347</v>
      </c>
      <c r="H166" s="313"/>
      <c r="I166" s="344" t="str">
        <f t="shared" si="1734"/>
        <v/>
      </c>
      <c r="J166" s="344" t="str">
        <f t="shared" si="1735"/>
        <v/>
      </c>
      <c r="K166" s="344" t="str">
        <f t="shared" si="1736"/>
        <v/>
      </c>
      <c r="L166" s="344" t="str">
        <f t="shared" si="1737"/>
        <v/>
      </c>
      <c r="M166" s="344" t="str">
        <f t="shared" si="1738"/>
        <v/>
      </c>
      <c r="N166" s="344" t="str">
        <f t="shared" si="1739"/>
        <v/>
      </c>
      <c r="O166" s="344" t="str">
        <f t="shared" si="1740"/>
        <v/>
      </c>
      <c r="P166" s="344" t="str">
        <f t="shared" si="1741"/>
        <v/>
      </c>
      <c r="Q166" s="344" t="str">
        <f t="shared" si="1742"/>
        <v/>
      </c>
      <c r="R166" s="344" t="str">
        <f t="shared" si="1743"/>
        <v/>
      </c>
      <c r="S166" s="344" t="str">
        <f t="shared" si="1744"/>
        <v/>
      </c>
      <c r="T166" s="311">
        <f t="shared" si="1162"/>
        <v>0</v>
      </c>
      <c r="U166" s="312"/>
      <c r="V166" s="346" t="str">
        <f t="shared" si="1745"/>
        <v/>
      </c>
      <c r="W166" s="346" t="str">
        <f t="shared" si="1746"/>
        <v/>
      </c>
      <c r="X166" s="346" t="str">
        <f t="shared" si="1747"/>
        <v/>
      </c>
      <c r="Y166" s="346" t="str">
        <f t="shared" si="1748"/>
        <v/>
      </c>
      <c r="Z166" s="346" t="str">
        <f t="shared" si="1749"/>
        <v/>
      </c>
      <c r="AA166" s="346" t="str">
        <f t="shared" si="1750"/>
        <v/>
      </c>
      <c r="AB166" s="346" t="str">
        <f t="shared" si="1751"/>
        <v/>
      </c>
      <c r="AC166" s="346" t="str">
        <f t="shared" si="1752"/>
        <v/>
      </c>
      <c r="AD166" s="346" t="str">
        <f t="shared" si="1753"/>
        <v/>
      </c>
      <c r="AE166" s="346" t="str">
        <f t="shared" si="1754"/>
        <v/>
      </c>
      <c r="AF166" s="346" t="str">
        <f t="shared" si="1755"/>
        <v/>
      </c>
      <c r="AG166" s="311">
        <f t="shared" si="1163"/>
        <v>0</v>
      </c>
      <c r="AH166" s="544"/>
      <c r="AO166" s="304">
        <v>5</v>
      </c>
      <c r="AP166" s="304">
        <v>2</v>
      </c>
      <c r="AQ166" s="304">
        <v>5</v>
      </c>
      <c r="AR166" s="306">
        <f ca="1">IF($AQ166=1,IF(INDIRECT(ADDRESS(($AO166-1)*3+$AP166+5,$AQ166+7))="",0,INDIRECT(ADDRESS(($AO166-1)*3+$AP166+5,$AQ166+7))),IF(INDIRECT(ADDRESS(($AO166-1)*3+$AP166+5,$AQ166+7))="",0,IF(COUNTIF(INDIRECT(ADDRESS(($AO166-1)*36+($AP166-1)*12+6,COLUMN())):INDIRECT(ADDRESS(($AO166-1)*36+($AP166-1)*12+$AQ166+4,COLUMN())),INDIRECT(ADDRESS(($AO166-1)*3+$AP166+5,$AQ166+7)))&gt;=1,0,INDIRECT(ADDRESS(($AO166-1)*3+$AP166+5,$AQ166+7)))))</f>
        <v>0</v>
      </c>
      <c r="AS166" s="304">
        <f ca="1">COUNTIF(INDIRECT("H"&amp;(ROW()+12*(($AO166-1)*3+$AP166)-ROW())/12+5):INDIRECT("S"&amp;(ROW()+12*(($AO166-1)*3+$AP166)-ROW())/12+5),AR166)</f>
        <v>0</v>
      </c>
      <c r="AT166" s="306">
        <f ca="1">IF($AQ166=1,IF(INDIRECT(ADDRESS(($AO166-1)*3+$AP166+5,$AQ166+20))="",0,INDIRECT(ADDRESS(($AO166-1)*3+$AP166+5,$AQ166+20))),IF(INDIRECT(ADDRESS(($AO166-1)*3+$AP166+5,$AQ166+20))="",0,IF(COUNTIF(INDIRECT(ADDRESS(($AO166-1)*36+($AP166-1)*12+6,COLUMN())):INDIRECT(ADDRESS(($AO166-1)*36+($AP166-1)*12+$AQ166+4,COLUMN())),INDIRECT(ADDRESS(($AO166-1)*3+$AP166+5,$AQ166+20)))&gt;=1,0,INDIRECT(ADDRESS(($AO166-1)*3+$AP166+5,$AQ166+20)))))</f>
        <v>0</v>
      </c>
      <c r="AU166" s="304">
        <f ca="1">COUNTIF(INDIRECT("U"&amp;(ROW()+12*(($AO166-1)*3+$AP166)-ROW())/12+5):INDIRECT("AF"&amp;(ROW()+12*(($AO166-1)*3+$AP166)-ROW())/12+5),AT166)</f>
        <v>0</v>
      </c>
      <c r="AV166" s="304">
        <f ca="1">IF(AND(AR166+AT166&gt;0,AS166+AU166&gt;0),COUNTIF(AV$6:AV165,"&gt;0")+1,0)</f>
        <v>0</v>
      </c>
      <c r="BF166" s="304">
        <v>2</v>
      </c>
      <c r="BG166" s="304" t="s">
        <v>346</v>
      </c>
      <c r="BH166" s="310">
        <f>IF(BH165+BU165&gt;マスタ!$C$3,1,0)</f>
        <v>0</v>
      </c>
      <c r="BI166" s="310">
        <f>IF(BI165+BV165&gt;マスタ!$C$3,1,0)</f>
        <v>0</v>
      </c>
      <c r="BJ166" s="310">
        <f>IF(BJ165+BW165&gt;マスタ!$C$3,1,0)</f>
        <v>0</v>
      </c>
      <c r="BK166" s="310">
        <f>IF(BK165+BX165&gt;マスタ!$C$3,1,0)</f>
        <v>0</v>
      </c>
      <c r="BL166" s="310">
        <f>IF(BL165+BY165&gt;マスタ!$C$3,1,0)</f>
        <v>0</v>
      </c>
      <c r="BM166" s="310">
        <f>IF(BM165+BZ165&gt;マスタ!$C$3,1,0)</f>
        <v>0</v>
      </c>
      <c r="BN166" s="310">
        <f>IF(BN165+CA165&gt;マスタ!$C$3,1,0)</f>
        <v>0</v>
      </c>
      <c r="BO166" s="310">
        <f>IF(BO165+CB165&gt;マスタ!$C$3,1,0)</f>
        <v>0</v>
      </c>
      <c r="BP166" s="310">
        <f>IF(BP165+CC165&gt;マスタ!$C$3,1,0)</f>
        <v>0</v>
      </c>
      <c r="BQ166" s="310">
        <f>IF(BQ165+CD165&gt;マスタ!$C$3,1,0)</f>
        <v>0</v>
      </c>
      <c r="BR166" s="310">
        <f>IF(BR165+CE165&gt;マスタ!$C$3,1,0)</f>
        <v>0</v>
      </c>
      <c r="BS166" s="310">
        <f>IF(BS165+CF165&gt;マスタ!$C$3,1,0)</f>
        <v>0</v>
      </c>
      <c r="BU166" s="310"/>
      <c r="BV166" s="310"/>
      <c r="BW166" s="310"/>
      <c r="BX166" s="310"/>
      <c r="BY166" s="310"/>
      <c r="BZ166" s="310"/>
      <c r="CA166" s="310"/>
      <c r="CB166" s="310"/>
      <c r="CC166" s="310"/>
      <c r="CD166" s="310"/>
      <c r="CE166" s="310"/>
      <c r="CF166" s="310"/>
    </row>
    <row r="167" spans="1:99" x14ac:dyDescent="0.15">
      <c r="A167" s="534"/>
      <c r="B167" s="537"/>
      <c r="C167" s="537"/>
      <c r="D167" s="537"/>
      <c r="E167" s="542"/>
      <c r="F167" s="537"/>
      <c r="G167" s="353" t="s">
        <v>447</v>
      </c>
      <c r="H167" s="309"/>
      <c r="I167" s="347"/>
      <c r="J167" s="347"/>
      <c r="K167" s="347"/>
      <c r="L167" s="347"/>
      <c r="M167" s="347"/>
      <c r="N167" s="347"/>
      <c r="O167" s="347"/>
      <c r="P167" s="347"/>
      <c r="Q167" s="347"/>
      <c r="R167" s="347"/>
      <c r="S167" s="347"/>
      <c r="T167" s="307">
        <f t="shared" si="1162"/>
        <v>0</v>
      </c>
      <c r="U167" s="308"/>
      <c r="V167" s="348"/>
      <c r="W167" s="348"/>
      <c r="X167" s="348"/>
      <c r="Y167" s="348"/>
      <c r="Z167" s="348"/>
      <c r="AA167" s="348"/>
      <c r="AB167" s="348"/>
      <c r="AC167" s="348"/>
      <c r="AD167" s="348"/>
      <c r="AE167" s="348"/>
      <c r="AF167" s="348"/>
      <c r="AG167" s="307">
        <f t="shared" si="1163"/>
        <v>0</v>
      </c>
      <c r="AH167" s="545"/>
      <c r="AO167" s="304">
        <v>5</v>
      </c>
      <c r="AP167" s="304">
        <v>2</v>
      </c>
      <c r="AQ167" s="304">
        <v>6</v>
      </c>
      <c r="AR167" s="306">
        <f ca="1">IF($AQ167=1,IF(INDIRECT(ADDRESS(($AO167-1)*3+$AP167+5,$AQ167+7))="",0,INDIRECT(ADDRESS(($AO167-1)*3+$AP167+5,$AQ167+7))),IF(INDIRECT(ADDRESS(($AO167-1)*3+$AP167+5,$AQ167+7))="",0,IF(COUNTIF(INDIRECT(ADDRESS(($AO167-1)*36+($AP167-1)*12+6,COLUMN())):INDIRECT(ADDRESS(($AO167-1)*36+($AP167-1)*12+$AQ167+4,COLUMN())),INDIRECT(ADDRESS(($AO167-1)*3+$AP167+5,$AQ167+7)))&gt;=1,0,INDIRECT(ADDRESS(($AO167-1)*3+$AP167+5,$AQ167+7)))))</f>
        <v>0</v>
      </c>
      <c r="AS167" s="304">
        <f ca="1">COUNTIF(INDIRECT("H"&amp;(ROW()+12*(($AO167-1)*3+$AP167)-ROW())/12+5):INDIRECT("S"&amp;(ROW()+12*(($AO167-1)*3+$AP167)-ROW())/12+5),AR167)</f>
        <v>0</v>
      </c>
      <c r="AT167" s="306">
        <f ca="1">IF($AQ167=1,IF(INDIRECT(ADDRESS(($AO167-1)*3+$AP167+5,$AQ167+20))="",0,INDIRECT(ADDRESS(($AO167-1)*3+$AP167+5,$AQ167+20))),IF(INDIRECT(ADDRESS(($AO167-1)*3+$AP167+5,$AQ167+20))="",0,IF(COUNTIF(INDIRECT(ADDRESS(($AO167-1)*36+($AP167-1)*12+6,COLUMN())):INDIRECT(ADDRESS(($AO167-1)*36+($AP167-1)*12+$AQ167+4,COLUMN())),INDIRECT(ADDRESS(($AO167-1)*3+$AP167+5,$AQ167+20)))&gt;=1,0,INDIRECT(ADDRESS(($AO167-1)*3+$AP167+5,$AQ167+20)))))</f>
        <v>0</v>
      </c>
      <c r="AU167" s="304">
        <f ca="1">COUNTIF(INDIRECT("U"&amp;(ROW()+12*(($AO167-1)*3+$AP167)-ROW())/12+5):INDIRECT("AF"&amp;(ROW()+12*(($AO167-1)*3+$AP167)-ROW())/12+5),AT167)</f>
        <v>0</v>
      </c>
      <c r="AV167" s="304">
        <f ca="1">IF(AND(AR167+AT167&gt;0,AS167+AU167&gt;0),COUNTIF(AV$6:AV166,"&gt;0")+1,0)</f>
        <v>0</v>
      </c>
      <c r="BF167" s="304">
        <v>3</v>
      </c>
      <c r="BG167" s="338"/>
      <c r="BH167" s="310"/>
      <c r="BI167" s="310"/>
      <c r="BJ167" s="310"/>
      <c r="BK167" s="310"/>
      <c r="BL167" s="310"/>
      <c r="BM167" s="310"/>
      <c r="BN167" s="310"/>
      <c r="BO167" s="310"/>
      <c r="BP167" s="310"/>
      <c r="BQ167" s="310"/>
      <c r="BR167" s="310"/>
      <c r="BS167" s="310"/>
      <c r="BU167" s="310"/>
      <c r="BV167" s="310"/>
      <c r="BW167" s="310"/>
      <c r="BX167" s="310"/>
      <c r="BY167" s="310"/>
      <c r="BZ167" s="310"/>
      <c r="CA167" s="310"/>
      <c r="CB167" s="310"/>
      <c r="CC167" s="310"/>
      <c r="CD167" s="310"/>
      <c r="CE167" s="310"/>
      <c r="CF167" s="310"/>
    </row>
    <row r="168" spans="1:99" x14ac:dyDescent="0.15">
      <c r="A168" s="532">
        <v>55</v>
      </c>
      <c r="B168" s="535"/>
      <c r="C168" s="538"/>
      <c r="D168" s="539"/>
      <c r="E168" s="540"/>
      <c r="F168" s="539"/>
      <c r="G168" s="318" t="s">
        <v>348</v>
      </c>
      <c r="H168" s="317"/>
      <c r="I168" s="343" t="str">
        <f t="shared" ref="I168:I169" si="1791">IF(H168="","",H168)</f>
        <v/>
      </c>
      <c r="J168" s="343" t="str">
        <f t="shared" ref="J168:J169" si="1792">IF(I168="","",I168)</f>
        <v/>
      </c>
      <c r="K168" s="343" t="str">
        <f t="shared" ref="K168:K169" si="1793">IF(J168="","",J168)</f>
        <v/>
      </c>
      <c r="L168" s="343" t="str">
        <f t="shared" ref="L168:L169" si="1794">IF(K168="","",K168)</f>
        <v/>
      </c>
      <c r="M168" s="343" t="str">
        <f t="shared" ref="M168:M169" si="1795">IF(L168="","",L168)</f>
        <v/>
      </c>
      <c r="N168" s="343" t="str">
        <f t="shared" ref="N168:N169" si="1796">IF(M168="","",M168)</f>
        <v/>
      </c>
      <c r="O168" s="343" t="str">
        <f t="shared" ref="O168:O169" si="1797">IF(N168="","",N168)</f>
        <v/>
      </c>
      <c r="P168" s="343" t="str">
        <f t="shared" ref="P168:P169" si="1798">IF(O168="","",O168)</f>
        <v/>
      </c>
      <c r="Q168" s="343" t="str">
        <f t="shared" ref="Q168:Q169" si="1799">IF(P168="","",P168)</f>
        <v/>
      </c>
      <c r="R168" s="343" t="str">
        <f t="shared" ref="R168:R169" si="1800">IF(Q168="","",Q168)</f>
        <v/>
      </c>
      <c r="S168" s="343" t="str">
        <f t="shared" ref="S168:S169" si="1801">IF(R168="","",R168)</f>
        <v/>
      </c>
      <c r="T168" s="315">
        <f t="shared" si="1162"/>
        <v>0</v>
      </c>
      <c r="U168" s="316"/>
      <c r="V168" s="345" t="str">
        <f t="shared" ref="V168:V169" si="1802">IF(U168="","",U168)</f>
        <v/>
      </c>
      <c r="W168" s="345" t="str">
        <f t="shared" ref="W168:W169" si="1803">IF(V168="","",V168)</f>
        <v/>
      </c>
      <c r="X168" s="345" t="str">
        <f t="shared" ref="X168:X169" si="1804">IF(W168="","",W168)</f>
        <v/>
      </c>
      <c r="Y168" s="345" t="str">
        <f t="shared" ref="Y168:Y169" si="1805">IF(X168="","",X168)</f>
        <v/>
      </c>
      <c r="Z168" s="345" t="str">
        <f t="shared" ref="Z168:Z169" si="1806">IF(Y168="","",Y168)</f>
        <v/>
      </c>
      <c r="AA168" s="345" t="str">
        <f t="shared" ref="AA168:AA169" si="1807">IF(Z168="","",Z168)</f>
        <v/>
      </c>
      <c r="AB168" s="345" t="str">
        <f t="shared" ref="AB168:AB169" si="1808">IF(AA168="","",AA168)</f>
        <v/>
      </c>
      <c r="AC168" s="345" t="str">
        <f t="shared" ref="AC168:AC169" si="1809">IF(AB168="","",AB168)</f>
        <v/>
      </c>
      <c r="AD168" s="345" t="str">
        <f t="shared" ref="AD168:AD169" si="1810">IF(AC168="","",AC168)</f>
        <v/>
      </c>
      <c r="AE168" s="345" t="str">
        <f t="shared" ref="AE168:AE169" si="1811">IF(AD168="","",AD168)</f>
        <v/>
      </c>
      <c r="AF168" s="345" t="str">
        <f t="shared" ref="AF168:AF169" si="1812">IF(AE168="","",AE168)</f>
        <v/>
      </c>
      <c r="AG168" s="315">
        <f t="shared" si="1163"/>
        <v>0</v>
      </c>
      <c r="AH168" s="543"/>
      <c r="AO168" s="304">
        <v>5</v>
      </c>
      <c r="AP168" s="304">
        <v>2</v>
      </c>
      <c r="AQ168" s="304">
        <v>7</v>
      </c>
      <c r="AR168" s="306">
        <f ca="1">IF($AQ168=1,IF(INDIRECT(ADDRESS(($AO168-1)*3+$AP168+5,$AQ168+7))="",0,INDIRECT(ADDRESS(($AO168-1)*3+$AP168+5,$AQ168+7))),IF(INDIRECT(ADDRESS(($AO168-1)*3+$AP168+5,$AQ168+7))="",0,IF(COUNTIF(INDIRECT(ADDRESS(($AO168-1)*36+($AP168-1)*12+6,COLUMN())):INDIRECT(ADDRESS(($AO168-1)*36+($AP168-1)*12+$AQ168+4,COLUMN())),INDIRECT(ADDRESS(($AO168-1)*3+$AP168+5,$AQ168+7)))&gt;=1,0,INDIRECT(ADDRESS(($AO168-1)*3+$AP168+5,$AQ168+7)))))</f>
        <v>0</v>
      </c>
      <c r="AS168" s="304">
        <f ca="1">COUNTIF(INDIRECT("H"&amp;(ROW()+12*(($AO168-1)*3+$AP168)-ROW())/12+5):INDIRECT("S"&amp;(ROW()+12*(($AO168-1)*3+$AP168)-ROW())/12+5),AR168)</f>
        <v>0</v>
      </c>
      <c r="AT168" s="306">
        <f ca="1">IF($AQ168=1,IF(INDIRECT(ADDRESS(($AO168-1)*3+$AP168+5,$AQ168+20))="",0,INDIRECT(ADDRESS(($AO168-1)*3+$AP168+5,$AQ168+20))),IF(INDIRECT(ADDRESS(($AO168-1)*3+$AP168+5,$AQ168+20))="",0,IF(COUNTIF(INDIRECT(ADDRESS(($AO168-1)*36+($AP168-1)*12+6,COLUMN())):INDIRECT(ADDRESS(($AO168-1)*36+($AP168-1)*12+$AQ168+4,COLUMN())),INDIRECT(ADDRESS(($AO168-1)*3+$AP168+5,$AQ168+20)))&gt;=1,0,INDIRECT(ADDRESS(($AO168-1)*3+$AP168+5,$AQ168+20)))))</f>
        <v>0</v>
      </c>
      <c r="AU168" s="304">
        <f ca="1">COUNTIF(INDIRECT("U"&amp;(ROW()+12*(($AO168-1)*3+$AP168)-ROW())/12+5):INDIRECT("AF"&amp;(ROW()+12*(($AO168-1)*3+$AP168)-ROW())/12+5),AT168)</f>
        <v>0</v>
      </c>
      <c r="AV168" s="304">
        <f ca="1">IF(AND(AR168+AT168&gt;0,AS168+AU168&gt;0),COUNTIF(AV$6:AV167,"&gt;0")+1,0)</f>
        <v>0</v>
      </c>
      <c r="BF168" s="304">
        <v>1</v>
      </c>
      <c r="BH168" s="310">
        <f t="shared" ref="BH168" si="1813">SUM(H168:H169)</f>
        <v>0</v>
      </c>
      <c r="BI168" s="310">
        <f t="shared" ref="BI168" si="1814">SUM(I168:I169)</f>
        <v>0</v>
      </c>
      <c r="BJ168" s="310">
        <f t="shared" ref="BJ168" si="1815">SUM(J168:J169)</f>
        <v>0</v>
      </c>
      <c r="BK168" s="310">
        <f t="shared" ref="BK168" si="1816">SUM(K168:K169)</f>
        <v>0</v>
      </c>
      <c r="BL168" s="310">
        <f t="shared" ref="BL168" si="1817">SUM(L168:L169)</f>
        <v>0</v>
      </c>
      <c r="BM168" s="310">
        <f t="shared" ref="BM168" si="1818">SUM(M168:M169)</f>
        <v>0</v>
      </c>
      <c r="BN168" s="310">
        <f t="shared" ref="BN168" si="1819">SUM(N168:N169)</f>
        <v>0</v>
      </c>
      <c r="BO168" s="310">
        <f t="shared" ref="BO168" si="1820">SUM(O168:O169)</f>
        <v>0</v>
      </c>
      <c r="BP168" s="310">
        <f t="shared" ref="BP168" si="1821">SUM(P168:P169)</f>
        <v>0</v>
      </c>
      <c r="BQ168" s="310">
        <f t="shared" ref="BQ168" si="1822">SUM(Q168:Q169)</f>
        <v>0</v>
      </c>
      <c r="BR168" s="310">
        <f t="shared" ref="BR168" si="1823">SUM(R168:R169)</f>
        <v>0</v>
      </c>
      <c r="BS168" s="310">
        <f t="shared" ref="BS168" si="1824">SUM(S168:S169)</f>
        <v>0</v>
      </c>
      <c r="BU168" s="310">
        <f t="shared" ref="BU168" si="1825">SUM(U168:U169)</f>
        <v>0</v>
      </c>
      <c r="BV168" s="310">
        <f t="shared" ref="BV168" si="1826">SUM(V168:V169)</f>
        <v>0</v>
      </c>
      <c r="BW168" s="310">
        <f t="shared" ref="BW168" si="1827">SUM(W168:W169)</f>
        <v>0</v>
      </c>
      <c r="BX168" s="310">
        <f t="shared" ref="BX168" si="1828">SUM(X168:X169)</f>
        <v>0</v>
      </c>
      <c r="BY168" s="310">
        <f t="shared" ref="BY168" si="1829">SUM(Y168:Y169)</f>
        <v>0</v>
      </c>
      <c r="BZ168" s="310">
        <f t="shared" ref="BZ168" si="1830">SUM(Z168:Z169)</f>
        <v>0</v>
      </c>
      <c r="CA168" s="310">
        <f t="shared" ref="CA168" si="1831">SUM(AA168:AA169)</f>
        <v>0</v>
      </c>
      <c r="CB168" s="310">
        <f t="shared" ref="CB168" si="1832">SUM(AB168:AB169)</f>
        <v>0</v>
      </c>
      <c r="CC168" s="310">
        <f t="shared" ref="CC168" si="1833">SUM(AC168:AC169)</f>
        <v>0</v>
      </c>
      <c r="CD168" s="310">
        <f t="shared" ref="CD168" si="1834">SUM(AD168:AD169)</f>
        <v>0</v>
      </c>
      <c r="CE168" s="310">
        <f t="shared" ref="CE168" si="1835">SUM(AE168:AE169)</f>
        <v>0</v>
      </c>
      <c r="CF168" s="310">
        <f t="shared" ref="CF168" si="1836">SUM(AF168:AF169)</f>
        <v>0</v>
      </c>
      <c r="CI168" s="339" t="s">
        <v>421</v>
      </c>
      <c r="CJ168" s="310">
        <f>IF(OR($D168="副園長",$D168="教頭",$D168="主任保育士",$D168="主幹教諭"),0,BH168)</f>
        <v>0</v>
      </c>
      <c r="CK168" s="310">
        <f t="shared" ref="CK168" si="1837">IF(OR($D168="副園長",$D168="教頭",$D168="主任保育士",$D168="主幹教諭"),0,BI168)</f>
        <v>0</v>
      </c>
      <c r="CL168" s="310">
        <f t="shared" ref="CL168" si="1838">IF(OR($D168="副園長",$D168="教頭",$D168="主任保育士",$D168="主幹教諭"),0,BJ168)</f>
        <v>0</v>
      </c>
      <c r="CM168" s="310">
        <f t="shared" ref="CM168" si="1839">IF(OR($D168="副園長",$D168="教頭",$D168="主任保育士",$D168="主幹教諭"),0,BK168)</f>
        <v>0</v>
      </c>
      <c r="CN168" s="310">
        <f t="shared" ref="CN168" si="1840">IF(OR($D168="副園長",$D168="教頭",$D168="主任保育士",$D168="主幹教諭"),0,BL168)</f>
        <v>0</v>
      </c>
      <c r="CO168" s="310">
        <f t="shared" ref="CO168" si="1841">IF(OR($D168="副園長",$D168="教頭",$D168="主任保育士",$D168="主幹教諭"),0,BM168)</f>
        <v>0</v>
      </c>
      <c r="CP168" s="310">
        <f t="shared" ref="CP168" si="1842">IF(OR($D168="副園長",$D168="教頭",$D168="主任保育士",$D168="主幹教諭"),0,BN168)</f>
        <v>0</v>
      </c>
      <c r="CQ168" s="310">
        <f t="shared" ref="CQ168" si="1843">IF(OR($D168="副園長",$D168="教頭",$D168="主任保育士",$D168="主幹教諭"),0,BO168)</f>
        <v>0</v>
      </c>
      <c r="CR168" s="310">
        <f t="shared" ref="CR168" si="1844">IF(OR($D168="副園長",$D168="教頭",$D168="主任保育士",$D168="主幹教諭"),0,BP168)</f>
        <v>0</v>
      </c>
      <c r="CS168" s="310">
        <f t="shared" ref="CS168" si="1845">IF(OR($D168="副園長",$D168="教頭",$D168="主任保育士",$D168="主幹教諭"),0,BQ168)</f>
        <v>0</v>
      </c>
      <c r="CT168" s="310">
        <f t="shared" ref="CT168" si="1846">IF(OR($D168="副園長",$D168="教頭",$D168="主任保育士",$D168="主幹教諭"),0,BR168)</f>
        <v>0</v>
      </c>
      <c r="CU168" s="310">
        <f t="shared" ref="CU168" si="1847">IF(OR($D168="副園長",$D168="教頭",$D168="主任保育士",$D168="主幹教諭"),0,BS168)</f>
        <v>0</v>
      </c>
    </row>
    <row r="169" spans="1:99" x14ac:dyDescent="0.15">
      <c r="A169" s="533"/>
      <c r="B169" s="536"/>
      <c r="C169" s="536"/>
      <c r="D169" s="536"/>
      <c r="E169" s="541"/>
      <c r="F169" s="536"/>
      <c r="G169" s="314" t="s">
        <v>347</v>
      </c>
      <c r="H169" s="313"/>
      <c r="I169" s="344" t="str">
        <f t="shared" si="1791"/>
        <v/>
      </c>
      <c r="J169" s="344" t="str">
        <f t="shared" si="1792"/>
        <v/>
      </c>
      <c r="K169" s="344" t="str">
        <f t="shared" si="1793"/>
        <v/>
      </c>
      <c r="L169" s="344" t="str">
        <f t="shared" si="1794"/>
        <v/>
      </c>
      <c r="M169" s="344" t="str">
        <f t="shared" si="1795"/>
        <v/>
      </c>
      <c r="N169" s="344" t="str">
        <f t="shared" si="1796"/>
        <v/>
      </c>
      <c r="O169" s="344" t="str">
        <f t="shared" si="1797"/>
        <v/>
      </c>
      <c r="P169" s="344" t="str">
        <f t="shared" si="1798"/>
        <v/>
      </c>
      <c r="Q169" s="344" t="str">
        <f t="shared" si="1799"/>
        <v/>
      </c>
      <c r="R169" s="344" t="str">
        <f t="shared" si="1800"/>
        <v/>
      </c>
      <c r="S169" s="344" t="str">
        <f t="shared" si="1801"/>
        <v/>
      </c>
      <c r="T169" s="311">
        <f t="shared" si="1162"/>
        <v>0</v>
      </c>
      <c r="U169" s="312"/>
      <c r="V169" s="346" t="str">
        <f t="shared" si="1802"/>
        <v/>
      </c>
      <c r="W169" s="346" t="str">
        <f t="shared" si="1803"/>
        <v/>
      </c>
      <c r="X169" s="346" t="str">
        <f t="shared" si="1804"/>
        <v/>
      </c>
      <c r="Y169" s="346" t="str">
        <f t="shared" si="1805"/>
        <v/>
      </c>
      <c r="Z169" s="346" t="str">
        <f t="shared" si="1806"/>
        <v/>
      </c>
      <c r="AA169" s="346" t="str">
        <f t="shared" si="1807"/>
        <v/>
      </c>
      <c r="AB169" s="346" t="str">
        <f t="shared" si="1808"/>
        <v/>
      </c>
      <c r="AC169" s="346" t="str">
        <f t="shared" si="1809"/>
        <v/>
      </c>
      <c r="AD169" s="346" t="str">
        <f t="shared" si="1810"/>
        <v/>
      </c>
      <c r="AE169" s="346" t="str">
        <f t="shared" si="1811"/>
        <v/>
      </c>
      <c r="AF169" s="346" t="str">
        <f t="shared" si="1812"/>
        <v/>
      </c>
      <c r="AG169" s="311">
        <f t="shared" si="1163"/>
        <v>0</v>
      </c>
      <c r="AH169" s="544"/>
      <c r="AO169" s="304">
        <v>5</v>
      </c>
      <c r="AP169" s="304">
        <v>2</v>
      </c>
      <c r="AQ169" s="304">
        <v>8</v>
      </c>
      <c r="AR169" s="306">
        <f ca="1">IF($AQ169=1,IF(INDIRECT(ADDRESS(($AO169-1)*3+$AP169+5,$AQ169+7))="",0,INDIRECT(ADDRESS(($AO169-1)*3+$AP169+5,$AQ169+7))),IF(INDIRECT(ADDRESS(($AO169-1)*3+$AP169+5,$AQ169+7))="",0,IF(COUNTIF(INDIRECT(ADDRESS(($AO169-1)*36+($AP169-1)*12+6,COLUMN())):INDIRECT(ADDRESS(($AO169-1)*36+($AP169-1)*12+$AQ169+4,COLUMN())),INDIRECT(ADDRESS(($AO169-1)*3+$AP169+5,$AQ169+7)))&gt;=1,0,INDIRECT(ADDRESS(($AO169-1)*3+$AP169+5,$AQ169+7)))))</f>
        <v>0</v>
      </c>
      <c r="AS169" s="304">
        <f ca="1">COUNTIF(INDIRECT("H"&amp;(ROW()+12*(($AO169-1)*3+$AP169)-ROW())/12+5):INDIRECT("S"&amp;(ROW()+12*(($AO169-1)*3+$AP169)-ROW())/12+5),AR169)</f>
        <v>0</v>
      </c>
      <c r="AT169" s="306">
        <f ca="1">IF($AQ169=1,IF(INDIRECT(ADDRESS(($AO169-1)*3+$AP169+5,$AQ169+20))="",0,INDIRECT(ADDRESS(($AO169-1)*3+$AP169+5,$AQ169+20))),IF(INDIRECT(ADDRESS(($AO169-1)*3+$AP169+5,$AQ169+20))="",0,IF(COUNTIF(INDIRECT(ADDRESS(($AO169-1)*36+($AP169-1)*12+6,COLUMN())):INDIRECT(ADDRESS(($AO169-1)*36+($AP169-1)*12+$AQ169+4,COLUMN())),INDIRECT(ADDRESS(($AO169-1)*3+$AP169+5,$AQ169+20)))&gt;=1,0,INDIRECT(ADDRESS(($AO169-1)*3+$AP169+5,$AQ169+20)))))</f>
        <v>0</v>
      </c>
      <c r="AU169" s="304">
        <f ca="1">COUNTIF(INDIRECT("U"&amp;(ROW()+12*(($AO169-1)*3+$AP169)-ROW())/12+5):INDIRECT("AF"&amp;(ROW()+12*(($AO169-1)*3+$AP169)-ROW())/12+5),AT169)</f>
        <v>0</v>
      </c>
      <c r="AV169" s="304">
        <f ca="1">IF(AND(AR169+AT169&gt;0,AS169+AU169&gt;0),COUNTIF(AV$6:AV168,"&gt;0")+1,0)</f>
        <v>0</v>
      </c>
      <c r="BF169" s="304">
        <v>2</v>
      </c>
      <c r="BG169" s="304" t="s">
        <v>346</v>
      </c>
      <c r="BH169" s="310">
        <f>IF(BH168+BU168&gt;マスタ!$C$3,1,0)</f>
        <v>0</v>
      </c>
      <c r="BI169" s="310">
        <f>IF(BI168+BV168&gt;マスタ!$C$3,1,0)</f>
        <v>0</v>
      </c>
      <c r="BJ169" s="310">
        <f>IF(BJ168+BW168&gt;マスタ!$C$3,1,0)</f>
        <v>0</v>
      </c>
      <c r="BK169" s="310">
        <f>IF(BK168+BX168&gt;マスタ!$C$3,1,0)</f>
        <v>0</v>
      </c>
      <c r="BL169" s="310">
        <f>IF(BL168+BY168&gt;マスタ!$C$3,1,0)</f>
        <v>0</v>
      </c>
      <c r="BM169" s="310">
        <f>IF(BM168+BZ168&gt;マスタ!$C$3,1,0)</f>
        <v>0</v>
      </c>
      <c r="BN169" s="310">
        <f>IF(BN168+CA168&gt;マスタ!$C$3,1,0)</f>
        <v>0</v>
      </c>
      <c r="BO169" s="310">
        <f>IF(BO168+CB168&gt;マスタ!$C$3,1,0)</f>
        <v>0</v>
      </c>
      <c r="BP169" s="310">
        <f>IF(BP168+CC168&gt;マスタ!$C$3,1,0)</f>
        <v>0</v>
      </c>
      <c r="BQ169" s="310">
        <f>IF(BQ168+CD168&gt;マスタ!$C$3,1,0)</f>
        <v>0</v>
      </c>
      <c r="BR169" s="310">
        <f>IF(BR168+CE168&gt;マスタ!$C$3,1,0)</f>
        <v>0</v>
      </c>
      <c r="BS169" s="310">
        <f>IF(BS168+CF168&gt;マスタ!$C$3,1,0)</f>
        <v>0</v>
      </c>
      <c r="BU169" s="310"/>
      <c r="BV169" s="310"/>
      <c r="BW169" s="310"/>
      <c r="BX169" s="310"/>
      <c r="BY169" s="310"/>
      <c r="BZ169" s="310"/>
      <c r="CA169" s="310"/>
      <c r="CB169" s="310"/>
      <c r="CC169" s="310"/>
      <c r="CD169" s="310"/>
      <c r="CE169" s="310"/>
      <c r="CF169" s="310"/>
    </row>
    <row r="170" spans="1:99" x14ac:dyDescent="0.15">
      <c r="A170" s="534"/>
      <c r="B170" s="537"/>
      <c r="C170" s="537"/>
      <c r="D170" s="537"/>
      <c r="E170" s="542"/>
      <c r="F170" s="537"/>
      <c r="G170" s="353" t="s">
        <v>447</v>
      </c>
      <c r="H170" s="309"/>
      <c r="I170" s="347"/>
      <c r="J170" s="347"/>
      <c r="K170" s="347"/>
      <c r="L170" s="347"/>
      <c r="M170" s="347"/>
      <c r="N170" s="347"/>
      <c r="O170" s="347"/>
      <c r="P170" s="347"/>
      <c r="Q170" s="347"/>
      <c r="R170" s="347"/>
      <c r="S170" s="347"/>
      <c r="T170" s="307">
        <f t="shared" si="1162"/>
        <v>0</v>
      </c>
      <c r="U170" s="308"/>
      <c r="V170" s="348"/>
      <c r="W170" s="348"/>
      <c r="X170" s="348"/>
      <c r="Y170" s="348"/>
      <c r="Z170" s="348"/>
      <c r="AA170" s="348"/>
      <c r="AB170" s="348"/>
      <c r="AC170" s="348"/>
      <c r="AD170" s="348"/>
      <c r="AE170" s="348"/>
      <c r="AF170" s="348"/>
      <c r="AG170" s="307">
        <f t="shared" si="1163"/>
        <v>0</v>
      </c>
      <c r="AH170" s="545"/>
      <c r="AO170" s="304">
        <v>5</v>
      </c>
      <c r="AP170" s="304">
        <v>2</v>
      </c>
      <c r="AQ170" s="304">
        <v>9</v>
      </c>
      <c r="AR170" s="306">
        <f ca="1">IF($AQ170=1,IF(INDIRECT(ADDRESS(($AO170-1)*3+$AP170+5,$AQ170+7))="",0,INDIRECT(ADDRESS(($AO170-1)*3+$AP170+5,$AQ170+7))),IF(INDIRECT(ADDRESS(($AO170-1)*3+$AP170+5,$AQ170+7))="",0,IF(COUNTIF(INDIRECT(ADDRESS(($AO170-1)*36+($AP170-1)*12+6,COLUMN())):INDIRECT(ADDRESS(($AO170-1)*36+($AP170-1)*12+$AQ170+4,COLUMN())),INDIRECT(ADDRESS(($AO170-1)*3+$AP170+5,$AQ170+7)))&gt;=1,0,INDIRECT(ADDRESS(($AO170-1)*3+$AP170+5,$AQ170+7)))))</f>
        <v>0</v>
      </c>
      <c r="AS170" s="304">
        <f ca="1">COUNTIF(INDIRECT("H"&amp;(ROW()+12*(($AO170-1)*3+$AP170)-ROW())/12+5):INDIRECT("S"&amp;(ROW()+12*(($AO170-1)*3+$AP170)-ROW())/12+5),AR170)</f>
        <v>0</v>
      </c>
      <c r="AT170" s="306">
        <f ca="1">IF($AQ170=1,IF(INDIRECT(ADDRESS(($AO170-1)*3+$AP170+5,$AQ170+20))="",0,INDIRECT(ADDRESS(($AO170-1)*3+$AP170+5,$AQ170+20))),IF(INDIRECT(ADDRESS(($AO170-1)*3+$AP170+5,$AQ170+20))="",0,IF(COUNTIF(INDIRECT(ADDRESS(($AO170-1)*36+($AP170-1)*12+6,COLUMN())):INDIRECT(ADDRESS(($AO170-1)*36+($AP170-1)*12+$AQ170+4,COLUMN())),INDIRECT(ADDRESS(($AO170-1)*3+$AP170+5,$AQ170+20)))&gt;=1,0,INDIRECT(ADDRESS(($AO170-1)*3+$AP170+5,$AQ170+20)))))</f>
        <v>0</v>
      </c>
      <c r="AU170" s="304">
        <f ca="1">COUNTIF(INDIRECT("U"&amp;(ROW()+12*(($AO170-1)*3+$AP170)-ROW())/12+5):INDIRECT("AF"&amp;(ROW()+12*(($AO170-1)*3+$AP170)-ROW())/12+5),AT170)</f>
        <v>0</v>
      </c>
      <c r="AV170" s="304">
        <f ca="1">IF(AND(AR170+AT170&gt;0,AS170+AU170&gt;0),COUNTIF(AV$6:AV169,"&gt;0")+1,0)</f>
        <v>0</v>
      </c>
      <c r="BF170" s="304">
        <v>3</v>
      </c>
      <c r="BG170" s="338"/>
      <c r="BH170" s="310"/>
      <c r="BI170" s="310"/>
      <c r="BJ170" s="310"/>
      <c r="BK170" s="310"/>
      <c r="BL170" s="310"/>
      <c r="BM170" s="310"/>
      <c r="BN170" s="310"/>
      <c r="BO170" s="310"/>
      <c r="BP170" s="310"/>
      <c r="BQ170" s="310"/>
      <c r="BR170" s="310"/>
      <c r="BS170" s="310"/>
      <c r="BU170" s="310"/>
      <c r="BV170" s="310"/>
      <c r="BW170" s="310"/>
      <c r="BX170" s="310"/>
      <c r="BY170" s="310"/>
      <c r="BZ170" s="310"/>
      <c r="CA170" s="310"/>
      <c r="CB170" s="310"/>
      <c r="CC170" s="310"/>
      <c r="CD170" s="310"/>
      <c r="CE170" s="310"/>
      <c r="CF170" s="310"/>
    </row>
    <row r="171" spans="1:99" x14ac:dyDescent="0.15">
      <c r="A171" s="532">
        <v>56</v>
      </c>
      <c r="B171" s="535"/>
      <c r="C171" s="538"/>
      <c r="D171" s="539"/>
      <c r="E171" s="540"/>
      <c r="F171" s="539"/>
      <c r="G171" s="318" t="s">
        <v>348</v>
      </c>
      <c r="H171" s="317"/>
      <c r="I171" s="343" t="str">
        <f t="shared" ref="I171:I172" si="1848">IF(H171="","",H171)</f>
        <v/>
      </c>
      <c r="J171" s="343" t="str">
        <f t="shared" ref="J171:J172" si="1849">IF(I171="","",I171)</f>
        <v/>
      </c>
      <c r="K171" s="343" t="str">
        <f t="shared" ref="K171:K172" si="1850">IF(J171="","",J171)</f>
        <v/>
      </c>
      <c r="L171" s="343" t="str">
        <f t="shared" ref="L171:L172" si="1851">IF(K171="","",K171)</f>
        <v/>
      </c>
      <c r="M171" s="343" t="str">
        <f t="shared" ref="M171:M172" si="1852">IF(L171="","",L171)</f>
        <v/>
      </c>
      <c r="N171" s="343" t="str">
        <f t="shared" ref="N171:N172" si="1853">IF(M171="","",M171)</f>
        <v/>
      </c>
      <c r="O171" s="343" t="str">
        <f t="shared" ref="O171:O172" si="1854">IF(N171="","",N171)</f>
        <v/>
      </c>
      <c r="P171" s="343" t="str">
        <f t="shared" ref="P171:P172" si="1855">IF(O171="","",O171)</f>
        <v/>
      </c>
      <c r="Q171" s="343" t="str">
        <f t="shared" ref="Q171:Q172" si="1856">IF(P171="","",P171)</f>
        <v/>
      </c>
      <c r="R171" s="343" t="str">
        <f t="shared" ref="R171:R172" si="1857">IF(Q171="","",Q171)</f>
        <v/>
      </c>
      <c r="S171" s="343" t="str">
        <f t="shared" ref="S171:S172" si="1858">IF(R171="","",R171)</f>
        <v/>
      </c>
      <c r="T171" s="315">
        <f t="shared" si="1162"/>
        <v>0</v>
      </c>
      <c r="U171" s="316"/>
      <c r="V171" s="345" t="str">
        <f t="shared" ref="V171:V172" si="1859">IF(U171="","",U171)</f>
        <v/>
      </c>
      <c r="W171" s="345" t="str">
        <f t="shared" ref="W171:W172" si="1860">IF(V171="","",V171)</f>
        <v/>
      </c>
      <c r="X171" s="345" t="str">
        <f t="shared" ref="X171:X172" si="1861">IF(W171="","",W171)</f>
        <v/>
      </c>
      <c r="Y171" s="345" t="str">
        <f t="shared" ref="Y171:Y172" si="1862">IF(X171="","",X171)</f>
        <v/>
      </c>
      <c r="Z171" s="345" t="str">
        <f t="shared" ref="Z171:Z172" si="1863">IF(Y171="","",Y171)</f>
        <v/>
      </c>
      <c r="AA171" s="345" t="str">
        <f t="shared" ref="AA171:AA172" si="1864">IF(Z171="","",Z171)</f>
        <v/>
      </c>
      <c r="AB171" s="345" t="str">
        <f t="shared" ref="AB171:AB172" si="1865">IF(AA171="","",AA171)</f>
        <v/>
      </c>
      <c r="AC171" s="345" t="str">
        <f t="shared" ref="AC171:AC172" si="1866">IF(AB171="","",AB171)</f>
        <v/>
      </c>
      <c r="AD171" s="345" t="str">
        <f t="shared" ref="AD171:AD172" si="1867">IF(AC171="","",AC171)</f>
        <v/>
      </c>
      <c r="AE171" s="345" t="str">
        <f t="shared" ref="AE171:AE172" si="1868">IF(AD171="","",AD171)</f>
        <v/>
      </c>
      <c r="AF171" s="345" t="str">
        <f t="shared" ref="AF171:AF172" si="1869">IF(AE171="","",AE171)</f>
        <v/>
      </c>
      <c r="AG171" s="315">
        <f t="shared" si="1163"/>
        <v>0</v>
      </c>
      <c r="AH171" s="543"/>
      <c r="AO171" s="304">
        <v>5</v>
      </c>
      <c r="AP171" s="304">
        <v>2</v>
      </c>
      <c r="AQ171" s="304">
        <v>10</v>
      </c>
      <c r="AR171" s="306">
        <f ca="1">IF($AQ171=1,IF(INDIRECT(ADDRESS(($AO171-1)*3+$AP171+5,$AQ171+7))="",0,INDIRECT(ADDRESS(($AO171-1)*3+$AP171+5,$AQ171+7))),IF(INDIRECT(ADDRESS(($AO171-1)*3+$AP171+5,$AQ171+7))="",0,IF(COUNTIF(INDIRECT(ADDRESS(($AO171-1)*36+($AP171-1)*12+6,COLUMN())):INDIRECT(ADDRESS(($AO171-1)*36+($AP171-1)*12+$AQ171+4,COLUMN())),INDIRECT(ADDRESS(($AO171-1)*3+$AP171+5,$AQ171+7)))&gt;=1,0,INDIRECT(ADDRESS(($AO171-1)*3+$AP171+5,$AQ171+7)))))</f>
        <v>0</v>
      </c>
      <c r="AS171" s="304">
        <f ca="1">COUNTIF(INDIRECT("H"&amp;(ROW()+12*(($AO171-1)*3+$AP171)-ROW())/12+5):INDIRECT("S"&amp;(ROW()+12*(($AO171-1)*3+$AP171)-ROW())/12+5),AR171)</f>
        <v>0</v>
      </c>
      <c r="AT171" s="306">
        <f ca="1">IF($AQ171=1,IF(INDIRECT(ADDRESS(($AO171-1)*3+$AP171+5,$AQ171+20))="",0,INDIRECT(ADDRESS(($AO171-1)*3+$AP171+5,$AQ171+20))),IF(INDIRECT(ADDRESS(($AO171-1)*3+$AP171+5,$AQ171+20))="",0,IF(COUNTIF(INDIRECT(ADDRESS(($AO171-1)*36+($AP171-1)*12+6,COLUMN())):INDIRECT(ADDRESS(($AO171-1)*36+($AP171-1)*12+$AQ171+4,COLUMN())),INDIRECT(ADDRESS(($AO171-1)*3+$AP171+5,$AQ171+20)))&gt;=1,0,INDIRECT(ADDRESS(($AO171-1)*3+$AP171+5,$AQ171+20)))))</f>
        <v>0</v>
      </c>
      <c r="AU171" s="304">
        <f ca="1">COUNTIF(INDIRECT("U"&amp;(ROW()+12*(($AO171-1)*3+$AP171)-ROW())/12+5):INDIRECT("AF"&amp;(ROW()+12*(($AO171-1)*3+$AP171)-ROW())/12+5),AT171)</f>
        <v>0</v>
      </c>
      <c r="AV171" s="304">
        <f ca="1">IF(AND(AR171+AT171&gt;0,AS171+AU171&gt;0),COUNTIF(AV$6:AV170,"&gt;0")+1,0)</f>
        <v>0</v>
      </c>
      <c r="BF171" s="304">
        <v>1</v>
      </c>
      <c r="BH171" s="310">
        <f t="shared" ref="BH171" si="1870">SUM(H171:H172)</f>
        <v>0</v>
      </c>
      <c r="BI171" s="310">
        <f t="shared" ref="BI171" si="1871">SUM(I171:I172)</f>
        <v>0</v>
      </c>
      <c r="BJ171" s="310">
        <f t="shared" ref="BJ171" si="1872">SUM(J171:J172)</f>
        <v>0</v>
      </c>
      <c r="BK171" s="310">
        <f t="shared" ref="BK171" si="1873">SUM(K171:K172)</f>
        <v>0</v>
      </c>
      <c r="BL171" s="310">
        <f t="shared" ref="BL171" si="1874">SUM(L171:L172)</f>
        <v>0</v>
      </c>
      <c r="BM171" s="310">
        <f t="shared" ref="BM171" si="1875">SUM(M171:M172)</f>
        <v>0</v>
      </c>
      <c r="BN171" s="310">
        <f t="shared" ref="BN171" si="1876">SUM(N171:N172)</f>
        <v>0</v>
      </c>
      <c r="BO171" s="310">
        <f t="shared" ref="BO171" si="1877">SUM(O171:O172)</f>
        <v>0</v>
      </c>
      <c r="BP171" s="310">
        <f t="shared" ref="BP171" si="1878">SUM(P171:P172)</f>
        <v>0</v>
      </c>
      <c r="BQ171" s="310">
        <f t="shared" ref="BQ171" si="1879">SUM(Q171:Q172)</f>
        <v>0</v>
      </c>
      <c r="BR171" s="310">
        <f t="shared" ref="BR171" si="1880">SUM(R171:R172)</f>
        <v>0</v>
      </c>
      <c r="BS171" s="310">
        <f t="shared" ref="BS171" si="1881">SUM(S171:S172)</f>
        <v>0</v>
      </c>
      <c r="BU171" s="310">
        <f t="shared" ref="BU171" si="1882">SUM(U171:U172)</f>
        <v>0</v>
      </c>
      <c r="BV171" s="310">
        <f t="shared" ref="BV171" si="1883">SUM(V171:V172)</f>
        <v>0</v>
      </c>
      <c r="BW171" s="310">
        <f t="shared" ref="BW171" si="1884">SUM(W171:W172)</f>
        <v>0</v>
      </c>
      <c r="BX171" s="310">
        <f t="shared" ref="BX171" si="1885">SUM(X171:X172)</f>
        <v>0</v>
      </c>
      <c r="BY171" s="310">
        <f t="shared" ref="BY171" si="1886">SUM(Y171:Y172)</f>
        <v>0</v>
      </c>
      <c r="BZ171" s="310">
        <f t="shared" ref="BZ171" si="1887">SUM(Z171:Z172)</f>
        <v>0</v>
      </c>
      <c r="CA171" s="310">
        <f t="shared" ref="CA171" si="1888">SUM(AA171:AA172)</f>
        <v>0</v>
      </c>
      <c r="CB171" s="310">
        <f t="shared" ref="CB171" si="1889">SUM(AB171:AB172)</f>
        <v>0</v>
      </c>
      <c r="CC171" s="310">
        <f t="shared" ref="CC171" si="1890">SUM(AC171:AC172)</f>
        <v>0</v>
      </c>
      <c r="CD171" s="310">
        <f t="shared" ref="CD171" si="1891">SUM(AD171:AD172)</f>
        <v>0</v>
      </c>
      <c r="CE171" s="310">
        <f t="shared" ref="CE171" si="1892">SUM(AE171:AE172)</f>
        <v>0</v>
      </c>
      <c r="CF171" s="310">
        <f t="shared" ref="CF171" si="1893">SUM(AF171:AF172)</f>
        <v>0</v>
      </c>
      <c r="CI171" s="339" t="s">
        <v>421</v>
      </c>
      <c r="CJ171" s="310">
        <f>IF(OR($D171="副園長",$D171="教頭",$D171="主任保育士",$D171="主幹教諭"),0,BH171)</f>
        <v>0</v>
      </c>
      <c r="CK171" s="310">
        <f t="shared" ref="CK171" si="1894">IF(OR($D171="副園長",$D171="教頭",$D171="主任保育士",$D171="主幹教諭"),0,BI171)</f>
        <v>0</v>
      </c>
      <c r="CL171" s="310">
        <f t="shared" ref="CL171" si="1895">IF(OR($D171="副園長",$D171="教頭",$D171="主任保育士",$D171="主幹教諭"),0,BJ171)</f>
        <v>0</v>
      </c>
      <c r="CM171" s="310">
        <f t="shared" ref="CM171" si="1896">IF(OR($D171="副園長",$D171="教頭",$D171="主任保育士",$D171="主幹教諭"),0,BK171)</f>
        <v>0</v>
      </c>
      <c r="CN171" s="310">
        <f t="shared" ref="CN171" si="1897">IF(OR($D171="副園長",$D171="教頭",$D171="主任保育士",$D171="主幹教諭"),0,BL171)</f>
        <v>0</v>
      </c>
      <c r="CO171" s="310">
        <f t="shared" ref="CO171" si="1898">IF(OR($D171="副園長",$D171="教頭",$D171="主任保育士",$D171="主幹教諭"),0,BM171)</f>
        <v>0</v>
      </c>
      <c r="CP171" s="310">
        <f t="shared" ref="CP171" si="1899">IF(OR($D171="副園長",$D171="教頭",$D171="主任保育士",$D171="主幹教諭"),0,BN171)</f>
        <v>0</v>
      </c>
      <c r="CQ171" s="310">
        <f t="shared" ref="CQ171" si="1900">IF(OR($D171="副園長",$D171="教頭",$D171="主任保育士",$D171="主幹教諭"),0,BO171)</f>
        <v>0</v>
      </c>
      <c r="CR171" s="310">
        <f t="shared" ref="CR171" si="1901">IF(OR($D171="副園長",$D171="教頭",$D171="主任保育士",$D171="主幹教諭"),0,BP171)</f>
        <v>0</v>
      </c>
      <c r="CS171" s="310">
        <f t="shared" ref="CS171" si="1902">IF(OR($D171="副園長",$D171="教頭",$D171="主任保育士",$D171="主幹教諭"),0,BQ171)</f>
        <v>0</v>
      </c>
      <c r="CT171" s="310">
        <f t="shared" ref="CT171" si="1903">IF(OR($D171="副園長",$D171="教頭",$D171="主任保育士",$D171="主幹教諭"),0,BR171)</f>
        <v>0</v>
      </c>
      <c r="CU171" s="310">
        <f t="shared" ref="CU171" si="1904">IF(OR($D171="副園長",$D171="教頭",$D171="主任保育士",$D171="主幹教諭"),0,BS171)</f>
        <v>0</v>
      </c>
    </row>
    <row r="172" spans="1:99" x14ac:dyDescent="0.15">
      <c r="A172" s="533"/>
      <c r="B172" s="536"/>
      <c r="C172" s="536"/>
      <c r="D172" s="536"/>
      <c r="E172" s="541"/>
      <c r="F172" s="536"/>
      <c r="G172" s="314" t="s">
        <v>347</v>
      </c>
      <c r="H172" s="313"/>
      <c r="I172" s="344" t="str">
        <f t="shared" si="1848"/>
        <v/>
      </c>
      <c r="J172" s="344" t="str">
        <f t="shared" si="1849"/>
        <v/>
      </c>
      <c r="K172" s="344" t="str">
        <f t="shared" si="1850"/>
        <v/>
      </c>
      <c r="L172" s="344" t="str">
        <f t="shared" si="1851"/>
        <v/>
      </c>
      <c r="M172" s="344" t="str">
        <f t="shared" si="1852"/>
        <v/>
      </c>
      <c r="N172" s="344" t="str">
        <f t="shared" si="1853"/>
        <v/>
      </c>
      <c r="O172" s="344" t="str">
        <f t="shared" si="1854"/>
        <v/>
      </c>
      <c r="P172" s="344" t="str">
        <f t="shared" si="1855"/>
        <v/>
      </c>
      <c r="Q172" s="344" t="str">
        <f t="shared" si="1856"/>
        <v/>
      </c>
      <c r="R172" s="344" t="str">
        <f t="shared" si="1857"/>
        <v/>
      </c>
      <c r="S172" s="344" t="str">
        <f t="shared" si="1858"/>
        <v/>
      </c>
      <c r="T172" s="311">
        <f t="shared" si="1162"/>
        <v>0</v>
      </c>
      <c r="U172" s="312"/>
      <c r="V172" s="346" t="str">
        <f t="shared" si="1859"/>
        <v/>
      </c>
      <c r="W172" s="346" t="str">
        <f t="shared" si="1860"/>
        <v/>
      </c>
      <c r="X172" s="346" t="str">
        <f t="shared" si="1861"/>
        <v/>
      </c>
      <c r="Y172" s="346" t="str">
        <f t="shared" si="1862"/>
        <v/>
      </c>
      <c r="Z172" s="346" t="str">
        <f t="shared" si="1863"/>
        <v/>
      </c>
      <c r="AA172" s="346" t="str">
        <f t="shared" si="1864"/>
        <v/>
      </c>
      <c r="AB172" s="346" t="str">
        <f t="shared" si="1865"/>
        <v/>
      </c>
      <c r="AC172" s="346" t="str">
        <f t="shared" si="1866"/>
        <v/>
      </c>
      <c r="AD172" s="346" t="str">
        <f t="shared" si="1867"/>
        <v/>
      </c>
      <c r="AE172" s="346" t="str">
        <f t="shared" si="1868"/>
        <v/>
      </c>
      <c r="AF172" s="346" t="str">
        <f t="shared" si="1869"/>
        <v/>
      </c>
      <c r="AG172" s="311">
        <f t="shared" si="1163"/>
        <v>0</v>
      </c>
      <c r="AH172" s="544"/>
      <c r="AO172" s="304">
        <v>5</v>
      </c>
      <c r="AP172" s="304">
        <v>2</v>
      </c>
      <c r="AQ172" s="304">
        <v>11</v>
      </c>
      <c r="AR172" s="306">
        <f ca="1">IF($AQ172=1,IF(INDIRECT(ADDRESS(($AO172-1)*3+$AP172+5,$AQ172+7))="",0,INDIRECT(ADDRESS(($AO172-1)*3+$AP172+5,$AQ172+7))),IF(INDIRECT(ADDRESS(($AO172-1)*3+$AP172+5,$AQ172+7))="",0,IF(COUNTIF(INDIRECT(ADDRESS(($AO172-1)*36+($AP172-1)*12+6,COLUMN())):INDIRECT(ADDRESS(($AO172-1)*36+($AP172-1)*12+$AQ172+4,COLUMN())),INDIRECT(ADDRESS(($AO172-1)*3+$AP172+5,$AQ172+7)))&gt;=1,0,INDIRECT(ADDRESS(($AO172-1)*3+$AP172+5,$AQ172+7)))))</f>
        <v>0</v>
      </c>
      <c r="AS172" s="304">
        <f ca="1">COUNTIF(INDIRECT("H"&amp;(ROW()+12*(($AO172-1)*3+$AP172)-ROW())/12+5):INDIRECT("S"&amp;(ROW()+12*(($AO172-1)*3+$AP172)-ROW())/12+5),AR172)</f>
        <v>0</v>
      </c>
      <c r="AT172" s="306">
        <f ca="1">IF($AQ172=1,IF(INDIRECT(ADDRESS(($AO172-1)*3+$AP172+5,$AQ172+20))="",0,INDIRECT(ADDRESS(($AO172-1)*3+$AP172+5,$AQ172+20))),IF(INDIRECT(ADDRESS(($AO172-1)*3+$AP172+5,$AQ172+20))="",0,IF(COUNTIF(INDIRECT(ADDRESS(($AO172-1)*36+($AP172-1)*12+6,COLUMN())):INDIRECT(ADDRESS(($AO172-1)*36+($AP172-1)*12+$AQ172+4,COLUMN())),INDIRECT(ADDRESS(($AO172-1)*3+$AP172+5,$AQ172+20)))&gt;=1,0,INDIRECT(ADDRESS(($AO172-1)*3+$AP172+5,$AQ172+20)))))</f>
        <v>0</v>
      </c>
      <c r="AU172" s="304">
        <f ca="1">COUNTIF(INDIRECT("U"&amp;(ROW()+12*(($AO172-1)*3+$AP172)-ROW())/12+5):INDIRECT("AF"&amp;(ROW()+12*(($AO172-1)*3+$AP172)-ROW())/12+5),AT172)</f>
        <v>0</v>
      </c>
      <c r="AV172" s="304">
        <f ca="1">IF(AND(AR172+AT172&gt;0,AS172+AU172&gt;0),COUNTIF(AV$6:AV171,"&gt;0")+1,0)</f>
        <v>0</v>
      </c>
      <c r="BF172" s="304">
        <v>2</v>
      </c>
      <c r="BG172" s="304" t="s">
        <v>346</v>
      </c>
      <c r="BH172" s="310">
        <f>IF(BH171+BU171&gt;マスタ!$C$3,1,0)</f>
        <v>0</v>
      </c>
      <c r="BI172" s="310">
        <f>IF(BI171+BV171&gt;マスタ!$C$3,1,0)</f>
        <v>0</v>
      </c>
      <c r="BJ172" s="310">
        <f>IF(BJ171+BW171&gt;マスタ!$C$3,1,0)</f>
        <v>0</v>
      </c>
      <c r="BK172" s="310">
        <f>IF(BK171+BX171&gt;マスタ!$C$3,1,0)</f>
        <v>0</v>
      </c>
      <c r="BL172" s="310">
        <f>IF(BL171+BY171&gt;マスタ!$C$3,1,0)</f>
        <v>0</v>
      </c>
      <c r="BM172" s="310">
        <f>IF(BM171+BZ171&gt;マスタ!$C$3,1,0)</f>
        <v>0</v>
      </c>
      <c r="BN172" s="310">
        <f>IF(BN171+CA171&gt;マスタ!$C$3,1,0)</f>
        <v>0</v>
      </c>
      <c r="BO172" s="310">
        <f>IF(BO171+CB171&gt;マスタ!$C$3,1,0)</f>
        <v>0</v>
      </c>
      <c r="BP172" s="310">
        <f>IF(BP171+CC171&gt;マスタ!$C$3,1,0)</f>
        <v>0</v>
      </c>
      <c r="BQ172" s="310">
        <f>IF(BQ171+CD171&gt;マスタ!$C$3,1,0)</f>
        <v>0</v>
      </c>
      <c r="BR172" s="310">
        <f>IF(BR171+CE171&gt;マスタ!$C$3,1,0)</f>
        <v>0</v>
      </c>
      <c r="BS172" s="310">
        <f>IF(BS171+CF171&gt;マスタ!$C$3,1,0)</f>
        <v>0</v>
      </c>
      <c r="BU172" s="310"/>
      <c r="BV172" s="310"/>
      <c r="BW172" s="310"/>
      <c r="BX172" s="310"/>
      <c r="BY172" s="310"/>
      <c r="BZ172" s="310"/>
      <c r="CA172" s="310"/>
      <c r="CB172" s="310"/>
      <c r="CC172" s="310"/>
      <c r="CD172" s="310"/>
      <c r="CE172" s="310"/>
      <c r="CF172" s="310"/>
    </row>
    <row r="173" spans="1:99" x14ac:dyDescent="0.15">
      <c r="A173" s="534"/>
      <c r="B173" s="537"/>
      <c r="C173" s="537"/>
      <c r="D173" s="537"/>
      <c r="E173" s="542"/>
      <c r="F173" s="537"/>
      <c r="G173" s="353" t="s">
        <v>447</v>
      </c>
      <c r="H173" s="309"/>
      <c r="I173" s="347"/>
      <c r="J173" s="347"/>
      <c r="K173" s="347"/>
      <c r="L173" s="347"/>
      <c r="M173" s="347"/>
      <c r="N173" s="347"/>
      <c r="O173" s="347"/>
      <c r="P173" s="347"/>
      <c r="Q173" s="347"/>
      <c r="R173" s="347"/>
      <c r="S173" s="347"/>
      <c r="T173" s="307">
        <f t="shared" si="1162"/>
        <v>0</v>
      </c>
      <c r="U173" s="308"/>
      <c r="V173" s="348"/>
      <c r="W173" s="348"/>
      <c r="X173" s="348"/>
      <c r="Y173" s="348"/>
      <c r="Z173" s="348"/>
      <c r="AA173" s="348"/>
      <c r="AB173" s="348"/>
      <c r="AC173" s="348"/>
      <c r="AD173" s="348"/>
      <c r="AE173" s="348"/>
      <c r="AF173" s="348"/>
      <c r="AG173" s="307">
        <f t="shared" si="1163"/>
        <v>0</v>
      </c>
      <c r="AH173" s="545"/>
      <c r="AO173" s="304">
        <v>5</v>
      </c>
      <c r="AP173" s="304">
        <v>2</v>
      </c>
      <c r="AQ173" s="304">
        <v>12</v>
      </c>
      <c r="AR173" s="306">
        <f ca="1">IF($AQ173=1,IF(INDIRECT(ADDRESS(($AO173-1)*3+$AP173+5,$AQ173+7))="",0,INDIRECT(ADDRESS(($AO173-1)*3+$AP173+5,$AQ173+7))),IF(INDIRECT(ADDRESS(($AO173-1)*3+$AP173+5,$AQ173+7))="",0,IF(COUNTIF(INDIRECT(ADDRESS(($AO173-1)*36+($AP173-1)*12+6,COLUMN())):INDIRECT(ADDRESS(($AO173-1)*36+($AP173-1)*12+$AQ173+4,COLUMN())),INDIRECT(ADDRESS(($AO173-1)*3+$AP173+5,$AQ173+7)))&gt;=1,0,INDIRECT(ADDRESS(($AO173-1)*3+$AP173+5,$AQ173+7)))))</f>
        <v>0</v>
      </c>
      <c r="AS173" s="304">
        <f ca="1">COUNTIF(INDIRECT("H"&amp;(ROW()+12*(($AO173-1)*3+$AP173)-ROW())/12+5):INDIRECT("S"&amp;(ROW()+12*(($AO173-1)*3+$AP173)-ROW())/12+5),AR173)</f>
        <v>0</v>
      </c>
      <c r="AT173" s="306">
        <f ca="1">IF($AQ173=1,IF(INDIRECT(ADDRESS(($AO173-1)*3+$AP173+5,$AQ173+20))="",0,INDIRECT(ADDRESS(($AO173-1)*3+$AP173+5,$AQ173+20))),IF(INDIRECT(ADDRESS(($AO173-1)*3+$AP173+5,$AQ173+20))="",0,IF(COUNTIF(INDIRECT(ADDRESS(($AO173-1)*36+($AP173-1)*12+6,COLUMN())):INDIRECT(ADDRESS(($AO173-1)*36+($AP173-1)*12+$AQ173+4,COLUMN())),INDIRECT(ADDRESS(($AO173-1)*3+$AP173+5,$AQ173+20)))&gt;=1,0,INDIRECT(ADDRESS(($AO173-1)*3+$AP173+5,$AQ173+20)))))</f>
        <v>0</v>
      </c>
      <c r="AU173" s="304">
        <f ca="1">COUNTIF(INDIRECT("U"&amp;(ROW()+12*(($AO173-1)*3+$AP173)-ROW())/12+5):INDIRECT("AF"&amp;(ROW()+12*(($AO173-1)*3+$AP173)-ROW())/12+5),AT173)</f>
        <v>0</v>
      </c>
      <c r="AV173" s="304">
        <f ca="1">IF(AND(AR173+AT173&gt;0,AS173+AU173&gt;0),COUNTIF(AV$6:AV172,"&gt;0")+1,0)</f>
        <v>0</v>
      </c>
      <c r="BF173" s="304">
        <v>3</v>
      </c>
      <c r="BG173" s="338"/>
      <c r="BH173" s="310"/>
      <c r="BI173" s="310"/>
      <c r="BJ173" s="310"/>
      <c r="BK173" s="310"/>
      <c r="BL173" s="310"/>
      <c r="BM173" s="310"/>
      <c r="BN173" s="310"/>
      <c r="BO173" s="310"/>
      <c r="BP173" s="310"/>
      <c r="BQ173" s="310"/>
      <c r="BR173" s="310"/>
      <c r="BS173" s="310"/>
      <c r="BU173" s="310"/>
      <c r="BV173" s="310"/>
      <c r="BW173" s="310"/>
      <c r="BX173" s="310"/>
      <c r="BY173" s="310"/>
      <c r="BZ173" s="310"/>
      <c r="CA173" s="310"/>
      <c r="CB173" s="310"/>
      <c r="CC173" s="310"/>
      <c r="CD173" s="310"/>
      <c r="CE173" s="310"/>
      <c r="CF173" s="310"/>
    </row>
    <row r="174" spans="1:99" x14ac:dyDescent="0.15">
      <c r="A174" s="532">
        <v>57</v>
      </c>
      <c r="B174" s="535"/>
      <c r="C174" s="538"/>
      <c r="D174" s="539"/>
      <c r="E174" s="540"/>
      <c r="F174" s="539"/>
      <c r="G174" s="318" t="s">
        <v>348</v>
      </c>
      <c r="H174" s="317"/>
      <c r="I174" s="343" t="str">
        <f t="shared" ref="I174:I175" si="1905">IF(H174="","",H174)</f>
        <v/>
      </c>
      <c r="J174" s="343" t="str">
        <f t="shared" ref="J174:J175" si="1906">IF(I174="","",I174)</f>
        <v/>
      </c>
      <c r="K174" s="343" t="str">
        <f t="shared" ref="K174:K175" si="1907">IF(J174="","",J174)</f>
        <v/>
      </c>
      <c r="L174" s="343" t="str">
        <f t="shared" ref="L174:L175" si="1908">IF(K174="","",K174)</f>
        <v/>
      </c>
      <c r="M174" s="343" t="str">
        <f t="shared" ref="M174:M175" si="1909">IF(L174="","",L174)</f>
        <v/>
      </c>
      <c r="N174" s="343" t="str">
        <f t="shared" ref="N174:N175" si="1910">IF(M174="","",M174)</f>
        <v/>
      </c>
      <c r="O174" s="343" t="str">
        <f t="shared" ref="O174:O175" si="1911">IF(N174="","",N174)</f>
        <v/>
      </c>
      <c r="P174" s="343" t="str">
        <f t="shared" ref="P174:P175" si="1912">IF(O174="","",O174)</f>
        <v/>
      </c>
      <c r="Q174" s="343" t="str">
        <f t="shared" ref="Q174:Q175" si="1913">IF(P174="","",P174)</f>
        <v/>
      </c>
      <c r="R174" s="343" t="str">
        <f t="shared" ref="R174:R175" si="1914">IF(Q174="","",Q174)</f>
        <v/>
      </c>
      <c r="S174" s="343" t="str">
        <f t="shared" ref="S174:S175" si="1915">IF(R174="","",R174)</f>
        <v/>
      </c>
      <c r="T174" s="315">
        <f t="shared" si="1162"/>
        <v>0</v>
      </c>
      <c r="U174" s="316"/>
      <c r="V174" s="345" t="str">
        <f t="shared" ref="V174:V175" si="1916">IF(U174="","",U174)</f>
        <v/>
      </c>
      <c r="W174" s="345" t="str">
        <f t="shared" ref="W174:W175" si="1917">IF(V174="","",V174)</f>
        <v/>
      </c>
      <c r="X174" s="345" t="str">
        <f t="shared" ref="X174:X175" si="1918">IF(W174="","",W174)</f>
        <v/>
      </c>
      <c r="Y174" s="345" t="str">
        <f t="shared" ref="Y174:Y175" si="1919">IF(X174="","",X174)</f>
        <v/>
      </c>
      <c r="Z174" s="345" t="str">
        <f t="shared" ref="Z174:Z175" si="1920">IF(Y174="","",Y174)</f>
        <v/>
      </c>
      <c r="AA174" s="345" t="str">
        <f t="shared" ref="AA174:AA175" si="1921">IF(Z174="","",Z174)</f>
        <v/>
      </c>
      <c r="AB174" s="345" t="str">
        <f t="shared" ref="AB174:AB175" si="1922">IF(AA174="","",AA174)</f>
        <v/>
      </c>
      <c r="AC174" s="345" t="str">
        <f t="shared" ref="AC174:AC175" si="1923">IF(AB174="","",AB174)</f>
        <v/>
      </c>
      <c r="AD174" s="345" t="str">
        <f t="shared" ref="AD174:AD175" si="1924">IF(AC174="","",AC174)</f>
        <v/>
      </c>
      <c r="AE174" s="345" t="str">
        <f t="shared" ref="AE174:AE175" si="1925">IF(AD174="","",AD174)</f>
        <v/>
      </c>
      <c r="AF174" s="345" t="str">
        <f t="shared" ref="AF174:AF175" si="1926">IF(AE174="","",AE174)</f>
        <v/>
      </c>
      <c r="AG174" s="315">
        <f t="shared" si="1163"/>
        <v>0</v>
      </c>
      <c r="AH174" s="543"/>
      <c r="AO174" s="304">
        <v>5</v>
      </c>
      <c r="AP174" s="304">
        <v>3</v>
      </c>
      <c r="AQ174" s="304">
        <v>1</v>
      </c>
      <c r="AR174" s="306">
        <f ca="1">IF($AQ174=1,IF(INDIRECT(ADDRESS(($AO174-1)*3+$AP174+5,$AQ174+7))="",0,INDIRECT(ADDRESS(($AO174-1)*3+$AP174+5,$AQ174+7))),IF(INDIRECT(ADDRESS(($AO174-1)*3+$AP174+5,$AQ174+7))="",0,IF(COUNTIF(INDIRECT(ADDRESS(($AO174-1)*36+($AP174-1)*12+6,COLUMN())):INDIRECT(ADDRESS(($AO174-1)*36+($AP174-1)*12+$AQ174+4,COLUMN())),INDIRECT(ADDRESS(($AO174-1)*3+$AP174+5,$AQ174+7)))&gt;=1,0,INDIRECT(ADDRESS(($AO174-1)*3+$AP174+5,$AQ174+7)))))</f>
        <v>0</v>
      </c>
      <c r="AS174" s="304">
        <f ca="1">COUNTIF(INDIRECT("H"&amp;(ROW()+12*(($AO174-1)*3+$AP174)-ROW())/12+5):INDIRECT("S"&amp;(ROW()+12*(($AO174-1)*3+$AP174)-ROW())/12+5),AR174)</f>
        <v>0</v>
      </c>
      <c r="AT174" s="306">
        <f ca="1">IF($AQ174=1,IF(INDIRECT(ADDRESS(($AO174-1)*3+$AP174+5,$AQ174+20))="",0,INDIRECT(ADDRESS(($AO174-1)*3+$AP174+5,$AQ174+20))),IF(INDIRECT(ADDRESS(($AO174-1)*3+$AP174+5,$AQ174+20))="",0,IF(COUNTIF(INDIRECT(ADDRESS(($AO174-1)*36+($AP174-1)*12+6,COLUMN())):INDIRECT(ADDRESS(($AO174-1)*36+($AP174-1)*12+$AQ174+4,COLUMN())),INDIRECT(ADDRESS(($AO174-1)*3+$AP174+5,$AQ174+20)))&gt;=1,0,INDIRECT(ADDRESS(($AO174-1)*3+$AP174+5,$AQ174+20)))))</f>
        <v>0</v>
      </c>
      <c r="AU174" s="304">
        <f ca="1">COUNTIF(INDIRECT("U"&amp;(ROW()+12*(($AO174-1)*3+$AP174)-ROW())/12+5):INDIRECT("AF"&amp;(ROW()+12*(($AO174-1)*3+$AP174)-ROW())/12+5),AT174)</f>
        <v>0</v>
      </c>
      <c r="AV174" s="304">
        <f ca="1">IF(AND(AR174+AT174&gt;0,AS174+AU174&gt;0),COUNTIF(AV$6:AV173,"&gt;0")+1,0)</f>
        <v>0</v>
      </c>
      <c r="BF174" s="304">
        <v>1</v>
      </c>
      <c r="BH174" s="310">
        <f t="shared" ref="BH174" si="1927">SUM(H174:H175)</f>
        <v>0</v>
      </c>
      <c r="BI174" s="310">
        <f t="shared" ref="BI174" si="1928">SUM(I174:I175)</f>
        <v>0</v>
      </c>
      <c r="BJ174" s="310">
        <f t="shared" ref="BJ174" si="1929">SUM(J174:J175)</f>
        <v>0</v>
      </c>
      <c r="BK174" s="310">
        <f t="shared" ref="BK174" si="1930">SUM(K174:K175)</f>
        <v>0</v>
      </c>
      <c r="BL174" s="310">
        <f t="shared" ref="BL174" si="1931">SUM(L174:L175)</f>
        <v>0</v>
      </c>
      <c r="BM174" s="310">
        <f t="shared" ref="BM174" si="1932">SUM(M174:M175)</f>
        <v>0</v>
      </c>
      <c r="BN174" s="310">
        <f t="shared" ref="BN174" si="1933">SUM(N174:N175)</f>
        <v>0</v>
      </c>
      <c r="BO174" s="310">
        <f t="shared" ref="BO174" si="1934">SUM(O174:O175)</f>
        <v>0</v>
      </c>
      <c r="BP174" s="310">
        <f t="shared" ref="BP174" si="1935">SUM(P174:P175)</f>
        <v>0</v>
      </c>
      <c r="BQ174" s="310">
        <f t="shared" ref="BQ174" si="1936">SUM(Q174:Q175)</f>
        <v>0</v>
      </c>
      <c r="BR174" s="310">
        <f t="shared" ref="BR174" si="1937">SUM(R174:R175)</f>
        <v>0</v>
      </c>
      <c r="BS174" s="310">
        <f t="shared" ref="BS174" si="1938">SUM(S174:S175)</f>
        <v>0</v>
      </c>
      <c r="BU174" s="310">
        <f t="shared" ref="BU174" si="1939">SUM(U174:U175)</f>
        <v>0</v>
      </c>
      <c r="BV174" s="310">
        <f t="shared" ref="BV174" si="1940">SUM(V174:V175)</f>
        <v>0</v>
      </c>
      <c r="BW174" s="310">
        <f t="shared" ref="BW174" si="1941">SUM(W174:W175)</f>
        <v>0</v>
      </c>
      <c r="BX174" s="310">
        <f t="shared" ref="BX174" si="1942">SUM(X174:X175)</f>
        <v>0</v>
      </c>
      <c r="BY174" s="310">
        <f t="shared" ref="BY174" si="1943">SUM(Y174:Y175)</f>
        <v>0</v>
      </c>
      <c r="BZ174" s="310">
        <f t="shared" ref="BZ174" si="1944">SUM(Z174:Z175)</f>
        <v>0</v>
      </c>
      <c r="CA174" s="310">
        <f t="shared" ref="CA174" si="1945">SUM(AA174:AA175)</f>
        <v>0</v>
      </c>
      <c r="CB174" s="310">
        <f t="shared" ref="CB174" si="1946">SUM(AB174:AB175)</f>
        <v>0</v>
      </c>
      <c r="CC174" s="310">
        <f t="shared" ref="CC174" si="1947">SUM(AC174:AC175)</f>
        <v>0</v>
      </c>
      <c r="CD174" s="310">
        <f t="shared" ref="CD174" si="1948">SUM(AD174:AD175)</f>
        <v>0</v>
      </c>
      <c r="CE174" s="310">
        <f t="shared" ref="CE174" si="1949">SUM(AE174:AE175)</f>
        <v>0</v>
      </c>
      <c r="CF174" s="310">
        <f t="shared" ref="CF174" si="1950">SUM(AF174:AF175)</f>
        <v>0</v>
      </c>
      <c r="CI174" s="339" t="s">
        <v>421</v>
      </c>
      <c r="CJ174" s="310">
        <f>IF(OR($D174="副園長",$D174="教頭",$D174="主任保育士",$D174="主幹教諭"),0,BH174)</f>
        <v>0</v>
      </c>
      <c r="CK174" s="310">
        <f t="shared" ref="CK174" si="1951">IF(OR($D174="副園長",$D174="教頭",$D174="主任保育士",$D174="主幹教諭"),0,BI174)</f>
        <v>0</v>
      </c>
      <c r="CL174" s="310">
        <f t="shared" ref="CL174" si="1952">IF(OR($D174="副園長",$D174="教頭",$D174="主任保育士",$D174="主幹教諭"),0,BJ174)</f>
        <v>0</v>
      </c>
      <c r="CM174" s="310">
        <f t="shared" ref="CM174" si="1953">IF(OR($D174="副園長",$D174="教頭",$D174="主任保育士",$D174="主幹教諭"),0,BK174)</f>
        <v>0</v>
      </c>
      <c r="CN174" s="310">
        <f t="shared" ref="CN174" si="1954">IF(OR($D174="副園長",$D174="教頭",$D174="主任保育士",$D174="主幹教諭"),0,BL174)</f>
        <v>0</v>
      </c>
      <c r="CO174" s="310">
        <f t="shared" ref="CO174" si="1955">IF(OR($D174="副園長",$D174="教頭",$D174="主任保育士",$D174="主幹教諭"),0,BM174)</f>
        <v>0</v>
      </c>
      <c r="CP174" s="310">
        <f t="shared" ref="CP174" si="1956">IF(OR($D174="副園長",$D174="教頭",$D174="主任保育士",$D174="主幹教諭"),0,BN174)</f>
        <v>0</v>
      </c>
      <c r="CQ174" s="310">
        <f t="shared" ref="CQ174" si="1957">IF(OR($D174="副園長",$D174="教頭",$D174="主任保育士",$D174="主幹教諭"),0,BO174)</f>
        <v>0</v>
      </c>
      <c r="CR174" s="310">
        <f t="shared" ref="CR174" si="1958">IF(OR($D174="副園長",$D174="教頭",$D174="主任保育士",$D174="主幹教諭"),0,BP174)</f>
        <v>0</v>
      </c>
      <c r="CS174" s="310">
        <f t="shared" ref="CS174" si="1959">IF(OR($D174="副園長",$D174="教頭",$D174="主任保育士",$D174="主幹教諭"),0,BQ174)</f>
        <v>0</v>
      </c>
      <c r="CT174" s="310">
        <f t="shared" ref="CT174" si="1960">IF(OR($D174="副園長",$D174="教頭",$D174="主任保育士",$D174="主幹教諭"),0,BR174)</f>
        <v>0</v>
      </c>
      <c r="CU174" s="310">
        <f t="shared" ref="CU174" si="1961">IF(OR($D174="副園長",$D174="教頭",$D174="主任保育士",$D174="主幹教諭"),0,BS174)</f>
        <v>0</v>
      </c>
    </row>
    <row r="175" spans="1:99" x14ac:dyDescent="0.15">
      <c r="A175" s="533"/>
      <c r="B175" s="536"/>
      <c r="C175" s="536"/>
      <c r="D175" s="536"/>
      <c r="E175" s="541"/>
      <c r="F175" s="536"/>
      <c r="G175" s="314" t="s">
        <v>347</v>
      </c>
      <c r="H175" s="313"/>
      <c r="I175" s="344" t="str">
        <f t="shared" si="1905"/>
        <v/>
      </c>
      <c r="J175" s="344" t="str">
        <f t="shared" si="1906"/>
        <v/>
      </c>
      <c r="K175" s="344" t="str">
        <f t="shared" si="1907"/>
        <v/>
      </c>
      <c r="L175" s="344" t="str">
        <f t="shared" si="1908"/>
        <v/>
      </c>
      <c r="M175" s="344" t="str">
        <f t="shared" si="1909"/>
        <v/>
      </c>
      <c r="N175" s="344" t="str">
        <f t="shared" si="1910"/>
        <v/>
      </c>
      <c r="O175" s="344" t="str">
        <f t="shared" si="1911"/>
        <v/>
      </c>
      <c r="P175" s="344" t="str">
        <f t="shared" si="1912"/>
        <v/>
      </c>
      <c r="Q175" s="344" t="str">
        <f t="shared" si="1913"/>
        <v/>
      </c>
      <c r="R175" s="344" t="str">
        <f t="shared" si="1914"/>
        <v/>
      </c>
      <c r="S175" s="344" t="str">
        <f t="shared" si="1915"/>
        <v/>
      </c>
      <c r="T175" s="311">
        <f t="shared" si="1162"/>
        <v>0</v>
      </c>
      <c r="U175" s="312"/>
      <c r="V175" s="346" t="str">
        <f t="shared" si="1916"/>
        <v/>
      </c>
      <c r="W175" s="346" t="str">
        <f t="shared" si="1917"/>
        <v/>
      </c>
      <c r="X175" s="346" t="str">
        <f t="shared" si="1918"/>
        <v/>
      </c>
      <c r="Y175" s="346" t="str">
        <f t="shared" si="1919"/>
        <v/>
      </c>
      <c r="Z175" s="346" t="str">
        <f t="shared" si="1920"/>
        <v/>
      </c>
      <c r="AA175" s="346" t="str">
        <f t="shared" si="1921"/>
        <v/>
      </c>
      <c r="AB175" s="346" t="str">
        <f t="shared" si="1922"/>
        <v/>
      </c>
      <c r="AC175" s="346" t="str">
        <f t="shared" si="1923"/>
        <v/>
      </c>
      <c r="AD175" s="346" t="str">
        <f t="shared" si="1924"/>
        <v/>
      </c>
      <c r="AE175" s="346" t="str">
        <f t="shared" si="1925"/>
        <v/>
      </c>
      <c r="AF175" s="346" t="str">
        <f t="shared" si="1926"/>
        <v/>
      </c>
      <c r="AG175" s="311">
        <f t="shared" si="1163"/>
        <v>0</v>
      </c>
      <c r="AH175" s="544"/>
      <c r="AO175" s="304">
        <v>5</v>
      </c>
      <c r="AP175" s="304">
        <v>3</v>
      </c>
      <c r="AQ175" s="304">
        <v>2</v>
      </c>
      <c r="AR175" s="306">
        <f ca="1">IF($AQ175=1,IF(INDIRECT(ADDRESS(($AO175-1)*3+$AP175+5,$AQ175+7))="",0,INDIRECT(ADDRESS(($AO175-1)*3+$AP175+5,$AQ175+7))),IF(INDIRECT(ADDRESS(($AO175-1)*3+$AP175+5,$AQ175+7))="",0,IF(COUNTIF(INDIRECT(ADDRESS(($AO175-1)*36+($AP175-1)*12+6,COLUMN())):INDIRECT(ADDRESS(($AO175-1)*36+($AP175-1)*12+$AQ175+4,COLUMN())),INDIRECT(ADDRESS(($AO175-1)*3+$AP175+5,$AQ175+7)))&gt;=1,0,INDIRECT(ADDRESS(($AO175-1)*3+$AP175+5,$AQ175+7)))))</f>
        <v>0</v>
      </c>
      <c r="AS175" s="304">
        <f ca="1">COUNTIF(INDIRECT("H"&amp;(ROW()+12*(($AO175-1)*3+$AP175)-ROW())/12+5):INDIRECT("S"&amp;(ROW()+12*(($AO175-1)*3+$AP175)-ROW())/12+5),AR175)</f>
        <v>0</v>
      </c>
      <c r="AT175" s="306">
        <f ca="1">IF($AQ175=1,IF(INDIRECT(ADDRESS(($AO175-1)*3+$AP175+5,$AQ175+20))="",0,INDIRECT(ADDRESS(($AO175-1)*3+$AP175+5,$AQ175+20))),IF(INDIRECT(ADDRESS(($AO175-1)*3+$AP175+5,$AQ175+20))="",0,IF(COUNTIF(INDIRECT(ADDRESS(($AO175-1)*36+($AP175-1)*12+6,COLUMN())):INDIRECT(ADDRESS(($AO175-1)*36+($AP175-1)*12+$AQ175+4,COLUMN())),INDIRECT(ADDRESS(($AO175-1)*3+$AP175+5,$AQ175+20)))&gt;=1,0,INDIRECT(ADDRESS(($AO175-1)*3+$AP175+5,$AQ175+20)))))</f>
        <v>0</v>
      </c>
      <c r="AU175" s="304">
        <f ca="1">COUNTIF(INDIRECT("U"&amp;(ROW()+12*(($AO175-1)*3+$AP175)-ROW())/12+5):INDIRECT("AF"&amp;(ROW()+12*(($AO175-1)*3+$AP175)-ROW())/12+5),AT175)</f>
        <v>0</v>
      </c>
      <c r="AV175" s="304">
        <f ca="1">IF(AND(AR175+AT175&gt;0,AS175+AU175&gt;0),COUNTIF(AV$6:AV174,"&gt;0")+1,0)</f>
        <v>0</v>
      </c>
      <c r="BF175" s="304">
        <v>2</v>
      </c>
      <c r="BG175" s="304" t="s">
        <v>346</v>
      </c>
      <c r="BH175" s="310">
        <f>IF(BH174+BU174&gt;マスタ!$C$3,1,0)</f>
        <v>0</v>
      </c>
      <c r="BI175" s="310">
        <f>IF(BI174+BV174&gt;マスタ!$C$3,1,0)</f>
        <v>0</v>
      </c>
      <c r="BJ175" s="310">
        <f>IF(BJ174+BW174&gt;マスタ!$C$3,1,0)</f>
        <v>0</v>
      </c>
      <c r="BK175" s="310">
        <f>IF(BK174+BX174&gt;マスタ!$C$3,1,0)</f>
        <v>0</v>
      </c>
      <c r="BL175" s="310">
        <f>IF(BL174+BY174&gt;マスタ!$C$3,1,0)</f>
        <v>0</v>
      </c>
      <c r="BM175" s="310">
        <f>IF(BM174+BZ174&gt;マスタ!$C$3,1,0)</f>
        <v>0</v>
      </c>
      <c r="BN175" s="310">
        <f>IF(BN174+CA174&gt;マスタ!$C$3,1,0)</f>
        <v>0</v>
      </c>
      <c r="BO175" s="310">
        <f>IF(BO174+CB174&gt;マスタ!$C$3,1,0)</f>
        <v>0</v>
      </c>
      <c r="BP175" s="310">
        <f>IF(BP174+CC174&gt;マスタ!$C$3,1,0)</f>
        <v>0</v>
      </c>
      <c r="BQ175" s="310">
        <f>IF(BQ174+CD174&gt;マスタ!$C$3,1,0)</f>
        <v>0</v>
      </c>
      <c r="BR175" s="310">
        <f>IF(BR174+CE174&gt;マスタ!$C$3,1,0)</f>
        <v>0</v>
      </c>
      <c r="BS175" s="310">
        <f>IF(BS174+CF174&gt;マスタ!$C$3,1,0)</f>
        <v>0</v>
      </c>
      <c r="BU175" s="310"/>
      <c r="BV175" s="310"/>
      <c r="BW175" s="310"/>
      <c r="BX175" s="310"/>
      <c r="BY175" s="310"/>
      <c r="BZ175" s="310"/>
      <c r="CA175" s="310"/>
      <c r="CB175" s="310"/>
      <c r="CC175" s="310"/>
      <c r="CD175" s="310"/>
      <c r="CE175" s="310"/>
      <c r="CF175" s="310"/>
    </row>
    <row r="176" spans="1:99" x14ac:dyDescent="0.15">
      <c r="A176" s="534"/>
      <c r="B176" s="537"/>
      <c r="C176" s="537"/>
      <c r="D176" s="537"/>
      <c r="E176" s="542"/>
      <c r="F176" s="537"/>
      <c r="G176" s="353" t="s">
        <v>447</v>
      </c>
      <c r="H176" s="309"/>
      <c r="I176" s="347"/>
      <c r="J176" s="347"/>
      <c r="K176" s="347"/>
      <c r="L176" s="347"/>
      <c r="M176" s="347"/>
      <c r="N176" s="347"/>
      <c r="O176" s="347"/>
      <c r="P176" s="347"/>
      <c r="Q176" s="347"/>
      <c r="R176" s="347"/>
      <c r="S176" s="347"/>
      <c r="T176" s="307">
        <f t="shared" si="1162"/>
        <v>0</v>
      </c>
      <c r="U176" s="308"/>
      <c r="V176" s="348"/>
      <c r="W176" s="348"/>
      <c r="X176" s="348"/>
      <c r="Y176" s="348"/>
      <c r="Z176" s="348"/>
      <c r="AA176" s="348"/>
      <c r="AB176" s="348"/>
      <c r="AC176" s="348"/>
      <c r="AD176" s="348"/>
      <c r="AE176" s="348"/>
      <c r="AF176" s="348"/>
      <c r="AG176" s="307">
        <f t="shared" si="1163"/>
        <v>0</v>
      </c>
      <c r="AH176" s="545"/>
      <c r="AO176" s="304">
        <v>5</v>
      </c>
      <c r="AP176" s="304">
        <v>3</v>
      </c>
      <c r="AQ176" s="304">
        <v>3</v>
      </c>
      <c r="AR176" s="306">
        <f ca="1">IF($AQ176=1,IF(INDIRECT(ADDRESS(($AO176-1)*3+$AP176+5,$AQ176+7))="",0,INDIRECT(ADDRESS(($AO176-1)*3+$AP176+5,$AQ176+7))),IF(INDIRECT(ADDRESS(($AO176-1)*3+$AP176+5,$AQ176+7))="",0,IF(COUNTIF(INDIRECT(ADDRESS(($AO176-1)*36+($AP176-1)*12+6,COLUMN())):INDIRECT(ADDRESS(($AO176-1)*36+($AP176-1)*12+$AQ176+4,COLUMN())),INDIRECT(ADDRESS(($AO176-1)*3+$AP176+5,$AQ176+7)))&gt;=1,0,INDIRECT(ADDRESS(($AO176-1)*3+$AP176+5,$AQ176+7)))))</f>
        <v>0</v>
      </c>
      <c r="AS176" s="304">
        <f ca="1">COUNTIF(INDIRECT("H"&amp;(ROW()+12*(($AO176-1)*3+$AP176)-ROW())/12+5):INDIRECT("S"&amp;(ROW()+12*(($AO176-1)*3+$AP176)-ROW())/12+5),AR176)</f>
        <v>0</v>
      </c>
      <c r="AT176" s="306">
        <f ca="1">IF($AQ176=1,IF(INDIRECT(ADDRESS(($AO176-1)*3+$AP176+5,$AQ176+20))="",0,INDIRECT(ADDRESS(($AO176-1)*3+$AP176+5,$AQ176+20))),IF(INDIRECT(ADDRESS(($AO176-1)*3+$AP176+5,$AQ176+20))="",0,IF(COUNTIF(INDIRECT(ADDRESS(($AO176-1)*36+($AP176-1)*12+6,COLUMN())):INDIRECT(ADDRESS(($AO176-1)*36+($AP176-1)*12+$AQ176+4,COLUMN())),INDIRECT(ADDRESS(($AO176-1)*3+$AP176+5,$AQ176+20)))&gt;=1,0,INDIRECT(ADDRESS(($AO176-1)*3+$AP176+5,$AQ176+20)))))</f>
        <v>0</v>
      </c>
      <c r="AU176" s="304">
        <f ca="1">COUNTIF(INDIRECT("U"&amp;(ROW()+12*(($AO176-1)*3+$AP176)-ROW())/12+5):INDIRECT("AF"&amp;(ROW()+12*(($AO176-1)*3+$AP176)-ROW())/12+5),AT176)</f>
        <v>0</v>
      </c>
      <c r="AV176" s="304">
        <f ca="1">IF(AND(AR176+AT176&gt;0,AS176+AU176&gt;0),COUNTIF(AV$6:AV175,"&gt;0")+1,0)</f>
        <v>0</v>
      </c>
      <c r="BF176" s="304">
        <v>3</v>
      </c>
      <c r="BG176" s="338"/>
      <c r="BH176" s="310"/>
      <c r="BI176" s="310"/>
      <c r="BJ176" s="310"/>
      <c r="BK176" s="310"/>
      <c r="BL176" s="310"/>
      <c r="BM176" s="310"/>
      <c r="BN176" s="310"/>
      <c r="BO176" s="310"/>
      <c r="BP176" s="310"/>
      <c r="BQ176" s="310"/>
      <c r="BR176" s="310"/>
      <c r="BS176" s="310"/>
      <c r="BU176" s="310"/>
      <c r="BV176" s="310"/>
      <c r="BW176" s="310"/>
      <c r="BX176" s="310"/>
      <c r="BY176" s="310"/>
      <c r="BZ176" s="310"/>
      <c r="CA176" s="310"/>
      <c r="CB176" s="310"/>
      <c r="CC176" s="310"/>
      <c r="CD176" s="310"/>
      <c r="CE176" s="310"/>
      <c r="CF176" s="310"/>
    </row>
    <row r="177" spans="1:99" x14ac:dyDescent="0.15">
      <c r="A177" s="532">
        <v>58</v>
      </c>
      <c r="B177" s="535"/>
      <c r="C177" s="538"/>
      <c r="D177" s="539"/>
      <c r="E177" s="540"/>
      <c r="F177" s="539"/>
      <c r="G177" s="318" t="s">
        <v>348</v>
      </c>
      <c r="H177" s="317"/>
      <c r="I177" s="343" t="str">
        <f t="shared" ref="I177:I178" si="1962">IF(H177="","",H177)</f>
        <v/>
      </c>
      <c r="J177" s="343" t="str">
        <f t="shared" ref="J177:J178" si="1963">IF(I177="","",I177)</f>
        <v/>
      </c>
      <c r="K177" s="343" t="str">
        <f t="shared" ref="K177:K178" si="1964">IF(J177="","",J177)</f>
        <v/>
      </c>
      <c r="L177" s="343" t="str">
        <f t="shared" ref="L177:L178" si="1965">IF(K177="","",K177)</f>
        <v/>
      </c>
      <c r="M177" s="343" t="str">
        <f t="shared" ref="M177:M178" si="1966">IF(L177="","",L177)</f>
        <v/>
      </c>
      <c r="N177" s="343" t="str">
        <f t="shared" ref="N177:N178" si="1967">IF(M177="","",M177)</f>
        <v/>
      </c>
      <c r="O177" s="343" t="str">
        <f t="shared" ref="O177:O178" si="1968">IF(N177="","",N177)</f>
        <v/>
      </c>
      <c r="P177" s="343" t="str">
        <f t="shared" ref="P177:P178" si="1969">IF(O177="","",O177)</f>
        <v/>
      </c>
      <c r="Q177" s="343" t="str">
        <f t="shared" ref="Q177:Q178" si="1970">IF(P177="","",P177)</f>
        <v/>
      </c>
      <c r="R177" s="343" t="str">
        <f t="shared" ref="R177:R178" si="1971">IF(Q177="","",Q177)</f>
        <v/>
      </c>
      <c r="S177" s="343" t="str">
        <f t="shared" ref="S177:S178" si="1972">IF(R177="","",R177)</f>
        <v/>
      </c>
      <c r="T177" s="315">
        <f t="shared" si="1162"/>
        <v>0</v>
      </c>
      <c r="U177" s="316"/>
      <c r="V177" s="345" t="str">
        <f t="shared" ref="V177:V178" si="1973">IF(U177="","",U177)</f>
        <v/>
      </c>
      <c r="W177" s="345" t="str">
        <f t="shared" ref="W177:W178" si="1974">IF(V177="","",V177)</f>
        <v/>
      </c>
      <c r="X177" s="345" t="str">
        <f t="shared" ref="X177:X178" si="1975">IF(W177="","",W177)</f>
        <v/>
      </c>
      <c r="Y177" s="345" t="str">
        <f t="shared" ref="Y177:Y178" si="1976">IF(X177="","",X177)</f>
        <v/>
      </c>
      <c r="Z177" s="345" t="str">
        <f t="shared" ref="Z177:Z178" si="1977">IF(Y177="","",Y177)</f>
        <v/>
      </c>
      <c r="AA177" s="345" t="str">
        <f t="shared" ref="AA177:AA178" si="1978">IF(Z177="","",Z177)</f>
        <v/>
      </c>
      <c r="AB177" s="345" t="str">
        <f t="shared" ref="AB177:AB178" si="1979">IF(AA177="","",AA177)</f>
        <v/>
      </c>
      <c r="AC177" s="345" t="str">
        <f t="shared" ref="AC177:AC178" si="1980">IF(AB177="","",AB177)</f>
        <v/>
      </c>
      <c r="AD177" s="345" t="str">
        <f t="shared" ref="AD177:AD178" si="1981">IF(AC177="","",AC177)</f>
        <v/>
      </c>
      <c r="AE177" s="345" t="str">
        <f t="shared" ref="AE177:AE178" si="1982">IF(AD177="","",AD177)</f>
        <v/>
      </c>
      <c r="AF177" s="345" t="str">
        <f t="shared" ref="AF177:AF178" si="1983">IF(AE177="","",AE177)</f>
        <v/>
      </c>
      <c r="AG177" s="315">
        <f t="shared" si="1163"/>
        <v>0</v>
      </c>
      <c r="AH177" s="543"/>
      <c r="AO177" s="304">
        <v>5</v>
      </c>
      <c r="AP177" s="304">
        <v>3</v>
      </c>
      <c r="AQ177" s="304">
        <v>4</v>
      </c>
      <c r="AR177" s="306">
        <f ca="1">IF($AQ177=1,IF(INDIRECT(ADDRESS(($AO177-1)*3+$AP177+5,$AQ177+7))="",0,INDIRECT(ADDRESS(($AO177-1)*3+$AP177+5,$AQ177+7))),IF(INDIRECT(ADDRESS(($AO177-1)*3+$AP177+5,$AQ177+7))="",0,IF(COUNTIF(INDIRECT(ADDRESS(($AO177-1)*36+($AP177-1)*12+6,COLUMN())):INDIRECT(ADDRESS(($AO177-1)*36+($AP177-1)*12+$AQ177+4,COLUMN())),INDIRECT(ADDRESS(($AO177-1)*3+$AP177+5,$AQ177+7)))&gt;=1,0,INDIRECT(ADDRESS(($AO177-1)*3+$AP177+5,$AQ177+7)))))</f>
        <v>0</v>
      </c>
      <c r="AS177" s="304">
        <f ca="1">COUNTIF(INDIRECT("H"&amp;(ROW()+12*(($AO177-1)*3+$AP177)-ROW())/12+5):INDIRECT("S"&amp;(ROW()+12*(($AO177-1)*3+$AP177)-ROW())/12+5),AR177)</f>
        <v>0</v>
      </c>
      <c r="AT177" s="306">
        <f ca="1">IF($AQ177=1,IF(INDIRECT(ADDRESS(($AO177-1)*3+$AP177+5,$AQ177+20))="",0,INDIRECT(ADDRESS(($AO177-1)*3+$AP177+5,$AQ177+20))),IF(INDIRECT(ADDRESS(($AO177-1)*3+$AP177+5,$AQ177+20))="",0,IF(COUNTIF(INDIRECT(ADDRESS(($AO177-1)*36+($AP177-1)*12+6,COLUMN())):INDIRECT(ADDRESS(($AO177-1)*36+($AP177-1)*12+$AQ177+4,COLUMN())),INDIRECT(ADDRESS(($AO177-1)*3+$AP177+5,$AQ177+20)))&gt;=1,0,INDIRECT(ADDRESS(($AO177-1)*3+$AP177+5,$AQ177+20)))))</f>
        <v>0</v>
      </c>
      <c r="AU177" s="304">
        <f ca="1">COUNTIF(INDIRECT("U"&amp;(ROW()+12*(($AO177-1)*3+$AP177)-ROW())/12+5):INDIRECT("AF"&amp;(ROW()+12*(($AO177-1)*3+$AP177)-ROW())/12+5),AT177)</f>
        <v>0</v>
      </c>
      <c r="AV177" s="304">
        <f ca="1">IF(AND(AR177+AT177&gt;0,AS177+AU177&gt;0),COUNTIF(AV$6:AV176,"&gt;0")+1,0)</f>
        <v>0</v>
      </c>
      <c r="BF177" s="304">
        <v>1</v>
      </c>
      <c r="BH177" s="310">
        <f t="shared" ref="BH177" si="1984">SUM(H177:H178)</f>
        <v>0</v>
      </c>
      <c r="BI177" s="310">
        <f t="shared" ref="BI177" si="1985">SUM(I177:I178)</f>
        <v>0</v>
      </c>
      <c r="BJ177" s="310">
        <f t="shared" ref="BJ177" si="1986">SUM(J177:J178)</f>
        <v>0</v>
      </c>
      <c r="BK177" s="310">
        <f t="shared" ref="BK177" si="1987">SUM(K177:K178)</f>
        <v>0</v>
      </c>
      <c r="BL177" s="310">
        <f t="shared" ref="BL177" si="1988">SUM(L177:L178)</f>
        <v>0</v>
      </c>
      <c r="BM177" s="310">
        <f t="shared" ref="BM177" si="1989">SUM(M177:M178)</f>
        <v>0</v>
      </c>
      <c r="BN177" s="310">
        <f t="shared" ref="BN177" si="1990">SUM(N177:N178)</f>
        <v>0</v>
      </c>
      <c r="BO177" s="310">
        <f t="shared" ref="BO177" si="1991">SUM(O177:O178)</f>
        <v>0</v>
      </c>
      <c r="BP177" s="310">
        <f t="shared" ref="BP177" si="1992">SUM(P177:P178)</f>
        <v>0</v>
      </c>
      <c r="BQ177" s="310">
        <f t="shared" ref="BQ177" si="1993">SUM(Q177:Q178)</f>
        <v>0</v>
      </c>
      <c r="BR177" s="310">
        <f t="shared" ref="BR177" si="1994">SUM(R177:R178)</f>
        <v>0</v>
      </c>
      <c r="BS177" s="310">
        <f t="shared" ref="BS177" si="1995">SUM(S177:S178)</f>
        <v>0</v>
      </c>
      <c r="BU177" s="310">
        <f t="shared" ref="BU177" si="1996">SUM(U177:U178)</f>
        <v>0</v>
      </c>
      <c r="BV177" s="310">
        <f t="shared" ref="BV177" si="1997">SUM(V177:V178)</f>
        <v>0</v>
      </c>
      <c r="BW177" s="310">
        <f t="shared" ref="BW177" si="1998">SUM(W177:W178)</f>
        <v>0</v>
      </c>
      <c r="BX177" s="310">
        <f t="shared" ref="BX177" si="1999">SUM(X177:X178)</f>
        <v>0</v>
      </c>
      <c r="BY177" s="310">
        <f t="shared" ref="BY177" si="2000">SUM(Y177:Y178)</f>
        <v>0</v>
      </c>
      <c r="BZ177" s="310">
        <f t="shared" ref="BZ177" si="2001">SUM(Z177:Z178)</f>
        <v>0</v>
      </c>
      <c r="CA177" s="310">
        <f t="shared" ref="CA177" si="2002">SUM(AA177:AA178)</f>
        <v>0</v>
      </c>
      <c r="CB177" s="310">
        <f t="shared" ref="CB177" si="2003">SUM(AB177:AB178)</f>
        <v>0</v>
      </c>
      <c r="CC177" s="310">
        <f t="shared" ref="CC177" si="2004">SUM(AC177:AC178)</f>
        <v>0</v>
      </c>
      <c r="CD177" s="310">
        <f t="shared" ref="CD177" si="2005">SUM(AD177:AD178)</f>
        <v>0</v>
      </c>
      <c r="CE177" s="310">
        <f t="shared" ref="CE177" si="2006">SUM(AE177:AE178)</f>
        <v>0</v>
      </c>
      <c r="CF177" s="310">
        <f t="shared" ref="CF177" si="2007">SUM(AF177:AF178)</f>
        <v>0</v>
      </c>
      <c r="CI177" s="339" t="s">
        <v>421</v>
      </c>
      <c r="CJ177" s="310">
        <f>IF(OR($D177="副園長",$D177="教頭",$D177="主任保育士",$D177="主幹教諭"),0,BH177)</f>
        <v>0</v>
      </c>
      <c r="CK177" s="310">
        <f t="shared" ref="CK177" si="2008">IF(OR($D177="副園長",$D177="教頭",$D177="主任保育士",$D177="主幹教諭"),0,BI177)</f>
        <v>0</v>
      </c>
      <c r="CL177" s="310">
        <f t="shared" ref="CL177" si="2009">IF(OR($D177="副園長",$D177="教頭",$D177="主任保育士",$D177="主幹教諭"),0,BJ177)</f>
        <v>0</v>
      </c>
      <c r="CM177" s="310">
        <f t="shared" ref="CM177" si="2010">IF(OR($D177="副園長",$D177="教頭",$D177="主任保育士",$D177="主幹教諭"),0,BK177)</f>
        <v>0</v>
      </c>
      <c r="CN177" s="310">
        <f t="shared" ref="CN177" si="2011">IF(OR($D177="副園長",$D177="教頭",$D177="主任保育士",$D177="主幹教諭"),0,BL177)</f>
        <v>0</v>
      </c>
      <c r="CO177" s="310">
        <f t="shared" ref="CO177" si="2012">IF(OR($D177="副園長",$D177="教頭",$D177="主任保育士",$D177="主幹教諭"),0,BM177)</f>
        <v>0</v>
      </c>
      <c r="CP177" s="310">
        <f t="shared" ref="CP177" si="2013">IF(OR($D177="副園長",$D177="教頭",$D177="主任保育士",$D177="主幹教諭"),0,BN177)</f>
        <v>0</v>
      </c>
      <c r="CQ177" s="310">
        <f t="shared" ref="CQ177" si="2014">IF(OR($D177="副園長",$D177="教頭",$D177="主任保育士",$D177="主幹教諭"),0,BO177)</f>
        <v>0</v>
      </c>
      <c r="CR177" s="310">
        <f t="shared" ref="CR177" si="2015">IF(OR($D177="副園長",$D177="教頭",$D177="主任保育士",$D177="主幹教諭"),0,BP177)</f>
        <v>0</v>
      </c>
      <c r="CS177" s="310">
        <f t="shared" ref="CS177" si="2016">IF(OR($D177="副園長",$D177="教頭",$D177="主任保育士",$D177="主幹教諭"),0,BQ177)</f>
        <v>0</v>
      </c>
      <c r="CT177" s="310">
        <f t="shared" ref="CT177" si="2017">IF(OR($D177="副園長",$D177="教頭",$D177="主任保育士",$D177="主幹教諭"),0,BR177)</f>
        <v>0</v>
      </c>
      <c r="CU177" s="310">
        <f t="shared" ref="CU177" si="2018">IF(OR($D177="副園長",$D177="教頭",$D177="主任保育士",$D177="主幹教諭"),0,BS177)</f>
        <v>0</v>
      </c>
    </row>
    <row r="178" spans="1:99" x14ac:dyDescent="0.15">
      <c r="A178" s="533"/>
      <c r="B178" s="536"/>
      <c r="C178" s="536"/>
      <c r="D178" s="536"/>
      <c r="E178" s="541"/>
      <c r="F178" s="536"/>
      <c r="G178" s="314" t="s">
        <v>347</v>
      </c>
      <c r="H178" s="313"/>
      <c r="I178" s="344" t="str">
        <f t="shared" si="1962"/>
        <v/>
      </c>
      <c r="J178" s="344" t="str">
        <f t="shared" si="1963"/>
        <v/>
      </c>
      <c r="K178" s="344" t="str">
        <f t="shared" si="1964"/>
        <v/>
      </c>
      <c r="L178" s="344" t="str">
        <f t="shared" si="1965"/>
        <v/>
      </c>
      <c r="M178" s="344" t="str">
        <f t="shared" si="1966"/>
        <v/>
      </c>
      <c r="N178" s="344" t="str">
        <f t="shared" si="1967"/>
        <v/>
      </c>
      <c r="O178" s="344" t="str">
        <f t="shared" si="1968"/>
        <v/>
      </c>
      <c r="P178" s="344" t="str">
        <f t="shared" si="1969"/>
        <v/>
      </c>
      <c r="Q178" s="344" t="str">
        <f t="shared" si="1970"/>
        <v/>
      </c>
      <c r="R178" s="344" t="str">
        <f t="shared" si="1971"/>
        <v/>
      </c>
      <c r="S178" s="344" t="str">
        <f t="shared" si="1972"/>
        <v/>
      </c>
      <c r="T178" s="311">
        <f t="shared" si="1162"/>
        <v>0</v>
      </c>
      <c r="U178" s="312"/>
      <c r="V178" s="346" t="str">
        <f t="shared" si="1973"/>
        <v/>
      </c>
      <c r="W178" s="346" t="str">
        <f t="shared" si="1974"/>
        <v/>
      </c>
      <c r="X178" s="346" t="str">
        <f t="shared" si="1975"/>
        <v/>
      </c>
      <c r="Y178" s="346" t="str">
        <f t="shared" si="1976"/>
        <v/>
      </c>
      <c r="Z178" s="346" t="str">
        <f t="shared" si="1977"/>
        <v/>
      </c>
      <c r="AA178" s="346" t="str">
        <f t="shared" si="1978"/>
        <v/>
      </c>
      <c r="AB178" s="346" t="str">
        <f t="shared" si="1979"/>
        <v/>
      </c>
      <c r="AC178" s="346" t="str">
        <f t="shared" si="1980"/>
        <v/>
      </c>
      <c r="AD178" s="346" t="str">
        <f t="shared" si="1981"/>
        <v/>
      </c>
      <c r="AE178" s="346" t="str">
        <f t="shared" si="1982"/>
        <v/>
      </c>
      <c r="AF178" s="346" t="str">
        <f t="shared" si="1983"/>
        <v/>
      </c>
      <c r="AG178" s="311">
        <f t="shared" si="1163"/>
        <v>0</v>
      </c>
      <c r="AH178" s="544"/>
      <c r="AO178" s="304">
        <v>5</v>
      </c>
      <c r="AP178" s="304">
        <v>3</v>
      </c>
      <c r="AQ178" s="304">
        <v>5</v>
      </c>
      <c r="AR178" s="306">
        <f ca="1">IF($AQ178=1,IF(INDIRECT(ADDRESS(($AO178-1)*3+$AP178+5,$AQ178+7))="",0,INDIRECT(ADDRESS(($AO178-1)*3+$AP178+5,$AQ178+7))),IF(INDIRECT(ADDRESS(($AO178-1)*3+$AP178+5,$AQ178+7))="",0,IF(COUNTIF(INDIRECT(ADDRESS(($AO178-1)*36+($AP178-1)*12+6,COLUMN())):INDIRECT(ADDRESS(($AO178-1)*36+($AP178-1)*12+$AQ178+4,COLUMN())),INDIRECT(ADDRESS(($AO178-1)*3+$AP178+5,$AQ178+7)))&gt;=1,0,INDIRECT(ADDRESS(($AO178-1)*3+$AP178+5,$AQ178+7)))))</f>
        <v>0</v>
      </c>
      <c r="AS178" s="304">
        <f ca="1">COUNTIF(INDIRECT("H"&amp;(ROW()+12*(($AO178-1)*3+$AP178)-ROW())/12+5):INDIRECT("S"&amp;(ROW()+12*(($AO178-1)*3+$AP178)-ROW())/12+5),AR178)</f>
        <v>0</v>
      </c>
      <c r="AT178" s="306">
        <f ca="1">IF($AQ178=1,IF(INDIRECT(ADDRESS(($AO178-1)*3+$AP178+5,$AQ178+20))="",0,INDIRECT(ADDRESS(($AO178-1)*3+$AP178+5,$AQ178+20))),IF(INDIRECT(ADDRESS(($AO178-1)*3+$AP178+5,$AQ178+20))="",0,IF(COUNTIF(INDIRECT(ADDRESS(($AO178-1)*36+($AP178-1)*12+6,COLUMN())):INDIRECT(ADDRESS(($AO178-1)*36+($AP178-1)*12+$AQ178+4,COLUMN())),INDIRECT(ADDRESS(($AO178-1)*3+$AP178+5,$AQ178+20)))&gt;=1,0,INDIRECT(ADDRESS(($AO178-1)*3+$AP178+5,$AQ178+20)))))</f>
        <v>0</v>
      </c>
      <c r="AU178" s="304">
        <f ca="1">COUNTIF(INDIRECT("U"&amp;(ROW()+12*(($AO178-1)*3+$AP178)-ROW())/12+5):INDIRECT("AF"&amp;(ROW()+12*(($AO178-1)*3+$AP178)-ROW())/12+5),AT178)</f>
        <v>0</v>
      </c>
      <c r="AV178" s="304">
        <f ca="1">IF(AND(AR178+AT178&gt;0,AS178+AU178&gt;0),COUNTIF(AV$6:AV177,"&gt;0")+1,0)</f>
        <v>0</v>
      </c>
      <c r="BF178" s="304">
        <v>2</v>
      </c>
      <c r="BG178" s="304" t="s">
        <v>346</v>
      </c>
      <c r="BH178" s="310">
        <f>IF(BH177+BU177&gt;マスタ!$C$3,1,0)</f>
        <v>0</v>
      </c>
      <c r="BI178" s="310">
        <f>IF(BI177+BV177&gt;マスタ!$C$3,1,0)</f>
        <v>0</v>
      </c>
      <c r="BJ178" s="310">
        <f>IF(BJ177+BW177&gt;マスタ!$C$3,1,0)</f>
        <v>0</v>
      </c>
      <c r="BK178" s="310">
        <f>IF(BK177+BX177&gt;マスタ!$C$3,1,0)</f>
        <v>0</v>
      </c>
      <c r="BL178" s="310">
        <f>IF(BL177+BY177&gt;マスタ!$C$3,1,0)</f>
        <v>0</v>
      </c>
      <c r="BM178" s="310">
        <f>IF(BM177+BZ177&gt;マスタ!$C$3,1,0)</f>
        <v>0</v>
      </c>
      <c r="BN178" s="310">
        <f>IF(BN177+CA177&gt;マスタ!$C$3,1,0)</f>
        <v>0</v>
      </c>
      <c r="BO178" s="310">
        <f>IF(BO177+CB177&gt;マスタ!$C$3,1,0)</f>
        <v>0</v>
      </c>
      <c r="BP178" s="310">
        <f>IF(BP177+CC177&gt;マスタ!$C$3,1,0)</f>
        <v>0</v>
      </c>
      <c r="BQ178" s="310">
        <f>IF(BQ177+CD177&gt;マスタ!$C$3,1,0)</f>
        <v>0</v>
      </c>
      <c r="BR178" s="310">
        <f>IF(BR177+CE177&gt;マスタ!$C$3,1,0)</f>
        <v>0</v>
      </c>
      <c r="BS178" s="310">
        <f>IF(BS177+CF177&gt;マスタ!$C$3,1,0)</f>
        <v>0</v>
      </c>
      <c r="BU178" s="310"/>
      <c r="BV178" s="310"/>
      <c r="BW178" s="310"/>
      <c r="BX178" s="310"/>
      <c r="BY178" s="310"/>
      <c r="BZ178" s="310"/>
      <c r="CA178" s="310"/>
      <c r="CB178" s="310"/>
      <c r="CC178" s="310"/>
      <c r="CD178" s="310"/>
      <c r="CE178" s="310"/>
      <c r="CF178" s="310"/>
    </row>
    <row r="179" spans="1:99" x14ac:dyDescent="0.15">
      <c r="A179" s="534"/>
      <c r="B179" s="537"/>
      <c r="C179" s="537"/>
      <c r="D179" s="537"/>
      <c r="E179" s="542"/>
      <c r="F179" s="537"/>
      <c r="G179" s="353" t="s">
        <v>447</v>
      </c>
      <c r="H179" s="309"/>
      <c r="I179" s="347"/>
      <c r="J179" s="347"/>
      <c r="K179" s="347"/>
      <c r="L179" s="347"/>
      <c r="M179" s="347"/>
      <c r="N179" s="347"/>
      <c r="O179" s="347"/>
      <c r="P179" s="347"/>
      <c r="Q179" s="347"/>
      <c r="R179" s="347"/>
      <c r="S179" s="347"/>
      <c r="T179" s="307">
        <f t="shared" si="1162"/>
        <v>0</v>
      </c>
      <c r="U179" s="308"/>
      <c r="V179" s="348"/>
      <c r="W179" s="348"/>
      <c r="X179" s="348"/>
      <c r="Y179" s="348"/>
      <c r="Z179" s="348"/>
      <c r="AA179" s="348"/>
      <c r="AB179" s="348"/>
      <c r="AC179" s="348"/>
      <c r="AD179" s="348"/>
      <c r="AE179" s="348"/>
      <c r="AF179" s="348"/>
      <c r="AG179" s="307">
        <f t="shared" si="1163"/>
        <v>0</v>
      </c>
      <c r="AH179" s="545"/>
      <c r="AO179" s="304">
        <v>5</v>
      </c>
      <c r="AP179" s="304">
        <v>3</v>
      </c>
      <c r="AQ179" s="304">
        <v>6</v>
      </c>
      <c r="AR179" s="306">
        <f ca="1">IF($AQ179=1,IF(INDIRECT(ADDRESS(($AO179-1)*3+$AP179+5,$AQ179+7))="",0,INDIRECT(ADDRESS(($AO179-1)*3+$AP179+5,$AQ179+7))),IF(INDIRECT(ADDRESS(($AO179-1)*3+$AP179+5,$AQ179+7))="",0,IF(COUNTIF(INDIRECT(ADDRESS(($AO179-1)*36+($AP179-1)*12+6,COLUMN())):INDIRECT(ADDRESS(($AO179-1)*36+($AP179-1)*12+$AQ179+4,COLUMN())),INDIRECT(ADDRESS(($AO179-1)*3+$AP179+5,$AQ179+7)))&gt;=1,0,INDIRECT(ADDRESS(($AO179-1)*3+$AP179+5,$AQ179+7)))))</f>
        <v>0</v>
      </c>
      <c r="AS179" s="304">
        <f ca="1">COUNTIF(INDIRECT("H"&amp;(ROW()+12*(($AO179-1)*3+$AP179)-ROW())/12+5):INDIRECT("S"&amp;(ROW()+12*(($AO179-1)*3+$AP179)-ROW())/12+5),AR179)</f>
        <v>0</v>
      </c>
      <c r="AT179" s="306">
        <f ca="1">IF($AQ179=1,IF(INDIRECT(ADDRESS(($AO179-1)*3+$AP179+5,$AQ179+20))="",0,INDIRECT(ADDRESS(($AO179-1)*3+$AP179+5,$AQ179+20))),IF(INDIRECT(ADDRESS(($AO179-1)*3+$AP179+5,$AQ179+20))="",0,IF(COUNTIF(INDIRECT(ADDRESS(($AO179-1)*36+($AP179-1)*12+6,COLUMN())):INDIRECT(ADDRESS(($AO179-1)*36+($AP179-1)*12+$AQ179+4,COLUMN())),INDIRECT(ADDRESS(($AO179-1)*3+$AP179+5,$AQ179+20)))&gt;=1,0,INDIRECT(ADDRESS(($AO179-1)*3+$AP179+5,$AQ179+20)))))</f>
        <v>0</v>
      </c>
      <c r="AU179" s="304">
        <f ca="1">COUNTIF(INDIRECT("U"&amp;(ROW()+12*(($AO179-1)*3+$AP179)-ROW())/12+5):INDIRECT("AF"&amp;(ROW()+12*(($AO179-1)*3+$AP179)-ROW())/12+5),AT179)</f>
        <v>0</v>
      </c>
      <c r="AV179" s="304">
        <f ca="1">IF(AND(AR179+AT179&gt;0,AS179+AU179&gt;0),COUNTIF(AV$6:AV178,"&gt;0")+1,0)</f>
        <v>0</v>
      </c>
      <c r="BF179" s="304">
        <v>3</v>
      </c>
      <c r="BG179" s="338"/>
      <c r="BH179" s="310"/>
      <c r="BI179" s="310"/>
      <c r="BJ179" s="310"/>
      <c r="BK179" s="310"/>
      <c r="BL179" s="310"/>
      <c r="BM179" s="310"/>
      <c r="BN179" s="310"/>
      <c r="BO179" s="310"/>
      <c r="BP179" s="310"/>
      <c r="BQ179" s="310"/>
      <c r="BR179" s="310"/>
      <c r="BS179" s="310"/>
    </row>
    <row r="180" spans="1:99" x14ac:dyDescent="0.15">
      <c r="A180" s="532">
        <v>59</v>
      </c>
      <c r="B180" s="535"/>
      <c r="C180" s="538"/>
      <c r="D180" s="539"/>
      <c r="E180" s="540"/>
      <c r="F180" s="539"/>
      <c r="G180" s="318" t="s">
        <v>348</v>
      </c>
      <c r="H180" s="317"/>
      <c r="I180" s="343" t="str">
        <f t="shared" ref="I180:I181" si="2019">IF(H180="","",H180)</f>
        <v/>
      </c>
      <c r="J180" s="343" t="str">
        <f t="shared" ref="J180:J181" si="2020">IF(I180="","",I180)</f>
        <v/>
      </c>
      <c r="K180" s="343" t="str">
        <f t="shared" ref="K180:K181" si="2021">IF(J180="","",J180)</f>
        <v/>
      </c>
      <c r="L180" s="343" t="str">
        <f t="shared" ref="L180:L181" si="2022">IF(K180="","",K180)</f>
        <v/>
      </c>
      <c r="M180" s="343" t="str">
        <f t="shared" ref="M180:M181" si="2023">IF(L180="","",L180)</f>
        <v/>
      </c>
      <c r="N180" s="343" t="str">
        <f t="shared" ref="N180:N181" si="2024">IF(M180="","",M180)</f>
        <v/>
      </c>
      <c r="O180" s="343" t="str">
        <f t="shared" ref="O180:O181" si="2025">IF(N180="","",N180)</f>
        <v/>
      </c>
      <c r="P180" s="343" t="str">
        <f t="shared" ref="P180:P181" si="2026">IF(O180="","",O180)</f>
        <v/>
      </c>
      <c r="Q180" s="343" t="str">
        <f t="shared" ref="Q180:Q181" si="2027">IF(P180="","",P180)</f>
        <v/>
      </c>
      <c r="R180" s="343" t="str">
        <f t="shared" ref="R180:R181" si="2028">IF(Q180="","",Q180)</f>
        <v/>
      </c>
      <c r="S180" s="343" t="str">
        <f t="shared" ref="S180:S181" si="2029">IF(R180="","",R180)</f>
        <v/>
      </c>
      <c r="T180" s="315">
        <f t="shared" si="1162"/>
        <v>0</v>
      </c>
      <c r="U180" s="316"/>
      <c r="V180" s="345" t="str">
        <f t="shared" ref="V180:V181" si="2030">IF(U180="","",U180)</f>
        <v/>
      </c>
      <c r="W180" s="345" t="str">
        <f t="shared" ref="W180:W181" si="2031">IF(V180="","",V180)</f>
        <v/>
      </c>
      <c r="X180" s="345" t="str">
        <f t="shared" ref="X180:X181" si="2032">IF(W180="","",W180)</f>
        <v/>
      </c>
      <c r="Y180" s="345" t="str">
        <f t="shared" ref="Y180:Y181" si="2033">IF(X180="","",X180)</f>
        <v/>
      </c>
      <c r="Z180" s="345" t="str">
        <f t="shared" ref="Z180:Z181" si="2034">IF(Y180="","",Y180)</f>
        <v/>
      </c>
      <c r="AA180" s="345" t="str">
        <f t="shared" ref="AA180:AA181" si="2035">IF(Z180="","",Z180)</f>
        <v/>
      </c>
      <c r="AB180" s="345" t="str">
        <f t="shared" ref="AB180:AB181" si="2036">IF(AA180="","",AA180)</f>
        <v/>
      </c>
      <c r="AC180" s="345" t="str">
        <f t="shared" ref="AC180:AC181" si="2037">IF(AB180="","",AB180)</f>
        <v/>
      </c>
      <c r="AD180" s="345" t="str">
        <f t="shared" ref="AD180:AD181" si="2038">IF(AC180="","",AC180)</f>
        <v/>
      </c>
      <c r="AE180" s="345" t="str">
        <f t="shared" ref="AE180:AE181" si="2039">IF(AD180="","",AD180)</f>
        <v/>
      </c>
      <c r="AF180" s="345" t="str">
        <f t="shared" ref="AF180:AF181" si="2040">IF(AE180="","",AE180)</f>
        <v/>
      </c>
      <c r="AG180" s="315">
        <f t="shared" si="1163"/>
        <v>0</v>
      </c>
      <c r="AH180" s="543"/>
      <c r="AO180" s="304">
        <v>5</v>
      </c>
      <c r="AP180" s="304">
        <v>3</v>
      </c>
      <c r="AQ180" s="304">
        <v>7</v>
      </c>
      <c r="AR180" s="306">
        <f ca="1">IF($AQ180=1,IF(INDIRECT(ADDRESS(($AO180-1)*3+$AP180+5,$AQ180+7))="",0,INDIRECT(ADDRESS(($AO180-1)*3+$AP180+5,$AQ180+7))),IF(INDIRECT(ADDRESS(($AO180-1)*3+$AP180+5,$AQ180+7))="",0,IF(COUNTIF(INDIRECT(ADDRESS(($AO180-1)*36+($AP180-1)*12+6,COLUMN())):INDIRECT(ADDRESS(($AO180-1)*36+($AP180-1)*12+$AQ180+4,COLUMN())),INDIRECT(ADDRESS(($AO180-1)*3+$AP180+5,$AQ180+7)))&gt;=1,0,INDIRECT(ADDRESS(($AO180-1)*3+$AP180+5,$AQ180+7)))))</f>
        <v>0</v>
      </c>
      <c r="AS180" s="304">
        <f ca="1">COUNTIF(INDIRECT("H"&amp;(ROW()+12*(($AO180-1)*3+$AP180)-ROW())/12+5):INDIRECT("S"&amp;(ROW()+12*(($AO180-1)*3+$AP180)-ROW())/12+5),AR180)</f>
        <v>0</v>
      </c>
      <c r="AT180" s="306">
        <f ca="1">IF($AQ180=1,IF(INDIRECT(ADDRESS(($AO180-1)*3+$AP180+5,$AQ180+20))="",0,INDIRECT(ADDRESS(($AO180-1)*3+$AP180+5,$AQ180+20))),IF(INDIRECT(ADDRESS(($AO180-1)*3+$AP180+5,$AQ180+20))="",0,IF(COUNTIF(INDIRECT(ADDRESS(($AO180-1)*36+($AP180-1)*12+6,COLUMN())):INDIRECT(ADDRESS(($AO180-1)*36+($AP180-1)*12+$AQ180+4,COLUMN())),INDIRECT(ADDRESS(($AO180-1)*3+$AP180+5,$AQ180+20)))&gt;=1,0,INDIRECT(ADDRESS(($AO180-1)*3+$AP180+5,$AQ180+20)))))</f>
        <v>0</v>
      </c>
      <c r="AU180" s="304">
        <f ca="1">COUNTIF(INDIRECT("U"&amp;(ROW()+12*(($AO180-1)*3+$AP180)-ROW())/12+5):INDIRECT("AF"&amp;(ROW()+12*(($AO180-1)*3+$AP180)-ROW())/12+5),AT180)</f>
        <v>0</v>
      </c>
      <c r="AV180" s="304">
        <f ca="1">IF(AND(AR180+AT180&gt;0,AS180+AU180&gt;0),COUNTIF(AV$6:AV179,"&gt;0")+1,0)</f>
        <v>0</v>
      </c>
      <c r="BF180" s="304">
        <v>1</v>
      </c>
      <c r="BH180" s="310">
        <f t="shared" ref="BH180" si="2041">SUM(H180:H181)</f>
        <v>0</v>
      </c>
      <c r="BI180" s="310">
        <f t="shared" ref="BI180" si="2042">SUM(I180:I181)</f>
        <v>0</v>
      </c>
      <c r="BJ180" s="310">
        <f t="shared" ref="BJ180" si="2043">SUM(J180:J181)</f>
        <v>0</v>
      </c>
      <c r="BK180" s="310">
        <f t="shared" ref="BK180" si="2044">SUM(K180:K181)</f>
        <v>0</v>
      </c>
      <c r="BL180" s="310">
        <f t="shared" ref="BL180" si="2045">SUM(L180:L181)</f>
        <v>0</v>
      </c>
      <c r="BM180" s="310">
        <f t="shared" ref="BM180" si="2046">SUM(M180:M181)</f>
        <v>0</v>
      </c>
      <c r="BN180" s="310">
        <f t="shared" ref="BN180" si="2047">SUM(N180:N181)</f>
        <v>0</v>
      </c>
      <c r="BO180" s="310">
        <f t="shared" ref="BO180" si="2048">SUM(O180:O181)</f>
        <v>0</v>
      </c>
      <c r="BP180" s="310">
        <f t="shared" ref="BP180" si="2049">SUM(P180:P181)</f>
        <v>0</v>
      </c>
      <c r="BQ180" s="310">
        <f t="shared" ref="BQ180" si="2050">SUM(Q180:Q181)</f>
        <v>0</v>
      </c>
      <c r="BR180" s="310">
        <f t="shared" ref="BR180" si="2051">SUM(R180:R181)</f>
        <v>0</v>
      </c>
      <c r="BS180" s="310">
        <f t="shared" ref="BS180" si="2052">SUM(S180:S181)</f>
        <v>0</v>
      </c>
      <c r="BU180" s="310">
        <f t="shared" ref="BU180" si="2053">SUM(U180:U181)</f>
        <v>0</v>
      </c>
      <c r="BV180" s="310">
        <f t="shared" ref="BV180" si="2054">SUM(V180:V181)</f>
        <v>0</v>
      </c>
      <c r="BW180" s="310">
        <f t="shared" ref="BW180" si="2055">SUM(W180:W181)</f>
        <v>0</v>
      </c>
      <c r="BX180" s="310">
        <f t="shared" ref="BX180" si="2056">SUM(X180:X181)</f>
        <v>0</v>
      </c>
      <c r="BY180" s="310">
        <f t="shared" ref="BY180" si="2057">SUM(Y180:Y181)</f>
        <v>0</v>
      </c>
      <c r="BZ180" s="310">
        <f t="shared" ref="BZ180" si="2058">SUM(Z180:Z181)</f>
        <v>0</v>
      </c>
      <c r="CA180" s="310">
        <f t="shared" ref="CA180" si="2059">SUM(AA180:AA181)</f>
        <v>0</v>
      </c>
      <c r="CB180" s="310">
        <f t="shared" ref="CB180" si="2060">SUM(AB180:AB181)</f>
        <v>0</v>
      </c>
      <c r="CC180" s="310">
        <f t="shared" ref="CC180" si="2061">SUM(AC180:AC181)</f>
        <v>0</v>
      </c>
      <c r="CD180" s="310">
        <f t="shared" ref="CD180" si="2062">SUM(AD180:AD181)</f>
        <v>0</v>
      </c>
      <c r="CE180" s="310">
        <f t="shared" ref="CE180" si="2063">SUM(AE180:AE181)</f>
        <v>0</v>
      </c>
      <c r="CF180" s="310">
        <f t="shared" ref="CF180" si="2064">SUM(AF180:AF181)</f>
        <v>0</v>
      </c>
      <c r="CI180" s="339" t="s">
        <v>421</v>
      </c>
      <c r="CJ180" s="310">
        <f>IF(OR($D180="副園長",$D180="教頭",$D180="主任保育士",$D180="主幹教諭"),0,BH180)</f>
        <v>0</v>
      </c>
      <c r="CK180" s="310">
        <f t="shared" ref="CK180" si="2065">IF(OR($D180="副園長",$D180="教頭",$D180="主任保育士",$D180="主幹教諭"),0,BI180)</f>
        <v>0</v>
      </c>
      <c r="CL180" s="310">
        <f t="shared" ref="CL180" si="2066">IF(OR($D180="副園長",$D180="教頭",$D180="主任保育士",$D180="主幹教諭"),0,BJ180)</f>
        <v>0</v>
      </c>
      <c r="CM180" s="310">
        <f t="shared" ref="CM180" si="2067">IF(OR($D180="副園長",$D180="教頭",$D180="主任保育士",$D180="主幹教諭"),0,BK180)</f>
        <v>0</v>
      </c>
      <c r="CN180" s="310">
        <f t="shared" ref="CN180" si="2068">IF(OR($D180="副園長",$D180="教頭",$D180="主任保育士",$D180="主幹教諭"),0,BL180)</f>
        <v>0</v>
      </c>
      <c r="CO180" s="310">
        <f t="shared" ref="CO180" si="2069">IF(OR($D180="副園長",$D180="教頭",$D180="主任保育士",$D180="主幹教諭"),0,BM180)</f>
        <v>0</v>
      </c>
      <c r="CP180" s="310">
        <f t="shared" ref="CP180" si="2070">IF(OR($D180="副園長",$D180="教頭",$D180="主任保育士",$D180="主幹教諭"),0,BN180)</f>
        <v>0</v>
      </c>
      <c r="CQ180" s="310">
        <f t="shared" ref="CQ180" si="2071">IF(OR($D180="副園長",$D180="教頭",$D180="主任保育士",$D180="主幹教諭"),0,BO180)</f>
        <v>0</v>
      </c>
      <c r="CR180" s="310">
        <f t="shared" ref="CR180" si="2072">IF(OR($D180="副園長",$D180="教頭",$D180="主任保育士",$D180="主幹教諭"),0,BP180)</f>
        <v>0</v>
      </c>
      <c r="CS180" s="310">
        <f t="shared" ref="CS180" si="2073">IF(OR($D180="副園長",$D180="教頭",$D180="主任保育士",$D180="主幹教諭"),0,BQ180)</f>
        <v>0</v>
      </c>
      <c r="CT180" s="310">
        <f t="shared" ref="CT180" si="2074">IF(OR($D180="副園長",$D180="教頭",$D180="主任保育士",$D180="主幹教諭"),0,BR180)</f>
        <v>0</v>
      </c>
      <c r="CU180" s="310">
        <f t="shared" ref="CU180" si="2075">IF(OR($D180="副園長",$D180="教頭",$D180="主任保育士",$D180="主幹教諭"),0,BS180)</f>
        <v>0</v>
      </c>
    </row>
    <row r="181" spans="1:99" x14ac:dyDescent="0.15">
      <c r="A181" s="533"/>
      <c r="B181" s="536"/>
      <c r="C181" s="536"/>
      <c r="D181" s="536"/>
      <c r="E181" s="541"/>
      <c r="F181" s="536"/>
      <c r="G181" s="314" t="s">
        <v>347</v>
      </c>
      <c r="H181" s="313"/>
      <c r="I181" s="344" t="str">
        <f t="shared" si="2019"/>
        <v/>
      </c>
      <c r="J181" s="344" t="str">
        <f t="shared" si="2020"/>
        <v/>
      </c>
      <c r="K181" s="344" t="str">
        <f t="shared" si="2021"/>
        <v/>
      </c>
      <c r="L181" s="344" t="str">
        <f t="shared" si="2022"/>
        <v/>
      </c>
      <c r="M181" s="344" t="str">
        <f t="shared" si="2023"/>
        <v/>
      </c>
      <c r="N181" s="344" t="str">
        <f t="shared" si="2024"/>
        <v/>
      </c>
      <c r="O181" s="344" t="str">
        <f t="shared" si="2025"/>
        <v/>
      </c>
      <c r="P181" s="344" t="str">
        <f t="shared" si="2026"/>
        <v/>
      </c>
      <c r="Q181" s="344" t="str">
        <f t="shared" si="2027"/>
        <v/>
      </c>
      <c r="R181" s="344" t="str">
        <f t="shared" si="2028"/>
        <v/>
      </c>
      <c r="S181" s="344" t="str">
        <f t="shared" si="2029"/>
        <v/>
      </c>
      <c r="T181" s="311">
        <f t="shared" si="1162"/>
        <v>0</v>
      </c>
      <c r="U181" s="312"/>
      <c r="V181" s="346" t="str">
        <f t="shared" si="2030"/>
        <v/>
      </c>
      <c r="W181" s="346" t="str">
        <f t="shared" si="2031"/>
        <v/>
      </c>
      <c r="X181" s="346" t="str">
        <f t="shared" si="2032"/>
        <v/>
      </c>
      <c r="Y181" s="346" t="str">
        <f t="shared" si="2033"/>
        <v/>
      </c>
      <c r="Z181" s="346" t="str">
        <f t="shared" si="2034"/>
        <v/>
      </c>
      <c r="AA181" s="346" t="str">
        <f t="shared" si="2035"/>
        <v/>
      </c>
      <c r="AB181" s="346" t="str">
        <f t="shared" si="2036"/>
        <v/>
      </c>
      <c r="AC181" s="346" t="str">
        <f t="shared" si="2037"/>
        <v/>
      </c>
      <c r="AD181" s="346" t="str">
        <f t="shared" si="2038"/>
        <v/>
      </c>
      <c r="AE181" s="346" t="str">
        <f t="shared" si="2039"/>
        <v/>
      </c>
      <c r="AF181" s="346" t="str">
        <f t="shared" si="2040"/>
        <v/>
      </c>
      <c r="AG181" s="311">
        <f t="shared" si="1163"/>
        <v>0</v>
      </c>
      <c r="AH181" s="544"/>
      <c r="AO181" s="304">
        <v>5</v>
      </c>
      <c r="AP181" s="304">
        <v>3</v>
      </c>
      <c r="AQ181" s="304">
        <v>8</v>
      </c>
      <c r="AR181" s="306">
        <f ca="1">IF($AQ181=1,IF(INDIRECT(ADDRESS(($AO181-1)*3+$AP181+5,$AQ181+7))="",0,INDIRECT(ADDRESS(($AO181-1)*3+$AP181+5,$AQ181+7))),IF(INDIRECT(ADDRESS(($AO181-1)*3+$AP181+5,$AQ181+7))="",0,IF(COUNTIF(INDIRECT(ADDRESS(($AO181-1)*36+($AP181-1)*12+6,COLUMN())):INDIRECT(ADDRESS(($AO181-1)*36+($AP181-1)*12+$AQ181+4,COLUMN())),INDIRECT(ADDRESS(($AO181-1)*3+$AP181+5,$AQ181+7)))&gt;=1,0,INDIRECT(ADDRESS(($AO181-1)*3+$AP181+5,$AQ181+7)))))</f>
        <v>0</v>
      </c>
      <c r="AS181" s="304">
        <f ca="1">COUNTIF(INDIRECT("H"&amp;(ROW()+12*(($AO181-1)*3+$AP181)-ROW())/12+5):INDIRECT("S"&amp;(ROW()+12*(($AO181-1)*3+$AP181)-ROW())/12+5),AR181)</f>
        <v>0</v>
      </c>
      <c r="AT181" s="306">
        <f ca="1">IF($AQ181=1,IF(INDIRECT(ADDRESS(($AO181-1)*3+$AP181+5,$AQ181+20))="",0,INDIRECT(ADDRESS(($AO181-1)*3+$AP181+5,$AQ181+20))),IF(INDIRECT(ADDRESS(($AO181-1)*3+$AP181+5,$AQ181+20))="",0,IF(COUNTIF(INDIRECT(ADDRESS(($AO181-1)*36+($AP181-1)*12+6,COLUMN())):INDIRECT(ADDRESS(($AO181-1)*36+($AP181-1)*12+$AQ181+4,COLUMN())),INDIRECT(ADDRESS(($AO181-1)*3+$AP181+5,$AQ181+20)))&gt;=1,0,INDIRECT(ADDRESS(($AO181-1)*3+$AP181+5,$AQ181+20)))))</f>
        <v>0</v>
      </c>
      <c r="AU181" s="304">
        <f ca="1">COUNTIF(INDIRECT("U"&amp;(ROW()+12*(($AO181-1)*3+$AP181)-ROW())/12+5):INDIRECT("AF"&amp;(ROW()+12*(($AO181-1)*3+$AP181)-ROW())/12+5),AT181)</f>
        <v>0</v>
      </c>
      <c r="AV181" s="304">
        <f ca="1">IF(AND(AR181+AT181&gt;0,AS181+AU181&gt;0),COUNTIF(AV$6:AV180,"&gt;0")+1,0)</f>
        <v>0</v>
      </c>
      <c r="BF181" s="304">
        <v>2</v>
      </c>
      <c r="BG181" s="304" t="s">
        <v>346</v>
      </c>
      <c r="BH181" s="310">
        <f>IF(BH180+BU180&gt;マスタ!$C$3,1,0)</f>
        <v>0</v>
      </c>
      <c r="BI181" s="310">
        <f>IF(BI180+BV180&gt;マスタ!$C$3,1,0)</f>
        <v>0</v>
      </c>
      <c r="BJ181" s="310">
        <f>IF(BJ180+BW180&gt;マスタ!$C$3,1,0)</f>
        <v>0</v>
      </c>
      <c r="BK181" s="310">
        <f>IF(BK180+BX180&gt;マスタ!$C$3,1,0)</f>
        <v>0</v>
      </c>
      <c r="BL181" s="310">
        <f>IF(BL180+BY180&gt;マスタ!$C$3,1,0)</f>
        <v>0</v>
      </c>
      <c r="BM181" s="310">
        <f>IF(BM180+BZ180&gt;マスタ!$C$3,1,0)</f>
        <v>0</v>
      </c>
      <c r="BN181" s="310">
        <f>IF(BN180+CA180&gt;マスタ!$C$3,1,0)</f>
        <v>0</v>
      </c>
      <c r="BO181" s="310">
        <f>IF(BO180+CB180&gt;マスタ!$C$3,1,0)</f>
        <v>0</v>
      </c>
      <c r="BP181" s="310">
        <f>IF(BP180+CC180&gt;マスタ!$C$3,1,0)</f>
        <v>0</v>
      </c>
      <c r="BQ181" s="310">
        <f>IF(BQ180+CD180&gt;マスタ!$C$3,1,0)</f>
        <v>0</v>
      </c>
      <c r="BR181" s="310">
        <f>IF(BR180+CE180&gt;マスタ!$C$3,1,0)</f>
        <v>0</v>
      </c>
      <c r="BS181" s="310">
        <f>IF(BS180+CF180&gt;マスタ!$C$3,1,0)</f>
        <v>0</v>
      </c>
      <c r="BU181" s="310"/>
      <c r="BV181" s="310"/>
      <c r="BW181" s="310"/>
      <c r="BX181" s="310"/>
      <c r="BY181" s="310"/>
      <c r="BZ181" s="310"/>
      <c r="CA181" s="310"/>
      <c r="CB181" s="310"/>
      <c r="CC181" s="310"/>
      <c r="CD181" s="310"/>
      <c r="CE181" s="310"/>
      <c r="CF181" s="310"/>
    </row>
    <row r="182" spans="1:99" x14ac:dyDescent="0.15">
      <c r="A182" s="534"/>
      <c r="B182" s="537"/>
      <c r="C182" s="537"/>
      <c r="D182" s="537"/>
      <c r="E182" s="542"/>
      <c r="F182" s="537"/>
      <c r="G182" s="353" t="s">
        <v>447</v>
      </c>
      <c r="H182" s="309"/>
      <c r="I182" s="347"/>
      <c r="J182" s="347"/>
      <c r="K182" s="347"/>
      <c r="L182" s="347"/>
      <c r="M182" s="347"/>
      <c r="N182" s="347"/>
      <c r="O182" s="347"/>
      <c r="P182" s="347"/>
      <c r="Q182" s="347"/>
      <c r="R182" s="347"/>
      <c r="S182" s="347"/>
      <c r="T182" s="307">
        <f t="shared" si="1162"/>
        <v>0</v>
      </c>
      <c r="U182" s="308"/>
      <c r="V182" s="348"/>
      <c r="W182" s="348"/>
      <c r="X182" s="348"/>
      <c r="Y182" s="348"/>
      <c r="Z182" s="348"/>
      <c r="AA182" s="348"/>
      <c r="AB182" s="348"/>
      <c r="AC182" s="348"/>
      <c r="AD182" s="348"/>
      <c r="AE182" s="348"/>
      <c r="AF182" s="348"/>
      <c r="AG182" s="307">
        <f t="shared" si="1163"/>
        <v>0</v>
      </c>
      <c r="AH182" s="545"/>
      <c r="AO182" s="304">
        <v>5</v>
      </c>
      <c r="AP182" s="304">
        <v>3</v>
      </c>
      <c r="AQ182" s="304">
        <v>9</v>
      </c>
      <c r="AR182" s="306">
        <f ca="1">IF($AQ182=1,IF(INDIRECT(ADDRESS(($AO182-1)*3+$AP182+5,$AQ182+7))="",0,INDIRECT(ADDRESS(($AO182-1)*3+$AP182+5,$AQ182+7))),IF(INDIRECT(ADDRESS(($AO182-1)*3+$AP182+5,$AQ182+7))="",0,IF(COUNTIF(INDIRECT(ADDRESS(($AO182-1)*36+($AP182-1)*12+6,COLUMN())):INDIRECT(ADDRESS(($AO182-1)*36+($AP182-1)*12+$AQ182+4,COLUMN())),INDIRECT(ADDRESS(($AO182-1)*3+$AP182+5,$AQ182+7)))&gt;=1,0,INDIRECT(ADDRESS(($AO182-1)*3+$AP182+5,$AQ182+7)))))</f>
        <v>0</v>
      </c>
      <c r="AS182" s="304">
        <f ca="1">COUNTIF(INDIRECT("H"&amp;(ROW()+12*(($AO182-1)*3+$AP182)-ROW())/12+5):INDIRECT("S"&amp;(ROW()+12*(($AO182-1)*3+$AP182)-ROW())/12+5),AR182)</f>
        <v>0</v>
      </c>
      <c r="AT182" s="306">
        <f ca="1">IF($AQ182=1,IF(INDIRECT(ADDRESS(($AO182-1)*3+$AP182+5,$AQ182+20))="",0,INDIRECT(ADDRESS(($AO182-1)*3+$AP182+5,$AQ182+20))),IF(INDIRECT(ADDRESS(($AO182-1)*3+$AP182+5,$AQ182+20))="",0,IF(COUNTIF(INDIRECT(ADDRESS(($AO182-1)*36+($AP182-1)*12+6,COLUMN())):INDIRECT(ADDRESS(($AO182-1)*36+($AP182-1)*12+$AQ182+4,COLUMN())),INDIRECT(ADDRESS(($AO182-1)*3+$AP182+5,$AQ182+20)))&gt;=1,0,INDIRECT(ADDRESS(($AO182-1)*3+$AP182+5,$AQ182+20)))))</f>
        <v>0</v>
      </c>
      <c r="AU182" s="304">
        <f ca="1">COUNTIF(INDIRECT("U"&amp;(ROW()+12*(($AO182-1)*3+$AP182)-ROW())/12+5):INDIRECT("AF"&amp;(ROW()+12*(($AO182-1)*3+$AP182)-ROW())/12+5),AT182)</f>
        <v>0</v>
      </c>
      <c r="AV182" s="304">
        <f ca="1">IF(AND(AR182+AT182&gt;0,AS182+AU182&gt;0),COUNTIF(AV$6:AV181,"&gt;0")+1,0)</f>
        <v>0</v>
      </c>
      <c r="BF182" s="304">
        <v>3</v>
      </c>
      <c r="BG182" s="338"/>
      <c r="BH182" s="310"/>
      <c r="BI182" s="310"/>
      <c r="BJ182" s="310"/>
      <c r="BK182" s="310"/>
      <c r="BL182" s="310"/>
      <c r="BM182" s="310"/>
      <c r="BN182" s="310"/>
      <c r="BO182" s="310"/>
      <c r="BP182" s="310"/>
      <c r="BQ182" s="310"/>
      <c r="BR182" s="310"/>
      <c r="BS182" s="310"/>
      <c r="BU182" s="310"/>
      <c r="BV182" s="310"/>
      <c r="BW182" s="310"/>
      <c r="BX182" s="310"/>
      <c r="BY182" s="310"/>
      <c r="BZ182" s="310"/>
      <c r="CA182" s="310"/>
      <c r="CB182" s="310"/>
      <c r="CC182" s="310"/>
      <c r="CD182" s="310"/>
      <c r="CE182" s="310"/>
      <c r="CF182" s="310"/>
    </row>
    <row r="183" spans="1:99" x14ac:dyDescent="0.15">
      <c r="A183" s="532">
        <v>60</v>
      </c>
      <c r="B183" s="535"/>
      <c r="C183" s="538"/>
      <c r="D183" s="539"/>
      <c r="E183" s="540"/>
      <c r="F183" s="539"/>
      <c r="G183" s="318" t="s">
        <v>348</v>
      </c>
      <c r="H183" s="317"/>
      <c r="I183" s="343" t="str">
        <f t="shared" ref="I183:I184" si="2076">IF(H183="","",H183)</f>
        <v/>
      </c>
      <c r="J183" s="343" t="str">
        <f t="shared" ref="J183:J184" si="2077">IF(I183="","",I183)</f>
        <v/>
      </c>
      <c r="K183" s="343" t="str">
        <f t="shared" ref="K183:K184" si="2078">IF(J183="","",J183)</f>
        <v/>
      </c>
      <c r="L183" s="343" t="str">
        <f t="shared" ref="L183:L184" si="2079">IF(K183="","",K183)</f>
        <v/>
      </c>
      <c r="M183" s="343" t="str">
        <f t="shared" ref="M183:M184" si="2080">IF(L183="","",L183)</f>
        <v/>
      </c>
      <c r="N183" s="343" t="str">
        <f t="shared" ref="N183:N184" si="2081">IF(M183="","",M183)</f>
        <v/>
      </c>
      <c r="O183" s="343" t="str">
        <f t="shared" ref="O183:O184" si="2082">IF(N183="","",N183)</f>
        <v/>
      </c>
      <c r="P183" s="343" t="str">
        <f t="shared" ref="P183:P184" si="2083">IF(O183="","",O183)</f>
        <v/>
      </c>
      <c r="Q183" s="343" t="str">
        <f t="shared" ref="Q183:Q184" si="2084">IF(P183="","",P183)</f>
        <v/>
      </c>
      <c r="R183" s="343" t="str">
        <f t="shared" ref="R183:R184" si="2085">IF(Q183="","",Q183)</f>
        <v/>
      </c>
      <c r="S183" s="343" t="str">
        <f t="shared" ref="S183:S184" si="2086">IF(R183="","",R183)</f>
        <v/>
      </c>
      <c r="T183" s="315">
        <f t="shared" si="1162"/>
        <v>0</v>
      </c>
      <c r="U183" s="316"/>
      <c r="V183" s="345" t="str">
        <f t="shared" ref="V183:V184" si="2087">IF(U183="","",U183)</f>
        <v/>
      </c>
      <c r="W183" s="345" t="str">
        <f t="shared" ref="W183:W184" si="2088">IF(V183="","",V183)</f>
        <v/>
      </c>
      <c r="X183" s="345" t="str">
        <f t="shared" ref="X183:X184" si="2089">IF(W183="","",W183)</f>
        <v/>
      </c>
      <c r="Y183" s="345" t="str">
        <f t="shared" ref="Y183:Y184" si="2090">IF(X183="","",X183)</f>
        <v/>
      </c>
      <c r="Z183" s="345" t="str">
        <f t="shared" ref="Z183:Z184" si="2091">IF(Y183="","",Y183)</f>
        <v/>
      </c>
      <c r="AA183" s="345" t="str">
        <f t="shared" ref="AA183:AA184" si="2092">IF(Z183="","",Z183)</f>
        <v/>
      </c>
      <c r="AB183" s="345" t="str">
        <f t="shared" ref="AB183:AB184" si="2093">IF(AA183="","",AA183)</f>
        <v/>
      </c>
      <c r="AC183" s="345" t="str">
        <f t="shared" ref="AC183:AC184" si="2094">IF(AB183="","",AB183)</f>
        <v/>
      </c>
      <c r="AD183" s="345" t="str">
        <f t="shared" ref="AD183:AD184" si="2095">IF(AC183="","",AC183)</f>
        <v/>
      </c>
      <c r="AE183" s="345" t="str">
        <f t="shared" ref="AE183:AE184" si="2096">IF(AD183="","",AD183)</f>
        <v/>
      </c>
      <c r="AF183" s="345" t="str">
        <f t="shared" ref="AF183:AF184" si="2097">IF(AE183="","",AE183)</f>
        <v/>
      </c>
      <c r="AG183" s="315">
        <f t="shared" si="1163"/>
        <v>0</v>
      </c>
      <c r="AH183" s="543"/>
      <c r="AO183" s="304">
        <v>5</v>
      </c>
      <c r="AP183" s="304">
        <v>3</v>
      </c>
      <c r="AQ183" s="304">
        <v>10</v>
      </c>
      <c r="AR183" s="306">
        <f ca="1">IF($AQ183=1,IF(INDIRECT(ADDRESS(($AO183-1)*3+$AP183+5,$AQ183+7))="",0,INDIRECT(ADDRESS(($AO183-1)*3+$AP183+5,$AQ183+7))),IF(INDIRECT(ADDRESS(($AO183-1)*3+$AP183+5,$AQ183+7))="",0,IF(COUNTIF(INDIRECT(ADDRESS(($AO183-1)*36+($AP183-1)*12+6,COLUMN())):INDIRECT(ADDRESS(($AO183-1)*36+($AP183-1)*12+$AQ183+4,COLUMN())),INDIRECT(ADDRESS(($AO183-1)*3+$AP183+5,$AQ183+7)))&gt;=1,0,INDIRECT(ADDRESS(($AO183-1)*3+$AP183+5,$AQ183+7)))))</f>
        <v>0</v>
      </c>
      <c r="AS183" s="304">
        <f ca="1">COUNTIF(INDIRECT("H"&amp;(ROW()+12*(($AO183-1)*3+$AP183)-ROW())/12+5):INDIRECT("S"&amp;(ROW()+12*(($AO183-1)*3+$AP183)-ROW())/12+5),AR183)</f>
        <v>0</v>
      </c>
      <c r="AT183" s="306">
        <f ca="1">IF($AQ183=1,IF(INDIRECT(ADDRESS(($AO183-1)*3+$AP183+5,$AQ183+20))="",0,INDIRECT(ADDRESS(($AO183-1)*3+$AP183+5,$AQ183+20))),IF(INDIRECT(ADDRESS(($AO183-1)*3+$AP183+5,$AQ183+20))="",0,IF(COUNTIF(INDIRECT(ADDRESS(($AO183-1)*36+($AP183-1)*12+6,COLUMN())):INDIRECT(ADDRESS(($AO183-1)*36+($AP183-1)*12+$AQ183+4,COLUMN())),INDIRECT(ADDRESS(($AO183-1)*3+$AP183+5,$AQ183+20)))&gt;=1,0,INDIRECT(ADDRESS(($AO183-1)*3+$AP183+5,$AQ183+20)))))</f>
        <v>0</v>
      </c>
      <c r="AU183" s="304">
        <f ca="1">COUNTIF(INDIRECT("U"&amp;(ROW()+12*(($AO183-1)*3+$AP183)-ROW())/12+5):INDIRECT("AF"&amp;(ROW()+12*(($AO183-1)*3+$AP183)-ROW())/12+5),AT183)</f>
        <v>0</v>
      </c>
      <c r="AV183" s="304">
        <f ca="1">IF(AND(AR183+AT183&gt;0,AS183+AU183&gt;0),COUNTIF(AV$6:AV182,"&gt;0")+1,0)</f>
        <v>0</v>
      </c>
      <c r="BF183" s="304">
        <v>1</v>
      </c>
      <c r="BH183" s="310">
        <f t="shared" ref="BH183" si="2098">SUM(H183:H184)</f>
        <v>0</v>
      </c>
      <c r="BI183" s="310">
        <f t="shared" ref="BI183" si="2099">SUM(I183:I184)</f>
        <v>0</v>
      </c>
      <c r="BJ183" s="310">
        <f t="shared" ref="BJ183" si="2100">SUM(J183:J184)</f>
        <v>0</v>
      </c>
      <c r="BK183" s="310">
        <f t="shared" ref="BK183" si="2101">SUM(K183:K184)</f>
        <v>0</v>
      </c>
      <c r="BL183" s="310">
        <f t="shared" ref="BL183" si="2102">SUM(L183:L184)</f>
        <v>0</v>
      </c>
      <c r="BM183" s="310">
        <f t="shared" ref="BM183" si="2103">SUM(M183:M184)</f>
        <v>0</v>
      </c>
      <c r="BN183" s="310">
        <f t="shared" ref="BN183" si="2104">SUM(N183:N184)</f>
        <v>0</v>
      </c>
      <c r="BO183" s="310">
        <f t="shared" ref="BO183" si="2105">SUM(O183:O184)</f>
        <v>0</v>
      </c>
      <c r="BP183" s="310">
        <f t="shared" ref="BP183" si="2106">SUM(P183:P184)</f>
        <v>0</v>
      </c>
      <c r="BQ183" s="310">
        <f t="shared" ref="BQ183" si="2107">SUM(Q183:Q184)</f>
        <v>0</v>
      </c>
      <c r="BR183" s="310">
        <f t="shared" ref="BR183" si="2108">SUM(R183:R184)</f>
        <v>0</v>
      </c>
      <c r="BS183" s="310">
        <f t="shared" ref="BS183" si="2109">SUM(S183:S184)</f>
        <v>0</v>
      </c>
      <c r="BU183" s="310">
        <f t="shared" ref="BU183" si="2110">SUM(U183:U184)</f>
        <v>0</v>
      </c>
      <c r="BV183" s="310">
        <f t="shared" ref="BV183" si="2111">SUM(V183:V184)</f>
        <v>0</v>
      </c>
      <c r="BW183" s="310">
        <f t="shared" ref="BW183" si="2112">SUM(W183:W184)</f>
        <v>0</v>
      </c>
      <c r="BX183" s="310">
        <f t="shared" ref="BX183" si="2113">SUM(X183:X184)</f>
        <v>0</v>
      </c>
      <c r="BY183" s="310">
        <f t="shared" ref="BY183" si="2114">SUM(Y183:Y184)</f>
        <v>0</v>
      </c>
      <c r="BZ183" s="310">
        <f t="shared" ref="BZ183" si="2115">SUM(Z183:Z184)</f>
        <v>0</v>
      </c>
      <c r="CA183" s="310">
        <f t="shared" ref="CA183" si="2116">SUM(AA183:AA184)</f>
        <v>0</v>
      </c>
      <c r="CB183" s="310">
        <f t="shared" ref="CB183" si="2117">SUM(AB183:AB184)</f>
        <v>0</v>
      </c>
      <c r="CC183" s="310">
        <f t="shared" ref="CC183" si="2118">SUM(AC183:AC184)</f>
        <v>0</v>
      </c>
      <c r="CD183" s="310">
        <f t="shared" ref="CD183" si="2119">SUM(AD183:AD184)</f>
        <v>0</v>
      </c>
      <c r="CE183" s="310">
        <f t="shared" ref="CE183" si="2120">SUM(AE183:AE184)</f>
        <v>0</v>
      </c>
      <c r="CF183" s="310">
        <f t="shared" ref="CF183" si="2121">SUM(AF183:AF184)</f>
        <v>0</v>
      </c>
      <c r="CI183" s="339" t="s">
        <v>421</v>
      </c>
      <c r="CJ183" s="310">
        <f>IF(OR($D183="副園長",$D183="教頭",$D183="主任保育士",$D183="主幹教諭"),0,BH183)</f>
        <v>0</v>
      </c>
      <c r="CK183" s="310">
        <f t="shared" ref="CK183" si="2122">IF(OR($D183="副園長",$D183="教頭",$D183="主任保育士",$D183="主幹教諭"),0,BI183)</f>
        <v>0</v>
      </c>
      <c r="CL183" s="310">
        <f t="shared" ref="CL183" si="2123">IF(OR($D183="副園長",$D183="教頭",$D183="主任保育士",$D183="主幹教諭"),0,BJ183)</f>
        <v>0</v>
      </c>
      <c r="CM183" s="310">
        <f t="shared" ref="CM183" si="2124">IF(OR($D183="副園長",$D183="教頭",$D183="主任保育士",$D183="主幹教諭"),0,BK183)</f>
        <v>0</v>
      </c>
      <c r="CN183" s="310">
        <f t="shared" ref="CN183" si="2125">IF(OR($D183="副園長",$D183="教頭",$D183="主任保育士",$D183="主幹教諭"),0,BL183)</f>
        <v>0</v>
      </c>
      <c r="CO183" s="310">
        <f t="shared" ref="CO183" si="2126">IF(OR($D183="副園長",$D183="教頭",$D183="主任保育士",$D183="主幹教諭"),0,BM183)</f>
        <v>0</v>
      </c>
      <c r="CP183" s="310">
        <f t="shared" ref="CP183" si="2127">IF(OR($D183="副園長",$D183="教頭",$D183="主任保育士",$D183="主幹教諭"),0,BN183)</f>
        <v>0</v>
      </c>
      <c r="CQ183" s="310">
        <f t="shared" ref="CQ183" si="2128">IF(OR($D183="副園長",$D183="教頭",$D183="主任保育士",$D183="主幹教諭"),0,BO183)</f>
        <v>0</v>
      </c>
      <c r="CR183" s="310">
        <f t="shared" ref="CR183" si="2129">IF(OR($D183="副園長",$D183="教頭",$D183="主任保育士",$D183="主幹教諭"),0,BP183)</f>
        <v>0</v>
      </c>
      <c r="CS183" s="310">
        <f t="shared" ref="CS183" si="2130">IF(OR($D183="副園長",$D183="教頭",$D183="主任保育士",$D183="主幹教諭"),0,BQ183)</f>
        <v>0</v>
      </c>
      <c r="CT183" s="310">
        <f t="shared" ref="CT183" si="2131">IF(OR($D183="副園長",$D183="教頭",$D183="主任保育士",$D183="主幹教諭"),0,BR183)</f>
        <v>0</v>
      </c>
      <c r="CU183" s="310">
        <f t="shared" ref="CU183" si="2132">IF(OR($D183="副園長",$D183="教頭",$D183="主任保育士",$D183="主幹教諭"),0,BS183)</f>
        <v>0</v>
      </c>
    </row>
    <row r="184" spans="1:99" x14ac:dyDescent="0.15">
      <c r="A184" s="533"/>
      <c r="B184" s="536"/>
      <c r="C184" s="536"/>
      <c r="D184" s="536"/>
      <c r="E184" s="541"/>
      <c r="F184" s="536"/>
      <c r="G184" s="314" t="s">
        <v>347</v>
      </c>
      <c r="H184" s="313"/>
      <c r="I184" s="344" t="str">
        <f t="shared" si="2076"/>
        <v/>
      </c>
      <c r="J184" s="344" t="str">
        <f t="shared" si="2077"/>
        <v/>
      </c>
      <c r="K184" s="344" t="str">
        <f t="shared" si="2078"/>
        <v/>
      </c>
      <c r="L184" s="344" t="str">
        <f t="shared" si="2079"/>
        <v/>
      </c>
      <c r="M184" s="344" t="str">
        <f t="shared" si="2080"/>
        <v/>
      </c>
      <c r="N184" s="344" t="str">
        <f t="shared" si="2081"/>
        <v/>
      </c>
      <c r="O184" s="344" t="str">
        <f t="shared" si="2082"/>
        <v/>
      </c>
      <c r="P184" s="344" t="str">
        <f t="shared" si="2083"/>
        <v/>
      </c>
      <c r="Q184" s="344" t="str">
        <f t="shared" si="2084"/>
        <v/>
      </c>
      <c r="R184" s="344" t="str">
        <f t="shared" si="2085"/>
        <v/>
      </c>
      <c r="S184" s="344" t="str">
        <f t="shared" si="2086"/>
        <v/>
      </c>
      <c r="T184" s="311">
        <f t="shared" si="1162"/>
        <v>0</v>
      </c>
      <c r="U184" s="312"/>
      <c r="V184" s="346" t="str">
        <f t="shared" si="2087"/>
        <v/>
      </c>
      <c r="W184" s="346" t="str">
        <f t="shared" si="2088"/>
        <v/>
      </c>
      <c r="X184" s="346" t="str">
        <f t="shared" si="2089"/>
        <v/>
      </c>
      <c r="Y184" s="346" t="str">
        <f t="shared" si="2090"/>
        <v/>
      </c>
      <c r="Z184" s="346" t="str">
        <f t="shared" si="2091"/>
        <v/>
      </c>
      <c r="AA184" s="346" t="str">
        <f t="shared" si="2092"/>
        <v/>
      </c>
      <c r="AB184" s="346" t="str">
        <f t="shared" si="2093"/>
        <v/>
      </c>
      <c r="AC184" s="346" t="str">
        <f t="shared" si="2094"/>
        <v/>
      </c>
      <c r="AD184" s="346" t="str">
        <f t="shared" si="2095"/>
        <v/>
      </c>
      <c r="AE184" s="346" t="str">
        <f t="shared" si="2096"/>
        <v/>
      </c>
      <c r="AF184" s="346" t="str">
        <f t="shared" si="2097"/>
        <v/>
      </c>
      <c r="AG184" s="311">
        <f t="shared" si="1163"/>
        <v>0</v>
      </c>
      <c r="AH184" s="544"/>
      <c r="AO184" s="304">
        <v>5</v>
      </c>
      <c r="AP184" s="304">
        <v>3</v>
      </c>
      <c r="AQ184" s="304">
        <v>11</v>
      </c>
      <c r="AR184" s="306">
        <f ca="1">IF($AQ184=1,IF(INDIRECT(ADDRESS(($AO184-1)*3+$AP184+5,$AQ184+7))="",0,INDIRECT(ADDRESS(($AO184-1)*3+$AP184+5,$AQ184+7))),IF(INDIRECT(ADDRESS(($AO184-1)*3+$AP184+5,$AQ184+7))="",0,IF(COUNTIF(INDIRECT(ADDRESS(($AO184-1)*36+($AP184-1)*12+6,COLUMN())):INDIRECT(ADDRESS(($AO184-1)*36+($AP184-1)*12+$AQ184+4,COLUMN())),INDIRECT(ADDRESS(($AO184-1)*3+$AP184+5,$AQ184+7)))&gt;=1,0,INDIRECT(ADDRESS(($AO184-1)*3+$AP184+5,$AQ184+7)))))</f>
        <v>0</v>
      </c>
      <c r="AS184" s="304">
        <f ca="1">COUNTIF(INDIRECT("H"&amp;(ROW()+12*(($AO184-1)*3+$AP184)-ROW())/12+5):INDIRECT("S"&amp;(ROW()+12*(($AO184-1)*3+$AP184)-ROW())/12+5),AR184)</f>
        <v>0</v>
      </c>
      <c r="AT184" s="306">
        <f ca="1">IF($AQ184=1,IF(INDIRECT(ADDRESS(($AO184-1)*3+$AP184+5,$AQ184+20))="",0,INDIRECT(ADDRESS(($AO184-1)*3+$AP184+5,$AQ184+20))),IF(INDIRECT(ADDRESS(($AO184-1)*3+$AP184+5,$AQ184+20))="",0,IF(COUNTIF(INDIRECT(ADDRESS(($AO184-1)*36+($AP184-1)*12+6,COLUMN())):INDIRECT(ADDRESS(($AO184-1)*36+($AP184-1)*12+$AQ184+4,COLUMN())),INDIRECT(ADDRESS(($AO184-1)*3+$AP184+5,$AQ184+20)))&gt;=1,0,INDIRECT(ADDRESS(($AO184-1)*3+$AP184+5,$AQ184+20)))))</f>
        <v>0</v>
      </c>
      <c r="AU184" s="304">
        <f ca="1">COUNTIF(INDIRECT("U"&amp;(ROW()+12*(($AO184-1)*3+$AP184)-ROW())/12+5):INDIRECT("AF"&amp;(ROW()+12*(($AO184-1)*3+$AP184)-ROW())/12+5),AT184)</f>
        <v>0</v>
      </c>
      <c r="AV184" s="304">
        <f ca="1">IF(AND(AR184+AT184&gt;0,AS184+AU184&gt;0),COUNTIF(AV$6:AV183,"&gt;0")+1,0)</f>
        <v>0</v>
      </c>
      <c r="BF184" s="304">
        <v>2</v>
      </c>
      <c r="BG184" s="304" t="s">
        <v>346</v>
      </c>
      <c r="BH184" s="310">
        <f>IF(BH183+BU183&gt;マスタ!$C$3,1,0)</f>
        <v>0</v>
      </c>
      <c r="BI184" s="310">
        <f>IF(BI183+BV183&gt;マスタ!$C$3,1,0)</f>
        <v>0</v>
      </c>
      <c r="BJ184" s="310">
        <f>IF(BJ183+BW183&gt;マスタ!$C$3,1,0)</f>
        <v>0</v>
      </c>
      <c r="BK184" s="310">
        <f>IF(BK183+BX183&gt;マスタ!$C$3,1,0)</f>
        <v>0</v>
      </c>
      <c r="BL184" s="310">
        <f>IF(BL183+BY183&gt;マスタ!$C$3,1,0)</f>
        <v>0</v>
      </c>
      <c r="BM184" s="310">
        <f>IF(BM183+BZ183&gt;マスタ!$C$3,1,0)</f>
        <v>0</v>
      </c>
      <c r="BN184" s="310">
        <f>IF(BN183+CA183&gt;マスタ!$C$3,1,0)</f>
        <v>0</v>
      </c>
      <c r="BO184" s="310">
        <f>IF(BO183+CB183&gt;マスタ!$C$3,1,0)</f>
        <v>0</v>
      </c>
      <c r="BP184" s="310">
        <f>IF(BP183+CC183&gt;マスタ!$C$3,1,0)</f>
        <v>0</v>
      </c>
      <c r="BQ184" s="310">
        <f>IF(BQ183+CD183&gt;マスタ!$C$3,1,0)</f>
        <v>0</v>
      </c>
      <c r="BR184" s="310">
        <f>IF(BR183+CE183&gt;マスタ!$C$3,1,0)</f>
        <v>0</v>
      </c>
      <c r="BS184" s="310">
        <f>IF(BS183+CF183&gt;マスタ!$C$3,1,0)</f>
        <v>0</v>
      </c>
    </row>
    <row r="185" spans="1:99" x14ac:dyDescent="0.15">
      <c r="A185" s="534"/>
      <c r="B185" s="537"/>
      <c r="C185" s="537"/>
      <c r="D185" s="537"/>
      <c r="E185" s="542"/>
      <c r="F185" s="537"/>
      <c r="G185" s="353" t="s">
        <v>447</v>
      </c>
      <c r="H185" s="309"/>
      <c r="I185" s="347"/>
      <c r="J185" s="347"/>
      <c r="K185" s="347"/>
      <c r="L185" s="347"/>
      <c r="M185" s="347"/>
      <c r="N185" s="347"/>
      <c r="O185" s="347"/>
      <c r="P185" s="347"/>
      <c r="Q185" s="347"/>
      <c r="R185" s="347"/>
      <c r="S185" s="347"/>
      <c r="T185" s="307">
        <f t="shared" si="1162"/>
        <v>0</v>
      </c>
      <c r="U185" s="308"/>
      <c r="V185" s="348"/>
      <c r="W185" s="348"/>
      <c r="X185" s="348"/>
      <c r="Y185" s="348"/>
      <c r="Z185" s="348"/>
      <c r="AA185" s="348"/>
      <c r="AB185" s="348"/>
      <c r="AC185" s="348"/>
      <c r="AD185" s="348"/>
      <c r="AE185" s="348"/>
      <c r="AF185" s="348"/>
      <c r="AG185" s="307">
        <f t="shared" si="1163"/>
        <v>0</v>
      </c>
      <c r="AH185" s="545"/>
      <c r="AO185" s="304">
        <v>5</v>
      </c>
      <c r="AP185" s="304">
        <v>3</v>
      </c>
      <c r="AQ185" s="304">
        <v>12</v>
      </c>
      <c r="AR185" s="306">
        <f ca="1">IF($AQ185=1,IF(INDIRECT(ADDRESS(($AO185-1)*3+$AP185+5,$AQ185+7))="",0,INDIRECT(ADDRESS(($AO185-1)*3+$AP185+5,$AQ185+7))),IF(INDIRECT(ADDRESS(($AO185-1)*3+$AP185+5,$AQ185+7))="",0,IF(COUNTIF(INDIRECT(ADDRESS(($AO185-1)*36+($AP185-1)*12+6,COLUMN())):INDIRECT(ADDRESS(($AO185-1)*36+($AP185-1)*12+$AQ185+4,COLUMN())),INDIRECT(ADDRESS(($AO185-1)*3+$AP185+5,$AQ185+7)))&gt;=1,0,INDIRECT(ADDRESS(($AO185-1)*3+$AP185+5,$AQ185+7)))))</f>
        <v>0</v>
      </c>
      <c r="AS185" s="304">
        <f ca="1">COUNTIF(INDIRECT("H"&amp;(ROW()+12*(($AO185-1)*3+$AP185)-ROW())/12+5):INDIRECT("S"&amp;(ROW()+12*(($AO185-1)*3+$AP185)-ROW())/12+5),AR185)</f>
        <v>0</v>
      </c>
      <c r="AT185" s="306">
        <f ca="1">IF($AQ185=1,IF(INDIRECT(ADDRESS(($AO185-1)*3+$AP185+5,$AQ185+20))="",0,INDIRECT(ADDRESS(($AO185-1)*3+$AP185+5,$AQ185+20))),IF(INDIRECT(ADDRESS(($AO185-1)*3+$AP185+5,$AQ185+20))="",0,IF(COUNTIF(INDIRECT(ADDRESS(($AO185-1)*36+($AP185-1)*12+6,COLUMN())):INDIRECT(ADDRESS(($AO185-1)*36+($AP185-1)*12+$AQ185+4,COLUMN())),INDIRECT(ADDRESS(($AO185-1)*3+$AP185+5,$AQ185+20)))&gt;=1,0,INDIRECT(ADDRESS(($AO185-1)*3+$AP185+5,$AQ185+20)))))</f>
        <v>0</v>
      </c>
      <c r="AU185" s="304">
        <f ca="1">COUNTIF(INDIRECT("U"&amp;(ROW()+12*(($AO185-1)*3+$AP185)-ROW())/12+5):INDIRECT("AF"&amp;(ROW()+12*(($AO185-1)*3+$AP185)-ROW())/12+5),AT185)</f>
        <v>0</v>
      </c>
      <c r="AV185" s="304">
        <f ca="1">IF(AND(AR185+AT185&gt;0,AS185+AU185&gt;0),COUNTIF(AV$6:AV184,"&gt;0")+1,0)</f>
        <v>0</v>
      </c>
      <c r="BF185" s="304">
        <v>3</v>
      </c>
      <c r="BG185" s="338"/>
      <c r="BH185" s="310"/>
      <c r="BI185" s="310"/>
      <c r="BJ185" s="310"/>
      <c r="BK185" s="310"/>
      <c r="BL185" s="310"/>
      <c r="BM185" s="310"/>
      <c r="BN185" s="310"/>
      <c r="BO185" s="310"/>
      <c r="BP185" s="310"/>
      <c r="BQ185" s="310"/>
      <c r="BR185" s="310"/>
      <c r="BS185" s="310"/>
    </row>
    <row r="186" spans="1:99" x14ac:dyDescent="0.15">
      <c r="AO186" s="304">
        <v>6</v>
      </c>
      <c r="AP186" s="304">
        <v>1</v>
      </c>
      <c r="AQ186" s="304">
        <v>1</v>
      </c>
      <c r="AR186" s="306">
        <f ca="1">IF($AQ186=1,IF(INDIRECT(ADDRESS(($AO186-1)*3+$AP186+5,$AQ186+7))="",0,INDIRECT(ADDRESS(($AO186-1)*3+$AP186+5,$AQ186+7))),IF(INDIRECT(ADDRESS(($AO186-1)*3+$AP186+5,$AQ186+7))="",0,IF(COUNTIF(INDIRECT(ADDRESS(($AO186-1)*36+($AP186-1)*12+6,COLUMN())):INDIRECT(ADDRESS(($AO186-1)*36+($AP186-1)*12+$AQ186+4,COLUMN())),INDIRECT(ADDRESS(($AO186-1)*3+$AP186+5,$AQ186+7)))&gt;=1,0,INDIRECT(ADDRESS(($AO186-1)*3+$AP186+5,$AQ186+7)))))</f>
        <v>0</v>
      </c>
      <c r="AS186" s="304">
        <f ca="1">COUNTIF(INDIRECT("H"&amp;(ROW()+12*(($AO186-1)*3+$AP186)-ROW())/12+5):INDIRECT("S"&amp;(ROW()+12*(($AO186-1)*3+$AP186)-ROW())/12+5),AR186)</f>
        <v>0</v>
      </c>
      <c r="AT186" s="306">
        <f ca="1">IF($AQ186=1,IF(INDIRECT(ADDRESS(($AO186-1)*3+$AP186+5,$AQ186+20))="",0,INDIRECT(ADDRESS(($AO186-1)*3+$AP186+5,$AQ186+20))),IF(INDIRECT(ADDRESS(($AO186-1)*3+$AP186+5,$AQ186+20))="",0,IF(COUNTIF(INDIRECT(ADDRESS(($AO186-1)*36+($AP186-1)*12+6,COLUMN())):INDIRECT(ADDRESS(($AO186-1)*36+($AP186-1)*12+$AQ186+4,COLUMN())),INDIRECT(ADDRESS(($AO186-1)*3+$AP186+5,$AQ186+20)))&gt;=1,0,INDIRECT(ADDRESS(($AO186-1)*3+$AP186+5,$AQ186+20)))))</f>
        <v>0</v>
      </c>
      <c r="AU186" s="304">
        <f ca="1">COUNTIF(INDIRECT("U"&amp;(ROW()+12*(($AO186-1)*3+$AP186)-ROW())/12+5):INDIRECT("AF"&amp;(ROW()+12*(($AO186-1)*3+$AP186)-ROW())/12+5),AT186)</f>
        <v>0</v>
      </c>
      <c r="AV186" s="304">
        <f ca="1">IF(AND(AR186+AT186&gt;0,AS186+AU186&gt;0),COUNTIF(AV$6:AV185,"&gt;0")+1,0)</f>
        <v>0</v>
      </c>
    </row>
    <row r="187" spans="1:99" x14ac:dyDescent="0.15">
      <c r="AO187" s="304">
        <v>6</v>
      </c>
      <c r="AP187" s="304">
        <v>1</v>
      </c>
      <c r="AQ187" s="304">
        <v>2</v>
      </c>
      <c r="AR187" s="306">
        <f ca="1">IF($AQ187=1,IF(INDIRECT(ADDRESS(($AO187-1)*3+$AP187+5,$AQ187+7))="",0,INDIRECT(ADDRESS(($AO187-1)*3+$AP187+5,$AQ187+7))),IF(INDIRECT(ADDRESS(($AO187-1)*3+$AP187+5,$AQ187+7))="",0,IF(COUNTIF(INDIRECT(ADDRESS(($AO187-1)*36+($AP187-1)*12+6,COLUMN())):INDIRECT(ADDRESS(($AO187-1)*36+($AP187-1)*12+$AQ187+4,COLUMN())),INDIRECT(ADDRESS(($AO187-1)*3+$AP187+5,$AQ187+7)))&gt;=1,0,INDIRECT(ADDRESS(($AO187-1)*3+$AP187+5,$AQ187+7)))))</f>
        <v>0</v>
      </c>
      <c r="AS187" s="304">
        <f ca="1">COUNTIF(INDIRECT("H"&amp;(ROW()+12*(($AO187-1)*3+$AP187)-ROW())/12+5):INDIRECT("S"&amp;(ROW()+12*(($AO187-1)*3+$AP187)-ROW())/12+5),AR187)</f>
        <v>0</v>
      </c>
      <c r="AT187" s="306">
        <f ca="1">IF($AQ187=1,IF(INDIRECT(ADDRESS(($AO187-1)*3+$AP187+5,$AQ187+20))="",0,INDIRECT(ADDRESS(($AO187-1)*3+$AP187+5,$AQ187+20))),IF(INDIRECT(ADDRESS(($AO187-1)*3+$AP187+5,$AQ187+20))="",0,IF(COUNTIF(INDIRECT(ADDRESS(($AO187-1)*36+($AP187-1)*12+6,COLUMN())):INDIRECT(ADDRESS(($AO187-1)*36+($AP187-1)*12+$AQ187+4,COLUMN())),INDIRECT(ADDRESS(($AO187-1)*3+$AP187+5,$AQ187+20)))&gt;=1,0,INDIRECT(ADDRESS(($AO187-1)*3+$AP187+5,$AQ187+20)))))</f>
        <v>0</v>
      </c>
      <c r="AU187" s="304">
        <f ca="1">COUNTIF(INDIRECT("U"&amp;(ROW()+12*(($AO187-1)*3+$AP187)-ROW())/12+5):INDIRECT("AF"&amp;(ROW()+12*(($AO187-1)*3+$AP187)-ROW())/12+5),AT187)</f>
        <v>0</v>
      </c>
      <c r="AV187" s="304">
        <f ca="1">IF(AND(AR187+AT187&gt;0,AS187+AU187&gt;0),COUNTIF(AV$6:AV186,"&gt;0")+1,0)</f>
        <v>0</v>
      </c>
    </row>
    <row r="188" spans="1:99" x14ac:dyDescent="0.15">
      <c r="AO188" s="304">
        <v>6</v>
      </c>
      <c r="AP188" s="304">
        <v>1</v>
      </c>
      <c r="AQ188" s="304">
        <v>3</v>
      </c>
      <c r="AR188" s="306">
        <f ca="1">IF($AQ188=1,IF(INDIRECT(ADDRESS(($AO188-1)*3+$AP188+5,$AQ188+7))="",0,INDIRECT(ADDRESS(($AO188-1)*3+$AP188+5,$AQ188+7))),IF(INDIRECT(ADDRESS(($AO188-1)*3+$AP188+5,$AQ188+7))="",0,IF(COUNTIF(INDIRECT(ADDRESS(($AO188-1)*36+($AP188-1)*12+6,COLUMN())):INDIRECT(ADDRESS(($AO188-1)*36+($AP188-1)*12+$AQ188+4,COLUMN())),INDIRECT(ADDRESS(($AO188-1)*3+$AP188+5,$AQ188+7)))&gt;=1,0,INDIRECT(ADDRESS(($AO188-1)*3+$AP188+5,$AQ188+7)))))</f>
        <v>0</v>
      </c>
      <c r="AS188" s="304">
        <f ca="1">COUNTIF(INDIRECT("H"&amp;(ROW()+12*(($AO188-1)*3+$AP188)-ROW())/12+5):INDIRECT("S"&amp;(ROW()+12*(($AO188-1)*3+$AP188)-ROW())/12+5),AR188)</f>
        <v>0</v>
      </c>
      <c r="AT188" s="306">
        <f ca="1">IF($AQ188=1,IF(INDIRECT(ADDRESS(($AO188-1)*3+$AP188+5,$AQ188+20))="",0,INDIRECT(ADDRESS(($AO188-1)*3+$AP188+5,$AQ188+20))),IF(INDIRECT(ADDRESS(($AO188-1)*3+$AP188+5,$AQ188+20))="",0,IF(COUNTIF(INDIRECT(ADDRESS(($AO188-1)*36+($AP188-1)*12+6,COLUMN())):INDIRECT(ADDRESS(($AO188-1)*36+($AP188-1)*12+$AQ188+4,COLUMN())),INDIRECT(ADDRESS(($AO188-1)*3+$AP188+5,$AQ188+20)))&gt;=1,0,INDIRECT(ADDRESS(($AO188-1)*3+$AP188+5,$AQ188+20)))))</f>
        <v>0</v>
      </c>
      <c r="AU188" s="304">
        <f ca="1">COUNTIF(INDIRECT("U"&amp;(ROW()+12*(($AO188-1)*3+$AP188)-ROW())/12+5):INDIRECT("AF"&amp;(ROW()+12*(($AO188-1)*3+$AP188)-ROW())/12+5),AT188)</f>
        <v>0</v>
      </c>
      <c r="AV188" s="304">
        <f ca="1">IF(AND(AR188+AT188&gt;0,AS188+AU188&gt;0),COUNTIF(AV$6:AV187,"&gt;0")+1,0)</f>
        <v>0</v>
      </c>
    </row>
    <row r="189" spans="1:99" x14ac:dyDescent="0.15">
      <c r="AO189" s="304">
        <v>6</v>
      </c>
      <c r="AP189" s="304">
        <v>1</v>
      </c>
      <c r="AQ189" s="304">
        <v>4</v>
      </c>
      <c r="AR189" s="306">
        <f ca="1">IF($AQ189=1,IF(INDIRECT(ADDRESS(($AO189-1)*3+$AP189+5,$AQ189+7))="",0,INDIRECT(ADDRESS(($AO189-1)*3+$AP189+5,$AQ189+7))),IF(INDIRECT(ADDRESS(($AO189-1)*3+$AP189+5,$AQ189+7))="",0,IF(COUNTIF(INDIRECT(ADDRESS(($AO189-1)*36+($AP189-1)*12+6,COLUMN())):INDIRECT(ADDRESS(($AO189-1)*36+($AP189-1)*12+$AQ189+4,COLUMN())),INDIRECT(ADDRESS(($AO189-1)*3+$AP189+5,$AQ189+7)))&gt;=1,0,INDIRECT(ADDRESS(($AO189-1)*3+$AP189+5,$AQ189+7)))))</f>
        <v>0</v>
      </c>
      <c r="AS189" s="304">
        <f ca="1">COUNTIF(INDIRECT("H"&amp;(ROW()+12*(($AO189-1)*3+$AP189)-ROW())/12+5):INDIRECT("S"&amp;(ROW()+12*(($AO189-1)*3+$AP189)-ROW())/12+5),AR189)</f>
        <v>0</v>
      </c>
      <c r="AT189" s="306">
        <f ca="1">IF($AQ189=1,IF(INDIRECT(ADDRESS(($AO189-1)*3+$AP189+5,$AQ189+20))="",0,INDIRECT(ADDRESS(($AO189-1)*3+$AP189+5,$AQ189+20))),IF(INDIRECT(ADDRESS(($AO189-1)*3+$AP189+5,$AQ189+20))="",0,IF(COUNTIF(INDIRECT(ADDRESS(($AO189-1)*36+($AP189-1)*12+6,COLUMN())):INDIRECT(ADDRESS(($AO189-1)*36+($AP189-1)*12+$AQ189+4,COLUMN())),INDIRECT(ADDRESS(($AO189-1)*3+$AP189+5,$AQ189+20)))&gt;=1,0,INDIRECT(ADDRESS(($AO189-1)*3+$AP189+5,$AQ189+20)))))</f>
        <v>0</v>
      </c>
      <c r="AU189" s="304">
        <f ca="1">COUNTIF(INDIRECT("U"&amp;(ROW()+12*(($AO189-1)*3+$AP189)-ROW())/12+5):INDIRECT("AF"&amp;(ROW()+12*(($AO189-1)*3+$AP189)-ROW())/12+5),AT189)</f>
        <v>0</v>
      </c>
      <c r="AV189" s="304">
        <f ca="1">IF(AND(AR189+AT189&gt;0,AS189+AU189&gt;0),COUNTIF(AV$6:AV188,"&gt;0")+1,0)</f>
        <v>0</v>
      </c>
    </row>
    <row r="190" spans="1:99" x14ac:dyDescent="0.15">
      <c r="AO190" s="304">
        <v>6</v>
      </c>
      <c r="AP190" s="304">
        <v>1</v>
      </c>
      <c r="AQ190" s="304">
        <v>5</v>
      </c>
      <c r="AR190" s="306">
        <f ca="1">IF($AQ190=1,IF(INDIRECT(ADDRESS(($AO190-1)*3+$AP190+5,$AQ190+7))="",0,INDIRECT(ADDRESS(($AO190-1)*3+$AP190+5,$AQ190+7))),IF(INDIRECT(ADDRESS(($AO190-1)*3+$AP190+5,$AQ190+7))="",0,IF(COUNTIF(INDIRECT(ADDRESS(($AO190-1)*36+($AP190-1)*12+6,COLUMN())):INDIRECT(ADDRESS(($AO190-1)*36+($AP190-1)*12+$AQ190+4,COLUMN())),INDIRECT(ADDRESS(($AO190-1)*3+$AP190+5,$AQ190+7)))&gt;=1,0,INDIRECT(ADDRESS(($AO190-1)*3+$AP190+5,$AQ190+7)))))</f>
        <v>0</v>
      </c>
      <c r="AS190" s="304">
        <f ca="1">COUNTIF(INDIRECT("H"&amp;(ROW()+12*(($AO190-1)*3+$AP190)-ROW())/12+5):INDIRECT("S"&amp;(ROW()+12*(($AO190-1)*3+$AP190)-ROW())/12+5),AR190)</f>
        <v>0</v>
      </c>
      <c r="AT190" s="306">
        <f ca="1">IF($AQ190=1,IF(INDIRECT(ADDRESS(($AO190-1)*3+$AP190+5,$AQ190+20))="",0,INDIRECT(ADDRESS(($AO190-1)*3+$AP190+5,$AQ190+20))),IF(INDIRECT(ADDRESS(($AO190-1)*3+$AP190+5,$AQ190+20))="",0,IF(COUNTIF(INDIRECT(ADDRESS(($AO190-1)*36+($AP190-1)*12+6,COLUMN())):INDIRECT(ADDRESS(($AO190-1)*36+($AP190-1)*12+$AQ190+4,COLUMN())),INDIRECT(ADDRESS(($AO190-1)*3+$AP190+5,$AQ190+20)))&gt;=1,0,INDIRECT(ADDRESS(($AO190-1)*3+$AP190+5,$AQ190+20)))))</f>
        <v>0</v>
      </c>
      <c r="AU190" s="304">
        <f ca="1">COUNTIF(INDIRECT("U"&amp;(ROW()+12*(($AO190-1)*3+$AP190)-ROW())/12+5):INDIRECT("AF"&amp;(ROW()+12*(($AO190-1)*3+$AP190)-ROW())/12+5),AT190)</f>
        <v>0</v>
      </c>
      <c r="AV190" s="304">
        <f ca="1">IF(AND(AR190+AT190&gt;0,AS190+AU190&gt;0),COUNTIF(AV$6:AV189,"&gt;0")+1,0)</f>
        <v>0</v>
      </c>
    </row>
    <row r="191" spans="1:99" x14ac:dyDescent="0.15">
      <c r="AO191" s="304">
        <v>6</v>
      </c>
      <c r="AP191" s="304">
        <v>1</v>
      </c>
      <c r="AQ191" s="304">
        <v>6</v>
      </c>
      <c r="AR191" s="306">
        <f ca="1">IF($AQ191=1,IF(INDIRECT(ADDRESS(($AO191-1)*3+$AP191+5,$AQ191+7))="",0,INDIRECT(ADDRESS(($AO191-1)*3+$AP191+5,$AQ191+7))),IF(INDIRECT(ADDRESS(($AO191-1)*3+$AP191+5,$AQ191+7))="",0,IF(COUNTIF(INDIRECT(ADDRESS(($AO191-1)*36+($AP191-1)*12+6,COLUMN())):INDIRECT(ADDRESS(($AO191-1)*36+($AP191-1)*12+$AQ191+4,COLUMN())),INDIRECT(ADDRESS(($AO191-1)*3+$AP191+5,$AQ191+7)))&gt;=1,0,INDIRECT(ADDRESS(($AO191-1)*3+$AP191+5,$AQ191+7)))))</f>
        <v>0</v>
      </c>
      <c r="AS191" s="304">
        <f ca="1">COUNTIF(INDIRECT("H"&amp;(ROW()+12*(($AO191-1)*3+$AP191)-ROW())/12+5):INDIRECT("S"&amp;(ROW()+12*(($AO191-1)*3+$AP191)-ROW())/12+5),AR191)</f>
        <v>0</v>
      </c>
      <c r="AT191" s="306">
        <f ca="1">IF($AQ191=1,IF(INDIRECT(ADDRESS(($AO191-1)*3+$AP191+5,$AQ191+20))="",0,INDIRECT(ADDRESS(($AO191-1)*3+$AP191+5,$AQ191+20))),IF(INDIRECT(ADDRESS(($AO191-1)*3+$AP191+5,$AQ191+20))="",0,IF(COUNTIF(INDIRECT(ADDRESS(($AO191-1)*36+($AP191-1)*12+6,COLUMN())):INDIRECT(ADDRESS(($AO191-1)*36+($AP191-1)*12+$AQ191+4,COLUMN())),INDIRECT(ADDRESS(($AO191-1)*3+$AP191+5,$AQ191+20)))&gt;=1,0,INDIRECT(ADDRESS(($AO191-1)*3+$AP191+5,$AQ191+20)))))</f>
        <v>0</v>
      </c>
      <c r="AU191" s="304">
        <f ca="1">COUNTIF(INDIRECT("U"&amp;(ROW()+12*(($AO191-1)*3+$AP191)-ROW())/12+5):INDIRECT("AF"&amp;(ROW()+12*(($AO191-1)*3+$AP191)-ROW())/12+5),AT191)</f>
        <v>0</v>
      </c>
      <c r="AV191" s="304">
        <f ca="1">IF(AND(AR191+AT191&gt;0,AS191+AU191&gt;0),COUNTIF(AV$6:AV190,"&gt;0")+1,0)</f>
        <v>0</v>
      </c>
    </row>
    <row r="192" spans="1:99" x14ac:dyDescent="0.15">
      <c r="AO192" s="304">
        <v>6</v>
      </c>
      <c r="AP192" s="304">
        <v>1</v>
      </c>
      <c r="AQ192" s="304">
        <v>7</v>
      </c>
      <c r="AR192" s="306">
        <f ca="1">IF($AQ192=1,IF(INDIRECT(ADDRESS(($AO192-1)*3+$AP192+5,$AQ192+7))="",0,INDIRECT(ADDRESS(($AO192-1)*3+$AP192+5,$AQ192+7))),IF(INDIRECT(ADDRESS(($AO192-1)*3+$AP192+5,$AQ192+7))="",0,IF(COUNTIF(INDIRECT(ADDRESS(($AO192-1)*36+($AP192-1)*12+6,COLUMN())):INDIRECT(ADDRESS(($AO192-1)*36+($AP192-1)*12+$AQ192+4,COLUMN())),INDIRECT(ADDRESS(($AO192-1)*3+$AP192+5,$AQ192+7)))&gt;=1,0,INDIRECT(ADDRESS(($AO192-1)*3+$AP192+5,$AQ192+7)))))</f>
        <v>0</v>
      </c>
      <c r="AS192" s="304">
        <f ca="1">COUNTIF(INDIRECT("H"&amp;(ROW()+12*(($AO192-1)*3+$AP192)-ROW())/12+5):INDIRECT("S"&amp;(ROW()+12*(($AO192-1)*3+$AP192)-ROW())/12+5),AR192)</f>
        <v>0</v>
      </c>
      <c r="AT192" s="306">
        <f ca="1">IF($AQ192=1,IF(INDIRECT(ADDRESS(($AO192-1)*3+$AP192+5,$AQ192+20))="",0,INDIRECT(ADDRESS(($AO192-1)*3+$AP192+5,$AQ192+20))),IF(INDIRECT(ADDRESS(($AO192-1)*3+$AP192+5,$AQ192+20))="",0,IF(COUNTIF(INDIRECT(ADDRESS(($AO192-1)*36+($AP192-1)*12+6,COLUMN())):INDIRECT(ADDRESS(($AO192-1)*36+($AP192-1)*12+$AQ192+4,COLUMN())),INDIRECT(ADDRESS(($AO192-1)*3+$AP192+5,$AQ192+20)))&gt;=1,0,INDIRECT(ADDRESS(($AO192-1)*3+$AP192+5,$AQ192+20)))))</f>
        <v>0</v>
      </c>
      <c r="AU192" s="304">
        <f ca="1">COUNTIF(INDIRECT("U"&amp;(ROW()+12*(($AO192-1)*3+$AP192)-ROW())/12+5):INDIRECT("AF"&amp;(ROW()+12*(($AO192-1)*3+$AP192)-ROW())/12+5),AT192)</f>
        <v>0</v>
      </c>
      <c r="AV192" s="304">
        <f ca="1">IF(AND(AR192+AT192&gt;0,AS192+AU192&gt;0),COUNTIF(AV$6:AV191,"&gt;0")+1,0)</f>
        <v>0</v>
      </c>
    </row>
    <row r="193" spans="41:48" x14ac:dyDescent="0.15">
      <c r="AO193" s="304">
        <v>6</v>
      </c>
      <c r="AP193" s="304">
        <v>1</v>
      </c>
      <c r="AQ193" s="304">
        <v>8</v>
      </c>
      <c r="AR193" s="306">
        <f ca="1">IF($AQ193=1,IF(INDIRECT(ADDRESS(($AO193-1)*3+$AP193+5,$AQ193+7))="",0,INDIRECT(ADDRESS(($AO193-1)*3+$AP193+5,$AQ193+7))),IF(INDIRECT(ADDRESS(($AO193-1)*3+$AP193+5,$AQ193+7))="",0,IF(COUNTIF(INDIRECT(ADDRESS(($AO193-1)*36+($AP193-1)*12+6,COLUMN())):INDIRECT(ADDRESS(($AO193-1)*36+($AP193-1)*12+$AQ193+4,COLUMN())),INDIRECT(ADDRESS(($AO193-1)*3+$AP193+5,$AQ193+7)))&gt;=1,0,INDIRECT(ADDRESS(($AO193-1)*3+$AP193+5,$AQ193+7)))))</f>
        <v>0</v>
      </c>
      <c r="AS193" s="304">
        <f ca="1">COUNTIF(INDIRECT("H"&amp;(ROW()+12*(($AO193-1)*3+$AP193)-ROW())/12+5):INDIRECT("S"&amp;(ROW()+12*(($AO193-1)*3+$AP193)-ROW())/12+5),AR193)</f>
        <v>0</v>
      </c>
      <c r="AT193" s="306">
        <f ca="1">IF($AQ193=1,IF(INDIRECT(ADDRESS(($AO193-1)*3+$AP193+5,$AQ193+20))="",0,INDIRECT(ADDRESS(($AO193-1)*3+$AP193+5,$AQ193+20))),IF(INDIRECT(ADDRESS(($AO193-1)*3+$AP193+5,$AQ193+20))="",0,IF(COUNTIF(INDIRECT(ADDRESS(($AO193-1)*36+($AP193-1)*12+6,COLUMN())):INDIRECT(ADDRESS(($AO193-1)*36+($AP193-1)*12+$AQ193+4,COLUMN())),INDIRECT(ADDRESS(($AO193-1)*3+$AP193+5,$AQ193+20)))&gt;=1,0,INDIRECT(ADDRESS(($AO193-1)*3+$AP193+5,$AQ193+20)))))</f>
        <v>0</v>
      </c>
      <c r="AU193" s="304">
        <f ca="1">COUNTIF(INDIRECT("U"&amp;(ROW()+12*(($AO193-1)*3+$AP193)-ROW())/12+5):INDIRECT("AF"&amp;(ROW()+12*(($AO193-1)*3+$AP193)-ROW())/12+5),AT193)</f>
        <v>0</v>
      </c>
      <c r="AV193" s="304">
        <f ca="1">IF(AND(AR193+AT193&gt;0,AS193+AU193&gt;0),COUNTIF(AV$6:AV192,"&gt;0")+1,0)</f>
        <v>0</v>
      </c>
    </row>
    <row r="194" spans="41:48" x14ac:dyDescent="0.15">
      <c r="AO194" s="304">
        <v>6</v>
      </c>
      <c r="AP194" s="304">
        <v>1</v>
      </c>
      <c r="AQ194" s="304">
        <v>9</v>
      </c>
      <c r="AR194" s="306">
        <f ca="1">IF($AQ194=1,IF(INDIRECT(ADDRESS(($AO194-1)*3+$AP194+5,$AQ194+7))="",0,INDIRECT(ADDRESS(($AO194-1)*3+$AP194+5,$AQ194+7))),IF(INDIRECT(ADDRESS(($AO194-1)*3+$AP194+5,$AQ194+7))="",0,IF(COUNTIF(INDIRECT(ADDRESS(($AO194-1)*36+($AP194-1)*12+6,COLUMN())):INDIRECT(ADDRESS(($AO194-1)*36+($AP194-1)*12+$AQ194+4,COLUMN())),INDIRECT(ADDRESS(($AO194-1)*3+$AP194+5,$AQ194+7)))&gt;=1,0,INDIRECT(ADDRESS(($AO194-1)*3+$AP194+5,$AQ194+7)))))</f>
        <v>0</v>
      </c>
      <c r="AS194" s="304">
        <f ca="1">COUNTIF(INDIRECT("H"&amp;(ROW()+12*(($AO194-1)*3+$AP194)-ROW())/12+5):INDIRECT("S"&amp;(ROW()+12*(($AO194-1)*3+$AP194)-ROW())/12+5),AR194)</f>
        <v>0</v>
      </c>
      <c r="AT194" s="306">
        <f ca="1">IF($AQ194=1,IF(INDIRECT(ADDRESS(($AO194-1)*3+$AP194+5,$AQ194+20))="",0,INDIRECT(ADDRESS(($AO194-1)*3+$AP194+5,$AQ194+20))),IF(INDIRECT(ADDRESS(($AO194-1)*3+$AP194+5,$AQ194+20))="",0,IF(COUNTIF(INDIRECT(ADDRESS(($AO194-1)*36+($AP194-1)*12+6,COLUMN())):INDIRECT(ADDRESS(($AO194-1)*36+($AP194-1)*12+$AQ194+4,COLUMN())),INDIRECT(ADDRESS(($AO194-1)*3+$AP194+5,$AQ194+20)))&gt;=1,0,INDIRECT(ADDRESS(($AO194-1)*3+$AP194+5,$AQ194+20)))))</f>
        <v>0</v>
      </c>
      <c r="AU194" s="304">
        <f ca="1">COUNTIF(INDIRECT("U"&amp;(ROW()+12*(($AO194-1)*3+$AP194)-ROW())/12+5):INDIRECT("AF"&amp;(ROW()+12*(($AO194-1)*3+$AP194)-ROW())/12+5),AT194)</f>
        <v>0</v>
      </c>
      <c r="AV194" s="304">
        <f ca="1">IF(AND(AR194+AT194&gt;0,AS194+AU194&gt;0),COUNTIF(AV$6:AV193,"&gt;0")+1,0)</f>
        <v>0</v>
      </c>
    </row>
    <row r="195" spans="41:48" x14ac:dyDescent="0.15">
      <c r="AO195" s="304">
        <v>6</v>
      </c>
      <c r="AP195" s="304">
        <v>1</v>
      </c>
      <c r="AQ195" s="304">
        <v>10</v>
      </c>
      <c r="AR195" s="306">
        <f ca="1">IF($AQ195=1,IF(INDIRECT(ADDRESS(($AO195-1)*3+$AP195+5,$AQ195+7))="",0,INDIRECT(ADDRESS(($AO195-1)*3+$AP195+5,$AQ195+7))),IF(INDIRECT(ADDRESS(($AO195-1)*3+$AP195+5,$AQ195+7))="",0,IF(COUNTIF(INDIRECT(ADDRESS(($AO195-1)*36+($AP195-1)*12+6,COLUMN())):INDIRECT(ADDRESS(($AO195-1)*36+($AP195-1)*12+$AQ195+4,COLUMN())),INDIRECT(ADDRESS(($AO195-1)*3+$AP195+5,$AQ195+7)))&gt;=1,0,INDIRECT(ADDRESS(($AO195-1)*3+$AP195+5,$AQ195+7)))))</f>
        <v>0</v>
      </c>
      <c r="AS195" s="304">
        <f ca="1">COUNTIF(INDIRECT("H"&amp;(ROW()+12*(($AO195-1)*3+$AP195)-ROW())/12+5):INDIRECT("S"&amp;(ROW()+12*(($AO195-1)*3+$AP195)-ROW())/12+5),AR195)</f>
        <v>0</v>
      </c>
      <c r="AT195" s="306">
        <f ca="1">IF($AQ195=1,IF(INDIRECT(ADDRESS(($AO195-1)*3+$AP195+5,$AQ195+20))="",0,INDIRECT(ADDRESS(($AO195-1)*3+$AP195+5,$AQ195+20))),IF(INDIRECT(ADDRESS(($AO195-1)*3+$AP195+5,$AQ195+20))="",0,IF(COUNTIF(INDIRECT(ADDRESS(($AO195-1)*36+($AP195-1)*12+6,COLUMN())):INDIRECT(ADDRESS(($AO195-1)*36+($AP195-1)*12+$AQ195+4,COLUMN())),INDIRECT(ADDRESS(($AO195-1)*3+$AP195+5,$AQ195+20)))&gt;=1,0,INDIRECT(ADDRESS(($AO195-1)*3+$AP195+5,$AQ195+20)))))</f>
        <v>0</v>
      </c>
      <c r="AU195" s="304">
        <f ca="1">COUNTIF(INDIRECT("U"&amp;(ROW()+12*(($AO195-1)*3+$AP195)-ROW())/12+5):INDIRECT("AF"&amp;(ROW()+12*(($AO195-1)*3+$AP195)-ROW())/12+5),AT195)</f>
        <v>0</v>
      </c>
      <c r="AV195" s="304">
        <f ca="1">IF(AND(AR195+AT195&gt;0,AS195+AU195&gt;0),COUNTIF(AV$6:AV194,"&gt;0")+1,0)</f>
        <v>0</v>
      </c>
    </row>
    <row r="196" spans="41:48" x14ac:dyDescent="0.15">
      <c r="AO196" s="304">
        <v>6</v>
      </c>
      <c r="AP196" s="304">
        <v>1</v>
      </c>
      <c r="AQ196" s="304">
        <v>11</v>
      </c>
      <c r="AR196" s="306">
        <f ca="1">IF($AQ196=1,IF(INDIRECT(ADDRESS(($AO196-1)*3+$AP196+5,$AQ196+7))="",0,INDIRECT(ADDRESS(($AO196-1)*3+$AP196+5,$AQ196+7))),IF(INDIRECT(ADDRESS(($AO196-1)*3+$AP196+5,$AQ196+7))="",0,IF(COUNTIF(INDIRECT(ADDRESS(($AO196-1)*36+($AP196-1)*12+6,COLUMN())):INDIRECT(ADDRESS(($AO196-1)*36+($AP196-1)*12+$AQ196+4,COLUMN())),INDIRECT(ADDRESS(($AO196-1)*3+$AP196+5,$AQ196+7)))&gt;=1,0,INDIRECT(ADDRESS(($AO196-1)*3+$AP196+5,$AQ196+7)))))</f>
        <v>0</v>
      </c>
      <c r="AS196" s="304">
        <f ca="1">COUNTIF(INDIRECT("H"&amp;(ROW()+12*(($AO196-1)*3+$AP196)-ROW())/12+5):INDIRECT("S"&amp;(ROW()+12*(($AO196-1)*3+$AP196)-ROW())/12+5),AR196)</f>
        <v>0</v>
      </c>
      <c r="AT196" s="306">
        <f ca="1">IF($AQ196=1,IF(INDIRECT(ADDRESS(($AO196-1)*3+$AP196+5,$AQ196+20))="",0,INDIRECT(ADDRESS(($AO196-1)*3+$AP196+5,$AQ196+20))),IF(INDIRECT(ADDRESS(($AO196-1)*3+$AP196+5,$AQ196+20))="",0,IF(COUNTIF(INDIRECT(ADDRESS(($AO196-1)*36+($AP196-1)*12+6,COLUMN())):INDIRECT(ADDRESS(($AO196-1)*36+($AP196-1)*12+$AQ196+4,COLUMN())),INDIRECT(ADDRESS(($AO196-1)*3+$AP196+5,$AQ196+20)))&gt;=1,0,INDIRECT(ADDRESS(($AO196-1)*3+$AP196+5,$AQ196+20)))))</f>
        <v>0</v>
      </c>
      <c r="AU196" s="304">
        <f ca="1">COUNTIF(INDIRECT("U"&amp;(ROW()+12*(($AO196-1)*3+$AP196)-ROW())/12+5):INDIRECT("AF"&amp;(ROW()+12*(($AO196-1)*3+$AP196)-ROW())/12+5),AT196)</f>
        <v>0</v>
      </c>
      <c r="AV196" s="304">
        <f ca="1">IF(AND(AR196+AT196&gt;0,AS196+AU196&gt;0),COUNTIF(AV$6:AV195,"&gt;0")+1,0)</f>
        <v>0</v>
      </c>
    </row>
    <row r="197" spans="41:48" x14ac:dyDescent="0.15">
      <c r="AO197" s="304">
        <v>6</v>
      </c>
      <c r="AP197" s="304">
        <v>1</v>
      </c>
      <c r="AQ197" s="304">
        <v>12</v>
      </c>
      <c r="AR197" s="306">
        <f ca="1">IF($AQ197=1,IF(INDIRECT(ADDRESS(($AO197-1)*3+$AP197+5,$AQ197+7))="",0,INDIRECT(ADDRESS(($AO197-1)*3+$AP197+5,$AQ197+7))),IF(INDIRECT(ADDRESS(($AO197-1)*3+$AP197+5,$AQ197+7))="",0,IF(COUNTIF(INDIRECT(ADDRESS(($AO197-1)*36+($AP197-1)*12+6,COLUMN())):INDIRECT(ADDRESS(($AO197-1)*36+($AP197-1)*12+$AQ197+4,COLUMN())),INDIRECT(ADDRESS(($AO197-1)*3+$AP197+5,$AQ197+7)))&gt;=1,0,INDIRECT(ADDRESS(($AO197-1)*3+$AP197+5,$AQ197+7)))))</f>
        <v>0</v>
      </c>
      <c r="AS197" s="304">
        <f ca="1">COUNTIF(INDIRECT("H"&amp;(ROW()+12*(($AO197-1)*3+$AP197)-ROW())/12+5):INDIRECT("S"&amp;(ROW()+12*(($AO197-1)*3+$AP197)-ROW())/12+5),AR197)</f>
        <v>0</v>
      </c>
      <c r="AT197" s="306">
        <f ca="1">IF($AQ197=1,IF(INDIRECT(ADDRESS(($AO197-1)*3+$AP197+5,$AQ197+20))="",0,INDIRECT(ADDRESS(($AO197-1)*3+$AP197+5,$AQ197+20))),IF(INDIRECT(ADDRESS(($AO197-1)*3+$AP197+5,$AQ197+20))="",0,IF(COUNTIF(INDIRECT(ADDRESS(($AO197-1)*36+($AP197-1)*12+6,COLUMN())):INDIRECT(ADDRESS(($AO197-1)*36+($AP197-1)*12+$AQ197+4,COLUMN())),INDIRECT(ADDRESS(($AO197-1)*3+$AP197+5,$AQ197+20)))&gt;=1,0,INDIRECT(ADDRESS(($AO197-1)*3+$AP197+5,$AQ197+20)))))</f>
        <v>0</v>
      </c>
      <c r="AU197" s="304">
        <f ca="1">COUNTIF(INDIRECT("U"&amp;(ROW()+12*(($AO197-1)*3+$AP197)-ROW())/12+5):INDIRECT("AF"&amp;(ROW()+12*(($AO197-1)*3+$AP197)-ROW())/12+5),AT197)</f>
        <v>0</v>
      </c>
      <c r="AV197" s="304">
        <f ca="1">IF(AND(AR197+AT197&gt;0,AS197+AU197&gt;0),COUNTIF(AV$6:AV196,"&gt;0")+1,0)</f>
        <v>0</v>
      </c>
    </row>
    <row r="198" spans="41:48" x14ac:dyDescent="0.15">
      <c r="AO198" s="304">
        <v>6</v>
      </c>
      <c r="AP198" s="304">
        <v>2</v>
      </c>
      <c r="AQ198" s="304">
        <v>1</v>
      </c>
      <c r="AR198" s="306">
        <f ca="1">IF($AQ198=1,IF(INDIRECT(ADDRESS(($AO198-1)*3+$AP198+5,$AQ198+7))="",0,INDIRECT(ADDRESS(($AO198-1)*3+$AP198+5,$AQ198+7))),IF(INDIRECT(ADDRESS(($AO198-1)*3+$AP198+5,$AQ198+7))="",0,IF(COUNTIF(INDIRECT(ADDRESS(($AO198-1)*36+($AP198-1)*12+6,COLUMN())):INDIRECT(ADDRESS(($AO198-1)*36+($AP198-1)*12+$AQ198+4,COLUMN())),INDIRECT(ADDRESS(($AO198-1)*3+$AP198+5,$AQ198+7)))&gt;=1,0,INDIRECT(ADDRESS(($AO198-1)*3+$AP198+5,$AQ198+7)))))</f>
        <v>0</v>
      </c>
      <c r="AS198" s="304">
        <f ca="1">COUNTIF(INDIRECT("H"&amp;(ROW()+12*(($AO198-1)*3+$AP198)-ROW())/12+5):INDIRECT("S"&amp;(ROW()+12*(($AO198-1)*3+$AP198)-ROW())/12+5),AR198)</f>
        <v>0</v>
      </c>
      <c r="AT198" s="306">
        <f ca="1">IF($AQ198=1,IF(INDIRECT(ADDRESS(($AO198-1)*3+$AP198+5,$AQ198+20))="",0,INDIRECT(ADDRESS(($AO198-1)*3+$AP198+5,$AQ198+20))),IF(INDIRECT(ADDRESS(($AO198-1)*3+$AP198+5,$AQ198+20))="",0,IF(COUNTIF(INDIRECT(ADDRESS(($AO198-1)*36+($AP198-1)*12+6,COLUMN())):INDIRECT(ADDRESS(($AO198-1)*36+($AP198-1)*12+$AQ198+4,COLUMN())),INDIRECT(ADDRESS(($AO198-1)*3+$AP198+5,$AQ198+20)))&gt;=1,0,INDIRECT(ADDRESS(($AO198-1)*3+$AP198+5,$AQ198+20)))))</f>
        <v>0</v>
      </c>
      <c r="AU198" s="304">
        <f ca="1">COUNTIF(INDIRECT("U"&amp;(ROW()+12*(($AO198-1)*3+$AP198)-ROW())/12+5):INDIRECT("AF"&amp;(ROW()+12*(($AO198-1)*3+$AP198)-ROW())/12+5),AT198)</f>
        <v>0</v>
      </c>
      <c r="AV198" s="304">
        <f ca="1">IF(AND(AR198+AT198&gt;0,AS198+AU198&gt;0),COUNTIF(AV$6:AV197,"&gt;0")+1,0)</f>
        <v>0</v>
      </c>
    </row>
    <row r="199" spans="41:48" x14ac:dyDescent="0.15">
      <c r="AO199" s="304">
        <v>6</v>
      </c>
      <c r="AP199" s="304">
        <v>2</v>
      </c>
      <c r="AQ199" s="304">
        <v>2</v>
      </c>
      <c r="AR199" s="306">
        <f ca="1">IF($AQ199=1,IF(INDIRECT(ADDRESS(($AO199-1)*3+$AP199+5,$AQ199+7))="",0,INDIRECT(ADDRESS(($AO199-1)*3+$AP199+5,$AQ199+7))),IF(INDIRECT(ADDRESS(($AO199-1)*3+$AP199+5,$AQ199+7))="",0,IF(COUNTIF(INDIRECT(ADDRESS(($AO199-1)*36+($AP199-1)*12+6,COLUMN())):INDIRECT(ADDRESS(($AO199-1)*36+($AP199-1)*12+$AQ199+4,COLUMN())),INDIRECT(ADDRESS(($AO199-1)*3+$AP199+5,$AQ199+7)))&gt;=1,0,INDIRECT(ADDRESS(($AO199-1)*3+$AP199+5,$AQ199+7)))))</f>
        <v>0</v>
      </c>
      <c r="AS199" s="304">
        <f ca="1">COUNTIF(INDIRECT("H"&amp;(ROW()+12*(($AO199-1)*3+$AP199)-ROW())/12+5):INDIRECT("S"&amp;(ROW()+12*(($AO199-1)*3+$AP199)-ROW())/12+5),AR199)</f>
        <v>0</v>
      </c>
      <c r="AT199" s="306">
        <f ca="1">IF($AQ199=1,IF(INDIRECT(ADDRESS(($AO199-1)*3+$AP199+5,$AQ199+20))="",0,INDIRECT(ADDRESS(($AO199-1)*3+$AP199+5,$AQ199+20))),IF(INDIRECT(ADDRESS(($AO199-1)*3+$AP199+5,$AQ199+20))="",0,IF(COUNTIF(INDIRECT(ADDRESS(($AO199-1)*36+($AP199-1)*12+6,COLUMN())):INDIRECT(ADDRESS(($AO199-1)*36+($AP199-1)*12+$AQ199+4,COLUMN())),INDIRECT(ADDRESS(($AO199-1)*3+$AP199+5,$AQ199+20)))&gt;=1,0,INDIRECT(ADDRESS(($AO199-1)*3+$AP199+5,$AQ199+20)))))</f>
        <v>0</v>
      </c>
      <c r="AU199" s="304">
        <f ca="1">COUNTIF(INDIRECT("U"&amp;(ROW()+12*(($AO199-1)*3+$AP199)-ROW())/12+5):INDIRECT("AF"&amp;(ROW()+12*(($AO199-1)*3+$AP199)-ROW())/12+5),AT199)</f>
        <v>0</v>
      </c>
      <c r="AV199" s="304">
        <f ca="1">IF(AND(AR199+AT199&gt;0,AS199+AU199&gt;0),COUNTIF(AV$6:AV198,"&gt;0")+1,0)</f>
        <v>0</v>
      </c>
    </row>
    <row r="200" spans="41:48" x14ac:dyDescent="0.15">
      <c r="AO200" s="304">
        <v>6</v>
      </c>
      <c r="AP200" s="304">
        <v>2</v>
      </c>
      <c r="AQ200" s="304">
        <v>3</v>
      </c>
      <c r="AR200" s="306">
        <f ca="1">IF($AQ200=1,IF(INDIRECT(ADDRESS(($AO200-1)*3+$AP200+5,$AQ200+7))="",0,INDIRECT(ADDRESS(($AO200-1)*3+$AP200+5,$AQ200+7))),IF(INDIRECT(ADDRESS(($AO200-1)*3+$AP200+5,$AQ200+7))="",0,IF(COUNTIF(INDIRECT(ADDRESS(($AO200-1)*36+($AP200-1)*12+6,COLUMN())):INDIRECT(ADDRESS(($AO200-1)*36+($AP200-1)*12+$AQ200+4,COLUMN())),INDIRECT(ADDRESS(($AO200-1)*3+$AP200+5,$AQ200+7)))&gt;=1,0,INDIRECT(ADDRESS(($AO200-1)*3+$AP200+5,$AQ200+7)))))</f>
        <v>0</v>
      </c>
      <c r="AS200" s="304">
        <f ca="1">COUNTIF(INDIRECT("H"&amp;(ROW()+12*(($AO200-1)*3+$AP200)-ROW())/12+5):INDIRECT("S"&amp;(ROW()+12*(($AO200-1)*3+$AP200)-ROW())/12+5),AR200)</f>
        <v>0</v>
      </c>
      <c r="AT200" s="306">
        <f ca="1">IF($AQ200=1,IF(INDIRECT(ADDRESS(($AO200-1)*3+$AP200+5,$AQ200+20))="",0,INDIRECT(ADDRESS(($AO200-1)*3+$AP200+5,$AQ200+20))),IF(INDIRECT(ADDRESS(($AO200-1)*3+$AP200+5,$AQ200+20))="",0,IF(COUNTIF(INDIRECT(ADDRESS(($AO200-1)*36+($AP200-1)*12+6,COLUMN())):INDIRECT(ADDRESS(($AO200-1)*36+($AP200-1)*12+$AQ200+4,COLUMN())),INDIRECT(ADDRESS(($AO200-1)*3+$AP200+5,$AQ200+20)))&gt;=1,0,INDIRECT(ADDRESS(($AO200-1)*3+$AP200+5,$AQ200+20)))))</f>
        <v>0</v>
      </c>
      <c r="AU200" s="304">
        <f ca="1">COUNTIF(INDIRECT("U"&amp;(ROW()+12*(($AO200-1)*3+$AP200)-ROW())/12+5):INDIRECT("AF"&amp;(ROW()+12*(($AO200-1)*3+$AP200)-ROW())/12+5),AT200)</f>
        <v>0</v>
      </c>
      <c r="AV200" s="304">
        <f ca="1">IF(AND(AR200+AT200&gt;0,AS200+AU200&gt;0),COUNTIF(AV$6:AV199,"&gt;0")+1,0)</f>
        <v>0</v>
      </c>
    </row>
    <row r="201" spans="41:48" x14ac:dyDescent="0.15">
      <c r="AO201" s="304">
        <v>6</v>
      </c>
      <c r="AP201" s="304">
        <v>2</v>
      </c>
      <c r="AQ201" s="304">
        <v>4</v>
      </c>
      <c r="AR201" s="306">
        <f ca="1">IF($AQ201=1,IF(INDIRECT(ADDRESS(($AO201-1)*3+$AP201+5,$AQ201+7))="",0,INDIRECT(ADDRESS(($AO201-1)*3+$AP201+5,$AQ201+7))),IF(INDIRECT(ADDRESS(($AO201-1)*3+$AP201+5,$AQ201+7))="",0,IF(COUNTIF(INDIRECT(ADDRESS(($AO201-1)*36+($AP201-1)*12+6,COLUMN())):INDIRECT(ADDRESS(($AO201-1)*36+($AP201-1)*12+$AQ201+4,COLUMN())),INDIRECT(ADDRESS(($AO201-1)*3+$AP201+5,$AQ201+7)))&gt;=1,0,INDIRECT(ADDRESS(($AO201-1)*3+$AP201+5,$AQ201+7)))))</f>
        <v>0</v>
      </c>
      <c r="AS201" s="304">
        <f ca="1">COUNTIF(INDIRECT("H"&amp;(ROW()+12*(($AO201-1)*3+$AP201)-ROW())/12+5):INDIRECT("S"&amp;(ROW()+12*(($AO201-1)*3+$AP201)-ROW())/12+5),AR201)</f>
        <v>0</v>
      </c>
      <c r="AT201" s="306">
        <f ca="1">IF($AQ201=1,IF(INDIRECT(ADDRESS(($AO201-1)*3+$AP201+5,$AQ201+20))="",0,INDIRECT(ADDRESS(($AO201-1)*3+$AP201+5,$AQ201+20))),IF(INDIRECT(ADDRESS(($AO201-1)*3+$AP201+5,$AQ201+20))="",0,IF(COUNTIF(INDIRECT(ADDRESS(($AO201-1)*36+($AP201-1)*12+6,COLUMN())):INDIRECT(ADDRESS(($AO201-1)*36+($AP201-1)*12+$AQ201+4,COLUMN())),INDIRECT(ADDRESS(($AO201-1)*3+$AP201+5,$AQ201+20)))&gt;=1,0,INDIRECT(ADDRESS(($AO201-1)*3+$AP201+5,$AQ201+20)))))</f>
        <v>0</v>
      </c>
      <c r="AU201" s="304">
        <f ca="1">COUNTIF(INDIRECT("U"&amp;(ROW()+12*(($AO201-1)*3+$AP201)-ROW())/12+5):INDIRECT("AF"&amp;(ROW()+12*(($AO201-1)*3+$AP201)-ROW())/12+5),AT201)</f>
        <v>0</v>
      </c>
      <c r="AV201" s="304">
        <f ca="1">IF(AND(AR201+AT201&gt;0,AS201+AU201&gt;0),COUNTIF(AV$6:AV200,"&gt;0")+1,0)</f>
        <v>0</v>
      </c>
    </row>
    <row r="202" spans="41:48" x14ac:dyDescent="0.15">
      <c r="AO202" s="304">
        <v>6</v>
      </c>
      <c r="AP202" s="304">
        <v>2</v>
      </c>
      <c r="AQ202" s="304">
        <v>5</v>
      </c>
      <c r="AR202" s="306">
        <f ca="1">IF($AQ202=1,IF(INDIRECT(ADDRESS(($AO202-1)*3+$AP202+5,$AQ202+7))="",0,INDIRECT(ADDRESS(($AO202-1)*3+$AP202+5,$AQ202+7))),IF(INDIRECT(ADDRESS(($AO202-1)*3+$AP202+5,$AQ202+7))="",0,IF(COUNTIF(INDIRECT(ADDRESS(($AO202-1)*36+($AP202-1)*12+6,COLUMN())):INDIRECT(ADDRESS(($AO202-1)*36+($AP202-1)*12+$AQ202+4,COLUMN())),INDIRECT(ADDRESS(($AO202-1)*3+$AP202+5,$AQ202+7)))&gt;=1,0,INDIRECT(ADDRESS(($AO202-1)*3+$AP202+5,$AQ202+7)))))</f>
        <v>0</v>
      </c>
      <c r="AS202" s="304">
        <f ca="1">COUNTIF(INDIRECT("H"&amp;(ROW()+12*(($AO202-1)*3+$AP202)-ROW())/12+5):INDIRECT("S"&amp;(ROW()+12*(($AO202-1)*3+$AP202)-ROW())/12+5),AR202)</f>
        <v>0</v>
      </c>
      <c r="AT202" s="306">
        <f ca="1">IF($AQ202=1,IF(INDIRECT(ADDRESS(($AO202-1)*3+$AP202+5,$AQ202+20))="",0,INDIRECT(ADDRESS(($AO202-1)*3+$AP202+5,$AQ202+20))),IF(INDIRECT(ADDRESS(($AO202-1)*3+$AP202+5,$AQ202+20))="",0,IF(COUNTIF(INDIRECT(ADDRESS(($AO202-1)*36+($AP202-1)*12+6,COLUMN())):INDIRECT(ADDRESS(($AO202-1)*36+($AP202-1)*12+$AQ202+4,COLUMN())),INDIRECT(ADDRESS(($AO202-1)*3+$AP202+5,$AQ202+20)))&gt;=1,0,INDIRECT(ADDRESS(($AO202-1)*3+$AP202+5,$AQ202+20)))))</f>
        <v>0</v>
      </c>
      <c r="AU202" s="304">
        <f ca="1">COUNTIF(INDIRECT("U"&amp;(ROW()+12*(($AO202-1)*3+$AP202)-ROW())/12+5):INDIRECT("AF"&amp;(ROW()+12*(($AO202-1)*3+$AP202)-ROW())/12+5),AT202)</f>
        <v>0</v>
      </c>
      <c r="AV202" s="304">
        <f ca="1">IF(AND(AR202+AT202&gt;0,AS202+AU202&gt;0),COUNTIF(AV$6:AV201,"&gt;0")+1,0)</f>
        <v>0</v>
      </c>
    </row>
    <row r="203" spans="41:48" x14ac:dyDescent="0.15">
      <c r="AO203" s="304">
        <v>6</v>
      </c>
      <c r="AP203" s="304">
        <v>2</v>
      </c>
      <c r="AQ203" s="304">
        <v>6</v>
      </c>
      <c r="AR203" s="306">
        <f ca="1">IF($AQ203=1,IF(INDIRECT(ADDRESS(($AO203-1)*3+$AP203+5,$AQ203+7))="",0,INDIRECT(ADDRESS(($AO203-1)*3+$AP203+5,$AQ203+7))),IF(INDIRECT(ADDRESS(($AO203-1)*3+$AP203+5,$AQ203+7))="",0,IF(COUNTIF(INDIRECT(ADDRESS(($AO203-1)*36+($AP203-1)*12+6,COLUMN())):INDIRECT(ADDRESS(($AO203-1)*36+($AP203-1)*12+$AQ203+4,COLUMN())),INDIRECT(ADDRESS(($AO203-1)*3+$AP203+5,$AQ203+7)))&gt;=1,0,INDIRECT(ADDRESS(($AO203-1)*3+$AP203+5,$AQ203+7)))))</f>
        <v>0</v>
      </c>
      <c r="AS203" s="304">
        <f ca="1">COUNTIF(INDIRECT("H"&amp;(ROW()+12*(($AO203-1)*3+$AP203)-ROW())/12+5):INDIRECT("S"&amp;(ROW()+12*(($AO203-1)*3+$AP203)-ROW())/12+5),AR203)</f>
        <v>0</v>
      </c>
      <c r="AT203" s="306">
        <f ca="1">IF($AQ203=1,IF(INDIRECT(ADDRESS(($AO203-1)*3+$AP203+5,$AQ203+20))="",0,INDIRECT(ADDRESS(($AO203-1)*3+$AP203+5,$AQ203+20))),IF(INDIRECT(ADDRESS(($AO203-1)*3+$AP203+5,$AQ203+20))="",0,IF(COUNTIF(INDIRECT(ADDRESS(($AO203-1)*36+($AP203-1)*12+6,COLUMN())):INDIRECT(ADDRESS(($AO203-1)*36+($AP203-1)*12+$AQ203+4,COLUMN())),INDIRECT(ADDRESS(($AO203-1)*3+$AP203+5,$AQ203+20)))&gt;=1,0,INDIRECT(ADDRESS(($AO203-1)*3+$AP203+5,$AQ203+20)))))</f>
        <v>0</v>
      </c>
      <c r="AU203" s="304">
        <f ca="1">COUNTIF(INDIRECT("U"&amp;(ROW()+12*(($AO203-1)*3+$AP203)-ROW())/12+5):INDIRECT("AF"&amp;(ROW()+12*(($AO203-1)*3+$AP203)-ROW())/12+5),AT203)</f>
        <v>0</v>
      </c>
      <c r="AV203" s="304">
        <f ca="1">IF(AND(AR203+AT203&gt;0,AS203+AU203&gt;0),COUNTIF(AV$6:AV202,"&gt;0")+1,0)</f>
        <v>0</v>
      </c>
    </row>
    <row r="204" spans="41:48" x14ac:dyDescent="0.15">
      <c r="AO204" s="304">
        <v>6</v>
      </c>
      <c r="AP204" s="304">
        <v>2</v>
      </c>
      <c r="AQ204" s="304">
        <v>7</v>
      </c>
      <c r="AR204" s="306">
        <f ca="1">IF($AQ204=1,IF(INDIRECT(ADDRESS(($AO204-1)*3+$AP204+5,$AQ204+7))="",0,INDIRECT(ADDRESS(($AO204-1)*3+$AP204+5,$AQ204+7))),IF(INDIRECT(ADDRESS(($AO204-1)*3+$AP204+5,$AQ204+7))="",0,IF(COUNTIF(INDIRECT(ADDRESS(($AO204-1)*36+($AP204-1)*12+6,COLUMN())):INDIRECT(ADDRESS(($AO204-1)*36+($AP204-1)*12+$AQ204+4,COLUMN())),INDIRECT(ADDRESS(($AO204-1)*3+$AP204+5,$AQ204+7)))&gt;=1,0,INDIRECT(ADDRESS(($AO204-1)*3+$AP204+5,$AQ204+7)))))</f>
        <v>0</v>
      </c>
      <c r="AS204" s="304">
        <f ca="1">COUNTIF(INDIRECT("H"&amp;(ROW()+12*(($AO204-1)*3+$AP204)-ROW())/12+5):INDIRECT("S"&amp;(ROW()+12*(($AO204-1)*3+$AP204)-ROW())/12+5),AR204)</f>
        <v>0</v>
      </c>
      <c r="AT204" s="306">
        <f ca="1">IF($AQ204=1,IF(INDIRECT(ADDRESS(($AO204-1)*3+$AP204+5,$AQ204+20))="",0,INDIRECT(ADDRESS(($AO204-1)*3+$AP204+5,$AQ204+20))),IF(INDIRECT(ADDRESS(($AO204-1)*3+$AP204+5,$AQ204+20))="",0,IF(COUNTIF(INDIRECT(ADDRESS(($AO204-1)*36+($AP204-1)*12+6,COLUMN())):INDIRECT(ADDRESS(($AO204-1)*36+($AP204-1)*12+$AQ204+4,COLUMN())),INDIRECT(ADDRESS(($AO204-1)*3+$AP204+5,$AQ204+20)))&gt;=1,0,INDIRECT(ADDRESS(($AO204-1)*3+$AP204+5,$AQ204+20)))))</f>
        <v>0</v>
      </c>
      <c r="AU204" s="304">
        <f ca="1">COUNTIF(INDIRECT("U"&amp;(ROW()+12*(($AO204-1)*3+$AP204)-ROW())/12+5):INDIRECT("AF"&amp;(ROW()+12*(($AO204-1)*3+$AP204)-ROW())/12+5),AT204)</f>
        <v>0</v>
      </c>
      <c r="AV204" s="304">
        <f ca="1">IF(AND(AR204+AT204&gt;0,AS204+AU204&gt;0),COUNTIF(AV$6:AV203,"&gt;0")+1,0)</f>
        <v>0</v>
      </c>
    </row>
    <row r="205" spans="41:48" x14ac:dyDescent="0.15">
      <c r="AO205" s="304">
        <v>6</v>
      </c>
      <c r="AP205" s="304">
        <v>2</v>
      </c>
      <c r="AQ205" s="304">
        <v>8</v>
      </c>
      <c r="AR205" s="306">
        <f ca="1">IF($AQ205=1,IF(INDIRECT(ADDRESS(($AO205-1)*3+$AP205+5,$AQ205+7))="",0,INDIRECT(ADDRESS(($AO205-1)*3+$AP205+5,$AQ205+7))),IF(INDIRECT(ADDRESS(($AO205-1)*3+$AP205+5,$AQ205+7))="",0,IF(COUNTIF(INDIRECT(ADDRESS(($AO205-1)*36+($AP205-1)*12+6,COLUMN())):INDIRECT(ADDRESS(($AO205-1)*36+($AP205-1)*12+$AQ205+4,COLUMN())),INDIRECT(ADDRESS(($AO205-1)*3+$AP205+5,$AQ205+7)))&gt;=1,0,INDIRECT(ADDRESS(($AO205-1)*3+$AP205+5,$AQ205+7)))))</f>
        <v>0</v>
      </c>
      <c r="AS205" s="304">
        <f ca="1">COUNTIF(INDIRECT("H"&amp;(ROW()+12*(($AO205-1)*3+$AP205)-ROW())/12+5):INDIRECT("S"&amp;(ROW()+12*(($AO205-1)*3+$AP205)-ROW())/12+5),AR205)</f>
        <v>0</v>
      </c>
      <c r="AT205" s="306">
        <f ca="1">IF($AQ205=1,IF(INDIRECT(ADDRESS(($AO205-1)*3+$AP205+5,$AQ205+20))="",0,INDIRECT(ADDRESS(($AO205-1)*3+$AP205+5,$AQ205+20))),IF(INDIRECT(ADDRESS(($AO205-1)*3+$AP205+5,$AQ205+20))="",0,IF(COUNTIF(INDIRECT(ADDRESS(($AO205-1)*36+($AP205-1)*12+6,COLUMN())):INDIRECT(ADDRESS(($AO205-1)*36+($AP205-1)*12+$AQ205+4,COLUMN())),INDIRECT(ADDRESS(($AO205-1)*3+$AP205+5,$AQ205+20)))&gt;=1,0,INDIRECT(ADDRESS(($AO205-1)*3+$AP205+5,$AQ205+20)))))</f>
        <v>0</v>
      </c>
      <c r="AU205" s="304">
        <f ca="1">COUNTIF(INDIRECT("U"&amp;(ROW()+12*(($AO205-1)*3+$AP205)-ROW())/12+5):INDIRECT("AF"&amp;(ROW()+12*(($AO205-1)*3+$AP205)-ROW())/12+5),AT205)</f>
        <v>0</v>
      </c>
      <c r="AV205" s="304">
        <f ca="1">IF(AND(AR205+AT205&gt;0,AS205+AU205&gt;0),COUNTIF(AV$6:AV204,"&gt;0")+1,0)</f>
        <v>0</v>
      </c>
    </row>
    <row r="206" spans="41:48" x14ac:dyDescent="0.15">
      <c r="AO206" s="304">
        <v>6</v>
      </c>
      <c r="AP206" s="304">
        <v>2</v>
      </c>
      <c r="AQ206" s="304">
        <v>9</v>
      </c>
      <c r="AR206" s="306">
        <f ca="1">IF($AQ206=1,IF(INDIRECT(ADDRESS(($AO206-1)*3+$AP206+5,$AQ206+7))="",0,INDIRECT(ADDRESS(($AO206-1)*3+$AP206+5,$AQ206+7))),IF(INDIRECT(ADDRESS(($AO206-1)*3+$AP206+5,$AQ206+7))="",0,IF(COUNTIF(INDIRECT(ADDRESS(($AO206-1)*36+($AP206-1)*12+6,COLUMN())):INDIRECT(ADDRESS(($AO206-1)*36+($AP206-1)*12+$AQ206+4,COLUMN())),INDIRECT(ADDRESS(($AO206-1)*3+$AP206+5,$AQ206+7)))&gt;=1,0,INDIRECT(ADDRESS(($AO206-1)*3+$AP206+5,$AQ206+7)))))</f>
        <v>0</v>
      </c>
      <c r="AS206" s="304">
        <f ca="1">COUNTIF(INDIRECT("H"&amp;(ROW()+12*(($AO206-1)*3+$AP206)-ROW())/12+5):INDIRECT("S"&amp;(ROW()+12*(($AO206-1)*3+$AP206)-ROW())/12+5),AR206)</f>
        <v>0</v>
      </c>
      <c r="AT206" s="306">
        <f ca="1">IF($AQ206=1,IF(INDIRECT(ADDRESS(($AO206-1)*3+$AP206+5,$AQ206+20))="",0,INDIRECT(ADDRESS(($AO206-1)*3+$AP206+5,$AQ206+20))),IF(INDIRECT(ADDRESS(($AO206-1)*3+$AP206+5,$AQ206+20))="",0,IF(COUNTIF(INDIRECT(ADDRESS(($AO206-1)*36+($AP206-1)*12+6,COLUMN())):INDIRECT(ADDRESS(($AO206-1)*36+($AP206-1)*12+$AQ206+4,COLUMN())),INDIRECT(ADDRESS(($AO206-1)*3+$AP206+5,$AQ206+20)))&gt;=1,0,INDIRECT(ADDRESS(($AO206-1)*3+$AP206+5,$AQ206+20)))))</f>
        <v>0</v>
      </c>
      <c r="AU206" s="304">
        <f ca="1">COUNTIF(INDIRECT("U"&amp;(ROW()+12*(($AO206-1)*3+$AP206)-ROW())/12+5):INDIRECT("AF"&amp;(ROW()+12*(($AO206-1)*3+$AP206)-ROW())/12+5),AT206)</f>
        <v>0</v>
      </c>
      <c r="AV206" s="304">
        <f ca="1">IF(AND(AR206+AT206&gt;0,AS206+AU206&gt;0),COUNTIF(AV$6:AV205,"&gt;0")+1,0)</f>
        <v>0</v>
      </c>
    </row>
    <row r="207" spans="41:48" x14ac:dyDescent="0.15">
      <c r="AO207" s="304">
        <v>6</v>
      </c>
      <c r="AP207" s="304">
        <v>2</v>
      </c>
      <c r="AQ207" s="304">
        <v>10</v>
      </c>
      <c r="AR207" s="306">
        <f ca="1">IF($AQ207=1,IF(INDIRECT(ADDRESS(($AO207-1)*3+$AP207+5,$AQ207+7))="",0,INDIRECT(ADDRESS(($AO207-1)*3+$AP207+5,$AQ207+7))),IF(INDIRECT(ADDRESS(($AO207-1)*3+$AP207+5,$AQ207+7))="",0,IF(COUNTIF(INDIRECT(ADDRESS(($AO207-1)*36+($AP207-1)*12+6,COLUMN())):INDIRECT(ADDRESS(($AO207-1)*36+($AP207-1)*12+$AQ207+4,COLUMN())),INDIRECT(ADDRESS(($AO207-1)*3+$AP207+5,$AQ207+7)))&gt;=1,0,INDIRECT(ADDRESS(($AO207-1)*3+$AP207+5,$AQ207+7)))))</f>
        <v>0</v>
      </c>
      <c r="AS207" s="304">
        <f ca="1">COUNTIF(INDIRECT("H"&amp;(ROW()+12*(($AO207-1)*3+$AP207)-ROW())/12+5):INDIRECT("S"&amp;(ROW()+12*(($AO207-1)*3+$AP207)-ROW())/12+5),AR207)</f>
        <v>0</v>
      </c>
      <c r="AT207" s="306">
        <f ca="1">IF($AQ207=1,IF(INDIRECT(ADDRESS(($AO207-1)*3+$AP207+5,$AQ207+20))="",0,INDIRECT(ADDRESS(($AO207-1)*3+$AP207+5,$AQ207+20))),IF(INDIRECT(ADDRESS(($AO207-1)*3+$AP207+5,$AQ207+20))="",0,IF(COUNTIF(INDIRECT(ADDRESS(($AO207-1)*36+($AP207-1)*12+6,COLUMN())):INDIRECT(ADDRESS(($AO207-1)*36+($AP207-1)*12+$AQ207+4,COLUMN())),INDIRECT(ADDRESS(($AO207-1)*3+$AP207+5,$AQ207+20)))&gt;=1,0,INDIRECT(ADDRESS(($AO207-1)*3+$AP207+5,$AQ207+20)))))</f>
        <v>0</v>
      </c>
      <c r="AU207" s="304">
        <f ca="1">COUNTIF(INDIRECT("U"&amp;(ROW()+12*(($AO207-1)*3+$AP207)-ROW())/12+5):INDIRECT("AF"&amp;(ROW()+12*(($AO207-1)*3+$AP207)-ROW())/12+5),AT207)</f>
        <v>0</v>
      </c>
      <c r="AV207" s="304">
        <f ca="1">IF(AND(AR207+AT207&gt;0,AS207+AU207&gt;0),COUNTIF(AV$6:AV206,"&gt;0")+1,0)</f>
        <v>0</v>
      </c>
    </row>
    <row r="208" spans="41:48" x14ac:dyDescent="0.15">
      <c r="AO208" s="304">
        <v>6</v>
      </c>
      <c r="AP208" s="304">
        <v>2</v>
      </c>
      <c r="AQ208" s="304">
        <v>11</v>
      </c>
      <c r="AR208" s="306">
        <f ca="1">IF($AQ208=1,IF(INDIRECT(ADDRESS(($AO208-1)*3+$AP208+5,$AQ208+7))="",0,INDIRECT(ADDRESS(($AO208-1)*3+$AP208+5,$AQ208+7))),IF(INDIRECT(ADDRESS(($AO208-1)*3+$AP208+5,$AQ208+7))="",0,IF(COUNTIF(INDIRECT(ADDRESS(($AO208-1)*36+($AP208-1)*12+6,COLUMN())):INDIRECT(ADDRESS(($AO208-1)*36+($AP208-1)*12+$AQ208+4,COLUMN())),INDIRECT(ADDRESS(($AO208-1)*3+$AP208+5,$AQ208+7)))&gt;=1,0,INDIRECT(ADDRESS(($AO208-1)*3+$AP208+5,$AQ208+7)))))</f>
        <v>0</v>
      </c>
      <c r="AS208" s="304">
        <f ca="1">COUNTIF(INDIRECT("H"&amp;(ROW()+12*(($AO208-1)*3+$AP208)-ROW())/12+5):INDIRECT("S"&amp;(ROW()+12*(($AO208-1)*3+$AP208)-ROW())/12+5),AR208)</f>
        <v>0</v>
      </c>
      <c r="AT208" s="306">
        <f ca="1">IF($AQ208=1,IF(INDIRECT(ADDRESS(($AO208-1)*3+$AP208+5,$AQ208+20))="",0,INDIRECT(ADDRESS(($AO208-1)*3+$AP208+5,$AQ208+20))),IF(INDIRECT(ADDRESS(($AO208-1)*3+$AP208+5,$AQ208+20))="",0,IF(COUNTIF(INDIRECT(ADDRESS(($AO208-1)*36+($AP208-1)*12+6,COLUMN())):INDIRECT(ADDRESS(($AO208-1)*36+($AP208-1)*12+$AQ208+4,COLUMN())),INDIRECT(ADDRESS(($AO208-1)*3+$AP208+5,$AQ208+20)))&gt;=1,0,INDIRECT(ADDRESS(($AO208-1)*3+$AP208+5,$AQ208+20)))))</f>
        <v>0</v>
      </c>
      <c r="AU208" s="304">
        <f ca="1">COUNTIF(INDIRECT("U"&amp;(ROW()+12*(($AO208-1)*3+$AP208)-ROW())/12+5):INDIRECT("AF"&amp;(ROW()+12*(($AO208-1)*3+$AP208)-ROW())/12+5),AT208)</f>
        <v>0</v>
      </c>
      <c r="AV208" s="304">
        <f ca="1">IF(AND(AR208+AT208&gt;0,AS208+AU208&gt;0),COUNTIF(AV$6:AV207,"&gt;0")+1,0)</f>
        <v>0</v>
      </c>
    </row>
    <row r="209" spans="41:48" x14ac:dyDescent="0.15">
      <c r="AO209" s="304">
        <v>6</v>
      </c>
      <c r="AP209" s="304">
        <v>2</v>
      </c>
      <c r="AQ209" s="304">
        <v>12</v>
      </c>
      <c r="AR209" s="306">
        <f ca="1">IF($AQ209=1,IF(INDIRECT(ADDRESS(($AO209-1)*3+$AP209+5,$AQ209+7))="",0,INDIRECT(ADDRESS(($AO209-1)*3+$AP209+5,$AQ209+7))),IF(INDIRECT(ADDRESS(($AO209-1)*3+$AP209+5,$AQ209+7))="",0,IF(COUNTIF(INDIRECT(ADDRESS(($AO209-1)*36+($AP209-1)*12+6,COLUMN())):INDIRECT(ADDRESS(($AO209-1)*36+($AP209-1)*12+$AQ209+4,COLUMN())),INDIRECT(ADDRESS(($AO209-1)*3+$AP209+5,$AQ209+7)))&gt;=1,0,INDIRECT(ADDRESS(($AO209-1)*3+$AP209+5,$AQ209+7)))))</f>
        <v>0</v>
      </c>
      <c r="AS209" s="304">
        <f ca="1">COUNTIF(INDIRECT("H"&amp;(ROW()+12*(($AO209-1)*3+$AP209)-ROW())/12+5):INDIRECT("S"&amp;(ROW()+12*(($AO209-1)*3+$AP209)-ROW())/12+5),AR209)</f>
        <v>0</v>
      </c>
      <c r="AT209" s="306">
        <f ca="1">IF($AQ209=1,IF(INDIRECT(ADDRESS(($AO209-1)*3+$AP209+5,$AQ209+20))="",0,INDIRECT(ADDRESS(($AO209-1)*3+$AP209+5,$AQ209+20))),IF(INDIRECT(ADDRESS(($AO209-1)*3+$AP209+5,$AQ209+20))="",0,IF(COUNTIF(INDIRECT(ADDRESS(($AO209-1)*36+($AP209-1)*12+6,COLUMN())):INDIRECT(ADDRESS(($AO209-1)*36+($AP209-1)*12+$AQ209+4,COLUMN())),INDIRECT(ADDRESS(($AO209-1)*3+$AP209+5,$AQ209+20)))&gt;=1,0,INDIRECT(ADDRESS(($AO209-1)*3+$AP209+5,$AQ209+20)))))</f>
        <v>0</v>
      </c>
      <c r="AU209" s="304">
        <f ca="1">COUNTIF(INDIRECT("U"&amp;(ROW()+12*(($AO209-1)*3+$AP209)-ROW())/12+5):INDIRECT("AF"&amp;(ROW()+12*(($AO209-1)*3+$AP209)-ROW())/12+5),AT209)</f>
        <v>0</v>
      </c>
      <c r="AV209" s="304">
        <f ca="1">IF(AND(AR209+AT209&gt;0,AS209+AU209&gt;0),COUNTIF(AV$6:AV208,"&gt;0")+1,0)</f>
        <v>0</v>
      </c>
    </row>
    <row r="210" spans="41:48" x14ac:dyDescent="0.15">
      <c r="AO210" s="304">
        <v>6</v>
      </c>
      <c r="AP210" s="304">
        <v>3</v>
      </c>
      <c r="AQ210" s="304">
        <v>1</v>
      </c>
      <c r="AR210" s="306">
        <f ca="1">IF($AQ210=1,IF(INDIRECT(ADDRESS(($AO210-1)*3+$AP210+5,$AQ210+7))="",0,INDIRECT(ADDRESS(($AO210-1)*3+$AP210+5,$AQ210+7))),IF(INDIRECT(ADDRESS(($AO210-1)*3+$AP210+5,$AQ210+7))="",0,IF(COUNTIF(INDIRECT(ADDRESS(($AO210-1)*36+($AP210-1)*12+6,COLUMN())):INDIRECT(ADDRESS(($AO210-1)*36+($AP210-1)*12+$AQ210+4,COLUMN())),INDIRECT(ADDRESS(($AO210-1)*3+$AP210+5,$AQ210+7)))&gt;=1,0,INDIRECT(ADDRESS(($AO210-1)*3+$AP210+5,$AQ210+7)))))</f>
        <v>0</v>
      </c>
      <c r="AS210" s="304">
        <f ca="1">COUNTIF(INDIRECT("H"&amp;(ROW()+12*(($AO210-1)*3+$AP210)-ROW())/12+5):INDIRECT("S"&amp;(ROW()+12*(($AO210-1)*3+$AP210)-ROW())/12+5),AR210)</f>
        <v>0</v>
      </c>
      <c r="AT210" s="306">
        <f ca="1">IF($AQ210=1,IF(INDIRECT(ADDRESS(($AO210-1)*3+$AP210+5,$AQ210+20))="",0,INDIRECT(ADDRESS(($AO210-1)*3+$AP210+5,$AQ210+20))),IF(INDIRECT(ADDRESS(($AO210-1)*3+$AP210+5,$AQ210+20))="",0,IF(COUNTIF(INDIRECT(ADDRESS(($AO210-1)*36+($AP210-1)*12+6,COLUMN())):INDIRECT(ADDRESS(($AO210-1)*36+($AP210-1)*12+$AQ210+4,COLUMN())),INDIRECT(ADDRESS(($AO210-1)*3+$AP210+5,$AQ210+20)))&gt;=1,0,INDIRECT(ADDRESS(($AO210-1)*3+$AP210+5,$AQ210+20)))))</f>
        <v>0</v>
      </c>
      <c r="AU210" s="304">
        <f ca="1">COUNTIF(INDIRECT("U"&amp;(ROW()+12*(($AO210-1)*3+$AP210)-ROW())/12+5):INDIRECT("AF"&amp;(ROW()+12*(($AO210-1)*3+$AP210)-ROW())/12+5),AT210)</f>
        <v>0</v>
      </c>
      <c r="AV210" s="304">
        <f ca="1">IF(AND(AR210+AT210&gt;0,AS210+AU210&gt;0),COUNTIF(AV$6:AV209,"&gt;0")+1,0)</f>
        <v>0</v>
      </c>
    </row>
    <row r="211" spans="41:48" x14ac:dyDescent="0.15">
      <c r="AO211" s="304">
        <v>6</v>
      </c>
      <c r="AP211" s="304">
        <v>3</v>
      </c>
      <c r="AQ211" s="304">
        <v>2</v>
      </c>
      <c r="AR211" s="306">
        <f ca="1">IF($AQ211=1,IF(INDIRECT(ADDRESS(($AO211-1)*3+$AP211+5,$AQ211+7))="",0,INDIRECT(ADDRESS(($AO211-1)*3+$AP211+5,$AQ211+7))),IF(INDIRECT(ADDRESS(($AO211-1)*3+$AP211+5,$AQ211+7))="",0,IF(COUNTIF(INDIRECT(ADDRESS(($AO211-1)*36+($AP211-1)*12+6,COLUMN())):INDIRECT(ADDRESS(($AO211-1)*36+($AP211-1)*12+$AQ211+4,COLUMN())),INDIRECT(ADDRESS(($AO211-1)*3+$AP211+5,$AQ211+7)))&gt;=1,0,INDIRECT(ADDRESS(($AO211-1)*3+$AP211+5,$AQ211+7)))))</f>
        <v>0</v>
      </c>
      <c r="AS211" s="304">
        <f ca="1">COUNTIF(INDIRECT("H"&amp;(ROW()+12*(($AO211-1)*3+$AP211)-ROW())/12+5):INDIRECT("S"&amp;(ROW()+12*(($AO211-1)*3+$AP211)-ROW())/12+5),AR211)</f>
        <v>0</v>
      </c>
      <c r="AT211" s="306">
        <f ca="1">IF($AQ211=1,IF(INDIRECT(ADDRESS(($AO211-1)*3+$AP211+5,$AQ211+20))="",0,INDIRECT(ADDRESS(($AO211-1)*3+$AP211+5,$AQ211+20))),IF(INDIRECT(ADDRESS(($AO211-1)*3+$AP211+5,$AQ211+20))="",0,IF(COUNTIF(INDIRECT(ADDRESS(($AO211-1)*36+($AP211-1)*12+6,COLUMN())):INDIRECT(ADDRESS(($AO211-1)*36+($AP211-1)*12+$AQ211+4,COLUMN())),INDIRECT(ADDRESS(($AO211-1)*3+$AP211+5,$AQ211+20)))&gt;=1,0,INDIRECT(ADDRESS(($AO211-1)*3+$AP211+5,$AQ211+20)))))</f>
        <v>0</v>
      </c>
      <c r="AU211" s="304">
        <f ca="1">COUNTIF(INDIRECT("U"&amp;(ROW()+12*(($AO211-1)*3+$AP211)-ROW())/12+5):INDIRECT("AF"&amp;(ROW()+12*(($AO211-1)*3+$AP211)-ROW())/12+5),AT211)</f>
        <v>0</v>
      </c>
      <c r="AV211" s="304">
        <f ca="1">IF(AND(AR211+AT211&gt;0,AS211+AU211&gt;0),COUNTIF(AV$6:AV210,"&gt;0")+1,0)</f>
        <v>0</v>
      </c>
    </row>
    <row r="212" spans="41:48" x14ac:dyDescent="0.15">
      <c r="AO212" s="304">
        <v>6</v>
      </c>
      <c r="AP212" s="304">
        <v>3</v>
      </c>
      <c r="AQ212" s="304">
        <v>3</v>
      </c>
      <c r="AR212" s="306">
        <f ca="1">IF($AQ212=1,IF(INDIRECT(ADDRESS(($AO212-1)*3+$AP212+5,$AQ212+7))="",0,INDIRECT(ADDRESS(($AO212-1)*3+$AP212+5,$AQ212+7))),IF(INDIRECT(ADDRESS(($AO212-1)*3+$AP212+5,$AQ212+7))="",0,IF(COUNTIF(INDIRECT(ADDRESS(($AO212-1)*36+($AP212-1)*12+6,COLUMN())):INDIRECT(ADDRESS(($AO212-1)*36+($AP212-1)*12+$AQ212+4,COLUMN())),INDIRECT(ADDRESS(($AO212-1)*3+$AP212+5,$AQ212+7)))&gt;=1,0,INDIRECT(ADDRESS(($AO212-1)*3+$AP212+5,$AQ212+7)))))</f>
        <v>0</v>
      </c>
      <c r="AS212" s="304">
        <f ca="1">COUNTIF(INDIRECT("H"&amp;(ROW()+12*(($AO212-1)*3+$AP212)-ROW())/12+5):INDIRECT("S"&amp;(ROW()+12*(($AO212-1)*3+$AP212)-ROW())/12+5),AR212)</f>
        <v>0</v>
      </c>
      <c r="AT212" s="306">
        <f ca="1">IF($AQ212=1,IF(INDIRECT(ADDRESS(($AO212-1)*3+$AP212+5,$AQ212+20))="",0,INDIRECT(ADDRESS(($AO212-1)*3+$AP212+5,$AQ212+20))),IF(INDIRECT(ADDRESS(($AO212-1)*3+$AP212+5,$AQ212+20))="",0,IF(COUNTIF(INDIRECT(ADDRESS(($AO212-1)*36+($AP212-1)*12+6,COLUMN())):INDIRECT(ADDRESS(($AO212-1)*36+($AP212-1)*12+$AQ212+4,COLUMN())),INDIRECT(ADDRESS(($AO212-1)*3+$AP212+5,$AQ212+20)))&gt;=1,0,INDIRECT(ADDRESS(($AO212-1)*3+$AP212+5,$AQ212+20)))))</f>
        <v>0</v>
      </c>
      <c r="AU212" s="304">
        <f ca="1">COUNTIF(INDIRECT("U"&amp;(ROW()+12*(($AO212-1)*3+$AP212)-ROW())/12+5):INDIRECT("AF"&amp;(ROW()+12*(($AO212-1)*3+$AP212)-ROW())/12+5),AT212)</f>
        <v>0</v>
      </c>
      <c r="AV212" s="304">
        <f ca="1">IF(AND(AR212+AT212&gt;0,AS212+AU212&gt;0),COUNTIF(AV$6:AV211,"&gt;0")+1,0)</f>
        <v>0</v>
      </c>
    </row>
    <row r="213" spans="41:48" x14ac:dyDescent="0.15">
      <c r="AO213" s="304">
        <v>6</v>
      </c>
      <c r="AP213" s="304">
        <v>3</v>
      </c>
      <c r="AQ213" s="304">
        <v>4</v>
      </c>
      <c r="AR213" s="306">
        <f ca="1">IF($AQ213=1,IF(INDIRECT(ADDRESS(($AO213-1)*3+$AP213+5,$AQ213+7))="",0,INDIRECT(ADDRESS(($AO213-1)*3+$AP213+5,$AQ213+7))),IF(INDIRECT(ADDRESS(($AO213-1)*3+$AP213+5,$AQ213+7))="",0,IF(COUNTIF(INDIRECT(ADDRESS(($AO213-1)*36+($AP213-1)*12+6,COLUMN())):INDIRECT(ADDRESS(($AO213-1)*36+($AP213-1)*12+$AQ213+4,COLUMN())),INDIRECT(ADDRESS(($AO213-1)*3+$AP213+5,$AQ213+7)))&gt;=1,0,INDIRECT(ADDRESS(($AO213-1)*3+$AP213+5,$AQ213+7)))))</f>
        <v>0</v>
      </c>
      <c r="AS213" s="304">
        <f ca="1">COUNTIF(INDIRECT("H"&amp;(ROW()+12*(($AO213-1)*3+$AP213)-ROW())/12+5):INDIRECT("S"&amp;(ROW()+12*(($AO213-1)*3+$AP213)-ROW())/12+5),AR213)</f>
        <v>0</v>
      </c>
      <c r="AT213" s="306">
        <f ca="1">IF($AQ213=1,IF(INDIRECT(ADDRESS(($AO213-1)*3+$AP213+5,$AQ213+20))="",0,INDIRECT(ADDRESS(($AO213-1)*3+$AP213+5,$AQ213+20))),IF(INDIRECT(ADDRESS(($AO213-1)*3+$AP213+5,$AQ213+20))="",0,IF(COUNTIF(INDIRECT(ADDRESS(($AO213-1)*36+($AP213-1)*12+6,COLUMN())):INDIRECT(ADDRESS(($AO213-1)*36+($AP213-1)*12+$AQ213+4,COLUMN())),INDIRECT(ADDRESS(($AO213-1)*3+$AP213+5,$AQ213+20)))&gt;=1,0,INDIRECT(ADDRESS(($AO213-1)*3+$AP213+5,$AQ213+20)))))</f>
        <v>0</v>
      </c>
      <c r="AU213" s="304">
        <f ca="1">COUNTIF(INDIRECT("U"&amp;(ROW()+12*(($AO213-1)*3+$AP213)-ROW())/12+5):INDIRECT("AF"&amp;(ROW()+12*(($AO213-1)*3+$AP213)-ROW())/12+5),AT213)</f>
        <v>0</v>
      </c>
      <c r="AV213" s="304">
        <f ca="1">IF(AND(AR213+AT213&gt;0,AS213+AU213&gt;0),COUNTIF(AV$6:AV212,"&gt;0")+1,0)</f>
        <v>0</v>
      </c>
    </row>
    <row r="214" spans="41:48" x14ac:dyDescent="0.15">
      <c r="AO214" s="304">
        <v>6</v>
      </c>
      <c r="AP214" s="304">
        <v>3</v>
      </c>
      <c r="AQ214" s="304">
        <v>5</v>
      </c>
      <c r="AR214" s="306">
        <f ca="1">IF($AQ214=1,IF(INDIRECT(ADDRESS(($AO214-1)*3+$AP214+5,$AQ214+7))="",0,INDIRECT(ADDRESS(($AO214-1)*3+$AP214+5,$AQ214+7))),IF(INDIRECT(ADDRESS(($AO214-1)*3+$AP214+5,$AQ214+7))="",0,IF(COUNTIF(INDIRECT(ADDRESS(($AO214-1)*36+($AP214-1)*12+6,COLUMN())):INDIRECT(ADDRESS(($AO214-1)*36+($AP214-1)*12+$AQ214+4,COLUMN())),INDIRECT(ADDRESS(($AO214-1)*3+$AP214+5,$AQ214+7)))&gt;=1,0,INDIRECT(ADDRESS(($AO214-1)*3+$AP214+5,$AQ214+7)))))</f>
        <v>0</v>
      </c>
      <c r="AS214" s="304">
        <f ca="1">COUNTIF(INDIRECT("H"&amp;(ROW()+12*(($AO214-1)*3+$AP214)-ROW())/12+5):INDIRECT("S"&amp;(ROW()+12*(($AO214-1)*3+$AP214)-ROW())/12+5),AR214)</f>
        <v>0</v>
      </c>
      <c r="AT214" s="306">
        <f ca="1">IF($AQ214=1,IF(INDIRECT(ADDRESS(($AO214-1)*3+$AP214+5,$AQ214+20))="",0,INDIRECT(ADDRESS(($AO214-1)*3+$AP214+5,$AQ214+20))),IF(INDIRECT(ADDRESS(($AO214-1)*3+$AP214+5,$AQ214+20))="",0,IF(COUNTIF(INDIRECT(ADDRESS(($AO214-1)*36+($AP214-1)*12+6,COLUMN())):INDIRECT(ADDRESS(($AO214-1)*36+($AP214-1)*12+$AQ214+4,COLUMN())),INDIRECT(ADDRESS(($AO214-1)*3+$AP214+5,$AQ214+20)))&gt;=1,0,INDIRECT(ADDRESS(($AO214-1)*3+$AP214+5,$AQ214+20)))))</f>
        <v>0</v>
      </c>
      <c r="AU214" s="304">
        <f ca="1">COUNTIF(INDIRECT("U"&amp;(ROW()+12*(($AO214-1)*3+$AP214)-ROW())/12+5):INDIRECT("AF"&amp;(ROW()+12*(($AO214-1)*3+$AP214)-ROW())/12+5),AT214)</f>
        <v>0</v>
      </c>
      <c r="AV214" s="304">
        <f ca="1">IF(AND(AR214+AT214&gt;0,AS214+AU214&gt;0),COUNTIF(AV$6:AV213,"&gt;0")+1,0)</f>
        <v>0</v>
      </c>
    </row>
    <row r="215" spans="41:48" x14ac:dyDescent="0.15">
      <c r="AO215" s="304">
        <v>6</v>
      </c>
      <c r="AP215" s="304">
        <v>3</v>
      </c>
      <c r="AQ215" s="304">
        <v>6</v>
      </c>
      <c r="AR215" s="306">
        <f ca="1">IF($AQ215=1,IF(INDIRECT(ADDRESS(($AO215-1)*3+$AP215+5,$AQ215+7))="",0,INDIRECT(ADDRESS(($AO215-1)*3+$AP215+5,$AQ215+7))),IF(INDIRECT(ADDRESS(($AO215-1)*3+$AP215+5,$AQ215+7))="",0,IF(COUNTIF(INDIRECT(ADDRESS(($AO215-1)*36+($AP215-1)*12+6,COLUMN())):INDIRECT(ADDRESS(($AO215-1)*36+($AP215-1)*12+$AQ215+4,COLUMN())),INDIRECT(ADDRESS(($AO215-1)*3+$AP215+5,$AQ215+7)))&gt;=1,0,INDIRECT(ADDRESS(($AO215-1)*3+$AP215+5,$AQ215+7)))))</f>
        <v>0</v>
      </c>
      <c r="AS215" s="304">
        <f ca="1">COUNTIF(INDIRECT("H"&amp;(ROW()+12*(($AO215-1)*3+$AP215)-ROW())/12+5):INDIRECT("S"&amp;(ROW()+12*(($AO215-1)*3+$AP215)-ROW())/12+5),AR215)</f>
        <v>0</v>
      </c>
      <c r="AT215" s="306">
        <f ca="1">IF($AQ215=1,IF(INDIRECT(ADDRESS(($AO215-1)*3+$AP215+5,$AQ215+20))="",0,INDIRECT(ADDRESS(($AO215-1)*3+$AP215+5,$AQ215+20))),IF(INDIRECT(ADDRESS(($AO215-1)*3+$AP215+5,$AQ215+20))="",0,IF(COUNTIF(INDIRECT(ADDRESS(($AO215-1)*36+($AP215-1)*12+6,COLUMN())):INDIRECT(ADDRESS(($AO215-1)*36+($AP215-1)*12+$AQ215+4,COLUMN())),INDIRECT(ADDRESS(($AO215-1)*3+$AP215+5,$AQ215+20)))&gt;=1,0,INDIRECT(ADDRESS(($AO215-1)*3+$AP215+5,$AQ215+20)))))</f>
        <v>0</v>
      </c>
      <c r="AU215" s="304">
        <f ca="1">COUNTIF(INDIRECT("U"&amp;(ROW()+12*(($AO215-1)*3+$AP215)-ROW())/12+5):INDIRECT("AF"&amp;(ROW()+12*(($AO215-1)*3+$AP215)-ROW())/12+5),AT215)</f>
        <v>0</v>
      </c>
      <c r="AV215" s="304">
        <f ca="1">IF(AND(AR215+AT215&gt;0,AS215+AU215&gt;0),COUNTIF(AV$6:AV214,"&gt;0")+1,0)</f>
        <v>0</v>
      </c>
    </row>
    <row r="216" spans="41:48" x14ac:dyDescent="0.15">
      <c r="AO216" s="304">
        <v>6</v>
      </c>
      <c r="AP216" s="304">
        <v>3</v>
      </c>
      <c r="AQ216" s="304">
        <v>7</v>
      </c>
      <c r="AR216" s="306">
        <f ca="1">IF($AQ216=1,IF(INDIRECT(ADDRESS(($AO216-1)*3+$AP216+5,$AQ216+7))="",0,INDIRECT(ADDRESS(($AO216-1)*3+$AP216+5,$AQ216+7))),IF(INDIRECT(ADDRESS(($AO216-1)*3+$AP216+5,$AQ216+7))="",0,IF(COUNTIF(INDIRECT(ADDRESS(($AO216-1)*36+($AP216-1)*12+6,COLUMN())):INDIRECT(ADDRESS(($AO216-1)*36+($AP216-1)*12+$AQ216+4,COLUMN())),INDIRECT(ADDRESS(($AO216-1)*3+$AP216+5,$AQ216+7)))&gt;=1,0,INDIRECT(ADDRESS(($AO216-1)*3+$AP216+5,$AQ216+7)))))</f>
        <v>0</v>
      </c>
      <c r="AS216" s="304">
        <f ca="1">COUNTIF(INDIRECT("H"&amp;(ROW()+12*(($AO216-1)*3+$AP216)-ROW())/12+5):INDIRECT("S"&amp;(ROW()+12*(($AO216-1)*3+$AP216)-ROW())/12+5),AR216)</f>
        <v>0</v>
      </c>
      <c r="AT216" s="306">
        <f ca="1">IF($AQ216=1,IF(INDIRECT(ADDRESS(($AO216-1)*3+$AP216+5,$AQ216+20))="",0,INDIRECT(ADDRESS(($AO216-1)*3+$AP216+5,$AQ216+20))),IF(INDIRECT(ADDRESS(($AO216-1)*3+$AP216+5,$AQ216+20))="",0,IF(COUNTIF(INDIRECT(ADDRESS(($AO216-1)*36+($AP216-1)*12+6,COLUMN())):INDIRECT(ADDRESS(($AO216-1)*36+($AP216-1)*12+$AQ216+4,COLUMN())),INDIRECT(ADDRESS(($AO216-1)*3+$AP216+5,$AQ216+20)))&gt;=1,0,INDIRECT(ADDRESS(($AO216-1)*3+$AP216+5,$AQ216+20)))))</f>
        <v>0</v>
      </c>
      <c r="AU216" s="304">
        <f ca="1">COUNTIF(INDIRECT("U"&amp;(ROW()+12*(($AO216-1)*3+$AP216)-ROW())/12+5):INDIRECT("AF"&amp;(ROW()+12*(($AO216-1)*3+$AP216)-ROW())/12+5),AT216)</f>
        <v>0</v>
      </c>
      <c r="AV216" s="304">
        <f ca="1">IF(AND(AR216+AT216&gt;0,AS216+AU216&gt;0),COUNTIF(AV$6:AV215,"&gt;0")+1,0)</f>
        <v>0</v>
      </c>
    </row>
    <row r="217" spans="41:48" x14ac:dyDescent="0.15">
      <c r="AO217" s="304">
        <v>6</v>
      </c>
      <c r="AP217" s="304">
        <v>3</v>
      </c>
      <c r="AQ217" s="304">
        <v>8</v>
      </c>
      <c r="AR217" s="306">
        <f ca="1">IF($AQ217=1,IF(INDIRECT(ADDRESS(($AO217-1)*3+$AP217+5,$AQ217+7))="",0,INDIRECT(ADDRESS(($AO217-1)*3+$AP217+5,$AQ217+7))),IF(INDIRECT(ADDRESS(($AO217-1)*3+$AP217+5,$AQ217+7))="",0,IF(COUNTIF(INDIRECT(ADDRESS(($AO217-1)*36+($AP217-1)*12+6,COLUMN())):INDIRECT(ADDRESS(($AO217-1)*36+($AP217-1)*12+$AQ217+4,COLUMN())),INDIRECT(ADDRESS(($AO217-1)*3+$AP217+5,$AQ217+7)))&gt;=1,0,INDIRECT(ADDRESS(($AO217-1)*3+$AP217+5,$AQ217+7)))))</f>
        <v>0</v>
      </c>
      <c r="AS217" s="304">
        <f ca="1">COUNTIF(INDIRECT("H"&amp;(ROW()+12*(($AO217-1)*3+$AP217)-ROW())/12+5):INDIRECT("S"&amp;(ROW()+12*(($AO217-1)*3+$AP217)-ROW())/12+5),AR217)</f>
        <v>0</v>
      </c>
      <c r="AT217" s="306">
        <f ca="1">IF($AQ217=1,IF(INDIRECT(ADDRESS(($AO217-1)*3+$AP217+5,$AQ217+20))="",0,INDIRECT(ADDRESS(($AO217-1)*3+$AP217+5,$AQ217+20))),IF(INDIRECT(ADDRESS(($AO217-1)*3+$AP217+5,$AQ217+20))="",0,IF(COUNTIF(INDIRECT(ADDRESS(($AO217-1)*36+($AP217-1)*12+6,COLUMN())):INDIRECT(ADDRESS(($AO217-1)*36+($AP217-1)*12+$AQ217+4,COLUMN())),INDIRECT(ADDRESS(($AO217-1)*3+$AP217+5,$AQ217+20)))&gt;=1,0,INDIRECT(ADDRESS(($AO217-1)*3+$AP217+5,$AQ217+20)))))</f>
        <v>0</v>
      </c>
      <c r="AU217" s="304">
        <f ca="1">COUNTIF(INDIRECT("U"&amp;(ROW()+12*(($AO217-1)*3+$AP217)-ROW())/12+5):INDIRECT("AF"&amp;(ROW()+12*(($AO217-1)*3+$AP217)-ROW())/12+5),AT217)</f>
        <v>0</v>
      </c>
      <c r="AV217" s="304">
        <f ca="1">IF(AND(AR217+AT217&gt;0,AS217+AU217&gt;0),COUNTIF(AV$6:AV216,"&gt;0")+1,0)</f>
        <v>0</v>
      </c>
    </row>
    <row r="218" spans="41:48" x14ac:dyDescent="0.15">
      <c r="AO218" s="304">
        <v>6</v>
      </c>
      <c r="AP218" s="304">
        <v>3</v>
      </c>
      <c r="AQ218" s="304">
        <v>9</v>
      </c>
      <c r="AR218" s="306">
        <f ca="1">IF($AQ218=1,IF(INDIRECT(ADDRESS(($AO218-1)*3+$AP218+5,$AQ218+7))="",0,INDIRECT(ADDRESS(($AO218-1)*3+$AP218+5,$AQ218+7))),IF(INDIRECT(ADDRESS(($AO218-1)*3+$AP218+5,$AQ218+7))="",0,IF(COUNTIF(INDIRECT(ADDRESS(($AO218-1)*36+($AP218-1)*12+6,COLUMN())):INDIRECT(ADDRESS(($AO218-1)*36+($AP218-1)*12+$AQ218+4,COLUMN())),INDIRECT(ADDRESS(($AO218-1)*3+$AP218+5,$AQ218+7)))&gt;=1,0,INDIRECT(ADDRESS(($AO218-1)*3+$AP218+5,$AQ218+7)))))</f>
        <v>0</v>
      </c>
      <c r="AS218" s="304">
        <f ca="1">COUNTIF(INDIRECT("H"&amp;(ROW()+12*(($AO218-1)*3+$AP218)-ROW())/12+5):INDIRECT("S"&amp;(ROW()+12*(($AO218-1)*3+$AP218)-ROW())/12+5),AR218)</f>
        <v>0</v>
      </c>
      <c r="AT218" s="306">
        <f ca="1">IF($AQ218=1,IF(INDIRECT(ADDRESS(($AO218-1)*3+$AP218+5,$AQ218+20))="",0,INDIRECT(ADDRESS(($AO218-1)*3+$AP218+5,$AQ218+20))),IF(INDIRECT(ADDRESS(($AO218-1)*3+$AP218+5,$AQ218+20))="",0,IF(COUNTIF(INDIRECT(ADDRESS(($AO218-1)*36+($AP218-1)*12+6,COLUMN())):INDIRECT(ADDRESS(($AO218-1)*36+($AP218-1)*12+$AQ218+4,COLUMN())),INDIRECT(ADDRESS(($AO218-1)*3+$AP218+5,$AQ218+20)))&gt;=1,0,INDIRECT(ADDRESS(($AO218-1)*3+$AP218+5,$AQ218+20)))))</f>
        <v>0</v>
      </c>
      <c r="AU218" s="304">
        <f ca="1">COUNTIF(INDIRECT("U"&amp;(ROW()+12*(($AO218-1)*3+$AP218)-ROW())/12+5):INDIRECT("AF"&amp;(ROW()+12*(($AO218-1)*3+$AP218)-ROW())/12+5),AT218)</f>
        <v>0</v>
      </c>
      <c r="AV218" s="304">
        <f ca="1">IF(AND(AR218+AT218&gt;0,AS218+AU218&gt;0),COUNTIF(AV$6:AV217,"&gt;0")+1,0)</f>
        <v>0</v>
      </c>
    </row>
    <row r="219" spans="41:48" x14ac:dyDescent="0.15">
      <c r="AO219" s="304">
        <v>6</v>
      </c>
      <c r="AP219" s="304">
        <v>3</v>
      </c>
      <c r="AQ219" s="304">
        <v>10</v>
      </c>
      <c r="AR219" s="306">
        <f ca="1">IF($AQ219=1,IF(INDIRECT(ADDRESS(($AO219-1)*3+$AP219+5,$AQ219+7))="",0,INDIRECT(ADDRESS(($AO219-1)*3+$AP219+5,$AQ219+7))),IF(INDIRECT(ADDRESS(($AO219-1)*3+$AP219+5,$AQ219+7))="",0,IF(COUNTIF(INDIRECT(ADDRESS(($AO219-1)*36+($AP219-1)*12+6,COLUMN())):INDIRECT(ADDRESS(($AO219-1)*36+($AP219-1)*12+$AQ219+4,COLUMN())),INDIRECT(ADDRESS(($AO219-1)*3+$AP219+5,$AQ219+7)))&gt;=1,0,INDIRECT(ADDRESS(($AO219-1)*3+$AP219+5,$AQ219+7)))))</f>
        <v>0</v>
      </c>
      <c r="AS219" s="304">
        <f ca="1">COUNTIF(INDIRECT("H"&amp;(ROW()+12*(($AO219-1)*3+$AP219)-ROW())/12+5):INDIRECT("S"&amp;(ROW()+12*(($AO219-1)*3+$AP219)-ROW())/12+5),AR219)</f>
        <v>0</v>
      </c>
      <c r="AT219" s="306">
        <f ca="1">IF($AQ219=1,IF(INDIRECT(ADDRESS(($AO219-1)*3+$AP219+5,$AQ219+20))="",0,INDIRECT(ADDRESS(($AO219-1)*3+$AP219+5,$AQ219+20))),IF(INDIRECT(ADDRESS(($AO219-1)*3+$AP219+5,$AQ219+20))="",0,IF(COUNTIF(INDIRECT(ADDRESS(($AO219-1)*36+($AP219-1)*12+6,COLUMN())):INDIRECT(ADDRESS(($AO219-1)*36+($AP219-1)*12+$AQ219+4,COLUMN())),INDIRECT(ADDRESS(($AO219-1)*3+$AP219+5,$AQ219+20)))&gt;=1,0,INDIRECT(ADDRESS(($AO219-1)*3+$AP219+5,$AQ219+20)))))</f>
        <v>0</v>
      </c>
      <c r="AU219" s="304">
        <f ca="1">COUNTIF(INDIRECT("U"&amp;(ROW()+12*(($AO219-1)*3+$AP219)-ROW())/12+5):INDIRECT("AF"&amp;(ROW()+12*(($AO219-1)*3+$AP219)-ROW())/12+5),AT219)</f>
        <v>0</v>
      </c>
      <c r="AV219" s="304">
        <f ca="1">IF(AND(AR219+AT219&gt;0,AS219+AU219&gt;0),COUNTIF(AV$6:AV218,"&gt;0")+1,0)</f>
        <v>0</v>
      </c>
    </row>
    <row r="220" spans="41:48" x14ac:dyDescent="0.15">
      <c r="AO220" s="304">
        <v>6</v>
      </c>
      <c r="AP220" s="304">
        <v>3</v>
      </c>
      <c r="AQ220" s="304">
        <v>11</v>
      </c>
      <c r="AR220" s="306">
        <f ca="1">IF($AQ220=1,IF(INDIRECT(ADDRESS(($AO220-1)*3+$AP220+5,$AQ220+7))="",0,INDIRECT(ADDRESS(($AO220-1)*3+$AP220+5,$AQ220+7))),IF(INDIRECT(ADDRESS(($AO220-1)*3+$AP220+5,$AQ220+7))="",0,IF(COUNTIF(INDIRECT(ADDRESS(($AO220-1)*36+($AP220-1)*12+6,COLUMN())):INDIRECT(ADDRESS(($AO220-1)*36+($AP220-1)*12+$AQ220+4,COLUMN())),INDIRECT(ADDRESS(($AO220-1)*3+$AP220+5,$AQ220+7)))&gt;=1,0,INDIRECT(ADDRESS(($AO220-1)*3+$AP220+5,$AQ220+7)))))</f>
        <v>0</v>
      </c>
      <c r="AS220" s="304">
        <f ca="1">COUNTIF(INDIRECT("H"&amp;(ROW()+12*(($AO220-1)*3+$AP220)-ROW())/12+5):INDIRECT("S"&amp;(ROW()+12*(($AO220-1)*3+$AP220)-ROW())/12+5),AR220)</f>
        <v>0</v>
      </c>
      <c r="AT220" s="306">
        <f ca="1">IF($AQ220=1,IF(INDIRECT(ADDRESS(($AO220-1)*3+$AP220+5,$AQ220+20))="",0,INDIRECT(ADDRESS(($AO220-1)*3+$AP220+5,$AQ220+20))),IF(INDIRECT(ADDRESS(($AO220-1)*3+$AP220+5,$AQ220+20))="",0,IF(COUNTIF(INDIRECT(ADDRESS(($AO220-1)*36+($AP220-1)*12+6,COLUMN())):INDIRECT(ADDRESS(($AO220-1)*36+($AP220-1)*12+$AQ220+4,COLUMN())),INDIRECT(ADDRESS(($AO220-1)*3+$AP220+5,$AQ220+20)))&gt;=1,0,INDIRECT(ADDRESS(($AO220-1)*3+$AP220+5,$AQ220+20)))))</f>
        <v>0</v>
      </c>
      <c r="AU220" s="304">
        <f ca="1">COUNTIF(INDIRECT("U"&amp;(ROW()+12*(($AO220-1)*3+$AP220)-ROW())/12+5):INDIRECT("AF"&amp;(ROW()+12*(($AO220-1)*3+$AP220)-ROW())/12+5),AT220)</f>
        <v>0</v>
      </c>
      <c r="AV220" s="304">
        <f ca="1">IF(AND(AR220+AT220&gt;0,AS220+AU220&gt;0),COUNTIF(AV$6:AV219,"&gt;0")+1,0)</f>
        <v>0</v>
      </c>
    </row>
    <row r="221" spans="41:48" x14ac:dyDescent="0.15">
      <c r="AO221" s="304">
        <v>6</v>
      </c>
      <c r="AP221" s="304">
        <v>3</v>
      </c>
      <c r="AQ221" s="304">
        <v>12</v>
      </c>
      <c r="AR221" s="306">
        <f ca="1">IF($AQ221=1,IF(INDIRECT(ADDRESS(($AO221-1)*3+$AP221+5,$AQ221+7))="",0,INDIRECT(ADDRESS(($AO221-1)*3+$AP221+5,$AQ221+7))),IF(INDIRECT(ADDRESS(($AO221-1)*3+$AP221+5,$AQ221+7))="",0,IF(COUNTIF(INDIRECT(ADDRESS(($AO221-1)*36+($AP221-1)*12+6,COLUMN())):INDIRECT(ADDRESS(($AO221-1)*36+($AP221-1)*12+$AQ221+4,COLUMN())),INDIRECT(ADDRESS(($AO221-1)*3+$AP221+5,$AQ221+7)))&gt;=1,0,INDIRECT(ADDRESS(($AO221-1)*3+$AP221+5,$AQ221+7)))))</f>
        <v>0</v>
      </c>
      <c r="AS221" s="304">
        <f ca="1">COUNTIF(INDIRECT("H"&amp;(ROW()+12*(($AO221-1)*3+$AP221)-ROW())/12+5):INDIRECT("S"&amp;(ROW()+12*(($AO221-1)*3+$AP221)-ROW())/12+5),AR221)</f>
        <v>0</v>
      </c>
      <c r="AT221" s="306">
        <f ca="1">IF($AQ221=1,IF(INDIRECT(ADDRESS(($AO221-1)*3+$AP221+5,$AQ221+20))="",0,INDIRECT(ADDRESS(($AO221-1)*3+$AP221+5,$AQ221+20))),IF(INDIRECT(ADDRESS(($AO221-1)*3+$AP221+5,$AQ221+20))="",0,IF(COUNTIF(INDIRECT(ADDRESS(($AO221-1)*36+($AP221-1)*12+6,COLUMN())):INDIRECT(ADDRESS(($AO221-1)*36+($AP221-1)*12+$AQ221+4,COLUMN())),INDIRECT(ADDRESS(($AO221-1)*3+$AP221+5,$AQ221+20)))&gt;=1,0,INDIRECT(ADDRESS(($AO221-1)*3+$AP221+5,$AQ221+20)))))</f>
        <v>0</v>
      </c>
      <c r="AU221" s="304">
        <f ca="1">COUNTIF(INDIRECT("U"&amp;(ROW()+12*(($AO221-1)*3+$AP221)-ROW())/12+5):INDIRECT("AF"&amp;(ROW()+12*(($AO221-1)*3+$AP221)-ROW())/12+5),AT221)</f>
        <v>0</v>
      </c>
      <c r="AV221" s="304">
        <f ca="1">IF(AND(AR221+AT221&gt;0,AS221+AU221&gt;0),COUNTIF(AV$6:AV220,"&gt;0")+1,0)</f>
        <v>0</v>
      </c>
    </row>
    <row r="222" spans="41:48" x14ac:dyDescent="0.15">
      <c r="AO222" s="304">
        <v>7</v>
      </c>
      <c r="AP222" s="304">
        <v>1</v>
      </c>
      <c r="AQ222" s="304">
        <v>1</v>
      </c>
      <c r="AR222" s="306">
        <f ca="1">IF($AQ222=1,IF(INDIRECT(ADDRESS(($AO222-1)*3+$AP222+5,$AQ222+7))="",0,INDIRECT(ADDRESS(($AO222-1)*3+$AP222+5,$AQ222+7))),IF(INDIRECT(ADDRESS(($AO222-1)*3+$AP222+5,$AQ222+7))="",0,IF(COUNTIF(INDIRECT(ADDRESS(($AO222-1)*36+($AP222-1)*12+6,COLUMN())):INDIRECT(ADDRESS(($AO222-1)*36+($AP222-1)*12+$AQ222+4,COLUMN())),INDIRECT(ADDRESS(($AO222-1)*3+$AP222+5,$AQ222+7)))&gt;=1,0,INDIRECT(ADDRESS(($AO222-1)*3+$AP222+5,$AQ222+7)))))</f>
        <v>0</v>
      </c>
      <c r="AS222" s="304">
        <f ca="1">COUNTIF(INDIRECT("H"&amp;(ROW()+12*(($AO222-1)*3+$AP222)-ROW())/12+5):INDIRECT("S"&amp;(ROW()+12*(($AO222-1)*3+$AP222)-ROW())/12+5),AR222)</f>
        <v>0</v>
      </c>
      <c r="AT222" s="306">
        <f ca="1">IF($AQ222=1,IF(INDIRECT(ADDRESS(($AO222-1)*3+$AP222+5,$AQ222+20))="",0,INDIRECT(ADDRESS(($AO222-1)*3+$AP222+5,$AQ222+20))),IF(INDIRECT(ADDRESS(($AO222-1)*3+$AP222+5,$AQ222+20))="",0,IF(COUNTIF(INDIRECT(ADDRESS(($AO222-1)*36+($AP222-1)*12+6,COLUMN())):INDIRECT(ADDRESS(($AO222-1)*36+($AP222-1)*12+$AQ222+4,COLUMN())),INDIRECT(ADDRESS(($AO222-1)*3+$AP222+5,$AQ222+20)))&gt;=1,0,INDIRECT(ADDRESS(($AO222-1)*3+$AP222+5,$AQ222+20)))))</f>
        <v>0</v>
      </c>
      <c r="AU222" s="304">
        <f ca="1">COUNTIF(INDIRECT("U"&amp;(ROW()+12*(($AO222-1)*3+$AP222)-ROW())/12+5):INDIRECT("AF"&amp;(ROW()+12*(($AO222-1)*3+$AP222)-ROW())/12+5),AT222)</f>
        <v>0</v>
      </c>
      <c r="AV222" s="304">
        <f ca="1">IF(AND(AR222+AT222&gt;0,AS222+AU222&gt;0),COUNTIF(AV$6:AV221,"&gt;0")+1,0)</f>
        <v>0</v>
      </c>
    </row>
    <row r="223" spans="41:48" x14ac:dyDescent="0.15">
      <c r="AO223" s="304">
        <v>7</v>
      </c>
      <c r="AP223" s="304">
        <v>1</v>
      </c>
      <c r="AQ223" s="304">
        <v>2</v>
      </c>
      <c r="AR223" s="306">
        <f ca="1">IF($AQ223=1,IF(INDIRECT(ADDRESS(($AO223-1)*3+$AP223+5,$AQ223+7))="",0,INDIRECT(ADDRESS(($AO223-1)*3+$AP223+5,$AQ223+7))),IF(INDIRECT(ADDRESS(($AO223-1)*3+$AP223+5,$AQ223+7))="",0,IF(COUNTIF(INDIRECT(ADDRESS(($AO223-1)*36+($AP223-1)*12+6,COLUMN())):INDIRECT(ADDRESS(($AO223-1)*36+($AP223-1)*12+$AQ223+4,COLUMN())),INDIRECT(ADDRESS(($AO223-1)*3+$AP223+5,$AQ223+7)))&gt;=1,0,INDIRECT(ADDRESS(($AO223-1)*3+$AP223+5,$AQ223+7)))))</f>
        <v>0</v>
      </c>
      <c r="AS223" s="304">
        <f ca="1">COUNTIF(INDIRECT("H"&amp;(ROW()+12*(($AO223-1)*3+$AP223)-ROW())/12+5):INDIRECT("S"&amp;(ROW()+12*(($AO223-1)*3+$AP223)-ROW())/12+5),AR223)</f>
        <v>0</v>
      </c>
      <c r="AT223" s="306">
        <f ca="1">IF($AQ223=1,IF(INDIRECT(ADDRESS(($AO223-1)*3+$AP223+5,$AQ223+20))="",0,INDIRECT(ADDRESS(($AO223-1)*3+$AP223+5,$AQ223+20))),IF(INDIRECT(ADDRESS(($AO223-1)*3+$AP223+5,$AQ223+20))="",0,IF(COUNTIF(INDIRECT(ADDRESS(($AO223-1)*36+($AP223-1)*12+6,COLUMN())):INDIRECT(ADDRESS(($AO223-1)*36+($AP223-1)*12+$AQ223+4,COLUMN())),INDIRECT(ADDRESS(($AO223-1)*3+$AP223+5,$AQ223+20)))&gt;=1,0,INDIRECT(ADDRESS(($AO223-1)*3+$AP223+5,$AQ223+20)))))</f>
        <v>0</v>
      </c>
      <c r="AU223" s="304">
        <f ca="1">COUNTIF(INDIRECT("U"&amp;(ROW()+12*(($AO223-1)*3+$AP223)-ROW())/12+5):INDIRECT("AF"&amp;(ROW()+12*(($AO223-1)*3+$AP223)-ROW())/12+5),AT223)</f>
        <v>0</v>
      </c>
      <c r="AV223" s="304">
        <f ca="1">IF(AND(AR223+AT223&gt;0,AS223+AU223&gt;0),COUNTIF(AV$6:AV222,"&gt;0")+1,0)</f>
        <v>0</v>
      </c>
    </row>
    <row r="224" spans="41:48" x14ac:dyDescent="0.15">
      <c r="AO224" s="304">
        <v>7</v>
      </c>
      <c r="AP224" s="304">
        <v>1</v>
      </c>
      <c r="AQ224" s="304">
        <v>3</v>
      </c>
      <c r="AR224" s="306">
        <f ca="1">IF($AQ224=1,IF(INDIRECT(ADDRESS(($AO224-1)*3+$AP224+5,$AQ224+7))="",0,INDIRECT(ADDRESS(($AO224-1)*3+$AP224+5,$AQ224+7))),IF(INDIRECT(ADDRESS(($AO224-1)*3+$AP224+5,$AQ224+7))="",0,IF(COUNTIF(INDIRECT(ADDRESS(($AO224-1)*36+($AP224-1)*12+6,COLUMN())):INDIRECT(ADDRESS(($AO224-1)*36+($AP224-1)*12+$AQ224+4,COLUMN())),INDIRECT(ADDRESS(($AO224-1)*3+$AP224+5,$AQ224+7)))&gt;=1,0,INDIRECT(ADDRESS(($AO224-1)*3+$AP224+5,$AQ224+7)))))</f>
        <v>0</v>
      </c>
      <c r="AS224" s="304">
        <f ca="1">COUNTIF(INDIRECT("H"&amp;(ROW()+12*(($AO224-1)*3+$AP224)-ROW())/12+5):INDIRECT("S"&amp;(ROW()+12*(($AO224-1)*3+$AP224)-ROW())/12+5),AR224)</f>
        <v>0</v>
      </c>
      <c r="AT224" s="306">
        <f ca="1">IF($AQ224=1,IF(INDIRECT(ADDRESS(($AO224-1)*3+$AP224+5,$AQ224+20))="",0,INDIRECT(ADDRESS(($AO224-1)*3+$AP224+5,$AQ224+20))),IF(INDIRECT(ADDRESS(($AO224-1)*3+$AP224+5,$AQ224+20))="",0,IF(COUNTIF(INDIRECT(ADDRESS(($AO224-1)*36+($AP224-1)*12+6,COLUMN())):INDIRECT(ADDRESS(($AO224-1)*36+($AP224-1)*12+$AQ224+4,COLUMN())),INDIRECT(ADDRESS(($AO224-1)*3+$AP224+5,$AQ224+20)))&gt;=1,0,INDIRECT(ADDRESS(($AO224-1)*3+$AP224+5,$AQ224+20)))))</f>
        <v>0</v>
      </c>
      <c r="AU224" s="304">
        <f ca="1">COUNTIF(INDIRECT("U"&amp;(ROW()+12*(($AO224-1)*3+$AP224)-ROW())/12+5):INDIRECT("AF"&amp;(ROW()+12*(($AO224-1)*3+$AP224)-ROW())/12+5),AT224)</f>
        <v>0</v>
      </c>
      <c r="AV224" s="304">
        <f ca="1">IF(AND(AR224+AT224&gt;0,AS224+AU224&gt;0),COUNTIF(AV$6:AV223,"&gt;0")+1,0)</f>
        <v>0</v>
      </c>
    </row>
    <row r="225" spans="41:48" x14ac:dyDescent="0.15">
      <c r="AO225" s="304">
        <v>7</v>
      </c>
      <c r="AP225" s="304">
        <v>1</v>
      </c>
      <c r="AQ225" s="304">
        <v>4</v>
      </c>
      <c r="AR225" s="306">
        <f ca="1">IF($AQ225=1,IF(INDIRECT(ADDRESS(($AO225-1)*3+$AP225+5,$AQ225+7))="",0,INDIRECT(ADDRESS(($AO225-1)*3+$AP225+5,$AQ225+7))),IF(INDIRECT(ADDRESS(($AO225-1)*3+$AP225+5,$AQ225+7))="",0,IF(COUNTIF(INDIRECT(ADDRESS(($AO225-1)*36+($AP225-1)*12+6,COLUMN())):INDIRECT(ADDRESS(($AO225-1)*36+($AP225-1)*12+$AQ225+4,COLUMN())),INDIRECT(ADDRESS(($AO225-1)*3+$AP225+5,$AQ225+7)))&gt;=1,0,INDIRECT(ADDRESS(($AO225-1)*3+$AP225+5,$AQ225+7)))))</f>
        <v>0</v>
      </c>
      <c r="AS225" s="304">
        <f ca="1">COUNTIF(INDIRECT("H"&amp;(ROW()+12*(($AO225-1)*3+$AP225)-ROW())/12+5):INDIRECT("S"&amp;(ROW()+12*(($AO225-1)*3+$AP225)-ROW())/12+5),AR225)</f>
        <v>0</v>
      </c>
      <c r="AT225" s="306">
        <f ca="1">IF($AQ225=1,IF(INDIRECT(ADDRESS(($AO225-1)*3+$AP225+5,$AQ225+20))="",0,INDIRECT(ADDRESS(($AO225-1)*3+$AP225+5,$AQ225+20))),IF(INDIRECT(ADDRESS(($AO225-1)*3+$AP225+5,$AQ225+20))="",0,IF(COUNTIF(INDIRECT(ADDRESS(($AO225-1)*36+($AP225-1)*12+6,COLUMN())):INDIRECT(ADDRESS(($AO225-1)*36+($AP225-1)*12+$AQ225+4,COLUMN())),INDIRECT(ADDRESS(($AO225-1)*3+$AP225+5,$AQ225+20)))&gt;=1,0,INDIRECT(ADDRESS(($AO225-1)*3+$AP225+5,$AQ225+20)))))</f>
        <v>0</v>
      </c>
      <c r="AU225" s="304">
        <f ca="1">COUNTIF(INDIRECT("U"&amp;(ROW()+12*(($AO225-1)*3+$AP225)-ROW())/12+5):INDIRECT("AF"&amp;(ROW()+12*(($AO225-1)*3+$AP225)-ROW())/12+5),AT225)</f>
        <v>0</v>
      </c>
      <c r="AV225" s="304">
        <f ca="1">IF(AND(AR225+AT225&gt;0,AS225+AU225&gt;0),COUNTIF(AV$6:AV224,"&gt;0")+1,0)</f>
        <v>0</v>
      </c>
    </row>
    <row r="226" spans="41:48" x14ac:dyDescent="0.15">
      <c r="AO226" s="304">
        <v>7</v>
      </c>
      <c r="AP226" s="304">
        <v>1</v>
      </c>
      <c r="AQ226" s="304">
        <v>5</v>
      </c>
      <c r="AR226" s="306">
        <f ca="1">IF($AQ226=1,IF(INDIRECT(ADDRESS(($AO226-1)*3+$AP226+5,$AQ226+7))="",0,INDIRECT(ADDRESS(($AO226-1)*3+$AP226+5,$AQ226+7))),IF(INDIRECT(ADDRESS(($AO226-1)*3+$AP226+5,$AQ226+7))="",0,IF(COUNTIF(INDIRECT(ADDRESS(($AO226-1)*36+($AP226-1)*12+6,COLUMN())):INDIRECT(ADDRESS(($AO226-1)*36+($AP226-1)*12+$AQ226+4,COLUMN())),INDIRECT(ADDRESS(($AO226-1)*3+$AP226+5,$AQ226+7)))&gt;=1,0,INDIRECT(ADDRESS(($AO226-1)*3+$AP226+5,$AQ226+7)))))</f>
        <v>0</v>
      </c>
      <c r="AS226" s="304">
        <f ca="1">COUNTIF(INDIRECT("H"&amp;(ROW()+12*(($AO226-1)*3+$AP226)-ROW())/12+5):INDIRECT("S"&amp;(ROW()+12*(($AO226-1)*3+$AP226)-ROW())/12+5),AR226)</f>
        <v>0</v>
      </c>
      <c r="AT226" s="306">
        <f ca="1">IF($AQ226=1,IF(INDIRECT(ADDRESS(($AO226-1)*3+$AP226+5,$AQ226+20))="",0,INDIRECT(ADDRESS(($AO226-1)*3+$AP226+5,$AQ226+20))),IF(INDIRECT(ADDRESS(($AO226-1)*3+$AP226+5,$AQ226+20))="",0,IF(COUNTIF(INDIRECT(ADDRESS(($AO226-1)*36+($AP226-1)*12+6,COLUMN())):INDIRECT(ADDRESS(($AO226-1)*36+($AP226-1)*12+$AQ226+4,COLUMN())),INDIRECT(ADDRESS(($AO226-1)*3+$AP226+5,$AQ226+20)))&gt;=1,0,INDIRECT(ADDRESS(($AO226-1)*3+$AP226+5,$AQ226+20)))))</f>
        <v>0</v>
      </c>
      <c r="AU226" s="304">
        <f ca="1">COUNTIF(INDIRECT("U"&amp;(ROW()+12*(($AO226-1)*3+$AP226)-ROW())/12+5):INDIRECT("AF"&amp;(ROW()+12*(($AO226-1)*3+$AP226)-ROW())/12+5),AT226)</f>
        <v>0</v>
      </c>
      <c r="AV226" s="304">
        <f ca="1">IF(AND(AR226+AT226&gt;0,AS226+AU226&gt;0),COUNTIF(AV$6:AV225,"&gt;0")+1,0)</f>
        <v>0</v>
      </c>
    </row>
    <row r="227" spans="41:48" x14ac:dyDescent="0.15">
      <c r="AO227" s="304">
        <v>7</v>
      </c>
      <c r="AP227" s="304">
        <v>1</v>
      </c>
      <c r="AQ227" s="304">
        <v>6</v>
      </c>
      <c r="AR227" s="306">
        <f ca="1">IF($AQ227=1,IF(INDIRECT(ADDRESS(($AO227-1)*3+$AP227+5,$AQ227+7))="",0,INDIRECT(ADDRESS(($AO227-1)*3+$AP227+5,$AQ227+7))),IF(INDIRECT(ADDRESS(($AO227-1)*3+$AP227+5,$AQ227+7))="",0,IF(COUNTIF(INDIRECT(ADDRESS(($AO227-1)*36+($AP227-1)*12+6,COLUMN())):INDIRECT(ADDRESS(($AO227-1)*36+($AP227-1)*12+$AQ227+4,COLUMN())),INDIRECT(ADDRESS(($AO227-1)*3+$AP227+5,$AQ227+7)))&gt;=1,0,INDIRECT(ADDRESS(($AO227-1)*3+$AP227+5,$AQ227+7)))))</f>
        <v>0</v>
      </c>
      <c r="AS227" s="304">
        <f ca="1">COUNTIF(INDIRECT("H"&amp;(ROW()+12*(($AO227-1)*3+$AP227)-ROW())/12+5):INDIRECT("S"&amp;(ROW()+12*(($AO227-1)*3+$AP227)-ROW())/12+5),AR227)</f>
        <v>0</v>
      </c>
      <c r="AT227" s="306">
        <f ca="1">IF($AQ227=1,IF(INDIRECT(ADDRESS(($AO227-1)*3+$AP227+5,$AQ227+20))="",0,INDIRECT(ADDRESS(($AO227-1)*3+$AP227+5,$AQ227+20))),IF(INDIRECT(ADDRESS(($AO227-1)*3+$AP227+5,$AQ227+20))="",0,IF(COUNTIF(INDIRECT(ADDRESS(($AO227-1)*36+($AP227-1)*12+6,COLUMN())):INDIRECT(ADDRESS(($AO227-1)*36+($AP227-1)*12+$AQ227+4,COLUMN())),INDIRECT(ADDRESS(($AO227-1)*3+$AP227+5,$AQ227+20)))&gt;=1,0,INDIRECT(ADDRESS(($AO227-1)*3+$AP227+5,$AQ227+20)))))</f>
        <v>0</v>
      </c>
      <c r="AU227" s="304">
        <f ca="1">COUNTIF(INDIRECT("U"&amp;(ROW()+12*(($AO227-1)*3+$AP227)-ROW())/12+5):INDIRECT("AF"&amp;(ROW()+12*(($AO227-1)*3+$AP227)-ROW())/12+5),AT227)</f>
        <v>0</v>
      </c>
      <c r="AV227" s="304">
        <f ca="1">IF(AND(AR227+AT227&gt;0,AS227+AU227&gt;0),COUNTIF(AV$6:AV226,"&gt;0")+1,0)</f>
        <v>0</v>
      </c>
    </row>
    <row r="228" spans="41:48" x14ac:dyDescent="0.15">
      <c r="AO228" s="304">
        <v>7</v>
      </c>
      <c r="AP228" s="304">
        <v>1</v>
      </c>
      <c r="AQ228" s="304">
        <v>7</v>
      </c>
      <c r="AR228" s="306">
        <f ca="1">IF($AQ228=1,IF(INDIRECT(ADDRESS(($AO228-1)*3+$AP228+5,$AQ228+7))="",0,INDIRECT(ADDRESS(($AO228-1)*3+$AP228+5,$AQ228+7))),IF(INDIRECT(ADDRESS(($AO228-1)*3+$AP228+5,$AQ228+7))="",0,IF(COUNTIF(INDIRECT(ADDRESS(($AO228-1)*36+($AP228-1)*12+6,COLUMN())):INDIRECT(ADDRESS(($AO228-1)*36+($AP228-1)*12+$AQ228+4,COLUMN())),INDIRECT(ADDRESS(($AO228-1)*3+$AP228+5,$AQ228+7)))&gt;=1,0,INDIRECT(ADDRESS(($AO228-1)*3+$AP228+5,$AQ228+7)))))</f>
        <v>0</v>
      </c>
      <c r="AS228" s="304">
        <f ca="1">COUNTIF(INDIRECT("H"&amp;(ROW()+12*(($AO228-1)*3+$AP228)-ROW())/12+5):INDIRECT("S"&amp;(ROW()+12*(($AO228-1)*3+$AP228)-ROW())/12+5),AR228)</f>
        <v>0</v>
      </c>
      <c r="AT228" s="306">
        <f ca="1">IF($AQ228=1,IF(INDIRECT(ADDRESS(($AO228-1)*3+$AP228+5,$AQ228+20))="",0,INDIRECT(ADDRESS(($AO228-1)*3+$AP228+5,$AQ228+20))),IF(INDIRECT(ADDRESS(($AO228-1)*3+$AP228+5,$AQ228+20))="",0,IF(COUNTIF(INDIRECT(ADDRESS(($AO228-1)*36+($AP228-1)*12+6,COLUMN())):INDIRECT(ADDRESS(($AO228-1)*36+($AP228-1)*12+$AQ228+4,COLUMN())),INDIRECT(ADDRESS(($AO228-1)*3+$AP228+5,$AQ228+20)))&gt;=1,0,INDIRECT(ADDRESS(($AO228-1)*3+$AP228+5,$AQ228+20)))))</f>
        <v>0</v>
      </c>
      <c r="AU228" s="304">
        <f ca="1">COUNTIF(INDIRECT("U"&amp;(ROW()+12*(($AO228-1)*3+$AP228)-ROW())/12+5):INDIRECT("AF"&amp;(ROW()+12*(($AO228-1)*3+$AP228)-ROW())/12+5),AT228)</f>
        <v>0</v>
      </c>
      <c r="AV228" s="304">
        <f ca="1">IF(AND(AR228+AT228&gt;0,AS228+AU228&gt;0),COUNTIF(AV$6:AV227,"&gt;0")+1,0)</f>
        <v>0</v>
      </c>
    </row>
    <row r="229" spans="41:48" x14ac:dyDescent="0.15">
      <c r="AO229" s="304">
        <v>7</v>
      </c>
      <c r="AP229" s="304">
        <v>1</v>
      </c>
      <c r="AQ229" s="304">
        <v>8</v>
      </c>
      <c r="AR229" s="306">
        <f ca="1">IF($AQ229=1,IF(INDIRECT(ADDRESS(($AO229-1)*3+$AP229+5,$AQ229+7))="",0,INDIRECT(ADDRESS(($AO229-1)*3+$AP229+5,$AQ229+7))),IF(INDIRECT(ADDRESS(($AO229-1)*3+$AP229+5,$AQ229+7))="",0,IF(COUNTIF(INDIRECT(ADDRESS(($AO229-1)*36+($AP229-1)*12+6,COLUMN())):INDIRECT(ADDRESS(($AO229-1)*36+($AP229-1)*12+$AQ229+4,COLUMN())),INDIRECT(ADDRESS(($AO229-1)*3+$AP229+5,$AQ229+7)))&gt;=1,0,INDIRECT(ADDRESS(($AO229-1)*3+$AP229+5,$AQ229+7)))))</f>
        <v>0</v>
      </c>
      <c r="AS229" s="304">
        <f ca="1">COUNTIF(INDIRECT("H"&amp;(ROW()+12*(($AO229-1)*3+$AP229)-ROW())/12+5):INDIRECT("S"&amp;(ROW()+12*(($AO229-1)*3+$AP229)-ROW())/12+5),AR229)</f>
        <v>0</v>
      </c>
      <c r="AT229" s="306">
        <f ca="1">IF($AQ229=1,IF(INDIRECT(ADDRESS(($AO229-1)*3+$AP229+5,$AQ229+20))="",0,INDIRECT(ADDRESS(($AO229-1)*3+$AP229+5,$AQ229+20))),IF(INDIRECT(ADDRESS(($AO229-1)*3+$AP229+5,$AQ229+20))="",0,IF(COUNTIF(INDIRECT(ADDRESS(($AO229-1)*36+($AP229-1)*12+6,COLUMN())):INDIRECT(ADDRESS(($AO229-1)*36+($AP229-1)*12+$AQ229+4,COLUMN())),INDIRECT(ADDRESS(($AO229-1)*3+$AP229+5,$AQ229+20)))&gt;=1,0,INDIRECT(ADDRESS(($AO229-1)*3+$AP229+5,$AQ229+20)))))</f>
        <v>0</v>
      </c>
      <c r="AU229" s="304">
        <f ca="1">COUNTIF(INDIRECT("U"&amp;(ROW()+12*(($AO229-1)*3+$AP229)-ROW())/12+5):INDIRECT("AF"&amp;(ROW()+12*(($AO229-1)*3+$AP229)-ROW())/12+5),AT229)</f>
        <v>0</v>
      </c>
      <c r="AV229" s="304">
        <f ca="1">IF(AND(AR229+AT229&gt;0,AS229+AU229&gt;0),COUNTIF(AV$6:AV228,"&gt;0")+1,0)</f>
        <v>0</v>
      </c>
    </row>
    <row r="230" spans="41:48" x14ac:dyDescent="0.15">
      <c r="AO230" s="304">
        <v>7</v>
      </c>
      <c r="AP230" s="304">
        <v>1</v>
      </c>
      <c r="AQ230" s="304">
        <v>9</v>
      </c>
      <c r="AR230" s="306">
        <f ca="1">IF($AQ230=1,IF(INDIRECT(ADDRESS(($AO230-1)*3+$AP230+5,$AQ230+7))="",0,INDIRECT(ADDRESS(($AO230-1)*3+$AP230+5,$AQ230+7))),IF(INDIRECT(ADDRESS(($AO230-1)*3+$AP230+5,$AQ230+7))="",0,IF(COUNTIF(INDIRECT(ADDRESS(($AO230-1)*36+($AP230-1)*12+6,COLUMN())):INDIRECT(ADDRESS(($AO230-1)*36+($AP230-1)*12+$AQ230+4,COLUMN())),INDIRECT(ADDRESS(($AO230-1)*3+$AP230+5,$AQ230+7)))&gt;=1,0,INDIRECT(ADDRESS(($AO230-1)*3+$AP230+5,$AQ230+7)))))</f>
        <v>0</v>
      </c>
      <c r="AS230" s="304">
        <f ca="1">COUNTIF(INDIRECT("H"&amp;(ROW()+12*(($AO230-1)*3+$AP230)-ROW())/12+5):INDIRECT("S"&amp;(ROW()+12*(($AO230-1)*3+$AP230)-ROW())/12+5),AR230)</f>
        <v>0</v>
      </c>
      <c r="AT230" s="306">
        <f ca="1">IF($AQ230=1,IF(INDIRECT(ADDRESS(($AO230-1)*3+$AP230+5,$AQ230+20))="",0,INDIRECT(ADDRESS(($AO230-1)*3+$AP230+5,$AQ230+20))),IF(INDIRECT(ADDRESS(($AO230-1)*3+$AP230+5,$AQ230+20))="",0,IF(COUNTIF(INDIRECT(ADDRESS(($AO230-1)*36+($AP230-1)*12+6,COLUMN())):INDIRECT(ADDRESS(($AO230-1)*36+($AP230-1)*12+$AQ230+4,COLUMN())),INDIRECT(ADDRESS(($AO230-1)*3+$AP230+5,$AQ230+20)))&gt;=1,0,INDIRECT(ADDRESS(($AO230-1)*3+$AP230+5,$AQ230+20)))))</f>
        <v>0</v>
      </c>
      <c r="AU230" s="304">
        <f ca="1">COUNTIF(INDIRECT("U"&amp;(ROW()+12*(($AO230-1)*3+$AP230)-ROW())/12+5):INDIRECT("AF"&amp;(ROW()+12*(($AO230-1)*3+$AP230)-ROW())/12+5),AT230)</f>
        <v>0</v>
      </c>
      <c r="AV230" s="304">
        <f ca="1">IF(AND(AR230+AT230&gt;0,AS230+AU230&gt;0),COUNTIF(AV$6:AV229,"&gt;0")+1,0)</f>
        <v>0</v>
      </c>
    </row>
    <row r="231" spans="41:48" x14ac:dyDescent="0.15">
      <c r="AO231" s="304">
        <v>7</v>
      </c>
      <c r="AP231" s="304">
        <v>1</v>
      </c>
      <c r="AQ231" s="304">
        <v>10</v>
      </c>
      <c r="AR231" s="306">
        <f ca="1">IF($AQ231=1,IF(INDIRECT(ADDRESS(($AO231-1)*3+$AP231+5,$AQ231+7))="",0,INDIRECT(ADDRESS(($AO231-1)*3+$AP231+5,$AQ231+7))),IF(INDIRECT(ADDRESS(($AO231-1)*3+$AP231+5,$AQ231+7))="",0,IF(COUNTIF(INDIRECT(ADDRESS(($AO231-1)*36+($AP231-1)*12+6,COLUMN())):INDIRECT(ADDRESS(($AO231-1)*36+($AP231-1)*12+$AQ231+4,COLUMN())),INDIRECT(ADDRESS(($AO231-1)*3+$AP231+5,$AQ231+7)))&gt;=1,0,INDIRECT(ADDRESS(($AO231-1)*3+$AP231+5,$AQ231+7)))))</f>
        <v>0</v>
      </c>
      <c r="AS231" s="304">
        <f ca="1">COUNTIF(INDIRECT("H"&amp;(ROW()+12*(($AO231-1)*3+$AP231)-ROW())/12+5):INDIRECT("S"&amp;(ROW()+12*(($AO231-1)*3+$AP231)-ROW())/12+5),AR231)</f>
        <v>0</v>
      </c>
      <c r="AT231" s="306">
        <f ca="1">IF($AQ231=1,IF(INDIRECT(ADDRESS(($AO231-1)*3+$AP231+5,$AQ231+20))="",0,INDIRECT(ADDRESS(($AO231-1)*3+$AP231+5,$AQ231+20))),IF(INDIRECT(ADDRESS(($AO231-1)*3+$AP231+5,$AQ231+20))="",0,IF(COUNTIF(INDIRECT(ADDRESS(($AO231-1)*36+($AP231-1)*12+6,COLUMN())):INDIRECT(ADDRESS(($AO231-1)*36+($AP231-1)*12+$AQ231+4,COLUMN())),INDIRECT(ADDRESS(($AO231-1)*3+$AP231+5,$AQ231+20)))&gt;=1,0,INDIRECT(ADDRESS(($AO231-1)*3+$AP231+5,$AQ231+20)))))</f>
        <v>0</v>
      </c>
      <c r="AU231" s="304">
        <f ca="1">COUNTIF(INDIRECT("U"&amp;(ROW()+12*(($AO231-1)*3+$AP231)-ROW())/12+5):INDIRECT("AF"&amp;(ROW()+12*(($AO231-1)*3+$AP231)-ROW())/12+5),AT231)</f>
        <v>0</v>
      </c>
      <c r="AV231" s="304">
        <f ca="1">IF(AND(AR231+AT231&gt;0,AS231+AU231&gt;0),COUNTIF(AV$6:AV230,"&gt;0")+1,0)</f>
        <v>0</v>
      </c>
    </row>
    <row r="232" spans="41:48" x14ac:dyDescent="0.15">
      <c r="AO232" s="304">
        <v>7</v>
      </c>
      <c r="AP232" s="304">
        <v>1</v>
      </c>
      <c r="AQ232" s="304">
        <v>11</v>
      </c>
      <c r="AR232" s="306">
        <f ca="1">IF($AQ232=1,IF(INDIRECT(ADDRESS(($AO232-1)*3+$AP232+5,$AQ232+7))="",0,INDIRECT(ADDRESS(($AO232-1)*3+$AP232+5,$AQ232+7))),IF(INDIRECT(ADDRESS(($AO232-1)*3+$AP232+5,$AQ232+7))="",0,IF(COUNTIF(INDIRECT(ADDRESS(($AO232-1)*36+($AP232-1)*12+6,COLUMN())):INDIRECT(ADDRESS(($AO232-1)*36+($AP232-1)*12+$AQ232+4,COLUMN())),INDIRECT(ADDRESS(($AO232-1)*3+$AP232+5,$AQ232+7)))&gt;=1,0,INDIRECT(ADDRESS(($AO232-1)*3+$AP232+5,$AQ232+7)))))</f>
        <v>0</v>
      </c>
      <c r="AS232" s="304">
        <f ca="1">COUNTIF(INDIRECT("H"&amp;(ROW()+12*(($AO232-1)*3+$AP232)-ROW())/12+5):INDIRECT("S"&amp;(ROW()+12*(($AO232-1)*3+$AP232)-ROW())/12+5),AR232)</f>
        <v>0</v>
      </c>
      <c r="AT232" s="306">
        <f ca="1">IF($AQ232=1,IF(INDIRECT(ADDRESS(($AO232-1)*3+$AP232+5,$AQ232+20))="",0,INDIRECT(ADDRESS(($AO232-1)*3+$AP232+5,$AQ232+20))),IF(INDIRECT(ADDRESS(($AO232-1)*3+$AP232+5,$AQ232+20))="",0,IF(COUNTIF(INDIRECT(ADDRESS(($AO232-1)*36+($AP232-1)*12+6,COLUMN())):INDIRECT(ADDRESS(($AO232-1)*36+($AP232-1)*12+$AQ232+4,COLUMN())),INDIRECT(ADDRESS(($AO232-1)*3+$AP232+5,$AQ232+20)))&gt;=1,0,INDIRECT(ADDRESS(($AO232-1)*3+$AP232+5,$AQ232+20)))))</f>
        <v>0</v>
      </c>
      <c r="AU232" s="304">
        <f ca="1">COUNTIF(INDIRECT("U"&amp;(ROW()+12*(($AO232-1)*3+$AP232)-ROW())/12+5):INDIRECT("AF"&amp;(ROW()+12*(($AO232-1)*3+$AP232)-ROW())/12+5),AT232)</f>
        <v>0</v>
      </c>
      <c r="AV232" s="304">
        <f ca="1">IF(AND(AR232+AT232&gt;0,AS232+AU232&gt;0),COUNTIF(AV$6:AV231,"&gt;0")+1,0)</f>
        <v>0</v>
      </c>
    </row>
    <row r="233" spans="41:48" x14ac:dyDescent="0.15">
      <c r="AO233" s="304">
        <v>7</v>
      </c>
      <c r="AP233" s="304">
        <v>1</v>
      </c>
      <c r="AQ233" s="304">
        <v>12</v>
      </c>
      <c r="AR233" s="306">
        <f ca="1">IF($AQ233=1,IF(INDIRECT(ADDRESS(($AO233-1)*3+$AP233+5,$AQ233+7))="",0,INDIRECT(ADDRESS(($AO233-1)*3+$AP233+5,$AQ233+7))),IF(INDIRECT(ADDRESS(($AO233-1)*3+$AP233+5,$AQ233+7))="",0,IF(COUNTIF(INDIRECT(ADDRESS(($AO233-1)*36+($AP233-1)*12+6,COLUMN())):INDIRECT(ADDRESS(($AO233-1)*36+($AP233-1)*12+$AQ233+4,COLUMN())),INDIRECT(ADDRESS(($AO233-1)*3+$AP233+5,$AQ233+7)))&gt;=1,0,INDIRECT(ADDRESS(($AO233-1)*3+$AP233+5,$AQ233+7)))))</f>
        <v>0</v>
      </c>
      <c r="AS233" s="304">
        <f ca="1">COUNTIF(INDIRECT("H"&amp;(ROW()+12*(($AO233-1)*3+$AP233)-ROW())/12+5):INDIRECT("S"&amp;(ROW()+12*(($AO233-1)*3+$AP233)-ROW())/12+5),AR233)</f>
        <v>0</v>
      </c>
      <c r="AT233" s="306">
        <f ca="1">IF($AQ233=1,IF(INDIRECT(ADDRESS(($AO233-1)*3+$AP233+5,$AQ233+20))="",0,INDIRECT(ADDRESS(($AO233-1)*3+$AP233+5,$AQ233+20))),IF(INDIRECT(ADDRESS(($AO233-1)*3+$AP233+5,$AQ233+20))="",0,IF(COUNTIF(INDIRECT(ADDRESS(($AO233-1)*36+($AP233-1)*12+6,COLUMN())):INDIRECT(ADDRESS(($AO233-1)*36+($AP233-1)*12+$AQ233+4,COLUMN())),INDIRECT(ADDRESS(($AO233-1)*3+$AP233+5,$AQ233+20)))&gt;=1,0,INDIRECT(ADDRESS(($AO233-1)*3+$AP233+5,$AQ233+20)))))</f>
        <v>0</v>
      </c>
      <c r="AU233" s="304">
        <f ca="1">COUNTIF(INDIRECT("U"&amp;(ROW()+12*(($AO233-1)*3+$AP233)-ROW())/12+5):INDIRECT("AF"&amp;(ROW()+12*(($AO233-1)*3+$AP233)-ROW())/12+5),AT233)</f>
        <v>0</v>
      </c>
      <c r="AV233" s="304">
        <f ca="1">IF(AND(AR233+AT233&gt;0,AS233+AU233&gt;0),COUNTIF(AV$6:AV232,"&gt;0")+1,0)</f>
        <v>0</v>
      </c>
    </row>
    <row r="234" spans="41:48" x14ac:dyDescent="0.15">
      <c r="AO234" s="304">
        <v>7</v>
      </c>
      <c r="AP234" s="304">
        <v>2</v>
      </c>
      <c r="AQ234" s="304">
        <v>1</v>
      </c>
      <c r="AR234" s="306">
        <f ca="1">IF($AQ234=1,IF(INDIRECT(ADDRESS(($AO234-1)*3+$AP234+5,$AQ234+7))="",0,INDIRECT(ADDRESS(($AO234-1)*3+$AP234+5,$AQ234+7))),IF(INDIRECT(ADDRESS(($AO234-1)*3+$AP234+5,$AQ234+7))="",0,IF(COUNTIF(INDIRECT(ADDRESS(($AO234-1)*36+($AP234-1)*12+6,COLUMN())):INDIRECT(ADDRESS(($AO234-1)*36+($AP234-1)*12+$AQ234+4,COLUMN())),INDIRECT(ADDRESS(($AO234-1)*3+$AP234+5,$AQ234+7)))&gt;=1,0,INDIRECT(ADDRESS(($AO234-1)*3+$AP234+5,$AQ234+7)))))</f>
        <v>0</v>
      </c>
      <c r="AS234" s="304">
        <f ca="1">COUNTIF(INDIRECT("H"&amp;(ROW()+12*(($AO234-1)*3+$AP234)-ROW())/12+5):INDIRECT("S"&amp;(ROW()+12*(($AO234-1)*3+$AP234)-ROW())/12+5),AR234)</f>
        <v>0</v>
      </c>
      <c r="AT234" s="306">
        <f ca="1">IF($AQ234=1,IF(INDIRECT(ADDRESS(($AO234-1)*3+$AP234+5,$AQ234+20))="",0,INDIRECT(ADDRESS(($AO234-1)*3+$AP234+5,$AQ234+20))),IF(INDIRECT(ADDRESS(($AO234-1)*3+$AP234+5,$AQ234+20))="",0,IF(COUNTIF(INDIRECT(ADDRESS(($AO234-1)*36+($AP234-1)*12+6,COLUMN())):INDIRECT(ADDRESS(($AO234-1)*36+($AP234-1)*12+$AQ234+4,COLUMN())),INDIRECT(ADDRESS(($AO234-1)*3+$AP234+5,$AQ234+20)))&gt;=1,0,INDIRECT(ADDRESS(($AO234-1)*3+$AP234+5,$AQ234+20)))))</f>
        <v>0</v>
      </c>
      <c r="AU234" s="304">
        <f ca="1">COUNTIF(INDIRECT("U"&amp;(ROW()+12*(($AO234-1)*3+$AP234)-ROW())/12+5):INDIRECT("AF"&amp;(ROW()+12*(($AO234-1)*3+$AP234)-ROW())/12+5),AT234)</f>
        <v>0</v>
      </c>
      <c r="AV234" s="304">
        <f ca="1">IF(AND(AR234+AT234&gt;0,AS234+AU234&gt;0),COUNTIF(AV$6:AV233,"&gt;0")+1,0)</f>
        <v>0</v>
      </c>
    </row>
    <row r="235" spans="41:48" x14ac:dyDescent="0.15">
      <c r="AO235" s="304">
        <v>7</v>
      </c>
      <c r="AP235" s="304">
        <v>2</v>
      </c>
      <c r="AQ235" s="304">
        <v>2</v>
      </c>
      <c r="AR235" s="306">
        <f ca="1">IF($AQ235=1,IF(INDIRECT(ADDRESS(($AO235-1)*3+$AP235+5,$AQ235+7))="",0,INDIRECT(ADDRESS(($AO235-1)*3+$AP235+5,$AQ235+7))),IF(INDIRECT(ADDRESS(($AO235-1)*3+$AP235+5,$AQ235+7))="",0,IF(COUNTIF(INDIRECT(ADDRESS(($AO235-1)*36+($AP235-1)*12+6,COLUMN())):INDIRECT(ADDRESS(($AO235-1)*36+($AP235-1)*12+$AQ235+4,COLUMN())),INDIRECT(ADDRESS(($AO235-1)*3+$AP235+5,$AQ235+7)))&gt;=1,0,INDIRECT(ADDRESS(($AO235-1)*3+$AP235+5,$AQ235+7)))))</f>
        <v>0</v>
      </c>
      <c r="AS235" s="304">
        <f ca="1">COUNTIF(INDIRECT("H"&amp;(ROW()+12*(($AO235-1)*3+$AP235)-ROW())/12+5):INDIRECT("S"&amp;(ROW()+12*(($AO235-1)*3+$AP235)-ROW())/12+5),AR235)</f>
        <v>0</v>
      </c>
      <c r="AT235" s="306">
        <f ca="1">IF($AQ235=1,IF(INDIRECT(ADDRESS(($AO235-1)*3+$AP235+5,$AQ235+20))="",0,INDIRECT(ADDRESS(($AO235-1)*3+$AP235+5,$AQ235+20))),IF(INDIRECT(ADDRESS(($AO235-1)*3+$AP235+5,$AQ235+20))="",0,IF(COUNTIF(INDIRECT(ADDRESS(($AO235-1)*36+($AP235-1)*12+6,COLUMN())):INDIRECT(ADDRESS(($AO235-1)*36+($AP235-1)*12+$AQ235+4,COLUMN())),INDIRECT(ADDRESS(($AO235-1)*3+$AP235+5,$AQ235+20)))&gt;=1,0,INDIRECT(ADDRESS(($AO235-1)*3+$AP235+5,$AQ235+20)))))</f>
        <v>0</v>
      </c>
      <c r="AU235" s="304">
        <f ca="1">COUNTIF(INDIRECT("U"&amp;(ROW()+12*(($AO235-1)*3+$AP235)-ROW())/12+5):INDIRECT("AF"&amp;(ROW()+12*(($AO235-1)*3+$AP235)-ROW())/12+5),AT235)</f>
        <v>0</v>
      </c>
      <c r="AV235" s="304">
        <f ca="1">IF(AND(AR235+AT235&gt;0,AS235+AU235&gt;0),COUNTIF(AV$6:AV234,"&gt;0")+1,0)</f>
        <v>0</v>
      </c>
    </row>
    <row r="236" spans="41:48" x14ac:dyDescent="0.15">
      <c r="AO236" s="304">
        <v>7</v>
      </c>
      <c r="AP236" s="304">
        <v>2</v>
      </c>
      <c r="AQ236" s="304">
        <v>3</v>
      </c>
      <c r="AR236" s="306">
        <f ca="1">IF($AQ236=1,IF(INDIRECT(ADDRESS(($AO236-1)*3+$AP236+5,$AQ236+7))="",0,INDIRECT(ADDRESS(($AO236-1)*3+$AP236+5,$AQ236+7))),IF(INDIRECT(ADDRESS(($AO236-1)*3+$AP236+5,$AQ236+7))="",0,IF(COUNTIF(INDIRECT(ADDRESS(($AO236-1)*36+($AP236-1)*12+6,COLUMN())):INDIRECT(ADDRESS(($AO236-1)*36+($AP236-1)*12+$AQ236+4,COLUMN())),INDIRECT(ADDRESS(($AO236-1)*3+$AP236+5,$AQ236+7)))&gt;=1,0,INDIRECT(ADDRESS(($AO236-1)*3+$AP236+5,$AQ236+7)))))</f>
        <v>0</v>
      </c>
      <c r="AS236" s="304">
        <f ca="1">COUNTIF(INDIRECT("H"&amp;(ROW()+12*(($AO236-1)*3+$AP236)-ROW())/12+5):INDIRECT("S"&amp;(ROW()+12*(($AO236-1)*3+$AP236)-ROW())/12+5),AR236)</f>
        <v>0</v>
      </c>
      <c r="AT236" s="306">
        <f ca="1">IF($AQ236=1,IF(INDIRECT(ADDRESS(($AO236-1)*3+$AP236+5,$AQ236+20))="",0,INDIRECT(ADDRESS(($AO236-1)*3+$AP236+5,$AQ236+20))),IF(INDIRECT(ADDRESS(($AO236-1)*3+$AP236+5,$AQ236+20))="",0,IF(COUNTIF(INDIRECT(ADDRESS(($AO236-1)*36+($AP236-1)*12+6,COLUMN())):INDIRECT(ADDRESS(($AO236-1)*36+($AP236-1)*12+$AQ236+4,COLUMN())),INDIRECT(ADDRESS(($AO236-1)*3+$AP236+5,$AQ236+20)))&gt;=1,0,INDIRECT(ADDRESS(($AO236-1)*3+$AP236+5,$AQ236+20)))))</f>
        <v>0</v>
      </c>
      <c r="AU236" s="304">
        <f ca="1">COUNTIF(INDIRECT("U"&amp;(ROW()+12*(($AO236-1)*3+$AP236)-ROW())/12+5):INDIRECT("AF"&amp;(ROW()+12*(($AO236-1)*3+$AP236)-ROW())/12+5),AT236)</f>
        <v>0</v>
      </c>
      <c r="AV236" s="304">
        <f ca="1">IF(AND(AR236+AT236&gt;0,AS236+AU236&gt;0),COUNTIF(AV$6:AV235,"&gt;0")+1,0)</f>
        <v>0</v>
      </c>
    </row>
    <row r="237" spans="41:48" x14ac:dyDescent="0.15">
      <c r="AO237" s="304">
        <v>7</v>
      </c>
      <c r="AP237" s="304">
        <v>2</v>
      </c>
      <c r="AQ237" s="304">
        <v>4</v>
      </c>
      <c r="AR237" s="306">
        <f ca="1">IF($AQ237=1,IF(INDIRECT(ADDRESS(($AO237-1)*3+$AP237+5,$AQ237+7))="",0,INDIRECT(ADDRESS(($AO237-1)*3+$AP237+5,$AQ237+7))),IF(INDIRECT(ADDRESS(($AO237-1)*3+$AP237+5,$AQ237+7))="",0,IF(COUNTIF(INDIRECT(ADDRESS(($AO237-1)*36+($AP237-1)*12+6,COLUMN())):INDIRECT(ADDRESS(($AO237-1)*36+($AP237-1)*12+$AQ237+4,COLUMN())),INDIRECT(ADDRESS(($AO237-1)*3+$AP237+5,$AQ237+7)))&gt;=1,0,INDIRECT(ADDRESS(($AO237-1)*3+$AP237+5,$AQ237+7)))))</f>
        <v>0</v>
      </c>
      <c r="AS237" s="304">
        <f ca="1">COUNTIF(INDIRECT("H"&amp;(ROW()+12*(($AO237-1)*3+$AP237)-ROW())/12+5):INDIRECT("S"&amp;(ROW()+12*(($AO237-1)*3+$AP237)-ROW())/12+5),AR237)</f>
        <v>0</v>
      </c>
      <c r="AT237" s="306">
        <f ca="1">IF($AQ237=1,IF(INDIRECT(ADDRESS(($AO237-1)*3+$AP237+5,$AQ237+20))="",0,INDIRECT(ADDRESS(($AO237-1)*3+$AP237+5,$AQ237+20))),IF(INDIRECT(ADDRESS(($AO237-1)*3+$AP237+5,$AQ237+20))="",0,IF(COUNTIF(INDIRECT(ADDRESS(($AO237-1)*36+($AP237-1)*12+6,COLUMN())):INDIRECT(ADDRESS(($AO237-1)*36+($AP237-1)*12+$AQ237+4,COLUMN())),INDIRECT(ADDRESS(($AO237-1)*3+$AP237+5,$AQ237+20)))&gt;=1,0,INDIRECT(ADDRESS(($AO237-1)*3+$AP237+5,$AQ237+20)))))</f>
        <v>0</v>
      </c>
      <c r="AU237" s="304">
        <f ca="1">COUNTIF(INDIRECT("U"&amp;(ROW()+12*(($AO237-1)*3+$AP237)-ROW())/12+5):INDIRECT("AF"&amp;(ROW()+12*(($AO237-1)*3+$AP237)-ROW())/12+5),AT237)</f>
        <v>0</v>
      </c>
      <c r="AV237" s="304">
        <f ca="1">IF(AND(AR237+AT237&gt;0,AS237+AU237&gt;0),COUNTIF(AV$6:AV236,"&gt;0")+1,0)</f>
        <v>0</v>
      </c>
    </row>
    <row r="238" spans="41:48" x14ac:dyDescent="0.15">
      <c r="AO238" s="304">
        <v>7</v>
      </c>
      <c r="AP238" s="304">
        <v>2</v>
      </c>
      <c r="AQ238" s="304">
        <v>5</v>
      </c>
      <c r="AR238" s="306">
        <f ca="1">IF($AQ238=1,IF(INDIRECT(ADDRESS(($AO238-1)*3+$AP238+5,$AQ238+7))="",0,INDIRECT(ADDRESS(($AO238-1)*3+$AP238+5,$AQ238+7))),IF(INDIRECT(ADDRESS(($AO238-1)*3+$AP238+5,$AQ238+7))="",0,IF(COUNTIF(INDIRECT(ADDRESS(($AO238-1)*36+($AP238-1)*12+6,COLUMN())):INDIRECT(ADDRESS(($AO238-1)*36+($AP238-1)*12+$AQ238+4,COLUMN())),INDIRECT(ADDRESS(($AO238-1)*3+$AP238+5,$AQ238+7)))&gt;=1,0,INDIRECT(ADDRESS(($AO238-1)*3+$AP238+5,$AQ238+7)))))</f>
        <v>0</v>
      </c>
      <c r="AS238" s="304">
        <f ca="1">COUNTIF(INDIRECT("H"&amp;(ROW()+12*(($AO238-1)*3+$AP238)-ROW())/12+5):INDIRECT("S"&amp;(ROW()+12*(($AO238-1)*3+$AP238)-ROW())/12+5),AR238)</f>
        <v>0</v>
      </c>
      <c r="AT238" s="306">
        <f ca="1">IF($AQ238=1,IF(INDIRECT(ADDRESS(($AO238-1)*3+$AP238+5,$AQ238+20))="",0,INDIRECT(ADDRESS(($AO238-1)*3+$AP238+5,$AQ238+20))),IF(INDIRECT(ADDRESS(($AO238-1)*3+$AP238+5,$AQ238+20))="",0,IF(COUNTIF(INDIRECT(ADDRESS(($AO238-1)*36+($AP238-1)*12+6,COLUMN())):INDIRECT(ADDRESS(($AO238-1)*36+($AP238-1)*12+$AQ238+4,COLUMN())),INDIRECT(ADDRESS(($AO238-1)*3+$AP238+5,$AQ238+20)))&gt;=1,0,INDIRECT(ADDRESS(($AO238-1)*3+$AP238+5,$AQ238+20)))))</f>
        <v>0</v>
      </c>
      <c r="AU238" s="304">
        <f ca="1">COUNTIF(INDIRECT("U"&amp;(ROW()+12*(($AO238-1)*3+$AP238)-ROW())/12+5):INDIRECT("AF"&amp;(ROW()+12*(($AO238-1)*3+$AP238)-ROW())/12+5),AT238)</f>
        <v>0</v>
      </c>
      <c r="AV238" s="304">
        <f ca="1">IF(AND(AR238+AT238&gt;0,AS238+AU238&gt;0),COUNTIF(AV$6:AV237,"&gt;0")+1,0)</f>
        <v>0</v>
      </c>
    </row>
    <row r="239" spans="41:48" x14ac:dyDescent="0.15">
      <c r="AO239" s="304">
        <v>7</v>
      </c>
      <c r="AP239" s="304">
        <v>2</v>
      </c>
      <c r="AQ239" s="304">
        <v>6</v>
      </c>
      <c r="AR239" s="306">
        <f ca="1">IF($AQ239=1,IF(INDIRECT(ADDRESS(($AO239-1)*3+$AP239+5,$AQ239+7))="",0,INDIRECT(ADDRESS(($AO239-1)*3+$AP239+5,$AQ239+7))),IF(INDIRECT(ADDRESS(($AO239-1)*3+$AP239+5,$AQ239+7))="",0,IF(COUNTIF(INDIRECT(ADDRESS(($AO239-1)*36+($AP239-1)*12+6,COLUMN())):INDIRECT(ADDRESS(($AO239-1)*36+($AP239-1)*12+$AQ239+4,COLUMN())),INDIRECT(ADDRESS(($AO239-1)*3+$AP239+5,$AQ239+7)))&gt;=1,0,INDIRECT(ADDRESS(($AO239-1)*3+$AP239+5,$AQ239+7)))))</f>
        <v>0</v>
      </c>
      <c r="AS239" s="304">
        <f ca="1">COUNTIF(INDIRECT("H"&amp;(ROW()+12*(($AO239-1)*3+$AP239)-ROW())/12+5):INDIRECT("S"&amp;(ROW()+12*(($AO239-1)*3+$AP239)-ROW())/12+5),AR239)</f>
        <v>0</v>
      </c>
      <c r="AT239" s="306">
        <f ca="1">IF($AQ239=1,IF(INDIRECT(ADDRESS(($AO239-1)*3+$AP239+5,$AQ239+20))="",0,INDIRECT(ADDRESS(($AO239-1)*3+$AP239+5,$AQ239+20))),IF(INDIRECT(ADDRESS(($AO239-1)*3+$AP239+5,$AQ239+20))="",0,IF(COUNTIF(INDIRECT(ADDRESS(($AO239-1)*36+($AP239-1)*12+6,COLUMN())):INDIRECT(ADDRESS(($AO239-1)*36+($AP239-1)*12+$AQ239+4,COLUMN())),INDIRECT(ADDRESS(($AO239-1)*3+$AP239+5,$AQ239+20)))&gt;=1,0,INDIRECT(ADDRESS(($AO239-1)*3+$AP239+5,$AQ239+20)))))</f>
        <v>0</v>
      </c>
      <c r="AU239" s="304">
        <f ca="1">COUNTIF(INDIRECT("U"&amp;(ROW()+12*(($AO239-1)*3+$AP239)-ROW())/12+5):INDIRECT("AF"&amp;(ROW()+12*(($AO239-1)*3+$AP239)-ROW())/12+5),AT239)</f>
        <v>0</v>
      </c>
      <c r="AV239" s="304">
        <f ca="1">IF(AND(AR239+AT239&gt;0,AS239+AU239&gt;0),COUNTIF(AV$6:AV238,"&gt;0")+1,0)</f>
        <v>0</v>
      </c>
    </row>
    <row r="240" spans="41:48" x14ac:dyDescent="0.15">
      <c r="AO240" s="304">
        <v>7</v>
      </c>
      <c r="AP240" s="304">
        <v>2</v>
      </c>
      <c r="AQ240" s="304">
        <v>7</v>
      </c>
      <c r="AR240" s="306">
        <f ca="1">IF($AQ240=1,IF(INDIRECT(ADDRESS(($AO240-1)*3+$AP240+5,$AQ240+7))="",0,INDIRECT(ADDRESS(($AO240-1)*3+$AP240+5,$AQ240+7))),IF(INDIRECT(ADDRESS(($AO240-1)*3+$AP240+5,$AQ240+7))="",0,IF(COUNTIF(INDIRECT(ADDRESS(($AO240-1)*36+($AP240-1)*12+6,COLUMN())):INDIRECT(ADDRESS(($AO240-1)*36+($AP240-1)*12+$AQ240+4,COLUMN())),INDIRECT(ADDRESS(($AO240-1)*3+$AP240+5,$AQ240+7)))&gt;=1,0,INDIRECT(ADDRESS(($AO240-1)*3+$AP240+5,$AQ240+7)))))</f>
        <v>0</v>
      </c>
      <c r="AS240" s="304">
        <f ca="1">COUNTIF(INDIRECT("H"&amp;(ROW()+12*(($AO240-1)*3+$AP240)-ROW())/12+5):INDIRECT("S"&amp;(ROW()+12*(($AO240-1)*3+$AP240)-ROW())/12+5),AR240)</f>
        <v>0</v>
      </c>
      <c r="AT240" s="306">
        <f ca="1">IF($AQ240=1,IF(INDIRECT(ADDRESS(($AO240-1)*3+$AP240+5,$AQ240+20))="",0,INDIRECT(ADDRESS(($AO240-1)*3+$AP240+5,$AQ240+20))),IF(INDIRECT(ADDRESS(($AO240-1)*3+$AP240+5,$AQ240+20))="",0,IF(COUNTIF(INDIRECT(ADDRESS(($AO240-1)*36+($AP240-1)*12+6,COLUMN())):INDIRECT(ADDRESS(($AO240-1)*36+($AP240-1)*12+$AQ240+4,COLUMN())),INDIRECT(ADDRESS(($AO240-1)*3+$AP240+5,$AQ240+20)))&gt;=1,0,INDIRECT(ADDRESS(($AO240-1)*3+$AP240+5,$AQ240+20)))))</f>
        <v>0</v>
      </c>
      <c r="AU240" s="304">
        <f ca="1">COUNTIF(INDIRECT("U"&amp;(ROW()+12*(($AO240-1)*3+$AP240)-ROW())/12+5):INDIRECT("AF"&amp;(ROW()+12*(($AO240-1)*3+$AP240)-ROW())/12+5),AT240)</f>
        <v>0</v>
      </c>
      <c r="AV240" s="304">
        <f ca="1">IF(AND(AR240+AT240&gt;0,AS240+AU240&gt;0),COUNTIF(AV$6:AV239,"&gt;0")+1,0)</f>
        <v>0</v>
      </c>
    </row>
    <row r="241" spans="41:48" x14ac:dyDescent="0.15">
      <c r="AO241" s="304">
        <v>7</v>
      </c>
      <c r="AP241" s="304">
        <v>2</v>
      </c>
      <c r="AQ241" s="304">
        <v>8</v>
      </c>
      <c r="AR241" s="306">
        <f ca="1">IF($AQ241=1,IF(INDIRECT(ADDRESS(($AO241-1)*3+$AP241+5,$AQ241+7))="",0,INDIRECT(ADDRESS(($AO241-1)*3+$AP241+5,$AQ241+7))),IF(INDIRECT(ADDRESS(($AO241-1)*3+$AP241+5,$AQ241+7))="",0,IF(COUNTIF(INDIRECT(ADDRESS(($AO241-1)*36+($AP241-1)*12+6,COLUMN())):INDIRECT(ADDRESS(($AO241-1)*36+($AP241-1)*12+$AQ241+4,COLUMN())),INDIRECT(ADDRESS(($AO241-1)*3+$AP241+5,$AQ241+7)))&gt;=1,0,INDIRECT(ADDRESS(($AO241-1)*3+$AP241+5,$AQ241+7)))))</f>
        <v>0</v>
      </c>
      <c r="AS241" s="304">
        <f ca="1">COUNTIF(INDIRECT("H"&amp;(ROW()+12*(($AO241-1)*3+$AP241)-ROW())/12+5):INDIRECT("S"&amp;(ROW()+12*(($AO241-1)*3+$AP241)-ROW())/12+5),AR241)</f>
        <v>0</v>
      </c>
      <c r="AT241" s="306">
        <f ca="1">IF($AQ241=1,IF(INDIRECT(ADDRESS(($AO241-1)*3+$AP241+5,$AQ241+20))="",0,INDIRECT(ADDRESS(($AO241-1)*3+$AP241+5,$AQ241+20))),IF(INDIRECT(ADDRESS(($AO241-1)*3+$AP241+5,$AQ241+20))="",0,IF(COUNTIF(INDIRECT(ADDRESS(($AO241-1)*36+($AP241-1)*12+6,COLUMN())):INDIRECT(ADDRESS(($AO241-1)*36+($AP241-1)*12+$AQ241+4,COLUMN())),INDIRECT(ADDRESS(($AO241-1)*3+$AP241+5,$AQ241+20)))&gt;=1,0,INDIRECT(ADDRESS(($AO241-1)*3+$AP241+5,$AQ241+20)))))</f>
        <v>0</v>
      </c>
      <c r="AU241" s="304">
        <f ca="1">COUNTIF(INDIRECT("U"&amp;(ROW()+12*(($AO241-1)*3+$AP241)-ROW())/12+5):INDIRECT("AF"&amp;(ROW()+12*(($AO241-1)*3+$AP241)-ROW())/12+5),AT241)</f>
        <v>0</v>
      </c>
      <c r="AV241" s="304">
        <f ca="1">IF(AND(AR241+AT241&gt;0,AS241+AU241&gt;0),COUNTIF(AV$6:AV240,"&gt;0")+1,0)</f>
        <v>0</v>
      </c>
    </row>
    <row r="242" spans="41:48" x14ac:dyDescent="0.15">
      <c r="AO242" s="304">
        <v>7</v>
      </c>
      <c r="AP242" s="304">
        <v>2</v>
      </c>
      <c r="AQ242" s="304">
        <v>9</v>
      </c>
      <c r="AR242" s="306">
        <f ca="1">IF($AQ242=1,IF(INDIRECT(ADDRESS(($AO242-1)*3+$AP242+5,$AQ242+7))="",0,INDIRECT(ADDRESS(($AO242-1)*3+$AP242+5,$AQ242+7))),IF(INDIRECT(ADDRESS(($AO242-1)*3+$AP242+5,$AQ242+7))="",0,IF(COUNTIF(INDIRECT(ADDRESS(($AO242-1)*36+($AP242-1)*12+6,COLUMN())):INDIRECT(ADDRESS(($AO242-1)*36+($AP242-1)*12+$AQ242+4,COLUMN())),INDIRECT(ADDRESS(($AO242-1)*3+$AP242+5,$AQ242+7)))&gt;=1,0,INDIRECT(ADDRESS(($AO242-1)*3+$AP242+5,$AQ242+7)))))</f>
        <v>0</v>
      </c>
      <c r="AS242" s="304">
        <f ca="1">COUNTIF(INDIRECT("H"&amp;(ROW()+12*(($AO242-1)*3+$AP242)-ROW())/12+5):INDIRECT("S"&amp;(ROW()+12*(($AO242-1)*3+$AP242)-ROW())/12+5),AR242)</f>
        <v>0</v>
      </c>
      <c r="AT242" s="306">
        <f ca="1">IF($AQ242=1,IF(INDIRECT(ADDRESS(($AO242-1)*3+$AP242+5,$AQ242+20))="",0,INDIRECT(ADDRESS(($AO242-1)*3+$AP242+5,$AQ242+20))),IF(INDIRECT(ADDRESS(($AO242-1)*3+$AP242+5,$AQ242+20))="",0,IF(COUNTIF(INDIRECT(ADDRESS(($AO242-1)*36+($AP242-1)*12+6,COLUMN())):INDIRECT(ADDRESS(($AO242-1)*36+($AP242-1)*12+$AQ242+4,COLUMN())),INDIRECT(ADDRESS(($AO242-1)*3+$AP242+5,$AQ242+20)))&gt;=1,0,INDIRECT(ADDRESS(($AO242-1)*3+$AP242+5,$AQ242+20)))))</f>
        <v>0</v>
      </c>
      <c r="AU242" s="304">
        <f ca="1">COUNTIF(INDIRECT("U"&amp;(ROW()+12*(($AO242-1)*3+$AP242)-ROW())/12+5):INDIRECT("AF"&amp;(ROW()+12*(($AO242-1)*3+$AP242)-ROW())/12+5),AT242)</f>
        <v>0</v>
      </c>
      <c r="AV242" s="304">
        <f ca="1">IF(AND(AR242+AT242&gt;0,AS242+AU242&gt;0),COUNTIF(AV$6:AV241,"&gt;0")+1,0)</f>
        <v>0</v>
      </c>
    </row>
    <row r="243" spans="41:48" x14ac:dyDescent="0.15">
      <c r="AO243" s="304">
        <v>7</v>
      </c>
      <c r="AP243" s="304">
        <v>2</v>
      </c>
      <c r="AQ243" s="304">
        <v>10</v>
      </c>
      <c r="AR243" s="306">
        <f ca="1">IF($AQ243=1,IF(INDIRECT(ADDRESS(($AO243-1)*3+$AP243+5,$AQ243+7))="",0,INDIRECT(ADDRESS(($AO243-1)*3+$AP243+5,$AQ243+7))),IF(INDIRECT(ADDRESS(($AO243-1)*3+$AP243+5,$AQ243+7))="",0,IF(COUNTIF(INDIRECT(ADDRESS(($AO243-1)*36+($AP243-1)*12+6,COLUMN())):INDIRECT(ADDRESS(($AO243-1)*36+($AP243-1)*12+$AQ243+4,COLUMN())),INDIRECT(ADDRESS(($AO243-1)*3+$AP243+5,$AQ243+7)))&gt;=1,0,INDIRECT(ADDRESS(($AO243-1)*3+$AP243+5,$AQ243+7)))))</f>
        <v>0</v>
      </c>
      <c r="AS243" s="304">
        <f ca="1">COUNTIF(INDIRECT("H"&amp;(ROW()+12*(($AO243-1)*3+$AP243)-ROW())/12+5):INDIRECT("S"&amp;(ROW()+12*(($AO243-1)*3+$AP243)-ROW())/12+5),AR243)</f>
        <v>0</v>
      </c>
      <c r="AT243" s="306">
        <f ca="1">IF($AQ243=1,IF(INDIRECT(ADDRESS(($AO243-1)*3+$AP243+5,$AQ243+20))="",0,INDIRECT(ADDRESS(($AO243-1)*3+$AP243+5,$AQ243+20))),IF(INDIRECT(ADDRESS(($AO243-1)*3+$AP243+5,$AQ243+20))="",0,IF(COUNTIF(INDIRECT(ADDRESS(($AO243-1)*36+($AP243-1)*12+6,COLUMN())):INDIRECT(ADDRESS(($AO243-1)*36+($AP243-1)*12+$AQ243+4,COLUMN())),INDIRECT(ADDRESS(($AO243-1)*3+$AP243+5,$AQ243+20)))&gt;=1,0,INDIRECT(ADDRESS(($AO243-1)*3+$AP243+5,$AQ243+20)))))</f>
        <v>0</v>
      </c>
      <c r="AU243" s="304">
        <f ca="1">COUNTIF(INDIRECT("U"&amp;(ROW()+12*(($AO243-1)*3+$AP243)-ROW())/12+5):INDIRECT("AF"&amp;(ROW()+12*(($AO243-1)*3+$AP243)-ROW())/12+5),AT243)</f>
        <v>0</v>
      </c>
      <c r="AV243" s="304">
        <f ca="1">IF(AND(AR243+AT243&gt;0,AS243+AU243&gt;0),COUNTIF(AV$6:AV242,"&gt;0")+1,0)</f>
        <v>0</v>
      </c>
    </row>
    <row r="244" spans="41:48" x14ac:dyDescent="0.15">
      <c r="AO244" s="304">
        <v>7</v>
      </c>
      <c r="AP244" s="304">
        <v>2</v>
      </c>
      <c r="AQ244" s="304">
        <v>11</v>
      </c>
      <c r="AR244" s="306">
        <f ca="1">IF($AQ244=1,IF(INDIRECT(ADDRESS(($AO244-1)*3+$AP244+5,$AQ244+7))="",0,INDIRECT(ADDRESS(($AO244-1)*3+$AP244+5,$AQ244+7))),IF(INDIRECT(ADDRESS(($AO244-1)*3+$AP244+5,$AQ244+7))="",0,IF(COUNTIF(INDIRECT(ADDRESS(($AO244-1)*36+($AP244-1)*12+6,COLUMN())):INDIRECT(ADDRESS(($AO244-1)*36+($AP244-1)*12+$AQ244+4,COLUMN())),INDIRECT(ADDRESS(($AO244-1)*3+$AP244+5,$AQ244+7)))&gt;=1,0,INDIRECT(ADDRESS(($AO244-1)*3+$AP244+5,$AQ244+7)))))</f>
        <v>0</v>
      </c>
      <c r="AS244" s="304">
        <f ca="1">COUNTIF(INDIRECT("H"&amp;(ROW()+12*(($AO244-1)*3+$AP244)-ROW())/12+5):INDIRECT("S"&amp;(ROW()+12*(($AO244-1)*3+$AP244)-ROW())/12+5),AR244)</f>
        <v>0</v>
      </c>
      <c r="AT244" s="306">
        <f ca="1">IF($AQ244=1,IF(INDIRECT(ADDRESS(($AO244-1)*3+$AP244+5,$AQ244+20))="",0,INDIRECT(ADDRESS(($AO244-1)*3+$AP244+5,$AQ244+20))),IF(INDIRECT(ADDRESS(($AO244-1)*3+$AP244+5,$AQ244+20))="",0,IF(COUNTIF(INDIRECT(ADDRESS(($AO244-1)*36+($AP244-1)*12+6,COLUMN())):INDIRECT(ADDRESS(($AO244-1)*36+($AP244-1)*12+$AQ244+4,COLUMN())),INDIRECT(ADDRESS(($AO244-1)*3+$AP244+5,$AQ244+20)))&gt;=1,0,INDIRECT(ADDRESS(($AO244-1)*3+$AP244+5,$AQ244+20)))))</f>
        <v>0</v>
      </c>
      <c r="AU244" s="304">
        <f ca="1">COUNTIF(INDIRECT("U"&amp;(ROW()+12*(($AO244-1)*3+$AP244)-ROW())/12+5):INDIRECT("AF"&amp;(ROW()+12*(($AO244-1)*3+$AP244)-ROW())/12+5),AT244)</f>
        <v>0</v>
      </c>
      <c r="AV244" s="304">
        <f ca="1">IF(AND(AR244+AT244&gt;0,AS244+AU244&gt;0),COUNTIF(AV$6:AV243,"&gt;0")+1,0)</f>
        <v>0</v>
      </c>
    </row>
    <row r="245" spans="41:48" x14ac:dyDescent="0.15">
      <c r="AO245" s="304">
        <v>7</v>
      </c>
      <c r="AP245" s="304">
        <v>2</v>
      </c>
      <c r="AQ245" s="304">
        <v>12</v>
      </c>
      <c r="AR245" s="306">
        <f ca="1">IF($AQ245=1,IF(INDIRECT(ADDRESS(($AO245-1)*3+$AP245+5,$AQ245+7))="",0,INDIRECT(ADDRESS(($AO245-1)*3+$AP245+5,$AQ245+7))),IF(INDIRECT(ADDRESS(($AO245-1)*3+$AP245+5,$AQ245+7))="",0,IF(COUNTIF(INDIRECT(ADDRESS(($AO245-1)*36+($AP245-1)*12+6,COLUMN())):INDIRECT(ADDRESS(($AO245-1)*36+($AP245-1)*12+$AQ245+4,COLUMN())),INDIRECT(ADDRESS(($AO245-1)*3+$AP245+5,$AQ245+7)))&gt;=1,0,INDIRECT(ADDRESS(($AO245-1)*3+$AP245+5,$AQ245+7)))))</f>
        <v>0</v>
      </c>
      <c r="AS245" s="304">
        <f ca="1">COUNTIF(INDIRECT("H"&amp;(ROW()+12*(($AO245-1)*3+$AP245)-ROW())/12+5):INDIRECT("S"&amp;(ROW()+12*(($AO245-1)*3+$AP245)-ROW())/12+5),AR245)</f>
        <v>0</v>
      </c>
      <c r="AT245" s="306">
        <f ca="1">IF($AQ245=1,IF(INDIRECT(ADDRESS(($AO245-1)*3+$AP245+5,$AQ245+20))="",0,INDIRECT(ADDRESS(($AO245-1)*3+$AP245+5,$AQ245+20))),IF(INDIRECT(ADDRESS(($AO245-1)*3+$AP245+5,$AQ245+20))="",0,IF(COUNTIF(INDIRECT(ADDRESS(($AO245-1)*36+($AP245-1)*12+6,COLUMN())):INDIRECT(ADDRESS(($AO245-1)*36+($AP245-1)*12+$AQ245+4,COLUMN())),INDIRECT(ADDRESS(($AO245-1)*3+$AP245+5,$AQ245+20)))&gt;=1,0,INDIRECT(ADDRESS(($AO245-1)*3+$AP245+5,$AQ245+20)))))</f>
        <v>0</v>
      </c>
      <c r="AU245" s="304">
        <f ca="1">COUNTIF(INDIRECT("U"&amp;(ROW()+12*(($AO245-1)*3+$AP245)-ROW())/12+5):INDIRECT("AF"&amp;(ROW()+12*(($AO245-1)*3+$AP245)-ROW())/12+5),AT245)</f>
        <v>0</v>
      </c>
      <c r="AV245" s="304">
        <f ca="1">IF(AND(AR245+AT245&gt;0,AS245+AU245&gt;0),COUNTIF(AV$6:AV244,"&gt;0")+1,0)</f>
        <v>0</v>
      </c>
    </row>
    <row r="246" spans="41:48" x14ac:dyDescent="0.15">
      <c r="AO246" s="304">
        <v>7</v>
      </c>
      <c r="AP246" s="304">
        <v>3</v>
      </c>
      <c r="AQ246" s="304">
        <v>1</v>
      </c>
      <c r="AR246" s="306">
        <f ca="1">IF($AQ246=1,IF(INDIRECT(ADDRESS(($AO246-1)*3+$AP246+5,$AQ246+7))="",0,INDIRECT(ADDRESS(($AO246-1)*3+$AP246+5,$AQ246+7))),IF(INDIRECT(ADDRESS(($AO246-1)*3+$AP246+5,$AQ246+7))="",0,IF(COUNTIF(INDIRECT(ADDRESS(($AO246-1)*36+($AP246-1)*12+6,COLUMN())):INDIRECT(ADDRESS(($AO246-1)*36+($AP246-1)*12+$AQ246+4,COLUMN())),INDIRECT(ADDRESS(($AO246-1)*3+$AP246+5,$AQ246+7)))&gt;=1,0,INDIRECT(ADDRESS(($AO246-1)*3+$AP246+5,$AQ246+7)))))</f>
        <v>0</v>
      </c>
      <c r="AS246" s="304">
        <f ca="1">COUNTIF(INDIRECT("H"&amp;(ROW()+12*(($AO246-1)*3+$AP246)-ROW())/12+5):INDIRECT("S"&amp;(ROW()+12*(($AO246-1)*3+$AP246)-ROW())/12+5),AR246)</f>
        <v>0</v>
      </c>
      <c r="AT246" s="306">
        <f ca="1">IF($AQ246=1,IF(INDIRECT(ADDRESS(($AO246-1)*3+$AP246+5,$AQ246+20))="",0,INDIRECT(ADDRESS(($AO246-1)*3+$AP246+5,$AQ246+20))),IF(INDIRECT(ADDRESS(($AO246-1)*3+$AP246+5,$AQ246+20))="",0,IF(COUNTIF(INDIRECT(ADDRESS(($AO246-1)*36+($AP246-1)*12+6,COLUMN())):INDIRECT(ADDRESS(($AO246-1)*36+($AP246-1)*12+$AQ246+4,COLUMN())),INDIRECT(ADDRESS(($AO246-1)*3+$AP246+5,$AQ246+20)))&gt;=1,0,INDIRECT(ADDRESS(($AO246-1)*3+$AP246+5,$AQ246+20)))))</f>
        <v>0</v>
      </c>
      <c r="AU246" s="304">
        <f ca="1">COUNTIF(INDIRECT("U"&amp;(ROW()+12*(($AO246-1)*3+$AP246)-ROW())/12+5):INDIRECT("AF"&amp;(ROW()+12*(($AO246-1)*3+$AP246)-ROW())/12+5),AT246)</f>
        <v>0</v>
      </c>
      <c r="AV246" s="304">
        <f ca="1">IF(AND(AR246+AT246&gt;0,AS246+AU246&gt;0),COUNTIF(AV$6:AV245,"&gt;0")+1,0)</f>
        <v>0</v>
      </c>
    </row>
    <row r="247" spans="41:48" x14ac:dyDescent="0.15">
      <c r="AO247" s="304">
        <v>7</v>
      </c>
      <c r="AP247" s="304">
        <v>3</v>
      </c>
      <c r="AQ247" s="304">
        <v>2</v>
      </c>
      <c r="AR247" s="306">
        <f ca="1">IF($AQ247=1,IF(INDIRECT(ADDRESS(($AO247-1)*3+$AP247+5,$AQ247+7))="",0,INDIRECT(ADDRESS(($AO247-1)*3+$AP247+5,$AQ247+7))),IF(INDIRECT(ADDRESS(($AO247-1)*3+$AP247+5,$AQ247+7))="",0,IF(COUNTIF(INDIRECT(ADDRESS(($AO247-1)*36+($AP247-1)*12+6,COLUMN())):INDIRECT(ADDRESS(($AO247-1)*36+($AP247-1)*12+$AQ247+4,COLUMN())),INDIRECT(ADDRESS(($AO247-1)*3+$AP247+5,$AQ247+7)))&gt;=1,0,INDIRECT(ADDRESS(($AO247-1)*3+$AP247+5,$AQ247+7)))))</f>
        <v>0</v>
      </c>
      <c r="AS247" s="304">
        <f ca="1">COUNTIF(INDIRECT("H"&amp;(ROW()+12*(($AO247-1)*3+$AP247)-ROW())/12+5):INDIRECT("S"&amp;(ROW()+12*(($AO247-1)*3+$AP247)-ROW())/12+5),AR247)</f>
        <v>0</v>
      </c>
      <c r="AT247" s="306">
        <f ca="1">IF($AQ247=1,IF(INDIRECT(ADDRESS(($AO247-1)*3+$AP247+5,$AQ247+20))="",0,INDIRECT(ADDRESS(($AO247-1)*3+$AP247+5,$AQ247+20))),IF(INDIRECT(ADDRESS(($AO247-1)*3+$AP247+5,$AQ247+20))="",0,IF(COUNTIF(INDIRECT(ADDRESS(($AO247-1)*36+($AP247-1)*12+6,COLUMN())):INDIRECT(ADDRESS(($AO247-1)*36+($AP247-1)*12+$AQ247+4,COLUMN())),INDIRECT(ADDRESS(($AO247-1)*3+$AP247+5,$AQ247+20)))&gt;=1,0,INDIRECT(ADDRESS(($AO247-1)*3+$AP247+5,$AQ247+20)))))</f>
        <v>0</v>
      </c>
      <c r="AU247" s="304">
        <f ca="1">COUNTIF(INDIRECT("U"&amp;(ROW()+12*(($AO247-1)*3+$AP247)-ROW())/12+5):INDIRECT("AF"&amp;(ROW()+12*(($AO247-1)*3+$AP247)-ROW())/12+5),AT247)</f>
        <v>0</v>
      </c>
      <c r="AV247" s="304">
        <f ca="1">IF(AND(AR247+AT247&gt;0,AS247+AU247&gt;0),COUNTIF(AV$6:AV246,"&gt;0")+1,0)</f>
        <v>0</v>
      </c>
    </row>
    <row r="248" spans="41:48" x14ac:dyDescent="0.15">
      <c r="AO248" s="304">
        <v>7</v>
      </c>
      <c r="AP248" s="304">
        <v>3</v>
      </c>
      <c r="AQ248" s="304">
        <v>3</v>
      </c>
      <c r="AR248" s="306">
        <f ca="1">IF($AQ248=1,IF(INDIRECT(ADDRESS(($AO248-1)*3+$AP248+5,$AQ248+7))="",0,INDIRECT(ADDRESS(($AO248-1)*3+$AP248+5,$AQ248+7))),IF(INDIRECT(ADDRESS(($AO248-1)*3+$AP248+5,$AQ248+7))="",0,IF(COUNTIF(INDIRECT(ADDRESS(($AO248-1)*36+($AP248-1)*12+6,COLUMN())):INDIRECT(ADDRESS(($AO248-1)*36+($AP248-1)*12+$AQ248+4,COLUMN())),INDIRECT(ADDRESS(($AO248-1)*3+$AP248+5,$AQ248+7)))&gt;=1,0,INDIRECT(ADDRESS(($AO248-1)*3+$AP248+5,$AQ248+7)))))</f>
        <v>0</v>
      </c>
      <c r="AS248" s="304">
        <f ca="1">COUNTIF(INDIRECT("H"&amp;(ROW()+12*(($AO248-1)*3+$AP248)-ROW())/12+5):INDIRECT("S"&amp;(ROW()+12*(($AO248-1)*3+$AP248)-ROW())/12+5),AR248)</f>
        <v>0</v>
      </c>
      <c r="AT248" s="306">
        <f ca="1">IF($AQ248=1,IF(INDIRECT(ADDRESS(($AO248-1)*3+$AP248+5,$AQ248+20))="",0,INDIRECT(ADDRESS(($AO248-1)*3+$AP248+5,$AQ248+20))),IF(INDIRECT(ADDRESS(($AO248-1)*3+$AP248+5,$AQ248+20))="",0,IF(COUNTIF(INDIRECT(ADDRESS(($AO248-1)*36+($AP248-1)*12+6,COLUMN())):INDIRECT(ADDRESS(($AO248-1)*36+($AP248-1)*12+$AQ248+4,COLUMN())),INDIRECT(ADDRESS(($AO248-1)*3+$AP248+5,$AQ248+20)))&gt;=1,0,INDIRECT(ADDRESS(($AO248-1)*3+$AP248+5,$AQ248+20)))))</f>
        <v>0</v>
      </c>
      <c r="AU248" s="304">
        <f ca="1">COUNTIF(INDIRECT("U"&amp;(ROW()+12*(($AO248-1)*3+$AP248)-ROW())/12+5):INDIRECT("AF"&amp;(ROW()+12*(($AO248-1)*3+$AP248)-ROW())/12+5),AT248)</f>
        <v>0</v>
      </c>
      <c r="AV248" s="304">
        <f ca="1">IF(AND(AR248+AT248&gt;0,AS248+AU248&gt;0),COUNTIF(AV$6:AV247,"&gt;0")+1,0)</f>
        <v>0</v>
      </c>
    </row>
    <row r="249" spans="41:48" x14ac:dyDescent="0.15">
      <c r="AO249" s="304">
        <v>7</v>
      </c>
      <c r="AP249" s="304">
        <v>3</v>
      </c>
      <c r="AQ249" s="304">
        <v>4</v>
      </c>
      <c r="AR249" s="306">
        <f ca="1">IF($AQ249=1,IF(INDIRECT(ADDRESS(($AO249-1)*3+$AP249+5,$AQ249+7))="",0,INDIRECT(ADDRESS(($AO249-1)*3+$AP249+5,$AQ249+7))),IF(INDIRECT(ADDRESS(($AO249-1)*3+$AP249+5,$AQ249+7))="",0,IF(COUNTIF(INDIRECT(ADDRESS(($AO249-1)*36+($AP249-1)*12+6,COLUMN())):INDIRECT(ADDRESS(($AO249-1)*36+($AP249-1)*12+$AQ249+4,COLUMN())),INDIRECT(ADDRESS(($AO249-1)*3+$AP249+5,$AQ249+7)))&gt;=1,0,INDIRECT(ADDRESS(($AO249-1)*3+$AP249+5,$AQ249+7)))))</f>
        <v>0</v>
      </c>
      <c r="AS249" s="304">
        <f ca="1">COUNTIF(INDIRECT("H"&amp;(ROW()+12*(($AO249-1)*3+$AP249)-ROW())/12+5):INDIRECT("S"&amp;(ROW()+12*(($AO249-1)*3+$AP249)-ROW())/12+5),AR249)</f>
        <v>0</v>
      </c>
      <c r="AT249" s="306">
        <f ca="1">IF($AQ249=1,IF(INDIRECT(ADDRESS(($AO249-1)*3+$AP249+5,$AQ249+20))="",0,INDIRECT(ADDRESS(($AO249-1)*3+$AP249+5,$AQ249+20))),IF(INDIRECT(ADDRESS(($AO249-1)*3+$AP249+5,$AQ249+20))="",0,IF(COUNTIF(INDIRECT(ADDRESS(($AO249-1)*36+($AP249-1)*12+6,COLUMN())):INDIRECT(ADDRESS(($AO249-1)*36+($AP249-1)*12+$AQ249+4,COLUMN())),INDIRECT(ADDRESS(($AO249-1)*3+$AP249+5,$AQ249+20)))&gt;=1,0,INDIRECT(ADDRESS(($AO249-1)*3+$AP249+5,$AQ249+20)))))</f>
        <v>0</v>
      </c>
      <c r="AU249" s="304">
        <f ca="1">COUNTIF(INDIRECT("U"&amp;(ROW()+12*(($AO249-1)*3+$AP249)-ROW())/12+5):INDIRECT("AF"&amp;(ROW()+12*(($AO249-1)*3+$AP249)-ROW())/12+5),AT249)</f>
        <v>0</v>
      </c>
      <c r="AV249" s="304">
        <f ca="1">IF(AND(AR249+AT249&gt;0,AS249+AU249&gt;0),COUNTIF(AV$6:AV248,"&gt;0")+1,0)</f>
        <v>0</v>
      </c>
    </row>
    <row r="250" spans="41:48" x14ac:dyDescent="0.15">
      <c r="AO250" s="304">
        <v>7</v>
      </c>
      <c r="AP250" s="304">
        <v>3</v>
      </c>
      <c r="AQ250" s="304">
        <v>5</v>
      </c>
      <c r="AR250" s="306">
        <f ca="1">IF($AQ250=1,IF(INDIRECT(ADDRESS(($AO250-1)*3+$AP250+5,$AQ250+7))="",0,INDIRECT(ADDRESS(($AO250-1)*3+$AP250+5,$AQ250+7))),IF(INDIRECT(ADDRESS(($AO250-1)*3+$AP250+5,$AQ250+7))="",0,IF(COUNTIF(INDIRECT(ADDRESS(($AO250-1)*36+($AP250-1)*12+6,COLUMN())):INDIRECT(ADDRESS(($AO250-1)*36+($AP250-1)*12+$AQ250+4,COLUMN())),INDIRECT(ADDRESS(($AO250-1)*3+$AP250+5,$AQ250+7)))&gt;=1,0,INDIRECT(ADDRESS(($AO250-1)*3+$AP250+5,$AQ250+7)))))</f>
        <v>0</v>
      </c>
      <c r="AS250" s="304">
        <f ca="1">COUNTIF(INDIRECT("H"&amp;(ROW()+12*(($AO250-1)*3+$AP250)-ROW())/12+5):INDIRECT("S"&amp;(ROW()+12*(($AO250-1)*3+$AP250)-ROW())/12+5),AR250)</f>
        <v>0</v>
      </c>
      <c r="AT250" s="306">
        <f ca="1">IF($AQ250=1,IF(INDIRECT(ADDRESS(($AO250-1)*3+$AP250+5,$AQ250+20))="",0,INDIRECT(ADDRESS(($AO250-1)*3+$AP250+5,$AQ250+20))),IF(INDIRECT(ADDRESS(($AO250-1)*3+$AP250+5,$AQ250+20))="",0,IF(COUNTIF(INDIRECT(ADDRESS(($AO250-1)*36+($AP250-1)*12+6,COLUMN())):INDIRECT(ADDRESS(($AO250-1)*36+($AP250-1)*12+$AQ250+4,COLUMN())),INDIRECT(ADDRESS(($AO250-1)*3+$AP250+5,$AQ250+20)))&gt;=1,0,INDIRECT(ADDRESS(($AO250-1)*3+$AP250+5,$AQ250+20)))))</f>
        <v>0</v>
      </c>
      <c r="AU250" s="304">
        <f ca="1">COUNTIF(INDIRECT("U"&amp;(ROW()+12*(($AO250-1)*3+$AP250)-ROW())/12+5):INDIRECT("AF"&amp;(ROW()+12*(($AO250-1)*3+$AP250)-ROW())/12+5),AT250)</f>
        <v>0</v>
      </c>
      <c r="AV250" s="304">
        <f ca="1">IF(AND(AR250+AT250&gt;0,AS250+AU250&gt;0),COUNTIF(AV$6:AV249,"&gt;0")+1,0)</f>
        <v>0</v>
      </c>
    </row>
    <row r="251" spans="41:48" x14ac:dyDescent="0.15">
      <c r="AO251" s="304">
        <v>7</v>
      </c>
      <c r="AP251" s="304">
        <v>3</v>
      </c>
      <c r="AQ251" s="304">
        <v>6</v>
      </c>
      <c r="AR251" s="306">
        <f ca="1">IF($AQ251=1,IF(INDIRECT(ADDRESS(($AO251-1)*3+$AP251+5,$AQ251+7))="",0,INDIRECT(ADDRESS(($AO251-1)*3+$AP251+5,$AQ251+7))),IF(INDIRECT(ADDRESS(($AO251-1)*3+$AP251+5,$AQ251+7))="",0,IF(COUNTIF(INDIRECT(ADDRESS(($AO251-1)*36+($AP251-1)*12+6,COLUMN())):INDIRECT(ADDRESS(($AO251-1)*36+($AP251-1)*12+$AQ251+4,COLUMN())),INDIRECT(ADDRESS(($AO251-1)*3+$AP251+5,$AQ251+7)))&gt;=1,0,INDIRECT(ADDRESS(($AO251-1)*3+$AP251+5,$AQ251+7)))))</f>
        <v>0</v>
      </c>
      <c r="AS251" s="304">
        <f ca="1">COUNTIF(INDIRECT("H"&amp;(ROW()+12*(($AO251-1)*3+$AP251)-ROW())/12+5):INDIRECT("S"&amp;(ROW()+12*(($AO251-1)*3+$AP251)-ROW())/12+5),AR251)</f>
        <v>0</v>
      </c>
      <c r="AT251" s="306">
        <f ca="1">IF($AQ251=1,IF(INDIRECT(ADDRESS(($AO251-1)*3+$AP251+5,$AQ251+20))="",0,INDIRECT(ADDRESS(($AO251-1)*3+$AP251+5,$AQ251+20))),IF(INDIRECT(ADDRESS(($AO251-1)*3+$AP251+5,$AQ251+20))="",0,IF(COUNTIF(INDIRECT(ADDRESS(($AO251-1)*36+($AP251-1)*12+6,COLUMN())):INDIRECT(ADDRESS(($AO251-1)*36+($AP251-1)*12+$AQ251+4,COLUMN())),INDIRECT(ADDRESS(($AO251-1)*3+$AP251+5,$AQ251+20)))&gt;=1,0,INDIRECT(ADDRESS(($AO251-1)*3+$AP251+5,$AQ251+20)))))</f>
        <v>0</v>
      </c>
      <c r="AU251" s="304">
        <f ca="1">COUNTIF(INDIRECT("U"&amp;(ROW()+12*(($AO251-1)*3+$AP251)-ROW())/12+5):INDIRECT("AF"&amp;(ROW()+12*(($AO251-1)*3+$AP251)-ROW())/12+5),AT251)</f>
        <v>0</v>
      </c>
      <c r="AV251" s="304">
        <f ca="1">IF(AND(AR251+AT251&gt;0,AS251+AU251&gt;0),COUNTIF(AV$6:AV250,"&gt;0")+1,0)</f>
        <v>0</v>
      </c>
    </row>
    <row r="252" spans="41:48" x14ac:dyDescent="0.15">
      <c r="AO252" s="304">
        <v>7</v>
      </c>
      <c r="AP252" s="304">
        <v>3</v>
      </c>
      <c r="AQ252" s="304">
        <v>7</v>
      </c>
      <c r="AR252" s="306">
        <f ca="1">IF($AQ252=1,IF(INDIRECT(ADDRESS(($AO252-1)*3+$AP252+5,$AQ252+7))="",0,INDIRECT(ADDRESS(($AO252-1)*3+$AP252+5,$AQ252+7))),IF(INDIRECT(ADDRESS(($AO252-1)*3+$AP252+5,$AQ252+7))="",0,IF(COUNTIF(INDIRECT(ADDRESS(($AO252-1)*36+($AP252-1)*12+6,COLUMN())):INDIRECT(ADDRESS(($AO252-1)*36+($AP252-1)*12+$AQ252+4,COLUMN())),INDIRECT(ADDRESS(($AO252-1)*3+$AP252+5,$AQ252+7)))&gt;=1,0,INDIRECT(ADDRESS(($AO252-1)*3+$AP252+5,$AQ252+7)))))</f>
        <v>0</v>
      </c>
      <c r="AS252" s="304">
        <f ca="1">COUNTIF(INDIRECT("H"&amp;(ROW()+12*(($AO252-1)*3+$AP252)-ROW())/12+5):INDIRECT("S"&amp;(ROW()+12*(($AO252-1)*3+$AP252)-ROW())/12+5),AR252)</f>
        <v>0</v>
      </c>
      <c r="AT252" s="306">
        <f ca="1">IF($AQ252=1,IF(INDIRECT(ADDRESS(($AO252-1)*3+$AP252+5,$AQ252+20))="",0,INDIRECT(ADDRESS(($AO252-1)*3+$AP252+5,$AQ252+20))),IF(INDIRECT(ADDRESS(($AO252-1)*3+$AP252+5,$AQ252+20))="",0,IF(COUNTIF(INDIRECT(ADDRESS(($AO252-1)*36+($AP252-1)*12+6,COLUMN())):INDIRECT(ADDRESS(($AO252-1)*36+($AP252-1)*12+$AQ252+4,COLUMN())),INDIRECT(ADDRESS(($AO252-1)*3+$AP252+5,$AQ252+20)))&gt;=1,0,INDIRECT(ADDRESS(($AO252-1)*3+$AP252+5,$AQ252+20)))))</f>
        <v>0</v>
      </c>
      <c r="AU252" s="304">
        <f ca="1">COUNTIF(INDIRECT("U"&amp;(ROW()+12*(($AO252-1)*3+$AP252)-ROW())/12+5):INDIRECT("AF"&amp;(ROW()+12*(($AO252-1)*3+$AP252)-ROW())/12+5),AT252)</f>
        <v>0</v>
      </c>
      <c r="AV252" s="304">
        <f ca="1">IF(AND(AR252+AT252&gt;0,AS252+AU252&gt;0),COUNTIF(AV$6:AV251,"&gt;0")+1,0)</f>
        <v>0</v>
      </c>
    </row>
    <row r="253" spans="41:48" x14ac:dyDescent="0.15">
      <c r="AO253" s="304">
        <v>7</v>
      </c>
      <c r="AP253" s="304">
        <v>3</v>
      </c>
      <c r="AQ253" s="304">
        <v>8</v>
      </c>
      <c r="AR253" s="306">
        <f ca="1">IF($AQ253=1,IF(INDIRECT(ADDRESS(($AO253-1)*3+$AP253+5,$AQ253+7))="",0,INDIRECT(ADDRESS(($AO253-1)*3+$AP253+5,$AQ253+7))),IF(INDIRECT(ADDRESS(($AO253-1)*3+$AP253+5,$AQ253+7))="",0,IF(COUNTIF(INDIRECT(ADDRESS(($AO253-1)*36+($AP253-1)*12+6,COLUMN())):INDIRECT(ADDRESS(($AO253-1)*36+($AP253-1)*12+$AQ253+4,COLUMN())),INDIRECT(ADDRESS(($AO253-1)*3+$AP253+5,$AQ253+7)))&gt;=1,0,INDIRECT(ADDRESS(($AO253-1)*3+$AP253+5,$AQ253+7)))))</f>
        <v>0</v>
      </c>
      <c r="AS253" s="304">
        <f ca="1">COUNTIF(INDIRECT("H"&amp;(ROW()+12*(($AO253-1)*3+$AP253)-ROW())/12+5):INDIRECT("S"&amp;(ROW()+12*(($AO253-1)*3+$AP253)-ROW())/12+5),AR253)</f>
        <v>0</v>
      </c>
      <c r="AT253" s="306">
        <f ca="1">IF($AQ253=1,IF(INDIRECT(ADDRESS(($AO253-1)*3+$AP253+5,$AQ253+20))="",0,INDIRECT(ADDRESS(($AO253-1)*3+$AP253+5,$AQ253+20))),IF(INDIRECT(ADDRESS(($AO253-1)*3+$AP253+5,$AQ253+20))="",0,IF(COUNTIF(INDIRECT(ADDRESS(($AO253-1)*36+($AP253-1)*12+6,COLUMN())):INDIRECT(ADDRESS(($AO253-1)*36+($AP253-1)*12+$AQ253+4,COLUMN())),INDIRECT(ADDRESS(($AO253-1)*3+$AP253+5,$AQ253+20)))&gt;=1,0,INDIRECT(ADDRESS(($AO253-1)*3+$AP253+5,$AQ253+20)))))</f>
        <v>0</v>
      </c>
      <c r="AU253" s="304">
        <f ca="1">COUNTIF(INDIRECT("U"&amp;(ROW()+12*(($AO253-1)*3+$AP253)-ROW())/12+5):INDIRECT("AF"&amp;(ROW()+12*(($AO253-1)*3+$AP253)-ROW())/12+5),AT253)</f>
        <v>0</v>
      </c>
      <c r="AV253" s="304">
        <f ca="1">IF(AND(AR253+AT253&gt;0,AS253+AU253&gt;0),COUNTIF(AV$6:AV252,"&gt;0")+1,0)</f>
        <v>0</v>
      </c>
    </row>
    <row r="254" spans="41:48" x14ac:dyDescent="0.15">
      <c r="AO254" s="304">
        <v>7</v>
      </c>
      <c r="AP254" s="304">
        <v>3</v>
      </c>
      <c r="AQ254" s="304">
        <v>9</v>
      </c>
      <c r="AR254" s="306">
        <f ca="1">IF($AQ254=1,IF(INDIRECT(ADDRESS(($AO254-1)*3+$AP254+5,$AQ254+7))="",0,INDIRECT(ADDRESS(($AO254-1)*3+$AP254+5,$AQ254+7))),IF(INDIRECT(ADDRESS(($AO254-1)*3+$AP254+5,$AQ254+7))="",0,IF(COUNTIF(INDIRECT(ADDRESS(($AO254-1)*36+($AP254-1)*12+6,COLUMN())):INDIRECT(ADDRESS(($AO254-1)*36+($AP254-1)*12+$AQ254+4,COLUMN())),INDIRECT(ADDRESS(($AO254-1)*3+$AP254+5,$AQ254+7)))&gt;=1,0,INDIRECT(ADDRESS(($AO254-1)*3+$AP254+5,$AQ254+7)))))</f>
        <v>0</v>
      </c>
      <c r="AS254" s="304">
        <f ca="1">COUNTIF(INDIRECT("H"&amp;(ROW()+12*(($AO254-1)*3+$AP254)-ROW())/12+5):INDIRECT("S"&amp;(ROW()+12*(($AO254-1)*3+$AP254)-ROW())/12+5),AR254)</f>
        <v>0</v>
      </c>
      <c r="AT254" s="306">
        <f ca="1">IF($AQ254=1,IF(INDIRECT(ADDRESS(($AO254-1)*3+$AP254+5,$AQ254+20))="",0,INDIRECT(ADDRESS(($AO254-1)*3+$AP254+5,$AQ254+20))),IF(INDIRECT(ADDRESS(($AO254-1)*3+$AP254+5,$AQ254+20))="",0,IF(COUNTIF(INDIRECT(ADDRESS(($AO254-1)*36+($AP254-1)*12+6,COLUMN())):INDIRECT(ADDRESS(($AO254-1)*36+($AP254-1)*12+$AQ254+4,COLUMN())),INDIRECT(ADDRESS(($AO254-1)*3+$AP254+5,$AQ254+20)))&gt;=1,0,INDIRECT(ADDRESS(($AO254-1)*3+$AP254+5,$AQ254+20)))))</f>
        <v>0</v>
      </c>
      <c r="AU254" s="304">
        <f ca="1">COUNTIF(INDIRECT("U"&amp;(ROW()+12*(($AO254-1)*3+$AP254)-ROW())/12+5):INDIRECT("AF"&amp;(ROW()+12*(($AO254-1)*3+$AP254)-ROW())/12+5),AT254)</f>
        <v>0</v>
      </c>
      <c r="AV254" s="304">
        <f ca="1">IF(AND(AR254+AT254&gt;0,AS254+AU254&gt;0),COUNTIF(AV$6:AV253,"&gt;0")+1,0)</f>
        <v>0</v>
      </c>
    </row>
    <row r="255" spans="41:48" x14ac:dyDescent="0.15">
      <c r="AO255" s="304">
        <v>7</v>
      </c>
      <c r="AP255" s="304">
        <v>3</v>
      </c>
      <c r="AQ255" s="304">
        <v>10</v>
      </c>
      <c r="AR255" s="306">
        <f ca="1">IF($AQ255=1,IF(INDIRECT(ADDRESS(($AO255-1)*3+$AP255+5,$AQ255+7))="",0,INDIRECT(ADDRESS(($AO255-1)*3+$AP255+5,$AQ255+7))),IF(INDIRECT(ADDRESS(($AO255-1)*3+$AP255+5,$AQ255+7))="",0,IF(COUNTIF(INDIRECT(ADDRESS(($AO255-1)*36+($AP255-1)*12+6,COLUMN())):INDIRECT(ADDRESS(($AO255-1)*36+($AP255-1)*12+$AQ255+4,COLUMN())),INDIRECT(ADDRESS(($AO255-1)*3+$AP255+5,$AQ255+7)))&gt;=1,0,INDIRECT(ADDRESS(($AO255-1)*3+$AP255+5,$AQ255+7)))))</f>
        <v>0</v>
      </c>
      <c r="AS255" s="304">
        <f ca="1">COUNTIF(INDIRECT("H"&amp;(ROW()+12*(($AO255-1)*3+$AP255)-ROW())/12+5):INDIRECT("S"&amp;(ROW()+12*(($AO255-1)*3+$AP255)-ROW())/12+5),AR255)</f>
        <v>0</v>
      </c>
      <c r="AT255" s="306">
        <f ca="1">IF($AQ255=1,IF(INDIRECT(ADDRESS(($AO255-1)*3+$AP255+5,$AQ255+20))="",0,INDIRECT(ADDRESS(($AO255-1)*3+$AP255+5,$AQ255+20))),IF(INDIRECT(ADDRESS(($AO255-1)*3+$AP255+5,$AQ255+20))="",0,IF(COUNTIF(INDIRECT(ADDRESS(($AO255-1)*36+($AP255-1)*12+6,COLUMN())):INDIRECT(ADDRESS(($AO255-1)*36+($AP255-1)*12+$AQ255+4,COLUMN())),INDIRECT(ADDRESS(($AO255-1)*3+$AP255+5,$AQ255+20)))&gt;=1,0,INDIRECT(ADDRESS(($AO255-1)*3+$AP255+5,$AQ255+20)))))</f>
        <v>0</v>
      </c>
      <c r="AU255" s="304">
        <f ca="1">COUNTIF(INDIRECT("U"&amp;(ROW()+12*(($AO255-1)*3+$AP255)-ROW())/12+5):INDIRECT("AF"&amp;(ROW()+12*(($AO255-1)*3+$AP255)-ROW())/12+5),AT255)</f>
        <v>0</v>
      </c>
      <c r="AV255" s="304">
        <f ca="1">IF(AND(AR255+AT255&gt;0,AS255+AU255&gt;0),COUNTIF(AV$6:AV254,"&gt;0")+1,0)</f>
        <v>0</v>
      </c>
    </row>
    <row r="256" spans="41:48" x14ac:dyDescent="0.15">
      <c r="AO256" s="304">
        <v>7</v>
      </c>
      <c r="AP256" s="304">
        <v>3</v>
      </c>
      <c r="AQ256" s="304">
        <v>11</v>
      </c>
      <c r="AR256" s="306">
        <f ca="1">IF($AQ256=1,IF(INDIRECT(ADDRESS(($AO256-1)*3+$AP256+5,$AQ256+7))="",0,INDIRECT(ADDRESS(($AO256-1)*3+$AP256+5,$AQ256+7))),IF(INDIRECT(ADDRESS(($AO256-1)*3+$AP256+5,$AQ256+7))="",0,IF(COUNTIF(INDIRECT(ADDRESS(($AO256-1)*36+($AP256-1)*12+6,COLUMN())):INDIRECT(ADDRESS(($AO256-1)*36+($AP256-1)*12+$AQ256+4,COLUMN())),INDIRECT(ADDRESS(($AO256-1)*3+$AP256+5,$AQ256+7)))&gt;=1,0,INDIRECT(ADDRESS(($AO256-1)*3+$AP256+5,$AQ256+7)))))</f>
        <v>0</v>
      </c>
      <c r="AS256" s="304">
        <f ca="1">COUNTIF(INDIRECT("H"&amp;(ROW()+12*(($AO256-1)*3+$AP256)-ROW())/12+5):INDIRECT("S"&amp;(ROW()+12*(($AO256-1)*3+$AP256)-ROW())/12+5),AR256)</f>
        <v>0</v>
      </c>
      <c r="AT256" s="306">
        <f ca="1">IF($AQ256=1,IF(INDIRECT(ADDRESS(($AO256-1)*3+$AP256+5,$AQ256+20))="",0,INDIRECT(ADDRESS(($AO256-1)*3+$AP256+5,$AQ256+20))),IF(INDIRECT(ADDRESS(($AO256-1)*3+$AP256+5,$AQ256+20))="",0,IF(COUNTIF(INDIRECT(ADDRESS(($AO256-1)*36+($AP256-1)*12+6,COLUMN())):INDIRECT(ADDRESS(($AO256-1)*36+($AP256-1)*12+$AQ256+4,COLUMN())),INDIRECT(ADDRESS(($AO256-1)*3+$AP256+5,$AQ256+20)))&gt;=1,0,INDIRECT(ADDRESS(($AO256-1)*3+$AP256+5,$AQ256+20)))))</f>
        <v>0</v>
      </c>
      <c r="AU256" s="304">
        <f ca="1">COUNTIF(INDIRECT("U"&amp;(ROW()+12*(($AO256-1)*3+$AP256)-ROW())/12+5):INDIRECT("AF"&amp;(ROW()+12*(($AO256-1)*3+$AP256)-ROW())/12+5),AT256)</f>
        <v>0</v>
      </c>
      <c r="AV256" s="304">
        <f ca="1">IF(AND(AR256+AT256&gt;0,AS256+AU256&gt;0),COUNTIF(AV$6:AV255,"&gt;0")+1,0)</f>
        <v>0</v>
      </c>
    </row>
    <row r="257" spans="41:48" x14ac:dyDescent="0.15">
      <c r="AO257" s="304">
        <v>7</v>
      </c>
      <c r="AP257" s="304">
        <v>3</v>
      </c>
      <c r="AQ257" s="304">
        <v>12</v>
      </c>
      <c r="AR257" s="306">
        <f ca="1">IF($AQ257=1,IF(INDIRECT(ADDRESS(($AO257-1)*3+$AP257+5,$AQ257+7))="",0,INDIRECT(ADDRESS(($AO257-1)*3+$AP257+5,$AQ257+7))),IF(INDIRECT(ADDRESS(($AO257-1)*3+$AP257+5,$AQ257+7))="",0,IF(COUNTIF(INDIRECT(ADDRESS(($AO257-1)*36+($AP257-1)*12+6,COLUMN())):INDIRECT(ADDRESS(($AO257-1)*36+($AP257-1)*12+$AQ257+4,COLUMN())),INDIRECT(ADDRESS(($AO257-1)*3+$AP257+5,$AQ257+7)))&gt;=1,0,INDIRECT(ADDRESS(($AO257-1)*3+$AP257+5,$AQ257+7)))))</f>
        <v>0</v>
      </c>
      <c r="AS257" s="304">
        <f ca="1">COUNTIF(INDIRECT("H"&amp;(ROW()+12*(($AO257-1)*3+$AP257)-ROW())/12+5):INDIRECT("S"&amp;(ROW()+12*(($AO257-1)*3+$AP257)-ROW())/12+5),AR257)</f>
        <v>0</v>
      </c>
      <c r="AT257" s="306">
        <f ca="1">IF($AQ257=1,IF(INDIRECT(ADDRESS(($AO257-1)*3+$AP257+5,$AQ257+20))="",0,INDIRECT(ADDRESS(($AO257-1)*3+$AP257+5,$AQ257+20))),IF(INDIRECT(ADDRESS(($AO257-1)*3+$AP257+5,$AQ257+20))="",0,IF(COUNTIF(INDIRECT(ADDRESS(($AO257-1)*36+($AP257-1)*12+6,COLUMN())):INDIRECT(ADDRESS(($AO257-1)*36+($AP257-1)*12+$AQ257+4,COLUMN())),INDIRECT(ADDRESS(($AO257-1)*3+$AP257+5,$AQ257+20)))&gt;=1,0,INDIRECT(ADDRESS(($AO257-1)*3+$AP257+5,$AQ257+20)))))</f>
        <v>0</v>
      </c>
      <c r="AU257" s="304">
        <f ca="1">COUNTIF(INDIRECT("U"&amp;(ROW()+12*(($AO257-1)*3+$AP257)-ROW())/12+5):INDIRECT("AF"&amp;(ROW()+12*(($AO257-1)*3+$AP257)-ROW())/12+5),AT257)</f>
        <v>0</v>
      </c>
      <c r="AV257" s="304">
        <f ca="1">IF(AND(AR257+AT257&gt;0,AS257+AU257&gt;0),COUNTIF(AV$6:AV256,"&gt;0")+1,0)</f>
        <v>0</v>
      </c>
    </row>
    <row r="258" spans="41:48" x14ac:dyDescent="0.15">
      <c r="AO258" s="304">
        <v>8</v>
      </c>
      <c r="AP258" s="304">
        <v>1</v>
      </c>
      <c r="AQ258" s="304">
        <v>1</v>
      </c>
      <c r="AR258" s="306">
        <f ca="1">IF($AQ258=1,IF(INDIRECT(ADDRESS(($AO258-1)*3+$AP258+5,$AQ258+7))="",0,INDIRECT(ADDRESS(($AO258-1)*3+$AP258+5,$AQ258+7))),IF(INDIRECT(ADDRESS(($AO258-1)*3+$AP258+5,$AQ258+7))="",0,IF(COUNTIF(INDIRECT(ADDRESS(($AO258-1)*36+($AP258-1)*12+6,COLUMN())):INDIRECT(ADDRESS(($AO258-1)*36+($AP258-1)*12+$AQ258+4,COLUMN())),INDIRECT(ADDRESS(($AO258-1)*3+$AP258+5,$AQ258+7)))&gt;=1,0,INDIRECT(ADDRESS(($AO258-1)*3+$AP258+5,$AQ258+7)))))</f>
        <v>0</v>
      </c>
      <c r="AS258" s="304">
        <f ca="1">COUNTIF(INDIRECT("H"&amp;(ROW()+12*(($AO258-1)*3+$AP258)-ROW())/12+5):INDIRECT("S"&amp;(ROW()+12*(($AO258-1)*3+$AP258)-ROW())/12+5),AR258)</f>
        <v>0</v>
      </c>
      <c r="AT258" s="306">
        <f ca="1">IF($AQ258=1,IF(INDIRECT(ADDRESS(($AO258-1)*3+$AP258+5,$AQ258+20))="",0,INDIRECT(ADDRESS(($AO258-1)*3+$AP258+5,$AQ258+20))),IF(INDIRECT(ADDRESS(($AO258-1)*3+$AP258+5,$AQ258+20))="",0,IF(COUNTIF(INDIRECT(ADDRESS(($AO258-1)*36+($AP258-1)*12+6,COLUMN())):INDIRECT(ADDRESS(($AO258-1)*36+($AP258-1)*12+$AQ258+4,COLUMN())),INDIRECT(ADDRESS(($AO258-1)*3+$AP258+5,$AQ258+20)))&gt;=1,0,INDIRECT(ADDRESS(($AO258-1)*3+$AP258+5,$AQ258+20)))))</f>
        <v>0</v>
      </c>
      <c r="AU258" s="304">
        <f ca="1">COUNTIF(INDIRECT("U"&amp;(ROW()+12*(($AO258-1)*3+$AP258)-ROW())/12+5):INDIRECT("AF"&amp;(ROW()+12*(($AO258-1)*3+$AP258)-ROW())/12+5),AT258)</f>
        <v>0</v>
      </c>
      <c r="AV258" s="304">
        <f ca="1">IF(AND(AR258+AT258&gt;0,AS258+AU258&gt;0),COUNTIF(AV$6:AV257,"&gt;0")+1,0)</f>
        <v>0</v>
      </c>
    </row>
    <row r="259" spans="41:48" x14ac:dyDescent="0.15">
      <c r="AO259" s="304">
        <v>8</v>
      </c>
      <c r="AP259" s="304">
        <v>1</v>
      </c>
      <c r="AQ259" s="304">
        <v>2</v>
      </c>
      <c r="AR259" s="306">
        <f ca="1">IF($AQ259=1,IF(INDIRECT(ADDRESS(($AO259-1)*3+$AP259+5,$AQ259+7))="",0,INDIRECT(ADDRESS(($AO259-1)*3+$AP259+5,$AQ259+7))),IF(INDIRECT(ADDRESS(($AO259-1)*3+$AP259+5,$AQ259+7))="",0,IF(COUNTIF(INDIRECT(ADDRESS(($AO259-1)*36+($AP259-1)*12+6,COLUMN())):INDIRECT(ADDRESS(($AO259-1)*36+($AP259-1)*12+$AQ259+4,COLUMN())),INDIRECT(ADDRESS(($AO259-1)*3+$AP259+5,$AQ259+7)))&gt;=1,0,INDIRECT(ADDRESS(($AO259-1)*3+$AP259+5,$AQ259+7)))))</f>
        <v>0</v>
      </c>
      <c r="AS259" s="304">
        <f ca="1">COUNTIF(INDIRECT("H"&amp;(ROW()+12*(($AO259-1)*3+$AP259)-ROW())/12+5):INDIRECT("S"&amp;(ROW()+12*(($AO259-1)*3+$AP259)-ROW())/12+5),AR259)</f>
        <v>0</v>
      </c>
      <c r="AT259" s="306">
        <f ca="1">IF($AQ259=1,IF(INDIRECT(ADDRESS(($AO259-1)*3+$AP259+5,$AQ259+20))="",0,INDIRECT(ADDRESS(($AO259-1)*3+$AP259+5,$AQ259+20))),IF(INDIRECT(ADDRESS(($AO259-1)*3+$AP259+5,$AQ259+20))="",0,IF(COUNTIF(INDIRECT(ADDRESS(($AO259-1)*36+($AP259-1)*12+6,COLUMN())):INDIRECT(ADDRESS(($AO259-1)*36+($AP259-1)*12+$AQ259+4,COLUMN())),INDIRECT(ADDRESS(($AO259-1)*3+$AP259+5,$AQ259+20)))&gt;=1,0,INDIRECT(ADDRESS(($AO259-1)*3+$AP259+5,$AQ259+20)))))</f>
        <v>0</v>
      </c>
      <c r="AU259" s="304">
        <f ca="1">COUNTIF(INDIRECT("U"&amp;(ROW()+12*(($AO259-1)*3+$AP259)-ROW())/12+5):INDIRECT("AF"&amp;(ROW()+12*(($AO259-1)*3+$AP259)-ROW())/12+5),AT259)</f>
        <v>0</v>
      </c>
      <c r="AV259" s="304">
        <f ca="1">IF(AND(AR259+AT259&gt;0,AS259+AU259&gt;0),COUNTIF(AV$6:AV258,"&gt;0")+1,0)</f>
        <v>0</v>
      </c>
    </row>
    <row r="260" spans="41:48" x14ac:dyDescent="0.15">
      <c r="AO260" s="304">
        <v>8</v>
      </c>
      <c r="AP260" s="304">
        <v>1</v>
      </c>
      <c r="AQ260" s="304">
        <v>3</v>
      </c>
      <c r="AR260" s="306">
        <f ca="1">IF($AQ260=1,IF(INDIRECT(ADDRESS(($AO260-1)*3+$AP260+5,$AQ260+7))="",0,INDIRECT(ADDRESS(($AO260-1)*3+$AP260+5,$AQ260+7))),IF(INDIRECT(ADDRESS(($AO260-1)*3+$AP260+5,$AQ260+7))="",0,IF(COUNTIF(INDIRECT(ADDRESS(($AO260-1)*36+($AP260-1)*12+6,COLUMN())):INDIRECT(ADDRESS(($AO260-1)*36+($AP260-1)*12+$AQ260+4,COLUMN())),INDIRECT(ADDRESS(($AO260-1)*3+$AP260+5,$AQ260+7)))&gt;=1,0,INDIRECT(ADDRESS(($AO260-1)*3+$AP260+5,$AQ260+7)))))</f>
        <v>0</v>
      </c>
      <c r="AS260" s="304">
        <f ca="1">COUNTIF(INDIRECT("H"&amp;(ROW()+12*(($AO260-1)*3+$AP260)-ROW())/12+5):INDIRECT("S"&amp;(ROW()+12*(($AO260-1)*3+$AP260)-ROW())/12+5),AR260)</f>
        <v>0</v>
      </c>
      <c r="AT260" s="306">
        <f ca="1">IF($AQ260=1,IF(INDIRECT(ADDRESS(($AO260-1)*3+$AP260+5,$AQ260+20))="",0,INDIRECT(ADDRESS(($AO260-1)*3+$AP260+5,$AQ260+20))),IF(INDIRECT(ADDRESS(($AO260-1)*3+$AP260+5,$AQ260+20))="",0,IF(COUNTIF(INDIRECT(ADDRESS(($AO260-1)*36+($AP260-1)*12+6,COLUMN())):INDIRECT(ADDRESS(($AO260-1)*36+($AP260-1)*12+$AQ260+4,COLUMN())),INDIRECT(ADDRESS(($AO260-1)*3+$AP260+5,$AQ260+20)))&gt;=1,0,INDIRECT(ADDRESS(($AO260-1)*3+$AP260+5,$AQ260+20)))))</f>
        <v>0</v>
      </c>
      <c r="AU260" s="304">
        <f ca="1">COUNTIF(INDIRECT("U"&amp;(ROW()+12*(($AO260-1)*3+$AP260)-ROW())/12+5):INDIRECT("AF"&amp;(ROW()+12*(($AO260-1)*3+$AP260)-ROW())/12+5),AT260)</f>
        <v>0</v>
      </c>
      <c r="AV260" s="304">
        <f ca="1">IF(AND(AR260+AT260&gt;0,AS260+AU260&gt;0),COUNTIF(AV$6:AV259,"&gt;0")+1,0)</f>
        <v>0</v>
      </c>
    </row>
    <row r="261" spans="41:48" x14ac:dyDescent="0.15">
      <c r="AO261" s="304">
        <v>8</v>
      </c>
      <c r="AP261" s="304">
        <v>1</v>
      </c>
      <c r="AQ261" s="304">
        <v>4</v>
      </c>
      <c r="AR261" s="306">
        <f ca="1">IF($AQ261=1,IF(INDIRECT(ADDRESS(($AO261-1)*3+$AP261+5,$AQ261+7))="",0,INDIRECT(ADDRESS(($AO261-1)*3+$AP261+5,$AQ261+7))),IF(INDIRECT(ADDRESS(($AO261-1)*3+$AP261+5,$AQ261+7))="",0,IF(COUNTIF(INDIRECT(ADDRESS(($AO261-1)*36+($AP261-1)*12+6,COLUMN())):INDIRECT(ADDRESS(($AO261-1)*36+($AP261-1)*12+$AQ261+4,COLUMN())),INDIRECT(ADDRESS(($AO261-1)*3+$AP261+5,$AQ261+7)))&gt;=1,0,INDIRECT(ADDRESS(($AO261-1)*3+$AP261+5,$AQ261+7)))))</f>
        <v>0</v>
      </c>
      <c r="AS261" s="304">
        <f ca="1">COUNTIF(INDIRECT("H"&amp;(ROW()+12*(($AO261-1)*3+$AP261)-ROW())/12+5):INDIRECT("S"&amp;(ROW()+12*(($AO261-1)*3+$AP261)-ROW())/12+5),AR261)</f>
        <v>0</v>
      </c>
      <c r="AT261" s="306">
        <f ca="1">IF($AQ261=1,IF(INDIRECT(ADDRESS(($AO261-1)*3+$AP261+5,$AQ261+20))="",0,INDIRECT(ADDRESS(($AO261-1)*3+$AP261+5,$AQ261+20))),IF(INDIRECT(ADDRESS(($AO261-1)*3+$AP261+5,$AQ261+20))="",0,IF(COUNTIF(INDIRECT(ADDRESS(($AO261-1)*36+($AP261-1)*12+6,COLUMN())):INDIRECT(ADDRESS(($AO261-1)*36+($AP261-1)*12+$AQ261+4,COLUMN())),INDIRECT(ADDRESS(($AO261-1)*3+$AP261+5,$AQ261+20)))&gt;=1,0,INDIRECT(ADDRESS(($AO261-1)*3+$AP261+5,$AQ261+20)))))</f>
        <v>0</v>
      </c>
      <c r="AU261" s="304">
        <f ca="1">COUNTIF(INDIRECT("U"&amp;(ROW()+12*(($AO261-1)*3+$AP261)-ROW())/12+5):INDIRECT("AF"&amp;(ROW()+12*(($AO261-1)*3+$AP261)-ROW())/12+5),AT261)</f>
        <v>0</v>
      </c>
      <c r="AV261" s="304">
        <f ca="1">IF(AND(AR261+AT261&gt;0,AS261+AU261&gt;0),COUNTIF(AV$6:AV260,"&gt;0")+1,0)</f>
        <v>0</v>
      </c>
    </row>
    <row r="262" spans="41:48" x14ac:dyDescent="0.15">
      <c r="AO262" s="304">
        <v>8</v>
      </c>
      <c r="AP262" s="304">
        <v>1</v>
      </c>
      <c r="AQ262" s="304">
        <v>5</v>
      </c>
      <c r="AR262" s="306">
        <f ca="1">IF($AQ262=1,IF(INDIRECT(ADDRESS(($AO262-1)*3+$AP262+5,$AQ262+7))="",0,INDIRECT(ADDRESS(($AO262-1)*3+$AP262+5,$AQ262+7))),IF(INDIRECT(ADDRESS(($AO262-1)*3+$AP262+5,$AQ262+7))="",0,IF(COUNTIF(INDIRECT(ADDRESS(($AO262-1)*36+($AP262-1)*12+6,COLUMN())):INDIRECT(ADDRESS(($AO262-1)*36+($AP262-1)*12+$AQ262+4,COLUMN())),INDIRECT(ADDRESS(($AO262-1)*3+$AP262+5,$AQ262+7)))&gt;=1,0,INDIRECT(ADDRESS(($AO262-1)*3+$AP262+5,$AQ262+7)))))</f>
        <v>0</v>
      </c>
      <c r="AS262" s="304">
        <f ca="1">COUNTIF(INDIRECT("H"&amp;(ROW()+12*(($AO262-1)*3+$AP262)-ROW())/12+5):INDIRECT("S"&amp;(ROW()+12*(($AO262-1)*3+$AP262)-ROW())/12+5),AR262)</f>
        <v>0</v>
      </c>
      <c r="AT262" s="306">
        <f ca="1">IF($AQ262=1,IF(INDIRECT(ADDRESS(($AO262-1)*3+$AP262+5,$AQ262+20))="",0,INDIRECT(ADDRESS(($AO262-1)*3+$AP262+5,$AQ262+20))),IF(INDIRECT(ADDRESS(($AO262-1)*3+$AP262+5,$AQ262+20))="",0,IF(COUNTIF(INDIRECT(ADDRESS(($AO262-1)*36+($AP262-1)*12+6,COLUMN())):INDIRECT(ADDRESS(($AO262-1)*36+($AP262-1)*12+$AQ262+4,COLUMN())),INDIRECT(ADDRESS(($AO262-1)*3+$AP262+5,$AQ262+20)))&gt;=1,0,INDIRECT(ADDRESS(($AO262-1)*3+$AP262+5,$AQ262+20)))))</f>
        <v>0</v>
      </c>
      <c r="AU262" s="304">
        <f ca="1">COUNTIF(INDIRECT("U"&amp;(ROW()+12*(($AO262-1)*3+$AP262)-ROW())/12+5):INDIRECT("AF"&amp;(ROW()+12*(($AO262-1)*3+$AP262)-ROW())/12+5),AT262)</f>
        <v>0</v>
      </c>
      <c r="AV262" s="304">
        <f ca="1">IF(AND(AR262+AT262&gt;0,AS262+AU262&gt;0),COUNTIF(AV$6:AV261,"&gt;0")+1,0)</f>
        <v>0</v>
      </c>
    </row>
    <row r="263" spans="41:48" x14ac:dyDescent="0.15">
      <c r="AO263" s="304">
        <v>8</v>
      </c>
      <c r="AP263" s="304">
        <v>1</v>
      </c>
      <c r="AQ263" s="304">
        <v>6</v>
      </c>
      <c r="AR263" s="306">
        <f ca="1">IF($AQ263=1,IF(INDIRECT(ADDRESS(($AO263-1)*3+$AP263+5,$AQ263+7))="",0,INDIRECT(ADDRESS(($AO263-1)*3+$AP263+5,$AQ263+7))),IF(INDIRECT(ADDRESS(($AO263-1)*3+$AP263+5,$AQ263+7))="",0,IF(COUNTIF(INDIRECT(ADDRESS(($AO263-1)*36+($AP263-1)*12+6,COLUMN())):INDIRECT(ADDRESS(($AO263-1)*36+($AP263-1)*12+$AQ263+4,COLUMN())),INDIRECT(ADDRESS(($AO263-1)*3+$AP263+5,$AQ263+7)))&gt;=1,0,INDIRECT(ADDRESS(($AO263-1)*3+$AP263+5,$AQ263+7)))))</f>
        <v>0</v>
      </c>
      <c r="AS263" s="304">
        <f ca="1">COUNTIF(INDIRECT("H"&amp;(ROW()+12*(($AO263-1)*3+$AP263)-ROW())/12+5):INDIRECT("S"&amp;(ROW()+12*(($AO263-1)*3+$AP263)-ROW())/12+5),AR263)</f>
        <v>0</v>
      </c>
      <c r="AT263" s="306">
        <f ca="1">IF($AQ263=1,IF(INDIRECT(ADDRESS(($AO263-1)*3+$AP263+5,$AQ263+20))="",0,INDIRECT(ADDRESS(($AO263-1)*3+$AP263+5,$AQ263+20))),IF(INDIRECT(ADDRESS(($AO263-1)*3+$AP263+5,$AQ263+20))="",0,IF(COUNTIF(INDIRECT(ADDRESS(($AO263-1)*36+($AP263-1)*12+6,COLUMN())):INDIRECT(ADDRESS(($AO263-1)*36+($AP263-1)*12+$AQ263+4,COLUMN())),INDIRECT(ADDRESS(($AO263-1)*3+$AP263+5,$AQ263+20)))&gt;=1,0,INDIRECT(ADDRESS(($AO263-1)*3+$AP263+5,$AQ263+20)))))</f>
        <v>0</v>
      </c>
      <c r="AU263" s="304">
        <f ca="1">COUNTIF(INDIRECT("U"&amp;(ROW()+12*(($AO263-1)*3+$AP263)-ROW())/12+5):INDIRECT("AF"&amp;(ROW()+12*(($AO263-1)*3+$AP263)-ROW())/12+5),AT263)</f>
        <v>0</v>
      </c>
      <c r="AV263" s="304">
        <f ca="1">IF(AND(AR263+AT263&gt;0,AS263+AU263&gt;0),COUNTIF(AV$6:AV262,"&gt;0")+1,0)</f>
        <v>0</v>
      </c>
    </row>
    <row r="264" spans="41:48" x14ac:dyDescent="0.15">
      <c r="AO264" s="304">
        <v>8</v>
      </c>
      <c r="AP264" s="304">
        <v>1</v>
      </c>
      <c r="AQ264" s="304">
        <v>7</v>
      </c>
      <c r="AR264" s="306">
        <f ca="1">IF($AQ264=1,IF(INDIRECT(ADDRESS(($AO264-1)*3+$AP264+5,$AQ264+7))="",0,INDIRECT(ADDRESS(($AO264-1)*3+$AP264+5,$AQ264+7))),IF(INDIRECT(ADDRESS(($AO264-1)*3+$AP264+5,$AQ264+7))="",0,IF(COUNTIF(INDIRECT(ADDRESS(($AO264-1)*36+($AP264-1)*12+6,COLUMN())):INDIRECT(ADDRESS(($AO264-1)*36+($AP264-1)*12+$AQ264+4,COLUMN())),INDIRECT(ADDRESS(($AO264-1)*3+$AP264+5,$AQ264+7)))&gt;=1,0,INDIRECT(ADDRESS(($AO264-1)*3+$AP264+5,$AQ264+7)))))</f>
        <v>0</v>
      </c>
      <c r="AS264" s="304">
        <f ca="1">COUNTIF(INDIRECT("H"&amp;(ROW()+12*(($AO264-1)*3+$AP264)-ROW())/12+5):INDIRECT("S"&amp;(ROW()+12*(($AO264-1)*3+$AP264)-ROW())/12+5),AR264)</f>
        <v>0</v>
      </c>
      <c r="AT264" s="306">
        <f ca="1">IF($AQ264=1,IF(INDIRECT(ADDRESS(($AO264-1)*3+$AP264+5,$AQ264+20))="",0,INDIRECT(ADDRESS(($AO264-1)*3+$AP264+5,$AQ264+20))),IF(INDIRECT(ADDRESS(($AO264-1)*3+$AP264+5,$AQ264+20))="",0,IF(COUNTIF(INDIRECT(ADDRESS(($AO264-1)*36+($AP264-1)*12+6,COLUMN())):INDIRECT(ADDRESS(($AO264-1)*36+($AP264-1)*12+$AQ264+4,COLUMN())),INDIRECT(ADDRESS(($AO264-1)*3+$AP264+5,$AQ264+20)))&gt;=1,0,INDIRECT(ADDRESS(($AO264-1)*3+$AP264+5,$AQ264+20)))))</f>
        <v>0</v>
      </c>
      <c r="AU264" s="304">
        <f ca="1">COUNTIF(INDIRECT("U"&amp;(ROW()+12*(($AO264-1)*3+$AP264)-ROW())/12+5):INDIRECT("AF"&amp;(ROW()+12*(($AO264-1)*3+$AP264)-ROW())/12+5),AT264)</f>
        <v>0</v>
      </c>
      <c r="AV264" s="304">
        <f ca="1">IF(AND(AR264+AT264&gt;0,AS264+AU264&gt;0),COUNTIF(AV$6:AV263,"&gt;0")+1,0)</f>
        <v>0</v>
      </c>
    </row>
    <row r="265" spans="41:48" x14ac:dyDescent="0.15">
      <c r="AO265" s="304">
        <v>8</v>
      </c>
      <c r="AP265" s="304">
        <v>1</v>
      </c>
      <c r="AQ265" s="304">
        <v>8</v>
      </c>
      <c r="AR265" s="306">
        <f ca="1">IF($AQ265=1,IF(INDIRECT(ADDRESS(($AO265-1)*3+$AP265+5,$AQ265+7))="",0,INDIRECT(ADDRESS(($AO265-1)*3+$AP265+5,$AQ265+7))),IF(INDIRECT(ADDRESS(($AO265-1)*3+$AP265+5,$AQ265+7))="",0,IF(COUNTIF(INDIRECT(ADDRESS(($AO265-1)*36+($AP265-1)*12+6,COLUMN())):INDIRECT(ADDRESS(($AO265-1)*36+($AP265-1)*12+$AQ265+4,COLUMN())),INDIRECT(ADDRESS(($AO265-1)*3+$AP265+5,$AQ265+7)))&gt;=1,0,INDIRECT(ADDRESS(($AO265-1)*3+$AP265+5,$AQ265+7)))))</f>
        <v>0</v>
      </c>
      <c r="AS265" s="304">
        <f ca="1">COUNTIF(INDIRECT("H"&amp;(ROW()+12*(($AO265-1)*3+$AP265)-ROW())/12+5):INDIRECT("S"&amp;(ROW()+12*(($AO265-1)*3+$AP265)-ROW())/12+5),AR265)</f>
        <v>0</v>
      </c>
      <c r="AT265" s="306">
        <f ca="1">IF($AQ265=1,IF(INDIRECT(ADDRESS(($AO265-1)*3+$AP265+5,$AQ265+20))="",0,INDIRECT(ADDRESS(($AO265-1)*3+$AP265+5,$AQ265+20))),IF(INDIRECT(ADDRESS(($AO265-1)*3+$AP265+5,$AQ265+20))="",0,IF(COUNTIF(INDIRECT(ADDRESS(($AO265-1)*36+($AP265-1)*12+6,COLUMN())):INDIRECT(ADDRESS(($AO265-1)*36+($AP265-1)*12+$AQ265+4,COLUMN())),INDIRECT(ADDRESS(($AO265-1)*3+$AP265+5,$AQ265+20)))&gt;=1,0,INDIRECT(ADDRESS(($AO265-1)*3+$AP265+5,$AQ265+20)))))</f>
        <v>0</v>
      </c>
      <c r="AU265" s="304">
        <f ca="1">COUNTIF(INDIRECT("U"&amp;(ROW()+12*(($AO265-1)*3+$AP265)-ROW())/12+5):INDIRECT("AF"&amp;(ROW()+12*(($AO265-1)*3+$AP265)-ROW())/12+5),AT265)</f>
        <v>0</v>
      </c>
      <c r="AV265" s="304">
        <f ca="1">IF(AND(AR265+AT265&gt;0,AS265+AU265&gt;0),COUNTIF(AV$6:AV264,"&gt;0")+1,0)</f>
        <v>0</v>
      </c>
    </row>
    <row r="266" spans="41:48" x14ac:dyDescent="0.15">
      <c r="AO266" s="304">
        <v>8</v>
      </c>
      <c r="AP266" s="304">
        <v>1</v>
      </c>
      <c r="AQ266" s="304">
        <v>9</v>
      </c>
      <c r="AR266" s="306">
        <f ca="1">IF($AQ266=1,IF(INDIRECT(ADDRESS(($AO266-1)*3+$AP266+5,$AQ266+7))="",0,INDIRECT(ADDRESS(($AO266-1)*3+$AP266+5,$AQ266+7))),IF(INDIRECT(ADDRESS(($AO266-1)*3+$AP266+5,$AQ266+7))="",0,IF(COUNTIF(INDIRECT(ADDRESS(($AO266-1)*36+($AP266-1)*12+6,COLUMN())):INDIRECT(ADDRESS(($AO266-1)*36+($AP266-1)*12+$AQ266+4,COLUMN())),INDIRECT(ADDRESS(($AO266-1)*3+$AP266+5,$AQ266+7)))&gt;=1,0,INDIRECT(ADDRESS(($AO266-1)*3+$AP266+5,$AQ266+7)))))</f>
        <v>0</v>
      </c>
      <c r="AS266" s="304">
        <f ca="1">COUNTIF(INDIRECT("H"&amp;(ROW()+12*(($AO266-1)*3+$AP266)-ROW())/12+5):INDIRECT("S"&amp;(ROW()+12*(($AO266-1)*3+$AP266)-ROW())/12+5),AR266)</f>
        <v>0</v>
      </c>
      <c r="AT266" s="306">
        <f ca="1">IF($AQ266=1,IF(INDIRECT(ADDRESS(($AO266-1)*3+$AP266+5,$AQ266+20))="",0,INDIRECT(ADDRESS(($AO266-1)*3+$AP266+5,$AQ266+20))),IF(INDIRECT(ADDRESS(($AO266-1)*3+$AP266+5,$AQ266+20))="",0,IF(COUNTIF(INDIRECT(ADDRESS(($AO266-1)*36+($AP266-1)*12+6,COLUMN())):INDIRECT(ADDRESS(($AO266-1)*36+($AP266-1)*12+$AQ266+4,COLUMN())),INDIRECT(ADDRESS(($AO266-1)*3+$AP266+5,$AQ266+20)))&gt;=1,0,INDIRECT(ADDRESS(($AO266-1)*3+$AP266+5,$AQ266+20)))))</f>
        <v>0</v>
      </c>
      <c r="AU266" s="304">
        <f ca="1">COUNTIF(INDIRECT("U"&amp;(ROW()+12*(($AO266-1)*3+$AP266)-ROW())/12+5):INDIRECT("AF"&amp;(ROW()+12*(($AO266-1)*3+$AP266)-ROW())/12+5),AT266)</f>
        <v>0</v>
      </c>
      <c r="AV266" s="304">
        <f ca="1">IF(AND(AR266+AT266&gt;0,AS266+AU266&gt;0),COUNTIF(AV$6:AV265,"&gt;0")+1,0)</f>
        <v>0</v>
      </c>
    </row>
    <row r="267" spans="41:48" x14ac:dyDescent="0.15">
      <c r="AO267" s="304">
        <v>8</v>
      </c>
      <c r="AP267" s="304">
        <v>1</v>
      </c>
      <c r="AQ267" s="304">
        <v>10</v>
      </c>
      <c r="AR267" s="306">
        <f ca="1">IF($AQ267=1,IF(INDIRECT(ADDRESS(($AO267-1)*3+$AP267+5,$AQ267+7))="",0,INDIRECT(ADDRESS(($AO267-1)*3+$AP267+5,$AQ267+7))),IF(INDIRECT(ADDRESS(($AO267-1)*3+$AP267+5,$AQ267+7))="",0,IF(COUNTIF(INDIRECT(ADDRESS(($AO267-1)*36+($AP267-1)*12+6,COLUMN())):INDIRECT(ADDRESS(($AO267-1)*36+($AP267-1)*12+$AQ267+4,COLUMN())),INDIRECT(ADDRESS(($AO267-1)*3+$AP267+5,$AQ267+7)))&gt;=1,0,INDIRECT(ADDRESS(($AO267-1)*3+$AP267+5,$AQ267+7)))))</f>
        <v>0</v>
      </c>
      <c r="AS267" s="304">
        <f ca="1">COUNTIF(INDIRECT("H"&amp;(ROW()+12*(($AO267-1)*3+$AP267)-ROW())/12+5):INDIRECT("S"&amp;(ROW()+12*(($AO267-1)*3+$AP267)-ROW())/12+5),AR267)</f>
        <v>0</v>
      </c>
      <c r="AT267" s="306">
        <f ca="1">IF($AQ267=1,IF(INDIRECT(ADDRESS(($AO267-1)*3+$AP267+5,$AQ267+20))="",0,INDIRECT(ADDRESS(($AO267-1)*3+$AP267+5,$AQ267+20))),IF(INDIRECT(ADDRESS(($AO267-1)*3+$AP267+5,$AQ267+20))="",0,IF(COUNTIF(INDIRECT(ADDRESS(($AO267-1)*36+($AP267-1)*12+6,COLUMN())):INDIRECT(ADDRESS(($AO267-1)*36+($AP267-1)*12+$AQ267+4,COLUMN())),INDIRECT(ADDRESS(($AO267-1)*3+$AP267+5,$AQ267+20)))&gt;=1,0,INDIRECT(ADDRESS(($AO267-1)*3+$AP267+5,$AQ267+20)))))</f>
        <v>0</v>
      </c>
      <c r="AU267" s="304">
        <f ca="1">COUNTIF(INDIRECT("U"&amp;(ROW()+12*(($AO267-1)*3+$AP267)-ROW())/12+5):INDIRECT("AF"&amp;(ROW()+12*(($AO267-1)*3+$AP267)-ROW())/12+5),AT267)</f>
        <v>0</v>
      </c>
      <c r="AV267" s="304">
        <f ca="1">IF(AND(AR267+AT267&gt;0,AS267+AU267&gt;0),COUNTIF(AV$6:AV266,"&gt;0")+1,0)</f>
        <v>0</v>
      </c>
    </row>
    <row r="268" spans="41:48" x14ac:dyDescent="0.15">
      <c r="AO268" s="304">
        <v>8</v>
      </c>
      <c r="AP268" s="304">
        <v>1</v>
      </c>
      <c r="AQ268" s="304">
        <v>11</v>
      </c>
      <c r="AR268" s="306">
        <f ca="1">IF($AQ268=1,IF(INDIRECT(ADDRESS(($AO268-1)*3+$AP268+5,$AQ268+7))="",0,INDIRECT(ADDRESS(($AO268-1)*3+$AP268+5,$AQ268+7))),IF(INDIRECT(ADDRESS(($AO268-1)*3+$AP268+5,$AQ268+7))="",0,IF(COUNTIF(INDIRECT(ADDRESS(($AO268-1)*36+($AP268-1)*12+6,COLUMN())):INDIRECT(ADDRESS(($AO268-1)*36+($AP268-1)*12+$AQ268+4,COLUMN())),INDIRECT(ADDRESS(($AO268-1)*3+$AP268+5,$AQ268+7)))&gt;=1,0,INDIRECT(ADDRESS(($AO268-1)*3+$AP268+5,$AQ268+7)))))</f>
        <v>0</v>
      </c>
      <c r="AS268" s="304">
        <f ca="1">COUNTIF(INDIRECT("H"&amp;(ROW()+12*(($AO268-1)*3+$AP268)-ROW())/12+5):INDIRECT("S"&amp;(ROW()+12*(($AO268-1)*3+$AP268)-ROW())/12+5),AR268)</f>
        <v>0</v>
      </c>
      <c r="AT268" s="306">
        <f ca="1">IF($AQ268=1,IF(INDIRECT(ADDRESS(($AO268-1)*3+$AP268+5,$AQ268+20))="",0,INDIRECT(ADDRESS(($AO268-1)*3+$AP268+5,$AQ268+20))),IF(INDIRECT(ADDRESS(($AO268-1)*3+$AP268+5,$AQ268+20))="",0,IF(COUNTIF(INDIRECT(ADDRESS(($AO268-1)*36+($AP268-1)*12+6,COLUMN())):INDIRECT(ADDRESS(($AO268-1)*36+($AP268-1)*12+$AQ268+4,COLUMN())),INDIRECT(ADDRESS(($AO268-1)*3+$AP268+5,$AQ268+20)))&gt;=1,0,INDIRECT(ADDRESS(($AO268-1)*3+$AP268+5,$AQ268+20)))))</f>
        <v>0</v>
      </c>
      <c r="AU268" s="304">
        <f ca="1">COUNTIF(INDIRECT("U"&amp;(ROW()+12*(($AO268-1)*3+$AP268)-ROW())/12+5):INDIRECT("AF"&amp;(ROW()+12*(($AO268-1)*3+$AP268)-ROW())/12+5),AT268)</f>
        <v>0</v>
      </c>
      <c r="AV268" s="304">
        <f ca="1">IF(AND(AR268+AT268&gt;0,AS268+AU268&gt;0),COUNTIF(AV$6:AV267,"&gt;0")+1,0)</f>
        <v>0</v>
      </c>
    </row>
    <row r="269" spans="41:48" x14ac:dyDescent="0.15">
      <c r="AO269" s="304">
        <v>8</v>
      </c>
      <c r="AP269" s="304">
        <v>1</v>
      </c>
      <c r="AQ269" s="304">
        <v>12</v>
      </c>
      <c r="AR269" s="306">
        <f ca="1">IF($AQ269=1,IF(INDIRECT(ADDRESS(($AO269-1)*3+$AP269+5,$AQ269+7))="",0,INDIRECT(ADDRESS(($AO269-1)*3+$AP269+5,$AQ269+7))),IF(INDIRECT(ADDRESS(($AO269-1)*3+$AP269+5,$AQ269+7))="",0,IF(COUNTIF(INDIRECT(ADDRESS(($AO269-1)*36+($AP269-1)*12+6,COLUMN())):INDIRECT(ADDRESS(($AO269-1)*36+($AP269-1)*12+$AQ269+4,COLUMN())),INDIRECT(ADDRESS(($AO269-1)*3+$AP269+5,$AQ269+7)))&gt;=1,0,INDIRECT(ADDRESS(($AO269-1)*3+$AP269+5,$AQ269+7)))))</f>
        <v>0</v>
      </c>
      <c r="AS269" s="304">
        <f ca="1">COUNTIF(INDIRECT("H"&amp;(ROW()+12*(($AO269-1)*3+$AP269)-ROW())/12+5):INDIRECT("S"&amp;(ROW()+12*(($AO269-1)*3+$AP269)-ROW())/12+5),AR269)</f>
        <v>0</v>
      </c>
      <c r="AT269" s="306">
        <f ca="1">IF($AQ269=1,IF(INDIRECT(ADDRESS(($AO269-1)*3+$AP269+5,$AQ269+20))="",0,INDIRECT(ADDRESS(($AO269-1)*3+$AP269+5,$AQ269+20))),IF(INDIRECT(ADDRESS(($AO269-1)*3+$AP269+5,$AQ269+20))="",0,IF(COUNTIF(INDIRECT(ADDRESS(($AO269-1)*36+($AP269-1)*12+6,COLUMN())):INDIRECT(ADDRESS(($AO269-1)*36+($AP269-1)*12+$AQ269+4,COLUMN())),INDIRECT(ADDRESS(($AO269-1)*3+$AP269+5,$AQ269+20)))&gt;=1,0,INDIRECT(ADDRESS(($AO269-1)*3+$AP269+5,$AQ269+20)))))</f>
        <v>0</v>
      </c>
      <c r="AU269" s="304">
        <f ca="1">COUNTIF(INDIRECT("U"&amp;(ROW()+12*(($AO269-1)*3+$AP269)-ROW())/12+5):INDIRECT("AF"&amp;(ROW()+12*(($AO269-1)*3+$AP269)-ROW())/12+5),AT269)</f>
        <v>0</v>
      </c>
      <c r="AV269" s="304">
        <f ca="1">IF(AND(AR269+AT269&gt;0,AS269+AU269&gt;0),COUNTIF(AV$6:AV268,"&gt;0")+1,0)</f>
        <v>0</v>
      </c>
    </row>
    <row r="270" spans="41:48" x14ac:dyDescent="0.15">
      <c r="AO270" s="304">
        <v>8</v>
      </c>
      <c r="AP270" s="304">
        <v>2</v>
      </c>
      <c r="AQ270" s="304">
        <v>1</v>
      </c>
      <c r="AR270" s="306">
        <f ca="1">IF($AQ270=1,IF(INDIRECT(ADDRESS(($AO270-1)*3+$AP270+5,$AQ270+7))="",0,INDIRECT(ADDRESS(($AO270-1)*3+$AP270+5,$AQ270+7))),IF(INDIRECT(ADDRESS(($AO270-1)*3+$AP270+5,$AQ270+7))="",0,IF(COUNTIF(INDIRECT(ADDRESS(($AO270-1)*36+($AP270-1)*12+6,COLUMN())):INDIRECT(ADDRESS(($AO270-1)*36+($AP270-1)*12+$AQ270+4,COLUMN())),INDIRECT(ADDRESS(($AO270-1)*3+$AP270+5,$AQ270+7)))&gt;=1,0,INDIRECT(ADDRESS(($AO270-1)*3+$AP270+5,$AQ270+7)))))</f>
        <v>0</v>
      </c>
      <c r="AS270" s="304">
        <f ca="1">COUNTIF(INDIRECT("H"&amp;(ROW()+12*(($AO270-1)*3+$AP270)-ROW())/12+5):INDIRECT("S"&amp;(ROW()+12*(($AO270-1)*3+$AP270)-ROW())/12+5),AR270)</f>
        <v>0</v>
      </c>
      <c r="AT270" s="306">
        <f ca="1">IF($AQ270=1,IF(INDIRECT(ADDRESS(($AO270-1)*3+$AP270+5,$AQ270+20))="",0,INDIRECT(ADDRESS(($AO270-1)*3+$AP270+5,$AQ270+20))),IF(INDIRECT(ADDRESS(($AO270-1)*3+$AP270+5,$AQ270+20))="",0,IF(COUNTIF(INDIRECT(ADDRESS(($AO270-1)*36+($AP270-1)*12+6,COLUMN())):INDIRECT(ADDRESS(($AO270-1)*36+($AP270-1)*12+$AQ270+4,COLUMN())),INDIRECT(ADDRESS(($AO270-1)*3+$AP270+5,$AQ270+20)))&gt;=1,0,INDIRECT(ADDRESS(($AO270-1)*3+$AP270+5,$AQ270+20)))))</f>
        <v>0</v>
      </c>
      <c r="AU270" s="304">
        <f ca="1">COUNTIF(INDIRECT("U"&amp;(ROW()+12*(($AO270-1)*3+$AP270)-ROW())/12+5):INDIRECT("AF"&amp;(ROW()+12*(($AO270-1)*3+$AP270)-ROW())/12+5),AT270)</f>
        <v>0</v>
      </c>
      <c r="AV270" s="304">
        <f ca="1">IF(AND(AR270+AT270&gt;0,AS270+AU270&gt;0),COUNTIF(AV$6:AV269,"&gt;0")+1,0)</f>
        <v>0</v>
      </c>
    </row>
    <row r="271" spans="41:48" x14ac:dyDescent="0.15">
      <c r="AO271" s="304">
        <v>8</v>
      </c>
      <c r="AP271" s="304">
        <v>2</v>
      </c>
      <c r="AQ271" s="304">
        <v>2</v>
      </c>
      <c r="AR271" s="306">
        <f ca="1">IF($AQ271=1,IF(INDIRECT(ADDRESS(($AO271-1)*3+$AP271+5,$AQ271+7))="",0,INDIRECT(ADDRESS(($AO271-1)*3+$AP271+5,$AQ271+7))),IF(INDIRECT(ADDRESS(($AO271-1)*3+$AP271+5,$AQ271+7))="",0,IF(COUNTIF(INDIRECT(ADDRESS(($AO271-1)*36+($AP271-1)*12+6,COLUMN())):INDIRECT(ADDRESS(($AO271-1)*36+($AP271-1)*12+$AQ271+4,COLUMN())),INDIRECT(ADDRESS(($AO271-1)*3+$AP271+5,$AQ271+7)))&gt;=1,0,INDIRECT(ADDRESS(($AO271-1)*3+$AP271+5,$AQ271+7)))))</f>
        <v>0</v>
      </c>
      <c r="AS271" s="304">
        <f ca="1">COUNTIF(INDIRECT("H"&amp;(ROW()+12*(($AO271-1)*3+$AP271)-ROW())/12+5):INDIRECT("S"&amp;(ROW()+12*(($AO271-1)*3+$AP271)-ROW())/12+5),AR271)</f>
        <v>0</v>
      </c>
      <c r="AT271" s="306">
        <f ca="1">IF($AQ271=1,IF(INDIRECT(ADDRESS(($AO271-1)*3+$AP271+5,$AQ271+20))="",0,INDIRECT(ADDRESS(($AO271-1)*3+$AP271+5,$AQ271+20))),IF(INDIRECT(ADDRESS(($AO271-1)*3+$AP271+5,$AQ271+20))="",0,IF(COUNTIF(INDIRECT(ADDRESS(($AO271-1)*36+($AP271-1)*12+6,COLUMN())):INDIRECT(ADDRESS(($AO271-1)*36+($AP271-1)*12+$AQ271+4,COLUMN())),INDIRECT(ADDRESS(($AO271-1)*3+$AP271+5,$AQ271+20)))&gt;=1,0,INDIRECT(ADDRESS(($AO271-1)*3+$AP271+5,$AQ271+20)))))</f>
        <v>0</v>
      </c>
      <c r="AU271" s="304">
        <f ca="1">COUNTIF(INDIRECT("U"&amp;(ROW()+12*(($AO271-1)*3+$AP271)-ROW())/12+5):INDIRECT("AF"&amp;(ROW()+12*(($AO271-1)*3+$AP271)-ROW())/12+5),AT271)</f>
        <v>0</v>
      </c>
      <c r="AV271" s="304">
        <f ca="1">IF(AND(AR271+AT271&gt;0,AS271+AU271&gt;0),COUNTIF(AV$6:AV270,"&gt;0")+1,0)</f>
        <v>0</v>
      </c>
    </row>
    <row r="272" spans="41:48" x14ac:dyDescent="0.15">
      <c r="AO272" s="304">
        <v>8</v>
      </c>
      <c r="AP272" s="304">
        <v>2</v>
      </c>
      <c r="AQ272" s="304">
        <v>3</v>
      </c>
      <c r="AR272" s="306">
        <f ca="1">IF($AQ272=1,IF(INDIRECT(ADDRESS(($AO272-1)*3+$AP272+5,$AQ272+7))="",0,INDIRECT(ADDRESS(($AO272-1)*3+$AP272+5,$AQ272+7))),IF(INDIRECT(ADDRESS(($AO272-1)*3+$AP272+5,$AQ272+7))="",0,IF(COUNTIF(INDIRECT(ADDRESS(($AO272-1)*36+($AP272-1)*12+6,COLUMN())):INDIRECT(ADDRESS(($AO272-1)*36+($AP272-1)*12+$AQ272+4,COLUMN())),INDIRECT(ADDRESS(($AO272-1)*3+$AP272+5,$AQ272+7)))&gt;=1,0,INDIRECT(ADDRESS(($AO272-1)*3+$AP272+5,$AQ272+7)))))</f>
        <v>0</v>
      </c>
      <c r="AS272" s="304">
        <f ca="1">COUNTIF(INDIRECT("H"&amp;(ROW()+12*(($AO272-1)*3+$AP272)-ROW())/12+5):INDIRECT("S"&amp;(ROW()+12*(($AO272-1)*3+$AP272)-ROW())/12+5),AR272)</f>
        <v>0</v>
      </c>
      <c r="AT272" s="306">
        <f ca="1">IF($AQ272=1,IF(INDIRECT(ADDRESS(($AO272-1)*3+$AP272+5,$AQ272+20))="",0,INDIRECT(ADDRESS(($AO272-1)*3+$AP272+5,$AQ272+20))),IF(INDIRECT(ADDRESS(($AO272-1)*3+$AP272+5,$AQ272+20))="",0,IF(COUNTIF(INDIRECT(ADDRESS(($AO272-1)*36+($AP272-1)*12+6,COLUMN())):INDIRECT(ADDRESS(($AO272-1)*36+($AP272-1)*12+$AQ272+4,COLUMN())),INDIRECT(ADDRESS(($AO272-1)*3+$AP272+5,$AQ272+20)))&gt;=1,0,INDIRECT(ADDRESS(($AO272-1)*3+$AP272+5,$AQ272+20)))))</f>
        <v>0</v>
      </c>
      <c r="AU272" s="304">
        <f ca="1">COUNTIF(INDIRECT("U"&amp;(ROW()+12*(($AO272-1)*3+$AP272)-ROW())/12+5):INDIRECT("AF"&amp;(ROW()+12*(($AO272-1)*3+$AP272)-ROW())/12+5),AT272)</f>
        <v>0</v>
      </c>
      <c r="AV272" s="304">
        <f ca="1">IF(AND(AR272+AT272&gt;0,AS272+AU272&gt;0),COUNTIF(AV$6:AV271,"&gt;0")+1,0)</f>
        <v>0</v>
      </c>
    </row>
    <row r="273" spans="41:48" x14ac:dyDescent="0.15">
      <c r="AO273" s="304">
        <v>8</v>
      </c>
      <c r="AP273" s="304">
        <v>2</v>
      </c>
      <c r="AQ273" s="304">
        <v>4</v>
      </c>
      <c r="AR273" s="306">
        <f ca="1">IF($AQ273=1,IF(INDIRECT(ADDRESS(($AO273-1)*3+$AP273+5,$AQ273+7))="",0,INDIRECT(ADDRESS(($AO273-1)*3+$AP273+5,$AQ273+7))),IF(INDIRECT(ADDRESS(($AO273-1)*3+$AP273+5,$AQ273+7))="",0,IF(COUNTIF(INDIRECT(ADDRESS(($AO273-1)*36+($AP273-1)*12+6,COLUMN())):INDIRECT(ADDRESS(($AO273-1)*36+($AP273-1)*12+$AQ273+4,COLUMN())),INDIRECT(ADDRESS(($AO273-1)*3+$AP273+5,$AQ273+7)))&gt;=1,0,INDIRECT(ADDRESS(($AO273-1)*3+$AP273+5,$AQ273+7)))))</f>
        <v>0</v>
      </c>
      <c r="AS273" s="304">
        <f ca="1">COUNTIF(INDIRECT("H"&amp;(ROW()+12*(($AO273-1)*3+$AP273)-ROW())/12+5):INDIRECT("S"&amp;(ROW()+12*(($AO273-1)*3+$AP273)-ROW())/12+5),AR273)</f>
        <v>0</v>
      </c>
      <c r="AT273" s="306">
        <f ca="1">IF($AQ273=1,IF(INDIRECT(ADDRESS(($AO273-1)*3+$AP273+5,$AQ273+20))="",0,INDIRECT(ADDRESS(($AO273-1)*3+$AP273+5,$AQ273+20))),IF(INDIRECT(ADDRESS(($AO273-1)*3+$AP273+5,$AQ273+20))="",0,IF(COUNTIF(INDIRECT(ADDRESS(($AO273-1)*36+($AP273-1)*12+6,COLUMN())):INDIRECT(ADDRESS(($AO273-1)*36+($AP273-1)*12+$AQ273+4,COLUMN())),INDIRECT(ADDRESS(($AO273-1)*3+$AP273+5,$AQ273+20)))&gt;=1,0,INDIRECT(ADDRESS(($AO273-1)*3+$AP273+5,$AQ273+20)))))</f>
        <v>0</v>
      </c>
      <c r="AU273" s="304">
        <f ca="1">COUNTIF(INDIRECT("U"&amp;(ROW()+12*(($AO273-1)*3+$AP273)-ROW())/12+5):INDIRECT("AF"&amp;(ROW()+12*(($AO273-1)*3+$AP273)-ROW())/12+5),AT273)</f>
        <v>0</v>
      </c>
      <c r="AV273" s="304">
        <f ca="1">IF(AND(AR273+AT273&gt;0,AS273+AU273&gt;0),COUNTIF(AV$6:AV272,"&gt;0")+1,0)</f>
        <v>0</v>
      </c>
    </row>
    <row r="274" spans="41:48" x14ac:dyDescent="0.15">
      <c r="AO274" s="304">
        <v>8</v>
      </c>
      <c r="AP274" s="304">
        <v>2</v>
      </c>
      <c r="AQ274" s="304">
        <v>5</v>
      </c>
      <c r="AR274" s="306">
        <f ca="1">IF($AQ274=1,IF(INDIRECT(ADDRESS(($AO274-1)*3+$AP274+5,$AQ274+7))="",0,INDIRECT(ADDRESS(($AO274-1)*3+$AP274+5,$AQ274+7))),IF(INDIRECT(ADDRESS(($AO274-1)*3+$AP274+5,$AQ274+7))="",0,IF(COUNTIF(INDIRECT(ADDRESS(($AO274-1)*36+($AP274-1)*12+6,COLUMN())):INDIRECT(ADDRESS(($AO274-1)*36+($AP274-1)*12+$AQ274+4,COLUMN())),INDIRECT(ADDRESS(($AO274-1)*3+$AP274+5,$AQ274+7)))&gt;=1,0,INDIRECT(ADDRESS(($AO274-1)*3+$AP274+5,$AQ274+7)))))</f>
        <v>0</v>
      </c>
      <c r="AS274" s="304">
        <f ca="1">COUNTIF(INDIRECT("H"&amp;(ROW()+12*(($AO274-1)*3+$AP274)-ROW())/12+5):INDIRECT("S"&amp;(ROW()+12*(($AO274-1)*3+$AP274)-ROW())/12+5),AR274)</f>
        <v>0</v>
      </c>
      <c r="AT274" s="306">
        <f ca="1">IF($AQ274=1,IF(INDIRECT(ADDRESS(($AO274-1)*3+$AP274+5,$AQ274+20))="",0,INDIRECT(ADDRESS(($AO274-1)*3+$AP274+5,$AQ274+20))),IF(INDIRECT(ADDRESS(($AO274-1)*3+$AP274+5,$AQ274+20))="",0,IF(COUNTIF(INDIRECT(ADDRESS(($AO274-1)*36+($AP274-1)*12+6,COLUMN())):INDIRECT(ADDRESS(($AO274-1)*36+($AP274-1)*12+$AQ274+4,COLUMN())),INDIRECT(ADDRESS(($AO274-1)*3+$AP274+5,$AQ274+20)))&gt;=1,0,INDIRECT(ADDRESS(($AO274-1)*3+$AP274+5,$AQ274+20)))))</f>
        <v>0</v>
      </c>
      <c r="AU274" s="304">
        <f ca="1">COUNTIF(INDIRECT("U"&amp;(ROW()+12*(($AO274-1)*3+$AP274)-ROW())/12+5):INDIRECT("AF"&amp;(ROW()+12*(($AO274-1)*3+$AP274)-ROW())/12+5),AT274)</f>
        <v>0</v>
      </c>
      <c r="AV274" s="304">
        <f ca="1">IF(AND(AR274+AT274&gt;0,AS274+AU274&gt;0),COUNTIF(AV$6:AV273,"&gt;0")+1,0)</f>
        <v>0</v>
      </c>
    </row>
    <row r="275" spans="41:48" x14ac:dyDescent="0.15">
      <c r="AO275" s="304">
        <v>8</v>
      </c>
      <c r="AP275" s="304">
        <v>2</v>
      </c>
      <c r="AQ275" s="304">
        <v>6</v>
      </c>
      <c r="AR275" s="306">
        <f ca="1">IF($AQ275=1,IF(INDIRECT(ADDRESS(($AO275-1)*3+$AP275+5,$AQ275+7))="",0,INDIRECT(ADDRESS(($AO275-1)*3+$AP275+5,$AQ275+7))),IF(INDIRECT(ADDRESS(($AO275-1)*3+$AP275+5,$AQ275+7))="",0,IF(COUNTIF(INDIRECT(ADDRESS(($AO275-1)*36+($AP275-1)*12+6,COLUMN())):INDIRECT(ADDRESS(($AO275-1)*36+($AP275-1)*12+$AQ275+4,COLUMN())),INDIRECT(ADDRESS(($AO275-1)*3+$AP275+5,$AQ275+7)))&gt;=1,0,INDIRECT(ADDRESS(($AO275-1)*3+$AP275+5,$AQ275+7)))))</f>
        <v>0</v>
      </c>
      <c r="AS275" s="304">
        <f ca="1">COUNTIF(INDIRECT("H"&amp;(ROW()+12*(($AO275-1)*3+$AP275)-ROW())/12+5):INDIRECT("S"&amp;(ROW()+12*(($AO275-1)*3+$AP275)-ROW())/12+5),AR275)</f>
        <v>0</v>
      </c>
      <c r="AT275" s="306">
        <f ca="1">IF($AQ275=1,IF(INDIRECT(ADDRESS(($AO275-1)*3+$AP275+5,$AQ275+20))="",0,INDIRECT(ADDRESS(($AO275-1)*3+$AP275+5,$AQ275+20))),IF(INDIRECT(ADDRESS(($AO275-1)*3+$AP275+5,$AQ275+20))="",0,IF(COUNTIF(INDIRECT(ADDRESS(($AO275-1)*36+($AP275-1)*12+6,COLUMN())):INDIRECT(ADDRESS(($AO275-1)*36+($AP275-1)*12+$AQ275+4,COLUMN())),INDIRECT(ADDRESS(($AO275-1)*3+$AP275+5,$AQ275+20)))&gt;=1,0,INDIRECT(ADDRESS(($AO275-1)*3+$AP275+5,$AQ275+20)))))</f>
        <v>0</v>
      </c>
      <c r="AU275" s="304">
        <f ca="1">COUNTIF(INDIRECT("U"&amp;(ROW()+12*(($AO275-1)*3+$AP275)-ROW())/12+5):INDIRECT("AF"&amp;(ROW()+12*(($AO275-1)*3+$AP275)-ROW())/12+5),AT275)</f>
        <v>0</v>
      </c>
      <c r="AV275" s="304">
        <f ca="1">IF(AND(AR275+AT275&gt;0,AS275+AU275&gt;0),COUNTIF(AV$6:AV274,"&gt;0")+1,0)</f>
        <v>0</v>
      </c>
    </row>
    <row r="276" spans="41:48" x14ac:dyDescent="0.15">
      <c r="AO276" s="304">
        <v>8</v>
      </c>
      <c r="AP276" s="304">
        <v>2</v>
      </c>
      <c r="AQ276" s="304">
        <v>7</v>
      </c>
      <c r="AR276" s="306">
        <f ca="1">IF($AQ276=1,IF(INDIRECT(ADDRESS(($AO276-1)*3+$AP276+5,$AQ276+7))="",0,INDIRECT(ADDRESS(($AO276-1)*3+$AP276+5,$AQ276+7))),IF(INDIRECT(ADDRESS(($AO276-1)*3+$AP276+5,$AQ276+7))="",0,IF(COUNTIF(INDIRECT(ADDRESS(($AO276-1)*36+($AP276-1)*12+6,COLUMN())):INDIRECT(ADDRESS(($AO276-1)*36+($AP276-1)*12+$AQ276+4,COLUMN())),INDIRECT(ADDRESS(($AO276-1)*3+$AP276+5,$AQ276+7)))&gt;=1,0,INDIRECT(ADDRESS(($AO276-1)*3+$AP276+5,$AQ276+7)))))</f>
        <v>0</v>
      </c>
      <c r="AS276" s="304">
        <f ca="1">COUNTIF(INDIRECT("H"&amp;(ROW()+12*(($AO276-1)*3+$AP276)-ROW())/12+5):INDIRECT("S"&amp;(ROW()+12*(($AO276-1)*3+$AP276)-ROW())/12+5),AR276)</f>
        <v>0</v>
      </c>
      <c r="AT276" s="306">
        <f ca="1">IF($AQ276=1,IF(INDIRECT(ADDRESS(($AO276-1)*3+$AP276+5,$AQ276+20))="",0,INDIRECT(ADDRESS(($AO276-1)*3+$AP276+5,$AQ276+20))),IF(INDIRECT(ADDRESS(($AO276-1)*3+$AP276+5,$AQ276+20))="",0,IF(COUNTIF(INDIRECT(ADDRESS(($AO276-1)*36+($AP276-1)*12+6,COLUMN())):INDIRECT(ADDRESS(($AO276-1)*36+($AP276-1)*12+$AQ276+4,COLUMN())),INDIRECT(ADDRESS(($AO276-1)*3+$AP276+5,$AQ276+20)))&gt;=1,0,INDIRECT(ADDRESS(($AO276-1)*3+$AP276+5,$AQ276+20)))))</f>
        <v>0</v>
      </c>
      <c r="AU276" s="304">
        <f ca="1">COUNTIF(INDIRECT("U"&amp;(ROW()+12*(($AO276-1)*3+$AP276)-ROW())/12+5):INDIRECT("AF"&amp;(ROW()+12*(($AO276-1)*3+$AP276)-ROW())/12+5),AT276)</f>
        <v>0</v>
      </c>
      <c r="AV276" s="304">
        <f ca="1">IF(AND(AR276+AT276&gt;0,AS276+AU276&gt;0),COUNTIF(AV$6:AV275,"&gt;0")+1,0)</f>
        <v>0</v>
      </c>
    </row>
    <row r="277" spans="41:48" x14ac:dyDescent="0.15">
      <c r="AO277" s="304">
        <v>8</v>
      </c>
      <c r="AP277" s="304">
        <v>2</v>
      </c>
      <c r="AQ277" s="304">
        <v>8</v>
      </c>
      <c r="AR277" s="306">
        <f ca="1">IF($AQ277=1,IF(INDIRECT(ADDRESS(($AO277-1)*3+$AP277+5,$AQ277+7))="",0,INDIRECT(ADDRESS(($AO277-1)*3+$AP277+5,$AQ277+7))),IF(INDIRECT(ADDRESS(($AO277-1)*3+$AP277+5,$AQ277+7))="",0,IF(COUNTIF(INDIRECT(ADDRESS(($AO277-1)*36+($AP277-1)*12+6,COLUMN())):INDIRECT(ADDRESS(($AO277-1)*36+($AP277-1)*12+$AQ277+4,COLUMN())),INDIRECT(ADDRESS(($AO277-1)*3+$AP277+5,$AQ277+7)))&gt;=1,0,INDIRECT(ADDRESS(($AO277-1)*3+$AP277+5,$AQ277+7)))))</f>
        <v>0</v>
      </c>
      <c r="AS277" s="304">
        <f ca="1">COUNTIF(INDIRECT("H"&amp;(ROW()+12*(($AO277-1)*3+$AP277)-ROW())/12+5):INDIRECT("S"&amp;(ROW()+12*(($AO277-1)*3+$AP277)-ROW())/12+5),AR277)</f>
        <v>0</v>
      </c>
      <c r="AT277" s="306">
        <f ca="1">IF($AQ277=1,IF(INDIRECT(ADDRESS(($AO277-1)*3+$AP277+5,$AQ277+20))="",0,INDIRECT(ADDRESS(($AO277-1)*3+$AP277+5,$AQ277+20))),IF(INDIRECT(ADDRESS(($AO277-1)*3+$AP277+5,$AQ277+20))="",0,IF(COUNTIF(INDIRECT(ADDRESS(($AO277-1)*36+($AP277-1)*12+6,COLUMN())):INDIRECT(ADDRESS(($AO277-1)*36+($AP277-1)*12+$AQ277+4,COLUMN())),INDIRECT(ADDRESS(($AO277-1)*3+$AP277+5,$AQ277+20)))&gt;=1,0,INDIRECT(ADDRESS(($AO277-1)*3+$AP277+5,$AQ277+20)))))</f>
        <v>0</v>
      </c>
      <c r="AU277" s="304">
        <f ca="1">COUNTIF(INDIRECT("U"&amp;(ROW()+12*(($AO277-1)*3+$AP277)-ROW())/12+5):INDIRECT("AF"&amp;(ROW()+12*(($AO277-1)*3+$AP277)-ROW())/12+5),AT277)</f>
        <v>0</v>
      </c>
      <c r="AV277" s="304">
        <f ca="1">IF(AND(AR277+AT277&gt;0,AS277+AU277&gt;0),COUNTIF(AV$6:AV276,"&gt;0")+1,0)</f>
        <v>0</v>
      </c>
    </row>
    <row r="278" spans="41:48" x14ac:dyDescent="0.15">
      <c r="AO278" s="304">
        <v>8</v>
      </c>
      <c r="AP278" s="304">
        <v>2</v>
      </c>
      <c r="AQ278" s="304">
        <v>9</v>
      </c>
      <c r="AR278" s="306">
        <f ca="1">IF($AQ278=1,IF(INDIRECT(ADDRESS(($AO278-1)*3+$AP278+5,$AQ278+7))="",0,INDIRECT(ADDRESS(($AO278-1)*3+$AP278+5,$AQ278+7))),IF(INDIRECT(ADDRESS(($AO278-1)*3+$AP278+5,$AQ278+7))="",0,IF(COUNTIF(INDIRECT(ADDRESS(($AO278-1)*36+($AP278-1)*12+6,COLUMN())):INDIRECT(ADDRESS(($AO278-1)*36+($AP278-1)*12+$AQ278+4,COLUMN())),INDIRECT(ADDRESS(($AO278-1)*3+$AP278+5,$AQ278+7)))&gt;=1,0,INDIRECT(ADDRESS(($AO278-1)*3+$AP278+5,$AQ278+7)))))</f>
        <v>0</v>
      </c>
      <c r="AS278" s="304">
        <f ca="1">COUNTIF(INDIRECT("H"&amp;(ROW()+12*(($AO278-1)*3+$AP278)-ROW())/12+5):INDIRECT("S"&amp;(ROW()+12*(($AO278-1)*3+$AP278)-ROW())/12+5),AR278)</f>
        <v>0</v>
      </c>
      <c r="AT278" s="306">
        <f ca="1">IF($AQ278=1,IF(INDIRECT(ADDRESS(($AO278-1)*3+$AP278+5,$AQ278+20))="",0,INDIRECT(ADDRESS(($AO278-1)*3+$AP278+5,$AQ278+20))),IF(INDIRECT(ADDRESS(($AO278-1)*3+$AP278+5,$AQ278+20))="",0,IF(COUNTIF(INDIRECT(ADDRESS(($AO278-1)*36+($AP278-1)*12+6,COLUMN())):INDIRECT(ADDRESS(($AO278-1)*36+($AP278-1)*12+$AQ278+4,COLUMN())),INDIRECT(ADDRESS(($AO278-1)*3+$AP278+5,$AQ278+20)))&gt;=1,0,INDIRECT(ADDRESS(($AO278-1)*3+$AP278+5,$AQ278+20)))))</f>
        <v>0</v>
      </c>
      <c r="AU278" s="304">
        <f ca="1">COUNTIF(INDIRECT("U"&amp;(ROW()+12*(($AO278-1)*3+$AP278)-ROW())/12+5):INDIRECT("AF"&amp;(ROW()+12*(($AO278-1)*3+$AP278)-ROW())/12+5),AT278)</f>
        <v>0</v>
      </c>
      <c r="AV278" s="304">
        <f ca="1">IF(AND(AR278+AT278&gt;0,AS278+AU278&gt;0),COUNTIF(AV$6:AV277,"&gt;0")+1,0)</f>
        <v>0</v>
      </c>
    </row>
    <row r="279" spans="41:48" x14ac:dyDescent="0.15">
      <c r="AO279" s="304">
        <v>8</v>
      </c>
      <c r="AP279" s="304">
        <v>2</v>
      </c>
      <c r="AQ279" s="304">
        <v>10</v>
      </c>
      <c r="AR279" s="306">
        <f ca="1">IF($AQ279=1,IF(INDIRECT(ADDRESS(($AO279-1)*3+$AP279+5,$AQ279+7))="",0,INDIRECT(ADDRESS(($AO279-1)*3+$AP279+5,$AQ279+7))),IF(INDIRECT(ADDRESS(($AO279-1)*3+$AP279+5,$AQ279+7))="",0,IF(COUNTIF(INDIRECT(ADDRESS(($AO279-1)*36+($AP279-1)*12+6,COLUMN())):INDIRECT(ADDRESS(($AO279-1)*36+($AP279-1)*12+$AQ279+4,COLUMN())),INDIRECT(ADDRESS(($AO279-1)*3+$AP279+5,$AQ279+7)))&gt;=1,0,INDIRECT(ADDRESS(($AO279-1)*3+$AP279+5,$AQ279+7)))))</f>
        <v>0</v>
      </c>
      <c r="AS279" s="304">
        <f ca="1">COUNTIF(INDIRECT("H"&amp;(ROW()+12*(($AO279-1)*3+$AP279)-ROW())/12+5):INDIRECT("S"&amp;(ROW()+12*(($AO279-1)*3+$AP279)-ROW())/12+5),AR279)</f>
        <v>0</v>
      </c>
      <c r="AT279" s="306">
        <f ca="1">IF($AQ279=1,IF(INDIRECT(ADDRESS(($AO279-1)*3+$AP279+5,$AQ279+20))="",0,INDIRECT(ADDRESS(($AO279-1)*3+$AP279+5,$AQ279+20))),IF(INDIRECT(ADDRESS(($AO279-1)*3+$AP279+5,$AQ279+20))="",0,IF(COUNTIF(INDIRECT(ADDRESS(($AO279-1)*36+($AP279-1)*12+6,COLUMN())):INDIRECT(ADDRESS(($AO279-1)*36+($AP279-1)*12+$AQ279+4,COLUMN())),INDIRECT(ADDRESS(($AO279-1)*3+$AP279+5,$AQ279+20)))&gt;=1,0,INDIRECT(ADDRESS(($AO279-1)*3+$AP279+5,$AQ279+20)))))</f>
        <v>0</v>
      </c>
      <c r="AU279" s="304">
        <f ca="1">COUNTIF(INDIRECT("U"&amp;(ROW()+12*(($AO279-1)*3+$AP279)-ROW())/12+5):INDIRECT("AF"&amp;(ROW()+12*(($AO279-1)*3+$AP279)-ROW())/12+5),AT279)</f>
        <v>0</v>
      </c>
      <c r="AV279" s="304">
        <f ca="1">IF(AND(AR279+AT279&gt;0,AS279+AU279&gt;0),COUNTIF(AV$6:AV278,"&gt;0")+1,0)</f>
        <v>0</v>
      </c>
    </row>
    <row r="280" spans="41:48" x14ac:dyDescent="0.15">
      <c r="AO280" s="304">
        <v>8</v>
      </c>
      <c r="AP280" s="304">
        <v>2</v>
      </c>
      <c r="AQ280" s="304">
        <v>11</v>
      </c>
      <c r="AR280" s="306">
        <f ca="1">IF($AQ280=1,IF(INDIRECT(ADDRESS(($AO280-1)*3+$AP280+5,$AQ280+7))="",0,INDIRECT(ADDRESS(($AO280-1)*3+$AP280+5,$AQ280+7))),IF(INDIRECT(ADDRESS(($AO280-1)*3+$AP280+5,$AQ280+7))="",0,IF(COUNTIF(INDIRECT(ADDRESS(($AO280-1)*36+($AP280-1)*12+6,COLUMN())):INDIRECT(ADDRESS(($AO280-1)*36+($AP280-1)*12+$AQ280+4,COLUMN())),INDIRECT(ADDRESS(($AO280-1)*3+$AP280+5,$AQ280+7)))&gt;=1,0,INDIRECT(ADDRESS(($AO280-1)*3+$AP280+5,$AQ280+7)))))</f>
        <v>0</v>
      </c>
      <c r="AS280" s="304">
        <f ca="1">COUNTIF(INDIRECT("H"&amp;(ROW()+12*(($AO280-1)*3+$AP280)-ROW())/12+5):INDIRECT("S"&amp;(ROW()+12*(($AO280-1)*3+$AP280)-ROW())/12+5),AR280)</f>
        <v>0</v>
      </c>
      <c r="AT280" s="306">
        <f ca="1">IF($AQ280=1,IF(INDIRECT(ADDRESS(($AO280-1)*3+$AP280+5,$AQ280+20))="",0,INDIRECT(ADDRESS(($AO280-1)*3+$AP280+5,$AQ280+20))),IF(INDIRECT(ADDRESS(($AO280-1)*3+$AP280+5,$AQ280+20))="",0,IF(COUNTIF(INDIRECT(ADDRESS(($AO280-1)*36+($AP280-1)*12+6,COLUMN())):INDIRECT(ADDRESS(($AO280-1)*36+($AP280-1)*12+$AQ280+4,COLUMN())),INDIRECT(ADDRESS(($AO280-1)*3+$AP280+5,$AQ280+20)))&gt;=1,0,INDIRECT(ADDRESS(($AO280-1)*3+$AP280+5,$AQ280+20)))))</f>
        <v>0</v>
      </c>
      <c r="AU280" s="304">
        <f ca="1">COUNTIF(INDIRECT("U"&amp;(ROW()+12*(($AO280-1)*3+$AP280)-ROW())/12+5):INDIRECT("AF"&amp;(ROW()+12*(($AO280-1)*3+$AP280)-ROW())/12+5),AT280)</f>
        <v>0</v>
      </c>
      <c r="AV280" s="304">
        <f ca="1">IF(AND(AR280+AT280&gt;0,AS280+AU280&gt;0),COUNTIF(AV$6:AV279,"&gt;0")+1,0)</f>
        <v>0</v>
      </c>
    </row>
    <row r="281" spans="41:48" x14ac:dyDescent="0.15">
      <c r="AO281" s="304">
        <v>8</v>
      </c>
      <c r="AP281" s="304">
        <v>2</v>
      </c>
      <c r="AQ281" s="304">
        <v>12</v>
      </c>
      <c r="AR281" s="306">
        <f ca="1">IF($AQ281=1,IF(INDIRECT(ADDRESS(($AO281-1)*3+$AP281+5,$AQ281+7))="",0,INDIRECT(ADDRESS(($AO281-1)*3+$AP281+5,$AQ281+7))),IF(INDIRECT(ADDRESS(($AO281-1)*3+$AP281+5,$AQ281+7))="",0,IF(COUNTIF(INDIRECT(ADDRESS(($AO281-1)*36+($AP281-1)*12+6,COLUMN())):INDIRECT(ADDRESS(($AO281-1)*36+($AP281-1)*12+$AQ281+4,COLUMN())),INDIRECT(ADDRESS(($AO281-1)*3+$AP281+5,$AQ281+7)))&gt;=1,0,INDIRECT(ADDRESS(($AO281-1)*3+$AP281+5,$AQ281+7)))))</f>
        <v>0</v>
      </c>
      <c r="AS281" s="304">
        <f ca="1">COUNTIF(INDIRECT("H"&amp;(ROW()+12*(($AO281-1)*3+$AP281)-ROW())/12+5):INDIRECT("S"&amp;(ROW()+12*(($AO281-1)*3+$AP281)-ROW())/12+5),AR281)</f>
        <v>0</v>
      </c>
      <c r="AT281" s="306">
        <f ca="1">IF($AQ281=1,IF(INDIRECT(ADDRESS(($AO281-1)*3+$AP281+5,$AQ281+20))="",0,INDIRECT(ADDRESS(($AO281-1)*3+$AP281+5,$AQ281+20))),IF(INDIRECT(ADDRESS(($AO281-1)*3+$AP281+5,$AQ281+20))="",0,IF(COUNTIF(INDIRECT(ADDRESS(($AO281-1)*36+($AP281-1)*12+6,COLUMN())):INDIRECT(ADDRESS(($AO281-1)*36+($AP281-1)*12+$AQ281+4,COLUMN())),INDIRECT(ADDRESS(($AO281-1)*3+$AP281+5,$AQ281+20)))&gt;=1,0,INDIRECT(ADDRESS(($AO281-1)*3+$AP281+5,$AQ281+20)))))</f>
        <v>0</v>
      </c>
      <c r="AU281" s="304">
        <f ca="1">COUNTIF(INDIRECT("U"&amp;(ROW()+12*(($AO281-1)*3+$AP281)-ROW())/12+5):INDIRECT("AF"&amp;(ROW()+12*(($AO281-1)*3+$AP281)-ROW())/12+5),AT281)</f>
        <v>0</v>
      </c>
      <c r="AV281" s="304">
        <f ca="1">IF(AND(AR281+AT281&gt;0,AS281+AU281&gt;0),COUNTIF(AV$6:AV280,"&gt;0")+1,0)</f>
        <v>0</v>
      </c>
    </row>
    <row r="282" spans="41:48" x14ac:dyDescent="0.15">
      <c r="AO282" s="304">
        <v>8</v>
      </c>
      <c r="AP282" s="304">
        <v>3</v>
      </c>
      <c r="AQ282" s="304">
        <v>1</v>
      </c>
      <c r="AR282" s="306">
        <f ca="1">IF($AQ282=1,IF(INDIRECT(ADDRESS(($AO282-1)*3+$AP282+5,$AQ282+7))="",0,INDIRECT(ADDRESS(($AO282-1)*3+$AP282+5,$AQ282+7))),IF(INDIRECT(ADDRESS(($AO282-1)*3+$AP282+5,$AQ282+7))="",0,IF(COUNTIF(INDIRECT(ADDRESS(($AO282-1)*36+($AP282-1)*12+6,COLUMN())):INDIRECT(ADDRESS(($AO282-1)*36+($AP282-1)*12+$AQ282+4,COLUMN())),INDIRECT(ADDRESS(($AO282-1)*3+$AP282+5,$AQ282+7)))&gt;=1,0,INDIRECT(ADDRESS(($AO282-1)*3+$AP282+5,$AQ282+7)))))</f>
        <v>0</v>
      </c>
      <c r="AS282" s="304">
        <f ca="1">COUNTIF(INDIRECT("H"&amp;(ROW()+12*(($AO282-1)*3+$AP282)-ROW())/12+5):INDIRECT("S"&amp;(ROW()+12*(($AO282-1)*3+$AP282)-ROW())/12+5),AR282)</f>
        <v>0</v>
      </c>
      <c r="AT282" s="306">
        <f ca="1">IF($AQ282=1,IF(INDIRECT(ADDRESS(($AO282-1)*3+$AP282+5,$AQ282+20))="",0,INDIRECT(ADDRESS(($AO282-1)*3+$AP282+5,$AQ282+20))),IF(INDIRECT(ADDRESS(($AO282-1)*3+$AP282+5,$AQ282+20))="",0,IF(COUNTIF(INDIRECT(ADDRESS(($AO282-1)*36+($AP282-1)*12+6,COLUMN())):INDIRECT(ADDRESS(($AO282-1)*36+($AP282-1)*12+$AQ282+4,COLUMN())),INDIRECT(ADDRESS(($AO282-1)*3+$AP282+5,$AQ282+20)))&gt;=1,0,INDIRECT(ADDRESS(($AO282-1)*3+$AP282+5,$AQ282+20)))))</f>
        <v>0</v>
      </c>
      <c r="AU282" s="304">
        <f ca="1">COUNTIF(INDIRECT("U"&amp;(ROW()+12*(($AO282-1)*3+$AP282)-ROW())/12+5):INDIRECT("AF"&amp;(ROW()+12*(($AO282-1)*3+$AP282)-ROW())/12+5),AT282)</f>
        <v>0</v>
      </c>
      <c r="AV282" s="304">
        <f ca="1">IF(AND(AR282+AT282&gt;0,AS282+AU282&gt;0),COUNTIF(AV$6:AV281,"&gt;0")+1,0)</f>
        <v>0</v>
      </c>
    </row>
    <row r="283" spans="41:48" x14ac:dyDescent="0.15">
      <c r="AO283" s="304">
        <v>8</v>
      </c>
      <c r="AP283" s="304">
        <v>3</v>
      </c>
      <c r="AQ283" s="304">
        <v>2</v>
      </c>
      <c r="AR283" s="306">
        <f ca="1">IF($AQ283=1,IF(INDIRECT(ADDRESS(($AO283-1)*3+$AP283+5,$AQ283+7))="",0,INDIRECT(ADDRESS(($AO283-1)*3+$AP283+5,$AQ283+7))),IF(INDIRECT(ADDRESS(($AO283-1)*3+$AP283+5,$AQ283+7))="",0,IF(COUNTIF(INDIRECT(ADDRESS(($AO283-1)*36+($AP283-1)*12+6,COLUMN())):INDIRECT(ADDRESS(($AO283-1)*36+($AP283-1)*12+$AQ283+4,COLUMN())),INDIRECT(ADDRESS(($AO283-1)*3+$AP283+5,$AQ283+7)))&gt;=1,0,INDIRECT(ADDRESS(($AO283-1)*3+$AP283+5,$AQ283+7)))))</f>
        <v>0</v>
      </c>
      <c r="AS283" s="304">
        <f ca="1">COUNTIF(INDIRECT("H"&amp;(ROW()+12*(($AO283-1)*3+$AP283)-ROW())/12+5):INDIRECT("S"&amp;(ROW()+12*(($AO283-1)*3+$AP283)-ROW())/12+5),AR283)</f>
        <v>0</v>
      </c>
      <c r="AT283" s="306">
        <f ca="1">IF($AQ283=1,IF(INDIRECT(ADDRESS(($AO283-1)*3+$AP283+5,$AQ283+20))="",0,INDIRECT(ADDRESS(($AO283-1)*3+$AP283+5,$AQ283+20))),IF(INDIRECT(ADDRESS(($AO283-1)*3+$AP283+5,$AQ283+20))="",0,IF(COUNTIF(INDIRECT(ADDRESS(($AO283-1)*36+($AP283-1)*12+6,COLUMN())):INDIRECT(ADDRESS(($AO283-1)*36+($AP283-1)*12+$AQ283+4,COLUMN())),INDIRECT(ADDRESS(($AO283-1)*3+$AP283+5,$AQ283+20)))&gt;=1,0,INDIRECT(ADDRESS(($AO283-1)*3+$AP283+5,$AQ283+20)))))</f>
        <v>0</v>
      </c>
      <c r="AU283" s="304">
        <f ca="1">COUNTIF(INDIRECT("U"&amp;(ROW()+12*(($AO283-1)*3+$AP283)-ROW())/12+5):INDIRECT("AF"&amp;(ROW()+12*(($AO283-1)*3+$AP283)-ROW())/12+5),AT283)</f>
        <v>0</v>
      </c>
      <c r="AV283" s="304">
        <f ca="1">IF(AND(AR283+AT283&gt;0,AS283+AU283&gt;0),COUNTIF(AV$6:AV282,"&gt;0")+1,0)</f>
        <v>0</v>
      </c>
    </row>
    <row r="284" spans="41:48" x14ac:dyDescent="0.15">
      <c r="AO284" s="304">
        <v>8</v>
      </c>
      <c r="AP284" s="304">
        <v>3</v>
      </c>
      <c r="AQ284" s="304">
        <v>3</v>
      </c>
      <c r="AR284" s="306">
        <f ca="1">IF($AQ284=1,IF(INDIRECT(ADDRESS(($AO284-1)*3+$AP284+5,$AQ284+7))="",0,INDIRECT(ADDRESS(($AO284-1)*3+$AP284+5,$AQ284+7))),IF(INDIRECT(ADDRESS(($AO284-1)*3+$AP284+5,$AQ284+7))="",0,IF(COUNTIF(INDIRECT(ADDRESS(($AO284-1)*36+($AP284-1)*12+6,COLUMN())):INDIRECT(ADDRESS(($AO284-1)*36+($AP284-1)*12+$AQ284+4,COLUMN())),INDIRECT(ADDRESS(($AO284-1)*3+$AP284+5,$AQ284+7)))&gt;=1,0,INDIRECT(ADDRESS(($AO284-1)*3+$AP284+5,$AQ284+7)))))</f>
        <v>0</v>
      </c>
      <c r="AS284" s="304">
        <f ca="1">COUNTIF(INDIRECT("H"&amp;(ROW()+12*(($AO284-1)*3+$AP284)-ROW())/12+5):INDIRECT("S"&amp;(ROW()+12*(($AO284-1)*3+$AP284)-ROW())/12+5),AR284)</f>
        <v>0</v>
      </c>
      <c r="AT284" s="306">
        <f ca="1">IF($AQ284=1,IF(INDIRECT(ADDRESS(($AO284-1)*3+$AP284+5,$AQ284+20))="",0,INDIRECT(ADDRESS(($AO284-1)*3+$AP284+5,$AQ284+20))),IF(INDIRECT(ADDRESS(($AO284-1)*3+$AP284+5,$AQ284+20))="",0,IF(COUNTIF(INDIRECT(ADDRESS(($AO284-1)*36+($AP284-1)*12+6,COLUMN())):INDIRECT(ADDRESS(($AO284-1)*36+($AP284-1)*12+$AQ284+4,COLUMN())),INDIRECT(ADDRESS(($AO284-1)*3+$AP284+5,$AQ284+20)))&gt;=1,0,INDIRECT(ADDRESS(($AO284-1)*3+$AP284+5,$AQ284+20)))))</f>
        <v>0</v>
      </c>
      <c r="AU284" s="304">
        <f ca="1">COUNTIF(INDIRECT("U"&amp;(ROW()+12*(($AO284-1)*3+$AP284)-ROW())/12+5):INDIRECT("AF"&amp;(ROW()+12*(($AO284-1)*3+$AP284)-ROW())/12+5),AT284)</f>
        <v>0</v>
      </c>
      <c r="AV284" s="304">
        <f ca="1">IF(AND(AR284+AT284&gt;0,AS284+AU284&gt;0),COUNTIF(AV$6:AV283,"&gt;0")+1,0)</f>
        <v>0</v>
      </c>
    </row>
    <row r="285" spans="41:48" x14ac:dyDescent="0.15">
      <c r="AO285" s="304">
        <v>8</v>
      </c>
      <c r="AP285" s="304">
        <v>3</v>
      </c>
      <c r="AQ285" s="304">
        <v>4</v>
      </c>
      <c r="AR285" s="306">
        <f ca="1">IF($AQ285=1,IF(INDIRECT(ADDRESS(($AO285-1)*3+$AP285+5,$AQ285+7))="",0,INDIRECT(ADDRESS(($AO285-1)*3+$AP285+5,$AQ285+7))),IF(INDIRECT(ADDRESS(($AO285-1)*3+$AP285+5,$AQ285+7))="",0,IF(COUNTIF(INDIRECT(ADDRESS(($AO285-1)*36+($AP285-1)*12+6,COLUMN())):INDIRECT(ADDRESS(($AO285-1)*36+($AP285-1)*12+$AQ285+4,COLUMN())),INDIRECT(ADDRESS(($AO285-1)*3+$AP285+5,$AQ285+7)))&gt;=1,0,INDIRECT(ADDRESS(($AO285-1)*3+$AP285+5,$AQ285+7)))))</f>
        <v>0</v>
      </c>
      <c r="AS285" s="304">
        <f ca="1">COUNTIF(INDIRECT("H"&amp;(ROW()+12*(($AO285-1)*3+$AP285)-ROW())/12+5):INDIRECT("S"&amp;(ROW()+12*(($AO285-1)*3+$AP285)-ROW())/12+5),AR285)</f>
        <v>0</v>
      </c>
      <c r="AT285" s="306">
        <f ca="1">IF($AQ285=1,IF(INDIRECT(ADDRESS(($AO285-1)*3+$AP285+5,$AQ285+20))="",0,INDIRECT(ADDRESS(($AO285-1)*3+$AP285+5,$AQ285+20))),IF(INDIRECT(ADDRESS(($AO285-1)*3+$AP285+5,$AQ285+20))="",0,IF(COUNTIF(INDIRECT(ADDRESS(($AO285-1)*36+($AP285-1)*12+6,COLUMN())):INDIRECT(ADDRESS(($AO285-1)*36+($AP285-1)*12+$AQ285+4,COLUMN())),INDIRECT(ADDRESS(($AO285-1)*3+$AP285+5,$AQ285+20)))&gt;=1,0,INDIRECT(ADDRESS(($AO285-1)*3+$AP285+5,$AQ285+20)))))</f>
        <v>0</v>
      </c>
      <c r="AU285" s="304">
        <f ca="1">COUNTIF(INDIRECT("U"&amp;(ROW()+12*(($AO285-1)*3+$AP285)-ROW())/12+5):INDIRECT("AF"&amp;(ROW()+12*(($AO285-1)*3+$AP285)-ROW())/12+5),AT285)</f>
        <v>0</v>
      </c>
      <c r="AV285" s="304">
        <f ca="1">IF(AND(AR285+AT285&gt;0,AS285+AU285&gt;0),COUNTIF(AV$6:AV284,"&gt;0")+1,0)</f>
        <v>0</v>
      </c>
    </row>
    <row r="286" spans="41:48" x14ac:dyDescent="0.15">
      <c r="AO286" s="304">
        <v>8</v>
      </c>
      <c r="AP286" s="304">
        <v>3</v>
      </c>
      <c r="AQ286" s="304">
        <v>5</v>
      </c>
      <c r="AR286" s="306">
        <f ca="1">IF($AQ286=1,IF(INDIRECT(ADDRESS(($AO286-1)*3+$AP286+5,$AQ286+7))="",0,INDIRECT(ADDRESS(($AO286-1)*3+$AP286+5,$AQ286+7))),IF(INDIRECT(ADDRESS(($AO286-1)*3+$AP286+5,$AQ286+7))="",0,IF(COUNTIF(INDIRECT(ADDRESS(($AO286-1)*36+($AP286-1)*12+6,COLUMN())):INDIRECT(ADDRESS(($AO286-1)*36+($AP286-1)*12+$AQ286+4,COLUMN())),INDIRECT(ADDRESS(($AO286-1)*3+$AP286+5,$AQ286+7)))&gt;=1,0,INDIRECT(ADDRESS(($AO286-1)*3+$AP286+5,$AQ286+7)))))</f>
        <v>0</v>
      </c>
      <c r="AS286" s="304">
        <f ca="1">COUNTIF(INDIRECT("H"&amp;(ROW()+12*(($AO286-1)*3+$AP286)-ROW())/12+5):INDIRECT("S"&amp;(ROW()+12*(($AO286-1)*3+$AP286)-ROW())/12+5),AR286)</f>
        <v>0</v>
      </c>
      <c r="AT286" s="306">
        <f ca="1">IF($AQ286=1,IF(INDIRECT(ADDRESS(($AO286-1)*3+$AP286+5,$AQ286+20))="",0,INDIRECT(ADDRESS(($AO286-1)*3+$AP286+5,$AQ286+20))),IF(INDIRECT(ADDRESS(($AO286-1)*3+$AP286+5,$AQ286+20))="",0,IF(COUNTIF(INDIRECT(ADDRESS(($AO286-1)*36+($AP286-1)*12+6,COLUMN())):INDIRECT(ADDRESS(($AO286-1)*36+($AP286-1)*12+$AQ286+4,COLUMN())),INDIRECT(ADDRESS(($AO286-1)*3+$AP286+5,$AQ286+20)))&gt;=1,0,INDIRECT(ADDRESS(($AO286-1)*3+$AP286+5,$AQ286+20)))))</f>
        <v>0</v>
      </c>
      <c r="AU286" s="304">
        <f ca="1">COUNTIF(INDIRECT("U"&amp;(ROW()+12*(($AO286-1)*3+$AP286)-ROW())/12+5):INDIRECT("AF"&amp;(ROW()+12*(($AO286-1)*3+$AP286)-ROW())/12+5),AT286)</f>
        <v>0</v>
      </c>
      <c r="AV286" s="304">
        <f ca="1">IF(AND(AR286+AT286&gt;0,AS286+AU286&gt;0),COUNTIF(AV$6:AV285,"&gt;0")+1,0)</f>
        <v>0</v>
      </c>
    </row>
    <row r="287" spans="41:48" x14ac:dyDescent="0.15">
      <c r="AO287" s="304">
        <v>8</v>
      </c>
      <c r="AP287" s="304">
        <v>3</v>
      </c>
      <c r="AQ287" s="304">
        <v>6</v>
      </c>
      <c r="AR287" s="306">
        <f ca="1">IF($AQ287=1,IF(INDIRECT(ADDRESS(($AO287-1)*3+$AP287+5,$AQ287+7))="",0,INDIRECT(ADDRESS(($AO287-1)*3+$AP287+5,$AQ287+7))),IF(INDIRECT(ADDRESS(($AO287-1)*3+$AP287+5,$AQ287+7))="",0,IF(COUNTIF(INDIRECT(ADDRESS(($AO287-1)*36+($AP287-1)*12+6,COLUMN())):INDIRECT(ADDRESS(($AO287-1)*36+($AP287-1)*12+$AQ287+4,COLUMN())),INDIRECT(ADDRESS(($AO287-1)*3+$AP287+5,$AQ287+7)))&gt;=1,0,INDIRECT(ADDRESS(($AO287-1)*3+$AP287+5,$AQ287+7)))))</f>
        <v>0</v>
      </c>
      <c r="AS287" s="304">
        <f ca="1">COUNTIF(INDIRECT("H"&amp;(ROW()+12*(($AO287-1)*3+$AP287)-ROW())/12+5):INDIRECT("S"&amp;(ROW()+12*(($AO287-1)*3+$AP287)-ROW())/12+5),AR287)</f>
        <v>0</v>
      </c>
      <c r="AT287" s="306">
        <f ca="1">IF($AQ287=1,IF(INDIRECT(ADDRESS(($AO287-1)*3+$AP287+5,$AQ287+20))="",0,INDIRECT(ADDRESS(($AO287-1)*3+$AP287+5,$AQ287+20))),IF(INDIRECT(ADDRESS(($AO287-1)*3+$AP287+5,$AQ287+20))="",0,IF(COUNTIF(INDIRECT(ADDRESS(($AO287-1)*36+($AP287-1)*12+6,COLUMN())):INDIRECT(ADDRESS(($AO287-1)*36+($AP287-1)*12+$AQ287+4,COLUMN())),INDIRECT(ADDRESS(($AO287-1)*3+$AP287+5,$AQ287+20)))&gt;=1,0,INDIRECT(ADDRESS(($AO287-1)*3+$AP287+5,$AQ287+20)))))</f>
        <v>0</v>
      </c>
      <c r="AU287" s="304">
        <f ca="1">COUNTIF(INDIRECT("U"&amp;(ROW()+12*(($AO287-1)*3+$AP287)-ROW())/12+5):INDIRECT("AF"&amp;(ROW()+12*(($AO287-1)*3+$AP287)-ROW())/12+5),AT287)</f>
        <v>0</v>
      </c>
      <c r="AV287" s="304">
        <f ca="1">IF(AND(AR287+AT287&gt;0,AS287+AU287&gt;0),COUNTIF(AV$6:AV286,"&gt;0")+1,0)</f>
        <v>0</v>
      </c>
    </row>
    <row r="288" spans="41:48" x14ac:dyDescent="0.15">
      <c r="AO288" s="304">
        <v>8</v>
      </c>
      <c r="AP288" s="304">
        <v>3</v>
      </c>
      <c r="AQ288" s="304">
        <v>7</v>
      </c>
      <c r="AR288" s="306">
        <f ca="1">IF($AQ288=1,IF(INDIRECT(ADDRESS(($AO288-1)*3+$AP288+5,$AQ288+7))="",0,INDIRECT(ADDRESS(($AO288-1)*3+$AP288+5,$AQ288+7))),IF(INDIRECT(ADDRESS(($AO288-1)*3+$AP288+5,$AQ288+7))="",0,IF(COUNTIF(INDIRECT(ADDRESS(($AO288-1)*36+($AP288-1)*12+6,COLUMN())):INDIRECT(ADDRESS(($AO288-1)*36+($AP288-1)*12+$AQ288+4,COLUMN())),INDIRECT(ADDRESS(($AO288-1)*3+$AP288+5,$AQ288+7)))&gt;=1,0,INDIRECT(ADDRESS(($AO288-1)*3+$AP288+5,$AQ288+7)))))</f>
        <v>0</v>
      </c>
      <c r="AS288" s="304">
        <f ca="1">COUNTIF(INDIRECT("H"&amp;(ROW()+12*(($AO288-1)*3+$AP288)-ROW())/12+5):INDIRECT("S"&amp;(ROW()+12*(($AO288-1)*3+$AP288)-ROW())/12+5),AR288)</f>
        <v>0</v>
      </c>
      <c r="AT288" s="306">
        <f ca="1">IF($AQ288=1,IF(INDIRECT(ADDRESS(($AO288-1)*3+$AP288+5,$AQ288+20))="",0,INDIRECT(ADDRESS(($AO288-1)*3+$AP288+5,$AQ288+20))),IF(INDIRECT(ADDRESS(($AO288-1)*3+$AP288+5,$AQ288+20))="",0,IF(COUNTIF(INDIRECT(ADDRESS(($AO288-1)*36+($AP288-1)*12+6,COLUMN())):INDIRECT(ADDRESS(($AO288-1)*36+($AP288-1)*12+$AQ288+4,COLUMN())),INDIRECT(ADDRESS(($AO288-1)*3+$AP288+5,$AQ288+20)))&gt;=1,0,INDIRECT(ADDRESS(($AO288-1)*3+$AP288+5,$AQ288+20)))))</f>
        <v>0</v>
      </c>
      <c r="AU288" s="304">
        <f ca="1">COUNTIF(INDIRECT("U"&amp;(ROW()+12*(($AO288-1)*3+$AP288)-ROW())/12+5):INDIRECT("AF"&amp;(ROW()+12*(($AO288-1)*3+$AP288)-ROW())/12+5),AT288)</f>
        <v>0</v>
      </c>
      <c r="AV288" s="304">
        <f ca="1">IF(AND(AR288+AT288&gt;0,AS288+AU288&gt;0),COUNTIF(AV$6:AV287,"&gt;0")+1,0)</f>
        <v>0</v>
      </c>
    </row>
    <row r="289" spans="41:48" x14ac:dyDescent="0.15">
      <c r="AO289" s="304">
        <v>8</v>
      </c>
      <c r="AP289" s="304">
        <v>3</v>
      </c>
      <c r="AQ289" s="304">
        <v>8</v>
      </c>
      <c r="AR289" s="306">
        <f ca="1">IF($AQ289=1,IF(INDIRECT(ADDRESS(($AO289-1)*3+$AP289+5,$AQ289+7))="",0,INDIRECT(ADDRESS(($AO289-1)*3+$AP289+5,$AQ289+7))),IF(INDIRECT(ADDRESS(($AO289-1)*3+$AP289+5,$AQ289+7))="",0,IF(COUNTIF(INDIRECT(ADDRESS(($AO289-1)*36+($AP289-1)*12+6,COLUMN())):INDIRECT(ADDRESS(($AO289-1)*36+($AP289-1)*12+$AQ289+4,COLUMN())),INDIRECT(ADDRESS(($AO289-1)*3+$AP289+5,$AQ289+7)))&gt;=1,0,INDIRECT(ADDRESS(($AO289-1)*3+$AP289+5,$AQ289+7)))))</f>
        <v>0</v>
      </c>
      <c r="AS289" s="304">
        <f ca="1">COUNTIF(INDIRECT("H"&amp;(ROW()+12*(($AO289-1)*3+$AP289)-ROW())/12+5):INDIRECT("S"&amp;(ROW()+12*(($AO289-1)*3+$AP289)-ROW())/12+5),AR289)</f>
        <v>0</v>
      </c>
      <c r="AT289" s="306">
        <f ca="1">IF($AQ289=1,IF(INDIRECT(ADDRESS(($AO289-1)*3+$AP289+5,$AQ289+20))="",0,INDIRECT(ADDRESS(($AO289-1)*3+$AP289+5,$AQ289+20))),IF(INDIRECT(ADDRESS(($AO289-1)*3+$AP289+5,$AQ289+20))="",0,IF(COUNTIF(INDIRECT(ADDRESS(($AO289-1)*36+($AP289-1)*12+6,COLUMN())):INDIRECT(ADDRESS(($AO289-1)*36+($AP289-1)*12+$AQ289+4,COLUMN())),INDIRECT(ADDRESS(($AO289-1)*3+$AP289+5,$AQ289+20)))&gt;=1,0,INDIRECT(ADDRESS(($AO289-1)*3+$AP289+5,$AQ289+20)))))</f>
        <v>0</v>
      </c>
      <c r="AU289" s="304">
        <f ca="1">COUNTIF(INDIRECT("U"&amp;(ROW()+12*(($AO289-1)*3+$AP289)-ROW())/12+5):INDIRECT("AF"&amp;(ROW()+12*(($AO289-1)*3+$AP289)-ROW())/12+5),AT289)</f>
        <v>0</v>
      </c>
      <c r="AV289" s="304">
        <f ca="1">IF(AND(AR289+AT289&gt;0,AS289+AU289&gt;0),COUNTIF(AV$6:AV288,"&gt;0")+1,0)</f>
        <v>0</v>
      </c>
    </row>
    <row r="290" spans="41:48" x14ac:dyDescent="0.15">
      <c r="AO290" s="304">
        <v>8</v>
      </c>
      <c r="AP290" s="304">
        <v>3</v>
      </c>
      <c r="AQ290" s="304">
        <v>9</v>
      </c>
      <c r="AR290" s="306">
        <f ca="1">IF($AQ290=1,IF(INDIRECT(ADDRESS(($AO290-1)*3+$AP290+5,$AQ290+7))="",0,INDIRECT(ADDRESS(($AO290-1)*3+$AP290+5,$AQ290+7))),IF(INDIRECT(ADDRESS(($AO290-1)*3+$AP290+5,$AQ290+7))="",0,IF(COUNTIF(INDIRECT(ADDRESS(($AO290-1)*36+($AP290-1)*12+6,COLUMN())):INDIRECT(ADDRESS(($AO290-1)*36+($AP290-1)*12+$AQ290+4,COLUMN())),INDIRECT(ADDRESS(($AO290-1)*3+$AP290+5,$AQ290+7)))&gt;=1,0,INDIRECT(ADDRESS(($AO290-1)*3+$AP290+5,$AQ290+7)))))</f>
        <v>0</v>
      </c>
      <c r="AS290" s="304">
        <f ca="1">COUNTIF(INDIRECT("H"&amp;(ROW()+12*(($AO290-1)*3+$AP290)-ROW())/12+5):INDIRECT("S"&amp;(ROW()+12*(($AO290-1)*3+$AP290)-ROW())/12+5),AR290)</f>
        <v>0</v>
      </c>
      <c r="AT290" s="306">
        <f ca="1">IF($AQ290=1,IF(INDIRECT(ADDRESS(($AO290-1)*3+$AP290+5,$AQ290+20))="",0,INDIRECT(ADDRESS(($AO290-1)*3+$AP290+5,$AQ290+20))),IF(INDIRECT(ADDRESS(($AO290-1)*3+$AP290+5,$AQ290+20))="",0,IF(COUNTIF(INDIRECT(ADDRESS(($AO290-1)*36+($AP290-1)*12+6,COLUMN())):INDIRECT(ADDRESS(($AO290-1)*36+($AP290-1)*12+$AQ290+4,COLUMN())),INDIRECT(ADDRESS(($AO290-1)*3+$AP290+5,$AQ290+20)))&gt;=1,0,INDIRECT(ADDRESS(($AO290-1)*3+$AP290+5,$AQ290+20)))))</f>
        <v>0</v>
      </c>
      <c r="AU290" s="304">
        <f ca="1">COUNTIF(INDIRECT("U"&amp;(ROW()+12*(($AO290-1)*3+$AP290)-ROW())/12+5):INDIRECT("AF"&amp;(ROW()+12*(($AO290-1)*3+$AP290)-ROW())/12+5),AT290)</f>
        <v>0</v>
      </c>
      <c r="AV290" s="304">
        <f ca="1">IF(AND(AR290+AT290&gt;0,AS290+AU290&gt;0),COUNTIF(AV$6:AV289,"&gt;0")+1,0)</f>
        <v>0</v>
      </c>
    </row>
    <row r="291" spans="41:48" x14ac:dyDescent="0.15">
      <c r="AO291" s="304">
        <v>8</v>
      </c>
      <c r="AP291" s="304">
        <v>3</v>
      </c>
      <c r="AQ291" s="304">
        <v>10</v>
      </c>
      <c r="AR291" s="306">
        <f ca="1">IF($AQ291=1,IF(INDIRECT(ADDRESS(($AO291-1)*3+$AP291+5,$AQ291+7))="",0,INDIRECT(ADDRESS(($AO291-1)*3+$AP291+5,$AQ291+7))),IF(INDIRECT(ADDRESS(($AO291-1)*3+$AP291+5,$AQ291+7))="",0,IF(COUNTIF(INDIRECT(ADDRESS(($AO291-1)*36+($AP291-1)*12+6,COLUMN())):INDIRECT(ADDRESS(($AO291-1)*36+($AP291-1)*12+$AQ291+4,COLUMN())),INDIRECT(ADDRESS(($AO291-1)*3+$AP291+5,$AQ291+7)))&gt;=1,0,INDIRECT(ADDRESS(($AO291-1)*3+$AP291+5,$AQ291+7)))))</f>
        <v>0</v>
      </c>
      <c r="AS291" s="304">
        <f ca="1">COUNTIF(INDIRECT("H"&amp;(ROW()+12*(($AO291-1)*3+$AP291)-ROW())/12+5):INDIRECT("S"&amp;(ROW()+12*(($AO291-1)*3+$AP291)-ROW())/12+5),AR291)</f>
        <v>0</v>
      </c>
      <c r="AT291" s="306">
        <f ca="1">IF($AQ291=1,IF(INDIRECT(ADDRESS(($AO291-1)*3+$AP291+5,$AQ291+20))="",0,INDIRECT(ADDRESS(($AO291-1)*3+$AP291+5,$AQ291+20))),IF(INDIRECT(ADDRESS(($AO291-1)*3+$AP291+5,$AQ291+20))="",0,IF(COUNTIF(INDIRECT(ADDRESS(($AO291-1)*36+($AP291-1)*12+6,COLUMN())):INDIRECT(ADDRESS(($AO291-1)*36+($AP291-1)*12+$AQ291+4,COLUMN())),INDIRECT(ADDRESS(($AO291-1)*3+$AP291+5,$AQ291+20)))&gt;=1,0,INDIRECT(ADDRESS(($AO291-1)*3+$AP291+5,$AQ291+20)))))</f>
        <v>0</v>
      </c>
      <c r="AU291" s="304">
        <f ca="1">COUNTIF(INDIRECT("U"&amp;(ROW()+12*(($AO291-1)*3+$AP291)-ROW())/12+5):INDIRECT("AF"&amp;(ROW()+12*(($AO291-1)*3+$AP291)-ROW())/12+5),AT291)</f>
        <v>0</v>
      </c>
      <c r="AV291" s="304">
        <f ca="1">IF(AND(AR291+AT291&gt;0,AS291+AU291&gt;0),COUNTIF(AV$6:AV290,"&gt;0")+1,0)</f>
        <v>0</v>
      </c>
    </row>
    <row r="292" spans="41:48" x14ac:dyDescent="0.15">
      <c r="AO292" s="304">
        <v>8</v>
      </c>
      <c r="AP292" s="304">
        <v>3</v>
      </c>
      <c r="AQ292" s="304">
        <v>11</v>
      </c>
      <c r="AR292" s="306">
        <f ca="1">IF($AQ292=1,IF(INDIRECT(ADDRESS(($AO292-1)*3+$AP292+5,$AQ292+7))="",0,INDIRECT(ADDRESS(($AO292-1)*3+$AP292+5,$AQ292+7))),IF(INDIRECT(ADDRESS(($AO292-1)*3+$AP292+5,$AQ292+7))="",0,IF(COUNTIF(INDIRECT(ADDRESS(($AO292-1)*36+($AP292-1)*12+6,COLUMN())):INDIRECT(ADDRESS(($AO292-1)*36+($AP292-1)*12+$AQ292+4,COLUMN())),INDIRECT(ADDRESS(($AO292-1)*3+$AP292+5,$AQ292+7)))&gt;=1,0,INDIRECT(ADDRESS(($AO292-1)*3+$AP292+5,$AQ292+7)))))</f>
        <v>0</v>
      </c>
      <c r="AS292" s="304">
        <f ca="1">COUNTIF(INDIRECT("H"&amp;(ROW()+12*(($AO292-1)*3+$AP292)-ROW())/12+5):INDIRECT("S"&amp;(ROW()+12*(($AO292-1)*3+$AP292)-ROW())/12+5),AR292)</f>
        <v>0</v>
      </c>
      <c r="AT292" s="306">
        <f ca="1">IF($AQ292=1,IF(INDIRECT(ADDRESS(($AO292-1)*3+$AP292+5,$AQ292+20))="",0,INDIRECT(ADDRESS(($AO292-1)*3+$AP292+5,$AQ292+20))),IF(INDIRECT(ADDRESS(($AO292-1)*3+$AP292+5,$AQ292+20))="",0,IF(COUNTIF(INDIRECT(ADDRESS(($AO292-1)*36+($AP292-1)*12+6,COLUMN())):INDIRECT(ADDRESS(($AO292-1)*36+($AP292-1)*12+$AQ292+4,COLUMN())),INDIRECT(ADDRESS(($AO292-1)*3+$AP292+5,$AQ292+20)))&gt;=1,0,INDIRECT(ADDRESS(($AO292-1)*3+$AP292+5,$AQ292+20)))))</f>
        <v>0</v>
      </c>
      <c r="AU292" s="304">
        <f ca="1">COUNTIF(INDIRECT("U"&amp;(ROW()+12*(($AO292-1)*3+$AP292)-ROW())/12+5):INDIRECT("AF"&amp;(ROW()+12*(($AO292-1)*3+$AP292)-ROW())/12+5),AT292)</f>
        <v>0</v>
      </c>
      <c r="AV292" s="304">
        <f ca="1">IF(AND(AR292+AT292&gt;0,AS292+AU292&gt;0),COUNTIF(AV$6:AV291,"&gt;0")+1,0)</f>
        <v>0</v>
      </c>
    </row>
    <row r="293" spans="41:48" x14ac:dyDescent="0.15">
      <c r="AO293" s="304">
        <v>8</v>
      </c>
      <c r="AP293" s="304">
        <v>3</v>
      </c>
      <c r="AQ293" s="304">
        <v>12</v>
      </c>
      <c r="AR293" s="306">
        <f ca="1">IF($AQ293=1,IF(INDIRECT(ADDRESS(($AO293-1)*3+$AP293+5,$AQ293+7))="",0,INDIRECT(ADDRESS(($AO293-1)*3+$AP293+5,$AQ293+7))),IF(INDIRECT(ADDRESS(($AO293-1)*3+$AP293+5,$AQ293+7))="",0,IF(COUNTIF(INDIRECT(ADDRESS(($AO293-1)*36+($AP293-1)*12+6,COLUMN())):INDIRECT(ADDRESS(($AO293-1)*36+($AP293-1)*12+$AQ293+4,COLUMN())),INDIRECT(ADDRESS(($AO293-1)*3+$AP293+5,$AQ293+7)))&gt;=1,0,INDIRECT(ADDRESS(($AO293-1)*3+$AP293+5,$AQ293+7)))))</f>
        <v>0</v>
      </c>
      <c r="AS293" s="304">
        <f ca="1">COUNTIF(INDIRECT("H"&amp;(ROW()+12*(($AO293-1)*3+$AP293)-ROW())/12+5):INDIRECT("S"&amp;(ROW()+12*(($AO293-1)*3+$AP293)-ROW())/12+5),AR293)</f>
        <v>0</v>
      </c>
      <c r="AT293" s="306">
        <f ca="1">IF($AQ293=1,IF(INDIRECT(ADDRESS(($AO293-1)*3+$AP293+5,$AQ293+20))="",0,INDIRECT(ADDRESS(($AO293-1)*3+$AP293+5,$AQ293+20))),IF(INDIRECT(ADDRESS(($AO293-1)*3+$AP293+5,$AQ293+20))="",0,IF(COUNTIF(INDIRECT(ADDRESS(($AO293-1)*36+($AP293-1)*12+6,COLUMN())):INDIRECT(ADDRESS(($AO293-1)*36+($AP293-1)*12+$AQ293+4,COLUMN())),INDIRECT(ADDRESS(($AO293-1)*3+$AP293+5,$AQ293+20)))&gt;=1,0,INDIRECT(ADDRESS(($AO293-1)*3+$AP293+5,$AQ293+20)))))</f>
        <v>0</v>
      </c>
      <c r="AU293" s="304">
        <f ca="1">COUNTIF(INDIRECT("U"&amp;(ROW()+12*(($AO293-1)*3+$AP293)-ROW())/12+5):INDIRECT("AF"&amp;(ROW()+12*(($AO293-1)*3+$AP293)-ROW())/12+5),AT293)</f>
        <v>0</v>
      </c>
      <c r="AV293" s="304">
        <f ca="1">IF(AND(AR293+AT293&gt;0,AS293+AU293&gt;0),COUNTIF(AV$6:AV292,"&gt;0")+1,0)</f>
        <v>0</v>
      </c>
    </row>
    <row r="294" spans="41:48" x14ac:dyDescent="0.15">
      <c r="AO294" s="304">
        <v>9</v>
      </c>
      <c r="AP294" s="304">
        <v>1</v>
      </c>
      <c r="AQ294" s="304">
        <v>1</v>
      </c>
      <c r="AR294" s="306">
        <f ca="1">IF($AQ294=1,IF(INDIRECT(ADDRESS(($AO294-1)*3+$AP294+5,$AQ294+7))="",0,INDIRECT(ADDRESS(($AO294-1)*3+$AP294+5,$AQ294+7))),IF(INDIRECT(ADDRESS(($AO294-1)*3+$AP294+5,$AQ294+7))="",0,IF(COUNTIF(INDIRECT(ADDRESS(($AO294-1)*36+($AP294-1)*12+6,COLUMN())):INDIRECT(ADDRESS(($AO294-1)*36+($AP294-1)*12+$AQ294+4,COLUMN())),INDIRECT(ADDRESS(($AO294-1)*3+$AP294+5,$AQ294+7)))&gt;=1,0,INDIRECT(ADDRESS(($AO294-1)*3+$AP294+5,$AQ294+7)))))</f>
        <v>0</v>
      </c>
      <c r="AS294" s="304">
        <f ca="1">COUNTIF(INDIRECT("H"&amp;(ROW()+12*(($AO294-1)*3+$AP294)-ROW())/12+5):INDIRECT("S"&amp;(ROW()+12*(($AO294-1)*3+$AP294)-ROW())/12+5),AR294)</f>
        <v>0</v>
      </c>
      <c r="AT294" s="306">
        <f ca="1">IF($AQ294=1,IF(INDIRECT(ADDRESS(($AO294-1)*3+$AP294+5,$AQ294+20))="",0,INDIRECT(ADDRESS(($AO294-1)*3+$AP294+5,$AQ294+20))),IF(INDIRECT(ADDRESS(($AO294-1)*3+$AP294+5,$AQ294+20))="",0,IF(COUNTIF(INDIRECT(ADDRESS(($AO294-1)*36+($AP294-1)*12+6,COLUMN())):INDIRECT(ADDRESS(($AO294-1)*36+($AP294-1)*12+$AQ294+4,COLUMN())),INDIRECT(ADDRESS(($AO294-1)*3+$AP294+5,$AQ294+20)))&gt;=1,0,INDIRECT(ADDRESS(($AO294-1)*3+$AP294+5,$AQ294+20)))))</f>
        <v>0</v>
      </c>
      <c r="AU294" s="304">
        <f ca="1">COUNTIF(INDIRECT("U"&amp;(ROW()+12*(($AO294-1)*3+$AP294)-ROW())/12+5):INDIRECT("AF"&amp;(ROW()+12*(($AO294-1)*3+$AP294)-ROW())/12+5),AT294)</f>
        <v>0</v>
      </c>
      <c r="AV294" s="304">
        <f ca="1">IF(AND(AR294+AT294&gt;0,AS294+AU294&gt;0),COUNTIF(AV$6:AV293,"&gt;0")+1,0)</f>
        <v>0</v>
      </c>
    </row>
    <row r="295" spans="41:48" x14ac:dyDescent="0.15">
      <c r="AO295" s="304">
        <v>9</v>
      </c>
      <c r="AP295" s="304">
        <v>1</v>
      </c>
      <c r="AQ295" s="304">
        <v>2</v>
      </c>
      <c r="AR295" s="306">
        <f ca="1">IF($AQ295=1,IF(INDIRECT(ADDRESS(($AO295-1)*3+$AP295+5,$AQ295+7))="",0,INDIRECT(ADDRESS(($AO295-1)*3+$AP295+5,$AQ295+7))),IF(INDIRECT(ADDRESS(($AO295-1)*3+$AP295+5,$AQ295+7))="",0,IF(COUNTIF(INDIRECT(ADDRESS(($AO295-1)*36+($AP295-1)*12+6,COLUMN())):INDIRECT(ADDRESS(($AO295-1)*36+($AP295-1)*12+$AQ295+4,COLUMN())),INDIRECT(ADDRESS(($AO295-1)*3+$AP295+5,$AQ295+7)))&gt;=1,0,INDIRECT(ADDRESS(($AO295-1)*3+$AP295+5,$AQ295+7)))))</f>
        <v>0</v>
      </c>
      <c r="AS295" s="304">
        <f ca="1">COUNTIF(INDIRECT("H"&amp;(ROW()+12*(($AO295-1)*3+$AP295)-ROW())/12+5):INDIRECT("S"&amp;(ROW()+12*(($AO295-1)*3+$AP295)-ROW())/12+5),AR295)</f>
        <v>0</v>
      </c>
      <c r="AT295" s="306">
        <f ca="1">IF($AQ295=1,IF(INDIRECT(ADDRESS(($AO295-1)*3+$AP295+5,$AQ295+20))="",0,INDIRECT(ADDRESS(($AO295-1)*3+$AP295+5,$AQ295+20))),IF(INDIRECT(ADDRESS(($AO295-1)*3+$AP295+5,$AQ295+20))="",0,IF(COUNTIF(INDIRECT(ADDRESS(($AO295-1)*36+($AP295-1)*12+6,COLUMN())):INDIRECT(ADDRESS(($AO295-1)*36+($AP295-1)*12+$AQ295+4,COLUMN())),INDIRECT(ADDRESS(($AO295-1)*3+$AP295+5,$AQ295+20)))&gt;=1,0,INDIRECT(ADDRESS(($AO295-1)*3+$AP295+5,$AQ295+20)))))</f>
        <v>0</v>
      </c>
      <c r="AU295" s="304">
        <f ca="1">COUNTIF(INDIRECT("U"&amp;(ROW()+12*(($AO295-1)*3+$AP295)-ROW())/12+5):INDIRECT("AF"&amp;(ROW()+12*(($AO295-1)*3+$AP295)-ROW())/12+5),AT295)</f>
        <v>0</v>
      </c>
      <c r="AV295" s="304">
        <f ca="1">IF(AND(AR295+AT295&gt;0,AS295+AU295&gt;0),COUNTIF(AV$6:AV294,"&gt;0")+1,0)</f>
        <v>0</v>
      </c>
    </row>
    <row r="296" spans="41:48" x14ac:dyDescent="0.15">
      <c r="AO296" s="304">
        <v>9</v>
      </c>
      <c r="AP296" s="304">
        <v>1</v>
      </c>
      <c r="AQ296" s="304">
        <v>3</v>
      </c>
      <c r="AR296" s="306">
        <f ca="1">IF($AQ296=1,IF(INDIRECT(ADDRESS(($AO296-1)*3+$AP296+5,$AQ296+7))="",0,INDIRECT(ADDRESS(($AO296-1)*3+$AP296+5,$AQ296+7))),IF(INDIRECT(ADDRESS(($AO296-1)*3+$AP296+5,$AQ296+7))="",0,IF(COUNTIF(INDIRECT(ADDRESS(($AO296-1)*36+($AP296-1)*12+6,COLUMN())):INDIRECT(ADDRESS(($AO296-1)*36+($AP296-1)*12+$AQ296+4,COLUMN())),INDIRECT(ADDRESS(($AO296-1)*3+$AP296+5,$AQ296+7)))&gt;=1,0,INDIRECT(ADDRESS(($AO296-1)*3+$AP296+5,$AQ296+7)))))</f>
        <v>0</v>
      </c>
      <c r="AS296" s="304">
        <f ca="1">COUNTIF(INDIRECT("H"&amp;(ROW()+12*(($AO296-1)*3+$AP296)-ROW())/12+5):INDIRECT("S"&amp;(ROW()+12*(($AO296-1)*3+$AP296)-ROW())/12+5),AR296)</f>
        <v>0</v>
      </c>
      <c r="AT296" s="306">
        <f ca="1">IF($AQ296=1,IF(INDIRECT(ADDRESS(($AO296-1)*3+$AP296+5,$AQ296+20))="",0,INDIRECT(ADDRESS(($AO296-1)*3+$AP296+5,$AQ296+20))),IF(INDIRECT(ADDRESS(($AO296-1)*3+$AP296+5,$AQ296+20))="",0,IF(COUNTIF(INDIRECT(ADDRESS(($AO296-1)*36+($AP296-1)*12+6,COLUMN())):INDIRECT(ADDRESS(($AO296-1)*36+($AP296-1)*12+$AQ296+4,COLUMN())),INDIRECT(ADDRESS(($AO296-1)*3+$AP296+5,$AQ296+20)))&gt;=1,0,INDIRECT(ADDRESS(($AO296-1)*3+$AP296+5,$AQ296+20)))))</f>
        <v>0</v>
      </c>
      <c r="AU296" s="304">
        <f ca="1">COUNTIF(INDIRECT("U"&amp;(ROW()+12*(($AO296-1)*3+$AP296)-ROW())/12+5):INDIRECT("AF"&amp;(ROW()+12*(($AO296-1)*3+$AP296)-ROW())/12+5),AT296)</f>
        <v>0</v>
      </c>
      <c r="AV296" s="304">
        <f ca="1">IF(AND(AR296+AT296&gt;0,AS296+AU296&gt;0),COUNTIF(AV$6:AV295,"&gt;0")+1,0)</f>
        <v>0</v>
      </c>
    </row>
    <row r="297" spans="41:48" x14ac:dyDescent="0.15">
      <c r="AO297" s="304">
        <v>9</v>
      </c>
      <c r="AP297" s="304">
        <v>1</v>
      </c>
      <c r="AQ297" s="304">
        <v>4</v>
      </c>
      <c r="AR297" s="306">
        <f ca="1">IF($AQ297=1,IF(INDIRECT(ADDRESS(($AO297-1)*3+$AP297+5,$AQ297+7))="",0,INDIRECT(ADDRESS(($AO297-1)*3+$AP297+5,$AQ297+7))),IF(INDIRECT(ADDRESS(($AO297-1)*3+$AP297+5,$AQ297+7))="",0,IF(COUNTIF(INDIRECT(ADDRESS(($AO297-1)*36+($AP297-1)*12+6,COLUMN())):INDIRECT(ADDRESS(($AO297-1)*36+($AP297-1)*12+$AQ297+4,COLUMN())),INDIRECT(ADDRESS(($AO297-1)*3+$AP297+5,$AQ297+7)))&gt;=1,0,INDIRECT(ADDRESS(($AO297-1)*3+$AP297+5,$AQ297+7)))))</f>
        <v>0</v>
      </c>
      <c r="AS297" s="304">
        <f ca="1">COUNTIF(INDIRECT("H"&amp;(ROW()+12*(($AO297-1)*3+$AP297)-ROW())/12+5):INDIRECT("S"&amp;(ROW()+12*(($AO297-1)*3+$AP297)-ROW())/12+5),AR297)</f>
        <v>0</v>
      </c>
      <c r="AT297" s="306">
        <f ca="1">IF($AQ297=1,IF(INDIRECT(ADDRESS(($AO297-1)*3+$AP297+5,$AQ297+20))="",0,INDIRECT(ADDRESS(($AO297-1)*3+$AP297+5,$AQ297+20))),IF(INDIRECT(ADDRESS(($AO297-1)*3+$AP297+5,$AQ297+20))="",0,IF(COUNTIF(INDIRECT(ADDRESS(($AO297-1)*36+($AP297-1)*12+6,COLUMN())):INDIRECT(ADDRESS(($AO297-1)*36+($AP297-1)*12+$AQ297+4,COLUMN())),INDIRECT(ADDRESS(($AO297-1)*3+$AP297+5,$AQ297+20)))&gt;=1,0,INDIRECT(ADDRESS(($AO297-1)*3+$AP297+5,$AQ297+20)))))</f>
        <v>0</v>
      </c>
      <c r="AU297" s="304">
        <f ca="1">COUNTIF(INDIRECT("U"&amp;(ROW()+12*(($AO297-1)*3+$AP297)-ROW())/12+5):INDIRECT("AF"&amp;(ROW()+12*(($AO297-1)*3+$AP297)-ROW())/12+5),AT297)</f>
        <v>0</v>
      </c>
      <c r="AV297" s="304">
        <f ca="1">IF(AND(AR297+AT297&gt;0,AS297+AU297&gt;0),COUNTIF(AV$6:AV296,"&gt;0")+1,0)</f>
        <v>0</v>
      </c>
    </row>
    <row r="298" spans="41:48" x14ac:dyDescent="0.15">
      <c r="AO298" s="304">
        <v>9</v>
      </c>
      <c r="AP298" s="304">
        <v>1</v>
      </c>
      <c r="AQ298" s="304">
        <v>5</v>
      </c>
      <c r="AR298" s="306">
        <f ca="1">IF($AQ298=1,IF(INDIRECT(ADDRESS(($AO298-1)*3+$AP298+5,$AQ298+7))="",0,INDIRECT(ADDRESS(($AO298-1)*3+$AP298+5,$AQ298+7))),IF(INDIRECT(ADDRESS(($AO298-1)*3+$AP298+5,$AQ298+7))="",0,IF(COUNTIF(INDIRECT(ADDRESS(($AO298-1)*36+($AP298-1)*12+6,COLUMN())):INDIRECT(ADDRESS(($AO298-1)*36+($AP298-1)*12+$AQ298+4,COLUMN())),INDIRECT(ADDRESS(($AO298-1)*3+$AP298+5,$AQ298+7)))&gt;=1,0,INDIRECT(ADDRESS(($AO298-1)*3+$AP298+5,$AQ298+7)))))</f>
        <v>0</v>
      </c>
      <c r="AS298" s="304">
        <f ca="1">COUNTIF(INDIRECT("H"&amp;(ROW()+12*(($AO298-1)*3+$AP298)-ROW())/12+5):INDIRECT("S"&amp;(ROW()+12*(($AO298-1)*3+$AP298)-ROW())/12+5),AR298)</f>
        <v>0</v>
      </c>
      <c r="AT298" s="306">
        <f ca="1">IF($AQ298=1,IF(INDIRECT(ADDRESS(($AO298-1)*3+$AP298+5,$AQ298+20))="",0,INDIRECT(ADDRESS(($AO298-1)*3+$AP298+5,$AQ298+20))),IF(INDIRECT(ADDRESS(($AO298-1)*3+$AP298+5,$AQ298+20))="",0,IF(COUNTIF(INDIRECT(ADDRESS(($AO298-1)*36+($AP298-1)*12+6,COLUMN())):INDIRECT(ADDRESS(($AO298-1)*36+($AP298-1)*12+$AQ298+4,COLUMN())),INDIRECT(ADDRESS(($AO298-1)*3+$AP298+5,$AQ298+20)))&gt;=1,0,INDIRECT(ADDRESS(($AO298-1)*3+$AP298+5,$AQ298+20)))))</f>
        <v>0</v>
      </c>
      <c r="AU298" s="304">
        <f ca="1">COUNTIF(INDIRECT("U"&amp;(ROW()+12*(($AO298-1)*3+$AP298)-ROW())/12+5):INDIRECT("AF"&amp;(ROW()+12*(($AO298-1)*3+$AP298)-ROW())/12+5),AT298)</f>
        <v>0</v>
      </c>
      <c r="AV298" s="304">
        <f ca="1">IF(AND(AR298+AT298&gt;0,AS298+AU298&gt;0),COUNTIF(AV$6:AV297,"&gt;0")+1,0)</f>
        <v>0</v>
      </c>
    </row>
    <row r="299" spans="41:48" x14ac:dyDescent="0.15">
      <c r="AO299" s="304">
        <v>9</v>
      </c>
      <c r="AP299" s="304">
        <v>1</v>
      </c>
      <c r="AQ299" s="304">
        <v>6</v>
      </c>
      <c r="AR299" s="306">
        <f ca="1">IF($AQ299=1,IF(INDIRECT(ADDRESS(($AO299-1)*3+$AP299+5,$AQ299+7))="",0,INDIRECT(ADDRESS(($AO299-1)*3+$AP299+5,$AQ299+7))),IF(INDIRECT(ADDRESS(($AO299-1)*3+$AP299+5,$AQ299+7))="",0,IF(COUNTIF(INDIRECT(ADDRESS(($AO299-1)*36+($AP299-1)*12+6,COLUMN())):INDIRECT(ADDRESS(($AO299-1)*36+($AP299-1)*12+$AQ299+4,COLUMN())),INDIRECT(ADDRESS(($AO299-1)*3+$AP299+5,$AQ299+7)))&gt;=1,0,INDIRECT(ADDRESS(($AO299-1)*3+$AP299+5,$AQ299+7)))))</f>
        <v>0</v>
      </c>
      <c r="AS299" s="304">
        <f ca="1">COUNTIF(INDIRECT("H"&amp;(ROW()+12*(($AO299-1)*3+$AP299)-ROW())/12+5):INDIRECT("S"&amp;(ROW()+12*(($AO299-1)*3+$AP299)-ROW())/12+5),AR299)</f>
        <v>0</v>
      </c>
      <c r="AT299" s="306">
        <f ca="1">IF($AQ299=1,IF(INDIRECT(ADDRESS(($AO299-1)*3+$AP299+5,$AQ299+20))="",0,INDIRECT(ADDRESS(($AO299-1)*3+$AP299+5,$AQ299+20))),IF(INDIRECT(ADDRESS(($AO299-1)*3+$AP299+5,$AQ299+20))="",0,IF(COUNTIF(INDIRECT(ADDRESS(($AO299-1)*36+($AP299-1)*12+6,COLUMN())):INDIRECT(ADDRESS(($AO299-1)*36+($AP299-1)*12+$AQ299+4,COLUMN())),INDIRECT(ADDRESS(($AO299-1)*3+$AP299+5,$AQ299+20)))&gt;=1,0,INDIRECT(ADDRESS(($AO299-1)*3+$AP299+5,$AQ299+20)))))</f>
        <v>0</v>
      </c>
      <c r="AU299" s="304">
        <f ca="1">COUNTIF(INDIRECT("U"&amp;(ROW()+12*(($AO299-1)*3+$AP299)-ROW())/12+5):INDIRECT("AF"&amp;(ROW()+12*(($AO299-1)*3+$AP299)-ROW())/12+5),AT299)</f>
        <v>0</v>
      </c>
      <c r="AV299" s="304">
        <f ca="1">IF(AND(AR299+AT299&gt;0,AS299+AU299&gt;0),COUNTIF(AV$6:AV298,"&gt;0")+1,0)</f>
        <v>0</v>
      </c>
    </row>
    <row r="300" spans="41:48" x14ac:dyDescent="0.15">
      <c r="AO300" s="304">
        <v>9</v>
      </c>
      <c r="AP300" s="304">
        <v>1</v>
      </c>
      <c r="AQ300" s="304">
        <v>7</v>
      </c>
      <c r="AR300" s="306">
        <f ca="1">IF($AQ300=1,IF(INDIRECT(ADDRESS(($AO300-1)*3+$AP300+5,$AQ300+7))="",0,INDIRECT(ADDRESS(($AO300-1)*3+$AP300+5,$AQ300+7))),IF(INDIRECT(ADDRESS(($AO300-1)*3+$AP300+5,$AQ300+7))="",0,IF(COUNTIF(INDIRECT(ADDRESS(($AO300-1)*36+($AP300-1)*12+6,COLUMN())):INDIRECT(ADDRESS(($AO300-1)*36+($AP300-1)*12+$AQ300+4,COLUMN())),INDIRECT(ADDRESS(($AO300-1)*3+$AP300+5,$AQ300+7)))&gt;=1,0,INDIRECT(ADDRESS(($AO300-1)*3+$AP300+5,$AQ300+7)))))</f>
        <v>0</v>
      </c>
      <c r="AS300" s="304">
        <f ca="1">COUNTIF(INDIRECT("H"&amp;(ROW()+12*(($AO300-1)*3+$AP300)-ROW())/12+5):INDIRECT("S"&amp;(ROW()+12*(($AO300-1)*3+$AP300)-ROW())/12+5),AR300)</f>
        <v>0</v>
      </c>
      <c r="AT300" s="306">
        <f ca="1">IF($AQ300=1,IF(INDIRECT(ADDRESS(($AO300-1)*3+$AP300+5,$AQ300+20))="",0,INDIRECT(ADDRESS(($AO300-1)*3+$AP300+5,$AQ300+20))),IF(INDIRECT(ADDRESS(($AO300-1)*3+$AP300+5,$AQ300+20))="",0,IF(COUNTIF(INDIRECT(ADDRESS(($AO300-1)*36+($AP300-1)*12+6,COLUMN())):INDIRECT(ADDRESS(($AO300-1)*36+($AP300-1)*12+$AQ300+4,COLUMN())),INDIRECT(ADDRESS(($AO300-1)*3+$AP300+5,$AQ300+20)))&gt;=1,0,INDIRECT(ADDRESS(($AO300-1)*3+$AP300+5,$AQ300+20)))))</f>
        <v>0</v>
      </c>
      <c r="AU300" s="304">
        <f ca="1">COUNTIF(INDIRECT("U"&amp;(ROW()+12*(($AO300-1)*3+$AP300)-ROW())/12+5):INDIRECT("AF"&amp;(ROW()+12*(($AO300-1)*3+$AP300)-ROW())/12+5),AT300)</f>
        <v>0</v>
      </c>
      <c r="AV300" s="304">
        <f ca="1">IF(AND(AR300+AT300&gt;0,AS300+AU300&gt;0),COUNTIF(AV$6:AV299,"&gt;0")+1,0)</f>
        <v>0</v>
      </c>
    </row>
    <row r="301" spans="41:48" x14ac:dyDescent="0.15">
      <c r="AO301" s="304">
        <v>9</v>
      </c>
      <c r="AP301" s="304">
        <v>1</v>
      </c>
      <c r="AQ301" s="304">
        <v>8</v>
      </c>
      <c r="AR301" s="306">
        <f ca="1">IF($AQ301=1,IF(INDIRECT(ADDRESS(($AO301-1)*3+$AP301+5,$AQ301+7))="",0,INDIRECT(ADDRESS(($AO301-1)*3+$AP301+5,$AQ301+7))),IF(INDIRECT(ADDRESS(($AO301-1)*3+$AP301+5,$AQ301+7))="",0,IF(COUNTIF(INDIRECT(ADDRESS(($AO301-1)*36+($AP301-1)*12+6,COLUMN())):INDIRECT(ADDRESS(($AO301-1)*36+($AP301-1)*12+$AQ301+4,COLUMN())),INDIRECT(ADDRESS(($AO301-1)*3+$AP301+5,$AQ301+7)))&gt;=1,0,INDIRECT(ADDRESS(($AO301-1)*3+$AP301+5,$AQ301+7)))))</f>
        <v>0</v>
      </c>
      <c r="AS301" s="304">
        <f ca="1">COUNTIF(INDIRECT("H"&amp;(ROW()+12*(($AO301-1)*3+$AP301)-ROW())/12+5):INDIRECT("S"&amp;(ROW()+12*(($AO301-1)*3+$AP301)-ROW())/12+5),AR301)</f>
        <v>0</v>
      </c>
      <c r="AT301" s="306">
        <f ca="1">IF($AQ301=1,IF(INDIRECT(ADDRESS(($AO301-1)*3+$AP301+5,$AQ301+20))="",0,INDIRECT(ADDRESS(($AO301-1)*3+$AP301+5,$AQ301+20))),IF(INDIRECT(ADDRESS(($AO301-1)*3+$AP301+5,$AQ301+20))="",0,IF(COUNTIF(INDIRECT(ADDRESS(($AO301-1)*36+($AP301-1)*12+6,COLUMN())):INDIRECT(ADDRESS(($AO301-1)*36+($AP301-1)*12+$AQ301+4,COLUMN())),INDIRECT(ADDRESS(($AO301-1)*3+$AP301+5,$AQ301+20)))&gt;=1,0,INDIRECT(ADDRESS(($AO301-1)*3+$AP301+5,$AQ301+20)))))</f>
        <v>0</v>
      </c>
      <c r="AU301" s="304">
        <f ca="1">COUNTIF(INDIRECT("U"&amp;(ROW()+12*(($AO301-1)*3+$AP301)-ROW())/12+5):INDIRECT("AF"&amp;(ROW()+12*(($AO301-1)*3+$AP301)-ROW())/12+5),AT301)</f>
        <v>0</v>
      </c>
      <c r="AV301" s="304">
        <f ca="1">IF(AND(AR301+AT301&gt;0,AS301+AU301&gt;0),COUNTIF(AV$6:AV300,"&gt;0")+1,0)</f>
        <v>0</v>
      </c>
    </row>
    <row r="302" spans="41:48" x14ac:dyDescent="0.15">
      <c r="AO302" s="304">
        <v>9</v>
      </c>
      <c r="AP302" s="304">
        <v>1</v>
      </c>
      <c r="AQ302" s="304">
        <v>9</v>
      </c>
      <c r="AR302" s="306">
        <f ca="1">IF($AQ302=1,IF(INDIRECT(ADDRESS(($AO302-1)*3+$AP302+5,$AQ302+7))="",0,INDIRECT(ADDRESS(($AO302-1)*3+$AP302+5,$AQ302+7))),IF(INDIRECT(ADDRESS(($AO302-1)*3+$AP302+5,$AQ302+7))="",0,IF(COUNTIF(INDIRECT(ADDRESS(($AO302-1)*36+($AP302-1)*12+6,COLUMN())):INDIRECT(ADDRESS(($AO302-1)*36+($AP302-1)*12+$AQ302+4,COLUMN())),INDIRECT(ADDRESS(($AO302-1)*3+$AP302+5,$AQ302+7)))&gt;=1,0,INDIRECT(ADDRESS(($AO302-1)*3+$AP302+5,$AQ302+7)))))</f>
        <v>0</v>
      </c>
      <c r="AS302" s="304">
        <f ca="1">COUNTIF(INDIRECT("H"&amp;(ROW()+12*(($AO302-1)*3+$AP302)-ROW())/12+5):INDIRECT("S"&amp;(ROW()+12*(($AO302-1)*3+$AP302)-ROW())/12+5),AR302)</f>
        <v>0</v>
      </c>
      <c r="AT302" s="306">
        <f ca="1">IF($AQ302=1,IF(INDIRECT(ADDRESS(($AO302-1)*3+$AP302+5,$AQ302+20))="",0,INDIRECT(ADDRESS(($AO302-1)*3+$AP302+5,$AQ302+20))),IF(INDIRECT(ADDRESS(($AO302-1)*3+$AP302+5,$AQ302+20))="",0,IF(COUNTIF(INDIRECT(ADDRESS(($AO302-1)*36+($AP302-1)*12+6,COLUMN())):INDIRECT(ADDRESS(($AO302-1)*36+($AP302-1)*12+$AQ302+4,COLUMN())),INDIRECT(ADDRESS(($AO302-1)*3+$AP302+5,$AQ302+20)))&gt;=1,0,INDIRECT(ADDRESS(($AO302-1)*3+$AP302+5,$AQ302+20)))))</f>
        <v>0</v>
      </c>
      <c r="AU302" s="304">
        <f ca="1">COUNTIF(INDIRECT("U"&amp;(ROW()+12*(($AO302-1)*3+$AP302)-ROW())/12+5):INDIRECT("AF"&amp;(ROW()+12*(($AO302-1)*3+$AP302)-ROW())/12+5),AT302)</f>
        <v>0</v>
      </c>
      <c r="AV302" s="304">
        <f ca="1">IF(AND(AR302+AT302&gt;0,AS302+AU302&gt;0),COUNTIF(AV$6:AV301,"&gt;0")+1,0)</f>
        <v>0</v>
      </c>
    </row>
    <row r="303" spans="41:48" x14ac:dyDescent="0.15">
      <c r="AO303" s="304">
        <v>9</v>
      </c>
      <c r="AP303" s="304">
        <v>1</v>
      </c>
      <c r="AQ303" s="304">
        <v>10</v>
      </c>
      <c r="AR303" s="306">
        <f ca="1">IF($AQ303=1,IF(INDIRECT(ADDRESS(($AO303-1)*3+$AP303+5,$AQ303+7))="",0,INDIRECT(ADDRESS(($AO303-1)*3+$AP303+5,$AQ303+7))),IF(INDIRECT(ADDRESS(($AO303-1)*3+$AP303+5,$AQ303+7))="",0,IF(COUNTIF(INDIRECT(ADDRESS(($AO303-1)*36+($AP303-1)*12+6,COLUMN())):INDIRECT(ADDRESS(($AO303-1)*36+($AP303-1)*12+$AQ303+4,COLUMN())),INDIRECT(ADDRESS(($AO303-1)*3+$AP303+5,$AQ303+7)))&gt;=1,0,INDIRECT(ADDRESS(($AO303-1)*3+$AP303+5,$AQ303+7)))))</f>
        <v>0</v>
      </c>
      <c r="AS303" s="304">
        <f ca="1">COUNTIF(INDIRECT("H"&amp;(ROW()+12*(($AO303-1)*3+$AP303)-ROW())/12+5):INDIRECT("S"&amp;(ROW()+12*(($AO303-1)*3+$AP303)-ROW())/12+5),AR303)</f>
        <v>0</v>
      </c>
      <c r="AT303" s="306">
        <f ca="1">IF($AQ303=1,IF(INDIRECT(ADDRESS(($AO303-1)*3+$AP303+5,$AQ303+20))="",0,INDIRECT(ADDRESS(($AO303-1)*3+$AP303+5,$AQ303+20))),IF(INDIRECT(ADDRESS(($AO303-1)*3+$AP303+5,$AQ303+20))="",0,IF(COUNTIF(INDIRECT(ADDRESS(($AO303-1)*36+($AP303-1)*12+6,COLUMN())):INDIRECT(ADDRESS(($AO303-1)*36+($AP303-1)*12+$AQ303+4,COLUMN())),INDIRECT(ADDRESS(($AO303-1)*3+$AP303+5,$AQ303+20)))&gt;=1,0,INDIRECT(ADDRESS(($AO303-1)*3+$AP303+5,$AQ303+20)))))</f>
        <v>0</v>
      </c>
      <c r="AU303" s="304">
        <f ca="1">COUNTIF(INDIRECT("U"&amp;(ROW()+12*(($AO303-1)*3+$AP303)-ROW())/12+5):INDIRECT("AF"&amp;(ROW()+12*(($AO303-1)*3+$AP303)-ROW())/12+5),AT303)</f>
        <v>0</v>
      </c>
      <c r="AV303" s="304">
        <f ca="1">IF(AND(AR303+AT303&gt;0,AS303+AU303&gt;0),COUNTIF(AV$6:AV302,"&gt;0")+1,0)</f>
        <v>0</v>
      </c>
    </row>
    <row r="304" spans="41:48" x14ac:dyDescent="0.15">
      <c r="AO304" s="304">
        <v>9</v>
      </c>
      <c r="AP304" s="304">
        <v>1</v>
      </c>
      <c r="AQ304" s="304">
        <v>11</v>
      </c>
      <c r="AR304" s="306">
        <f ca="1">IF($AQ304=1,IF(INDIRECT(ADDRESS(($AO304-1)*3+$AP304+5,$AQ304+7))="",0,INDIRECT(ADDRESS(($AO304-1)*3+$AP304+5,$AQ304+7))),IF(INDIRECT(ADDRESS(($AO304-1)*3+$AP304+5,$AQ304+7))="",0,IF(COUNTIF(INDIRECT(ADDRESS(($AO304-1)*36+($AP304-1)*12+6,COLUMN())):INDIRECT(ADDRESS(($AO304-1)*36+($AP304-1)*12+$AQ304+4,COLUMN())),INDIRECT(ADDRESS(($AO304-1)*3+$AP304+5,$AQ304+7)))&gt;=1,0,INDIRECT(ADDRESS(($AO304-1)*3+$AP304+5,$AQ304+7)))))</f>
        <v>0</v>
      </c>
      <c r="AS304" s="304">
        <f ca="1">COUNTIF(INDIRECT("H"&amp;(ROW()+12*(($AO304-1)*3+$AP304)-ROW())/12+5):INDIRECT("S"&amp;(ROW()+12*(($AO304-1)*3+$AP304)-ROW())/12+5),AR304)</f>
        <v>0</v>
      </c>
      <c r="AT304" s="306">
        <f ca="1">IF($AQ304=1,IF(INDIRECT(ADDRESS(($AO304-1)*3+$AP304+5,$AQ304+20))="",0,INDIRECT(ADDRESS(($AO304-1)*3+$AP304+5,$AQ304+20))),IF(INDIRECT(ADDRESS(($AO304-1)*3+$AP304+5,$AQ304+20))="",0,IF(COUNTIF(INDIRECT(ADDRESS(($AO304-1)*36+($AP304-1)*12+6,COLUMN())):INDIRECT(ADDRESS(($AO304-1)*36+($AP304-1)*12+$AQ304+4,COLUMN())),INDIRECT(ADDRESS(($AO304-1)*3+$AP304+5,$AQ304+20)))&gt;=1,0,INDIRECT(ADDRESS(($AO304-1)*3+$AP304+5,$AQ304+20)))))</f>
        <v>0</v>
      </c>
      <c r="AU304" s="304">
        <f ca="1">COUNTIF(INDIRECT("U"&amp;(ROW()+12*(($AO304-1)*3+$AP304)-ROW())/12+5):INDIRECT("AF"&amp;(ROW()+12*(($AO304-1)*3+$AP304)-ROW())/12+5),AT304)</f>
        <v>0</v>
      </c>
      <c r="AV304" s="304">
        <f ca="1">IF(AND(AR304+AT304&gt;0,AS304+AU304&gt;0),COUNTIF(AV$6:AV303,"&gt;0")+1,0)</f>
        <v>0</v>
      </c>
    </row>
    <row r="305" spans="41:48" x14ac:dyDescent="0.15">
      <c r="AO305" s="304">
        <v>9</v>
      </c>
      <c r="AP305" s="304">
        <v>1</v>
      </c>
      <c r="AQ305" s="304">
        <v>12</v>
      </c>
      <c r="AR305" s="306">
        <f ca="1">IF($AQ305=1,IF(INDIRECT(ADDRESS(($AO305-1)*3+$AP305+5,$AQ305+7))="",0,INDIRECT(ADDRESS(($AO305-1)*3+$AP305+5,$AQ305+7))),IF(INDIRECT(ADDRESS(($AO305-1)*3+$AP305+5,$AQ305+7))="",0,IF(COUNTIF(INDIRECT(ADDRESS(($AO305-1)*36+($AP305-1)*12+6,COLUMN())):INDIRECT(ADDRESS(($AO305-1)*36+($AP305-1)*12+$AQ305+4,COLUMN())),INDIRECT(ADDRESS(($AO305-1)*3+$AP305+5,$AQ305+7)))&gt;=1,0,INDIRECT(ADDRESS(($AO305-1)*3+$AP305+5,$AQ305+7)))))</f>
        <v>0</v>
      </c>
      <c r="AS305" s="304">
        <f ca="1">COUNTIF(INDIRECT("H"&amp;(ROW()+12*(($AO305-1)*3+$AP305)-ROW())/12+5):INDIRECT("S"&amp;(ROW()+12*(($AO305-1)*3+$AP305)-ROW())/12+5),AR305)</f>
        <v>0</v>
      </c>
      <c r="AT305" s="306">
        <f ca="1">IF($AQ305=1,IF(INDIRECT(ADDRESS(($AO305-1)*3+$AP305+5,$AQ305+20))="",0,INDIRECT(ADDRESS(($AO305-1)*3+$AP305+5,$AQ305+20))),IF(INDIRECT(ADDRESS(($AO305-1)*3+$AP305+5,$AQ305+20))="",0,IF(COUNTIF(INDIRECT(ADDRESS(($AO305-1)*36+($AP305-1)*12+6,COLUMN())):INDIRECT(ADDRESS(($AO305-1)*36+($AP305-1)*12+$AQ305+4,COLUMN())),INDIRECT(ADDRESS(($AO305-1)*3+$AP305+5,$AQ305+20)))&gt;=1,0,INDIRECT(ADDRESS(($AO305-1)*3+$AP305+5,$AQ305+20)))))</f>
        <v>0</v>
      </c>
      <c r="AU305" s="304">
        <f ca="1">COUNTIF(INDIRECT("U"&amp;(ROW()+12*(($AO305-1)*3+$AP305)-ROW())/12+5):INDIRECT("AF"&amp;(ROW()+12*(($AO305-1)*3+$AP305)-ROW())/12+5),AT305)</f>
        <v>0</v>
      </c>
      <c r="AV305" s="304">
        <f ca="1">IF(AND(AR305+AT305&gt;0,AS305+AU305&gt;0),COUNTIF(AV$6:AV304,"&gt;0")+1,0)</f>
        <v>0</v>
      </c>
    </row>
    <row r="306" spans="41:48" x14ac:dyDescent="0.15">
      <c r="AO306" s="304">
        <v>9</v>
      </c>
      <c r="AP306" s="304">
        <v>2</v>
      </c>
      <c r="AQ306" s="304">
        <v>1</v>
      </c>
      <c r="AR306" s="306">
        <f ca="1">IF($AQ306=1,IF(INDIRECT(ADDRESS(($AO306-1)*3+$AP306+5,$AQ306+7))="",0,INDIRECT(ADDRESS(($AO306-1)*3+$AP306+5,$AQ306+7))),IF(INDIRECT(ADDRESS(($AO306-1)*3+$AP306+5,$AQ306+7))="",0,IF(COUNTIF(INDIRECT(ADDRESS(($AO306-1)*36+($AP306-1)*12+6,COLUMN())):INDIRECT(ADDRESS(($AO306-1)*36+($AP306-1)*12+$AQ306+4,COLUMN())),INDIRECT(ADDRESS(($AO306-1)*3+$AP306+5,$AQ306+7)))&gt;=1,0,INDIRECT(ADDRESS(($AO306-1)*3+$AP306+5,$AQ306+7)))))</f>
        <v>0</v>
      </c>
      <c r="AS306" s="304">
        <f ca="1">COUNTIF(INDIRECT("H"&amp;(ROW()+12*(($AO306-1)*3+$AP306)-ROW())/12+5):INDIRECT("S"&amp;(ROW()+12*(($AO306-1)*3+$AP306)-ROW())/12+5),AR306)</f>
        <v>0</v>
      </c>
      <c r="AT306" s="306">
        <f ca="1">IF($AQ306=1,IF(INDIRECT(ADDRESS(($AO306-1)*3+$AP306+5,$AQ306+20))="",0,INDIRECT(ADDRESS(($AO306-1)*3+$AP306+5,$AQ306+20))),IF(INDIRECT(ADDRESS(($AO306-1)*3+$AP306+5,$AQ306+20))="",0,IF(COUNTIF(INDIRECT(ADDRESS(($AO306-1)*36+($AP306-1)*12+6,COLUMN())):INDIRECT(ADDRESS(($AO306-1)*36+($AP306-1)*12+$AQ306+4,COLUMN())),INDIRECT(ADDRESS(($AO306-1)*3+$AP306+5,$AQ306+20)))&gt;=1,0,INDIRECT(ADDRESS(($AO306-1)*3+$AP306+5,$AQ306+20)))))</f>
        <v>0</v>
      </c>
      <c r="AU306" s="304">
        <f ca="1">COUNTIF(INDIRECT("U"&amp;(ROW()+12*(($AO306-1)*3+$AP306)-ROW())/12+5):INDIRECT("AF"&amp;(ROW()+12*(($AO306-1)*3+$AP306)-ROW())/12+5),AT306)</f>
        <v>0</v>
      </c>
      <c r="AV306" s="304">
        <f ca="1">IF(AND(AR306+AT306&gt;0,AS306+AU306&gt;0),COUNTIF(AV$6:AV305,"&gt;0")+1,0)</f>
        <v>0</v>
      </c>
    </row>
    <row r="307" spans="41:48" x14ac:dyDescent="0.15">
      <c r="AO307" s="304">
        <v>9</v>
      </c>
      <c r="AP307" s="304">
        <v>2</v>
      </c>
      <c r="AQ307" s="304">
        <v>2</v>
      </c>
      <c r="AR307" s="306">
        <f ca="1">IF($AQ307=1,IF(INDIRECT(ADDRESS(($AO307-1)*3+$AP307+5,$AQ307+7))="",0,INDIRECT(ADDRESS(($AO307-1)*3+$AP307+5,$AQ307+7))),IF(INDIRECT(ADDRESS(($AO307-1)*3+$AP307+5,$AQ307+7))="",0,IF(COUNTIF(INDIRECT(ADDRESS(($AO307-1)*36+($AP307-1)*12+6,COLUMN())):INDIRECT(ADDRESS(($AO307-1)*36+($AP307-1)*12+$AQ307+4,COLUMN())),INDIRECT(ADDRESS(($AO307-1)*3+$AP307+5,$AQ307+7)))&gt;=1,0,INDIRECT(ADDRESS(($AO307-1)*3+$AP307+5,$AQ307+7)))))</f>
        <v>0</v>
      </c>
      <c r="AS307" s="304">
        <f ca="1">COUNTIF(INDIRECT("H"&amp;(ROW()+12*(($AO307-1)*3+$AP307)-ROW())/12+5):INDIRECT("S"&amp;(ROW()+12*(($AO307-1)*3+$AP307)-ROW())/12+5),AR307)</f>
        <v>0</v>
      </c>
      <c r="AT307" s="306">
        <f ca="1">IF($AQ307=1,IF(INDIRECT(ADDRESS(($AO307-1)*3+$AP307+5,$AQ307+20))="",0,INDIRECT(ADDRESS(($AO307-1)*3+$AP307+5,$AQ307+20))),IF(INDIRECT(ADDRESS(($AO307-1)*3+$AP307+5,$AQ307+20))="",0,IF(COUNTIF(INDIRECT(ADDRESS(($AO307-1)*36+($AP307-1)*12+6,COLUMN())):INDIRECT(ADDRESS(($AO307-1)*36+($AP307-1)*12+$AQ307+4,COLUMN())),INDIRECT(ADDRESS(($AO307-1)*3+$AP307+5,$AQ307+20)))&gt;=1,0,INDIRECT(ADDRESS(($AO307-1)*3+$AP307+5,$AQ307+20)))))</f>
        <v>0</v>
      </c>
      <c r="AU307" s="304">
        <f ca="1">COUNTIF(INDIRECT("U"&amp;(ROW()+12*(($AO307-1)*3+$AP307)-ROW())/12+5):INDIRECT("AF"&amp;(ROW()+12*(($AO307-1)*3+$AP307)-ROW())/12+5),AT307)</f>
        <v>0</v>
      </c>
      <c r="AV307" s="304">
        <f ca="1">IF(AND(AR307+AT307&gt;0,AS307+AU307&gt;0),COUNTIF(AV$6:AV306,"&gt;0")+1,0)</f>
        <v>0</v>
      </c>
    </row>
    <row r="308" spans="41:48" x14ac:dyDescent="0.15">
      <c r="AO308" s="304">
        <v>9</v>
      </c>
      <c r="AP308" s="304">
        <v>2</v>
      </c>
      <c r="AQ308" s="304">
        <v>3</v>
      </c>
      <c r="AR308" s="306">
        <f ca="1">IF($AQ308=1,IF(INDIRECT(ADDRESS(($AO308-1)*3+$AP308+5,$AQ308+7))="",0,INDIRECT(ADDRESS(($AO308-1)*3+$AP308+5,$AQ308+7))),IF(INDIRECT(ADDRESS(($AO308-1)*3+$AP308+5,$AQ308+7))="",0,IF(COUNTIF(INDIRECT(ADDRESS(($AO308-1)*36+($AP308-1)*12+6,COLUMN())):INDIRECT(ADDRESS(($AO308-1)*36+($AP308-1)*12+$AQ308+4,COLUMN())),INDIRECT(ADDRESS(($AO308-1)*3+$AP308+5,$AQ308+7)))&gt;=1,0,INDIRECT(ADDRESS(($AO308-1)*3+$AP308+5,$AQ308+7)))))</f>
        <v>0</v>
      </c>
      <c r="AS308" s="304">
        <f ca="1">COUNTIF(INDIRECT("H"&amp;(ROW()+12*(($AO308-1)*3+$AP308)-ROW())/12+5):INDIRECT("S"&amp;(ROW()+12*(($AO308-1)*3+$AP308)-ROW())/12+5),AR308)</f>
        <v>0</v>
      </c>
      <c r="AT308" s="306">
        <f ca="1">IF($AQ308=1,IF(INDIRECT(ADDRESS(($AO308-1)*3+$AP308+5,$AQ308+20))="",0,INDIRECT(ADDRESS(($AO308-1)*3+$AP308+5,$AQ308+20))),IF(INDIRECT(ADDRESS(($AO308-1)*3+$AP308+5,$AQ308+20))="",0,IF(COUNTIF(INDIRECT(ADDRESS(($AO308-1)*36+($AP308-1)*12+6,COLUMN())):INDIRECT(ADDRESS(($AO308-1)*36+($AP308-1)*12+$AQ308+4,COLUMN())),INDIRECT(ADDRESS(($AO308-1)*3+$AP308+5,$AQ308+20)))&gt;=1,0,INDIRECT(ADDRESS(($AO308-1)*3+$AP308+5,$AQ308+20)))))</f>
        <v>0</v>
      </c>
      <c r="AU308" s="304">
        <f ca="1">COUNTIF(INDIRECT("U"&amp;(ROW()+12*(($AO308-1)*3+$AP308)-ROW())/12+5):INDIRECT("AF"&amp;(ROW()+12*(($AO308-1)*3+$AP308)-ROW())/12+5),AT308)</f>
        <v>0</v>
      </c>
      <c r="AV308" s="304">
        <f ca="1">IF(AND(AR308+AT308&gt;0,AS308+AU308&gt;0),COUNTIF(AV$6:AV307,"&gt;0")+1,0)</f>
        <v>0</v>
      </c>
    </row>
    <row r="309" spans="41:48" x14ac:dyDescent="0.15">
      <c r="AO309" s="304">
        <v>9</v>
      </c>
      <c r="AP309" s="304">
        <v>2</v>
      </c>
      <c r="AQ309" s="304">
        <v>4</v>
      </c>
      <c r="AR309" s="306">
        <f ca="1">IF($AQ309=1,IF(INDIRECT(ADDRESS(($AO309-1)*3+$AP309+5,$AQ309+7))="",0,INDIRECT(ADDRESS(($AO309-1)*3+$AP309+5,$AQ309+7))),IF(INDIRECT(ADDRESS(($AO309-1)*3+$AP309+5,$AQ309+7))="",0,IF(COUNTIF(INDIRECT(ADDRESS(($AO309-1)*36+($AP309-1)*12+6,COLUMN())):INDIRECT(ADDRESS(($AO309-1)*36+($AP309-1)*12+$AQ309+4,COLUMN())),INDIRECT(ADDRESS(($AO309-1)*3+$AP309+5,$AQ309+7)))&gt;=1,0,INDIRECT(ADDRESS(($AO309-1)*3+$AP309+5,$AQ309+7)))))</f>
        <v>0</v>
      </c>
      <c r="AS309" s="304">
        <f ca="1">COUNTIF(INDIRECT("H"&amp;(ROW()+12*(($AO309-1)*3+$AP309)-ROW())/12+5):INDIRECT("S"&amp;(ROW()+12*(($AO309-1)*3+$AP309)-ROW())/12+5),AR309)</f>
        <v>0</v>
      </c>
      <c r="AT309" s="306">
        <f ca="1">IF($AQ309=1,IF(INDIRECT(ADDRESS(($AO309-1)*3+$AP309+5,$AQ309+20))="",0,INDIRECT(ADDRESS(($AO309-1)*3+$AP309+5,$AQ309+20))),IF(INDIRECT(ADDRESS(($AO309-1)*3+$AP309+5,$AQ309+20))="",0,IF(COUNTIF(INDIRECT(ADDRESS(($AO309-1)*36+($AP309-1)*12+6,COLUMN())):INDIRECT(ADDRESS(($AO309-1)*36+($AP309-1)*12+$AQ309+4,COLUMN())),INDIRECT(ADDRESS(($AO309-1)*3+$AP309+5,$AQ309+20)))&gt;=1,0,INDIRECT(ADDRESS(($AO309-1)*3+$AP309+5,$AQ309+20)))))</f>
        <v>0</v>
      </c>
      <c r="AU309" s="304">
        <f ca="1">COUNTIF(INDIRECT("U"&amp;(ROW()+12*(($AO309-1)*3+$AP309)-ROW())/12+5):INDIRECT("AF"&amp;(ROW()+12*(($AO309-1)*3+$AP309)-ROW())/12+5),AT309)</f>
        <v>0</v>
      </c>
      <c r="AV309" s="304">
        <f ca="1">IF(AND(AR309+AT309&gt;0,AS309+AU309&gt;0),COUNTIF(AV$6:AV308,"&gt;0")+1,0)</f>
        <v>0</v>
      </c>
    </row>
    <row r="310" spans="41:48" x14ac:dyDescent="0.15">
      <c r="AO310" s="304">
        <v>9</v>
      </c>
      <c r="AP310" s="304">
        <v>2</v>
      </c>
      <c r="AQ310" s="304">
        <v>5</v>
      </c>
      <c r="AR310" s="306">
        <f ca="1">IF($AQ310=1,IF(INDIRECT(ADDRESS(($AO310-1)*3+$AP310+5,$AQ310+7))="",0,INDIRECT(ADDRESS(($AO310-1)*3+$AP310+5,$AQ310+7))),IF(INDIRECT(ADDRESS(($AO310-1)*3+$AP310+5,$AQ310+7))="",0,IF(COUNTIF(INDIRECT(ADDRESS(($AO310-1)*36+($AP310-1)*12+6,COLUMN())):INDIRECT(ADDRESS(($AO310-1)*36+($AP310-1)*12+$AQ310+4,COLUMN())),INDIRECT(ADDRESS(($AO310-1)*3+$AP310+5,$AQ310+7)))&gt;=1,0,INDIRECT(ADDRESS(($AO310-1)*3+$AP310+5,$AQ310+7)))))</f>
        <v>0</v>
      </c>
      <c r="AS310" s="304">
        <f ca="1">COUNTIF(INDIRECT("H"&amp;(ROW()+12*(($AO310-1)*3+$AP310)-ROW())/12+5):INDIRECT("S"&amp;(ROW()+12*(($AO310-1)*3+$AP310)-ROW())/12+5),AR310)</f>
        <v>0</v>
      </c>
      <c r="AT310" s="306">
        <f ca="1">IF($AQ310=1,IF(INDIRECT(ADDRESS(($AO310-1)*3+$AP310+5,$AQ310+20))="",0,INDIRECT(ADDRESS(($AO310-1)*3+$AP310+5,$AQ310+20))),IF(INDIRECT(ADDRESS(($AO310-1)*3+$AP310+5,$AQ310+20))="",0,IF(COUNTIF(INDIRECT(ADDRESS(($AO310-1)*36+($AP310-1)*12+6,COLUMN())):INDIRECT(ADDRESS(($AO310-1)*36+($AP310-1)*12+$AQ310+4,COLUMN())),INDIRECT(ADDRESS(($AO310-1)*3+$AP310+5,$AQ310+20)))&gt;=1,0,INDIRECT(ADDRESS(($AO310-1)*3+$AP310+5,$AQ310+20)))))</f>
        <v>0</v>
      </c>
      <c r="AU310" s="304">
        <f ca="1">COUNTIF(INDIRECT("U"&amp;(ROW()+12*(($AO310-1)*3+$AP310)-ROW())/12+5):INDIRECT("AF"&amp;(ROW()+12*(($AO310-1)*3+$AP310)-ROW())/12+5),AT310)</f>
        <v>0</v>
      </c>
      <c r="AV310" s="304">
        <f ca="1">IF(AND(AR310+AT310&gt;0,AS310+AU310&gt;0),COUNTIF(AV$6:AV309,"&gt;0")+1,0)</f>
        <v>0</v>
      </c>
    </row>
    <row r="311" spans="41:48" x14ac:dyDescent="0.15">
      <c r="AO311" s="304">
        <v>9</v>
      </c>
      <c r="AP311" s="304">
        <v>2</v>
      </c>
      <c r="AQ311" s="304">
        <v>6</v>
      </c>
      <c r="AR311" s="306">
        <f ca="1">IF($AQ311=1,IF(INDIRECT(ADDRESS(($AO311-1)*3+$AP311+5,$AQ311+7))="",0,INDIRECT(ADDRESS(($AO311-1)*3+$AP311+5,$AQ311+7))),IF(INDIRECT(ADDRESS(($AO311-1)*3+$AP311+5,$AQ311+7))="",0,IF(COUNTIF(INDIRECT(ADDRESS(($AO311-1)*36+($AP311-1)*12+6,COLUMN())):INDIRECT(ADDRESS(($AO311-1)*36+($AP311-1)*12+$AQ311+4,COLUMN())),INDIRECT(ADDRESS(($AO311-1)*3+$AP311+5,$AQ311+7)))&gt;=1,0,INDIRECT(ADDRESS(($AO311-1)*3+$AP311+5,$AQ311+7)))))</f>
        <v>0</v>
      </c>
      <c r="AS311" s="304">
        <f ca="1">COUNTIF(INDIRECT("H"&amp;(ROW()+12*(($AO311-1)*3+$AP311)-ROW())/12+5):INDIRECT("S"&amp;(ROW()+12*(($AO311-1)*3+$AP311)-ROW())/12+5),AR311)</f>
        <v>0</v>
      </c>
      <c r="AT311" s="306">
        <f ca="1">IF($AQ311=1,IF(INDIRECT(ADDRESS(($AO311-1)*3+$AP311+5,$AQ311+20))="",0,INDIRECT(ADDRESS(($AO311-1)*3+$AP311+5,$AQ311+20))),IF(INDIRECT(ADDRESS(($AO311-1)*3+$AP311+5,$AQ311+20))="",0,IF(COUNTIF(INDIRECT(ADDRESS(($AO311-1)*36+($AP311-1)*12+6,COLUMN())):INDIRECT(ADDRESS(($AO311-1)*36+($AP311-1)*12+$AQ311+4,COLUMN())),INDIRECT(ADDRESS(($AO311-1)*3+$AP311+5,$AQ311+20)))&gt;=1,0,INDIRECT(ADDRESS(($AO311-1)*3+$AP311+5,$AQ311+20)))))</f>
        <v>0</v>
      </c>
      <c r="AU311" s="304">
        <f ca="1">COUNTIF(INDIRECT("U"&amp;(ROW()+12*(($AO311-1)*3+$AP311)-ROW())/12+5):INDIRECT("AF"&amp;(ROW()+12*(($AO311-1)*3+$AP311)-ROW())/12+5),AT311)</f>
        <v>0</v>
      </c>
      <c r="AV311" s="304">
        <f ca="1">IF(AND(AR311+AT311&gt;0,AS311+AU311&gt;0),COUNTIF(AV$6:AV310,"&gt;0")+1,0)</f>
        <v>0</v>
      </c>
    </row>
    <row r="312" spans="41:48" x14ac:dyDescent="0.15">
      <c r="AO312" s="304">
        <v>9</v>
      </c>
      <c r="AP312" s="304">
        <v>2</v>
      </c>
      <c r="AQ312" s="304">
        <v>7</v>
      </c>
      <c r="AR312" s="306">
        <f ca="1">IF($AQ312=1,IF(INDIRECT(ADDRESS(($AO312-1)*3+$AP312+5,$AQ312+7))="",0,INDIRECT(ADDRESS(($AO312-1)*3+$AP312+5,$AQ312+7))),IF(INDIRECT(ADDRESS(($AO312-1)*3+$AP312+5,$AQ312+7))="",0,IF(COUNTIF(INDIRECT(ADDRESS(($AO312-1)*36+($AP312-1)*12+6,COLUMN())):INDIRECT(ADDRESS(($AO312-1)*36+($AP312-1)*12+$AQ312+4,COLUMN())),INDIRECT(ADDRESS(($AO312-1)*3+$AP312+5,$AQ312+7)))&gt;=1,0,INDIRECT(ADDRESS(($AO312-1)*3+$AP312+5,$AQ312+7)))))</f>
        <v>0</v>
      </c>
      <c r="AS312" s="304">
        <f ca="1">COUNTIF(INDIRECT("H"&amp;(ROW()+12*(($AO312-1)*3+$AP312)-ROW())/12+5):INDIRECT("S"&amp;(ROW()+12*(($AO312-1)*3+$AP312)-ROW())/12+5),AR312)</f>
        <v>0</v>
      </c>
      <c r="AT312" s="306">
        <f ca="1">IF($AQ312=1,IF(INDIRECT(ADDRESS(($AO312-1)*3+$AP312+5,$AQ312+20))="",0,INDIRECT(ADDRESS(($AO312-1)*3+$AP312+5,$AQ312+20))),IF(INDIRECT(ADDRESS(($AO312-1)*3+$AP312+5,$AQ312+20))="",0,IF(COUNTIF(INDIRECT(ADDRESS(($AO312-1)*36+($AP312-1)*12+6,COLUMN())):INDIRECT(ADDRESS(($AO312-1)*36+($AP312-1)*12+$AQ312+4,COLUMN())),INDIRECT(ADDRESS(($AO312-1)*3+$AP312+5,$AQ312+20)))&gt;=1,0,INDIRECT(ADDRESS(($AO312-1)*3+$AP312+5,$AQ312+20)))))</f>
        <v>0</v>
      </c>
      <c r="AU312" s="304">
        <f ca="1">COUNTIF(INDIRECT("U"&amp;(ROW()+12*(($AO312-1)*3+$AP312)-ROW())/12+5):INDIRECT("AF"&amp;(ROW()+12*(($AO312-1)*3+$AP312)-ROW())/12+5),AT312)</f>
        <v>0</v>
      </c>
      <c r="AV312" s="304">
        <f ca="1">IF(AND(AR312+AT312&gt;0,AS312+AU312&gt;0),COUNTIF(AV$6:AV311,"&gt;0")+1,0)</f>
        <v>0</v>
      </c>
    </row>
    <row r="313" spans="41:48" x14ac:dyDescent="0.15">
      <c r="AO313" s="304">
        <v>9</v>
      </c>
      <c r="AP313" s="304">
        <v>2</v>
      </c>
      <c r="AQ313" s="304">
        <v>8</v>
      </c>
      <c r="AR313" s="306">
        <f ca="1">IF($AQ313=1,IF(INDIRECT(ADDRESS(($AO313-1)*3+$AP313+5,$AQ313+7))="",0,INDIRECT(ADDRESS(($AO313-1)*3+$AP313+5,$AQ313+7))),IF(INDIRECT(ADDRESS(($AO313-1)*3+$AP313+5,$AQ313+7))="",0,IF(COUNTIF(INDIRECT(ADDRESS(($AO313-1)*36+($AP313-1)*12+6,COLUMN())):INDIRECT(ADDRESS(($AO313-1)*36+($AP313-1)*12+$AQ313+4,COLUMN())),INDIRECT(ADDRESS(($AO313-1)*3+$AP313+5,$AQ313+7)))&gt;=1,0,INDIRECT(ADDRESS(($AO313-1)*3+$AP313+5,$AQ313+7)))))</f>
        <v>0</v>
      </c>
      <c r="AS313" s="304">
        <f ca="1">COUNTIF(INDIRECT("H"&amp;(ROW()+12*(($AO313-1)*3+$AP313)-ROW())/12+5):INDIRECT("S"&amp;(ROW()+12*(($AO313-1)*3+$AP313)-ROW())/12+5),AR313)</f>
        <v>0</v>
      </c>
      <c r="AT313" s="306">
        <f ca="1">IF($AQ313=1,IF(INDIRECT(ADDRESS(($AO313-1)*3+$AP313+5,$AQ313+20))="",0,INDIRECT(ADDRESS(($AO313-1)*3+$AP313+5,$AQ313+20))),IF(INDIRECT(ADDRESS(($AO313-1)*3+$AP313+5,$AQ313+20))="",0,IF(COUNTIF(INDIRECT(ADDRESS(($AO313-1)*36+($AP313-1)*12+6,COLUMN())):INDIRECT(ADDRESS(($AO313-1)*36+($AP313-1)*12+$AQ313+4,COLUMN())),INDIRECT(ADDRESS(($AO313-1)*3+$AP313+5,$AQ313+20)))&gt;=1,0,INDIRECT(ADDRESS(($AO313-1)*3+$AP313+5,$AQ313+20)))))</f>
        <v>0</v>
      </c>
      <c r="AU313" s="304">
        <f ca="1">COUNTIF(INDIRECT("U"&amp;(ROW()+12*(($AO313-1)*3+$AP313)-ROW())/12+5):INDIRECT("AF"&amp;(ROW()+12*(($AO313-1)*3+$AP313)-ROW())/12+5),AT313)</f>
        <v>0</v>
      </c>
      <c r="AV313" s="304">
        <f ca="1">IF(AND(AR313+AT313&gt;0,AS313+AU313&gt;0),COUNTIF(AV$6:AV312,"&gt;0")+1,0)</f>
        <v>0</v>
      </c>
    </row>
    <row r="314" spans="41:48" x14ac:dyDescent="0.15">
      <c r="AO314" s="304">
        <v>9</v>
      </c>
      <c r="AP314" s="304">
        <v>2</v>
      </c>
      <c r="AQ314" s="304">
        <v>9</v>
      </c>
      <c r="AR314" s="306">
        <f ca="1">IF($AQ314=1,IF(INDIRECT(ADDRESS(($AO314-1)*3+$AP314+5,$AQ314+7))="",0,INDIRECT(ADDRESS(($AO314-1)*3+$AP314+5,$AQ314+7))),IF(INDIRECT(ADDRESS(($AO314-1)*3+$AP314+5,$AQ314+7))="",0,IF(COUNTIF(INDIRECT(ADDRESS(($AO314-1)*36+($AP314-1)*12+6,COLUMN())):INDIRECT(ADDRESS(($AO314-1)*36+($AP314-1)*12+$AQ314+4,COLUMN())),INDIRECT(ADDRESS(($AO314-1)*3+$AP314+5,$AQ314+7)))&gt;=1,0,INDIRECT(ADDRESS(($AO314-1)*3+$AP314+5,$AQ314+7)))))</f>
        <v>0</v>
      </c>
      <c r="AS314" s="304">
        <f ca="1">COUNTIF(INDIRECT("H"&amp;(ROW()+12*(($AO314-1)*3+$AP314)-ROW())/12+5):INDIRECT("S"&amp;(ROW()+12*(($AO314-1)*3+$AP314)-ROW())/12+5),AR314)</f>
        <v>0</v>
      </c>
      <c r="AT314" s="306">
        <f ca="1">IF($AQ314=1,IF(INDIRECT(ADDRESS(($AO314-1)*3+$AP314+5,$AQ314+20))="",0,INDIRECT(ADDRESS(($AO314-1)*3+$AP314+5,$AQ314+20))),IF(INDIRECT(ADDRESS(($AO314-1)*3+$AP314+5,$AQ314+20))="",0,IF(COUNTIF(INDIRECT(ADDRESS(($AO314-1)*36+($AP314-1)*12+6,COLUMN())):INDIRECT(ADDRESS(($AO314-1)*36+($AP314-1)*12+$AQ314+4,COLUMN())),INDIRECT(ADDRESS(($AO314-1)*3+$AP314+5,$AQ314+20)))&gt;=1,0,INDIRECT(ADDRESS(($AO314-1)*3+$AP314+5,$AQ314+20)))))</f>
        <v>0</v>
      </c>
      <c r="AU314" s="304">
        <f ca="1">COUNTIF(INDIRECT("U"&amp;(ROW()+12*(($AO314-1)*3+$AP314)-ROW())/12+5):INDIRECT("AF"&amp;(ROW()+12*(($AO314-1)*3+$AP314)-ROW())/12+5),AT314)</f>
        <v>0</v>
      </c>
      <c r="AV314" s="304">
        <f ca="1">IF(AND(AR314+AT314&gt;0,AS314+AU314&gt;0),COUNTIF(AV$6:AV313,"&gt;0")+1,0)</f>
        <v>0</v>
      </c>
    </row>
    <row r="315" spans="41:48" x14ac:dyDescent="0.15">
      <c r="AO315" s="304">
        <v>9</v>
      </c>
      <c r="AP315" s="304">
        <v>2</v>
      </c>
      <c r="AQ315" s="304">
        <v>10</v>
      </c>
      <c r="AR315" s="306">
        <f ca="1">IF($AQ315=1,IF(INDIRECT(ADDRESS(($AO315-1)*3+$AP315+5,$AQ315+7))="",0,INDIRECT(ADDRESS(($AO315-1)*3+$AP315+5,$AQ315+7))),IF(INDIRECT(ADDRESS(($AO315-1)*3+$AP315+5,$AQ315+7))="",0,IF(COUNTIF(INDIRECT(ADDRESS(($AO315-1)*36+($AP315-1)*12+6,COLUMN())):INDIRECT(ADDRESS(($AO315-1)*36+($AP315-1)*12+$AQ315+4,COLUMN())),INDIRECT(ADDRESS(($AO315-1)*3+$AP315+5,$AQ315+7)))&gt;=1,0,INDIRECT(ADDRESS(($AO315-1)*3+$AP315+5,$AQ315+7)))))</f>
        <v>0</v>
      </c>
      <c r="AS315" s="304">
        <f ca="1">COUNTIF(INDIRECT("H"&amp;(ROW()+12*(($AO315-1)*3+$AP315)-ROW())/12+5):INDIRECT("S"&amp;(ROW()+12*(($AO315-1)*3+$AP315)-ROW())/12+5),AR315)</f>
        <v>0</v>
      </c>
      <c r="AT315" s="306">
        <f ca="1">IF($AQ315=1,IF(INDIRECT(ADDRESS(($AO315-1)*3+$AP315+5,$AQ315+20))="",0,INDIRECT(ADDRESS(($AO315-1)*3+$AP315+5,$AQ315+20))),IF(INDIRECT(ADDRESS(($AO315-1)*3+$AP315+5,$AQ315+20))="",0,IF(COUNTIF(INDIRECT(ADDRESS(($AO315-1)*36+($AP315-1)*12+6,COLUMN())):INDIRECT(ADDRESS(($AO315-1)*36+($AP315-1)*12+$AQ315+4,COLUMN())),INDIRECT(ADDRESS(($AO315-1)*3+$AP315+5,$AQ315+20)))&gt;=1,0,INDIRECT(ADDRESS(($AO315-1)*3+$AP315+5,$AQ315+20)))))</f>
        <v>0</v>
      </c>
      <c r="AU315" s="304">
        <f ca="1">COUNTIF(INDIRECT("U"&amp;(ROW()+12*(($AO315-1)*3+$AP315)-ROW())/12+5):INDIRECT("AF"&amp;(ROW()+12*(($AO315-1)*3+$AP315)-ROW())/12+5),AT315)</f>
        <v>0</v>
      </c>
      <c r="AV315" s="304">
        <f ca="1">IF(AND(AR315+AT315&gt;0,AS315+AU315&gt;0),COUNTIF(AV$6:AV314,"&gt;0")+1,0)</f>
        <v>0</v>
      </c>
    </row>
    <row r="316" spans="41:48" x14ac:dyDescent="0.15">
      <c r="AO316" s="304">
        <v>9</v>
      </c>
      <c r="AP316" s="304">
        <v>2</v>
      </c>
      <c r="AQ316" s="304">
        <v>11</v>
      </c>
      <c r="AR316" s="306">
        <f ca="1">IF($AQ316=1,IF(INDIRECT(ADDRESS(($AO316-1)*3+$AP316+5,$AQ316+7))="",0,INDIRECT(ADDRESS(($AO316-1)*3+$AP316+5,$AQ316+7))),IF(INDIRECT(ADDRESS(($AO316-1)*3+$AP316+5,$AQ316+7))="",0,IF(COUNTIF(INDIRECT(ADDRESS(($AO316-1)*36+($AP316-1)*12+6,COLUMN())):INDIRECT(ADDRESS(($AO316-1)*36+($AP316-1)*12+$AQ316+4,COLUMN())),INDIRECT(ADDRESS(($AO316-1)*3+$AP316+5,$AQ316+7)))&gt;=1,0,INDIRECT(ADDRESS(($AO316-1)*3+$AP316+5,$AQ316+7)))))</f>
        <v>0</v>
      </c>
      <c r="AS316" s="304">
        <f ca="1">COUNTIF(INDIRECT("H"&amp;(ROW()+12*(($AO316-1)*3+$AP316)-ROW())/12+5):INDIRECT("S"&amp;(ROW()+12*(($AO316-1)*3+$AP316)-ROW())/12+5),AR316)</f>
        <v>0</v>
      </c>
      <c r="AT316" s="306">
        <f ca="1">IF($AQ316=1,IF(INDIRECT(ADDRESS(($AO316-1)*3+$AP316+5,$AQ316+20))="",0,INDIRECT(ADDRESS(($AO316-1)*3+$AP316+5,$AQ316+20))),IF(INDIRECT(ADDRESS(($AO316-1)*3+$AP316+5,$AQ316+20))="",0,IF(COUNTIF(INDIRECT(ADDRESS(($AO316-1)*36+($AP316-1)*12+6,COLUMN())):INDIRECT(ADDRESS(($AO316-1)*36+($AP316-1)*12+$AQ316+4,COLUMN())),INDIRECT(ADDRESS(($AO316-1)*3+$AP316+5,$AQ316+20)))&gt;=1,0,INDIRECT(ADDRESS(($AO316-1)*3+$AP316+5,$AQ316+20)))))</f>
        <v>0</v>
      </c>
      <c r="AU316" s="304">
        <f ca="1">COUNTIF(INDIRECT("U"&amp;(ROW()+12*(($AO316-1)*3+$AP316)-ROW())/12+5):INDIRECT("AF"&amp;(ROW()+12*(($AO316-1)*3+$AP316)-ROW())/12+5),AT316)</f>
        <v>0</v>
      </c>
      <c r="AV316" s="304">
        <f ca="1">IF(AND(AR316+AT316&gt;0,AS316+AU316&gt;0),COUNTIF(AV$6:AV315,"&gt;0")+1,0)</f>
        <v>0</v>
      </c>
    </row>
    <row r="317" spans="41:48" x14ac:dyDescent="0.15">
      <c r="AO317" s="304">
        <v>9</v>
      </c>
      <c r="AP317" s="304">
        <v>2</v>
      </c>
      <c r="AQ317" s="304">
        <v>12</v>
      </c>
      <c r="AR317" s="306">
        <f ca="1">IF($AQ317=1,IF(INDIRECT(ADDRESS(($AO317-1)*3+$AP317+5,$AQ317+7))="",0,INDIRECT(ADDRESS(($AO317-1)*3+$AP317+5,$AQ317+7))),IF(INDIRECT(ADDRESS(($AO317-1)*3+$AP317+5,$AQ317+7))="",0,IF(COUNTIF(INDIRECT(ADDRESS(($AO317-1)*36+($AP317-1)*12+6,COLUMN())):INDIRECT(ADDRESS(($AO317-1)*36+($AP317-1)*12+$AQ317+4,COLUMN())),INDIRECT(ADDRESS(($AO317-1)*3+$AP317+5,$AQ317+7)))&gt;=1,0,INDIRECT(ADDRESS(($AO317-1)*3+$AP317+5,$AQ317+7)))))</f>
        <v>0</v>
      </c>
      <c r="AS317" s="304">
        <f ca="1">COUNTIF(INDIRECT("H"&amp;(ROW()+12*(($AO317-1)*3+$AP317)-ROW())/12+5):INDIRECT("S"&amp;(ROW()+12*(($AO317-1)*3+$AP317)-ROW())/12+5),AR317)</f>
        <v>0</v>
      </c>
      <c r="AT317" s="306">
        <f ca="1">IF($AQ317=1,IF(INDIRECT(ADDRESS(($AO317-1)*3+$AP317+5,$AQ317+20))="",0,INDIRECT(ADDRESS(($AO317-1)*3+$AP317+5,$AQ317+20))),IF(INDIRECT(ADDRESS(($AO317-1)*3+$AP317+5,$AQ317+20))="",0,IF(COUNTIF(INDIRECT(ADDRESS(($AO317-1)*36+($AP317-1)*12+6,COLUMN())):INDIRECT(ADDRESS(($AO317-1)*36+($AP317-1)*12+$AQ317+4,COLUMN())),INDIRECT(ADDRESS(($AO317-1)*3+$AP317+5,$AQ317+20)))&gt;=1,0,INDIRECT(ADDRESS(($AO317-1)*3+$AP317+5,$AQ317+20)))))</f>
        <v>0</v>
      </c>
      <c r="AU317" s="304">
        <f ca="1">COUNTIF(INDIRECT("U"&amp;(ROW()+12*(($AO317-1)*3+$AP317)-ROW())/12+5):INDIRECT("AF"&amp;(ROW()+12*(($AO317-1)*3+$AP317)-ROW())/12+5),AT317)</f>
        <v>0</v>
      </c>
      <c r="AV317" s="304">
        <f ca="1">IF(AND(AR317+AT317&gt;0,AS317+AU317&gt;0),COUNTIF(AV$6:AV316,"&gt;0")+1,0)</f>
        <v>0</v>
      </c>
    </row>
    <row r="318" spans="41:48" x14ac:dyDescent="0.15">
      <c r="AO318" s="304">
        <v>9</v>
      </c>
      <c r="AP318" s="304">
        <v>3</v>
      </c>
      <c r="AQ318" s="304">
        <v>1</v>
      </c>
      <c r="AR318" s="306">
        <f ca="1">IF($AQ318=1,IF(INDIRECT(ADDRESS(($AO318-1)*3+$AP318+5,$AQ318+7))="",0,INDIRECT(ADDRESS(($AO318-1)*3+$AP318+5,$AQ318+7))),IF(INDIRECT(ADDRESS(($AO318-1)*3+$AP318+5,$AQ318+7))="",0,IF(COUNTIF(INDIRECT(ADDRESS(($AO318-1)*36+($AP318-1)*12+6,COLUMN())):INDIRECT(ADDRESS(($AO318-1)*36+($AP318-1)*12+$AQ318+4,COLUMN())),INDIRECT(ADDRESS(($AO318-1)*3+$AP318+5,$AQ318+7)))&gt;=1,0,INDIRECT(ADDRESS(($AO318-1)*3+$AP318+5,$AQ318+7)))))</f>
        <v>0</v>
      </c>
      <c r="AS318" s="304">
        <f ca="1">COUNTIF(INDIRECT("H"&amp;(ROW()+12*(($AO318-1)*3+$AP318)-ROW())/12+5):INDIRECT("S"&amp;(ROW()+12*(($AO318-1)*3+$AP318)-ROW())/12+5),AR318)</f>
        <v>0</v>
      </c>
      <c r="AT318" s="306">
        <f ca="1">IF($AQ318=1,IF(INDIRECT(ADDRESS(($AO318-1)*3+$AP318+5,$AQ318+20))="",0,INDIRECT(ADDRESS(($AO318-1)*3+$AP318+5,$AQ318+20))),IF(INDIRECT(ADDRESS(($AO318-1)*3+$AP318+5,$AQ318+20))="",0,IF(COUNTIF(INDIRECT(ADDRESS(($AO318-1)*36+($AP318-1)*12+6,COLUMN())):INDIRECT(ADDRESS(($AO318-1)*36+($AP318-1)*12+$AQ318+4,COLUMN())),INDIRECT(ADDRESS(($AO318-1)*3+$AP318+5,$AQ318+20)))&gt;=1,0,INDIRECT(ADDRESS(($AO318-1)*3+$AP318+5,$AQ318+20)))))</f>
        <v>0</v>
      </c>
      <c r="AU318" s="304">
        <f ca="1">COUNTIF(INDIRECT("U"&amp;(ROW()+12*(($AO318-1)*3+$AP318)-ROW())/12+5):INDIRECT("AF"&amp;(ROW()+12*(($AO318-1)*3+$AP318)-ROW())/12+5),AT318)</f>
        <v>0</v>
      </c>
      <c r="AV318" s="304">
        <f ca="1">IF(AND(AR318+AT318&gt;0,AS318+AU318&gt;0),COUNTIF(AV$6:AV317,"&gt;0")+1,0)</f>
        <v>0</v>
      </c>
    </row>
    <row r="319" spans="41:48" x14ac:dyDescent="0.15">
      <c r="AO319" s="304">
        <v>9</v>
      </c>
      <c r="AP319" s="304">
        <v>3</v>
      </c>
      <c r="AQ319" s="304">
        <v>2</v>
      </c>
      <c r="AR319" s="306">
        <f ca="1">IF($AQ319=1,IF(INDIRECT(ADDRESS(($AO319-1)*3+$AP319+5,$AQ319+7))="",0,INDIRECT(ADDRESS(($AO319-1)*3+$AP319+5,$AQ319+7))),IF(INDIRECT(ADDRESS(($AO319-1)*3+$AP319+5,$AQ319+7))="",0,IF(COUNTIF(INDIRECT(ADDRESS(($AO319-1)*36+($AP319-1)*12+6,COLUMN())):INDIRECT(ADDRESS(($AO319-1)*36+($AP319-1)*12+$AQ319+4,COLUMN())),INDIRECT(ADDRESS(($AO319-1)*3+$AP319+5,$AQ319+7)))&gt;=1,0,INDIRECT(ADDRESS(($AO319-1)*3+$AP319+5,$AQ319+7)))))</f>
        <v>0</v>
      </c>
      <c r="AS319" s="304">
        <f ca="1">COUNTIF(INDIRECT("H"&amp;(ROW()+12*(($AO319-1)*3+$AP319)-ROW())/12+5):INDIRECT("S"&amp;(ROW()+12*(($AO319-1)*3+$AP319)-ROW())/12+5),AR319)</f>
        <v>0</v>
      </c>
      <c r="AT319" s="306">
        <f ca="1">IF($AQ319=1,IF(INDIRECT(ADDRESS(($AO319-1)*3+$AP319+5,$AQ319+20))="",0,INDIRECT(ADDRESS(($AO319-1)*3+$AP319+5,$AQ319+20))),IF(INDIRECT(ADDRESS(($AO319-1)*3+$AP319+5,$AQ319+20))="",0,IF(COUNTIF(INDIRECT(ADDRESS(($AO319-1)*36+($AP319-1)*12+6,COLUMN())):INDIRECT(ADDRESS(($AO319-1)*36+($AP319-1)*12+$AQ319+4,COLUMN())),INDIRECT(ADDRESS(($AO319-1)*3+$AP319+5,$AQ319+20)))&gt;=1,0,INDIRECT(ADDRESS(($AO319-1)*3+$AP319+5,$AQ319+20)))))</f>
        <v>0</v>
      </c>
      <c r="AU319" s="304">
        <f ca="1">COUNTIF(INDIRECT("U"&amp;(ROW()+12*(($AO319-1)*3+$AP319)-ROW())/12+5):INDIRECT("AF"&amp;(ROW()+12*(($AO319-1)*3+$AP319)-ROW())/12+5),AT319)</f>
        <v>0</v>
      </c>
      <c r="AV319" s="304">
        <f ca="1">IF(AND(AR319+AT319&gt;0,AS319+AU319&gt;0),COUNTIF(AV$6:AV318,"&gt;0")+1,0)</f>
        <v>0</v>
      </c>
    </row>
    <row r="320" spans="41:48" x14ac:dyDescent="0.15">
      <c r="AO320" s="304">
        <v>9</v>
      </c>
      <c r="AP320" s="304">
        <v>3</v>
      </c>
      <c r="AQ320" s="304">
        <v>3</v>
      </c>
      <c r="AR320" s="306">
        <f ca="1">IF($AQ320=1,IF(INDIRECT(ADDRESS(($AO320-1)*3+$AP320+5,$AQ320+7))="",0,INDIRECT(ADDRESS(($AO320-1)*3+$AP320+5,$AQ320+7))),IF(INDIRECT(ADDRESS(($AO320-1)*3+$AP320+5,$AQ320+7))="",0,IF(COUNTIF(INDIRECT(ADDRESS(($AO320-1)*36+($AP320-1)*12+6,COLUMN())):INDIRECT(ADDRESS(($AO320-1)*36+($AP320-1)*12+$AQ320+4,COLUMN())),INDIRECT(ADDRESS(($AO320-1)*3+$AP320+5,$AQ320+7)))&gt;=1,0,INDIRECT(ADDRESS(($AO320-1)*3+$AP320+5,$AQ320+7)))))</f>
        <v>0</v>
      </c>
      <c r="AS320" s="304">
        <f ca="1">COUNTIF(INDIRECT("H"&amp;(ROW()+12*(($AO320-1)*3+$AP320)-ROW())/12+5):INDIRECT("S"&amp;(ROW()+12*(($AO320-1)*3+$AP320)-ROW())/12+5),AR320)</f>
        <v>0</v>
      </c>
      <c r="AT320" s="306">
        <f ca="1">IF($AQ320=1,IF(INDIRECT(ADDRESS(($AO320-1)*3+$AP320+5,$AQ320+20))="",0,INDIRECT(ADDRESS(($AO320-1)*3+$AP320+5,$AQ320+20))),IF(INDIRECT(ADDRESS(($AO320-1)*3+$AP320+5,$AQ320+20))="",0,IF(COUNTIF(INDIRECT(ADDRESS(($AO320-1)*36+($AP320-1)*12+6,COLUMN())):INDIRECT(ADDRESS(($AO320-1)*36+($AP320-1)*12+$AQ320+4,COLUMN())),INDIRECT(ADDRESS(($AO320-1)*3+$AP320+5,$AQ320+20)))&gt;=1,0,INDIRECT(ADDRESS(($AO320-1)*3+$AP320+5,$AQ320+20)))))</f>
        <v>0</v>
      </c>
      <c r="AU320" s="304">
        <f ca="1">COUNTIF(INDIRECT("U"&amp;(ROW()+12*(($AO320-1)*3+$AP320)-ROW())/12+5):INDIRECT("AF"&amp;(ROW()+12*(($AO320-1)*3+$AP320)-ROW())/12+5),AT320)</f>
        <v>0</v>
      </c>
      <c r="AV320" s="304">
        <f ca="1">IF(AND(AR320+AT320&gt;0,AS320+AU320&gt;0),COUNTIF(AV$6:AV319,"&gt;0")+1,0)</f>
        <v>0</v>
      </c>
    </row>
    <row r="321" spans="41:48" x14ac:dyDescent="0.15">
      <c r="AO321" s="304">
        <v>9</v>
      </c>
      <c r="AP321" s="304">
        <v>3</v>
      </c>
      <c r="AQ321" s="304">
        <v>4</v>
      </c>
      <c r="AR321" s="306">
        <f ca="1">IF($AQ321=1,IF(INDIRECT(ADDRESS(($AO321-1)*3+$AP321+5,$AQ321+7))="",0,INDIRECT(ADDRESS(($AO321-1)*3+$AP321+5,$AQ321+7))),IF(INDIRECT(ADDRESS(($AO321-1)*3+$AP321+5,$AQ321+7))="",0,IF(COUNTIF(INDIRECT(ADDRESS(($AO321-1)*36+($AP321-1)*12+6,COLUMN())):INDIRECT(ADDRESS(($AO321-1)*36+($AP321-1)*12+$AQ321+4,COLUMN())),INDIRECT(ADDRESS(($AO321-1)*3+$AP321+5,$AQ321+7)))&gt;=1,0,INDIRECT(ADDRESS(($AO321-1)*3+$AP321+5,$AQ321+7)))))</f>
        <v>0</v>
      </c>
      <c r="AS321" s="304">
        <f ca="1">COUNTIF(INDIRECT("H"&amp;(ROW()+12*(($AO321-1)*3+$AP321)-ROW())/12+5):INDIRECT("S"&amp;(ROW()+12*(($AO321-1)*3+$AP321)-ROW())/12+5),AR321)</f>
        <v>0</v>
      </c>
      <c r="AT321" s="306">
        <f ca="1">IF($AQ321=1,IF(INDIRECT(ADDRESS(($AO321-1)*3+$AP321+5,$AQ321+20))="",0,INDIRECT(ADDRESS(($AO321-1)*3+$AP321+5,$AQ321+20))),IF(INDIRECT(ADDRESS(($AO321-1)*3+$AP321+5,$AQ321+20))="",0,IF(COUNTIF(INDIRECT(ADDRESS(($AO321-1)*36+($AP321-1)*12+6,COLUMN())):INDIRECT(ADDRESS(($AO321-1)*36+($AP321-1)*12+$AQ321+4,COLUMN())),INDIRECT(ADDRESS(($AO321-1)*3+$AP321+5,$AQ321+20)))&gt;=1,0,INDIRECT(ADDRESS(($AO321-1)*3+$AP321+5,$AQ321+20)))))</f>
        <v>0</v>
      </c>
      <c r="AU321" s="304">
        <f ca="1">COUNTIF(INDIRECT("U"&amp;(ROW()+12*(($AO321-1)*3+$AP321)-ROW())/12+5):INDIRECT("AF"&amp;(ROW()+12*(($AO321-1)*3+$AP321)-ROW())/12+5),AT321)</f>
        <v>0</v>
      </c>
      <c r="AV321" s="304">
        <f ca="1">IF(AND(AR321+AT321&gt;0,AS321+AU321&gt;0),COUNTIF(AV$6:AV320,"&gt;0")+1,0)</f>
        <v>0</v>
      </c>
    </row>
    <row r="322" spans="41:48" x14ac:dyDescent="0.15">
      <c r="AO322" s="304">
        <v>9</v>
      </c>
      <c r="AP322" s="304">
        <v>3</v>
      </c>
      <c r="AQ322" s="304">
        <v>5</v>
      </c>
      <c r="AR322" s="306">
        <f ca="1">IF($AQ322=1,IF(INDIRECT(ADDRESS(($AO322-1)*3+$AP322+5,$AQ322+7))="",0,INDIRECT(ADDRESS(($AO322-1)*3+$AP322+5,$AQ322+7))),IF(INDIRECT(ADDRESS(($AO322-1)*3+$AP322+5,$AQ322+7))="",0,IF(COUNTIF(INDIRECT(ADDRESS(($AO322-1)*36+($AP322-1)*12+6,COLUMN())):INDIRECT(ADDRESS(($AO322-1)*36+($AP322-1)*12+$AQ322+4,COLUMN())),INDIRECT(ADDRESS(($AO322-1)*3+$AP322+5,$AQ322+7)))&gt;=1,0,INDIRECT(ADDRESS(($AO322-1)*3+$AP322+5,$AQ322+7)))))</f>
        <v>0</v>
      </c>
      <c r="AS322" s="304">
        <f ca="1">COUNTIF(INDIRECT("H"&amp;(ROW()+12*(($AO322-1)*3+$AP322)-ROW())/12+5):INDIRECT("S"&amp;(ROW()+12*(($AO322-1)*3+$AP322)-ROW())/12+5),AR322)</f>
        <v>0</v>
      </c>
      <c r="AT322" s="306">
        <f ca="1">IF($AQ322=1,IF(INDIRECT(ADDRESS(($AO322-1)*3+$AP322+5,$AQ322+20))="",0,INDIRECT(ADDRESS(($AO322-1)*3+$AP322+5,$AQ322+20))),IF(INDIRECT(ADDRESS(($AO322-1)*3+$AP322+5,$AQ322+20))="",0,IF(COUNTIF(INDIRECT(ADDRESS(($AO322-1)*36+($AP322-1)*12+6,COLUMN())):INDIRECT(ADDRESS(($AO322-1)*36+($AP322-1)*12+$AQ322+4,COLUMN())),INDIRECT(ADDRESS(($AO322-1)*3+$AP322+5,$AQ322+20)))&gt;=1,0,INDIRECT(ADDRESS(($AO322-1)*3+$AP322+5,$AQ322+20)))))</f>
        <v>0</v>
      </c>
      <c r="AU322" s="304">
        <f ca="1">COUNTIF(INDIRECT("U"&amp;(ROW()+12*(($AO322-1)*3+$AP322)-ROW())/12+5):INDIRECT("AF"&amp;(ROW()+12*(($AO322-1)*3+$AP322)-ROW())/12+5),AT322)</f>
        <v>0</v>
      </c>
      <c r="AV322" s="304">
        <f ca="1">IF(AND(AR322+AT322&gt;0,AS322+AU322&gt;0),COUNTIF(AV$6:AV321,"&gt;0")+1,0)</f>
        <v>0</v>
      </c>
    </row>
    <row r="323" spans="41:48" x14ac:dyDescent="0.15">
      <c r="AO323" s="304">
        <v>9</v>
      </c>
      <c r="AP323" s="304">
        <v>3</v>
      </c>
      <c r="AQ323" s="304">
        <v>6</v>
      </c>
      <c r="AR323" s="306">
        <f ca="1">IF($AQ323=1,IF(INDIRECT(ADDRESS(($AO323-1)*3+$AP323+5,$AQ323+7))="",0,INDIRECT(ADDRESS(($AO323-1)*3+$AP323+5,$AQ323+7))),IF(INDIRECT(ADDRESS(($AO323-1)*3+$AP323+5,$AQ323+7))="",0,IF(COUNTIF(INDIRECT(ADDRESS(($AO323-1)*36+($AP323-1)*12+6,COLUMN())):INDIRECT(ADDRESS(($AO323-1)*36+($AP323-1)*12+$AQ323+4,COLUMN())),INDIRECT(ADDRESS(($AO323-1)*3+$AP323+5,$AQ323+7)))&gt;=1,0,INDIRECT(ADDRESS(($AO323-1)*3+$AP323+5,$AQ323+7)))))</f>
        <v>0</v>
      </c>
      <c r="AS323" s="304">
        <f ca="1">COUNTIF(INDIRECT("H"&amp;(ROW()+12*(($AO323-1)*3+$AP323)-ROW())/12+5):INDIRECT("S"&amp;(ROW()+12*(($AO323-1)*3+$AP323)-ROW())/12+5),AR323)</f>
        <v>0</v>
      </c>
      <c r="AT323" s="306">
        <f ca="1">IF($AQ323=1,IF(INDIRECT(ADDRESS(($AO323-1)*3+$AP323+5,$AQ323+20))="",0,INDIRECT(ADDRESS(($AO323-1)*3+$AP323+5,$AQ323+20))),IF(INDIRECT(ADDRESS(($AO323-1)*3+$AP323+5,$AQ323+20))="",0,IF(COUNTIF(INDIRECT(ADDRESS(($AO323-1)*36+($AP323-1)*12+6,COLUMN())):INDIRECT(ADDRESS(($AO323-1)*36+($AP323-1)*12+$AQ323+4,COLUMN())),INDIRECT(ADDRESS(($AO323-1)*3+$AP323+5,$AQ323+20)))&gt;=1,0,INDIRECT(ADDRESS(($AO323-1)*3+$AP323+5,$AQ323+20)))))</f>
        <v>0</v>
      </c>
      <c r="AU323" s="304">
        <f ca="1">COUNTIF(INDIRECT("U"&amp;(ROW()+12*(($AO323-1)*3+$AP323)-ROW())/12+5):INDIRECT("AF"&amp;(ROW()+12*(($AO323-1)*3+$AP323)-ROW())/12+5),AT323)</f>
        <v>0</v>
      </c>
      <c r="AV323" s="304">
        <f ca="1">IF(AND(AR323+AT323&gt;0,AS323+AU323&gt;0),COUNTIF(AV$6:AV322,"&gt;0")+1,0)</f>
        <v>0</v>
      </c>
    </row>
    <row r="324" spans="41:48" x14ac:dyDescent="0.15">
      <c r="AO324" s="304">
        <v>9</v>
      </c>
      <c r="AP324" s="304">
        <v>3</v>
      </c>
      <c r="AQ324" s="304">
        <v>7</v>
      </c>
      <c r="AR324" s="306">
        <f ca="1">IF($AQ324=1,IF(INDIRECT(ADDRESS(($AO324-1)*3+$AP324+5,$AQ324+7))="",0,INDIRECT(ADDRESS(($AO324-1)*3+$AP324+5,$AQ324+7))),IF(INDIRECT(ADDRESS(($AO324-1)*3+$AP324+5,$AQ324+7))="",0,IF(COUNTIF(INDIRECT(ADDRESS(($AO324-1)*36+($AP324-1)*12+6,COLUMN())):INDIRECT(ADDRESS(($AO324-1)*36+($AP324-1)*12+$AQ324+4,COLUMN())),INDIRECT(ADDRESS(($AO324-1)*3+$AP324+5,$AQ324+7)))&gt;=1,0,INDIRECT(ADDRESS(($AO324-1)*3+$AP324+5,$AQ324+7)))))</f>
        <v>0</v>
      </c>
      <c r="AS324" s="304">
        <f ca="1">COUNTIF(INDIRECT("H"&amp;(ROW()+12*(($AO324-1)*3+$AP324)-ROW())/12+5):INDIRECT("S"&amp;(ROW()+12*(($AO324-1)*3+$AP324)-ROW())/12+5),AR324)</f>
        <v>0</v>
      </c>
      <c r="AT324" s="306">
        <f ca="1">IF($AQ324=1,IF(INDIRECT(ADDRESS(($AO324-1)*3+$AP324+5,$AQ324+20))="",0,INDIRECT(ADDRESS(($AO324-1)*3+$AP324+5,$AQ324+20))),IF(INDIRECT(ADDRESS(($AO324-1)*3+$AP324+5,$AQ324+20))="",0,IF(COUNTIF(INDIRECT(ADDRESS(($AO324-1)*36+($AP324-1)*12+6,COLUMN())):INDIRECT(ADDRESS(($AO324-1)*36+($AP324-1)*12+$AQ324+4,COLUMN())),INDIRECT(ADDRESS(($AO324-1)*3+$AP324+5,$AQ324+20)))&gt;=1,0,INDIRECT(ADDRESS(($AO324-1)*3+$AP324+5,$AQ324+20)))))</f>
        <v>0</v>
      </c>
      <c r="AU324" s="304">
        <f ca="1">COUNTIF(INDIRECT("U"&amp;(ROW()+12*(($AO324-1)*3+$AP324)-ROW())/12+5):INDIRECT("AF"&amp;(ROW()+12*(($AO324-1)*3+$AP324)-ROW())/12+5),AT324)</f>
        <v>0</v>
      </c>
      <c r="AV324" s="304">
        <f ca="1">IF(AND(AR324+AT324&gt;0,AS324+AU324&gt;0),COUNTIF(AV$6:AV323,"&gt;0")+1,0)</f>
        <v>0</v>
      </c>
    </row>
    <row r="325" spans="41:48" x14ac:dyDescent="0.15">
      <c r="AO325" s="304">
        <v>9</v>
      </c>
      <c r="AP325" s="304">
        <v>3</v>
      </c>
      <c r="AQ325" s="304">
        <v>8</v>
      </c>
      <c r="AR325" s="306">
        <f ca="1">IF($AQ325=1,IF(INDIRECT(ADDRESS(($AO325-1)*3+$AP325+5,$AQ325+7))="",0,INDIRECT(ADDRESS(($AO325-1)*3+$AP325+5,$AQ325+7))),IF(INDIRECT(ADDRESS(($AO325-1)*3+$AP325+5,$AQ325+7))="",0,IF(COUNTIF(INDIRECT(ADDRESS(($AO325-1)*36+($AP325-1)*12+6,COLUMN())):INDIRECT(ADDRESS(($AO325-1)*36+($AP325-1)*12+$AQ325+4,COLUMN())),INDIRECT(ADDRESS(($AO325-1)*3+$AP325+5,$AQ325+7)))&gt;=1,0,INDIRECT(ADDRESS(($AO325-1)*3+$AP325+5,$AQ325+7)))))</f>
        <v>0</v>
      </c>
      <c r="AS325" s="304">
        <f ca="1">COUNTIF(INDIRECT("H"&amp;(ROW()+12*(($AO325-1)*3+$AP325)-ROW())/12+5):INDIRECT("S"&amp;(ROW()+12*(($AO325-1)*3+$AP325)-ROW())/12+5),AR325)</f>
        <v>0</v>
      </c>
      <c r="AT325" s="306">
        <f ca="1">IF($AQ325=1,IF(INDIRECT(ADDRESS(($AO325-1)*3+$AP325+5,$AQ325+20))="",0,INDIRECT(ADDRESS(($AO325-1)*3+$AP325+5,$AQ325+20))),IF(INDIRECT(ADDRESS(($AO325-1)*3+$AP325+5,$AQ325+20))="",0,IF(COUNTIF(INDIRECT(ADDRESS(($AO325-1)*36+($AP325-1)*12+6,COLUMN())):INDIRECT(ADDRESS(($AO325-1)*36+($AP325-1)*12+$AQ325+4,COLUMN())),INDIRECT(ADDRESS(($AO325-1)*3+$AP325+5,$AQ325+20)))&gt;=1,0,INDIRECT(ADDRESS(($AO325-1)*3+$AP325+5,$AQ325+20)))))</f>
        <v>0</v>
      </c>
      <c r="AU325" s="304">
        <f ca="1">COUNTIF(INDIRECT("U"&amp;(ROW()+12*(($AO325-1)*3+$AP325)-ROW())/12+5):INDIRECT("AF"&amp;(ROW()+12*(($AO325-1)*3+$AP325)-ROW())/12+5),AT325)</f>
        <v>0</v>
      </c>
      <c r="AV325" s="304">
        <f ca="1">IF(AND(AR325+AT325&gt;0,AS325+AU325&gt;0),COUNTIF(AV$6:AV324,"&gt;0")+1,0)</f>
        <v>0</v>
      </c>
    </row>
    <row r="326" spans="41:48" x14ac:dyDescent="0.15">
      <c r="AO326" s="304">
        <v>9</v>
      </c>
      <c r="AP326" s="304">
        <v>3</v>
      </c>
      <c r="AQ326" s="304">
        <v>9</v>
      </c>
      <c r="AR326" s="306">
        <f ca="1">IF($AQ326=1,IF(INDIRECT(ADDRESS(($AO326-1)*3+$AP326+5,$AQ326+7))="",0,INDIRECT(ADDRESS(($AO326-1)*3+$AP326+5,$AQ326+7))),IF(INDIRECT(ADDRESS(($AO326-1)*3+$AP326+5,$AQ326+7))="",0,IF(COUNTIF(INDIRECT(ADDRESS(($AO326-1)*36+($AP326-1)*12+6,COLUMN())):INDIRECT(ADDRESS(($AO326-1)*36+($AP326-1)*12+$AQ326+4,COLUMN())),INDIRECT(ADDRESS(($AO326-1)*3+$AP326+5,$AQ326+7)))&gt;=1,0,INDIRECT(ADDRESS(($AO326-1)*3+$AP326+5,$AQ326+7)))))</f>
        <v>0</v>
      </c>
      <c r="AS326" s="304">
        <f ca="1">COUNTIF(INDIRECT("H"&amp;(ROW()+12*(($AO326-1)*3+$AP326)-ROW())/12+5):INDIRECT("S"&amp;(ROW()+12*(($AO326-1)*3+$AP326)-ROW())/12+5),AR326)</f>
        <v>0</v>
      </c>
      <c r="AT326" s="306">
        <f ca="1">IF($AQ326=1,IF(INDIRECT(ADDRESS(($AO326-1)*3+$AP326+5,$AQ326+20))="",0,INDIRECT(ADDRESS(($AO326-1)*3+$AP326+5,$AQ326+20))),IF(INDIRECT(ADDRESS(($AO326-1)*3+$AP326+5,$AQ326+20))="",0,IF(COUNTIF(INDIRECT(ADDRESS(($AO326-1)*36+($AP326-1)*12+6,COLUMN())):INDIRECT(ADDRESS(($AO326-1)*36+($AP326-1)*12+$AQ326+4,COLUMN())),INDIRECT(ADDRESS(($AO326-1)*3+$AP326+5,$AQ326+20)))&gt;=1,0,INDIRECT(ADDRESS(($AO326-1)*3+$AP326+5,$AQ326+20)))))</f>
        <v>0</v>
      </c>
      <c r="AU326" s="304">
        <f ca="1">COUNTIF(INDIRECT("U"&amp;(ROW()+12*(($AO326-1)*3+$AP326)-ROW())/12+5):INDIRECT("AF"&amp;(ROW()+12*(($AO326-1)*3+$AP326)-ROW())/12+5),AT326)</f>
        <v>0</v>
      </c>
      <c r="AV326" s="304">
        <f ca="1">IF(AND(AR326+AT326&gt;0,AS326+AU326&gt;0),COUNTIF(AV$6:AV325,"&gt;0")+1,0)</f>
        <v>0</v>
      </c>
    </row>
    <row r="327" spans="41:48" x14ac:dyDescent="0.15">
      <c r="AO327" s="304">
        <v>9</v>
      </c>
      <c r="AP327" s="304">
        <v>3</v>
      </c>
      <c r="AQ327" s="304">
        <v>10</v>
      </c>
      <c r="AR327" s="306">
        <f ca="1">IF($AQ327=1,IF(INDIRECT(ADDRESS(($AO327-1)*3+$AP327+5,$AQ327+7))="",0,INDIRECT(ADDRESS(($AO327-1)*3+$AP327+5,$AQ327+7))),IF(INDIRECT(ADDRESS(($AO327-1)*3+$AP327+5,$AQ327+7))="",0,IF(COUNTIF(INDIRECT(ADDRESS(($AO327-1)*36+($AP327-1)*12+6,COLUMN())):INDIRECT(ADDRESS(($AO327-1)*36+($AP327-1)*12+$AQ327+4,COLUMN())),INDIRECT(ADDRESS(($AO327-1)*3+$AP327+5,$AQ327+7)))&gt;=1,0,INDIRECT(ADDRESS(($AO327-1)*3+$AP327+5,$AQ327+7)))))</f>
        <v>0</v>
      </c>
      <c r="AS327" s="304">
        <f ca="1">COUNTIF(INDIRECT("H"&amp;(ROW()+12*(($AO327-1)*3+$AP327)-ROW())/12+5):INDIRECT("S"&amp;(ROW()+12*(($AO327-1)*3+$AP327)-ROW())/12+5),AR327)</f>
        <v>0</v>
      </c>
      <c r="AT327" s="306">
        <f ca="1">IF($AQ327=1,IF(INDIRECT(ADDRESS(($AO327-1)*3+$AP327+5,$AQ327+20))="",0,INDIRECT(ADDRESS(($AO327-1)*3+$AP327+5,$AQ327+20))),IF(INDIRECT(ADDRESS(($AO327-1)*3+$AP327+5,$AQ327+20))="",0,IF(COUNTIF(INDIRECT(ADDRESS(($AO327-1)*36+($AP327-1)*12+6,COLUMN())):INDIRECT(ADDRESS(($AO327-1)*36+($AP327-1)*12+$AQ327+4,COLUMN())),INDIRECT(ADDRESS(($AO327-1)*3+$AP327+5,$AQ327+20)))&gt;=1,0,INDIRECT(ADDRESS(($AO327-1)*3+$AP327+5,$AQ327+20)))))</f>
        <v>0</v>
      </c>
      <c r="AU327" s="304">
        <f ca="1">COUNTIF(INDIRECT("U"&amp;(ROW()+12*(($AO327-1)*3+$AP327)-ROW())/12+5):INDIRECT("AF"&amp;(ROW()+12*(($AO327-1)*3+$AP327)-ROW())/12+5),AT327)</f>
        <v>0</v>
      </c>
      <c r="AV327" s="304">
        <f ca="1">IF(AND(AR327+AT327&gt;0,AS327+AU327&gt;0),COUNTIF(AV$6:AV326,"&gt;0")+1,0)</f>
        <v>0</v>
      </c>
    </row>
    <row r="328" spans="41:48" x14ac:dyDescent="0.15">
      <c r="AO328" s="304">
        <v>9</v>
      </c>
      <c r="AP328" s="304">
        <v>3</v>
      </c>
      <c r="AQ328" s="304">
        <v>11</v>
      </c>
      <c r="AR328" s="306">
        <f ca="1">IF($AQ328=1,IF(INDIRECT(ADDRESS(($AO328-1)*3+$AP328+5,$AQ328+7))="",0,INDIRECT(ADDRESS(($AO328-1)*3+$AP328+5,$AQ328+7))),IF(INDIRECT(ADDRESS(($AO328-1)*3+$AP328+5,$AQ328+7))="",0,IF(COUNTIF(INDIRECT(ADDRESS(($AO328-1)*36+($AP328-1)*12+6,COLUMN())):INDIRECT(ADDRESS(($AO328-1)*36+($AP328-1)*12+$AQ328+4,COLUMN())),INDIRECT(ADDRESS(($AO328-1)*3+$AP328+5,$AQ328+7)))&gt;=1,0,INDIRECT(ADDRESS(($AO328-1)*3+$AP328+5,$AQ328+7)))))</f>
        <v>0</v>
      </c>
      <c r="AS328" s="304">
        <f ca="1">COUNTIF(INDIRECT("H"&amp;(ROW()+12*(($AO328-1)*3+$AP328)-ROW())/12+5):INDIRECT("S"&amp;(ROW()+12*(($AO328-1)*3+$AP328)-ROW())/12+5),AR328)</f>
        <v>0</v>
      </c>
      <c r="AT328" s="306">
        <f ca="1">IF($AQ328=1,IF(INDIRECT(ADDRESS(($AO328-1)*3+$AP328+5,$AQ328+20))="",0,INDIRECT(ADDRESS(($AO328-1)*3+$AP328+5,$AQ328+20))),IF(INDIRECT(ADDRESS(($AO328-1)*3+$AP328+5,$AQ328+20))="",0,IF(COUNTIF(INDIRECT(ADDRESS(($AO328-1)*36+($AP328-1)*12+6,COLUMN())):INDIRECT(ADDRESS(($AO328-1)*36+($AP328-1)*12+$AQ328+4,COLUMN())),INDIRECT(ADDRESS(($AO328-1)*3+$AP328+5,$AQ328+20)))&gt;=1,0,INDIRECT(ADDRESS(($AO328-1)*3+$AP328+5,$AQ328+20)))))</f>
        <v>0</v>
      </c>
      <c r="AU328" s="304">
        <f ca="1">COUNTIF(INDIRECT("U"&amp;(ROW()+12*(($AO328-1)*3+$AP328)-ROW())/12+5):INDIRECT("AF"&amp;(ROW()+12*(($AO328-1)*3+$AP328)-ROW())/12+5),AT328)</f>
        <v>0</v>
      </c>
      <c r="AV328" s="304">
        <f ca="1">IF(AND(AR328+AT328&gt;0,AS328+AU328&gt;0),COUNTIF(AV$6:AV327,"&gt;0")+1,0)</f>
        <v>0</v>
      </c>
    </row>
    <row r="329" spans="41:48" x14ac:dyDescent="0.15">
      <c r="AO329" s="304">
        <v>9</v>
      </c>
      <c r="AP329" s="304">
        <v>3</v>
      </c>
      <c r="AQ329" s="304">
        <v>12</v>
      </c>
      <c r="AR329" s="306">
        <f ca="1">IF($AQ329=1,IF(INDIRECT(ADDRESS(($AO329-1)*3+$AP329+5,$AQ329+7))="",0,INDIRECT(ADDRESS(($AO329-1)*3+$AP329+5,$AQ329+7))),IF(INDIRECT(ADDRESS(($AO329-1)*3+$AP329+5,$AQ329+7))="",0,IF(COUNTIF(INDIRECT(ADDRESS(($AO329-1)*36+($AP329-1)*12+6,COLUMN())):INDIRECT(ADDRESS(($AO329-1)*36+($AP329-1)*12+$AQ329+4,COLUMN())),INDIRECT(ADDRESS(($AO329-1)*3+$AP329+5,$AQ329+7)))&gt;=1,0,INDIRECT(ADDRESS(($AO329-1)*3+$AP329+5,$AQ329+7)))))</f>
        <v>0</v>
      </c>
      <c r="AS329" s="304">
        <f ca="1">COUNTIF(INDIRECT("H"&amp;(ROW()+12*(($AO329-1)*3+$AP329)-ROW())/12+5):INDIRECT("S"&amp;(ROW()+12*(($AO329-1)*3+$AP329)-ROW())/12+5),AR329)</f>
        <v>0</v>
      </c>
      <c r="AT329" s="306">
        <f ca="1">IF($AQ329=1,IF(INDIRECT(ADDRESS(($AO329-1)*3+$AP329+5,$AQ329+20))="",0,INDIRECT(ADDRESS(($AO329-1)*3+$AP329+5,$AQ329+20))),IF(INDIRECT(ADDRESS(($AO329-1)*3+$AP329+5,$AQ329+20))="",0,IF(COUNTIF(INDIRECT(ADDRESS(($AO329-1)*36+($AP329-1)*12+6,COLUMN())):INDIRECT(ADDRESS(($AO329-1)*36+($AP329-1)*12+$AQ329+4,COLUMN())),INDIRECT(ADDRESS(($AO329-1)*3+$AP329+5,$AQ329+20)))&gt;=1,0,INDIRECT(ADDRESS(($AO329-1)*3+$AP329+5,$AQ329+20)))))</f>
        <v>0</v>
      </c>
      <c r="AU329" s="304">
        <f ca="1">COUNTIF(INDIRECT("U"&amp;(ROW()+12*(($AO329-1)*3+$AP329)-ROW())/12+5):INDIRECT("AF"&amp;(ROW()+12*(($AO329-1)*3+$AP329)-ROW())/12+5),AT329)</f>
        <v>0</v>
      </c>
      <c r="AV329" s="304">
        <f ca="1">IF(AND(AR329+AT329&gt;0,AS329+AU329&gt;0),COUNTIF(AV$6:AV328,"&gt;0")+1,0)</f>
        <v>0</v>
      </c>
    </row>
    <row r="330" spans="41:48" x14ac:dyDescent="0.15">
      <c r="AO330" s="304">
        <v>10</v>
      </c>
      <c r="AP330" s="304">
        <v>1</v>
      </c>
      <c r="AQ330" s="304">
        <v>1</v>
      </c>
      <c r="AR330" s="306">
        <f ca="1">IF($AQ330=1,IF(INDIRECT(ADDRESS(($AO330-1)*3+$AP330+5,$AQ330+7))="",0,INDIRECT(ADDRESS(($AO330-1)*3+$AP330+5,$AQ330+7))),IF(INDIRECT(ADDRESS(($AO330-1)*3+$AP330+5,$AQ330+7))="",0,IF(COUNTIF(INDIRECT(ADDRESS(($AO330-1)*36+($AP330-1)*12+6,COLUMN())):INDIRECT(ADDRESS(($AO330-1)*36+($AP330-1)*12+$AQ330+4,COLUMN())),INDIRECT(ADDRESS(($AO330-1)*3+$AP330+5,$AQ330+7)))&gt;=1,0,INDIRECT(ADDRESS(($AO330-1)*3+$AP330+5,$AQ330+7)))))</f>
        <v>0</v>
      </c>
      <c r="AS330" s="304">
        <f ca="1">COUNTIF(INDIRECT("H"&amp;(ROW()+12*(($AO330-1)*3+$AP330)-ROW())/12+5):INDIRECT("S"&amp;(ROW()+12*(($AO330-1)*3+$AP330)-ROW())/12+5),AR330)</f>
        <v>0</v>
      </c>
      <c r="AT330" s="306">
        <f ca="1">IF($AQ330=1,IF(INDIRECT(ADDRESS(($AO330-1)*3+$AP330+5,$AQ330+20))="",0,INDIRECT(ADDRESS(($AO330-1)*3+$AP330+5,$AQ330+20))),IF(INDIRECT(ADDRESS(($AO330-1)*3+$AP330+5,$AQ330+20))="",0,IF(COUNTIF(INDIRECT(ADDRESS(($AO330-1)*36+($AP330-1)*12+6,COLUMN())):INDIRECT(ADDRESS(($AO330-1)*36+($AP330-1)*12+$AQ330+4,COLUMN())),INDIRECT(ADDRESS(($AO330-1)*3+$AP330+5,$AQ330+20)))&gt;=1,0,INDIRECT(ADDRESS(($AO330-1)*3+$AP330+5,$AQ330+20)))))</f>
        <v>0</v>
      </c>
      <c r="AU330" s="304">
        <f ca="1">COUNTIF(INDIRECT("U"&amp;(ROW()+12*(($AO330-1)*3+$AP330)-ROW())/12+5):INDIRECT("AF"&amp;(ROW()+12*(($AO330-1)*3+$AP330)-ROW())/12+5),AT330)</f>
        <v>0</v>
      </c>
      <c r="AV330" s="304">
        <f ca="1">IF(AND(AR330+AT330&gt;0,AS330+AU330&gt;0),COUNTIF(AV$6:AV329,"&gt;0")+1,0)</f>
        <v>0</v>
      </c>
    </row>
    <row r="331" spans="41:48" x14ac:dyDescent="0.15">
      <c r="AO331" s="304">
        <v>10</v>
      </c>
      <c r="AP331" s="304">
        <v>1</v>
      </c>
      <c r="AQ331" s="304">
        <v>2</v>
      </c>
      <c r="AR331" s="306">
        <f ca="1">IF($AQ331=1,IF(INDIRECT(ADDRESS(($AO331-1)*3+$AP331+5,$AQ331+7))="",0,INDIRECT(ADDRESS(($AO331-1)*3+$AP331+5,$AQ331+7))),IF(INDIRECT(ADDRESS(($AO331-1)*3+$AP331+5,$AQ331+7))="",0,IF(COUNTIF(INDIRECT(ADDRESS(($AO331-1)*36+($AP331-1)*12+6,COLUMN())):INDIRECT(ADDRESS(($AO331-1)*36+($AP331-1)*12+$AQ331+4,COLUMN())),INDIRECT(ADDRESS(($AO331-1)*3+$AP331+5,$AQ331+7)))&gt;=1,0,INDIRECT(ADDRESS(($AO331-1)*3+$AP331+5,$AQ331+7)))))</f>
        <v>0</v>
      </c>
      <c r="AS331" s="304">
        <f ca="1">COUNTIF(INDIRECT("H"&amp;(ROW()+12*(($AO331-1)*3+$AP331)-ROW())/12+5):INDIRECT("S"&amp;(ROW()+12*(($AO331-1)*3+$AP331)-ROW())/12+5),AR331)</f>
        <v>0</v>
      </c>
      <c r="AT331" s="306">
        <f ca="1">IF($AQ331=1,IF(INDIRECT(ADDRESS(($AO331-1)*3+$AP331+5,$AQ331+20))="",0,INDIRECT(ADDRESS(($AO331-1)*3+$AP331+5,$AQ331+20))),IF(INDIRECT(ADDRESS(($AO331-1)*3+$AP331+5,$AQ331+20))="",0,IF(COUNTIF(INDIRECT(ADDRESS(($AO331-1)*36+($AP331-1)*12+6,COLUMN())):INDIRECT(ADDRESS(($AO331-1)*36+($AP331-1)*12+$AQ331+4,COLUMN())),INDIRECT(ADDRESS(($AO331-1)*3+$AP331+5,$AQ331+20)))&gt;=1,0,INDIRECT(ADDRESS(($AO331-1)*3+$AP331+5,$AQ331+20)))))</f>
        <v>0</v>
      </c>
      <c r="AU331" s="304">
        <f ca="1">COUNTIF(INDIRECT("U"&amp;(ROW()+12*(($AO331-1)*3+$AP331)-ROW())/12+5):INDIRECT("AF"&amp;(ROW()+12*(($AO331-1)*3+$AP331)-ROW())/12+5),AT331)</f>
        <v>0</v>
      </c>
      <c r="AV331" s="304">
        <f ca="1">IF(AND(AR331+AT331&gt;0,AS331+AU331&gt;0),COUNTIF(AV$6:AV330,"&gt;0")+1,0)</f>
        <v>0</v>
      </c>
    </row>
    <row r="332" spans="41:48" x14ac:dyDescent="0.15">
      <c r="AO332" s="304">
        <v>10</v>
      </c>
      <c r="AP332" s="304">
        <v>1</v>
      </c>
      <c r="AQ332" s="304">
        <v>3</v>
      </c>
      <c r="AR332" s="306">
        <f ca="1">IF($AQ332=1,IF(INDIRECT(ADDRESS(($AO332-1)*3+$AP332+5,$AQ332+7))="",0,INDIRECT(ADDRESS(($AO332-1)*3+$AP332+5,$AQ332+7))),IF(INDIRECT(ADDRESS(($AO332-1)*3+$AP332+5,$AQ332+7))="",0,IF(COUNTIF(INDIRECT(ADDRESS(($AO332-1)*36+($AP332-1)*12+6,COLUMN())):INDIRECT(ADDRESS(($AO332-1)*36+($AP332-1)*12+$AQ332+4,COLUMN())),INDIRECT(ADDRESS(($AO332-1)*3+$AP332+5,$AQ332+7)))&gt;=1,0,INDIRECT(ADDRESS(($AO332-1)*3+$AP332+5,$AQ332+7)))))</f>
        <v>0</v>
      </c>
      <c r="AS332" s="304">
        <f ca="1">COUNTIF(INDIRECT("H"&amp;(ROW()+12*(($AO332-1)*3+$AP332)-ROW())/12+5):INDIRECT("S"&amp;(ROW()+12*(($AO332-1)*3+$AP332)-ROW())/12+5),AR332)</f>
        <v>0</v>
      </c>
      <c r="AT332" s="306">
        <f ca="1">IF($AQ332=1,IF(INDIRECT(ADDRESS(($AO332-1)*3+$AP332+5,$AQ332+20))="",0,INDIRECT(ADDRESS(($AO332-1)*3+$AP332+5,$AQ332+20))),IF(INDIRECT(ADDRESS(($AO332-1)*3+$AP332+5,$AQ332+20))="",0,IF(COUNTIF(INDIRECT(ADDRESS(($AO332-1)*36+($AP332-1)*12+6,COLUMN())):INDIRECT(ADDRESS(($AO332-1)*36+($AP332-1)*12+$AQ332+4,COLUMN())),INDIRECT(ADDRESS(($AO332-1)*3+$AP332+5,$AQ332+20)))&gt;=1,0,INDIRECT(ADDRESS(($AO332-1)*3+$AP332+5,$AQ332+20)))))</f>
        <v>0</v>
      </c>
      <c r="AU332" s="304">
        <f ca="1">COUNTIF(INDIRECT("U"&amp;(ROW()+12*(($AO332-1)*3+$AP332)-ROW())/12+5):INDIRECT("AF"&amp;(ROW()+12*(($AO332-1)*3+$AP332)-ROW())/12+5),AT332)</f>
        <v>0</v>
      </c>
      <c r="AV332" s="304">
        <f ca="1">IF(AND(AR332+AT332&gt;0,AS332+AU332&gt;0),COUNTIF(AV$6:AV331,"&gt;0")+1,0)</f>
        <v>0</v>
      </c>
    </row>
    <row r="333" spans="41:48" x14ac:dyDescent="0.15">
      <c r="AO333" s="304">
        <v>10</v>
      </c>
      <c r="AP333" s="304">
        <v>1</v>
      </c>
      <c r="AQ333" s="304">
        <v>4</v>
      </c>
      <c r="AR333" s="306">
        <f ca="1">IF($AQ333=1,IF(INDIRECT(ADDRESS(($AO333-1)*3+$AP333+5,$AQ333+7))="",0,INDIRECT(ADDRESS(($AO333-1)*3+$AP333+5,$AQ333+7))),IF(INDIRECT(ADDRESS(($AO333-1)*3+$AP333+5,$AQ333+7))="",0,IF(COUNTIF(INDIRECT(ADDRESS(($AO333-1)*36+($AP333-1)*12+6,COLUMN())):INDIRECT(ADDRESS(($AO333-1)*36+($AP333-1)*12+$AQ333+4,COLUMN())),INDIRECT(ADDRESS(($AO333-1)*3+$AP333+5,$AQ333+7)))&gt;=1,0,INDIRECT(ADDRESS(($AO333-1)*3+$AP333+5,$AQ333+7)))))</f>
        <v>0</v>
      </c>
      <c r="AS333" s="304">
        <f ca="1">COUNTIF(INDIRECT("H"&amp;(ROW()+12*(($AO333-1)*3+$AP333)-ROW())/12+5):INDIRECT("S"&amp;(ROW()+12*(($AO333-1)*3+$AP333)-ROW())/12+5),AR333)</f>
        <v>0</v>
      </c>
      <c r="AT333" s="306">
        <f ca="1">IF($AQ333=1,IF(INDIRECT(ADDRESS(($AO333-1)*3+$AP333+5,$AQ333+20))="",0,INDIRECT(ADDRESS(($AO333-1)*3+$AP333+5,$AQ333+20))),IF(INDIRECT(ADDRESS(($AO333-1)*3+$AP333+5,$AQ333+20))="",0,IF(COUNTIF(INDIRECT(ADDRESS(($AO333-1)*36+($AP333-1)*12+6,COLUMN())):INDIRECT(ADDRESS(($AO333-1)*36+($AP333-1)*12+$AQ333+4,COLUMN())),INDIRECT(ADDRESS(($AO333-1)*3+$AP333+5,$AQ333+20)))&gt;=1,0,INDIRECT(ADDRESS(($AO333-1)*3+$AP333+5,$AQ333+20)))))</f>
        <v>0</v>
      </c>
      <c r="AU333" s="304">
        <f ca="1">COUNTIF(INDIRECT("U"&amp;(ROW()+12*(($AO333-1)*3+$AP333)-ROW())/12+5):INDIRECT("AF"&amp;(ROW()+12*(($AO333-1)*3+$AP333)-ROW())/12+5),AT333)</f>
        <v>0</v>
      </c>
      <c r="AV333" s="304">
        <f ca="1">IF(AND(AR333+AT333&gt;0,AS333+AU333&gt;0),COUNTIF(AV$6:AV332,"&gt;0")+1,0)</f>
        <v>0</v>
      </c>
    </row>
    <row r="334" spans="41:48" x14ac:dyDescent="0.15">
      <c r="AO334" s="304">
        <v>10</v>
      </c>
      <c r="AP334" s="304">
        <v>1</v>
      </c>
      <c r="AQ334" s="304">
        <v>5</v>
      </c>
      <c r="AR334" s="306">
        <f ca="1">IF($AQ334=1,IF(INDIRECT(ADDRESS(($AO334-1)*3+$AP334+5,$AQ334+7))="",0,INDIRECT(ADDRESS(($AO334-1)*3+$AP334+5,$AQ334+7))),IF(INDIRECT(ADDRESS(($AO334-1)*3+$AP334+5,$AQ334+7))="",0,IF(COUNTIF(INDIRECT(ADDRESS(($AO334-1)*36+($AP334-1)*12+6,COLUMN())):INDIRECT(ADDRESS(($AO334-1)*36+($AP334-1)*12+$AQ334+4,COLUMN())),INDIRECT(ADDRESS(($AO334-1)*3+$AP334+5,$AQ334+7)))&gt;=1,0,INDIRECT(ADDRESS(($AO334-1)*3+$AP334+5,$AQ334+7)))))</f>
        <v>0</v>
      </c>
      <c r="AS334" s="304">
        <f ca="1">COUNTIF(INDIRECT("H"&amp;(ROW()+12*(($AO334-1)*3+$AP334)-ROW())/12+5):INDIRECT("S"&amp;(ROW()+12*(($AO334-1)*3+$AP334)-ROW())/12+5),AR334)</f>
        <v>0</v>
      </c>
      <c r="AT334" s="306">
        <f ca="1">IF($AQ334=1,IF(INDIRECT(ADDRESS(($AO334-1)*3+$AP334+5,$AQ334+20))="",0,INDIRECT(ADDRESS(($AO334-1)*3+$AP334+5,$AQ334+20))),IF(INDIRECT(ADDRESS(($AO334-1)*3+$AP334+5,$AQ334+20))="",0,IF(COUNTIF(INDIRECT(ADDRESS(($AO334-1)*36+($AP334-1)*12+6,COLUMN())):INDIRECT(ADDRESS(($AO334-1)*36+($AP334-1)*12+$AQ334+4,COLUMN())),INDIRECT(ADDRESS(($AO334-1)*3+$AP334+5,$AQ334+20)))&gt;=1,0,INDIRECT(ADDRESS(($AO334-1)*3+$AP334+5,$AQ334+20)))))</f>
        <v>0</v>
      </c>
      <c r="AU334" s="304">
        <f ca="1">COUNTIF(INDIRECT("U"&amp;(ROW()+12*(($AO334-1)*3+$AP334)-ROW())/12+5):INDIRECT("AF"&amp;(ROW()+12*(($AO334-1)*3+$AP334)-ROW())/12+5),AT334)</f>
        <v>0</v>
      </c>
      <c r="AV334" s="304">
        <f ca="1">IF(AND(AR334+AT334&gt;0,AS334+AU334&gt;0),COUNTIF(AV$6:AV333,"&gt;0")+1,0)</f>
        <v>0</v>
      </c>
    </row>
    <row r="335" spans="41:48" x14ac:dyDescent="0.15">
      <c r="AO335" s="304">
        <v>10</v>
      </c>
      <c r="AP335" s="304">
        <v>1</v>
      </c>
      <c r="AQ335" s="304">
        <v>6</v>
      </c>
      <c r="AR335" s="306">
        <f ca="1">IF($AQ335=1,IF(INDIRECT(ADDRESS(($AO335-1)*3+$AP335+5,$AQ335+7))="",0,INDIRECT(ADDRESS(($AO335-1)*3+$AP335+5,$AQ335+7))),IF(INDIRECT(ADDRESS(($AO335-1)*3+$AP335+5,$AQ335+7))="",0,IF(COUNTIF(INDIRECT(ADDRESS(($AO335-1)*36+($AP335-1)*12+6,COLUMN())):INDIRECT(ADDRESS(($AO335-1)*36+($AP335-1)*12+$AQ335+4,COLUMN())),INDIRECT(ADDRESS(($AO335-1)*3+$AP335+5,$AQ335+7)))&gt;=1,0,INDIRECT(ADDRESS(($AO335-1)*3+$AP335+5,$AQ335+7)))))</f>
        <v>0</v>
      </c>
      <c r="AS335" s="304">
        <f ca="1">COUNTIF(INDIRECT("H"&amp;(ROW()+12*(($AO335-1)*3+$AP335)-ROW())/12+5):INDIRECT("S"&amp;(ROW()+12*(($AO335-1)*3+$AP335)-ROW())/12+5),AR335)</f>
        <v>0</v>
      </c>
      <c r="AT335" s="306">
        <f ca="1">IF($AQ335=1,IF(INDIRECT(ADDRESS(($AO335-1)*3+$AP335+5,$AQ335+20))="",0,INDIRECT(ADDRESS(($AO335-1)*3+$AP335+5,$AQ335+20))),IF(INDIRECT(ADDRESS(($AO335-1)*3+$AP335+5,$AQ335+20))="",0,IF(COUNTIF(INDIRECT(ADDRESS(($AO335-1)*36+($AP335-1)*12+6,COLUMN())):INDIRECT(ADDRESS(($AO335-1)*36+($AP335-1)*12+$AQ335+4,COLUMN())),INDIRECT(ADDRESS(($AO335-1)*3+$AP335+5,$AQ335+20)))&gt;=1,0,INDIRECT(ADDRESS(($AO335-1)*3+$AP335+5,$AQ335+20)))))</f>
        <v>0</v>
      </c>
      <c r="AU335" s="304">
        <f ca="1">COUNTIF(INDIRECT("U"&amp;(ROW()+12*(($AO335-1)*3+$AP335)-ROW())/12+5):INDIRECT("AF"&amp;(ROW()+12*(($AO335-1)*3+$AP335)-ROW())/12+5),AT335)</f>
        <v>0</v>
      </c>
      <c r="AV335" s="304">
        <f ca="1">IF(AND(AR335+AT335&gt;0,AS335+AU335&gt;0),COUNTIF(AV$6:AV334,"&gt;0")+1,0)</f>
        <v>0</v>
      </c>
    </row>
    <row r="336" spans="41:48" x14ac:dyDescent="0.15">
      <c r="AO336" s="304">
        <v>10</v>
      </c>
      <c r="AP336" s="304">
        <v>1</v>
      </c>
      <c r="AQ336" s="304">
        <v>7</v>
      </c>
      <c r="AR336" s="306">
        <f ca="1">IF($AQ336=1,IF(INDIRECT(ADDRESS(($AO336-1)*3+$AP336+5,$AQ336+7))="",0,INDIRECT(ADDRESS(($AO336-1)*3+$AP336+5,$AQ336+7))),IF(INDIRECT(ADDRESS(($AO336-1)*3+$AP336+5,$AQ336+7))="",0,IF(COUNTIF(INDIRECT(ADDRESS(($AO336-1)*36+($AP336-1)*12+6,COLUMN())):INDIRECT(ADDRESS(($AO336-1)*36+($AP336-1)*12+$AQ336+4,COLUMN())),INDIRECT(ADDRESS(($AO336-1)*3+$AP336+5,$AQ336+7)))&gt;=1,0,INDIRECT(ADDRESS(($AO336-1)*3+$AP336+5,$AQ336+7)))))</f>
        <v>0</v>
      </c>
      <c r="AS336" s="304">
        <f ca="1">COUNTIF(INDIRECT("H"&amp;(ROW()+12*(($AO336-1)*3+$AP336)-ROW())/12+5):INDIRECT("S"&amp;(ROW()+12*(($AO336-1)*3+$AP336)-ROW())/12+5),AR336)</f>
        <v>0</v>
      </c>
      <c r="AT336" s="306">
        <f ca="1">IF($AQ336=1,IF(INDIRECT(ADDRESS(($AO336-1)*3+$AP336+5,$AQ336+20))="",0,INDIRECT(ADDRESS(($AO336-1)*3+$AP336+5,$AQ336+20))),IF(INDIRECT(ADDRESS(($AO336-1)*3+$AP336+5,$AQ336+20))="",0,IF(COUNTIF(INDIRECT(ADDRESS(($AO336-1)*36+($AP336-1)*12+6,COLUMN())):INDIRECT(ADDRESS(($AO336-1)*36+($AP336-1)*12+$AQ336+4,COLUMN())),INDIRECT(ADDRESS(($AO336-1)*3+$AP336+5,$AQ336+20)))&gt;=1,0,INDIRECT(ADDRESS(($AO336-1)*3+$AP336+5,$AQ336+20)))))</f>
        <v>0</v>
      </c>
      <c r="AU336" s="304">
        <f ca="1">COUNTIF(INDIRECT("U"&amp;(ROW()+12*(($AO336-1)*3+$AP336)-ROW())/12+5):INDIRECT("AF"&amp;(ROW()+12*(($AO336-1)*3+$AP336)-ROW())/12+5),AT336)</f>
        <v>0</v>
      </c>
      <c r="AV336" s="304">
        <f ca="1">IF(AND(AR336+AT336&gt;0,AS336+AU336&gt;0),COUNTIF(AV$6:AV335,"&gt;0")+1,0)</f>
        <v>0</v>
      </c>
    </row>
    <row r="337" spans="41:48" x14ac:dyDescent="0.15">
      <c r="AO337" s="304">
        <v>10</v>
      </c>
      <c r="AP337" s="304">
        <v>1</v>
      </c>
      <c r="AQ337" s="304">
        <v>8</v>
      </c>
      <c r="AR337" s="306">
        <f ca="1">IF($AQ337=1,IF(INDIRECT(ADDRESS(($AO337-1)*3+$AP337+5,$AQ337+7))="",0,INDIRECT(ADDRESS(($AO337-1)*3+$AP337+5,$AQ337+7))),IF(INDIRECT(ADDRESS(($AO337-1)*3+$AP337+5,$AQ337+7))="",0,IF(COUNTIF(INDIRECT(ADDRESS(($AO337-1)*36+($AP337-1)*12+6,COLUMN())):INDIRECT(ADDRESS(($AO337-1)*36+($AP337-1)*12+$AQ337+4,COLUMN())),INDIRECT(ADDRESS(($AO337-1)*3+$AP337+5,$AQ337+7)))&gt;=1,0,INDIRECT(ADDRESS(($AO337-1)*3+$AP337+5,$AQ337+7)))))</f>
        <v>0</v>
      </c>
      <c r="AS337" s="304">
        <f ca="1">COUNTIF(INDIRECT("H"&amp;(ROW()+12*(($AO337-1)*3+$AP337)-ROW())/12+5):INDIRECT("S"&amp;(ROW()+12*(($AO337-1)*3+$AP337)-ROW())/12+5),AR337)</f>
        <v>0</v>
      </c>
      <c r="AT337" s="306">
        <f ca="1">IF($AQ337=1,IF(INDIRECT(ADDRESS(($AO337-1)*3+$AP337+5,$AQ337+20))="",0,INDIRECT(ADDRESS(($AO337-1)*3+$AP337+5,$AQ337+20))),IF(INDIRECT(ADDRESS(($AO337-1)*3+$AP337+5,$AQ337+20))="",0,IF(COUNTIF(INDIRECT(ADDRESS(($AO337-1)*36+($AP337-1)*12+6,COLUMN())):INDIRECT(ADDRESS(($AO337-1)*36+($AP337-1)*12+$AQ337+4,COLUMN())),INDIRECT(ADDRESS(($AO337-1)*3+$AP337+5,$AQ337+20)))&gt;=1,0,INDIRECT(ADDRESS(($AO337-1)*3+$AP337+5,$AQ337+20)))))</f>
        <v>0</v>
      </c>
      <c r="AU337" s="304">
        <f ca="1">COUNTIF(INDIRECT("U"&amp;(ROW()+12*(($AO337-1)*3+$AP337)-ROW())/12+5):INDIRECT("AF"&amp;(ROW()+12*(($AO337-1)*3+$AP337)-ROW())/12+5),AT337)</f>
        <v>0</v>
      </c>
      <c r="AV337" s="304">
        <f ca="1">IF(AND(AR337+AT337&gt;0,AS337+AU337&gt;0),COUNTIF(AV$6:AV336,"&gt;0")+1,0)</f>
        <v>0</v>
      </c>
    </row>
    <row r="338" spans="41:48" x14ac:dyDescent="0.15">
      <c r="AO338" s="304">
        <v>10</v>
      </c>
      <c r="AP338" s="304">
        <v>1</v>
      </c>
      <c r="AQ338" s="304">
        <v>9</v>
      </c>
      <c r="AR338" s="306">
        <f ca="1">IF($AQ338=1,IF(INDIRECT(ADDRESS(($AO338-1)*3+$AP338+5,$AQ338+7))="",0,INDIRECT(ADDRESS(($AO338-1)*3+$AP338+5,$AQ338+7))),IF(INDIRECT(ADDRESS(($AO338-1)*3+$AP338+5,$AQ338+7))="",0,IF(COUNTIF(INDIRECT(ADDRESS(($AO338-1)*36+($AP338-1)*12+6,COLUMN())):INDIRECT(ADDRESS(($AO338-1)*36+($AP338-1)*12+$AQ338+4,COLUMN())),INDIRECT(ADDRESS(($AO338-1)*3+$AP338+5,$AQ338+7)))&gt;=1,0,INDIRECT(ADDRESS(($AO338-1)*3+$AP338+5,$AQ338+7)))))</f>
        <v>0</v>
      </c>
      <c r="AS338" s="304">
        <f ca="1">COUNTIF(INDIRECT("H"&amp;(ROW()+12*(($AO338-1)*3+$AP338)-ROW())/12+5):INDIRECT("S"&amp;(ROW()+12*(($AO338-1)*3+$AP338)-ROW())/12+5),AR338)</f>
        <v>0</v>
      </c>
      <c r="AT338" s="306">
        <f ca="1">IF($AQ338=1,IF(INDIRECT(ADDRESS(($AO338-1)*3+$AP338+5,$AQ338+20))="",0,INDIRECT(ADDRESS(($AO338-1)*3+$AP338+5,$AQ338+20))),IF(INDIRECT(ADDRESS(($AO338-1)*3+$AP338+5,$AQ338+20))="",0,IF(COUNTIF(INDIRECT(ADDRESS(($AO338-1)*36+($AP338-1)*12+6,COLUMN())):INDIRECT(ADDRESS(($AO338-1)*36+($AP338-1)*12+$AQ338+4,COLUMN())),INDIRECT(ADDRESS(($AO338-1)*3+$AP338+5,$AQ338+20)))&gt;=1,0,INDIRECT(ADDRESS(($AO338-1)*3+$AP338+5,$AQ338+20)))))</f>
        <v>0</v>
      </c>
      <c r="AU338" s="304">
        <f ca="1">COUNTIF(INDIRECT("U"&amp;(ROW()+12*(($AO338-1)*3+$AP338)-ROW())/12+5):INDIRECT("AF"&amp;(ROW()+12*(($AO338-1)*3+$AP338)-ROW())/12+5),AT338)</f>
        <v>0</v>
      </c>
      <c r="AV338" s="304">
        <f ca="1">IF(AND(AR338+AT338&gt;0,AS338+AU338&gt;0),COUNTIF(AV$6:AV337,"&gt;0")+1,0)</f>
        <v>0</v>
      </c>
    </row>
    <row r="339" spans="41:48" x14ac:dyDescent="0.15">
      <c r="AO339" s="304">
        <v>10</v>
      </c>
      <c r="AP339" s="304">
        <v>1</v>
      </c>
      <c r="AQ339" s="304">
        <v>10</v>
      </c>
      <c r="AR339" s="306">
        <f ca="1">IF($AQ339=1,IF(INDIRECT(ADDRESS(($AO339-1)*3+$AP339+5,$AQ339+7))="",0,INDIRECT(ADDRESS(($AO339-1)*3+$AP339+5,$AQ339+7))),IF(INDIRECT(ADDRESS(($AO339-1)*3+$AP339+5,$AQ339+7))="",0,IF(COUNTIF(INDIRECT(ADDRESS(($AO339-1)*36+($AP339-1)*12+6,COLUMN())):INDIRECT(ADDRESS(($AO339-1)*36+($AP339-1)*12+$AQ339+4,COLUMN())),INDIRECT(ADDRESS(($AO339-1)*3+$AP339+5,$AQ339+7)))&gt;=1,0,INDIRECT(ADDRESS(($AO339-1)*3+$AP339+5,$AQ339+7)))))</f>
        <v>0</v>
      </c>
      <c r="AS339" s="304">
        <f ca="1">COUNTIF(INDIRECT("H"&amp;(ROW()+12*(($AO339-1)*3+$AP339)-ROW())/12+5):INDIRECT("S"&amp;(ROW()+12*(($AO339-1)*3+$AP339)-ROW())/12+5),AR339)</f>
        <v>0</v>
      </c>
      <c r="AT339" s="306">
        <f ca="1">IF($AQ339=1,IF(INDIRECT(ADDRESS(($AO339-1)*3+$AP339+5,$AQ339+20))="",0,INDIRECT(ADDRESS(($AO339-1)*3+$AP339+5,$AQ339+20))),IF(INDIRECT(ADDRESS(($AO339-1)*3+$AP339+5,$AQ339+20))="",0,IF(COUNTIF(INDIRECT(ADDRESS(($AO339-1)*36+($AP339-1)*12+6,COLUMN())):INDIRECT(ADDRESS(($AO339-1)*36+($AP339-1)*12+$AQ339+4,COLUMN())),INDIRECT(ADDRESS(($AO339-1)*3+$AP339+5,$AQ339+20)))&gt;=1,0,INDIRECT(ADDRESS(($AO339-1)*3+$AP339+5,$AQ339+20)))))</f>
        <v>0</v>
      </c>
      <c r="AU339" s="304">
        <f ca="1">COUNTIF(INDIRECT("U"&amp;(ROW()+12*(($AO339-1)*3+$AP339)-ROW())/12+5):INDIRECT("AF"&amp;(ROW()+12*(($AO339-1)*3+$AP339)-ROW())/12+5),AT339)</f>
        <v>0</v>
      </c>
      <c r="AV339" s="304">
        <f ca="1">IF(AND(AR339+AT339&gt;0,AS339+AU339&gt;0),COUNTIF(AV$6:AV338,"&gt;0")+1,0)</f>
        <v>0</v>
      </c>
    </row>
    <row r="340" spans="41:48" x14ac:dyDescent="0.15">
      <c r="AO340" s="304">
        <v>10</v>
      </c>
      <c r="AP340" s="304">
        <v>1</v>
      </c>
      <c r="AQ340" s="304">
        <v>11</v>
      </c>
      <c r="AR340" s="306">
        <f ca="1">IF($AQ340=1,IF(INDIRECT(ADDRESS(($AO340-1)*3+$AP340+5,$AQ340+7))="",0,INDIRECT(ADDRESS(($AO340-1)*3+$AP340+5,$AQ340+7))),IF(INDIRECT(ADDRESS(($AO340-1)*3+$AP340+5,$AQ340+7))="",0,IF(COUNTIF(INDIRECT(ADDRESS(($AO340-1)*36+($AP340-1)*12+6,COLUMN())):INDIRECT(ADDRESS(($AO340-1)*36+($AP340-1)*12+$AQ340+4,COLUMN())),INDIRECT(ADDRESS(($AO340-1)*3+$AP340+5,$AQ340+7)))&gt;=1,0,INDIRECT(ADDRESS(($AO340-1)*3+$AP340+5,$AQ340+7)))))</f>
        <v>0</v>
      </c>
      <c r="AS340" s="304">
        <f ca="1">COUNTIF(INDIRECT("H"&amp;(ROW()+12*(($AO340-1)*3+$AP340)-ROW())/12+5):INDIRECT("S"&amp;(ROW()+12*(($AO340-1)*3+$AP340)-ROW())/12+5),AR340)</f>
        <v>0</v>
      </c>
      <c r="AT340" s="306">
        <f ca="1">IF($AQ340=1,IF(INDIRECT(ADDRESS(($AO340-1)*3+$AP340+5,$AQ340+20))="",0,INDIRECT(ADDRESS(($AO340-1)*3+$AP340+5,$AQ340+20))),IF(INDIRECT(ADDRESS(($AO340-1)*3+$AP340+5,$AQ340+20))="",0,IF(COUNTIF(INDIRECT(ADDRESS(($AO340-1)*36+($AP340-1)*12+6,COLUMN())):INDIRECT(ADDRESS(($AO340-1)*36+($AP340-1)*12+$AQ340+4,COLUMN())),INDIRECT(ADDRESS(($AO340-1)*3+$AP340+5,$AQ340+20)))&gt;=1,0,INDIRECT(ADDRESS(($AO340-1)*3+$AP340+5,$AQ340+20)))))</f>
        <v>0</v>
      </c>
      <c r="AU340" s="304">
        <f ca="1">COUNTIF(INDIRECT("U"&amp;(ROW()+12*(($AO340-1)*3+$AP340)-ROW())/12+5):INDIRECT("AF"&amp;(ROW()+12*(($AO340-1)*3+$AP340)-ROW())/12+5),AT340)</f>
        <v>0</v>
      </c>
      <c r="AV340" s="304">
        <f ca="1">IF(AND(AR340+AT340&gt;0,AS340+AU340&gt;0),COUNTIF(AV$6:AV339,"&gt;0")+1,0)</f>
        <v>0</v>
      </c>
    </row>
    <row r="341" spans="41:48" x14ac:dyDescent="0.15">
      <c r="AO341" s="304">
        <v>10</v>
      </c>
      <c r="AP341" s="304">
        <v>1</v>
      </c>
      <c r="AQ341" s="304">
        <v>12</v>
      </c>
      <c r="AR341" s="306">
        <f ca="1">IF($AQ341=1,IF(INDIRECT(ADDRESS(($AO341-1)*3+$AP341+5,$AQ341+7))="",0,INDIRECT(ADDRESS(($AO341-1)*3+$AP341+5,$AQ341+7))),IF(INDIRECT(ADDRESS(($AO341-1)*3+$AP341+5,$AQ341+7))="",0,IF(COUNTIF(INDIRECT(ADDRESS(($AO341-1)*36+($AP341-1)*12+6,COLUMN())):INDIRECT(ADDRESS(($AO341-1)*36+($AP341-1)*12+$AQ341+4,COLUMN())),INDIRECT(ADDRESS(($AO341-1)*3+$AP341+5,$AQ341+7)))&gt;=1,0,INDIRECT(ADDRESS(($AO341-1)*3+$AP341+5,$AQ341+7)))))</f>
        <v>0</v>
      </c>
      <c r="AS341" s="304">
        <f ca="1">COUNTIF(INDIRECT("H"&amp;(ROW()+12*(($AO341-1)*3+$AP341)-ROW())/12+5):INDIRECT("S"&amp;(ROW()+12*(($AO341-1)*3+$AP341)-ROW())/12+5),AR341)</f>
        <v>0</v>
      </c>
      <c r="AT341" s="306">
        <f ca="1">IF($AQ341=1,IF(INDIRECT(ADDRESS(($AO341-1)*3+$AP341+5,$AQ341+20))="",0,INDIRECT(ADDRESS(($AO341-1)*3+$AP341+5,$AQ341+20))),IF(INDIRECT(ADDRESS(($AO341-1)*3+$AP341+5,$AQ341+20))="",0,IF(COUNTIF(INDIRECT(ADDRESS(($AO341-1)*36+($AP341-1)*12+6,COLUMN())):INDIRECT(ADDRESS(($AO341-1)*36+($AP341-1)*12+$AQ341+4,COLUMN())),INDIRECT(ADDRESS(($AO341-1)*3+$AP341+5,$AQ341+20)))&gt;=1,0,INDIRECT(ADDRESS(($AO341-1)*3+$AP341+5,$AQ341+20)))))</f>
        <v>0</v>
      </c>
      <c r="AU341" s="304">
        <f ca="1">COUNTIF(INDIRECT("U"&amp;(ROW()+12*(($AO341-1)*3+$AP341)-ROW())/12+5):INDIRECT("AF"&amp;(ROW()+12*(($AO341-1)*3+$AP341)-ROW())/12+5),AT341)</f>
        <v>0</v>
      </c>
      <c r="AV341" s="304">
        <f ca="1">IF(AND(AR341+AT341&gt;0,AS341+AU341&gt;0),COUNTIF(AV$6:AV340,"&gt;0")+1,0)</f>
        <v>0</v>
      </c>
    </row>
    <row r="342" spans="41:48" x14ac:dyDescent="0.15">
      <c r="AO342" s="304">
        <v>10</v>
      </c>
      <c r="AP342" s="304">
        <v>2</v>
      </c>
      <c r="AQ342" s="304">
        <v>1</v>
      </c>
      <c r="AR342" s="306">
        <f ca="1">IF($AQ342=1,IF(INDIRECT(ADDRESS(($AO342-1)*3+$AP342+5,$AQ342+7))="",0,INDIRECT(ADDRESS(($AO342-1)*3+$AP342+5,$AQ342+7))),IF(INDIRECT(ADDRESS(($AO342-1)*3+$AP342+5,$AQ342+7))="",0,IF(COUNTIF(INDIRECT(ADDRESS(($AO342-1)*36+($AP342-1)*12+6,COLUMN())):INDIRECT(ADDRESS(($AO342-1)*36+($AP342-1)*12+$AQ342+4,COLUMN())),INDIRECT(ADDRESS(($AO342-1)*3+$AP342+5,$AQ342+7)))&gt;=1,0,INDIRECT(ADDRESS(($AO342-1)*3+$AP342+5,$AQ342+7)))))</f>
        <v>0</v>
      </c>
      <c r="AS342" s="304">
        <f ca="1">COUNTIF(INDIRECT("H"&amp;(ROW()+12*(($AO342-1)*3+$AP342)-ROW())/12+5):INDIRECT("S"&amp;(ROW()+12*(($AO342-1)*3+$AP342)-ROW())/12+5),AR342)</f>
        <v>0</v>
      </c>
      <c r="AT342" s="306">
        <f ca="1">IF($AQ342=1,IF(INDIRECT(ADDRESS(($AO342-1)*3+$AP342+5,$AQ342+20))="",0,INDIRECT(ADDRESS(($AO342-1)*3+$AP342+5,$AQ342+20))),IF(INDIRECT(ADDRESS(($AO342-1)*3+$AP342+5,$AQ342+20))="",0,IF(COUNTIF(INDIRECT(ADDRESS(($AO342-1)*36+($AP342-1)*12+6,COLUMN())):INDIRECT(ADDRESS(($AO342-1)*36+($AP342-1)*12+$AQ342+4,COLUMN())),INDIRECT(ADDRESS(($AO342-1)*3+$AP342+5,$AQ342+20)))&gt;=1,0,INDIRECT(ADDRESS(($AO342-1)*3+$AP342+5,$AQ342+20)))))</f>
        <v>0</v>
      </c>
      <c r="AU342" s="304">
        <f ca="1">COUNTIF(INDIRECT("U"&amp;(ROW()+12*(($AO342-1)*3+$AP342)-ROW())/12+5):INDIRECT("AF"&amp;(ROW()+12*(($AO342-1)*3+$AP342)-ROW())/12+5),AT342)</f>
        <v>0</v>
      </c>
      <c r="AV342" s="304">
        <f ca="1">IF(AND(AR342+AT342&gt;0,AS342+AU342&gt;0),COUNTIF(AV$6:AV341,"&gt;0")+1,0)</f>
        <v>0</v>
      </c>
    </row>
    <row r="343" spans="41:48" x14ac:dyDescent="0.15">
      <c r="AO343" s="304">
        <v>10</v>
      </c>
      <c r="AP343" s="304">
        <v>2</v>
      </c>
      <c r="AQ343" s="304">
        <v>2</v>
      </c>
      <c r="AR343" s="306">
        <f ca="1">IF($AQ343=1,IF(INDIRECT(ADDRESS(($AO343-1)*3+$AP343+5,$AQ343+7))="",0,INDIRECT(ADDRESS(($AO343-1)*3+$AP343+5,$AQ343+7))),IF(INDIRECT(ADDRESS(($AO343-1)*3+$AP343+5,$AQ343+7))="",0,IF(COUNTIF(INDIRECT(ADDRESS(($AO343-1)*36+($AP343-1)*12+6,COLUMN())):INDIRECT(ADDRESS(($AO343-1)*36+($AP343-1)*12+$AQ343+4,COLUMN())),INDIRECT(ADDRESS(($AO343-1)*3+$AP343+5,$AQ343+7)))&gt;=1,0,INDIRECT(ADDRESS(($AO343-1)*3+$AP343+5,$AQ343+7)))))</f>
        <v>0</v>
      </c>
      <c r="AS343" s="304">
        <f ca="1">COUNTIF(INDIRECT("H"&amp;(ROW()+12*(($AO343-1)*3+$AP343)-ROW())/12+5):INDIRECT("S"&amp;(ROW()+12*(($AO343-1)*3+$AP343)-ROW())/12+5),AR343)</f>
        <v>0</v>
      </c>
      <c r="AT343" s="306">
        <f ca="1">IF($AQ343=1,IF(INDIRECT(ADDRESS(($AO343-1)*3+$AP343+5,$AQ343+20))="",0,INDIRECT(ADDRESS(($AO343-1)*3+$AP343+5,$AQ343+20))),IF(INDIRECT(ADDRESS(($AO343-1)*3+$AP343+5,$AQ343+20))="",0,IF(COUNTIF(INDIRECT(ADDRESS(($AO343-1)*36+($AP343-1)*12+6,COLUMN())):INDIRECT(ADDRESS(($AO343-1)*36+($AP343-1)*12+$AQ343+4,COLUMN())),INDIRECT(ADDRESS(($AO343-1)*3+$AP343+5,$AQ343+20)))&gt;=1,0,INDIRECT(ADDRESS(($AO343-1)*3+$AP343+5,$AQ343+20)))))</f>
        <v>0</v>
      </c>
      <c r="AU343" s="304">
        <f ca="1">COUNTIF(INDIRECT("U"&amp;(ROW()+12*(($AO343-1)*3+$AP343)-ROW())/12+5):INDIRECT("AF"&amp;(ROW()+12*(($AO343-1)*3+$AP343)-ROW())/12+5),AT343)</f>
        <v>0</v>
      </c>
      <c r="AV343" s="304">
        <f ca="1">IF(AND(AR343+AT343&gt;0,AS343+AU343&gt;0),COUNTIF(AV$6:AV342,"&gt;0")+1,0)</f>
        <v>0</v>
      </c>
    </row>
    <row r="344" spans="41:48" x14ac:dyDescent="0.15">
      <c r="AO344" s="304">
        <v>10</v>
      </c>
      <c r="AP344" s="304">
        <v>2</v>
      </c>
      <c r="AQ344" s="304">
        <v>3</v>
      </c>
      <c r="AR344" s="306">
        <f ca="1">IF($AQ344=1,IF(INDIRECT(ADDRESS(($AO344-1)*3+$AP344+5,$AQ344+7))="",0,INDIRECT(ADDRESS(($AO344-1)*3+$AP344+5,$AQ344+7))),IF(INDIRECT(ADDRESS(($AO344-1)*3+$AP344+5,$AQ344+7))="",0,IF(COUNTIF(INDIRECT(ADDRESS(($AO344-1)*36+($AP344-1)*12+6,COLUMN())):INDIRECT(ADDRESS(($AO344-1)*36+($AP344-1)*12+$AQ344+4,COLUMN())),INDIRECT(ADDRESS(($AO344-1)*3+$AP344+5,$AQ344+7)))&gt;=1,0,INDIRECT(ADDRESS(($AO344-1)*3+$AP344+5,$AQ344+7)))))</f>
        <v>0</v>
      </c>
      <c r="AS344" s="304">
        <f ca="1">COUNTIF(INDIRECT("H"&amp;(ROW()+12*(($AO344-1)*3+$AP344)-ROW())/12+5):INDIRECT("S"&amp;(ROW()+12*(($AO344-1)*3+$AP344)-ROW())/12+5),AR344)</f>
        <v>0</v>
      </c>
      <c r="AT344" s="306">
        <f ca="1">IF($AQ344=1,IF(INDIRECT(ADDRESS(($AO344-1)*3+$AP344+5,$AQ344+20))="",0,INDIRECT(ADDRESS(($AO344-1)*3+$AP344+5,$AQ344+20))),IF(INDIRECT(ADDRESS(($AO344-1)*3+$AP344+5,$AQ344+20))="",0,IF(COUNTIF(INDIRECT(ADDRESS(($AO344-1)*36+($AP344-1)*12+6,COLUMN())):INDIRECT(ADDRESS(($AO344-1)*36+($AP344-1)*12+$AQ344+4,COLUMN())),INDIRECT(ADDRESS(($AO344-1)*3+$AP344+5,$AQ344+20)))&gt;=1,0,INDIRECT(ADDRESS(($AO344-1)*3+$AP344+5,$AQ344+20)))))</f>
        <v>0</v>
      </c>
      <c r="AU344" s="304">
        <f ca="1">COUNTIF(INDIRECT("U"&amp;(ROW()+12*(($AO344-1)*3+$AP344)-ROW())/12+5):INDIRECT("AF"&amp;(ROW()+12*(($AO344-1)*3+$AP344)-ROW())/12+5),AT344)</f>
        <v>0</v>
      </c>
      <c r="AV344" s="304">
        <f ca="1">IF(AND(AR344+AT344&gt;0,AS344+AU344&gt;0),COUNTIF(AV$6:AV343,"&gt;0")+1,0)</f>
        <v>0</v>
      </c>
    </row>
    <row r="345" spans="41:48" x14ac:dyDescent="0.15">
      <c r="AO345" s="304">
        <v>10</v>
      </c>
      <c r="AP345" s="304">
        <v>2</v>
      </c>
      <c r="AQ345" s="304">
        <v>4</v>
      </c>
      <c r="AR345" s="306">
        <f ca="1">IF($AQ345=1,IF(INDIRECT(ADDRESS(($AO345-1)*3+$AP345+5,$AQ345+7))="",0,INDIRECT(ADDRESS(($AO345-1)*3+$AP345+5,$AQ345+7))),IF(INDIRECT(ADDRESS(($AO345-1)*3+$AP345+5,$AQ345+7))="",0,IF(COUNTIF(INDIRECT(ADDRESS(($AO345-1)*36+($AP345-1)*12+6,COLUMN())):INDIRECT(ADDRESS(($AO345-1)*36+($AP345-1)*12+$AQ345+4,COLUMN())),INDIRECT(ADDRESS(($AO345-1)*3+$AP345+5,$AQ345+7)))&gt;=1,0,INDIRECT(ADDRESS(($AO345-1)*3+$AP345+5,$AQ345+7)))))</f>
        <v>0</v>
      </c>
      <c r="AS345" s="304">
        <f ca="1">COUNTIF(INDIRECT("H"&amp;(ROW()+12*(($AO345-1)*3+$AP345)-ROW())/12+5):INDIRECT("S"&amp;(ROW()+12*(($AO345-1)*3+$AP345)-ROW())/12+5),AR345)</f>
        <v>0</v>
      </c>
      <c r="AT345" s="306">
        <f ca="1">IF($AQ345=1,IF(INDIRECT(ADDRESS(($AO345-1)*3+$AP345+5,$AQ345+20))="",0,INDIRECT(ADDRESS(($AO345-1)*3+$AP345+5,$AQ345+20))),IF(INDIRECT(ADDRESS(($AO345-1)*3+$AP345+5,$AQ345+20))="",0,IF(COUNTIF(INDIRECT(ADDRESS(($AO345-1)*36+($AP345-1)*12+6,COLUMN())):INDIRECT(ADDRESS(($AO345-1)*36+($AP345-1)*12+$AQ345+4,COLUMN())),INDIRECT(ADDRESS(($AO345-1)*3+$AP345+5,$AQ345+20)))&gt;=1,0,INDIRECT(ADDRESS(($AO345-1)*3+$AP345+5,$AQ345+20)))))</f>
        <v>0</v>
      </c>
      <c r="AU345" s="304">
        <f ca="1">COUNTIF(INDIRECT("U"&amp;(ROW()+12*(($AO345-1)*3+$AP345)-ROW())/12+5):INDIRECT("AF"&amp;(ROW()+12*(($AO345-1)*3+$AP345)-ROW())/12+5),AT345)</f>
        <v>0</v>
      </c>
      <c r="AV345" s="304">
        <f ca="1">IF(AND(AR345+AT345&gt;0,AS345+AU345&gt;0),COUNTIF(AV$6:AV344,"&gt;0")+1,0)</f>
        <v>0</v>
      </c>
    </row>
    <row r="346" spans="41:48" x14ac:dyDescent="0.15">
      <c r="AO346" s="304">
        <v>10</v>
      </c>
      <c r="AP346" s="304">
        <v>2</v>
      </c>
      <c r="AQ346" s="304">
        <v>5</v>
      </c>
      <c r="AR346" s="306">
        <f ca="1">IF($AQ346=1,IF(INDIRECT(ADDRESS(($AO346-1)*3+$AP346+5,$AQ346+7))="",0,INDIRECT(ADDRESS(($AO346-1)*3+$AP346+5,$AQ346+7))),IF(INDIRECT(ADDRESS(($AO346-1)*3+$AP346+5,$AQ346+7))="",0,IF(COUNTIF(INDIRECT(ADDRESS(($AO346-1)*36+($AP346-1)*12+6,COLUMN())):INDIRECT(ADDRESS(($AO346-1)*36+($AP346-1)*12+$AQ346+4,COLUMN())),INDIRECT(ADDRESS(($AO346-1)*3+$AP346+5,$AQ346+7)))&gt;=1,0,INDIRECT(ADDRESS(($AO346-1)*3+$AP346+5,$AQ346+7)))))</f>
        <v>0</v>
      </c>
      <c r="AS346" s="304">
        <f ca="1">COUNTIF(INDIRECT("H"&amp;(ROW()+12*(($AO346-1)*3+$AP346)-ROW())/12+5):INDIRECT("S"&amp;(ROW()+12*(($AO346-1)*3+$AP346)-ROW())/12+5),AR346)</f>
        <v>0</v>
      </c>
      <c r="AT346" s="306">
        <f ca="1">IF($AQ346=1,IF(INDIRECT(ADDRESS(($AO346-1)*3+$AP346+5,$AQ346+20))="",0,INDIRECT(ADDRESS(($AO346-1)*3+$AP346+5,$AQ346+20))),IF(INDIRECT(ADDRESS(($AO346-1)*3+$AP346+5,$AQ346+20))="",0,IF(COUNTIF(INDIRECT(ADDRESS(($AO346-1)*36+($AP346-1)*12+6,COLUMN())):INDIRECT(ADDRESS(($AO346-1)*36+($AP346-1)*12+$AQ346+4,COLUMN())),INDIRECT(ADDRESS(($AO346-1)*3+$AP346+5,$AQ346+20)))&gt;=1,0,INDIRECT(ADDRESS(($AO346-1)*3+$AP346+5,$AQ346+20)))))</f>
        <v>0</v>
      </c>
      <c r="AU346" s="304">
        <f ca="1">COUNTIF(INDIRECT("U"&amp;(ROW()+12*(($AO346-1)*3+$AP346)-ROW())/12+5):INDIRECT("AF"&amp;(ROW()+12*(($AO346-1)*3+$AP346)-ROW())/12+5),AT346)</f>
        <v>0</v>
      </c>
      <c r="AV346" s="304">
        <f ca="1">IF(AND(AR346+AT346&gt;0,AS346+AU346&gt;0),COUNTIF(AV$6:AV345,"&gt;0")+1,0)</f>
        <v>0</v>
      </c>
    </row>
    <row r="347" spans="41:48" x14ac:dyDescent="0.15">
      <c r="AO347" s="304">
        <v>10</v>
      </c>
      <c r="AP347" s="304">
        <v>2</v>
      </c>
      <c r="AQ347" s="304">
        <v>6</v>
      </c>
      <c r="AR347" s="306">
        <f ca="1">IF($AQ347=1,IF(INDIRECT(ADDRESS(($AO347-1)*3+$AP347+5,$AQ347+7))="",0,INDIRECT(ADDRESS(($AO347-1)*3+$AP347+5,$AQ347+7))),IF(INDIRECT(ADDRESS(($AO347-1)*3+$AP347+5,$AQ347+7))="",0,IF(COUNTIF(INDIRECT(ADDRESS(($AO347-1)*36+($AP347-1)*12+6,COLUMN())):INDIRECT(ADDRESS(($AO347-1)*36+($AP347-1)*12+$AQ347+4,COLUMN())),INDIRECT(ADDRESS(($AO347-1)*3+$AP347+5,$AQ347+7)))&gt;=1,0,INDIRECT(ADDRESS(($AO347-1)*3+$AP347+5,$AQ347+7)))))</f>
        <v>0</v>
      </c>
      <c r="AS347" s="304">
        <f ca="1">COUNTIF(INDIRECT("H"&amp;(ROW()+12*(($AO347-1)*3+$AP347)-ROW())/12+5):INDIRECT("S"&amp;(ROW()+12*(($AO347-1)*3+$AP347)-ROW())/12+5),AR347)</f>
        <v>0</v>
      </c>
      <c r="AT347" s="306">
        <f ca="1">IF($AQ347=1,IF(INDIRECT(ADDRESS(($AO347-1)*3+$AP347+5,$AQ347+20))="",0,INDIRECT(ADDRESS(($AO347-1)*3+$AP347+5,$AQ347+20))),IF(INDIRECT(ADDRESS(($AO347-1)*3+$AP347+5,$AQ347+20))="",0,IF(COUNTIF(INDIRECT(ADDRESS(($AO347-1)*36+($AP347-1)*12+6,COLUMN())):INDIRECT(ADDRESS(($AO347-1)*36+($AP347-1)*12+$AQ347+4,COLUMN())),INDIRECT(ADDRESS(($AO347-1)*3+$AP347+5,$AQ347+20)))&gt;=1,0,INDIRECT(ADDRESS(($AO347-1)*3+$AP347+5,$AQ347+20)))))</f>
        <v>0</v>
      </c>
      <c r="AU347" s="304">
        <f ca="1">COUNTIF(INDIRECT("U"&amp;(ROW()+12*(($AO347-1)*3+$AP347)-ROW())/12+5):INDIRECT("AF"&amp;(ROW()+12*(($AO347-1)*3+$AP347)-ROW())/12+5),AT347)</f>
        <v>0</v>
      </c>
      <c r="AV347" s="304">
        <f ca="1">IF(AND(AR347+AT347&gt;0,AS347+AU347&gt;0),COUNTIF(AV$6:AV346,"&gt;0")+1,0)</f>
        <v>0</v>
      </c>
    </row>
    <row r="348" spans="41:48" x14ac:dyDescent="0.15">
      <c r="AO348" s="304">
        <v>10</v>
      </c>
      <c r="AP348" s="304">
        <v>2</v>
      </c>
      <c r="AQ348" s="304">
        <v>7</v>
      </c>
      <c r="AR348" s="306">
        <f ca="1">IF($AQ348=1,IF(INDIRECT(ADDRESS(($AO348-1)*3+$AP348+5,$AQ348+7))="",0,INDIRECT(ADDRESS(($AO348-1)*3+$AP348+5,$AQ348+7))),IF(INDIRECT(ADDRESS(($AO348-1)*3+$AP348+5,$AQ348+7))="",0,IF(COUNTIF(INDIRECT(ADDRESS(($AO348-1)*36+($AP348-1)*12+6,COLUMN())):INDIRECT(ADDRESS(($AO348-1)*36+($AP348-1)*12+$AQ348+4,COLUMN())),INDIRECT(ADDRESS(($AO348-1)*3+$AP348+5,$AQ348+7)))&gt;=1,0,INDIRECT(ADDRESS(($AO348-1)*3+$AP348+5,$AQ348+7)))))</f>
        <v>0</v>
      </c>
      <c r="AS348" s="304">
        <f ca="1">COUNTIF(INDIRECT("H"&amp;(ROW()+12*(($AO348-1)*3+$AP348)-ROW())/12+5):INDIRECT("S"&amp;(ROW()+12*(($AO348-1)*3+$AP348)-ROW())/12+5),AR348)</f>
        <v>0</v>
      </c>
      <c r="AT348" s="306">
        <f ca="1">IF($AQ348=1,IF(INDIRECT(ADDRESS(($AO348-1)*3+$AP348+5,$AQ348+20))="",0,INDIRECT(ADDRESS(($AO348-1)*3+$AP348+5,$AQ348+20))),IF(INDIRECT(ADDRESS(($AO348-1)*3+$AP348+5,$AQ348+20))="",0,IF(COUNTIF(INDIRECT(ADDRESS(($AO348-1)*36+($AP348-1)*12+6,COLUMN())):INDIRECT(ADDRESS(($AO348-1)*36+($AP348-1)*12+$AQ348+4,COLUMN())),INDIRECT(ADDRESS(($AO348-1)*3+$AP348+5,$AQ348+20)))&gt;=1,0,INDIRECT(ADDRESS(($AO348-1)*3+$AP348+5,$AQ348+20)))))</f>
        <v>0</v>
      </c>
      <c r="AU348" s="304">
        <f ca="1">COUNTIF(INDIRECT("U"&amp;(ROW()+12*(($AO348-1)*3+$AP348)-ROW())/12+5):INDIRECT("AF"&amp;(ROW()+12*(($AO348-1)*3+$AP348)-ROW())/12+5),AT348)</f>
        <v>0</v>
      </c>
      <c r="AV348" s="304">
        <f ca="1">IF(AND(AR348+AT348&gt;0,AS348+AU348&gt;0),COUNTIF(AV$6:AV347,"&gt;0")+1,0)</f>
        <v>0</v>
      </c>
    </row>
    <row r="349" spans="41:48" x14ac:dyDescent="0.15">
      <c r="AO349" s="304">
        <v>10</v>
      </c>
      <c r="AP349" s="304">
        <v>2</v>
      </c>
      <c r="AQ349" s="304">
        <v>8</v>
      </c>
      <c r="AR349" s="306">
        <f ca="1">IF($AQ349=1,IF(INDIRECT(ADDRESS(($AO349-1)*3+$AP349+5,$AQ349+7))="",0,INDIRECT(ADDRESS(($AO349-1)*3+$AP349+5,$AQ349+7))),IF(INDIRECT(ADDRESS(($AO349-1)*3+$AP349+5,$AQ349+7))="",0,IF(COUNTIF(INDIRECT(ADDRESS(($AO349-1)*36+($AP349-1)*12+6,COLUMN())):INDIRECT(ADDRESS(($AO349-1)*36+($AP349-1)*12+$AQ349+4,COLUMN())),INDIRECT(ADDRESS(($AO349-1)*3+$AP349+5,$AQ349+7)))&gt;=1,0,INDIRECT(ADDRESS(($AO349-1)*3+$AP349+5,$AQ349+7)))))</f>
        <v>0</v>
      </c>
      <c r="AS349" s="304">
        <f ca="1">COUNTIF(INDIRECT("H"&amp;(ROW()+12*(($AO349-1)*3+$AP349)-ROW())/12+5):INDIRECT("S"&amp;(ROW()+12*(($AO349-1)*3+$AP349)-ROW())/12+5),AR349)</f>
        <v>0</v>
      </c>
      <c r="AT349" s="306">
        <f ca="1">IF($AQ349=1,IF(INDIRECT(ADDRESS(($AO349-1)*3+$AP349+5,$AQ349+20))="",0,INDIRECT(ADDRESS(($AO349-1)*3+$AP349+5,$AQ349+20))),IF(INDIRECT(ADDRESS(($AO349-1)*3+$AP349+5,$AQ349+20))="",0,IF(COUNTIF(INDIRECT(ADDRESS(($AO349-1)*36+($AP349-1)*12+6,COLUMN())):INDIRECT(ADDRESS(($AO349-1)*36+($AP349-1)*12+$AQ349+4,COLUMN())),INDIRECT(ADDRESS(($AO349-1)*3+$AP349+5,$AQ349+20)))&gt;=1,0,INDIRECT(ADDRESS(($AO349-1)*3+$AP349+5,$AQ349+20)))))</f>
        <v>0</v>
      </c>
      <c r="AU349" s="304">
        <f ca="1">COUNTIF(INDIRECT("U"&amp;(ROW()+12*(($AO349-1)*3+$AP349)-ROW())/12+5):INDIRECT("AF"&amp;(ROW()+12*(($AO349-1)*3+$AP349)-ROW())/12+5),AT349)</f>
        <v>0</v>
      </c>
      <c r="AV349" s="304">
        <f ca="1">IF(AND(AR349+AT349&gt;0,AS349+AU349&gt;0),COUNTIF(AV$6:AV348,"&gt;0")+1,0)</f>
        <v>0</v>
      </c>
    </row>
    <row r="350" spans="41:48" x14ac:dyDescent="0.15">
      <c r="AO350" s="304">
        <v>10</v>
      </c>
      <c r="AP350" s="304">
        <v>2</v>
      </c>
      <c r="AQ350" s="304">
        <v>9</v>
      </c>
      <c r="AR350" s="306">
        <f ca="1">IF($AQ350=1,IF(INDIRECT(ADDRESS(($AO350-1)*3+$AP350+5,$AQ350+7))="",0,INDIRECT(ADDRESS(($AO350-1)*3+$AP350+5,$AQ350+7))),IF(INDIRECT(ADDRESS(($AO350-1)*3+$AP350+5,$AQ350+7))="",0,IF(COUNTIF(INDIRECT(ADDRESS(($AO350-1)*36+($AP350-1)*12+6,COLUMN())):INDIRECT(ADDRESS(($AO350-1)*36+($AP350-1)*12+$AQ350+4,COLUMN())),INDIRECT(ADDRESS(($AO350-1)*3+$AP350+5,$AQ350+7)))&gt;=1,0,INDIRECT(ADDRESS(($AO350-1)*3+$AP350+5,$AQ350+7)))))</f>
        <v>0</v>
      </c>
      <c r="AS350" s="304">
        <f ca="1">COUNTIF(INDIRECT("H"&amp;(ROW()+12*(($AO350-1)*3+$AP350)-ROW())/12+5):INDIRECT("S"&amp;(ROW()+12*(($AO350-1)*3+$AP350)-ROW())/12+5),AR350)</f>
        <v>0</v>
      </c>
      <c r="AT350" s="306">
        <f ca="1">IF($AQ350=1,IF(INDIRECT(ADDRESS(($AO350-1)*3+$AP350+5,$AQ350+20))="",0,INDIRECT(ADDRESS(($AO350-1)*3+$AP350+5,$AQ350+20))),IF(INDIRECT(ADDRESS(($AO350-1)*3+$AP350+5,$AQ350+20))="",0,IF(COUNTIF(INDIRECT(ADDRESS(($AO350-1)*36+($AP350-1)*12+6,COLUMN())):INDIRECT(ADDRESS(($AO350-1)*36+($AP350-1)*12+$AQ350+4,COLUMN())),INDIRECT(ADDRESS(($AO350-1)*3+$AP350+5,$AQ350+20)))&gt;=1,0,INDIRECT(ADDRESS(($AO350-1)*3+$AP350+5,$AQ350+20)))))</f>
        <v>0</v>
      </c>
      <c r="AU350" s="304">
        <f ca="1">COUNTIF(INDIRECT("U"&amp;(ROW()+12*(($AO350-1)*3+$AP350)-ROW())/12+5):INDIRECT("AF"&amp;(ROW()+12*(($AO350-1)*3+$AP350)-ROW())/12+5),AT350)</f>
        <v>0</v>
      </c>
      <c r="AV350" s="304">
        <f ca="1">IF(AND(AR350+AT350&gt;0,AS350+AU350&gt;0),COUNTIF(AV$6:AV349,"&gt;0")+1,0)</f>
        <v>0</v>
      </c>
    </row>
    <row r="351" spans="41:48" x14ac:dyDescent="0.15">
      <c r="AO351" s="304">
        <v>10</v>
      </c>
      <c r="AP351" s="304">
        <v>2</v>
      </c>
      <c r="AQ351" s="304">
        <v>10</v>
      </c>
      <c r="AR351" s="306">
        <f ca="1">IF($AQ351=1,IF(INDIRECT(ADDRESS(($AO351-1)*3+$AP351+5,$AQ351+7))="",0,INDIRECT(ADDRESS(($AO351-1)*3+$AP351+5,$AQ351+7))),IF(INDIRECT(ADDRESS(($AO351-1)*3+$AP351+5,$AQ351+7))="",0,IF(COUNTIF(INDIRECT(ADDRESS(($AO351-1)*36+($AP351-1)*12+6,COLUMN())):INDIRECT(ADDRESS(($AO351-1)*36+($AP351-1)*12+$AQ351+4,COLUMN())),INDIRECT(ADDRESS(($AO351-1)*3+$AP351+5,$AQ351+7)))&gt;=1,0,INDIRECT(ADDRESS(($AO351-1)*3+$AP351+5,$AQ351+7)))))</f>
        <v>0</v>
      </c>
      <c r="AS351" s="304">
        <f ca="1">COUNTIF(INDIRECT("H"&amp;(ROW()+12*(($AO351-1)*3+$AP351)-ROW())/12+5):INDIRECT("S"&amp;(ROW()+12*(($AO351-1)*3+$AP351)-ROW())/12+5),AR351)</f>
        <v>0</v>
      </c>
      <c r="AT351" s="306">
        <f ca="1">IF($AQ351=1,IF(INDIRECT(ADDRESS(($AO351-1)*3+$AP351+5,$AQ351+20))="",0,INDIRECT(ADDRESS(($AO351-1)*3+$AP351+5,$AQ351+20))),IF(INDIRECT(ADDRESS(($AO351-1)*3+$AP351+5,$AQ351+20))="",0,IF(COUNTIF(INDIRECT(ADDRESS(($AO351-1)*36+($AP351-1)*12+6,COLUMN())):INDIRECT(ADDRESS(($AO351-1)*36+($AP351-1)*12+$AQ351+4,COLUMN())),INDIRECT(ADDRESS(($AO351-1)*3+$AP351+5,$AQ351+20)))&gt;=1,0,INDIRECT(ADDRESS(($AO351-1)*3+$AP351+5,$AQ351+20)))))</f>
        <v>0</v>
      </c>
      <c r="AU351" s="304">
        <f ca="1">COUNTIF(INDIRECT("U"&amp;(ROW()+12*(($AO351-1)*3+$AP351)-ROW())/12+5):INDIRECT("AF"&amp;(ROW()+12*(($AO351-1)*3+$AP351)-ROW())/12+5),AT351)</f>
        <v>0</v>
      </c>
      <c r="AV351" s="304">
        <f ca="1">IF(AND(AR351+AT351&gt;0,AS351+AU351&gt;0),COUNTIF(AV$6:AV350,"&gt;0")+1,0)</f>
        <v>0</v>
      </c>
    </row>
    <row r="352" spans="41:48" x14ac:dyDescent="0.15">
      <c r="AO352" s="304">
        <v>10</v>
      </c>
      <c r="AP352" s="304">
        <v>2</v>
      </c>
      <c r="AQ352" s="304">
        <v>11</v>
      </c>
      <c r="AR352" s="306">
        <f ca="1">IF($AQ352=1,IF(INDIRECT(ADDRESS(($AO352-1)*3+$AP352+5,$AQ352+7))="",0,INDIRECT(ADDRESS(($AO352-1)*3+$AP352+5,$AQ352+7))),IF(INDIRECT(ADDRESS(($AO352-1)*3+$AP352+5,$AQ352+7))="",0,IF(COUNTIF(INDIRECT(ADDRESS(($AO352-1)*36+($AP352-1)*12+6,COLUMN())):INDIRECT(ADDRESS(($AO352-1)*36+($AP352-1)*12+$AQ352+4,COLUMN())),INDIRECT(ADDRESS(($AO352-1)*3+$AP352+5,$AQ352+7)))&gt;=1,0,INDIRECT(ADDRESS(($AO352-1)*3+$AP352+5,$AQ352+7)))))</f>
        <v>0</v>
      </c>
      <c r="AS352" s="304">
        <f ca="1">COUNTIF(INDIRECT("H"&amp;(ROW()+12*(($AO352-1)*3+$AP352)-ROW())/12+5):INDIRECT("S"&amp;(ROW()+12*(($AO352-1)*3+$AP352)-ROW())/12+5),AR352)</f>
        <v>0</v>
      </c>
      <c r="AT352" s="306">
        <f ca="1">IF($AQ352=1,IF(INDIRECT(ADDRESS(($AO352-1)*3+$AP352+5,$AQ352+20))="",0,INDIRECT(ADDRESS(($AO352-1)*3+$AP352+5,$AQ352+20))),IF(INDIRECT(ADDRESS(($AO352-1)*3+$AP352+5,$AQ352+20))="",0,IF(COUNTIF(INDIRECT(ADDRESS(($AO352-1)*36+($AP352-1)*12+6,COLUMN())):INDIRECT(ADDRESS(($AO352-1)*36+($AP352-1)*12+$AQ352+4,COLUMN())),INDIRECT(ADDRESS(($AO352-1)*3+$AP352+5,$AQ352+20)))&gt;=1,0,INDIRECT(ADDRESS(($AO352-1)*3+$AP352+5,$AQ352+20)))))</f>
        <v>0</v>
      </c>
      <c r="AU352" s="304">
        <f ca="1">COUNTIF(INDIRECT("U"&amp;(ROW()+12*(($AO352-1)*3+$AP352)-ROW())/12+5):INDIRECT("AF"&amp;(ROW()+12*(($AO352-1)*3+$AP352)-ROW())/12+5),AT352)</f>
        <v>0</v>
      </c>
      <c r="AV352" s="304">
        <f ca="1">IF(AND(AR352+AT352&gt;0,AS352+AU352&gt;0),COUNTIF(AV$6:AV351,"&gt;0")+1,0)</f>
        <v>0</v>
      </c>
    </row>
    <row r="353" spans="41:48" x14ac:dyDescent="0.15">
      <c r="AO353" s="304">
        <v>10</v>
      </c>
      <c r="AP353" s="304">
        <v>2</v>
      </c>
      <c r="AQ353" s="304">
        <v>12</v>
      </c>
      <c r="AR353" s="306">
        <f ca="1">IF($AQ353=1,IF(INDIRECT(ADDRESS(($AO353-1)*3+$AP353+5,$AQ353+7))="",0,INDIRECT(ADDRESS(($AO353-1)*3+$AP353+5,$AQ353+7))),IF(INDIRECT(ADDRESS(($AO353-1)*3+$AP353+5,$AQ353+7))="",0,IF(COUNTIF(INDIRECT(ADDRESS(($AO353-1)*36+($AP353-1)*12+6,COLUMN())):INDIRECT(ADDRESS(($AO353-1)*36+($AP353-1)*12+$AQ353+4,COLUMN())),INDIRECT(ADDRESS(($AO353-1)*3+$AP353+5,$AQ353+7)))&gt;=1,0,INDIRECT(ADDRESS(($AO353-1)*3+$AP353+5,$AQ353+7)))))</f>
        <v>0</v>
      </c>
      <c r="AS353" s="304">
        <f ca="1">COUNTIF(INDIRECT("H"&amp;(ROW()+12*(($AO353-1)*3+$AP353)-ROW())/12+5):INDIRECT("S"&amp;(ROW()+12*(($AO353-1)*3+$AP353)-ROW())/12+5),AR353)</f>
        <v>0</v>
      </c>
      <c r="AT353" s="306">
        <f ca="1">IF($AQ353=1,IF(INDIRECT(ADDRESS(($AO353-1)*3+$AP353+5,$AQ353+20))="",0,INDIRECT(ADDRESS(($AO353-1)*3+$AP353+5,$AQ353+20))),IF(INDIRECT(ADDRESS(($AO353-1)*3+$AP353+5,$AQ353+20))="",0,IF(COUNTIF(INDIRECT(ADDRESS(($AO353-1)*36+($AP353-1)*12+6,COLUMN())):INDIRECT(ADDRESS(($AO353-1)*36+($AP353-1)*12+$AQ353+4,COLUMN())),INDIRECT(ADDRESS(($AO353-1)*3+$AP353+5,$AQ353+20)))&gt;=1,0,INDIRECT(ADDRESS(($AO353-1)*3+$AP353+5,$AQ353+20)))))</f>
        <v>0</v>
      </c>
      <c r="AU353" s="304">
        <f ca="1">COUNTIF(INDIRECT("U"&amp;(ROW()+12*(($AO353-1)*3+$AP353)-ROW())/12+5):INDIRECT("AF"&amp;(ROW()+12*(($AO353-1)*3+$AP353)-ROW())/12+5),AT353)</f>
        <v>0</v>
      </c>
      <c r="AV353" s="304">
        <f ca="1">IF(AND(AR353+AT353&gt;0,AS353+AU353&gt;0),COUNTIF(AV$6:AV352,"&gt;0")+1,0)</f>
        <v>0</v>
      </c>
    </row>
    <row r="354" spans="41:48" x14ac:dyDescent="0.15">
      <c r="AO354" s="304">
        <v>10</v>
      </c>
      <c r="AP354" s="304">
        <v>3</v>
      </c>
      <c r="AQ354" s="304">
        <v>1</v>
      </c>
      <c r="AR354" s="306">
        <f ca="1">IF($AQ354=1,IF(INDIRECT(ADDRESS(($AO354-1)*3+$AP354+5,$AQ354+7))="",0,INDIRECT(ADDRESS(($AO354-1)*3+$AP354+5,$AQ354+7))),IF(INDIRECT(ADDRESS(($AO354-1)*3+$AP354+5,$AQ354+7))="",0,IF(COUNTIF(INDIRECT(ADDRESS(($AO354-1)*36+($AP354-1)*12+6,COLUMN())):INDIRECT(ADDRESS(($AO354-1)*36+($AP354-1)*12+$AQ354+4,COLUMN())),INDIRECT(ADDRESS(($AO354-1)*3+$AP354+5,$AQ354+7)))&gt;=1,0,INDIRECT(ADDRESS(($AO354-1)*3+$AP354+5,$AQ354+7)))))</f>
        <v>0</v>
      </c>
      <c r="AS354" s="304">
        <f ca="1">COUNTIF(INDIRECT("H"&amp;(ROW()+12*(($AO354-1)*3+$AP354)-ROW())/12+5):INDIRECT("S"&amp;(ROW()+12*(($AO354-1)*3+$AP354)-ROW())/12+5),AR354)</f>
        <v>0</v>
      </c>
      <c r="AT354" s="306">
        <f ca="1">IF($AQ354=1,IF(INDIRECT(ADDRESS(($AO354-1)*3+$AP354+5,$AQ354+20))="",0,INDIRECT(ADDRESS(($AO354-1)*3+$AP354+5,$AQ354+20))),IF(INDIRECT(ADDRESS(($AO354-1)*3+$AP354+5,$AQ354+20))="",0,IF(COUNTIF(INDIRECT(ADDRESS(($AO354-1)*36+($AP354-1)*12+6,COLUMN())):INDIRECT(ADDRESS(($AO354-1)*36+($AP354-1)*12+$AQ354+4,COLUMN())),INDIRECT(ADDRESS(($AO354-1)*3+$AP354+5,$AQ354+20)))&gt;=1,0,INDIRECT(ADDRESS(($AO354-1)*3+$AP354+5,$AQ354+20)))))</f>
        <v>0</v>
      </c>
      <c r="AU354" s="304">
        <f ca="1">COUNTIF(INDIRECT("U"&amp;(ROW()+12*(($AO354-1)*3+$AP354)-ROW())/12+5):INDIRECT("AF"&amp;(ROW()+12*(($AO354-1)*3+$AP354)-ROW())/12+5),AT354)</f>
        <v>0</v>
      </c>
      <c r="AV354" s="304">
        <f ca="1">IF(AND(AR354+AT354&gt;0,AS354+AU354&gt;0),COUNTIF(AV$6:AV353,"&gt;0")+1,0)</f>
        <v>0</v>
      </c>
    </row>
    <row r="355" spans="41:48" x14ac:dyDescent="0.15">
      <c r="AO355" s="304">
        <v>10</v>
      </c>
      <c r="AP355" s="304">
        <v>3</v>
      </c>
      <c r="AQ355" s="304">
        <v>2</v>
      </c>
      <c r="AR355" s="306">
        <f ca="1">IF($AQ355=1,IF(INDIRECT(ADDRESS(($AO355-1)*3+$AP355+5,$AQ355+7))="",0,INDIRECT(ADDRESS(($AO355-1)*3+$AP355+5,$AQ355+7))),IF(INDIRECT(ADDRESS(($AO355-1)*3+$AP355+5,$AQ355+7))="",0,IF(COUNTIF(INDIRECT(ADDRESS(($AO355-1)*36+($AP355-1)*12+6,COLUMN())):INDIRECT(ADDRESS(($AO355-1)*36+($AP355-1)*12+$AQ355+4,COLUMN())),INDIRECT(ADDRESS(($AO355-1)*3+$AP355+5,$AQ355+7)))&gt;=1,0,INDIRECT(ADDRESS(($AO355-1)*3+$AP355+5,$AQ355+7)))))</f>
        <v>0</v>
      </c>
      <c r="AS355" s="304">
        <f ca="1">COUNTIF(INDIRECT("H"&amp;(ROW()+12*(($AO355-1)*3+$AP355)-ROW())/12+5):INDIRECT("S"&amp;(ROW()+12*(($AO355-1)*3+$AP355)-ROW())/12+5),AR355)</f>
        <v>0</v>
      </c>
      <c r="AT355" s="306">
        <f ca="1">IF($AQ355=1,IF(INDIRECT(ADDRESS(($AO355-1)*3+$AP355+5,$AQ355+20))="",0,INDIRECT(ADDRESS(($AO355-1)*3+$AP355+5,$AQ355+20))),IF(INDIRECT(ADDRESS(($AO355-1)*3+$AP355+5,$AQ355+20))="",0,IF(COUNTIF(INDIRECT(ADDRESS(($AO355-1)*36+($AP355-1)*12+6,COLUMN())):INDIRECT(ADDRESS(($AO355-1)*36+($AP355-1)*12+$AQ355+4,COLUMN())),INDIRECT(ADDRESS(($AO355-1)*3+$AP355+5,$AQ355+20)))&gt;=1,0,INDIRECT(ADDRESS(($AO355-1)*3+$AP355+5,$AQ355+20)))))</f>
        <v>0</v>
      </c>
      <c r="AU355" s="304">
        <f ca="1">COUNTIF(INDIRECT("U"&amp;(ROW()+12*(($AO355-1)*3+$AP355)-ROW())/12+5):INDIRECT("AF"&amp;(ROW()+12*(($AO355-1)*3+$AP355)-ROW())/12+5),AT355)</f>
        <v>0</v>
      </c>
      <c r="AV355" s="304">
        <f ca="1">IF(AND(AR355+AT355&gt;0,AS355+AU355&gt;0),COUNTIF(AV$6:AV354,"&gt;0")+1,0)</f>
        <v>0</v>
      </c>
    </row>
    <row r="356" spans="41:48" x14ac:dyDescent="0.15">
      <c r="AO356" s="304">
        <v>10</v>
      </c>
      <c r="AP356" s="304">
        <v>3</v>
      </c>
      <c r="AQ356" s="304">
        <v>3</v>
      </c>
      <c r="AR356" s="306">
        <f ca="1">IF($AQ356=1,IF(INDIRECT(ADDRESS(($AO356-1)*3+$AP356+5,$AQ356+7))="",0,INDIRECT(ADDRESS(($AO356-1)*3+$AP356+5,$AQ356+7))),IF(INDIRECT(ADDRESS(($AO356-1)*3+$AP356+5,$AQ356+7))="",0,IF(COUNTIF(INDIRECT(ADDRESS(($AO356-1)*36+($AP356-1)*12+6,COLUMN())):INDIRECT(ADDRESS(($AO356-1)*36+($AP356-1)*12+$AQ356+4,COLUMN())),INDIRECT(ADDRESS(($AO356-1)*3+$AP356+5,$AQ356+7)))&gt;=1,0,INDIRECT(ADDRESS(($AO356-1)*3+$AP356+5,$AQ356+7)))))</f>
        <v>0</v>
      </c>
      <c r="AS356" s="304">
        <f ca="1">COUNTIF(INDIRECT("H"&amp;(ROW()+12*(($AO356-1)*3+$AP356)-ROW())/12+5):INDIRECT("S"&amp;(ROW()+12*(($AO356-1)*3+$AP356)-ROW())/12+5),AR356)</f>
        <v>0</v>
      </c>
      <c r="AT356" s="306">
        <f ca="1">IF($AQ356=1,IF(INDIRECT(ADDRESS(($AO356-1)*3+$AP356+5,$AQ356+20))="",0,INDIRECT(ADDRESS(($AO356-1)*3+$AP356+5,$AQ356+20))),IF(INDIRECT(ADDRESS(($AO356-1)*3+$AP356+5,$AQ356+20))="",0,IF(COUNTIF(INDIRECT(ADDRESS(($AO356-1)*36+($AP356-1)*12+6,COLUMN())):INDIRECT(ADDRESS(($AO356-1)*36+($AP356-1)*12+$AQ356+4,COLUMN())),INDIRECT(ADDRESS(($AO356-1)*3+$AP356+5,$AQ356+20)))&gt;=1,0,INDIRECT(ADDRESS(($AO356-1)*3+$AP356+5,$AQ356+20)))))</f>
        <v>0</v>
      </c>
      <c r="AU356" s="304">
        <f ca="1">COUNTIF(INDIRECT("U"&amp;(ROW()+12*(($AO356-1)*3+$AP356)-ROW())/12+5):INDIRECT("AF"&amp;(ROW()+12*(($AO356-1)*3+$AP356)-ROW())/12+5),AT356)</f>
        <v>0</v>
      </c>
      <c r="AV356" s="304">
        <f ca="1">IF(AND(AR356+AT356&gt;0,AS356+AU356&gt;0),COUNTIF(AV$6:AV355,"&gt;0")+1,0)</f>
        <v>0</v>
      </c>
    </row>
    <row r="357" spans="41:48" x14ac:dyDescent="0.15">
      <c r="AO357" s="304">
        <v>10</v>
      </c>
      <c r="AP357" s="304">
        <v>3</v>
      </c>
      <c r="AQ357" s="304">
        <v>4</v>
      </c>
      <c r="AR357" s="306">
        <f ca="1">IF($AQ357=1,IF(INDIRECT(ADDRESS(($AO357-1)*3+$AP357+5,$AQ357+7))="",0,INDIRECT(ADDRESS(($AO357-1)*3+$AP357+5,$AQ357+7))),IF(INDIRECT(ADDRESS(($AO357-1)*3+$AP357+5,$AQ357+7))="",0,IF(COUNTIF(INDIRECT(ADDRESS(($AO357-1)*36+($AP357-1)*12+6,COLUMN())):INDIRECT(ADDRESS(($AO357-1)*36+($AP357-1)*12+$AQ357+4,COLUMN())),INDIRECT(ADDRESS(($AO357-1)*3+$AP357+5,$AQ357+7)))&gt;=1,0,INDIRECT(ADDRESS(($AO357-1)*3+$AP357+5,$AQ357+7)))))</f>
        <v>0</v>
      </c>
      <c r="AS357" s="304">
        <f ca="1">COUNTIF(INDIRECT("H"&amp;(ROW()+12*(($AO357-1)*3+$AP357)-ROW())/12+5):INDIRECT("S"&amp;(ROW()+12*(($AO357-1)*3+$AP357)-ROW())/12+5),AR357)</f>
        <v>0</v>
      </c>
      <c r="AT357" s="306">
        <f ca="1">IF($AQ357=1,IF(INDIRECT(ADDRESS(($AO357-1)*3+$AP357+5,$AQ357+20))="",0,INDIRECT(ADDRESS(($AO357-1)*3+$AP357+5,$AQ357+20))),IF(INDIRECT(ADDRESS(($AO357-1)*3+$AP357+5,$AQ357+20))="",0,IF(COUNTIF(INDIRECT(ADDRESS(($AO357-1)*36+($AP357-1)*12+6,COLUMN())):INDIRECT(ADDRESS(($AO357-1)*36+($AP357-1)*12+$AQ357+4,COLUMN())),INDIRECT(ADDRESS(($AO357-1)*3+$AP357+5,$AQ357+20)))&gt;=1,0,INDIRECT(ADDRESS(($AO357-1)*3+$AP357+5,$AQ357+20)))))</f>
        <v>0</v>
      </c>
      <c r="AU357" s="304">
        <f ca="1">COUNTIF(INDIRECT("U"&amp;(ROW()+12*(($AO357-1)*3+$AP357)-ROW())/12+5):INDIRECT("AF"&amp;(ROW()+12*(($AO357-1)*3+$AP357)-ROW())/12+5),AT357)</f>
        <v>0</v>
      </c>
      <c r="AV357" s="304">
        <f ca="1">IF(AND(AR357+AT357&gt;0,AS357+AU357&gt;0),COUNTIF(AV$6:AV356,"&gt;0")+1,0)</f>
        <v>0</v>
      </c>
    </row>
    <row r="358" spans="41:48" x14ac:dyDescent="0.15">
      <c r="AO358" s="304">
        <v>10</v>
      </c>
      <c r="AP358" s="304">
        <v>3</v>
      </c>
      <c r="AQ358" s="304">
        <v>5</v>
      </c>
      <c r="AR358" s="306">
        <f ca="1">IF($AQ358=1,IF(INDIRECT(ADDRESS(($AO358-1)*3+$AP358+5,$AQ358+7))="",0,INDIRECT(ADDRESS(($AO358-1)*3+$AP358+5,$AQ358+7))),IF(INDIRECT(ADDRESS(($AO358-1)*3+$AP358+5,$AQ358+7))="",0,IF(COUNTIF(INDIRECT(ADDRESS(($AO358-1)*36+($AP358-1)*12+6,COLUMN())):INDIRECT(ADDRESS(($AO358-1)*36+($AP358-1)*12+$AQ358+4,COLUMN())),INDIRECT(ADDRESS(($AO358-1)*3+$AP358+5,$AQ358+7)))&gt;=1,0,INDIRECT(ADDRESS(($AO358-1)*3+$AP358+5,$AQ358+7)))))</f>
        <v>0</v>
      </c>
      <c r="AS358" s="304">
        <f ca="1">COUNTIF(INDIRECT("H"&amp;(ROW()+12*(($AO358-1)*3+$AP358)-ROW())/12+5):INDIRECT("S"&amp;(ROW()+12*(($AO358-1)*3+$AP358)-ROW())/12+5),AR358)</f>
        <v>0</v>
      </c>
      <c r="AT358" s="306">
        <f ca="1">IF($AQ358=1,IF(INDIRECT(ADDRESS(($AO358-1)*3+$AP358+5,$AQ358+20))="",0,INDIRECT(ADDRESS(($AO358-1)*3+$AP358+5,$AQ358+20))),IF(INDIRECT(ADDRESS(($AO358-1)*3+$AP358+5,$AQ358+20))="",0,IF(COUNTIF(INDIRECT(ADDRESS(($AO358-1)*36+($AP358-1)*12+6,COLUMN())):INDIRECT(ADDRESS(($AO358-1)*36+($AP358-1)*12+$AQ358+4,COLUMN())),INDIRECT(ADDRESS(($AO358-1)*3+$AP358+5,$AQ358+20)))&gt;=1,0,INDIRECT(ADDRESS(($AO358-1)*3+$AP358+5,$AQ358+20)))))</f>
        <v>0</v>
      </c>
      <c r="AU358" s="304">
        <f ca="1">COUNTIF(INDIRECT("U"&amp;(ROW()+12*(($AO358-1)*3+$AP358)-ROW())/12+5):INDIRECT("AF"&amp;(ROW()+12*(($AO358-1)*3+$AP358)-ROW())/12+5),AT358)</f>
        <v>0</v>
      </c>
      <c r="AV358" s="304">
        <f ca="1">IF(AND(AR358+AT358&gt;0,AS358+AU358&gt;0),COUNTIF(AV$6:AV357,"&gt;0")+1,0)</f>
        <v>0</v>
      </c>
    </row>
    <row r="359" spans="41:48" x14ac:dyDescent="0.15">
      <c r="AO359" s="304">
        <v>10</v>
      </c>
      <c r="AP359" s="304">
        <v>3</v>
      </c>
      <c r="AQ359" s="304">
        <v>6</v>
      </c>
      <c r="AR359" s="306">
        <f ca="1">IF($AQ359=1,IF(INDIRECT(ADDRESS(($AO359-1)*3+$AP359+5,$AQ359+7))="",0,INDIRECT(ADDRESS(($AO359-1)*3+$AP359+5,$AQ359+7))),IF(INDIRECT(ADDRESS(($AO359-1)*3+$AP359+5,$AQ359+7))="",0,IF(COUNTIF(INDIRECT(ADDRESS(($AO359-1)*36+($AP359-1)*12+6,COLUMN())):INDIRECT(ADDRESS(($AO359-1)*36+($AP359-1)*12+$AQ359+4,COLUMN())),INDIRECT(ADDRESS(($AO359-1)*3+$AP359+5,$AQ359+7)))&gt;=1,0,INDIRECT(ADDRESS(($AO359-1)*3+$AP359+5,$AQ359+7)))))</f>
        <v>0</v>
      </c>
      <c r="AS359" s="304">
        <f ca="1">COUNTIF(INDIRECT("H"&amp;(ROW()+12*(($AO359-1)*3+$AP359)-ROW())/12+5):INDIRECT("S"&amp;(ROW()+12*(($AO359-1)*3+$AP359)-ROW())/12+5),AR359)</f>
        <v>0</v>
      </c>
      <c r="AT359" s="306">
        <f ca="1">IF($AQ359=1,IF(INDIRECT(ADDRESS(($AO359-1)*3+$AP359+5,$AQ359+20))="",0,INDIRECT(ADDRESS(($AO359-1)*3+$AP359+5,$AQ359+20))),IF(INDIRECT(ADDRESS(($AO359-1)*3+$AP359+5,$AQ359+20))="",0,IF(COUNTIF(INDIRECT(ADDRESS(($AO359-1)*36+($AP359-1)*12+6,COLUMN())):INDIRECT(ADDRESS(($AO359-1)*36+($AP359-1)*12+$AQ359+4,COLUMN())),INDIRECT(ADDRESS(($AO359-1)*3+$AP359+5,$AQ359+20)))&gt;=1,0,INDIRECT(ADDRESS(($AO359-1)*3+$AP359+5,$AQ359+20)))))</f>
        <v>0</v>
      </c>
      <c r="AU359" s="304">
        <f ca="1">COUNTIF(INDIRECT("U"&amp;(ROW()+12*(($AO359-1)*3+$AP359)-ROW())/12+5):INDIRECT("AF"&amp;(ROW()+12*(($AO359-1)*3+$AP359)-ROW())/12+5),AT359)</f>
        <v>0</v>
      </c>
      <c r="AV359" s="304">
        <f ca="1">IF(AND(AR359+AT359&gt;0,AS359+AU359&gt;0),COUNTIF(AV$6:AV358,"&gt;0")+1,0)</f>
        <v>0</v>
      </c>
    </row>
    <row r="360" spans="41:48" x14ac:dyDescent="0.15">
      <c r="AO360" s="304">
        <v>10</v>
      </c>
      <c r="AP360" s="304">
        <v>3</v>
      </c>
      <c r="AQ360" s="304">
        <v>7</v>
      </c>
      <c r="AR360" s="306">
        <f ca="1">IF($AQ360=1,IF(INDIRECT(ADDRESS(($AO360-1)*3+$AP360+5,$AQ360+7))="",0,INDIRECT(ADDRESS(($AO360-1)*3+$AP360+5,$AQ360+7))),IF(INDIRECT(ADDRESS(($AO360-1)*3+$AP360+5,$AQ360+7))="",0,IF(COUNTIF(INDIRECT(ADDRESS(($AO360-1)*36+($AP360-1)*12+6,COLUMN())):INDIRECT(ADDRESS(($AO360-1)*36+($AP360-1)*12+$AQ360+4,COLUMN())),INDIRECT(ADDRESS(($AO360-1)*3+$AP360+5,$AQ360+7)))&gt;=1,0,INDIRECT(ADDRESS(($AO360-1)*3+$AP360+5,$AQ360+7)))))</f>
        <v>0</v>
      </c>
      <c r="AS360" s="304">
        <f ca="1">COUNTIF(INDIRECT("H"&amp;(ROW()+12*(($AO360-1)*3+$AP360)-ROW())/12+5):INDIRECT("S"&amp;(ROW()+12*(($AO360-1)*3+$AP360)-ROW())/12+5),AR360)</f>
        <v>0</v>
      </c>
      <c r="AT360" s="306">
        <f ca="1">IF($AQ360=1,IF(INDIRECT(ADDRESS(($AO360-1)*3+$AP360+5,$AQ360+20))="",0,INDIRECT(ADDRESS(($AO360-1)*3+$AP360+5,$AQ360+20))),IF(INDIRECT(ADDRESS(($AO360-1)*3+$AP360+5,$AQ360+20))="",0,IF(COUNTIF(INDIRECT(ADDRESS(($AO360-1)*36+($AP360-1)*12+6,COLUMN())):INDIRECT(ADDRESS(($AO360-1)*36+($AP360-1)*12+$AQ360+4,COLUMN())),INDIRECT(ADDRESS(($AO360-1)*3+$AP360+5,$AQ360+20)))&gt;=1,0,INDIRECT(ADDRESS(($AO360-1)*3+$AP360+5,$AQ360+20)))))</f>
        <v>0</v>
      </c>
      <c r="AU360" s="304">
        <f ca="1">COUNTIF(INDIRECT("U"&amp;(ROW()+12*(($AO360-1)*3+$AP360)-ROW())/12+5):INDIRECT("AF"&amp;(ROW()+12*(($AO360-1)*3+$AP360)-ROW())/12+5),AT360)</f>
        <v>0</v>
      </c>
      <c r="AV360" s="304">
        <f ca="1">IF(AND(AR360+AT360&gt;0,AS360+AU360&gt;0),COUNTIF(AV$6:AV359,"&gt;0")+1,0)</f>
        <v>0</v>
      </c>
    </row>
    <row r="361" spans="41:48" x14ac:dyDescent="0.15">
      <c r="AO361" s="304">
        <v>10</v>
      </c>
      <c r="AP361" s="304">
        <v>3</v>
      </c>
      <c r="AQ361" s="304">
        <v>8</v>
      </c>
      <c r="AR361" s="306">
        <f ca="1">IF($AQ361=1,IF(INDIRECT(ADDRESS(($AO361-1)*3+$AP361+5,$AQ361+7))="",0,INDIRECT(ADDRESS(($AO361-1)*3+$AP361+5,$AQ361+7))),IF(INDIRECT(ADDRESS(($AO361-1)*3+$AP361+5,$AQ361+7))="",0,IF(COUNTIF(INDIRECT(ADDRESS(($AO361-1)*36+($AP361-1)*12+6,COLUMN())):INDIRECT(ADDRESS(($AO361-1)*36+($AP361-1)*12+$AQ361+4,COLUMN())),INDIRECT(ADDRESS(($AO361-1)*3+$AP361+5,$AQ361+7)))&gt;=1,0,INDIRECT(ADDRESS(($AO361-1)*3+$AP361+5,$AQ361+7)))))</f>
        <v>0</v>
      </c>
      <c r="AS361" s="304">
        <f ca="1">COUNTIF(INDIRECT("H"&amp;(ROW()+12*(($AO361-1)*3+$AP361)-ROW())/12+5):INDIRECT("S"&amp;(ROW()+12*(($AO361-1)*3+$AP361)-ROW())/12+5),AR361)</f>
        <v>0</v>
      </c>
      <c r="AT361" s="306">
        <f ca="1">IF($AQ361=1,IF(INDIRECT(ADDRESS(($AO361-1)*3+$AP361+5,$AQ361+20))="",0,INDIRECT(ADDRESS(($AO361-1)*3+$AP361+5,$AQ361+20))),IF(INDIRECT(ADDRESS(($AO361-1)*3+$AP361+5,$AQ361+20))="",0,IF(COUNTIF(INDIRECT(ADDRESS(($AO361-1)*36+($AP361-1)*12+6,COLUMN())):INDIRECT(ADDRESS(($AO361-1)*36+($AP361-1)*12+$AQ361+4,COLUMN())),INDIRECT(ADDRESS(($AO361-1)*3+$AP361+5,$AQ361+20)))&gt;=1,0,INDIRECT(ADDRESS(($AO361-1)*3+$AP361+5,$AQ361+20)))))</f>
        <v>0</v>
      </c>
      <c r="AU361" s="304">
        <f ca="1">COUNTIF(INDIRECT("U"&amp;(ROW()+12*(($AO361-1)*3+$AP361)-ROW())/12+5):INDIRECT("AF"&amp;(ROW()+12*(($AO361-1)*3+$AP361)-ROW())/12+5),AT361)</f>
        <v>0</v>
      </c>
      <c r="AV361" s="304">
        <f ca="1">IF(AND(AR361+AT361&gt;0,AS361+AU361&gt;0),COUNTIF(AV$6:AV360,"&gt;0")+1,0)</f>
        <v>0</v>
      </c>
    </row>
    <row r="362" spans="41:48" x14ac:dyDescent="0.15">
      <c r="AO362" s="304">
        <v>10</v>
      </c>
      <c r="AP362" s="304">
        <v>3</v>
      </c>
      <c r="AQ362" s="304">
        <v>9</v>
      </c>
      <c r="AR362" s="306">
        <f ca="1">IF($AQ362=1,IF(INDIRECT(ADDRESS(($AO362-1)*3+$AP362+5,$AQ362+7))="",0,INDIRECT(ADDRESS(($AO362-1)*3+$AP362+5,$AQ362+7))),IF(INDIRECT(ADDRESS(($AO362-1)*3+$AP362+5,$AQ362+7))="",0,IF(COUNTIF(INDIRECT(ADDRESS(($AO362-1)*36+($AP362-1)*12+6,COLUMN())):INDIRECT(ADDRESS(($AO362-1)*36+($AP362-1)*12+$AQ362+4,COLUMN())),INDIRECT(ADDRESS(($AO362-1)*3+$AP362+5,$AQ362+7)))&gt;=1,0,INDIRECT(ADDRESS(($AO362-1)*3+$AP362+5,$AQ362+7)))))</f>
        <v>0</v>
      </c>
      <c r="AS362" s="304">
        <f ca="1">COUNTIF(INDIRECT("H"&amp;(ROW()+12*(($AO362-1)*3+$AP362)-ROW())/12+5):INDIRECT("S"&amp;(ROW()+12*(($AO362-1)*3+$AP362)-ROW())/12+5),AR362)</f>
        <v>0</v>
      </c>
      <c r="AT362" s="306">
        <f ca="1">IF($AQ362=1,IF(INDIRECT(ADDRESS(($AO362-1)*3+$AP362+5,$AQ362+20))="",0,INDIRECT(ADDRESS(($AO362-1)*3+$AP362+5,$AQ362+20))),IF(INDIRECT(ADDRESS(($AO362-1)*3+$AP362+5,$AQ362+20))="",0,IF(COUNTIF(INDIRECT(ADDRESS(($AO362-1)*36+($AP362-1)*12+6,COLUMN())):INDIRECT(ADDRESS(($AO362-1)*36+($AP362-1)*12+$AQ362+4,COLUMN())),INDIRECT(ADDRESS(($AO362-1)*3+$AP362+5,$AQ362+20)))&gt;=1,0,INDIRECT(ADDRESS(($AO362-1)*3+$AP362+5,$AQ362+20)))))</f>
        <v>0</v>
      </c>
      <c r="AU362" s="304">
        <f ca="1">COUNTIF(INDIRECT("U"&amp;(ROW()+12*(($AO362-1)*3+$AP362)-ROW())/12+5):INDIRECT("AF"&amp;(ROW()+12*(($AO362-1)*3+$AP362)-ROW())/12+5),AT362)</f>
        <v>0</v>
      </c>
      <c r="AV362" s="304">
        <f ca="1">IF(AND(AR362+AT362&gt;0,AS362+AU362&gt;0),COUNTIF(AV$6:AV361,"&gt;0")+1,0)</f>
        <v>0</v>
      </c>
    </row>
    <row r="363" spans="41:48" x14ac:dyDescent="0.15">
      <c r="AO363" s="304">
        <v>10</v>
      </c>
      <c r="AP363" s="304">
        <v>3</v>
      </c>
      <c r="AQ363" s="304">
        <v>10</v>
      </c>
      <c r="AR363" s="306">
        <f ca="1">IF($AQ363=1,IF(INDIRECT(ADDRESS(($AO363-1)*3+$AP363+5,$AQ363+7))="",0,INDIRECT(ADDRESS(($AO363-1)*3+$AP363+5,$AQ363+7))),IF(INDIRECT(ADDRESS(($AO363-1)*3+$AP363+5,$AQ363+7))="",0,IF(COUNTIF(INDIRECT(ADDRESS(($AO363-1)*36+($AP363-1)*12+6,COLUMN())):INDIRECT(ADDRESS(($AO363-1)*36+($AP363-1)*12+$AQ363+4,COLUMN())),INDIRECT(ADDRESS(($AO363-1)*3+$AP363+5,$AQ363+7)))&gt;=1,0,INDIRECT(ADDRESS(($AO363-1)*3+$AP363+5,$AQ363+7)))))</f>
        <v>0</v>
      </c>
      <c r="AS363" s="304">
        <f ca="1">COUNTIF(INDIRECT("H"&amp;(ROW()+12*(($AO363-1)*3+$AP363)-ROW())/12+5):INDIRECT("S"&amp;(ROW()+12*(($AO363-1)*3+$AP363)-ROW())/12+5),AR363)</f>
        <v>0</v>
      </c>
      <c r="AT363" s="306">
        <f ca="1">IF($AQ363=1,IF(INDIRECT(ADDRESS(($AO363-1)*3+$AP363+5,$AQ363+20))="",0,INDIRECT(ADDRESS(($AO363-1)*3+$AP363+5,$AQ363+20))),IF(INDIRECT(ADDRESS(($AO363-1)*3+$AP363+5,$AQ363+20))="",0,IF(COUNTIF(INDIRECT(ADDRESS(($AO363-1)*36+($AP363-1)*12+6,COLUMN())):INDIRECT(ADDRESS(($AO363-1)*36+($AP363-1)*12+$AQ363+4,COLUMN())),INDIRECT(ADDRESS(($AO363-1)*3+$AP363+5,$AQ363+20)))&gt;=1,0,INDIRECT(ADDRESS(($AO363-1)*3+$AP363+5,$AQ363+20)))))</f>
        <v>0</v>
      </c>
      <c r="AU363" s="304">
        <f ca="1">COUNTIF(INDIRECT("U"&amp;(ROW()+12*(($AO363-1)*3+$AP363)-ROW())/12+5):INDIRECT("AF"&amp;(ROW()+12*(($AO363-1)*3+$AP363)-ROW())/12+5),AT363)</f>
        <v>0</v>
      </c>
      <c r="AV363" s="304">
        <f ca="1">IF(AND(AR363+AT363&gt;0,AS363+AU363&gt;0),COUNTIF(AV$6:AV362,"&gt;0")+1,0)</f>
        <v>0</v>
      </c>
    </row>
    <row r="364" spans="41:48" x14ac:dyDescent="0.15">
      <c r="AO364" s="304">
        <v>10</v>
      </c>
      <c r="AP364" s="304">
        <v>3</v>
      </c>
      <c r="AQ364" s="304">
        <v>11</v>
      </c>
      <c r="AR364" s="306">
        <f ca="1">IF($AQ364=1,IF(INDIRECT(ADDRESS(($AO364-1)*3+$AP364+5,$AQ364+7))="",0,INDIRECT(ADDRESS(($AO364-1)*3+$AP364+5,$AQ364+7))),IF(INDIRECT(ADDRESS(($AO364-1)*3+$AP364+5,$AQ364+7))="",0,IF(COUNTIF(INDIRECT(ADDRESS(($AO364-1)*36+($AP364-1)*12+6,COLUMN())):INDIRECT(ADDRESS(($AO364-1)*36+($AP364-1)*12+$AQ364+4,COLUMN())),INDIRECT(ADDRESS(($AO364-1)*3+$AP364+5,$AQ364+7)))&gt;=1,0,INDIRECT(ADDRESS(($AO364-1)*3+$AP364+5,$AQ364+7)))))</f>
        <v>0</v>
      </c>
      <c r="AS364" s="304">
        <f ca="1">COUNTIF(INDIRECT("H"&amp;(ROW()+12*(($AO364-1)*3+$AP364)-ROW())/12+5):INDIRECT("S"&amp;(ROW()+12*(($AO364-1)*3+$AP364)-ROW())/12+5),AR364)</f>
        <v>0</v>
      </c>
      <c r="AT364" s="306">
        <f ca="1">IF($AQ364=1,IF(INDIRECT(ADDRESS(($AO364-1)*3+$AP364+5,$AQ364+20))="",0,INDIRECT(ADDRESS(($AO364-1)*3+$AP364+5,$AQ364+20))),IF(INDIRECT(ADDRESS(($AO364-1)*3+$AP364+5,$AQ364+20))="",0,IF(COUNTIF(INDIRECT(ADDRESS(($AO364-1)*36+($AP364-1)*12+6,COLUMN())):INDIRECT(ADDRESS(($AO364-1)*36+($AP364-1)*12+$AQ364+4,COLUMN())),INDIRECT(ADDRESS(($AO364-1)*3+$AP364+5,$AQ364+20)))&gt;=1,0,INDIRECT(ADDRESS(($AO364-1)*3+$AP364+5,$AQ364+20)))))</f>
        <v>0</v>
      </c>
      <c r="AU364" s="304">
        <f ca="1">COUNTIF(INDIRECT("U"&amp;(ROW()+12*(($AO364-1)*3+$AP364)-ROW())/12+5):INDIRECT("AF"&amp;(ROW()+12*(($AO364-1)*3+$AP364)-ROW())/12+5),AT364)</f>
        <v>0</v>
      </c>
      <c r="AV364" s="304">
        <f ca="1">IF(AND(AR364+AT364&gt;0,AS364+AU364&gt;0),COUNTIF(AV$6:AV363,"&gt;0")+1,0)</f>
        <v>0</v>
      </c>
    </row>
    <row r="365" spans="41:48" x14ac:dyDescent="0.15">
      <c r="AO365" s="304">
        <v>10</v>
      </c>
      <c r="AP365" s="304">
        <v>3</v>
      </c>
      <c r="AQ365" s="304">
        <v>12</v>
      </c>
      <c r="AR365" s="306">
        <f ca="1">IF($AQ365=1,IF(INDIRECT(ADDRESS(($AO365-1)*3+$AP365+5,$AQ365+7))="",0,INDIRECT(ADDRESS(($AO365-1)*3+$AP365+5,$AQ365+7))),IF(INDIRECT(ADDRESS(($AO365-1)*3+$AP365+5,$AQ365+7))="",0,IF(COUNTIF(INDIRECT(ADDRESS(($AO365-1)*36+($AP365-1)*12+6,COLUMN())):INDIRECT(ADDRESS(($AO365-1)*36+($AP365-1)*12+$AQ365+4,COLUMN())),INDIRECT(ADDRESS(($AO365-1)*3+$AP365+5,$AQ365+7)))&gt;=1,0,INDIRECT(ADDRESS(($AO365-1)*3+$AP365+5,$AQ365+7)))))</f>
        <v>0</v>
      </c>
      <c r="AS365" s="304">
        <f ca="1">COUNTIF(INDIRECT("H"&amp;(ROW()+12*(($AO365-1)*3+$AP365)-ROW())/12+5):INDIRECT("S"&amp;(ROW()+12*(($AO365-1)*3+$AP365)-ROW())/12+5),AR365)</f>
        <v>0</v>
      </c>
      <c r="AT365" s="306">
        <f ca="1">IF($AQ365=1,IF(INDIRECT(ADDRESS(($AO365-1)*3+$AP365+5,$AQ365+20))="",0,INDIRECT(ADDRESS(($AO365-1)*3+$AP365+5,$AQ365+20))),IF(INDIRECT(ADDRESS(($AO365-1)*3+$AP365+5,$AQ365+20))="",0,IF(COUNTIF(INDIRECT(ADDRESS(($AO365-1)*36+($AP365-1)*12+6,COLUMN())):INDIRECT(ADDRESS(($AO365-1)*36+($AP365-1)*12+$AQ365+4,COLUMN())),INDIRECT(ADDRESS(($AO365-1)*3+$AP365+5,$AQ365+20)))&gt;=1,0,INDIRECT(ADDRESS(($AO365-1)*3+$AP365+5,$AQ365+20)))))</f>
        <v>0</v>
      </c>
      <c r="AU365" s="304">
        <f ca="1">COUNTIF(INDIRECT("U"&amp;(ROW()+12*(($AO365-1)*3+$AP365)-ROW())/12+5):INDIRECT("AF"&amp;(ROW()+12*(($AO365-1)*3+$AP365)-ROW())/12+5),AT365)</f>
        <v>0</v>
      </c>
      <c r="AV365" s="304">
        <f ca="1">IF(AND(AR365+AT365&gt;0,AS365+AU365&gt;0),COUNTIF(AV$6:AV364,"&gt;0")+1,0)</f>
        <v>0</v>
      </c>
    </row>
    <row r="366" spans="41:48" x14ac:dyDescent="0.15">
      <c r="AO366" s="304">
        <v>11</v>
      </c>
      <c r="AP366" s="304">
        <v>1</v>
      </c>
      <c r="AQ366" s="304">
        <v>1</v>
      </c>
      <c r="AR366" s="306">
        <f ca="1">IF($AQ366=1,IF(INDIRECT(ADDRESS(($AO366-1)*3+$AP366+5,$AQ366+7))="",0,INDIRECT(ADDRESS(($AO366-1)*3+$AP366+5,$AQ366+7))),IF(INDIRECT(ADDRESS(($AO366-1)*3+$AP366+5,$AQ366+7))="",0,IF(COUNTIF(INDIRECT(ADDRESS(($AO366-1)*36+($AP366-1)*12+6,COLUMN())):INDIRECT(ADDRESS(($AO366-1)*36+($AP366-1)*12+$AQ366+4,COLUMN())),INDIRECT(ADDRESS(($AO366-1)*3+$AP366+5,$AQ366+7)))&gt;=1,0,INDIRECT(ADDRESS(($AO366-1)*3+$AP366+5,$AQ366+7)))))</f>
        <v>0</v>
      </c>
      <c r="AS366" s="304">
        <f ca="1">COUNTIF(INDIRECT("H"&amp;(ROW()+12*(($AO366-1)*3+$AP366)-ROW())/12+5):INDIRECT("S"&amp;(ROW()+12*(($AO366-1)*3+$AP366)-ROW())/12+5),AR366)</f>
        <v>0</v>
      </c>
      <c r="AT366" s="306">
        <f ca="1">IF($AQ366=1,IF(INDIRECT(ADDRESS(($AO366-1)*3+$AP366+5,$AQ366+20))="",0,INDIRECT(ADDRESS(($AO366-1)*3+$AP366+5,$AQ366+20))),IF(INDIRECT(ADDRESS(($AO366-1)*3+$AP366+5,$AQ366+20))="",0,IF(COUNTIF(INDIRECT(ADDRESS(($AO366-1)*36+($AP366-1)*12+6,COLUMN())):INDIRECT(ADDRESS(($AO366-1)*36+($AP366-1)*12+$AQ366+4,COLUMN())),INDIRECT(ADDRESS(($AO366-1)*3+$AP366+5,$AQ366+20)))&gt;=1,0,INDIRECT(ADDRESS(($AO366-1)*3+$AP366+5,$AQ366+20)))))</f>
        <v>0</v>
      </c>
      <c r="AU366" s="304">
        <f ca="1">COUNTIF(INDIRECT("U"&amp;(ROW()+12*(($AO366-1)*3+$AP366)-ROW())/12+5):INDIRECT("AF"&amp;(ROW()+12*(($AO366-1)*3+$AP366)-ROW())/12+5),AT366)</f>
        <v>0</v>
      </c>
      <c r="AV366" s="304">
        <f ca="1">IF(AND(AR366+AT366&gt;0,AS366+AU366&gt;0),COUNTIF(AV$6:AV365,"&gt;0")+1,0)</f>
        <v>0</v>
      </c>
    </row>
    <row r="367" spans="41:48" x14ac:dyDescent="0.15">
      <c r="AO367" s="304">
        <v>11</v>
      </c>
      <c r="AP367" s="304">
        <v>1</v>
      </c>
      <c r="AQ367" s="304">
        <v>2</v>
      </c>
      <c r="AR367" s="306">
        <f ca="1">IF($AQ367=1,IF(INDIRECT(ADDRESS(($AO367-1)*3+$AP367+5,$AQ367+7))="",0,INDIRECT(ADDRESS(($AO367-1)*3+$AP367+5,$AQ367+7))),IF(INDIRECT(ADDRESS(($AO367-1)*3+$AP367+5,$AQ367+7))="",0,IF(COUNTIF(INDIRECT(ADDRESS(($AO367-1)*36+($AP367-1)*12+6,COLUMN())):INDIRECT(ADDRESS(($AO367-1)*36+($AP367-1)*12+$AQ367+4,COLUMN())),INDIRECT(ADDRESS(($AO367-1)*3+$AP367+5,$AQ367+7)))&gt;=1,0,INDIRECT(ADDRESS(($AO367-1)*3+$AP367+5,$AQ367+7)))))</f>
        <v>0</v>
      </c>
      <c r="AS367" s="304">
        <f ca="1">COUNTIF(INDIRECT("H"&amp;(ROW()+12*(($AO367-1)*3+$AP367)-ROW())/12+5):INDIRECT("S"&amp;(ROW()+12*(($AO367-1)*3+$AP367)-ROW())/12+5),AR367)</f>
        <v>0</v>
      </c>
      <c r="AT367" s="306">
        <f ca="1">IF($AQ367=1,IF(INDIRECT(ADDRESS(($AO367-1)*3+$AP367+5,$AQ367+20))="",0,INDIRECT(ADDRESS(($AO367-1)*3+$AP367+5,$AQ367+20))),IF(INDIRECT(ADDRESS(($AO367-1)*3+$AP367+5,$AQ367+20))="",0,IF(COUNTIF(INDIRECT(ADDRESS(($AO367-1)*36+($AP367-1)*12+6,COLUMN())):INDIRECT(ADDRESS(($AO367-1)*36+($AP367-1)*12+$AQ367+4,COLUMN())),INDIRECT(ADDRESS(($AO367-1)*3+$AP367+5,$AQ367+20)))&gt;=1,0,INDIRECT(ADDRESS(($AO367-1)*3+$AP367+5,$AQ367+20)))))</f>
        <v>0</v>
      </c>
      <c r="AU367" s="304">
        <f ca="1">COUNTIF(INDIRECT("U"&amp;(ROW()+12*(($AO367-1)*3+$AP367)-ROW())/12+5):INDIRECT("AF"&amp;(ROW()+12*(($AO367-1)*3+$AP367)-ROW())/12+5),AT367)</f>
        <v>0</v>
      </c>
      <c r="AV367" s="304">
        <f ca="1">IF(AND(AR367+AT367&gt;0,AS367+AU367&gt;0),COUNTIF(AV$6:AV366,"&gt;0")+1,0)</f>
        <v>0</v>
      </c>
    </row>
    <row r="368" spans="41:48" x14ac:dyDescent="0.15">
      <c r="AO368" s="304">
        <v>11</v>
      </c>
      <c r="AP368" s="304">
        <v>1</v>
      </c>
      <c r="AQ368" s="304">
        <v>3</v>
      </c>
      <c r="AR368" s="306">
        <f ca="1">IF($AQ368=1,IF(INDIRECT(ADDRESS(($AO368-1)*3+$AP368+5,$AQ368+7))="",0,INDIRECT(ADDRESS(($AO368-1)*3+$AP368+5,$AQ368+7))),IF(INDIRECT(ADDRESS(($AO368-1)*3+$AP368+5,$AQ368+7))="",0,IF(COUNTIF(INDIRECT(ADDRESS(($AO368-1)*36+($AP368-1)*12+6,COLUMN())):INDIRECT(ADDRESS(($AO368-1)*36+($AP368-1)*12+$AQ368+4,COLUMN())),INDIRECT(ADDRESS(($AO368-1)*3+$AP368+5,$AQ368+7)))&gt;=1,0,INDIRECT(ADDRESS(($AO368-1)*3+$AP368+5,$AQ368+7)))))</f>
        <v>0</v>
      </c>
      <c r="AS368" s="304">
        <f ca="1">COUNTIF(INDIRECT("H"&amp;(ROW()+12*(($AO368-1)*3+$AP368)-ROW())/12+5):INDIRECT("S"&amp;(ROW()+12*(($AO368-1)*3+$AP368)-ROW())/12+5),AR368)</f>
        <v>0</v>
      </c>
      <c r="AT368" s="306">
        <f ca="1">IF($AQ368=1,IF(INDIRECT(ADDRESS(($AO368-1)*3+$AP368+5,$AQ368+20))="",0,INDIRECT(ADDRESS(($AO368-1)*3+$AP368+5,$AQ368+20))),IF(INDIRECT(ADDRESS(($AO368-1)*3+$AP368+5,$AQ368+20))="",0,IF(COUNTIF(INDIRECT(ADDRESS(($AO368-1)*36+($AP368-1)*12+6,COLUMN())):INDIRECT(ADDRESS(($AO368-1)*36+($AP368-1)*12+$AQ368+4,COLUMN())),INDIRECT(ADDRESS(($AO368-1)*3+$AP368+5,$AQ368+20)))&gt;=1,0,INDIRECT(ADDRESS(($AO368-1)*3+$AP368+5,$AQ368+20)))))</f>
        <v>0</v>
      </c>
      <c r="AU368" s="304">
        <f ca="1">COUNTIF(INDIRECT("U"&amp;(ROW()+12*(($AO368-1)*3+$AP368)-ROW())/12+5):INDIRECT("AF"&amp;(ROW()+12*(($AO368-1)*3+$AP368)-ROW())/12+5),AT368)</f>
        <v>0</v>
      </c>
      <c r="AV368" s="304">
        <f ca="1">IF(AND(AR368+AT368&gt;0,AS368+AU368&gt;0),COUNTIF(AV$6:AV367,"&gt;0")+1,0)</f>
        <v>0</v>
      </c>
    </row>
    <row r="369" spans="41:48" x14ac:dyDescent="0.15">
      <c r="AO369" s="304">
        <v>11</v>
      </c>
      <c r="AP369" s="304">
        <v>1</v>
      </c>
      <c r="AQ369" s="304">
        <v>4</v>
      </c>
      <c r="AR369" s="306">
        <f ca="1">IF($AQ369=1,IF(INDIRECT(ADDRESS(($AO369-1)*3+$AP369+5,$AQ369+7))="",0,INDIRECT(ADDRESS(($AO369-1)*3+$AP369+5,$AQ369+7))),IF(INDIRECT(ADDRESS(($AO369-1)*3+$AP369+5,$AQ369+7))="",0,IF(COUNTIF(INDIRECT(ADDRESS(($AO369-1)*36+($AP369-1)*12+6,COLUMN())):INDIRECT(ADDRESS(($AO369-1)*36+($AP369-1)*12+$AQ369+4,COLUMN())),INDIRECT(ADDRESS(($AO369-1)*3+$AP369+5,$AQ369+7)))&gt;=1,0,INDIRECT(ADDRESS(($AO369-1)*3+$AP369+5,$AQ369+7)))))</f>
        <v>0</v>
      </c>
      <c r="AS369" s="304">
        <f ca="1">COUNTIF(INDIRECT("H"&amp;(ROW()+12*(($AO369-1)*3+$AP369)-ROW())/12+5):INDIRECT("S"&amp;(ROW()+12*(($AO369-1)*3+$AP369)-ROW())/12+5),AR369)</f>
        <v>0</v>
      </c>
      <c r="AT369" s="306">
        <f ca="1">IF($AQ369=1,IF(INDIRECT(ADDRESS(($AO369-1)*3+$AP369+5,$AQ369+20))="",0,INDIRECT(ADDRESS(($AO369-1)*3+$AP369+5,$AQ369+20))),IF(INDIRECT(ADDRESS(($AO369-1)*3+$AP369+5,$AQ369+20))="",0,IF(COUNTIF(INDIRECT(ADDRESS(($AO369-1)*36+($AP369-1)*12+6,COLUMN())):INDIRECT(ADDRESS(($AO369-1)*36+($AP369-1)*12+$AQ369+4,COLUMN())),INDIRECT(ADDRESS(($AO369-1)*3+$AP369+5,$AQ369+20)))&gt;=1,0,INDIRECT(ADDRESS(($AO369-1)*3+$AP369+5,$AQ369+20)))))</f>
        <v>0</v>
      </c>
      <c r="AU369" s="304">
        <f ca="1">COUNTIF(INDIRECT("U"&amp;(ROW()+12*(($AO369-1)*3+$AP369)-ROW())/12+5):INDIRECT("AF"&amp;(ROW()+12*(($AO369-1)*3+$AP369)-ROW())/12+5),AT369)</f>
        <v>0</v>
      </c>
      <c r="AV369" s="304">
        <f ca="1">IF(AND(AR369+AT369&gt;0,AS369+AU369&gt;0),COUNTIF(AV$6:AV368,"&gt;0")+1,0)</f>
        <v>0</v>
      </c>
    </row>
    <row r="370" spans="41:48" x14ac:dyDescent="0.15">
      <c r="AO370" s="304">
        <v>11</v>
      </c>
      <c r="AP370" s="304">
        <v>1</v>
      </c>
      <c r="AQ370" s="304">
        <v>5</v>
      </c>
      <c r="AR370" s="306">
        <f ca="1">IF($AQ370=1,IF(INDIRECT(ADDRESS(($AO370-1)*3+$AP370+5,$AQ370+7))="",0,INDIRECT(ADDRESS(($AO370-1)*3+$AP370+5,$AQ370+7))),IF(INDIRECT(ADDRESS(($AO370-1)*3+$AP370+5,$AQ370+7))="",0,IF(COUNTIF(INDIRECT(ADDRESS(($AO370-1)*36+($AP370-1)*12+6,COLUMN())):INDIRECT(ADDRESS(($AO370-1)*36+($AP370-1)*12+$AQ370+4,COLUMN())),INDIRECT(ADDRESS(($AO370-1)*3+$AP370+5,$AQ370+7)))&gt;=1,0,INDIRECT(ADDRESS(($AO370-1)*3+$AP370+5,$AQ370+7)))))</f>
        <v>0</v>
      </c>
      <c r="AS370" s="304">
        <f ca="1">COUNTIF(INDIRECT("H"&amp;(ROW()+12*(($AO370-1)*3+$AP370)-ROW())/12+5):INDIRECT("S"&amp;(ROW()+12*(($AO370-1)*3+$AP370)-ROW())/12+5),AR370)</f>
        <v>0</v>
      </c>
      <c r="AT370" s="306">
        <f ca="1">IF($AQ370=1,IF(INDIRECT(ADDRESS(($AO370-1)*3+$AP370+5,$AQ370+20))="",0,INDIRECT(ADDRESS(($AO370-1)*3+$AP370+5,$AQ370+20))),IF(INDIRECT(ADDRESS(($AO370-1)*3+$AP370+5,$AQ370+20))="",0,IF(COUNTIF(INDIRECT(ADDRESS(($AO370-1)*36+($AP370-1)*12+6,COLUMN())):INDIRECT(ADDRESS(($AO370-1)*36+($AP370-1)*12+$AQ370+4,COLUMN())),INDIRECT(ADDRESS(($AO370-1)*3+$AP370+5,$AQ370+20)))&gt;=1,0,INDIRECT(ADDRESS(($AO370-1)*3+$AP370+5,$AQ370+20)))))</f>
        <v>0</v>
      </c>
      <c r="AU370" s="304">
        <f ca="1">COUNTIF(INDIRECT("U"&amp;(ROW()+12*(($AO370-1)*3+$AP370)-ROW())/12+5):INDIRECT("AF"&amp;(ROW()+12*(($AO370-1)*3+$AP370)-ROW())/12+5),AT370)</f>
        <v>0</v>
      </c>
      <c r="AV370" s="304">
        <f ca="1">IF(AND(AR370+AT370&gt;0,AS370+AU370&gt;0),COUNTIF(AV$6:AV369,"&gt;0")+1,0)</f>
        <v>0</v>
      </c>
    </row>
    <row r="371" spans="41:48" x14ac:dyDescent="0.15">
      <c r="AO371" s="304">
        <v>11</v>
      </c>
      <c r="AP371" s="304">
        <v>1</v>
      </c>
      <c r="AQ371" s="304">
        <v>6</v>
      </c>
      <c r="AR371" s="306">
        <f ca="1">IF($AQ371=1,IF(INDIRECT(ADDRESS(($AO371-1)*3+$AP371+5,$AQ371+7))="",0,INDIRECT(ADDRESS(($AO371-1)*3+$AP371+5,$AQ371+7))),IF(INDIRECT(ADDRESS(($AO371-1)*3+$AP371+5,$AQ371+7))="",0,IF(COUNTIF(INDIRECT(ADDRESS(($AO371-1)*36+($AP371-1)*12+6,COLUMN())):INDIRECT(ADDRESS(($AO371-1)*36+($AP371-1)*12+$AQ371+4,COLUMN())),INDIRECT(ADDRESS(($AO371-1)*3+$AP371+5,$AQ371+7)))&gt;=1,0,INDIRECT(ADDRESS(($AO371-1)*3+$AP371+5,$AQ371+7)))))</f>
        <v>0</v>
      </c>
      <c r="AS371" s="304">
        <f ca="1">COUNTIF(INDIRECT("H"&amp;(ROW()+12*(($AO371-1)*3+$AP371)-ROW())/12+5):INDIRECT("S"&amp;(ROW()+12*(($AO371-1)*3+$AP371)-ROW())/12+5),AR371)</f>
        <v>0</v>
      </c>
      <c r="AT371" s="306">
        <f ca="1">IF($AQ371=1,IF(INDIRECT(ADDRESS(($AO371-1)*3+$AP371+5,$AQ371+20))="",0,INDIRECT(ADDRESS(($AO371-1)*3+$AP371+5,$AQ371+20))),IF(INDIRECT(ADDRESS(($AO371-1)*3+$AP371+5,$AQ371+20))="",0,IF(COUNTIF(INDIRECT(ADDRESS(($AO371-1)*36+($AP371-1)*12+6,COLUMN())):INDIRECT(ADDRESS(($AO371-1)*36+($AP371-1)*12+$AQ371+4,COLUMN())),INDIRECT(ADDRESS(($AO371-1)*3+$AP371+5,$AQ371+20)))&gt;=1,0,INDIRECT(ADDRESS(($AO371-1)*3+$AP371+5,$AQ371+20)))))</f>
        <v>0</v>
      </c>
      <c r="AU371" s="304">
        <f ca="1">COUNTIF(INDIRECT("U"&amp;(ROW()+12*(($AO371-1)*3+$AP371)-ROW())/12+5):INDIRECT("AF"&amp;(ROW()+12*(($AO371-1)*3+$AP371)-ROW())/12+5),AT371)</f>
        <v>0</v>
      </c>
      <c r="AV371" s="304">
        <f ca="1">IF(AND(AR371+AT371&gt;0,AS371+AU371&gt;0),COUNTIF(AV$6:AV370,"&gt;0")+1,0)</f>
        <v>0</v>
      </c>
    </row>
    <row r="372" spans="41:48" x14ac:dyDescent="0.15">
      <c r="AO372" s="304">
        <v>11</v>
      </c>
      <c r="AP372" s="304">
        <v>1</v>
      </c>
      <c r="AQ372" s="304">
        <v>7</v>
      </c>
      <c r="AR372" s="306">
        <f ca="1">IF($AQ372=1,IF(INDIRECT(ADDRESS(($AO372-1)*3+$AP372+5,$AQ372+7))="",0,INDIRECT(ADDRESS(($AO372-1)*3+$AP372+5,$AQ372+7))),IF(INDIRECT(ADDRESS(($AO372-1)*3+$AP372+5,$AQ372+7))="",0,IF(COUNTIF(INDIRECT(ADDRESS(($AO372-1)*36+($AP372-1)*12+6,COLUMN())):INDIRECT(ADDRESS(($AO372-1)*36+($AP372-1)*12+$AQ372+4,COLUMN())),INDIRECT(ADDRESS(($AO372-1)*3+$AP372+5,$AQ372+7)))&gt;=1,0,INDIRECT(ADDRESS(($AO372-1)*3+$AP372+5,$AQ372+7)))))</f>
        <v>0</v>
      </c>
      <c r="AS372" s="304">
        <f ca="1">COUNTIF(INDIRECT("H"&amp;(ROW()+12*(($AO372-1)*3+$AP372)-ROW())/12+5):INDIRECT("S"&amp;(ROW()+12*(($AO372-1)*3+$AP372)-ROW())/12+5),AR372)</f>
        <v>0</v>
      </c>
      <c r="AT372" s="306">
        <f ca="1">IF($AQ372=1,IF(INDIRECT(ADDRESS(($AO372-1)*3+$AP372+5,$AQ372+20))="",0,INDIRECT(ADDRESS(($AO372-1)*3+$AP372+5,$AQ372+20))),IF(INDIRECT(ADDRESS(($AO372-1)*3+$AP372+5,$AQ372+20))="",0,IF(COUNTIF(INDIRECT(ADDRESS(($AO372-1)*36+($AP372-1)*12+6,COLUMN())):INDIRECT(ADDRESS(($AO372-1)*36+($AP372-1)*12+$AQ372+4,COLUMN())),INDIRECT(ADDRESS(($AO372-1)*3+$AP372+5,$AQ372+20)))&gt;=1,0,INDIRECT(ADDRESS(($AO372-1)*3+$AP372+5,$AQ372+20)))))</f>
        <v>0</v>
      </c>
      <c r="AU372" s="304">
        <f ca="1">COUNTIF(INDIRECT("U"&amp;(ROW()+12*(($AO372-1)*3+$AP372)-ROW())/12+5):INDIRECT("AF"&amp;(ROW()+12*(($AO372-1)*3+$AP372)-ROW())/12+5),AT372)</f>
        <v>0</v>
      </c>
      <c r="AV372" s="304">
        <f ca="1">IF(AND(AR372+AT372&gt;0,AS372+AU372&gt;0),COUNTIF(AV$6:AV371,"&gt;0")+1,0)</f>
        <v>0</v>
      </c>
    </row>
    <row r="373" spans="41:48" x14ac:dyDescent="0.15">
      <c r="AO373" s="304">
        <v>11</v>
      </c>
      <c r="AP373" s="304">
        <v>1</v>
      </c>
      <c r="AQ373" s="304">
        <v>8</v>
      </c>
      <c r="AR373" s="306">
        <f ca="1">IF($AQ373=1,IF(INDIRECT(ADDRESS(($AO373-1)*3+$AP373+5,$AQ373+7))="",0,INDIRECT(ADDRESS(($AO373-1)*3+$AP373+5,$AQ373+7))),IF(INDIRECT(ADDRESS(($AO373-1)*3+$AP373+5,$AQ373+7))="",0,IF(COUNTIF(INDIRECT(ADDRESS(($AO373-1)*36+($AP373-1)*12+6,COLUMN())):INDIRECT(ADDRESS(($AO373-1)*36+($AP373-1)*12+$AQ373+4,COLUMN())),INDIRECT(ADDRESS(($AO373-1)*3+$AP373+5,$AQ373+7)))&gt;=1,0,INDIRECT(ADDRESS(($AO373-1)*3+$AP373+5,$AQ373+7)))))</f>
        <v>0</v>
      </c>
      <c r="AS373" s="304">
        <f ca="1">COUNTIF(INDIRECT("H"&amp;(ROW()+12*(($AO373-1)*3+$AP373)-ROW())/12+5):INDIRECT("S"&amp;(ROW()+12*(($AO373-1)*3+$AP373)-ROW())/12+5),AR373)</f>
        <v>0</v>
      </c>
      <c r="AT373" s="306">
        <f ca="1">IF($AQ373=1,IF(INDIRECT(ADDRESS(($AO373-1)*3+$AP373+5,$AQ373+20))="",0,INDIRECT(ADDRESS(($AO373-1)*3+$AP373+5,$AQ373+20))),IF(INDIRECT(ADDRESS(($AO373-1)*3+$AP373+5,$AQ373+20))="",0,IF(COUNTIF(INDIRECT(ADDRESS(($AO373-1)*36+($AP373-1)*12+6,COLUMN())):INDIRECT(ADDRESS(($AO373-1)*36+($AP373-1)*12+$AQ373+4,COLUMN())),INDIRECT(ADDRESS(($AO373-1)*3+$AP373+5,$AQ373+20)))&gt;=1,0,INDIRECT(ADDRESS(($AO373-1)*3+$AP373+5,$AQ373+20)))))</f>
        <v>0</v>
      </c>
      <c r="AU373" s="304">
        <f ca="1">COUNTIF(INDIRECT("U"&amp;(ROW()+12*(($AO373-1)*3+$AP373)-ROW())/12+5):INDIRECT("AF"&amp;(ROW()+12*(($AO373-1)*3+$AP373)-ROW())/12+5),AT373)</f>
        <v>0</v>
      </c>
      <c r="AV373" s="304">
        <f ca="1">IF(AND(AR373+AT373&gt;0,AS373+AU373&gt;0),COUNTIF(AV$6:AV372,"&gt;0")+1,0)</f>
        <v>0</v>
      </c>
    </row>
    <row r="374" spans="41:48" x14ac:dyDescent="0.15">
      <c r="AO374" s="304">
        <v>11</v>
      </c>
      <c r="AP374" s="304">
        <v>1</v>
      </c>
      <c r="AQ374" s="304">
        <v>9</v>
      </c>
      <c r="AR374" s="306">
        <f ca="1">IF($AQ374=1,IF(INDIRECT(ADDRESS(($AO374-1)*3+$AP374+5,$AQ374+7))="",0,INDIRECT(ADDRESS(($AO374-1)*3+$AP374+5,$AQ374+7))),IF(INDIRECT(ADDRESS(($AO374-1)*3+$AP374+5,$AQ374+7))="",0,IF(COUNTIF(INDIRECT(ADDRESS(($AO374-1)*36+($AP374-1)*12+6,COLUMN())):INDIRECT(ADDRESS(($AO374-1)*36+($AP374-1)*12+$AQ374+4,COLUMN())),INDIRECT(ADDRESS(($AO374-1)*3+$AP374+5,$AQ374+7)))&gt;=1,0,INDIRECT(ADDRESS(($AO374-1)*3+$AP374+5,$AQ374+7)))))</f>
        <v>0</v>
      </c>
      <c r="AS374" s="304">
        <f ca="1">COUNTIF(INDIRECT("H"&amp;(ROW()+12*(($AO374-1)*3+$AP374)-ROW())/12+5):INDIRECT("S"&amp;(ROW()+12*(($AO374-1)*3+$AP374)-ROW())/12+5),AR374)</f>
        <v>0</v>
      </c>
      <c r="AT374" s="306">
        <f ca="1">IF($AQ374=1,IF(INDIRECT(ADDRESS(($AO374-1)*3+$AP374+5,$AQ374+20))="",0,INDIRECT(ADDRESS(($AO374-1)*3+$AP374+5,$AQ374+20))),IF(INDIRECT(ADDRESS(($AO374-1)*3+$AP374+5,$AQ374+20))="",0,IF(COUNTIF(INDIRECT(ADDRESS(($AO374-1)*36+($AP374-1)*12+6,COLUMN())):INDIRECT(ADDRESS(($AO374-1)*36+($AP374-1)*12+$AQ374+4,COLUMN())),INDIRECT(ADDRESS(($AO374-1)*3+$AP374+5,$AQ374+20)))&gt;=1,0,INDIRECT(ADDRESS(($AO374-1)*3+$AP374+5,$AQ374+20)))))</f>
        <v>0</v>
      </c>
      <c r="AU374" s="304">
        <f ca="1">COUNTIF(INDIRECT("U"&amp;(ROW()+12*(($AO374-1)*3+$AP374)-ROW())/12+5):INDIRECT("AF"&amp;(ROW()+12*(($AO374-1)*3+$AP374)-ROW())/12+5),AT374)</f>
        <v>0</v>
      </c>
      <c r="AV374" s="304">
        <f ca="1">IF(AND(AR374+AT374&gt;0,AS374+AU374&gt;0),COUNTIF(AV$6:AV373,"&gt;0")+1,0)</f>
        <v>0</v>
      </c>
    </row>
    <row r="375" spans="41:48" x14ac:dyDescent="0.15">
      <c r="AO375" s="304">
        <v>11</v>
      </c>
      <c r="AP375" s="304">
        <v>1</v>
      </c>
      <c r="AQ375" s="304">
        <v>10</v>
      </c>
      <c r="AR375" s="306">
        <f ca="1">IF($AQ375=1,IF(INDIRECT(ADDRESS(($AO375-1)*3+$AP375+5,$AQ375+7))="",0,INDIRECT(ADDRESS(($AO375-1)*3+$AP375+5,$AQ375+7))),IF(INDIRECT(ADDRESS(($AO375-1)*3+$AP375+5,$AQ375+7))="",0,IF(COUNTIF(INDIRECT(ADDRESS(($AO375-1)*36+($AP375-1)*12+6,COLUMN())):INDIRECT(ADDRESS(($AO375-1)*36+($AP375-1)*12+$AQ375+4,COLUMN())),INDIRECT(ADDRESS(($AO375-1)*3+$AP375+5,$AQ375+7)))&gt;=1,0,INDIRECT(ADDRESS(($AO375-1)*3+$AP375+5,$AQ375+7)))))</f>
        <v>0</v>
      </c>
      <c r="AS375" s="304">
        <f ca="1">COUNTIF(INDIRECT("H"&amp;(ROW()+12*(($AO375-1)*3+$AP375)-ROW())/12+5):INDIRECT("S"&amp;(ROW()+12*(($AO375-1)*3+$AP375)-ROW())/12+5),AR375)</f>
        <v>0</v>
      </c>
      <c r="AT375" s="306">
        <f ca="1">IF($AQ375=1,IF(INDIRECT(ADDRESS(($AO375-1)*3+$AP375+5,$AQ375+20))="",0,INDIRECT(ADDRESS(($AO375-1)*3+$AP375+5,$AQ375+20))),IF(INDIRECT(ADDRESS(($AO375-1)*3+$AP375+5,$AQ375+20))="",0,IF(COUNTIF(INDIRECT(ADDRESS(($AO375-1)*36+($AP375-1)*12+6,COLUMN())):INDIRECT(ADDRESS(($AO375-1)*36+($AP375-1)*12+$AQ375+4,COLUMN())),INDIRECT(ADDRESS(($AO375-1)*3+$AP375+5,$AQ375+20)))&gt;=1,0,INDIRECT(ADDRESS(($AO375-1)*3+$AP375+5,$AQ375+20)))))</f>
        <v>0</v>
      </c>
      <c r="AU375" s="304">
        <f ca="1">COUNTIF(INDIRECT("U"&amp;(ROW()+12*(($AO375-1)*3+$AP375)-ROW())/12+5):INDIRECT("AF"&amp;(ROW()+12*(($AO375-1)*3+$AP375)-ROW())/12+5),AT375)</f>
        <v>0</v>
      </c>
      <c r="AV375" s="304">
        <f ca="1">IF(AND(AR375+AT375&gt;0,AS375+AU375&gt;0),COUNTIF(AV$6:AV374,"&gt;0")+1,0)</f>
        <v>0</v>
      </c>
    </row>
    <row r="376" spans="41:48" x14ac:dyDescent="0.15">
      <c r="AO376" s="304">
        <v>11</v>
      </c>
      <c r="AP376" s="304">
        <v>1</v>
      </c>
      <c r="AQ376" s="304">
        <v>11</v>
      </c>
      <c r="AR376" s="306">
        <f ca="1">IF($AQ376=1,IF(INDIRECT(ADDRESS(($AO376-1)*3+$AP376+5,$AQ376+7))="",0,INDIRECT(ADDRESS(($AO376-1)*3+$AP376+5,$AQ376+7))),IF(INDIRECT(ADDRESS(($AO376-1)*3+$AP376+5,$AQ376+7))="",0,IF(COUNTIF(INDIRECT(ADDRESS(($AO376-1)*36+($AP376-1)*12+6,COLUMN())):INDIRECT(ADDRESS(($AO376-1)*36+($AP376-1)*12+$AQ376+4,COLUMN())),INDIRECT(ADDRESS(($AO376-1)*3+$AP376+5,$AQ376+7)))&gt;=1,0,INDIRECT(ADDRESS(($AO376-1)*3+$AP376+5,$AQ376+7)))))</f>
        <v>0</v>
      </c>
      <c r="AS376" s="304">
        <f ca="1">COUNTIF(INDIRECT("H"&amp;(ROW()+12*(($AO376-1)*3+$AP376)-ROW())/12+5):INDIRECT("S"&amp;(ROW()+12*(($AO376-1)*3+$AP376)-ROW())/12+5),AR376)</f>
        <v>0</v>
      </c>
      <c r="AT376" s="306">
        <f ca="1">IF($AQ376=1,IF(INDIRECT(ADDRESS(($AO376-1)*3+$AP376+5,$AQ376+20))="",0,INDIRECT(ADDRESS(($AO376-1)*3+$AP376+5,$AQ376+20))),IF(INDIRECT(ADDRESS(($AO376-1)*3+$AP376+5,$AQ376+20))="",0,IF(COUNTIF(INDIRECT(ADDRESS(($AO376-1)*36+($AP376-1)*12+6,COLUMN())):INDIRECT(ADDRESS(($AO376-1)*36+($AP376-1)*12+$AQ376+4,COLUMN())),INDIRECT(ADDRESS(($AO376-1)*3+$AP376+5,$AQ376+20)))&gt;=1,0,INDIRECT(ADDRESS(($AO376-1)*3+$AP376+5,$AQ376+20)))))</f>
        <v>0</v>
      </c>
      <c r="AU376" s="304">
        <f ca="1">COUNTIF(INDIRECT("U"&amp;(ROW()+12*(($AO376-1)*3+$AP376)-ROW())/12+5):INDIRECT("AF"&amp;(ROW()+12*(($AO376-1)*3+$AP376)-ROW())/12+5),AT376)</f>
        <v>0</v>
      </c>
      <c r="AV376" s="304">
        <f ca="1">IF(AND(AR376+AT376&gt;0,AS376+AU376&gt;0),COUNTIF(AV$6:AV375,"&gt;0")+1,0)</f>
        <v>0</v>
      </c>
    </row>
    <row r="377" spans="41:48" x14ac:dyDescent="0.15">
      <c r="AO377" s="304">
        <v>11</v>
      </c>
      <c r="AP377" s="304">
        <v>1</v>
      </c>
      <c r="AQ377" s="304">
        <v>12</v>
      </c>
      <c r="AR377" s="306">
        <f ca="1">IF($AQ377=1,IF(INDIRECT(ADDRESS(($AO377-1)*3+$AP377+5,$AQ377+7))="",0,INDIRECT(ADDRESS(($AO377-1)*3+$AP377+5,$AQ377+7))),IF(INDIRECT(ADDRESS(($AO377-1)*3+$AP377+5,$AQ377+7))="",0,IF(COUNTIF(INDIRECT(ADDRESS(($AO377-1)*36+($AP377-1)*12+6,COLUMN())):INDIRECT(ADDRESS(($AO377-1)*36+($AP377-1)*12+$AQ377+4,COLUMN())),INDIRECT(ADDRESS(($AO377-1)*3+$AP377+5,$AQ377+7)))&gt;=1,0,INDIRECT(ADDRESS(($AO377-1)*3+$AP377+5,$AQ377+7)))))</f>
        <v>0</v>
      </c>
      <c r="AS377" s="304">
        <f ca="1">COUNTIF(INDIRECT("H"&amp;(ROW()+12*(($AO377-1)*3+$AP377)-ROW())/12+5):INDIRECT("S"&amp;(ROW()+12*(($AO377-1)*3+$AP377)-ROW())/12+5),AR377)</f>
        <v>0</v>
      </c>
      <c r="AT377" s="306">
        <f ca="1">IF($AQ377=1,IF(INDIRECT(ADDRESS(($AO377-1)*3+$AP377+5,$AQ377+20))="",0,INDIRECT(ADDRESS(($AO377-1)*3+$AP377+5,$AQ377+20))),IF(INDIRECT(ADDRESS(($AO377-1)*3+$AP377+5,$AQ377+20))="",0,IF(COUNTIF(INDIRECT(ADDRESS(($AO377-1)*36+($AP377-1)*12+6,COLUMN())):INDIRECT(ADDRESS(($AO377-1)*36+($AP377-1)*12+$AQ377+4,COLUMN())),INDIRECT(ADDRESS(($AO377-1)*3+$AP377+5,$AQ377+20)))&gt;=1,0,INDIRECT(ADDRESS(($AO377-1)*3+$AP377+5,$AQ377+20)))))</f>
        <v>0</v>
      </c>
      <c r="AU377" s="304">
        <f ca="1">COUNTIF(INDIRECT("U"&amp;(ROW()+12*(($AO377-1)*3+$AP377)-ROW())/12+5):INDIRECT("AF"&amp;(ROW()+12*(($AO377-1)*3+$AP377)-ROW())/12+5),AT377)</f>
        <v>0</v>
      </c>
      <c r="AV377" s="304">
        <f ca="1">IF(AND(AR377+AT377&gt;0,AS377+AU377&gt;0),COUNTIF(AV$6:AV376,"&gt;0")+1,0)</f>
        <v>0</v>
      </c>
    </row>
    <row r="378" spans="41:48" x14ac:dyDescent="0.15">
      <c r="AO378" s="304">
        <v>11</v>
      </c>
      <c r="AP378" s="304">
        <v>2</v>
      </c>
      <c r="AQ378" s="304">
        <v>1</v>
      </c>
      <c r="AR378" s="306">
        <f ca="1">IF($AQ378=1,IF(INDIRECT(ADDRESS(($AO378-1)*3+$AP378+5,$AQ378+7))="",0,INDIRECT(ADDRESS(($AO378-1)*3+$AP378+5,$AQ378+7))),IF(INDIRECT(ADDRESS(($AO378-1)*3+$AP378+5,$AQ378+7))="",0,IF(COUNTIF(INDIRECT(ADDRESS(($AO378-1)*36+($AP378-1)*12+6,COLUMN())):INDIRECT(ADDRESS(($AO378-1)*36+($AP378-1)*12+$AQ378+4,COLUMN())),INDIRECT(ADDRESS(($AO378-1)*3+$AP378+5,$AQ378+7)))&gt;=1,0,INDIRECT(ADDRESS(($AO378-1)*3+$AP378+5,$AQ378+7)))))</f>
        <v>0</v>
      </c>
      <c r="AS378" s="304">
        <f ca="1">COUNTIF(INDIRECT("H"&amp;(ROW()+12*(($AO378-1)*3+$AP378)-ROW())/12+5):INDIRECT("S"&amp;(ROW()+12*(($AO378-1)*3+$AP378)-ROW())/12+5),AR378)</f>
        <v>0</v>
      </c>
      <c r="AT378" s="306">
        <f ca="1">IF($AQ378=1,IF(INDIRECT(ADDRESS(($AO378-1)*3+$AP378+5,$AQ378+20))="",0,INDIRECT(ADDRESS(($AO378-1)*3+$AP378+5,$AQ378+20))),IF(INDIRECT(ADDRESS(($AO378-1)*3+$AP378+5,$AQ378+20))="",0,IF(COUNTIF(INDIRECT(ADDRESS(($AO378-1)*36+($AP378-1)*12+6,COLUMN())):INDIRECT(ADDRESS(($AO378-1)*36+($AP378-1)*12+$AQ378+4,COLUMN())),INDIRECT(ADDRESS(($AO378-1)*3+$AP378+5,$AQ378+20)))&gt;=1,0,INDIRECT(ADDRESS(($AO378-1)*3+$AP378+5,$AQ378+20)))))</f>
        <v>0</v>
      </c>
      <c r="AU378" s="304">
        <f ca="1">COUNTIF(INDIRECT("U"&amp;(ROW()+12*(($AO378-1)*3+$AP378)-ROW())/12+5):INDIRECT("AF"&amp;(ROW()+12*(($AO378-1)*3+$AP378)-ROW())/12+5),AT378)</f>
        <v>0</v>
      </c>
      <c r="AV378" s="304">
        <f ca="1">IF(AND(AR378+AT378&gt;0,AS378+AU378&gt;0),COUNTIF(AV$6:AV377,"&gt;0")+1,0)</f>
        <v>0</v>
      </c>
    </row>
    <row r="379" spans="41:48" x14ac:dyDescent="0.15">
      <c r="AO379" s="304">
        <v>11</v>
      </c>
      <c r="AP379" s="304">
        <v>2</v>
      </c>
      <c r="AQ379" s="304">
        <v>2</v>
      </c>
      <c r="AR379" s="306">
        <f ca="1">IF($AQ379=1,IF(INDIRECT(ADDRESS(($AO379-1)*3+$AP379+5,$AQ379+7))="",0,INDIRECT(ADDRESS(($AO379-1)*3+$AP379+5,$AQ379+7))),IF(INDIRECT(ADDRESS(($AO379-1)*3+$AP379+5,$AQ379+7))="",0,IF(COUNTIF(INDIRECT(ADDRESS(($AO379-1)*36+($AP379-1)*12+6,COLUMN())):INDIRECT(ADDRESS(($AO379-1)*36+($AP379-1)*12+$AQ379+4,COLUMN())),INDIRECT(ADDRESS(($AO379-1)*3+$AP379+5,$AQ379+7)))&gt;=1,0,INDIRECT(ADDRESS(($AO379-1)*3+$AP379+5,$AQ379+7)))))</f>
        <v>0</v>
      </c>
      <c r="AS379" s="304">
        <f ca="1">COUNTIF(INDIRECT("H"&amp;(ROW()+12*(($AO379-1)*3+$AP379)-ROW())/12+5):INDIRECT("S"&amp;(ROW()+12*(($AO379-1)*3+$AP379)-ROW())/12+5),AR379)</f>
        <v>0</v>
      </c>
      <c r="AT379" s="306">
        <f ca="1">IF($AQ379=1,IF(INDIRECT(ADDRESS(($AO379-1)*3+$AP379+5,$AQ379+20))="",0,INDIRECT(ADDRESS(($AO379-1)*3+$AP379+5,$AQ379+20))),IF(INDIRECT(ADDRESS(($AO379-1)*3+$AP379+5,$AQ379+20))="",0,IF(COUNTIF(INDIRECT(ADDRESS(($AO379-1)*36+($AP379-1)*12+6,COLUMN())):INDIRECT(ADDRESS(($AO379-1)*36+($AP379-1)*12+$AQ379+4,COLUMN())),INDIRECT(ADDRESS(($AO379-1)*3+$AP379+5,$AQ379+20)))&gt;=1,0,INDIRECT(ADDRESS(($AO379-1)*3+$AP379+5,$AQ379+20)))))</f>
        <v>0</v>
      </c>
      <c r="AU379" s="304">
        <f ca="1">COUNTIF(INDIRECT("U"&amp;(ROW()+12*(($AO379-1)*3+$AP379)-ROW())/12+5):INDIRECT("AF"&amp;(ROW()+12*(($AO379-1)*3+$AP379)-ROW())/12+5),AT379)</f>
        <v>0</v>
      </c>
      <c r="AV379" s="304">
        <f ca="1">IF(AND(AR379+AT379&gt;0,AS379+AU379&gt;0),COUNTIF(AV$6:AV378,"&gt;0")+1,0)</f>
        <v>0</v>
      </c>
    </row>
    <row r="380" spans="41:48" x14ac:dyDescent="0.15">
      <c r="AO380" s="304">
        <v>11</v>
      </c>
      <c r="AP380" s="304">
        <v>2</v>
      </c>
      <c r="AQ380" s="304">
        <v>3</v>
      </c>
      <c r="AR380" s="306">
        <f ca="1">IF($AQ380=1,IF(INDIRECT(ADDRESS(($AO380-1)*3+$AP380+5,$AQ380+7))="",0,INDIRECT(ADDRESS(($AO380-1)*3+$AP380+5,$AQ380+7))),IF(INDIRECT(ADDRESS(($AO380-1)*3+$AP380+5,$AQ380+7))="",0,IF(COUNTIF(INDIRECT(ADDRESS(($AO380-1)*36+($AP380-1)*12+6,COLUMN())):INDIRECT(ADDRESS(($AO380-1)*36+($AP380-1)*12+$AQ380+4,COLUMN())),INDIRECT(ADDRESS(($AO380-1)*3+$AP380+5,$AQ380+7)))&gt;=1,0,INDIRECT(ADDRESS(($AO380-1)*3+$AP380+5,$AQ380+7)))))</f>
        <v>0</v>
      </c>
      <c r="AS380" s="304">
        <f ca="1">COUNTIF(INDIRECT("H"&amp;(ROW()+12*(($AO380-1)*3+$AP380)-ROW())/12+5):INDIRECT("S"&amp;(ROW()+12*(($AO380-1)*3+$AP380)-ROW())/12+5),AR380)</f>
        <v>0</v>
      </c>
      <c r="AT380" s="306">
        <f ca="1">IF($AQ380=1,IF(INDIRECT(ADDRESS(($AO380-1)*3+$AP380+5,$AQ380+20))="",0,INDIRECT(ADDRESS(($AO380-1)*3+$AP380+5,$AQ380+20))),IF(INDIRECT(ADDRESS(($AO380-1)*3+$AP380+5,$AQ380+20))="",0,IF(COUNTIF(INDIRECT(ADDRESS(($AO380-1)*36+($AP380-1)*12+6,COLUMN())):INDIRECT(ADDRESS(($AO380-1)*36+($AP380-1)*12+$AQ380+4,COLUMN())),INDIRECT(ADDRESS(($AO380-1)*3+$AP380+5,$AQ380+20)))&gt;=1,0,INDIRECT(ADDRESS(($AO380-1)*3+$AP380+5,$AQ380+20)))))</f>
        <v>0</v>
      </c>
      <c r="AU380" s="304">
        <f ca="1">COUNTIF(INDIRECT("U"&amp;(ROW()+12*(($AO380-1)*3+$AP380)-ROW())/12+5):INDIRECT("AF"&amp;(ROW()+12*(($AO380-1)*3+$AP380)-ROW())/12+5),AT380)</f>
        <v>0</v>
      </c>
      <c r="AV380" s="304">
        <f ca="1">IF(AND(AR380+AT380&gt;0,AS380+AU380&gt;0),COUNTIF(AV$6:AV379,"&gt;0")+1,0)</f>
        <v>0</v>
      </c>
    </row>
    <row r="381" spans="41:48" x14ac:dyDescent="0.15">
      <c r="AO381" s="304">
        <v>11</v>
      </c>
      <c r="AP381" s="304">
        <v>2</v>
      </c>
      <c r="AQ381" s="304">
        <v>4</v>
      </c>
      <c r="AR381" s="306">
        <f ca="1">IF($AQ381=1,IF(INDIRECT(ADDRESS(($AO381-1)*3+$AP381+5,$AQ381+7))="",0,INDIRECT(ADDRESS(($AO381-1)*3+$AP381+5,$AQ381+7))),IF(INDIRECT(ADDRESS(($AO381-1)*3+$AP381+5,$AQ381+7))="",0,IF(COUNTIF(INDIRECT(ADDRESS(($AO381-1)*36+($AP381-1)*12+6,COLUMN())):INDIRECT(ADDRESS(($AO381-1)*36+($AP381-1)*12+$AQ381+4,COLUMN())),INDIRECT(ADDRESS(($AO381-1)*3+$AP381+5,$AQ381+7)))&gt;=1,0,INDIRECT(ADDRESS(($AO381-1)*3+$AP381+5,$AQ381+7)))))</f>
        <v>0</v>
      </c>
      <c r="AS381" s="304">
        <f ca="1">COUNTIF(INDIRECT("H"&amp;(ROW()+12*(($AO381-1)*3+$AP381)-ROW())/12+5):INDIRECT("S"&amp;(ROW()+12*(($AO381-1)*3+$AP381)-ROW())/12+5),AR381)</f>
        <v>0</v>
      </c>
      <c r="AT381" s="306">
        <f ca="1">IF($AQ381=1,IF(INDIRECT(ADDRESS(($AO381-1)*3+$AP381+5,$AQ381+20))="",0,INDIRECT(ADDRESS(($AO381-1)*3+$AP381+5,$AQ381+20))),IF(INDIRECT(ADDRESS(($AO381-1)*3+$AP381+5,$AQ381+20))="",0,IF(COUNTIF(INDIRECT(ADDRESS(($AO381-1)*36+($AP381-1)*12+6,COLUMN())):INDIRECT(ADDRESS(($AO381-1)*36+($AP381-1)*12+$AQ381+4,COLUMN())),INDIRECT(ADDRESS(($AO381-1)*3+$AP381+5,$AQ381+20)))&gt;=1,0,INDIRECT(ADDRESS(($AO381-1)*3+$AP381+5,$AQ381+20)))))</f>
        <v>0</v>
      </c>
      <c r="AU381" s="304">
        <f ca="1">COUNTIF(INDIRECT("U"&amp;(ROW()+12*(($AO381-1)*3+$AP381)-ROW())/12+5):INDIRECT("AF"&amp;(ROW()+12*(($AO381-1)*3+$AP381)-ROW())/12+5),AT381)</f>
        <v>0</v>
      </c>
      <c r="AV381" s="304">
        <f ca="1">IF(AND(AR381+AT381&gt;0,AS381+AU381&gt;0),COUNTIF(AV$6:AV380,"&gt;0")+1,0)</f>
        <v>0</v>
      </c>
    </row>
    <row r="382" spans="41:48" x14ac:dyDescent="0.15">
      <c r="AO382" s="304">
        <v>11</v>
      </c>
      <c r="AP382" s="304">
        <v>2</v>
      </c>
      <c r="AQ382" s="304">
        <v>5</v>
      </c>
      <c r="AR382" s="306">
        <f ca="1">IF($AQ382=1,IF(INDIRECT(ADDRESS(($AO382-1)*3+$AP382+5,$AQ382+7))="",0,INDIRECT(ADDRESS(($AO382-1)*3+$AP382+5,$AQ382+7))),IF(INDIRECT(ADDRESS(($AO382-1)*3+$AP382+5,$AQ382+7))="",0,IF(COUNTIF(INDIRECT(ADDRESS(($AO382-1)*36+($AP382-1)*12+6,COLUMN())):INDIRECT(ADDRESS(($AO382-1)*36+($AP382-1)*12+$AQ382+4,COLUMN())),INDIRECT(ADDRESS(($AO382-1)*3+$AP382+5,$AQ382+7)))&gt;=1,0,INDIRECT(ADDRESS(($AO382-1)*3+$AP382+5,$AQ382+7)))))</f>
        <v>0</v>
      </c>
      <c r="AS382" s="304">
        <f ca="1">COUNTIF(INDIRECT("H"&amp;(ROW()+12*(($AO382-1)*3+$AP382)-ROW())/12+5):INDIRECT("S"&amp;(ROW()+12*(($AO382-1)*3+$AP382)-ROW())/12+5),AR382)</f>
        <v>0</v>
      </c>
      <c r="AT382" s="306">
        <f ca="1">IF($AQ382=1,IF(INDIRECT(ADDRESS(($AO382-1)*3+$AP382+5,$AQ382+20))="",0,INDIRECT(ADDRESS(($AO382-1)*3+$AP382+5,$AQ382+20))),IF(INDIRECT(ADDRESS(($AO382-1)*3+$AP382+5,$AQ382+20))="",0,IF(COUNTIF(INDIRECT(ADDRESS(($AO382-1)*36+($AP382-1)*12+6,COLUMN())):INDIRECT(ADDRESS(($AO382-1)*36+($AP382-1)*12+$AQ382+4,COLUMN())),INDIRECT(ADDRESS(($AO382-1)*3+$AP382+5,$AQ382+20)))&gt;=1,0,INDIRECT(ADDRESS(($AO382-1)*3+$AP382+5,$AQ382+20)))))</f>
        <v>0</v>
      </c>
      <c r="AU382" s="304">
        <f ca="1">COUNTIF(INDIRECT("U"&amp;(ROW()+12*(($AO382-1)*3+$AP382)-ROW())/12+5):INDIRECT("AF"&amp;(ROW()+12*(($AO382-1)*3+$AP382)-ROW())/12+5),AT382)</f>
        <v>0</v>
      </c>
      <c r="AV382" s="304">
        <f ca="1">IF(AND(AR382+AT382&gt;0,AS382+AU382&gt;0),COUNTIF(AV$6:AV381,"&gt;0")+1,0)</f>
        <v>0</v>
      </c>
    </row>
    <row r="383" spans="41:48" x14ac:dyDescent="0.15">
      <c r="AO383" s="304">
        <v>11</v>
      </c>
      <c r="AP383" s="304">
        <v>2</v>
      </c>
      <c r="AQ383" s="304">
        <v>6</v>
      </c>
      <c r="AR383" s="306">
        <f ca="1">IF($AQ383=1,IF(INDIRECT(ADDRESS(($AO383-1)*3+$AP383+5,$AQ383+7))="",0,INDIRECT(ADDRESS(($AO383-1)*3+$AP383+5,$AQ383+7))),IF(INDIRECT(ADDRESS(($AO383-1)*3+$AP383+5,$AQ383+7))="",0,IF(COUNTIF(INDIRECT(ADDRESS(($AO383-1)*36+($AP383-1)*12+6,COLUMN())):INDIRECT(ADDRESS(($AO383-1)*36+($AP383-1)*12+$AQ383+4,COLUMN())),INDIRECT(ADDRESS(($AO383-1)*3+$AP383+5,$AQ383+7)))&gt;=1,0,INDIRECT(ADDRESS(($AO383-1)*3+$AP383+5,$AQ383+7)))))</f>
        <v>0</v>
      </c>
      <c r="AS383" s="304">
        <f ca="1">COUNTIF(INDIRECT("H"&amp;(ROW()+12*(($AO383-1)*3+$AP383)-ROW())/12+5):INDIRECT("S"&amp;(ROW()+12*(($AO383-1)*3+$AP383)-ROW())/12+5),AR383)</f>
        <v>0</v>
      </c>
      <c r="AT383" s="306">
        <f ca="1">IF($AQ383=1,IF(INDIRECT(ADDRESS(($AO383-1)*3+$AP383+5,$AQ383+20))="",0,INDIRECT(ADDRESS(($AO383-1)*3+$AP383+5,$AQ383+20))),IF(INDIRECT(ADDRESS(($AO383-1)*3+$AP383+5,$AQ383+20))="",0,IF(COUNTIF(INDIRECT(ADDRESS(($AO383-1)*36+($AP383-1)*12+6,COLUMN())):INDIRECT(ADDRESS(($AO383-1)*36+($AP383-1)*12+$AQ383+4,COLUMN())),INDIRECT(ADDRESS(($AO383-1)*3+$AP383+5,$AQ383+20)))&gt;=1,0,INDIRECT(ADDRESS(($AO383-1)*3+$AP383+5,$AQ383+20)))))</f>
        <v>0</v>
      </c>
      <c r="AU383" s="304">
        <f ca="1">COUNTIF(INDIRECT("U"&amp;(ROW()+12*(($AO383-1)*3+$AP383)-ROW())/12+5):INDIRECT("AF"&amp;(ROW()+12*(($AO383-1)*3+$AP383)-ROW())/12+5),AT383)</f>
        <v>0</v>
      </c>
      <c r="AV383" s="304">
        <f ca="1">IF(AND(AR383+AT383&gt;0,AS383+AU383&gt;0),COUNTIF(AV$6:AV382,"&gt;0")+1,0)</f>
        <v>0</v>
      </c>
    </row>
    <row r="384" spans="41:48" x14ac:dyDescent="0.15">
      <c r="AO384" s="304">
        <v>11</v>
      </c>
      <c r="AP384" s="304">
        <v>2</v>
      </c>
      <c r="AQ384" s="304">
        <v>7</v>
      </c>
      <c r="AR384" s="306">
        <f ca="1">IF($AQ384=1,IF(INDIRECT(ADDRESS(($AO384-1)*3+$AP384+5,$AQ384+7))="",0,INDIRECT(ADDRESS(($AO384-1)*3+$AP384+5,$AQ384+7))),IF(INDIRECT(ADDRESS(($AO384-1)*3+$AP384+5,$AQ384+7))="",0,IF(COUNTIF(INDIRECT(ADDRESS(($AO384-1)*36+($AP384-1)*12+6,COLUMN())):INDIRECT(ADDRESS(($AO384-1)*36+($AP384-1)*12+$AQ384+4,COLUMN())),INDIRECT(ADDRESS(($AO384-1)*3+$AP384+5,$AQ384+7)))&gt;=1,0,INDIRECT(ADDRESS(($AO384-1)*3+$AP384+5,$AQ384+7)))))</f>
        <v>0</v>
      </c>
      <c r="AS384" s="304">
        <f ca="1">COUNTIF(INDIRECT("H"&amp;(ROW()+12*(($AO384-1)*3+$AP384)-ROW())/12+5):INDIRECT("S"&amp;(ROW()+12*(($AO384-1)*3+$AP384)-ROW())/12+5),AR384)</f>
        <v>0</v>
      </c>
      <c r="AT384" s="306">
        <f ca="1">IF($AQ384=1,IF(INDIRECT(ADDRESS(($AO384-1)*3+$AP384+5,$AQ384+20))="",0,INDIRECT(ADDRESS(($AO384-1)*3+$AP384+5,$AQ384+20))),IF(INDIRECT(ADDRESS(($AO384-1)*3+$AP384+5,$AQ384+20))="",0,IF(COUNTIF(INDIRECT(ADDRESS(($AO384-1)*36+($AP384-1)*12+6,COLUMN())):INDIRECT(ADDRESS(($AO384-1)*36+($AP384-1)*12+$AQ384+4,COLUMN())),INDIRECT(ADDRESS(($AO384-1)*3+$AP384+5,$AQ384+20)))&gt;=1,0,INDIRECT(ADDRESS(($AO384-1)*3+$AP384+5,$AQ384+20)))))</f>
        <v>0</v>
      </c>
      <c r="AU384" s="304">
        <f ca="1">COUNTIF(INDIRECT("U"&amp;(ROW()+12*(($AO384-1)*3+$AP384)-ROW())/12+5):INDIRECT("AF"&amp;(ROW()+12*(($AO384-1)*3+$AP384)-ROW())/12+5),AT384)</f>
        <v>0</v>
      </c>
      <c r="AV384" s="304">
        <f ca="1">IF(AND(AR384+AT384&gt;0,AS384+AU384&gt;0),COUNTIF(AV$6:AV383,"&gt;0")+1,0)</f>
        <v>0</v>
      </c>
    </row>
    <row r="385" spans="41:48" x14ac:dyDescent="0.15">
      <c r="AO385" s="304">
        <v>11</v>
      </c>
      <c r="AP385" s="304">
        <v>2</v>
      </c>
      <c r="AQ385" s="304">
        <v>8</v>
      </c>
      <c r="AR385" s="306">
        <f ca="1">IF($AQ385=1,IF(INDIRECT(ADDRESS(($AO385-1)*3+$AP385+5,$AQ385+7))="",0,INDIRECT(ADDRESS(($AO385-1)*3+$AP385+5,$AQ385+7))),IF(INDIRECT(ADDRESS(($AO385-1)*3+$AP385+5,$AQ385+7))="",0,IF(COUNTIF(INDIRECT(ADDRESS(($AO385-1)*36+($AP385-1)*12+6,COLUMN())):INDIRECT(ADDRESS(($AO385-1)*36+($AP385-1)*12+$AQ385+4,COLUMN())),INDIRECT(ADDRESS(($AO385-1)*3+$AP385+5,$AQ385+7)))&gt;=1,0,INDIRECT(ADDRESS(($AO385-1)*3+$AP385+5,$AQ385+7)))))</f>
        <v>0</v>
      </c>
      <c r="AS385" s="304">
        <f ca="1">COUNTIF(INDIRECT("H"&amp;(ROW()+12*(($AO385-1)*3+$AP385)-ROW())/12+5):INDIRECT("S"&amp;(ROW()+12*(($AO385-1)*3+$AP385)-ROW())/12+5),AR385)</f>
        <v>0</v>
      </c>
      <c r="AT385" s="306">
        <f ca="1">IF($AQ385=1,IF(INDIRECT(ADDRESS(($AO385-1)*3+$AP385+5,$AQ385+20))="",0,INDIRECT(ADDRESS(($AO385-1)*3+$AP385+5,$AQ385+20))),IF(INDIRECT(ADDRESS(($AO385-1)*3+$AP385+5,$AQ385+20))="",0,IF(COUNTIF(INDIRECT(ADDRESS(($AO385-1)*36+($AP385-1)*12+6,COLUMN())):INDIRECT(ADDRESS(($AO385-1)*36+($AP385-1)*12+$AQ385+4,COLUMN())),INDIRECT(ADDRESS(($AO385-1)*3+$AP385+5,$AQ385+20)))&gt;=1,0,INDIRECT(ADDRESS(($AO385-1)*3+$AP385+5,$AQ385+20)))))</f>
        <v>0</v>
      </c>
      <c r="AU385" s="304">
        <f ca="1">COUNTIF(INDIRECT("U"&amp;(ROW()+12*(($AO385-1)*3+$AP385)-ROW())/12+5):INDIRECT("AF"&amp;(ROW()+12*(($AO385-1)*3+$AP385)-ROW())/12+5),AT385)</f>
        <v>0</v>
      </c>
      <c r="AV385" s="304">
        <f ca="1">IF(AND(AR385+AT385&gt;0,AS385+AU385&gt;0),COUNTIF(AV$6:AV384,"&gt;0")+1,0)</f>
        <v>0</v>
      </c>
    </row>
    <row r="386" spans="41:48" x14ac:dyDescent="0.15">
      <c r="AO386" s="304">
        <v>11</v>
      </c>
      <c r="AP386" s="304">
        <v>2</v>
      </c>
      <c r="AQ386" s="304">
        <v>9</v>
      </c>
      <c r="AR386" s="306">
        <f ca="1">IF($AQ386=1,IF(INDIRECT(ADDRESS(($AO386-1)*3+$AP386+5,$AQ386+7))="",0,INDIRECT(ADDRESS(($AO386-1)*3+$AP386+5,$AQ386+7))),IF(INDIRECT(ADDRESS(($AO386-1)*3+$AP386+5,$AQ386+7))="",0,IF(COUNTIF(INDIRECT(ADDRESS(($AO386-1)*36+($AP386-1)*12+6,COLUMN())):INDIRECT(ADDRESS(($AO386-1)*36+($AP386-1)*12+$AQ386+4,COLUMN())),INDIRECT(ADDRESS(($AO386-1)*3+$AP386+5,$AQ386+7)))&gt;=1,0,INDIRECT(ADDRESS(($AO386-1)*3+$AP386+5,$AQ386+7)))))</f>
        <v>0</v>
      </c>
      <c r="AS386" s="304">
        <f ca="1">COUNTIF(INDIRECT("H"&amp;(ROW()+12*(($AO386-1)*3+$AP386)-ROW())/12+5):INDIRECT("S"&amp;(ROW()+12*(($AO386-1)*3+$AP386)-ROW())/12+5),AR386)</f>
        <v>0</v>
      </c>
      <c r="AT386" s="306">
        <f ca="1">IF($AQ386=1,IF(INDIRECT(ADDRESS(($AO386-1)*3+$AP386+5,$AQ386+20))="",0,INDIRECT(ADDRESS(($AO386-1)*3+$AP386+5,$AQ386+20))),IF(INDIRECT(ADDRESS(($AO386-1)*3+$AP386+5,$AQ386+20))="",0,IF(COUNTIF(INDIRECT(ADDRESS(($AO386-1)*36+($AP386-1)*12+6,COLUMN())):INDIRECT(ADDRESS(($AO386-1)*36+($AP386-1)*12+$AQ386+4,COLUMN())),INDIRECT(ADDRESS(($AO386-1)*3+$AP386+5,$AQ386+20)))&gt;=1,0,INDIRECT(ADDRESS(($AO386-1)*3+$AP386+5,$AQ386+20)))))</f>
        <v>0</v>
      </c>
      <c r="AU386" s="304">
        <f ca="1">COUNTIF(INDIRECT("U"&amp;(ROW()+12*(($AO386-1)*3+$AP386)-ROW())/12+5):INDIRECT("AF"&amp;(ROW()+12*(($AO386-1)*3+$AP386)-ROW())/12+5),AT386)</f>
        <v>0</v>
      </c>
      <c r="AV386" s="304">
        <f ca="1">IF(AND(AR386+AT386&gt;0,AS386+AU386&gt;0),COUNTIF(AV$6:AV385,"&gt;0")+1,0)</f>
        <v>0</v>
      </c>
    </row>
    <row r="387" spans="41:48" x14ac:dyDescent="0.15">
      <c r="AO387" s="304">
        <v>11</v>
      </c>
      <c r="AP387" s="304">
        <v>2</v>
      </c>
      <c r="AQ387" s="304">
        <v>10</v>
      </c>
      <c r="AR387" s="306">
        <f ca="1">IF($AQ387=1,IF(INDIRECT(ADDRESS(($AO387-1)*3+$AP387+5,$AQ387+7))="",0,INDIRECT(ADDRESS(($AO387-1)*3+$AP387+5,$AQ387+7))),IF(INDIRECT(ADDRESS(($AO387-1)*3+$AP387+5,$AQ387+7))="",0,IF(COUNTIF(INDIRECT(ADDRESS(($AO387-1)*36+($AP387-1)*12+6,COLUMN())):INDIRECT(ADDRESS(($AO387-1)*36+($AP387-1)*12+$AQ387+4,COLUMN())),INDIRECT(ADDRESS(($AO387-1)*3+$AP387+5,$AQ387+7)))&gt;=1,0,INDIRECT(ADDRESS(($AO387-1)*3+$AP387+5,$AQ387+7)))))</f>
        <v>0</v>
      </c>
      <c r="AS387" s="304">
        <f ca="1">COUNTIF(INDIRECT("H"&amp;(ROW()+12*(($AO387-1)*3+$AP387)-ROW())/12+5):INDIRECT("S"&amp;(ROW()+12*(($AO387-1)*3+$AP387)-ROW())/12+5),AR387)</f>
        <v>0</v>
      </c>
      <c r="AT387" s="306">
        <f ca="1">IF($AQ387=1,IF(INDIRECT(ADDRESS(($AO387-1)*3+$AP387+5,$AQ387+20))="",0,INDIRECT(ADDRESS(($AO387-1)*3+$AP387+5,$AQ387+20))),IF(INDIRECT(ADDRESS(($AO387-1)*3+$AP387+5,$AQ387+20))="",0,IF(COUNTIF(INDIRECT(ADDRESS(($AO387-1)*36+($AP387-1)*12+6,COLUMN())):INDIRECT(ADDRESS(($AO387-1)*36+($AP387-1)*12+$AQ387+4,COLUMN())),INDIRECT(ADDRESS(($AO387-1)*3+$AP387+5,$AQ387+20)))&gt;=1,0,INDIRECT(ADDRESS(($AO387-1)*3+$AP387+5,$AQ387+20)))))</f>
        <v>0</v>
      </c>
      <c r="AU387" s="304">
        <f ca="1">COUNTIF(INDIRECT("U"&amp;(ROW()+12*(($AO387-1)*3+$AP387)-ROW())/12+5):INDIRECT("AF"&amp;(ROW()+12*(($AO387-1)*3+$AP387)-ROW())/12+5),AT387)</f>
        <v>0</v>
      </c>
      <c r="AV387" s="304">
        <f ca="1">IF(AND(AR387+AT387&gt;0,AS387+AU387&gt;0),COUNTIF(AV$6:AV386,"&gt;0")+1,0)</f>
        <v>0</v>
      </c>
    </row>
    <row r="388" spans="41:48" x14ac:dyDescent="0.15">
      <c r="AO388" s="304">
        <v>11</v>
      </c>
      <c r="AP388" s="304">
        <v>2</v>
      </c>
      <c r="AQ388" s="304">
        <v>11</v>
      </c>
      <c r="AR388" s="306">
        <f ca="1">IF($AQ388=1,IF(INDIRECT(ADDRESS(($AO388-1)*3+$AP388+5,$AQ388+7))="",0,INDIRECT(ADDRESS(($AO388-1)*3+$AP388+5,$AQ388+7))),IF(INDIRECT(ADDRESS(($AO388-1)*3+$AP388+5,$AQ388+7))="",0,IF(COUNTIF(INDIRECT(ADDRESS(($AO388-1)*36+($AP388-1)*12+6,COLUMN())):INDIRECT(ADDRESS(($AO388-1)*36+($AP388-1)*12+$AQ388+4,COLUMN())),INDIRECT(ADDRESS(($AO388-1)*3+$AP388+5,$AQ388+7)))&gt;=1,0,INDIRECT(ADDRESS(($AO388-1)*3+$AP388+5,$AQ388+7)))))</f>
        <v>0</v>
      </c>
      <c r="AS388" s="304">
        <f ca="1">COUNTIF(INDIRECT("H"&amp;(ROW()+12*(($AO388-1)*3+$AP388)-ROW())/12+5):INDIRECT("S"&amp;(ROW()+12*(($AO388-1)*3+$AP388)-ROW())/12+5),AR388)</f>
        <v>0</v>
      </c>
      <c r="AT388" s="306">
        <f ca="1">IF($AQ388=1,IF(INDIRECT(ADDRESS(($AO388-1)*3+$AP388+5,$AQ388+20))="",0,INDIRECT(ADDRESS(($AO388-1)*3+$AP388+5,$AQ388+20))),IF(INDIRECT(ADDRESS(($AO388-1)*3+$AP388+5,$AQ388+20))="",0,IF(COUNTIF(INDIRECT(ADDRESS(($AO388-1)*36+($AP388-1)*12+6,COLUMN())):INDIRECT(ADDRESS(($AO388-1)*36+($AP388-1)*12+$AQ388+4,COLUMN())),INDIRECT(ADDRESS(($AO388-1)*3+$AP388+5,$AQ388+20)))&gt;=1,0,INDIRECT(ADDRESS(($AO388-1)*3+$AP388+5,$AQ388+20)))))</f>
        <v>0</v>
      </c>
      <c r="AU388" s="304">
        <f ca="1">COUNTIF(INDIRECT("U"&amp;(ROW()+12*(($AO388-1)*3+$AP388)-ROW())/12+5):INDIRECT("AF"&amp;(ROW()+12*(($AO388-1)*3+$AP388)-ROW())/12+5),AT388)</f>
        <v>0</v>
      </c>
      <c r="AV388" s="304">
        <f ca="1">IF(AND(AR388+AT388&gt;0,AS388+AU388&gt;0),COUNTIF(AV$6:AV387,"&gt;0")+1,0)</f>
        <v>0</v>
      </c>
    </row>
    <row r="389" spans="41:48" x14ac:dyDescent="0.15">
      <c r="AO389" s="304">
        <v>11</v>
      </c>
      <c r="AP389" s="304">
        <v>2</v>
      </c>
      <c r="AQ389" s="304">
        <v>12</v>
      </c>
      <c r="AR389" s="306">
        <f ca="1">IF($AQ389=1,IF(INDIRECT(ADDRESS(($AO389-1)*3+$AP389+5,$AQ389+7))="",0,INDIRECT(ADDRESS(($AO389-1)*3+$AP389+5,$AQ389+7))),IF(INDIRECT(ADDRESS(($AO389-1)*3+$AP389+5,$AQ389+7))="",0,IF(COUNTIF(INDIRECT(ADDRESS(($AO389-1)*36+($AP389-1)*12+6,COLUMN())):INDIRECT(ADDRESS(($AO389-1)*36+($AP389-1)*12+$AQ389+4,COLUMN())),INDIRECT(ADDRESS(($AO389-1)*3+$AP389+5,$AQ389+7)))&gt;=1,0,INDIRECT(ADDRESS(($AO389-1)*3+$AP389+5,$AQ389+7)))))</f>
        <v>0</v>
      </c>
      <c r="AS389" s="304">
        <f ca="1">COUNTIF(INDIRECT("H"&amp;(ROW()+12*(($AO389-1)*3+$AP389)-ROW())/12+5):INDIRECT("S"&amp;(ROW()+12*(($AO389-1)*3+$AP389)-ROW())/12+5),AR389)</f>
        <v>0</v>
      </c>
      <c r="AT389" s="306">
        <f ca="1">IF($AQ389=1,IF(INDIRECT(ADDRESS(($AO389-1)*3+$AP389+5,$AQ389+20))="",0,INDIRECT(ADDRESS(($AO389-1)*3+$AP389+5,$AQ389+20))),IF(INDIRECT(ADDRESS(($AO389-1)*3+$AP389+5,$AQ389+20))="",0,IF(COUNTIF(INDIRECT(ADDRESS(($AO389-1)*36+($AP389-1)*12+6,COLUMN())):INDIRECT(ADDRESS(($AO389-1)*36+($AP389-1)*12+$AQ389+4,COLUMN())),INDIRECT(ADDRESS(($AO389-1)*3+$AP389+5,$AQ389+20)))&gt;=1,0,INDIRECT(ADDRESS(($AO389-1)*3+$AP389+5,$AQ389+20)))))</f>
        <v>0</v>
      </c>
      <c r="AU389" s="304">
        <f ca="1">COUNTIF(INDIRECT("U"&amp;(ROW()+12*(($AO389-1)*3+$AP389)-ROW())/12+5):INDIRECT("AF"&amp;(ROW()+12*(($AO389-1)*3+$AP389)-ROW())/12+5),AT389)</f>
        <v>0</v>
      </c>
      <c r="AV389" s="304">
        <f ca="1">IF(AND(AR389+AT389&gt;0,AS389+AU389&gt;0),COUNTIF(AV$6:AV388,"&gt;0")+1,0)</f>
        <v>0</v>
      </c>
    </row>
    <row r="390" spans="41:48" x14ac:dyDescent="0.15">
      <c r="AO390" s="304">
        <v>11</v>
      </c>
      <c r="AP390" s="304">
        <v>3</v>
      </c>
      <c r="AQ390" s="304">
        <v>1</v>
      </c>
      <c r="AR390" s="306">
        <f ca="1">IF($AQ390=1,IF(INDIRECT(ADDRESS(($AO390-1)*3+$AP390+5,$AQ390+7))="",0,INDIRECT(ADDRESS(($AO390-1)*3+$AP390+5,$AQ390+7))),IF(INDIRECT(ADDRESS(($AO390-1)*3+$AP390+5,$AQ390+7))="",0,IF(COUNTIF(INDIRECT(ADDRESS(($AO390-1)*36+($AP390-1)*12+6,COLUMN())):INDIRECT(ADDRESS(($AO390-1)*36+($AP390-1)*12+$AQ390+4,COLUMN())),INDIRECT(ADDRESS(($AO390-1)*3+$AP390+5,$AQ390+7)))&gt;=1,0,INDIRECT(ADDRESS(($AO390-1)*3+$AP390+5,$AQ390+7)))))</f>
        <v>0</v>
      </c>
      <c r="AS390" s="304">
        <f ca="1">COUNTIF(INDIRECT("H"&amp;(ROW()+12*(($AO390-1)*3+$AP390)-ROW())/12+5):INDIRECT("S"&amp;(ROW()+12*(($AO390-1)*3+$AP390)-ROW())/12+5),AR390)</f>
        <v>0</v>
      </c>
      <c r="AT390" s="306">
        <f ca="1">IF($AQ390=1,IF(INDIRECT(ADDRESS(($AO390-1)*3+$AP390+5,$AQ390+20))="",0,INDIRECT(ADDRESS(($AO390-1)*3+$AP390+5,$AQ390+20))),IF(INDIRECT(ADDRESS(($AO390-1)*3+$AP390+5,$AQ390+20))="",0,IF(COUNTIF(INDIRECT(ADDRESS(($AO390-1)*36+($AP390-1)*12+6,COLUMN())):INDIRECT(ADDRESS(($AO390-1)*36+($AP390-1)*12+$AQ390+4,COLUMN())),INDIRECT(ADDRESS(($AO390-1)*3+$AP390+5,$AQ390+20)))&gt;=1,0,INDIRECT(ADDRESS(($AO390-1)*3+$AP390+5,$AQ390+20)))))</f>
        <v>0</v>
      </c>
      <c r="AU390" s="304">
        <f ca="1">COUNTIF(INDIRECT("U"&amp;(ROW()+12*(($AO390-1)*3+$AP390)-ROW())/12+5):INDIRECT("AF"&amp;(ROW()+12*(($AO390-1)*3+$AP390)-ROW())/12+5),AT390)</f>
        <v>0</v>
      </c>
      <c r="AV390" s="304">
        <f ca="1">IF(AND(AR390+AT390&gt;0,AS390+AU390&gt;0),COUNTIF(AV$6:AV389,"&gt;0")+1,0)</f>
        <v>0</v>
      </c>
    </row>
    <row r="391" spans="41:48" x14ac:dyDescent="0.15">
      <c r="AO391" s="304">
        <v>11</v>
      </c>
      <c r="AP391" s="304">
        <v>3</v>
      </c>
      <c r="AQ391" s="304">
        <v>2</v>
      </c>
      <c r="AR391" s="306">
        <f ca="1">IF($AQ391=1,IF(INDIRECT(ADDRESS(($AO391-1)*3+$AP391+5,$AQ391+7))="",0,INDIRECT(ADDRESS(($AO391-1)*3+$AP391+5,$AQ391+7))),IF(INDIRECT(ADDRESS(($AO391-1)*3+$AP391+5,$AQ391+7))="",0,IF(COUNTIF(INDIRECT(ADDRESS(($AO391-1)*36+($AP391-1)*12+6,COLUMN())):INDIRECT(ADDRESS(($AO391-1)*36+($AP391-1)*12+$AQ391+4,COLUMN())),INDIRECT(ADDRESS(($AO391-1)*3+$AP391+5,$AQ391+7)))&gt;=1,0,INDIRECT(ADDRESS(($AO391-1)*3+$AP391+5,$AQ391+7)))))</f>
        <v>0</v>
      </c>
      <c r="AS391" s="304">
        <f ca="1">COUNTIF(INDIRECT("H"&amp;(ROW()+12*(($AO391-1)*3+$AP391)-ROW())/12+5):INDIRECT("S"&amp;(ROW()+12*(($AO391-1)*3+$AP391)-ROW())/12+5),AR391)</f>
        <v>0</v>
      </c>
      <c r="AT391" s="306">
        <f ca="1">IF($AQ391=1,IF(INDIRECT(ADDRESS(($AO391-1)*3+$AP391+5,$AQ391+20))="",0,INDIRECT(ADDRESS(($AO391-1)*3+$AP391+5,$AQ391+20))),IF(INDIRECT(ADDRESS(($AO391-1)*3+$AP391+5,$AQ391+20))="",0,IF(COUNTIF(INDIRECT(ADDRESS(($AO391-1)*36+($AP391-1)*12+6,COLUMN())):INDIRECT(ADDRESS(($AO391-1)*36+($AP391-1)*12+$AQ391+4,COLUMN())),INDIRECT(ADDRESS(($AO391-1)*3+$AP391+5,$AQ391+20)))&gt;=1,0,INDIRECT(ADDRESS(($AO391-1)*3+$AP391+5,$AQ391+20)))))</f>
        <v>0</v>
      </c>
      <c r="AU391" s="304">
        <f ca="1">COUNTIF(INDIRECT("U"&amp;(ROW()+12*(($AO391-1)*3+$AP391)-ROW())/12+5):INDIRECT("AF"&amp;(ROW()+12*(($AO391-1)*3+$AP391)-ROW())/12+5),AT391)</f>
        <v>0</v>
      </c>
      <c r="AV391" s="304">
        <f ca="1">IF(AND(AR391+AT391&gt;0,AS391+AU391&gt;0),COUNTIF(AV$6:AV390,"&gt;0")+1,0)</f>
        <v>0</v>
      </c>
    </row>
    <row r="392" spans="41:48" x14ac:dyDescent="0.15">
      <c r="AO392" s="304">
        <v>11</v>
      </c>
      <c r="AP392" s="304">
        <v>3</v>
      </c>
      <c r="AQ392" s="304">
        <v>3</v>
      </c>
      <c r="AR392" s="306">
        <f ca="1">IF($AQ392=1,IF(INDIRECT(ADDRESS(($AO392-1)*3+$AP392+5,$AQ392+7))="",0,INDIRECT(ADDRESS(($AO392-1)*3+$AP392+5,$AQ392+7))),IF(INDIRECT(ADDRESS(($AO392-1)*3+$AP392+5,$AQ392+7))="",0,IF(COUNTIF(INDIRECT(ADDRESS(($AO392-1)*36+($AP392-1)*12+6,COLUMN())):INDIRECT(ADDRESS(($AO392-1)*36+($AP392-1)*12+$AQ392+4,COLUMN())),INDIRECT(ADDRESS(($AO392-1)*3+$AP392+5,$AQ392+7)))&gt;=1,0,INDIRECT(ADDRESS(($AO392-1)*3+$AP392+5,$AQ392+7)))))</f>
        <v>0</v>
      </c>
      <c r="AS392" s="304">
        <f ca="1">COUNTIF(INDIRECT("H"&amp;(ROW()+12*(($AO392-1)*3+$AP392)-ROW())/12+5):INDIRECT("S"&amp;(ROW()+12*(($AO392-1)*3+$AP392)-ROW())/12+5),AR392)</f>
        <v>0</v>
      </c>
      <c r="AT392" s="306">
        <f ca="1">IF($AQ392=1,IF(INDIRECT(ADDRESS(($AO392-1)*3+$AP392+5,$AQ392+20))="",0,INDIRECT(ADDRESS(($AO392-1)*3+$AP392+5,$AQ392+20))),IF(INDIRECT(ADDRESS(($AO392-1)*3+$AP392+5,$AQ392+20))="",0,IF(COUNTIF(INDIRECT(ADDRESS(($AO392-1)*36+($AP392-1)*12+6,COLUMN())):INDIRECT(ADDRESS(($AO392-1)*36+($AP392-1)*12+$AQ392+4,COLUMN())),INDIRECT(ADDRESS(($AO392-1)*3+$AP392+5,$AQ392+20)))&gt;=1,0,INDIRECT(ADDRESS(($AO392-1)*3+$AP392+5,$AQ392+20)))))</f>
        <v>0</v>
      </c>
      <c r="AU392" s="304">
        <f ca="1">COUNTIF(INDIRECT("U"&amp;(ROW()+12*(($AO392-1)*3+$AP392)-ROW())/12+5):INDIRECT("AF"&amp;(ROW()+12*(($AO392-1)*3+$AP392)-ROW())/12+5),AT392)</f>
        <v>0</v>
      </c>
      <c r="AV392" s="304">
        <f ca="1">IF(AND(AR392+AT392&gt;0,AS392+AU392&gt;0),COUNTIF(AV$6:AV391,"&gt;0")+1,0)</f>
        <v>0</v>
      </c>
    </row>
    <row r="393" spans="41:48" x14ac:dyDescent="0.15">
      <c r="AO393" s="304">
        <v>11</v>
      </c>
      <c r="AP393" s="304">
        <v>3</v>
      </c>
      <c r="AQ393" s="304">
        <v>4</v>
      </c>
      <c r="AR393" s="306">
        <f ca="1">IF($AQ393=1,IF(INDIRECT(ADDRESS(($AO393-1)*3+$AP393+5,$AQ393+7))="",0,INDIRECT(ADDRESS(($AO393-1)*3+$AP393+5,$AQ393+7))),IF(INDIRECT(ADDRESS(($AO393-1)*3+$AP393+5,$AQ393+7))="",0,IF(COUNTIF(INDIRECT(ADDRESS(($AO393-1)*36+($AP393-1)*12+6,COLUMN())):INDIRECT(ADDRESS(($AO393-1)*36+($AP393-1)*12+$AQ393+4,COLUMN())),INDIRECT(ADDRESS(($AO393-1)*3+$AP393+5,$AQ393+7)))&gt;=1,0,INDIRECT(ADDRESS(($AO393-1)*3+$AP393+5,$AQ393+7)))))</f>
        <v>0</v>
      </c>
      <c r="AS393" s="304">
        <f ca="1">COUNTIF(INDIRECT("H"&amp;(ROW()+12*(($AO393-1)*3+$AP393)-ROW())/12+5):INDIRECT("S"&amp;(ROW()+12*(($AO393-1)*3+$AP393)-ROW())/12+5),AR393)</f>
        <v>0</v>
      </c>
      <c r="AT393" s="306">
        <f ca="1">IF($AQ393=1,IF(INDIRECT(ADDRESS(($AO393-1)*3+$AP393+5,$AQ393+20))="",0,INDIRECT(ADDRESS(($AO393-1)*3+$AP393+5,$AQ393+20))),IF(INDIRECT(ADDRESS(($AO393-1)*3+$AP393+5,$AQ393+20))="",0,IF(COUNTIF(INDIRECT(ADDRESS(($AO393-1)*36+($AP393-1)*12+6,COLUMN())):INDIRECT(ADDRESS(($AO393-1)*36+($AP393-1)*12+$AQ393+4,COLUMN())),INDIRECT(ADDRESS(($AO393-1)*3+$AP393+5,$AQ393+20)))&gt;=1,0,INDIRECT(ADDRESS(($AO393-1)*3+$AP393+5,$AQ393+20)))))</f>
        <v>0</v>
      </c>
      <c r="AU393" s="304">
        <f ca="1">COUNTIF(INDIRECT("U"&amp;(ROW()+12*(($AO393-1)*3+$AP393)-ROW())/12+5):INDIRECT("AF"&amp;(ROW()+12*(($AO393-1)*3+$AP393)-ROW())/12+5),AT393)</f>
        <v>0</v>
      </c>
      <c r="AV393" s="304">
        <f ca="1">IF(AND(AR393+AT393&gt;0,AS393+AU393&gt;0),COUNTIF(AV$6:AV392,"&gt;0")+1,0)</f>
        <v>0</v>
      </c>
    </row>
    <row r="394" spans="41:48" x14ac:dyDescent="0.15">
      <c r="AO394" s="304">
        <v>11</v>
      </c>
      <c r="AP394" s="304">
        <v>3</v>
      </c>
      <c r="AQ394" s="304">
        <v>5</v>
      </c>
      <c r="AR394" s="306">
        <f ca="1">IF($AQ394=1,IF(INDIRECT(ADDRESS(($AO394-1)*3+$AP394+5,$AQ394+7))="",0,INDIRECT(ADDRESS(($AO394-1)*3+$AP394+5,$AQ394+7))),IF(INDIRECT(ADDRESS(($AO394-1)*3+$AP394+5,$AQ394+7))="",0,IF(COUNTIF(INDIRECT(ADDRESS(($AO394-1)*36+($AP394-1)*12+6,COLUMN())):INDIRECT(ADDRESS(($AO394-1)*36+($AP394-1)*12+$AQ394+4,COLUMN())),INDIRECT(ADDRESS(($AO394-1)*3+$AP394+5,$AQ394+7)))&gt;=1,0,INDIRECT(ADDRESS(($AO394-1)*3+$AP394+5,$AQ394+7)))))</f>
        <v>0</v>
      </c>
      <c r="AS394" s="304">
        <f ca="1">COUNTIF(INDIRECT("H"&amp;(ROW()+12*(($AO394-1)*3+$AP394)-ROW())/12+5):INDIRECT("S"&amp;(ROW()+12*(($AO394-1)*3+$AP394)-ROW())/12+5),AR394)</f>
        <v>0</v>
      </c>
      <c r="AT394" s="306">
        <f ca="1">IF($AQ394=1,IF(INDIRECT(ADDRESS(($AO394-1)*3+$AP394+5,$AQ394+20))="",0,INDIRECT(ADDRESS(($AO394-1)*3+$AP394+5,$AQ394+20))),IF(INDIRECT(ADDRESS(($AO394-1)*3+$AP394+5,$AQ394+20))="",0,IF(COUNTIF(INDIRECT(ADDRESS(($AO394-1)*36+($AP394-1)*12+6,COLUMN())):INDIRECT(ADDRESS(($AO394-1)*36+($AP394-1)*12+$AQ394+4,COLUMN())),INDIRECT(ADDRESS(($AO394-1)*3+$AP394+5,$AQ394+20)))&gt;=1,0,INDIRECT(ADDRESS(($AO394-1)*3+$AP394+5,$AQ394+20)))))</f>
        <v>0</v>
      </c>
      <c r="AU394" s="304">
        <f ca="1">COUNTIF(INDIRECT("U"&amp;(ROW()+12*(($AO394-1)*3+$AP394)-ROW())/12+5):INDIRECT("AF"&amp;(ROW()+12*(($AO394-1)*3+$AP394)-ROW())/12+5),AT394)</f>
        <v>0</v>
      </c>
      <c r="AV394" s="304">
        <f ca="1">IF(AND(AR394+AT394&gt;0,AS394+AU394&gt;0),COUNTIF(AV$6:AV393,"&gt;0")+1,0)</f>
        <v>0</v>
      </c>
    </row>
    <row r="395" spans="41:48" x14ac:dyDescent="0.15">
      <c r="AO395" s="304">
        <v>11</v>
      </c>
      <c r="AP395" s="304">
        <v>3</v>
      </c>
      <c r="AQ395" s="304">
        <v>6</v>
      </c>
      <c r="AR395" s="306">
        <f ca="1">IF($AQ395=1,IF(INDIRECT(ADDRESS(($AO395-1)*3+$AP395+5,$AQ395+7))="",0,INDIRECT(ADDRESS(($AO395-1)*3+$AP395+5,$AQ395+7))),IF(INDIRECT(ADDRESS(($AO395-1)*3+$AP395+5,$AQ395+7))="",0,IF(COUNTIF(INDIRECT(ADDRESS(($AO395-1)*36+($AP395-1)*12+6,COLUMN())):INDIRECT(ADDRESS(($AO395-1)*36+($AP395-1)*12+$AQ395+4,COLUMN())),INDIRECT(ADDRESS(($AO395-1)*3+$AP395+5,$AQ395+7)))&gt;=1,0,INDIRECT(ADDRESS(($AO395-1)*3+$AP395+5,$AQ395+7)))))</f>
        <v>0</v>
      </c>
      <c r="AS395" s="304">
        <f ca="1">COUNTIF(INDIRECT("H"&amp;(ROW()+12*(($AO395-1)*3+$AP395)-ROW())/12+5):INDIRECT("S"&amp;(ROW()+12*(($AO395-1)*3+$AP395)-ROW())/12+5),AR395)</f>
        <v>0</v>
      </c>
      <c r="AT395" s="306">
        <f ca="1">IF($AQ395=1,IF(INDIRECT(ADDRESS(($AO395-1)*3+$AP395+5,$AQ395+20))="",0,INDIRECT(ADDRESS(($AO395-1)*3+$AP395+5,$AQ395+20))),IF(INDIRECT(ADDRESS(($AO395-1)*3+$AP395+5,$AQ395+20))="",0,IF(COUNTIF(INDIRECT(ADDRESS(($AO395-1)*36+($AP395-1)*12+6,COLUMN())):INDIRECT(ADDRESS(($AO395-1)*36+($AP395-1)*12+$AQ395+4,COLUMN())),INDIRECT(ADDRESS(($AO395-1)*3+$AP395+5,$AQ395+20)))&gt;=1,0,INDIRECT(ADDRESS(($AO395-1)*3+$AP395+5,$AQ395+20)))))</f>
        <v>0</v>
      </c>
      <c r="AU395" s="304">
        <f ca="1">COUNTIF(INDIRECT("U"&amp;(ROW()+12*(($AO395-1)*3+$AP395)-ROW())/12+5):INDIRECT("AF"&amp;(ROW()+12*(($AO395-1)*3+$AP395)-ROW())/12+5),AT395)</f>
        <v>0</v>
      </c>
      <c r="AV395" s="304">
        <f ca="1">IF(AND(AR395+AT395&gt;0,AS395+AU395&gt;0),COUNTIF(AV$6:AV394,"&gt;0")+1,0)</f>
        <v>0</v>
      </c>
    </row>
    <row r="396" spans="41:48" x14ac:dyDescent="0.15">
      <c r="AO396" s="304">
        <v>11</v>
      </c>
      <c r="AP396" s="304">
        <v>3</v>
      </c>
      <c r="AQ396" s="304">
        <v>7</v>
      </c>
      <c r="AR396" s="306">
        <f ca="1">IF($AQ396=1,IF(INDIRECT(ADDRESS(($AO396-1)*3+$AP396+5,$AQ396+7))="",0,INDIRECT(ADDRESS(($AO396-1)*3+$AP396+5,$AQ396+7))),IF(INDIRECT(ADDRESS(($AO396-1)*3+$AP396+5,$AQ396+7))="",0,IF(COUNTIF(INDIRECT(ADDRESS(($AO396-1)*36+($AP396-1)*12+6,COLUMN())):INDIRECT(ADDRESS(($AO396-1)*36+($AP396-1)*12+$AQ396+4,COLUMN())),INDIRECT(ADDRESS(($AO396-1)*3+$AP396+5,$AQ396+7)))&gt;=1,0,INDIRECT(ADDRESS(($AO396-1)*3+$AP396+5,$AQ396+7)))))</f>
        <v>0</v>
      </c>
      <c r="AS396" s="304">
        <f ca="1">COUNTIF(INDIRECT("H"&amp;(ROW()+12*(($AO396-1)*3+$AP396)-ROW())/12+5):INDIRECT("S"&amp;(ROW()+12*(($AO396-1)*3+$AP396)-ROW())/12+5),AR396)</f>
        <v>0</v>
      </c>
      <c r="AT396" s="306">
        <f ca="1">IF($AQ396=1,IF(INDIRECT(ADDRESS(($AO396-1)*3+$AP396+5,$AQ396+20))="",0,INDIRECT(ADDRESS(($AO396-1)*3+$AP396+5,$AQ396+20))),IF(INDIRECT(ADDRESS(($AO396-1)*3+$AP396+5,$AQ396+20))="",0,IF(COUNTIF(INDIRECT(ADDRESS(($AO396-1)*36+($AP396-1)*12+6,COLUMN())):INDIRECT(ADDRESS(($AO396-1)*36+($AP396-1)*12+$AQ396+4,COLUMN())),INDIRECT(ADDRESS(($AO396-1)*3+$AP396+5,$AQ396+20)))&gt;=1,0,INDIRECT(ADDRESS(($AO396-1)*3+$AP396+5,$AQ396+20)))))</f>
        <v>0</v>
      </c>
      <c r="AU396" s="304">
        <f ca="1">COUNTIF(INDIRECT("U"&amp;(ROW()+12*(($AO396-1)*3+$AP396)-ROW())/12+5):INDIRECT("AF"&amp;(ROW()+12*(($AO396-1)*3+$AP396)-ROW())/12+5),AT396)</f>
        <v>0</v>
      </c>
      <c r="AV396" s="304">
        <f ca="1">IF(AND(AR396+AT396&gt;0,AS396+AU396&gt;0),COUNTIF(AV$6:AV395,"&gt;0")+1,0)</f>
        <v>0</v>
      </c>
    </row>
    <row r="397" spans="41:48" x14ac:dyDescent="0.15">
      <c r="AO397" s="304">
        <v>11</v>
      </c>
      <c r="AP397" s="304">
        <v>3</v>
      </c>
      <c r="AQ397" s="304">
        <v>8</v>
      </c>
      <c r="AR397" s="306">
        <f ca="1">IF($AQ397=1,IF(INDIRECT(ADDRESS(($AO397-1)*3+$AP397+5,$AQ397+7))="",0,INDIRECT(ADDRESS(($AO397-1)*3+$AP397+5,$AQ397+7))),IF(INDIRECT(ADDRESS(($AO397-1)*3+$AP397+5,$AQ397+7))="",0,IF(COUNTIF(INDIRECT(ADDRESS(($AO397-1)*36+($AP397-1)*12+6,COLUMN())):INDIRECT(ADDRESS(($AO397-1)*36+($AP397-1)*12+$AQ397+4,COLUMN())),INDIRECT(ADDRESS(($AO397-1)*3+$AP397+5,$AQ397+7)))&gt;=1,0,INDIRECT(ADDRESS(($AO397-1)*3+$AP397+5,$AQ397+7)))))</f>
        <v>0</v>
      </c>
      <c r="AS397" s="304">
        <f ca="1">COUNTIF(INDIRECT("H"&amp;(ROW()+12*(($AO397-1)*3+$AP397)-ROW())/12+5):INDIRECT("S"&amp;(ROW()+12*(($AO397-1)*3+$AP397)-ROW())/12+5),AR397)</f>
        <v>0</v>
      </c>
      <c r="AT397" s="306">
        <f ca="1">IF($AQ397=1,IF(INDIRECT(ADDRESS(($AO397-1)*3+$AP397+5,$AQ397+20))="",0,INDIRECT(ADDRESS(($AO397-1)*3+$AP397+5,$AQ397+20))),IF(INDIRECT(ADDRESS(($AO397-1)*3+$AP397+5,$AQ397+20))="",0,IF(COUNTIF(INDIRECT(ADDRESS(($AO397-1)*36+($AP397-1)*12+6,COLUMN())):INDIRECT(ADDRESS(($AO397-1)*36+($AP397-1)*12+$AQ397+4,COLUMN())),INDIRECT(ADDRESS(($AO397-1)*3+$AP397+5,$AQ397+20)))&gt;=1,0,INDIRECT(ADDRESS(($AO397-1)*3+$AP397+5,$AQ397+20)))))</f>
        <v>0</v>
      </c>
      <c r="AU397" s="304">
        <f ca="1">COUNTIF(INDIRECT("U"&amp;(ROW()+12*(($AO397-1)*3+$AP397)-ROW())/12+5):INDIRECT("AF"&amp;(ROW()+12*(($AO397-1)*3+$AP397)-ROW())/12+5),AT397)</f>
        <v>0</v>
      </c>
      <c r="AV397" s="304">
        <f ca="1">IF(AND(AR397+AT397&gt;0,AS397+AU397&gt;0),COUNTIF(AV$6:AV396,"&gt;0")+1,0)</f>
        <v>0</v>
      </c>
    </row>
    <row r="398" spans="41:48" x14ac:dyDescent="0.15">
      <c r="AO398" s="304">
        <v>11</v>
      </c>
      <c r="AP398" s="304">
        <v>3</v>
      </c>
      <c r="AQ398" s="304">
        <v>9</v>
      </c>
      <c r="AR398" s="306">
        <f ca="1">IF($AQ398=1,IF(INDIRECT(ADDRESS(($AO398-1)*3+$AP398+5,$AQ398+7))="",0,INDIRECT(ADDRESS(($AO398-1)*3+$AP398+5,$AQ398+7))),IF(INDIRECT(ADDRESS(($AO398-1)*3+$AP398+5,$AQ398+7))="",0,IF(COUNTIF(INDIRECT(ADDRESS(($AO398-1)*36+($AP398-1)*12+6,COLUMN())):INDIRECT(ADDRESS(($AO398-1)*36+($AP398-1)*12+$AQ398+4,COLUMN())),INDIRECT(ADDRESS(($AO398-1)*3+$AP398+5,$AQ398+7)))&gt;=1,0,INDIRECT(ADDRESS(($AO398-1)*3+$AP398+5,$AQ398+7)))))</f>
        <v>0</v>
      </c>
      <c r="AS398" s="304">
        <f ca="1">COUNTIF(INDIRECT("H"&amp;(ROW()+12*(($AO398-1)*3+$AP398)-ROW())/12+5):INDIRECT("S"&amp;(ROW()+12*(($AO398-1)*3+$AP398)-ROW())/12+5),AR398)</f>
        <v>0</v>
      </c>
      <c r="AT398" s="306">
        <f ca="1">IF($AQ398=1,IF(INDIRECT(ADDRESS(($AO398-1)*3+$AP398+5,$AQ398+20))="",0,INDIRECT(ADDRESS(($AO398-1)*3+$AP398+5,$AQ398+20))),IF(INDIRECT(ADDRESS(($AO398-1)*3+$AP398+5,$AQ398+20))="",0,IF(COUNTIF(INDIRECT(ADDRESS(($AO398-1)*36+($AP398-1)*12+6,COLUMN())):INDIRECT(ADDRESS(($AO398-1)*36+($AP398-1)*12+$AQ398+4,COLUMN())),INDIRECT(ADDRESS(($AO398-1)*3+$AP398+5,$AQ398+20)))&gt;=1,0,INDIRECT(ADDRESS(($AO398-1)*3+$AP398+5,$AQ398+20)))))</f>
        <v>0</v>
      </c>
      <c r="AU398" s="304">
        <f ca="1">COUNTIF(INDIRECT("U"&amp;(ROW()+12*(($AO398-1)*3+$AP398)-ROW())/12+5):INDIRECT("AF"&amp;(ROW()+12*(($AO398-1)*3+$AP398)-ROW())/12+5),AT398)</f>
        <v>0</v>
      </c>
      <c r="AV398" s="304">
        <f ca="1">IF(AND(AR398+AT398&gt;0,AS398+AU398&gt;0),COUNTIF(AV$6:AV397,"&gt;0")+1,0)</f>
        <v>0</v>
      </c>
    </row>
    <row r="399" spans="41:48" x14ac:dyDescent="0.15">
      <c r="AO399" s="304">
        <v>11</v>
      </c>
      <c r="AP399" s="304">
        <v>3</v>
      </c>
      <c r="AQ399" s="304">
        <v>10</v>
      </c>
      <c r="AR399" s="306">
        <f ca="1">IF($AQ399=1,IF(INDIRECT(ADDRESS(($AO399-1)*3+$AP399+5,$AQ399+7))="",0,INDIRECT(ADDRESS(($AO399-1)*3+$AP399+5,$AQ399+7))),IF(INDIRECT(ADDRESS(($AO399-1)*3+$AP399+5,$AQ399+7))="",0,IF(COUNTIF(INDIRECT(ADDRESS(($AO399-1)*36+($AP399-1)*12+6,COLUMN())):INDIRECT(ADDRESS(($AO399-1)*36+($AP399-1)*12+$AQ399+4,COLUMN())),INDIRECT(ADDRESS(($AO399-1)*3+$AP399+5,$AQ399+7)))&gt;=1,0,INDIRECT(ADDRESS(($AO399-1)*3+$AP399+5,$AQ399+7)))))</f>
        <v>0</v>
      </c>
      <c r="AS399" s="304">
        <f ca="1">COUNTIF(INDIRECT("H"&amp;(ROW()+12*(($AO399-1)*3+$AP399)-ROW())/12+5):INDIRECT("S"&amp;(ROW()+12*(($AO399-1)*3+$AP399)-ROW())/12+5),AR399)</f>
        <v>0</v>
      </c>
      <c r="AT399" s="306">
        <f ca="1">IF($AQ399=1,IF(INDIRECT(ADDRESS(($AO399-1)*3+$AP399+5,$AQ399+20))="",0,INDIRECT(ADDRESS(($AO399-1)*3+$AP399+5,$AQ399+20))),IF(INDIRECT(ADDRESS(($AO399-1)*3+$AP399+5,$AQ399+20))="",0,IF(COUNTIF(INDIRECT(ADDRESS(($AO399-1)*36+($AP399-1)*12+6,COLUMN())):INDIRECT(ADDRESS(($AO399-1)*36+($AP399-1)*12+$AQ399+4,COLUMN())),INDIRECT(ADDRESS(($AO399-1)*3+$AP399+5,$AQ399+20)))&gt;=1,0,INDIRECT(ADDRESS(($AO399-1)*3+$AP399+5,$AQ399+20)))))</f>
        <v>0</v>
      </c>
      <c r="AU399" s="304">
        <f ca="1">COUNTIF(INDIRECT("U"&amp;(ROW()+12*(($AO399-1)*3+$AP399)-ROW())/12+5):INDIRECT("AF"&amp;(ROW()+12*(($AO399-1)*3+$AP399)-ROW())/12+5),AT399)</f>
        <v>0</v>
      </c>
      <c r="AV399" s="304">
        <f ca="1">IF(AND(AR399+AT399&gt;0,AS399+AU399&gt;0),COUNTIF(AV$6:AV398,"&gt;0")+1,0)</f>
        <v>0</v>
      </c>
    </row>
    <row r="400" spans="41:48" x14ac:dyDescent="0.15">
      <c r="AO400" s="304">
        <v>11</v>
      </c>
      <c r="AP400" s="304">
        <v>3</v>
      </c>
      <c r="AQ400" s="304">
        <v>11</v>
      </c>
      <c r="AR400" s="306">
        <f ca="1">IF($AQ400=1,IF(INDIRECT(ADDRESS(($AO400-1)*3+$AP400+5,$AQ400+7))="",0,INDIRECT(ADDRESS(($AO400-1)*3+$AP400+5,$AQ400+7))),IF(INDIRECT(ADDRESS(($AO400-1)*3+$AP400+5,$AQ400+7))="",0,IF(COUNTIF(INDIRECT(ADDRESS(($AO400-1)*36+($AP400-1)*12+6,COLUMN())):INDIRECT(ADDRESS(($AO400-1)*36+($AP400-1)*12+$AQ400+4,COLUMN())),INDIRECT(ADDRESS(($AO400-1)*3+$AP400+5,$AQ400+7)))&gt;=1,0,INDIRECT(ADDRESS(($AO400-1)*3+$AP400+5,$AQ400+7)))))</f>
        <v>0</v>
      </c>
      <c r="AS400" s="304">
        <f ca="1">COUNTIF(INDIRECT("H"&amp;(ROW()+12*(($AO400-1)*3+$AP400)-ROW())/12+5):INDIRECT("S"&amp;(ROW()+12*(($AO400-1)*3+$AP400)-ROW())/12+5),AR400)</f>
        <v>0</v>
      </c>
      <c r="AT400" s="306">
        <f ca="1">IF($AQ400=1,IF(INDIRECT(ADDRESS(($AO400-1)*3+$AP400+5,$AQ400+20))="",0,INDIRECT(ADDRESS(($AO400-1)*3+$AP400+5,$AQ400+20))),IF(INDIRECT(ADDRESS(($AO400-1)*3+$AP400+5,$AQ400+20))="",0,IF(COUNTIF(INDIRECT(ADDRESS(($AO400-1)*36+($AP400-1)*12+6,COLUMN())):INDIRECT(ADDRESS(($AO400-1)*36+($AP400-1)*12+$AQ400+4,COLUMN())),INDIRECT(ADDRESS(($AO400-1)*3+$AP400+5,$AQ400+20)))&gt;=1,0,INDIRECT(ADDRESS(($AO400-1)*3+$AP400+5,$AQ400+20)))))</f>
        <v>0</v>
      </c>
      <c r="AU400" s="304">
        <f ca="1">COUNTIF(INDIRECT("U"&amp;(ROW()+12*(($AO400-1)*3+$AP400)-ROW())/12+5):INDIRECT("AF"&amp;(ROW()+12*(($AO400-1)*3+$AP400)-ROW())/12+5),AT400)</f>
        <v>0</v>
      </c>
      <c r="AV400" s="304">
        <f ca="1">IF(AND(AR400+AT400&gt;0,AS400+AU400&gt;0),COUNTIF(AV$6:AV399,"&gt;0")+1,0)</f>
        <v>0</v>
      </c>
    </row>
    <row r="401" spans="41:48" x14ac:dyDescent="0.15">
      <c r="AO401" s="304">
        <v>11</v>
      </c>
      <c r="AP401" s="304">
        <v>3</v>
      </c>
      <c r="AQ401" s="304">
        <v>12</v>
      </c>
      <c r="AR401" s="306">
        <f ca="1">IF($AQ401=1,IF(INDIRECT(ADDRESS(($AO401-1)*3+$AP401+5,$AQ401+7))="",0,INDIRECT(ADDRESS(($AO401-1)*3+$AP401+5,$AQ401+7))),IF(INDIRECT(ADDRESS(($AO401-1)*3+$AP401+5,$AQ401+7))="",0,IF(COUNTIF(INDIRECT(ADDRESS(($AO401-1)*36+($AP401-1)*12+6,COLUMN())):INDIRECT(ADDRESS(($AO401-1)*36+($AP401-1)*12+$AQ401+4,COLUMN())),INDIRECT(ADDRESS(($AO401-1)*3+$AP401+5,$AQ401+7)))&gt;=1,0,INDIRECT(ADDRESS(($AO401-1)*3+$AP401+5,$AQ401+7)))))</f>
        <v>0</v>
      </c>
      <c r="AS401" s="304">
        <f ca="1">COUNTIF(INDIRECT("H"&amp;(ROW()+12*(($AO401-1)*3+$AP401)-ROW())/12+5):INDIRECT("S"&amp;(ROW()+12*(($AO401-1)*3+$AP401)-ROW())/12+5),AR401)</f>
        <v>0</v>
      </c>
      <c r="AT401" s="306">
        <f ca="1">IF($AQ401=1,IF(INDIRECT(ADDRESS(($AO401-1)*3+$AP401+5,$AQ401+20))="",0,INDIRECT(ADDRESS(($AO401-1)*3+$AP401+5,$AQ401+20))),IF(INDIRECT(ADDRESS(($AO401-1)*3+$AP401+5,$AQ401+20))="",0,IF(COUNTIF(INDIRECT(ADDRESS(($AO401-1)*36+($AP401-1)*12+6,COLUMN())):INDIRECT(ADDRESS(($AO401-1)*36+($AP401-1)*12+$AQ401+4,COLUMN())),INDIRECT(ADDRESS(($AO401-1)*3+$AP401+5,$AQ401+20)))&gt;=1,0,INDIRECT(ADDRESS(($AO401-1)*3+$AP401+5,$AQ401+20)))))</f>
        <v>0</v>
      </c>
      <c r="AU401" s="304">
        <f ca="1">COUNTIF(INDIRECT("U"&amp;(ROW()+12*(($AO401-1)*3+$AP401)-ROW())/12+5):INDIRECT("AF"&amp;(ROW()+12*(($AO401-1)*3+$AP401)-ROW())/12+5),AT401)</f>
        <v>0</v>
      </c>
      <c r="AV401" s="304">
        <f ca="1">IF(AND(AR401+AT401&gt;0,AS401+AU401&gt;0),COUNTIF(AV$6:AV400,"&gt;0")+1,0)</f>
        <v>0</v>
      </c>
    </row>
    <row r="402" spans="41:48" x14ac:dyDescent="0.15">
      <c r="AO402" s="304">
        <v>12</v>
      </c>
      <c r="AP402" s="304">
        <v>1</v>
      </c>
      <c r="AQ402" s="304">
        <v>1</v>
      </c>
      <c r="AR402" s="306">
        <f ca="1">IF($AQ402=1,IF(INDIRECT(ADDRESS(($AO402-1)*3+$AP402+5,$AQ402+7))="",0,INDIRECT(ADDRESS(($AO402-1)*3+$AP402+5,$AQ402+7))),IF(INDIRECT(ADDRESS(($AO402-1)*3+$AP402+5,$AQ402+7))="",0,IF(COUNTIF(INDIRECT(ADDRESS(($AO402-1)*36+($AP402-1)*12+6,COLUMN())):INDIRECT(ADDRESS(($AO402-1)*36+($AP402-1)*12+$AQ402+4,COLUMN())),INDIRECT(ADDRESS(($AO402-1)*3+$AP402+5,$AQ402+7)))&gt;=1,0,INDIRECT(ADDRESS(($AO402-1)*3+$AP402+5,$AQ402+7)))))</f>
        <v>0</v>
      </c>
      <c r="AS402" s="304">
        <f ca="1">COUNTIF(INDIRECT("H"&amp;(ROW()+12*(($AO402-1)*3+$AP402)-ROW())/12+5):INDIRECT("S"&amp;(ROW()+12*(($AO402-1)*3+$AP402)-ROW())/12+5),AR402)</f>
        <v>0</v>
      </c>
      <c r="AT402" s="306">
        <f ca="1">IF($AQ402=1,IF(INDIRECT(ADDRESS(($AO402-1)*3+$AP402+5,$AQ402+20))="",0,INDIRECT(ADDRESS(($AO402-1)*3+$AP402+5,$AQ402+20))),IF(INDIRECT(ADDRESS(($AO402-1)*3+$AP402+5,$AQ402+20))="",0,IF(COUNTIF(INDIRECT(ADDRESS(($AO402-1)*36+($AP402-1)*12+6,COLUMN())):INDIRECT(ADDRESS(($AO402-1)*36+($AP402-1)*12+$AQ402+4,COLUMN())),INDIRECT(ADDRESS(($AO402-1)*3+$AP402+5,$AQ402+20)))&gt;=1,0,INDIRECT(ADDRESS(($AO402-1)*3+$AP402+5,$AQ402+20)))))</f>
        <v>0</v>
      </c>
      <c r="AU402" s="304">
        <f ca="1">COUNTIF(INDIRECT("U"&amp;(ROW()+12*(($AO402-1)*3+$AP402)-ROW())/12+5):INDIRECT("AF"&amp;(ROW()+12*(($AO402-1)*3+$AP402)-ROW())/12+5),AT402)</f>
        <v>0</v>
      </c>
      <c r="AV402" s="304">
        <f ca="1">IF(AND(AR402+AT402&gt;0,AS402+AU402&gt;0),COUNTIF(AV$6:AV401,"&gt;0")+1,0)</f>
        <v>0</v>
      </c>
    </row>
    <row r="403" spans="41:48" x14ac:dyDescent="0.15">
      <c r="AO403" s="304">
        <v>12</v>
      </c>
      <c r="AP403" s="304">
        <v>1</v>
      </c>
      <c r="AQ403" s="304">
        <v>2</v>
      </c>
      <c r="AR403" s="306">
        <f ca="1">IF($AQ403=1,IF(INDIRECT(ADDRESS(($AO403-1)*3+$AP403+5,$AQ403+7))="",0,INDIRECT(ADDRESS(($AO403-1)*3+$AP403+5,$AQ403+7))),IF(INDIRECT(ADDRESS(($AO403-1)*3+$AP403+5,$AQ403+7))="",0,IF(COUNTIF(INDIRECT(ADDRESS(($AO403-1)*36+($AP403-1)*12+6,COLUMN())):INDIRECT(ADDRESS(($AO403-1)*36+($AP403-1)*12+$AQ403+4,COLUMN())),INDIRECT(ADDRESS(($AO403-1)*3+$AP403+5,$AQ403+7)))&gt;=1,0,INDIRECT(ADDRESS(($AO403-1)*3+$AP403+5,$AQ403+7)))))</f>
        <v>0</v>
      </c>
      <c r="AS403" s="304">
        <f ca="1">COUNTIF(INDIRECT("H"&amp;(ROW()+12*(($AO403-1)*3+$AP403)-ROW())/12+5):INDIRECT("S"&amp;(ROW()+12*(($AO403-1)*3+$AP403)-ROW())/12+5),AR403)</f>
        <v>0</v>
      </c>
      <c r="AT403" s="306">
        <f ca="1">IF($AQ403=1,IF(INDIRECT(ADDRESS(($AO403-1)*3+$AP403+5,$AQ403+20))="",0,INDIRECT(ADDRESS(($AO403-1)*3+$AP403+5,$AQ403+20))),IF(INDIRECT(ADDRESS(($AO403-1)*3+$AP403+5,$AQ403+20))="",0,IF(COUNTIF(INDIRECT(ADDRESS(($AO403-1)*36+($AP403-1)*12+6,COLUMN())):INDIRECT(ADDRESS(($AO403-1)*36+($AP403-1)*12+$AQ403+4,COLUMN())),INDIRECT(ADDRESS(($AO403-1)*3+$AP403+5,$AQ403+20)))&gt;=1,0,INDIRECT(ADDRESS(($AO403-1)*3+$AP403+5,$AQ403+20)))))</f>
        <v>0</v>
      </c>
      <c r="AU403" s="304">
        <f ca="1">COUNTIF(INDIRECT("U"&amp;(ROW()+12*(($AO403-1)*3+$AP403)-ROW())/12+5):INDIRECT("AF"&amp;(ROW()+12*(($AO403-1)*3+$AP403)-ROW())/12+5),AT403)</f>
        <v>0</v>
      </c>
      <c r="AV403" s="304">
        <f ca="1">IF(AND(AR403+AT403&gt;0,AS403+AU403&gt;0),COUNTIF(AV$6:AV402,"&gt;0")+1,0)</f>
        <v>0</v>
      </c>
    </row>
    <row r="404" spans="41:48" x14ac:dyDescent="0.15">
      <c r="AO404" s="304">
        <v>12</v>
      </c>
      <c r="AP404" s="304">
        <v>1</v>
      </c>
      <c r="AQ404" s="304">
        <v>3</v>
      </c>
      <c r="AR404" s="306">
        <f ca="1">IF($AQ404=1,IF(INDIRECT(ADDRESS(($AO404-1)*3+$AP404+5,$AQ404+7))="",0,INDIRECT(ADDRESS(($AO404-1)*3+$AP404+5,$AQ404+7))),IF(INDIRECT(ADDRESS(($AO404-1)*3+$AP404+5,$AQ404+7))="",0,IF(COUNTIF(INDIRECT(ADDRESS(($AO404-1)*36+($AP404-1)*12+6,COLUMN())):INDIRECT(ADDRESS(($AO404-1)*36+($AP404-1)*12+$AQ404+4,COLUMN())),INDIRECT(ADDRESS(($AO404-1)*3+$AP404+5,$AQ404+7)))&gt;=1,0,INDIRECT(ADDRESS(($AO404-1)*3+$AP404+5,$AQ404+7)))))</f>
        <v>0</v>
      </c>
      <c r="AS404" s="304">
        <f ca="1">COUNTIF(INDIRECT("H"&amp;(ROW()+12*(($AO404-1)*3+$AP404)-ROW())/12+5):INDIRECT("S"&amp;(ROW()+12*(($AO404-1)*3+$AP404)-ROW())/12+5),AR404)</f>
        <v>0</v>
      </c>
      <c r="AT404" s="306">
        <f ca="1">IF($AQ404=1,IF(INDIRECT(ADDRESS(($AO404-1)*3+$AP404+5,$AQ404+20))="",0,INDIRECT(ADDRESS(($AO404-1)*3+$AP404+5,$AQ404+20))),IF(INDIRECT(ADDRESS(($AO404-1)*3+$AP404+5,$AQ404+20))="",0,IF(COUNTIF(INDIRECT(ADDRESS(($AO404-1)*36+($AP404-1)*12+6,COLUMN())):INDIRECT(ADDRESS(($AO404-1)*36+($AP404-1)*12+$AQ404+4,COLUMN())),INDIRECT(ADDRESS(($AO404-1)*3+$AP404+5,$AQ404+20)))&gt;=1,0,INDIRECT(ADDRESS(($AO404-1)*3+$AP404+5,$AQ404+20)))))</f>
        <v>0</v>
      </c>
      <c r="AU404" s="304">
        <f ca="1">COUNTIF(INDIRECT("U"&amp;(ROW()+12*(($AO404-1)*3+$AP404)-ROW())/12+5):INDIRECT("AF"&amp;(ROW()+12*(($AO404-1)*3+$AP404)-ROW())/12+5),AT404)</f>
        <v>0</v>
      </c>
      <c r="AV404" s="304">
        <f ca="1">IF(AND(AR404+AT404&gt;0,AS404+AU404&gt;0),COUNTIF(AV$6:AV403,"&gt;0")+1,0)</f>
        <v>0</v>
      </c>
    </row>
    <row r="405" spans="41:48" x14ac:dyDescent="0.15">
      <c r="AO405" s="304">
        <v>12</v>
      </c>
      <c r="AP405" s="304">
        <v>1</v>
      </c>
      <c r="AQ405" s="304">
        <v>4</v>
      </c>
      <c r="AR405" s="306">
        <f ca="1">IF($AQ405=1,IF(INDIRECT(ADDRESS(($AO405-1)*3+$AP405+5,$AQ405+7))="",0,INDIRECT(ADDRESS(($AO405-1)*3+$AP405+5,$AQ405+7))),IF(INDIRECT(ADDRESS(($AO405-1)*3+$AP405+5,$AQ405+7))="",0,IF(COUNTIF(INDIRECT(ADDRESS(($AO405-1)*36+($AP405-1)*12+6,COLUMN())):INDIRECT(ADDRESS(($AO405-1)*36+($AP405-1)*12+$AQ405+4,COLUMN())),INDIRECT(ADDRESS(($AO405-1)*3+$AP405+5,$AQ405+7)))&gt;=1,0,INDIRECT(ADDRESS(($AO405-1)*3+$AP405+5,$AQ405+7)))))</f>
        <v>0</v>
      </c>
      <c r="AS405" s="304">
        <f ca="1">COUNTIF(INDIRECT("H"&amp;(ROW()+12*(($AO405-1)*3+$AP405)-ROW())/12+5):INDIRECT("S"&amp;(ROW()+12*(($AO405-1)*3+$AP405)-ROW())/12+5),AR405)</f>
        <v>0</v>
      </c>
      <c r="AT405" s="306">
        <f ca="1">IF($AQ405=1,IF(INDIRECT(ADDRESS(($AO405-1)*3+$AP405+5,$AQ405+20))="",0,INDIRECT(ADDRESS(($AO405-1)*3+$AP405+5,$AQ405+20))),IF(INDIRECT(ADDRESS(($AO405-1)*3+$AP405+5,$AQ405+20))="",0,IF(COUNTIF(INDIRECT(ADDRESS(($AO405-1)*36+($AP405-1)*12+6,COLUMN())):INDIRECT(ADDRESS(($AO405-1)*36+($AP405-1)*12+$AQ405+4,COLUMN())),INDIRECT(ADDRESS(($AO405-1)*3+$AP405+5,$AQ405+20)))&gt;=1,0,INDIRECT(ADDRESS(($AO405-1)*3+$AP405+5,$AQ405+20)))))</f>
        <v>0</v>
      </c>
      <c r="AU405" s="304">
        <f ca="1">COUNTIF(INDIRECT("U"&amp;(ROW()+12*(($AO405-1)*3+$AP405)-ROW())/12+5):INDIRECT("AF"&amp;(ROW()+12*(($AO405-1)*3+$AP405)-ROW())/12+5),AT405)</f>
        <v>0</v>
      </c>
      <c r="AV405" s="304">
        <f ca="1">IF(AND(AR405+AT405&gt;0,AS405+AU405&gt;0),COUNTIF(AV$6:AV404,"&gt;0")+1,0)</f>
        <v>0</v>
      </c>
    </row>
    <row r="406" spans="41:48" x14ac:dyDescent="0.15">
      <c r="AO406" s="304">
        <v>12</v>
      </c>
      <c r="AP406" s="304">
        <v>1</v>
      </c>
      <c r="AQ406" s="304">
        <v>5</v>
      </c>
      <c r="AR406" s="306">
        <f ca="1">IF($AQ406=1,IF(INDIRECT(ADDRESS(($AO406-1)*3+$AP406+5,$AQ406+7))="",0,INDIRECT(ADDRESS(($AO406-1)*3+$AP406+5,$AQ406+7))),IF(INDIRECT(ADDRESS(($AO406-1)*3+$AP406+5,$AQ406+7))="",0,IF(COUNTIF(INDIRECT(ADDRESS(($AO406-1)*36+($AP406-1)*12+6,COLUMN())):INDIRECT(ADDRESS(($AO406-1)*36+($AP406-1)*12+$AQ406+4,COLUMN())),INDIRECT(ADDRESS(($AO406-1)*3+$AP406+5,$AQ406+7)))&gt;=1,0,INDIRECT(ADDRESS(($AO406-1)*3+$AP406+5,$AQ406+7)))))</f>
        <v>0</v>
      </c>
      <c r="AS406" s="304">
        <f ca="1">COUNTIF(INDIRECT("H"&amp;(ROW()+12*(($AO406-1)*3+$AP406)-ROW())/12+5):INDIRECT("S"&amp;(ROW()+12*(($AO406-1)*3+$AP406)-ROW())/12+5),AR406)</f>
        <v>0</v>
      </c>
      <c r="AT406" s="306">
        <f ca="1">IF($AQ406=1,IF(INDIRECT(ADDRESS(($AO406-1)*3+$AP406+5,$AQ406+20))="",0,INDIRECT(ADDRESS(($AO406-1)*3+$AP406+5,$AQ406+20))),IF(INDIRECT(ADDRESS(($AO406-1)*3+$AP406+5,$AQ406+20))="",0,IF(COUNTIF(INDIRECT(ADDRESS(($AO406-1)*36+($AP406-1)*12+6,COLUMN())):INDIRECT(ADDRESS(($AO406-1)*36+($AP406-1)*12+$AQ406+4,COLUMN())),INDIRECT(ADDRESS(($AO406-1)*3+$AP406+5,$AQ406+20)))&gt;=1,0,INDIRECT(ADDRESS(($AO406-1)*3+$AP406+5,$AQ406+20)))))</f>
        <v>0</v>
      </c>
      <c r="AU406" s="304">
        <f ca="1">COUNTIF(INDIRECT("U"&amp;(ROW()+12*(($AO406-1)*3+$AP406)-ROW())/12+5):INDIRECT("AF"&amp;(ROW()+12*(($AO406-1)*3+$AP406)-ROW())/12+5),AT406)</f>
        <v>0</v>
      </c>
      <c r="AV406" s="304">
        <f ca="1">IF(AND(AR406+AT406&gt;0,AS406+AU406&gt;0),COUNTIF(AV$6:AV405,"&gt;0")+1,0)</f>
        <v>0</v>
      </c>
    </row>
    <row r="407" spans="41:48" x14ac:dyDescent="0.15">
      <c r="AO407" s="304">
        <v>12</v>
      </c>
      <c r="AP407" s="304">
        <v>1</v>
      </c>
      <c r="AQ407" s="304">
        <v>6</v>
      </c>
      <c r="AR407" s="306">
        <f ca="1">IF($AQ407=1,IF(INDIRECT(ADDRESS(($AO407-1)*3+$AP407+5,$AQ407+7))="",0,INDIRECT(ADDRESS(($AO407-1)*3+$AP407+5,$AQ407+7))),IF(INDIRECT(ADDRESS(($AO407-1)*3+$AP407+5,$AQ407+7))="",0,IF(COUNTIF(INDIRECT(ADDRESS(($AO407-1)*36+($AP407-1)*12+6,COLUMN())):INDIRECT(ADDRESS(($AO407-1)*36+($AP407-1)*12+$AQ407+4,COLUMN())),INDIRECT(ADDRESS(($AO407-1)*3+$AP407+5,$AQ407+7)))&gt;=1,0,INDIRECT(ADDRESS(($AO407-1)*3+$AP407+5,$AQ407+7)))))</f>
        <v>0</v>
      </c>
      <c r="AS407" s="304">
        <f ca="1">COUNTIF(INDIRECT("H"&amp;(ROW()+12*(($AO407-1)*3+$AP407)-ROW())/12+5):INDIRECT("S"&amp;(ROW()+12*(($AO407-1)*3+$AP407)-ROW())/12+5),AR407)</f>
        <v>0</v>
      </c>
      <c r="AT407" s="306">
        <f ca="1">IF($AQ407=1,IF(INDIRECT(ADDRESS(($AO407-1)*3+$AP407+5,$AQ407+20))="",0,INDIRECT(ADDRESS(($AO407-1)*3+$AP407+5,$AQ407+20))),IF(INDIRECT(ADDRESS(($AO407-1)*3+$AP407+5,$AQ407+20))="",0,IF(COUNTIF(INDIRECT(ADDRESS(($AO407-1)*36+($AP407-1)*12+6,COLUMN())):INDIRECT(ADDRESS(($AO407-1)*36+($AP407-1)*12+$AQ407+4,COLUMN())),INDIRECT(ADDRESS(($AO407-1)*3+$AP407+5,$AQ407+20)))&gt;=1,0,INDIRECT(ADDRESS(($AO407-1)*3+$AP407+5,$AQ407+20)))))</f>
        <v>0</v>
      </c>
      <c r="AU407" s="304">
        <f ca="1">COUNTIF(INDIRECT("U"&amp;(ROW()+12*(($AO407-1)*3+$AP407)-ROW())/12+5):INDIRECT("AF"&amp;(ROW()+12*(($AO407-1)*3+$AP407)-ROW())/12+5),AT407)</f>
        <v>0</v>
      </c>
      <c r="AV407" s="304">
        <f ca="1">IF(AND(AR407+AT407&gt;0,AS407+AU407&gt;0),COUNTIF(AV$6:AV406,"&gt;0")+1,0)</f>
        <v>0</v>
      </c>
    </row>
    <row r="408" spans="41:48" x14ac:dyDescent="0.15">
      <c r="AO408" s="304">
        <v>12</v>
      </c>
      <c r="AP408" s="304">
        <v>1</v>
      </c>
      <c r="AQ408" s="304">
        <v>7</v>
      </c>
      <c r="AR408" s="306">
        <f ca="1">IF($AQ408=1,IF(INDIRECT(ADDRESS(($AO408-1)*3+$AP408+5,$AQ408+7))="",0,INDIRECT(ADDRESS(($AO408-1)*3+$AP408+5,$AQ408+7))),IF(INDIRECT(ADDRESS(($AO408-1)*3+$AP408+5,$AQ408+7))="",0,IF(COUNTIF(INDIRECT(ADDRESS(($AO408-1)*36+($AP408-1)*12+6,COLUMN())):INDIRECT(ADDRESS(($AO408-1)*36+($AP408-1)*12+$AQ408+4,COLUMN())),INDIRECT(ADDRESS(($AO408-1)*3+$AP408+5,$AQ408+7)))&gt;=1,0,INDIRECT(ADDRESS(($AO408-1)*3+$AP408+5,$AQ408+7)))))</f>
        <v>0</v>
      </c>
      <c r="AS408" s="304">
        <f ca="1">COUNTIF(INDIRECT("H"&amp;(ROW()+12*(($AO408-1)*3+$AP408)-ROW())/12+5):INDIRECT("S"&amp;(ROW()+12*(($AO408-1)*3+$AP408)-ROW())/12+5),AR408)</f>
        <v>0</v>
      </c>
      <c r="AT408" s="306">
        <f ca="1">IF($AQ408=1,IF(INDIRECT(ADDRESS(($AO408-1)*3+$AP408+5,$AQ408+20))="",0,INDIRECT(ADDRESS(($AO408-1)*3+$AP408+5,$AQ408+20))),IF(INDIRECT(ADDRESS(($AO408-1)*3+$AP408+5,$AQ408+20))="",0,IF(COUNTIF(INDIRECT(ADDRESS(($AO408-1)*36+($AP408-1)*12+6,COLUMN())):INDIRECT(ADDRESS(($AO408-1)*36+($AP408-1)*12+$AQ408+4,COLUMN())),INDIRECT(ADDRESS(($AO408-1)*3+$AP408+5,$AQ408+20)))&gt;=1,0,INDIRECT(ADDRESS(($AO408-1)*3+$AP408+5,$AQ408+20)))))</f>
        <v>0</v>
      </c>
      <c r="AU408" s="304">
        <f ca="1">COUNTIF(INDIRECT("U"&amp;(ROW()+12*(($AO408-1)*3+$AP408)-ROW())/12+5):INDIRECT("AF"&amp;(ROW()+12*(($AO408-1)*3+$AP408)-ROW())/12+5),AT408)</f>
        <v>0</v>
      </c>
      <c r="AV408" s="304">
        <f ca="1">IF(AND(AR408+AT408&gt;0,AS408+AU408&gt;0),COUNTIF(AV$6:AV407,"&gt;0")+1,0)</f>
        <v>0</v>
      </c>
    </row>
    <row r="409" spans="41:48" x14ac:dyDescent="0.15">
      <c r="AO409" s="304">
        <v>12</v>
      </c>
      <c r="AP409" s="304">
        <v>1</v>
      </c>
      <c r="AQ409" s="304">
        <v>8</v>
      </c>
      <c r="AR409" s="306">
        <f ca="1">IF($AQ409=1,IF(INDIRECT(ADDRESS(($AO409-1)*3+$AP409+5,$AQ409+7))="",0,INDIRECT(ADDRESS(($AO409-1)*3+$AP409+5,$AQ409+7))),IF(INDIRECT(ADDRESS(($AO409-1)*3+$AP409+5,$AQ409+7))="",0,IF(COUNTIF(INDIRECT(ADDRESS(($AO409-1)*36+($AP409-1)*12+6,COLUMN())):INDIRECT(ADDRESS(($AO409-1)*36+($AP409-1)*12+$AQ409+4,COLUMN())),INDIRECT(ADDRESS(($AO409-1)*3+$AP409+5,$AQ409+7)))&gt;=1,0,INDIRECT(ADDRESS(($AO409-1)*3+$AP409+5,$AQ409+7)))))</f>
        <v>0</v>
      </c>
      <c r="AS409" s="304">
        <f ca="1">COUNTIF(INDIRECT("H"&amp;(ROW()+12*(($AO409-1)*3+$AP409)-ROW())/12+5):INDIRECT("S"&amp;(ROW()+12*(($AO409-1)*3+$AP409)-ROW())/12+5),AR409)</f>
        <v>0</v>
      </c>
      <c r="AT409" s="306">
        <f ca="1">IF($AQ409=1,IF(INDIRECT(ADDRESS(($AO409-1)*3+$AP409+5,$AQ409+20))="",0,INDIRECT(ADDRESS(($AO409-1)*3+$AP409+5,$AQ409+20))),IF(INDIRECT(ADDRESS(($AO409-1)*3+$AP409+5,$AQ409+20))="",0,IF(COUNTIF(INDIRECT(ADDRESS(($AO409-1)*36+($AP409-1)*12+6,COLUMN())):INDIRECT(ADDRESS(($AO409-1)*36+($AP409-1)*12+$AQ409+4,COLUMN())),INDIRECT(ADDRESS(($AO409-1)*3+$AP409+5,$AQ409+20)))&gt;=1,0,INDIRECT(ADDRESS(($AO409-1)*3+$AP409+5,$AQ409+20)))))</f>
        <v>0</v>
      </c>
      <c r="AU409" s="304">
        <f ca="1">COUNTIF(INDIRECT("U"&amp;(ROW()+12*(($AO409-1)*3+$AP409)-ROW())/12+5):INDIRECT("AF"&amp;(ROW()+12*(($AO409-1)*3+$AP409)-ROW())/12+5),AT409)</f>
        <v>0</v>
      </c>
      <c r="AV409" s="304">
        <f ca="1">IF(AND(AR409+AT409&gt;0,AS409+AU409&gt;0),COUNTIF(AV$6:AV408,"&gt;0")+1,0)</f>
        <v>0</v>
      </c>
    </row>
    <row r="410" spans="41:48" x14ac:dyDescent="0.15">
      <c r="AO410" s="304">
        <v>12</v>
      </c>
      <c r="AP410" s="304">
        <v>1</v>
      </c>
      <c r="AQ410" s="304">
        <v>9</v>
      </c>
      <c r="AR410" s="306">
        <f ca="1">IF($AQ410=1,IF(INDIRECT(ADDRESS(($AO410-1)*3+$AP410+5,$AQ410+7))="",0,INDIRECT(ADDRESS(($AO410-1)*3+$AP410+5,$AQ410+7))),IF(INDIRECT(ADDRESS(($AO410-1)*3+$AP410+5,$AQ410+7))="",0,IF(COUNTIF(INDIRECT(ADDRESS(($AO410-1)*36+($AP410-1)*12+6,COLUMN())):INDIRECT(ADDRESS(($AO410-1)*36+($AP410-1)*12+$AQ410+4,COLUMN())),INDIRECT(ADDRESS(($AO410-1)*3+$AP410+5,$AQ410+7)))&gt;=1,0,INDIRECT(ADDRESS(($AO410-1)*3+$AP410+5,$AQ410+7)))))</f>
        <v>0</v>
      </c>
      <c r="AS410" s="304">
        <f ca="1">COUNTIF(INDIRECT("H"&amp;(ROW()+12*(($AO410-1)*3+$AP410)-ROW())/12+5):INDIRECT("S"&amp;(ROW()+12*(($AO410-1)*3+$AP410)-ROW())/12+5),AR410)</f>
        <v>0</v>
      </c>
      <c r="AT410" s="306">
        <f ca="1">IF($AQ410=1,IF(INDIRECT(ADDRESS(($AO410-1)*3+$AP410+5,$AQ410+20))="",0,INDIRECT(ADDRESS(($AO410-1)*3+$AP410+5,$AQ410+20))),IF(INDIRECT(ADDRESS(($AO410-1)*3+$AP410+5,$AQ410+20))="",0,IF(COUNTIF(INDIRECT(ADDRESS(($AO410-1)*36+($AP410-1)*12+6,COLUMN())):INDIRECT(ADDRESS(($AO410-1)*36+($AP410-1)*12+$AQ410+4,COLUMN())),INDIRECT(ADDRESS(($AO410-1)*3+$AP410+5,$AQ410+20)))&gt;=1,0,INDIRECT(ADDRESS(($AO410-1)*3+$AP410+5,$AQ410+20)))))</f>
        <v>0</v>
      </c>
      <c r="AU410" s="304">
        <f ca="1">COUNTIF(INDIRECT("U"&amp;(ROW()+12*(($AO410-1)*3+$AP410)-ROW())/12+5):INDIRECT("AF"&amp;(ROW()+12*(($AO410-1)*3+$AP410)-ROW())/12+5),AT410)</f>
        <v>0</v>
      </c>
      <c r="AV410" s="304">
        <f ca="1">IF(AND(AR410+AT410&gt;0,AS410+AU410&gt;0),COUNTIF(AV$6:AV409,"&gt;0")+1,0)</f>
        <v>0</v>
      </c>
    </row>
    <row r="411" spans="41:48" x14ac:dyDescent="0.15">
      <c r="AO411" s="304">
        <v>12</v>
      </c>
      <c r="AP411" s="304">
        <v>1</v>
      </c>
      <c r="AQ411" s="304">
        <v>10</v>
      </c>
      <c r="AR411" s="306">
        <f ca="1">IF($AQ411=1,IF(INDIRECT(ADDRESS(($AO411-1)*3+$AP411+5,$AQ411+7))="",0,INDIRECT(ADDRESS(($AO411-1)*3+$AP411+5,$AQ411+7))),IF(INDIRECT(ADDRESS(($AO411-1)*3+$AP411+5,$AQ411+7))="",0,IF(COUNTIF(INDIRECT(ADDRESS(($AO411-1)*36+($AP411-1)*12+6,COLUMN())):INDIRECT(ADDRESS(($AO411-1)*36+($AP411-1)*12+$AQ411+4,COLUMN())),INDIRECT(ADDRESS(($AO411-1)*3+$AP411+5,$AQ411+7)))&gt;=1,0,INDIRECT(ADDRESS(($AO411-1)*3+$AP411+5,$AQ411+7)))))</f>
        <v>0</v>
      </c>
      <c r="AS411" s="304">
        <f ca="1">COUNTIF(INDIRECT("H"&amp;(ROW()+12*(($AO411-1)*3+$AP411)-ROW())/12+5):INDIRECT("S"&amp;(ROW()+12*(($AO411-1)*3+$AP411)-ROW())/12+5),AR411)</f>
        <v>0</v>
      </c>
      <c r="AT411" s="306">
        <f ca="1">IF($AQ411=1,IF(INDIRECT(ADDRESS(($AO411-1)*3+$AP411+5,$AQ411+20))="",0,INDIRECT(ADDRESS(($AO411-1)*3+$AP411+5,$AQ411+20))),IF(INDIRECT(ADDRESS(($AO411-1)*3+$AP411+5,$AQ411+20))="",0,IF(COUNTIF(INDIRECT(ADDRESS(($AO411-1)*36+($AP411-1)*12+6,COLUMN())):INDIRECT(ADDRESS(($AO411-1)*36+($AP411-1)*12+$AQ411+4,COLUMN())),INDIRECT(ADDRESS(($AO411-1)*3+$AP411+5,$AQ411+20)))&gt;=1,0,INDIRECT(ADDRESS(($AO411-1)*3+$AP411+5,$AQ411+20)))))</f>
        <v>0</v>
      </c>
      <c r="AU411" s="304">
        <f ca="1">COUNTIF(INDIRECT("U"&amp;(ROW()+12*(($AO411-1)*3+$AP411)-ROW())/12+5):INDIRECT("AF"&amp;(ROW()+12*(($AO411-1)*3+$AP411)-ROW())/12+5),AT411)</f>
        <v>0</v>
      </c>
      <c r="AV411" s="304">
        <f ca="1">IF(AND(AR411+AT411&gt;0,AS411+AU411&gt;0),COUNTIF(AV$6:AV410,"&gt;0")+1,0)</f>
        <v>0</v>
      </c>
    </row>
    <row r="412" spans="41:48" x14ac:dyDescent="0.15">
      <c r="AO412" s="304">
        <v>12</v>
      </c>
      <c r="AP412" s="304">
        <v>1</v>
      </c>
      <c r="AQ412" s="304">
        <v>11</v>
      </c>
      <c r="AR412" s="306">
        <f ca="1">IF($AQ412=1,IF(INDIRECT(ADDRESS(($AO412-1)*3+$AP412+5,$AQ412+7))="",0,INDIRECT(ADDRESS(($AO412-1)*3+$AP412+5,$AQ412+7))),IF(INDIRECT(ADDRESS(($AO412-1)*3+$AP412+5,$AQ412+7))="",0,IF(COUNTIF(INDIRECT(ADDRESS(($AO412-1)*36+($AP412-1)*12+6,COLUMN())):INDIRECT(ADDRESS(($AO412-1)*36+($AP412-1)*12+$AQ412+4,COLUMN())),INDIRECT(ADDRESS(($AO412-1)*3+$AP412+5,$AQ412+7)))&gt;=1,0,INDIRECT(ADDRESS(($AO412-1)*3+$AP412+5,$AQ412+7)))))</f>
        <v>0</v>
      </c>
      <c r="AS412" s="304">
        <f ca="1">COUNTIF(INDIRECT("H"&amp;(ROW()+12*(($AO412-1)*3+$AP412)-ROW())/12+5):INDIRECT("S"&amp;(ROW()+12*(($AO412-1)*3+$AP412)-ROW())/12+5),AR412)</f>
        <v>0</v>
      </c>
      <c r="AT412" s="306">
        <f ca="1">IF($AQ412=1,IF(INDIRECT(ADDRESS(($AO412-1)*3+$AP412+5,$AQ412+20))="",0,INDIRECT(ADDRESS(($AO412-1)*3+$AP412+5,$AQ412+20))),IF(INDIRECT(ADDRESS(($AO412-1)*3+$AP412+5,$AQ412+20))="",0,IF(COUNTIF(INDIRECT(ADDRESS(($AO412-1)*36+($AP412-1)*12+6,COLUMN())):INDIRECT(ADDRESS(($AO412-1)*36+($AP412-1)*12+$AQ412+4,COLUMN())),INDIRECT(ADDRESS(($AO412-1)*3+$AP412+5,$AQ412+20)))&gt;=1,0,INDIRECT(ADDRESS(($AO412-1)*3+$AP412+5,$AQ412+20)))))</f>
        <v>0</v>
      </c>
      <c r="AU412" s="304">
        <f ca="1">COUNTIF(INDIRECT("U"&amp;(ROW()+12*(($AO412-1)*3+$AP412)-ROW())/12+5):INDIRECT("AF"&amp;(ROW()+12*(($AO412-1)*3+$AP412)-ROW())/12+5),AT412)</f>
        <v>0</v>
      </c>
      <c r="AV412" s="304">
        <f ca="1">IF(AND(AR412+AT412&gt;0,AS412+AU412&gt;0),COUNTIF(AV$6:AV411,"&gt;0")+1,0)</f>
        <v>0</v>
      </c>
    </row>
    <row r="413" spans="41:48" x14ac:dyDescent="0.15">
      <c r="AO413" s="304">
        <v>12</v>
      </c>
      <c r="AP413" s="304">
        <v>1</v>
      </c>
      <c r="AQ413" s="304">
        <v>12</v>
      </c>
      <c r="AR413" s="306">
        <f ca="1">IF($AQ413=1,IF(INDIRECT(ADDRESS(($AO413-1)*3+$AP413+5,$AQ413+7))="",0,INDIRECT(ADDRESS(($AO413-1)*3+$AP413+5,$AQ413+7))),IF(INDIRECT(ADDRESS(($AO413-1)*3+$AP413+5,$AQ413+7))="",0,IF(COUNTIF(INDIRECT(ADDRESS(($AO413-1)*36+($AP413-1)*12+6,COLUMN())):INDIRECT(ADDRESS(($AO413-1)*36+($AP413-1)*12+$AQ413+4,COLUMN())),INDIRECT(ADDRESS(($AO413-1)*3+$AP413+5,$AQ413+7)))&gt;=1,0,INDIRECT(ADDRESS(($AO413-1)*3+$AP413+5,$AQ413+7)))))</f>
        <v>0</v>
      </c>
      <c r="AS413" s="304">
        <f ca="1">COUNTIF(INDIRECT("H"&amp;(ROW()+12*(($AO413-1)*3+$AP413)-ROW())/12+5):INDIRECT("S"&amp;(ROW()+12*(($AO413-1)*3+$AP413)-ROW())/12+5),AR413)</f>
        <v>0</v>
      </c>
      <c r="AT413" s="306">
        <f ca="1">IF($AQ413=1,IF(INDIRECT(ADDRESS(($AO413-1)*3+$AP413+5,$AQ413+20))="",0,INDIRECT(ADDRESS(($AO413-1)*3+$AP413+5,$AQ413+20))),IF(INDIRECT(ADDRESS(($AO413-1)*3+$AP413+5,$AQ413+20))="",0,IF(COUNTIF(INDIRECT(ADDRESS(($AO413-1)*36+($AP413-1)*12+6,COLUMN())):INDIRECT(ADDRESS(($AO413-1)*36+($AP413-1)*12+$AQ413+4,COLUMN())),INDIRECT(ADDRESS(($AO413-1)*3+$AP413+5,$AQ413+20)))&gt;=1,0,INDIRECT(ADDRESS(($AO413-1)*3+$AP413+5,$AQ413+20)))))</f>
        <v>0</v>
      </c>
      <c r="AU413" s="304">
        <f ca="1">COUNTIF(INDIRECT("U"&amp;(ROW()+12*(($AO413-1)*3+$AP413)-ROW())/12+5):INDIRECT("AF"&amp;(ROW()+12*(($AO413-1)*3+$AP413)-ROW())/12+5),AT413)</f>
        <v>0</v>
      </c>
      <c r="AV413" s="304">
        <f ca="1">IF(AND(AR413+AT413&gt;0,AS413+AU413&gt;0),COUNTIF(AV$6:AV412,"&gt;0")+1,0)</f>
        <v>0</v>
      </c>
    </row>
    <row r="414" spans="41:48" x14ac:dyDescent="0.15">
      <c r="AO414" s="304">
        <v>12</v>
      </c>
      <c r="AP414" s="304">
        <v>2</v>
      </c>
      <c r="AQ414" s="304">
        <v>1</v>
      </c>
      <c r="AR414" s="306">
        <f ca="1">IF($AQ414=1,IF(INDIRECT(ADDRESS(($AO414-1)*3+$AP414+5,$AQ414+7))="",0,INDIRECT(ADDRESS(($AO414-1)*3+$AP414+5,$AQ414+7))),IF(INDIRECT(ADDRESS(($AO414-1)*3+$AP414+5,$AQ414+7))="",0,IF(COUNTIF(INDIRECT(ADDRESS(($AO414-1)*36+($AP414-1)*12+6,COLUMN())):INDIRECT(ADDRESS(($AO414-1)*36+($AP414-1)*12+$AQ414+4,COLUMN())),INDIRECT(ADDRESS(($AO414-1)*3+$AP414+5,$AQ414+7)))&gt;=1,0,INDIRECT(ADDRESS(($AO414-1)*3+$AP414+5,$AQ414+7)))))</f>
        <v>0</v>
      </c>
      <c r="AS414" s="304">
        <f ca="1">COUNTIF(INDIRECT("H"&amp;(ROW()+12*(($AO414-1)*3+$AP414)-ROW())/12+5):INDIRECT("S"&amp;(ROW()+12*(($AO414-1)*3+$AP414)-ROW())/12+5),AR414)</f>
        <v>0</v>
      </c>
      <c r="AT414" s="306">
        <f ca="1">IF($AQ414=1,IF(INDIRECT(ADDRESS(($AO414-1)*3+$AP414+5,$AQ414+20))="",0,INDIRECT(ADDRESS(($AO414-1)*3+$AP414+5,$AQ414+20))),IF(INDIRECT(ADDRESS(($AO414-1)*3+$AP414+5,$AQ414+20))="",0,IF(COUNTIF(INDIRECT(ADDRESS(($AO414-1)*36+($AP414-1)*12+6,COLUMN())):INDIRECT(ADDRESS(($AO414-1)*36+($AP414-1)*12+$AQ414+4,COLUMN())),INDIRECT(ADDRESS(($AO414-1)*3+$AP414+5,$AQ414+20)))&gt;=1,0,INDIRECT(ADDRESS(($AO414-1)*3+$AP414+5,$AQ414+20)))))</f>
        <v>0</v>
      </c>
      <c r="AU414" s="304">
        <f ca="1">COUNTIF(INDIRECT("U"&amp;(ROW()+12*(($AO414-1)*3+$AP414)-ROW())/12+5):INDIRECT("AF"&amp;(ROW()+12*(($AO414-1)*3+$AP414)-ROW())/12+5),AT414)</f>
        <v>0</v>
      </c>
      <c r="AV414" s="304">
        <f ca="1">IF(AND(AR414+AT414&gt;0,AS414+AU414&gt;0),COUNTIF(AV$6:AV413,"&gt;0")+1,0)</f>
        <v>0</v>
      </c>
    </row>
    <row r="415" spans="41:48" x14ac:dyDescent="0.15">
      <c r="AO415" s="304">
        <v>12</v>
      </c>
      <c r="AP415" s="304">
        <v>2</v>
      </c>
      <c r="AQ415" s="304">
        <v>2</v>
      </c>
      <c r="AR415" s="306">
        <f ca="1">IF($AQ415=1,IF(INDIRECT(ADDRESS(($AO415-1)*3+$AP415+5,$AQ415+7))="",0,INDIRECT(ADDRESS(($AO415-1)*3+$AP415+5,$AQ415+7))),IF(INDIRECT(ADDRESS(($AO415-1)*3+$AP415+5,$AQ415+7))="",0,IF(COUNTIF(INDIRECT(ADDRESS(($AO415-1)*36+($AP415-1)*12+6,COLUMN())):INDIRECT(ADDRESS(($AO415-1)*36+($AP415-1)*12+$AQ415+4,COLUMN())),INDIRECT(ADDRESS(($AO415-1)*3+$AP415+5,$AQ415+7)))&gt;=1,0,INDIRECT(ADDRESS(($AO415-1)*3+$AP415+5,$AQ415+7)))))</f>
        <v>0</v>
      </c>
      <c r="AS415" s="304">
        <f ca="1">COUNTIF(INDIRECT("H"&amp;(ROW()+12*(($AO415-1)*3+$AP415)-ROW())/12+5):INDIRECT("S"&amp;(ROW()+12*(($AO415-1)*3+$AP415)-ROW())/12+5),AR415)</f>
        <v>0</v>
      </c>
      <c r="AT415" s="306">
        <f ca="1">IF($AQ415=1,IF(INDIRECT(ADDRESS(($AO415-1)*3+$AP415+5,$AQ415+20))="",0,INDIRECT(ADDRESS(($AO415-1)*3+$AP415+5,$AQ415+20))),IF(INDIRECT(ADDRESS(($AO415-1)*3+$AP415+5,$AQ415+20))="",0,IF(COUNTIF(INDIRECT(ADDRESS(($AO415-1)*36+($AP415-1)*12+6,COLUMN())):INDIRECT(ADDRESS(($AO415-1)*36+($AP415-1)*12+$AQ415+4,COLUMN())),INDIRECT(ADDRESS(($AO415-1)*3+$AP415+5,$AQ415+20)))&gt;=1,0,INDIRECT(ADDRESS(($AO415-1)*3+$AP415+5,$AQ415+20)))))</f>
        <v>0</v>
      </c>
      <c r="AU415" s="304">
        <f ca="1">COUNTIF(INDIRECT("U"&amp;(ROW()+12*(($AO415-1)*3+$AP415)-ROW())/12+5):INDIRECT("AF"&amp;(ROW()+12*(($AO415-1)*3+$AP415)-ROW())/12+5),AT415)</f>
        <v>0</v>
      </c>
      <c r="AV415" s="304">
        <f ca="1">IF(AND(AR415+AT415&gt;0,AS415+AU415&gt;0),COUNTIF(AV$6:AV414,"&gt;0")+1,0)</f>
        <v>0</v>
      </c>
    </row>
    <row r="416" spans="41:48" x14ac:dyDescent="0.15">
      <c r="AO416" s="304">
        <v>12</v>
      </c>
      <c r="AP416" s="304">
        <v>2</v>
      </c>
      <c r="AQ416" s="304">
        <v>3</v>
      </c>
      <c r="AR416" s="306">
        <f ca="1">IF($AQ416=1,IF(INDIRECT(ADDRESS(($AO416-1)*3+$AP416+5,$AQ416+7))="",0,INDIRECT(ADDRESS(($AO416-1)*3+$AP416+5,$AQ416+7))),IF(INDIRECT(ADDRESS(($AO416-1)*3+$AP416+5,$AQ416+7))="",0,IF(COUNTIF(INDIRECT(ADDRESS(($AO416-1)*36+($AP416-1)*12+6,COLUMN())):INDIRECT(ADDRESS(($AO416-1)*36+($AP416-1)*12+$AQ416+4,COLUMN())),INDIRECT(ADDRESS(($AO416-1)*3+$AP416+5,$AQ416+7)))&gt;=1,0,INDIRECT(ADDRESS(($AO416-1)*3+$AP416+5,$AQ416+7)))))</f>
        <v>0</v>
      </c>
      <c r="AS416" s="304">
        <f ca="1">COUNTIF(INDIRECT("H"&amp;(ROW()+12*(($AO416-1)*3+$AP416)-ROW())/12+5):INDIRECT("S"&amp;(ROW()+12*(($AO416-1)*3+$AP416)-ROW())/12+5),AR416)</f>
        <v>0</v>
      </c>
      <c r="AT416" s="306">
        <f ca="1">IF($AQ416=1,IF(INDIRECT(ADDRESS(($AO416-1)*3+$AP416+5,$AQ416+20))="",0,INDIRECT(ADDRESS(($AO416-1)*3+$AP416+5,$AQ416+20))),IF(INDIRECT(ADDRESS(($AO416-1)*3+$AP416+5,$AQ416+20))="",0,IF(COUNTIF(INDIRECT(ADDRESS(($AO416-1)*36+($AP416-1)*12+6,COLUMN())):INDIRECT(ADDRESS(($AO416-1)*36+($AP416-1)*12+$AQ416+4,COLUMN())),INDIRECT(ADDRESS(($AO416-1)*3+$AP416+5,$AQ416+20)))&gt;=1,0,INDIRECT(ADDRESS(($AO416-1)*3+$AP416+5,$AQ416+20)))))</f>
        <v>0</v>
      </c>
      <c r="AU416" s="304">
        <f ca="1">COUNTIF(INDIRECT("U"&amp;(ROW()+12*(($AO416-1)*3+$AP416)-ROW())/12+5):INDIRECT("AF"&amp;(ROW()+12*(($AO416-1)*3+$AP416)-ROW())/12+5),AT416)</f>
        <v>0</v>
      </c>
      <c r="AV416" s="304">
        <f ca="1">IF(AND(AR416+AT416&gt;0,AS416+AU416&gt;0),COUNTIF(AV$6:AV415,"&gt;0")+1,0)</f>
        <v>0</v>
      </c>
    </row>
    <row r="417" spans="41:48" x14ac:dyDescent="0.15">
      <c r="AO417" s="304">
        <v>12</v>
      </c>
      <c r="AP417" s="304">
        <v>2</v>
      </c>
      <c r="AQ417" s="304">
        <v>4</v>
      </c>
      <c r="AR417" s="306">
        <f ca="1">IF($AQ417=1,IF(INDIRECT(ADDRESS(($AO417-1)*3+$AP417+5,$AQ417+7))="",0,INDIRECT(ADDRESS(($AO417-1)*3+$AP417+5,$AQ417+7))),IF(INDIRECT(ADDRESS(($AO417-1)*3+$AP417+5,$AQ417+7))="",0,IF(COUNTIF(INDIRECT(ADDRESS(($AO417-1)*36+($AP417-1)*12+6,COLUMN())):INDIRECT(ADDRESS(($AO417-1)*36+($AP417-1)*12+$AQ417+4,COLUMN())),INDIRECT(ADDRESS(($AO417-1)*3+$AP417+5,$AQ417+7)))&gt;=1,0,INDIRECT(ADDRESS(($AO417-1)*3+$AP417+5,$AQ417+7)))))</f>
        <v>0</v>
      </c>
      <c r="AS417" s="304">
        <f ca="1">COUNTIF(INDIRECT("H"&amp;(ROW()+12*(($AO417-1)*3+$AP417)-ROW())/12+5):INDIRECT("S"&amp;(ROW()+12*(($AO417-1)*3+$AP417)-ROW())/12+5),AR417)</f>
        <v>0</v>
      </c>
      <c r="AT417" s="306">
        <f ca="1">IF($AQ417=1,IF(INDIRECT(ADDRESS(($AO417-1)*3+$AP417+5,$AQ417+20))="",0,INDIRECT(ADDRESS(($AO417-1)*3+$AP417+5,$AQ417+20))),IF(INDIRECT(ADDRESS(($AO417-1)*3+$AP417+5,$AQ417+20))="",0,IF(COUNTIF(INDIRECT(ADDRESS(($AO417-1)*36+($AP417-1)*12+6,COLUMN())):INDIRECT(ADDRESS(($AO417-1)*36+($AP417-1)*12+$AQ417+4,COLUMN())),INDIRECT(ADDRESS(($AO417-1)*3+$AP417+5,$AQ417+20)))&gt;=1,0,INDIRECT(ADDRESS(($AO417-1)*3+$AP417+5,$AQ417+20)))))</f>
        <v>0</v>
      </c>
      <c r="AU417" s="304">
        <f ca="1">COUNTIF(INDIRECT("U"&amp;(ROW()+12*(($AO417-1)*3+$AP417)-ROW())/12+5):INDIRECT("AF"&amp;(ROW()+12*(($AO417-1)*3+$AP417)-ROW())/12+5),AT417)</f>
        <v>0</v>
      </c>
      <c r="AV417" s="304">
        <f ca="1">IF(AND(AR417+AT417&gt;0,AS417+AU417&gt;0),COUNTIF(AV$6:AV416,"&gt;0")+1,0)</f>
        <v>0</v>
      </c>
    </row>
    <row r="418" spans="41:48" x14ac:dyDescent="0.15">
      <c r="AO418" s="304">
        <v>12</v>
      </c>
      <c r="AP418" s="304">
        <v>2</v>
      </c>
      <c r="AQ418" s="304">
        <v>5</v>
      </c>
      <c r="AR418" s="306">
        <f ca="1">IF($AQ418=1,IF(INDIRECT(ADDRESS(($AO418-1)*3+$AP418+5,$AQ418+7))="",0,INDIRECT(ADDRESS(($AO418-1)*3+$AP418+5,$AQ418+7))),IF(INDIRECT(ADDRESS(($AO418-1)*3+$AP418+5,$AQ418+7))="",0,IF(COUNTIF(INDIRECT(ADDRESS(($AO418-1)*36+($AP418-1)*12+6,COLUMN())):INDIRECT(ADDRESS(($AO418-1)*36+($AP418-1)*12+$AQ418+4,COLUMN())),INDIRECT(ADDRESS(($AO418-1)*3+$AP418+5,$AQ418+7)))&gt;=1,0,INDIRECT(ADDRESS(($AO418-1)*3+$AP418+5,$AQ418+7)))))</f>
        <v>0</v>
      </c>
      <c r="AS418" s="304">
        <f ca="1">COUNTIF(INDIRECT("H"&amp;(ROW()+12*(($AO418-1)*3+$AP418)-ROW())/12+5):INDIRECT("S"&amp;(ROW()+12*(($AO418-1)*3+$AP418)-ROW())/12+5),AR418)</f>
        <v>0</v>
      </c>
      <c r="AT418" s="306">
        <f ca="1">IF($AQ418=1,IF(INDIRECT(ADDRESS(($AO418-1)*3+$AP418+5,$AQ418+20))="",0,INDIRECT(ADDRESS(($AO418-1)*3+$AP418+5,$AQ418+20))),IF(INDIRECT(ADDRESS(($AO418-1)*3+$AP418+5,$AQ418+20))="",0,IF(COUNTIF(INDIRECT(ADDRESS(($AO418-1)*36+($AP418-1)*12+6,COLUMN())):INDIRECT(ADDRESS(($AO418-1)*36+($AP418-1)*12+$AQ418+4,COLUMN())),INDIRECT(ADDRESS(($AO418-1)*3+$AP418+5,$AQ418+20)))&gt;=1,0,INDIRECT(ADDRESS(($AO418-1)*3+$AP418+5,$AQ418+20)))))</f>
        <v>0</v>
      </c>
      <c r="AU418" s="304">
        <f ca="1">COUNTIF(INDIRECT("U"&amp;(ROW()+12*(($AO418-1)*3+$AP418)-ROW())/12+5):INDIRECT("AF"&amp;(ROW()+12*(($AO418-1)*3+$AP418)-ROW())/12+5),AT418)</f>
        <v>0</v>
      </c>
      <c r="AV418" s="304">
        <f ca="1">IF(AND(AR418+AT418&gt;0,AS418+AU418&gt;0),COUNTIF(AV$6:AV417,"&gt;0")+1,0)</f>
        <v>0</v>
      </c>
    </row>
    <row r="419" spans="41:48" x14ac:dyDescent="0.15">
      <c r="AO419" s="304">
        <v>12</v>
      </c>
      <c r="AP419" s="304">
        <v>2</v>
      </c>
      <c r="AQ419" s="304">
        <v>6</v>
      </c>
      <c r="AR419" s="306">
        <f ca="1">IF($AQ419=1,IF(INDIRECT(ADDRESS(($AO419-1)*3+$AP419+5,$AQ419+7))="",0,INDIRECT(ADDRESS(($AO419-1)*3+$AP419+5,$AQ419+7))),IF(INDIRECT(ADDRESS(($AO419-1)*3+$AP419+5,$AQ419+7))="",0,IF(COUNTIF(INDIRECT(ADDRESS(($AO419-1)*36+($AP419-1)*12+6,COLUMN())):INDIRECT(ADDRESS(($AO419-1)*36+($AP419-1)*12+$AQ419+4,COLUMN())),INDIRECT(ADDRESS(($AO419-1)*3+$AP419+5,$AQ419+7)))&gt;=1,0,INDIRECT(ADDRESS(($AO419-1)*3+$AP419+5,$AQ419+7)))))</f>
        <v>0</v>
      </c>
      <c r="AS419" s="304">
        <f ca="1">COUNTIF(INDIRECT("H"&amp;(ROW()+12*(($AO419-1)*3+$AP419)-ROW())/12+5):INDIRECT("S"&amp;(ROW()+12*(($AO419-1)*3+$AP419)-ROW())/12+5),AR419)</f>
        <v>0</v>
      </c>
      <c r="AT419" s="306">
        <f ca="1">IF($AQ419=1,IF(INDIRECT(ADDRESS(($AO419-1)*3+$AP419+5,$AQ419+20))="",0,INDIRECT(ADDRESS(($AO419-1)*3+$AP419+5,$AQ419+20))),IF(INDIRECT(ADDRESS(($AO419-1)*3+$AP419+5,$AQ419+20))="",0,IF(COUNTIF(INDIRECT(ADDRESS(($AO419-1)*36+($AP419-1)*12+6,COLUMN())):INDIRECT(ADDRESS(($AO419-1)*36+($AP419-1)*12+$AQ419+4,COLUMN())),INDIRECT(ADDRESS(($AO419-1)*3+$AP419+5,$AQ419+20)))&gt;=1,0,INDIRECT(ADDRESS(($AO419-1)*3+$AP419+5,$AQ419+20)))))</f>
        <v>0</v>
      </c>
      <c r="AU419" s="304">
        <f ca="1">COUNTIF(INDIRECT("U"&amp;(ROW()+12*(($AO419-1)*3+$AP419)-ROW())/12+5):INDIRECT("AF"&amp;(ROW()+12*(($AO419-1)*3+$AP419)-ROW())/12+5),AT419)</f>
        <v>0</v>
      </c>
      <c r="AV419" s="304">
        <f ca="1">IF(AND(AR419+AT419&gt;0,AS419+AU419&gt;0),COUNTIF(AV$6:AV418,"&gt;0")+1,0)</f>
        <v>0</v>
      </c>
    </row>
    <row r="420" spans="41:48" x14ac:dyDescent="0.15">
      <c r="AO420" s="304">
        <v>12</v>
      </c>
      <c r="AP420" s="304">
        <v>2</v>
      </c>
      <c r="AQ420" s="304">
        <v>7</v>
      </c>
      <c r="AR420" s="306">
        <f ca="1">IF($AQ420=1,IF(INDIRECT(ADDRESS(($AO420-1)*3+$AP420+5,$AQ420+7))="",0,INDIRECT(ADDRESS(($AO420-1)*3+$AP420+5,$AQ420+7))),IF(INDIRECT(ADDRESS(($AO420-1)*3+$AP420+5,$AQ420+7))="",0,IF(COUNTIF(INDIRECT(ADDRESS(($AO420-1)*36+($AP420-1)*12+6,COLUMN())):INDIRECT(ADDRESS(($AO420-1)*36+($AP420-1)*12+$AQ420+4,COLUMN())),INDIRECT(ADDRESS(($AO420-1)*3+$AP420+5,$AQ420+7)))&gt;=1,0,INDIRECT(ADDRESS(($AO420-1)*3+$AP420+5,$AQ420+7)))))</f>
        <v>0</v>
      </c>
      <c r="AS420" s="304">
        <f ca="1">COUNTIF(INDIRECT("H"&amp;(ROW()+12*(($AO420-1)*3+$AP420)-ROW())/12+5):INDIRECT("S"&amp;(ROW()+12*(($AO420-1)*3+$AP420)-ROW())/12+5),AR420)</f>
        <v>0</v>
      </c>
      <c r="AT420" s="306">
        <f ca="1">IF($AQ420=1,IF(INDIRECT(ADDRESS(($AO420-1)*3+$AP420+5,$AQ420+20))="",0,INDIRECT(ADDRESS(($AO420-1)*3+$AP420+5,$AQ420+20))),IF(INDIRECT(ADDRESS(($AO420-1)*3+$AP420+5,$AQ420+20))="",0,IF(COUNTIF(INDIRECT(ADDRESS(($AO420-1)*36+($AP420-1)*12+6,COLUMN())):INDIRECT(ADDRESS(($AO420-1)*36+($AP420-1)*12+$AQ420+4,COLUMN())),INDIRECT(ADDRESS(($AO420-1)*3+$AP420+5,$AQ420+20)))&gt;=1,0,INDIRECT(ADDRESS(($AO420-1)*3+$AP420+5,$AQ420+20)))))</f>
        <v>0</v>
      </c>
      <c r="AU420" s="304">
        <f ca="1">COUNTIF(INDIRECT("U"&amp;(ROW()+12*(($AO420-1)*3+$AP420)-ROW())/12+5):INDIRECT("AF"&amp;(ROW()+12*(($AO420-1)*3+$AP420)-ROW())/12+5),AT420)</f>
        <v>0</v>
      </c>
      <c r="AV420" s="304">
        <f ca="1">IF(AND(AR420+AT420&gt;0,AS420+AU420&gt;0),COUNTIF(AV$6:AV419,"&gt;0")+1,0)</f>
        <v>0</v>
      </c>
    </row>
    <row r="421" spans="41:48" x14ac:dyDescent="0.15">
      <c r="AO421" s="304">
        <v>12</v>
      </c>
      <c r="AP421" s="304">
        <v>2</v>
      </c>
      <c r="AQ421" s="304">
        <v>8</v>
      </c>
      <c r="AR421" s="306">
        <f ca="1">IF($AQ421=1,IF(INDIRECT(ADDRESS(($AO421-1)*3+$AP421+5,$AQ421+7))="",0,INDIRECT(ADDRESS(($AO421-1)*3+$AP421+5,$AQ421+7))),IF(INDIRECT(ADDRESS(($AO421-1)*3+$AP421+5,$AQ421+7))="",0,IF(COUNTIF(INDIRECT(ADDRESS(($AO421-1)*36+($AP421-1)*12+6,COLUMN())):INDIRECT(ADDRESS(($AO421-1)*36+($AP421-1)*12+$AQ421+4,COLUMN())),INDIRECT(ADDRESS(($AO421-1)*3+$AP421+5,$AQ421+7)))&gt;=1,0,INDIRECT(ADDRESS(($AO421-1)*3+$AP421+5,$AQ421+7)))))</f>
        <v>0</v>
      </c>
      <c r="AS421" s="304">
        <f ca="1">COUNTIF(INDIRECT("H"&amp;(ROW()+12*(($AO421-1)*3+$AP421)-ROW())/12+5):INDIRECT("S"&amp;(ROW()+12*(($AO421-1)*3+$AP421)-ROW())/12+5),AR421)</f>
        <v>0</v>
      </c>
      <c r="AT421" s="306">
        <f ca="1">IF($AQ421=1,IF(INDIRECT(ADDRESS(($AO421-1)*3+$AP421+5,$AQ421+20))="",0,INDIRECT(ADDRESS(($AO421-1)*3+$AP421+5,$AQ421+20))),IF(INDIRECT(ADDRESS(($AO421-1)*3+$AP421+5,$AQ421+20))="",0,IF(COUNTIF(INDIRECT(ADDRESS(($AO421-1)*36+($AP421-1)*12+6,COLUMN())):INDIRECT(ADDRESS(($AO421-1)*36+($AP421-1)*12+$AQ421+4,COLUMN())),INDIRECT(ADDRESS(($AO421-1)*3+$AP421+5,$AQ421+20)))&gt;=1,0,INDIRECT(ADDRESS(($AO421-1)*3+$AP421+5,$AQ421+20)))))</f>
        <v>0</v>
      </c>
      <c r="AU421" s="304">
        <f ca="1">COUNTIF(INDIRECT("U"&amp;(ROW()+12*(($AO421-1)*3+$AP421)-ROW())/12+5):INDIRECT("AF"&amp;(ROW()+12*(($AO421-1)*3+$AP421)-ROW())/12+5),AT421)</f>
        <v>0</v>
      </c>
      <c r="AV421" s="304">
        <f ca="1">IF(AND(AR421+AT421&gt;0,AS421+AU421&gt;0),COUNTIF(AV$6:AV420,"&gt;0")+1,0)</f>
        <v>0</v>
      </c>
    </row>
    <row r="422" spans="41:48" x14ac:dyDescent="0.15">
      <c r="AO422" s="304">
        <v>12</v>
      </c>
      <c r="AP422" s="304">
        <v>2</v>
      </c>
      <c r="AQ422" s="304">
        <v>9</v>
      </c>
      <c r="AR422" s="306">
        <f ca="1">IF($AQ422=1,IF(INDIRECT(ADDRESS(($AO422-1)*3+$AP422+5,$AQ422+7))="",0,INDIRECT(ADDRESS(($AO422-1)*3+$AP422+5,$AQ422+7))),IF(INDIRECT(ADDRESS(($AO422-1)*3+$AP422+5,$AQ422+7))="",0,IF(COUNTIF(INDIRECT(ADDRESS(($AO422-1)*36+($AP422-1)*12+6,COLUMN())):INDIRECT(ADDRESS(($AO422-1)*36+($AP422-1)*12+$AQ422+4,COLUMN())),INDIRECT(ADDRESS(($AO422-1)*3+$AP422+5,$AQ422+7)))&gt;=1,0,INDIRECT(ADDRESS(($AO422-1)*3+$AP422+5,$AQ422+7)))))</f>
        <v>0</v>
      </c>
      <c r="AS422" s="304">
        <f ca="1">COUNTIF(INDIRECT("H"&amp;(ROW()+12*(($AO422-1)*3+$AP422)-ROW())/12+5):INDIRECT("S"&amp;(ROW()+12*(($AO422-1)*3+$AP422)-ROW())/12+5),AR422)</f>
        <v>0</v>
      </c>
      <c r="AT422" s="306">
        <f ca="1">IF($AQ422=1,IF(INDIRECT(ADDRESS(($AO422-1)*3+$AP422+5,$AQ422+20))="",0,INDIRECT(ADDRESS(($AO422-1)*3+$AP422+5,$AQ422+20))),IF(INDIRECT(ADDRESS(($AO422-1)*3+$AP422+5,$AQ422+20))="",0,IF(COUNTIF(INDIRECT(ADDRESS(($AO422-1)*36+($AP422-1)*12+6,COLUMN())):INDIRECT(ADDRESS(($AO422-1)*36+($AP422-1)*12+$AQ422+4,COLUMN())),INDIRECT(ADDRESS(($AO422-1)*3+$AP422+5,$AQ422+20)))&gt;=1,0,INDIRECT(ADDRESS(($AO422-1)*3+$AP422+5,$AQ422+20)))))</f>
        <v>0</v>
      </c>
      <c r="AU422" s="304">
        <f ca="1">COUNTIF(INDIRECT("U"&amp;(ROW()+12*(($AO422-1)*3+$AP422)-ROW())/12+5):INDIRECT("AF"&amp;(ROW()+12*(($AO422-1)*3+$AP422)-ROW())/12+5),AT422)</f>
        <v>0</v>
      </c>
      <c r="AV422" s="304">
        <f ca="1">IF(AND(AR422+AT422&gt;0,AS422+AU422&gt;0),COUNTIF(AV$6:AV421,"&gt;0")+1,0)</f>
        <v>0</v>
      </c>
    </row>
    <row r="423" spans="41:48" x14ac:dyDescent="0.15">
      <c r="AO423" s="304">
        <v>12</v>
      </c>
      <c r="AP423" s="304">
        <v>2</v>
      </c>
      <c r="AQ423" s="304">
        <v>10</v>
      </c>
      <c r="AR423" s="306">
        <f ca="1">IF($AQ423=1,IF(INDIRECT(ADDRESS(($AO423-1)*3+$AP423+5,$AQ423+7))="",0,INDIRECT(ADDRESS(($AO423-1)*3+$AP423+5,$AQ423+7))),IF(INDIRECT(ADDRESS(($AO423-1)*3+$AP423+5,$AQ423+7))="",0,IF(COUNTIF(INDIRECT(ADDRESS(($AO423-1)*36+($AP423-1)*12+6,COLUMN())):INDIRECT(ADDRESS(($AO423-1)*36+($AP423-1)*12+$AQ423+4,COLUMN())),INDIRECT(ADDRESS(($AO423-1)*3+$AP423+5,$AQ423+7)))&gt;=1,0,INDIRECT(ADDRESS(($AO423-1)*3+$AP423+5,$AQ423+7)))))</f>
        <v>0</v>
      </c>
      <c r="AS423" s="304">
        <f ca="1">COUNTIF(INDIRECT("H"&amp;(ROW()+12*(($AO423-1)*3+$AP423)-ROW())/12+5):INDIRECT("S"&amp;(ROW()+12*(($AO423-1)*3+$AP423)-ROW())/12+5),AR423)</f>
        <v>0</v>
      </c>
      <c r="AT423" s="306">
        <f ca="1">IF($AQ423=1,IF(INDIRECT(ADDRESS(($AO423-1)*3+$AP423+5,$AQ423+20))="",0,INDIRECT(ADDRESS(($AO423-1)*3+$AP423+5,$AQ423+20))),IF(INDIRECT(ADDRESS(($AO423-1)*3+$AP423+5,$AQ423+20))="",0,IF(COUNTIF(INDIRECT(ADDRESS(($AO423-1)*36+($AP423-1)*12+6,COLUMN())):INDIRECT(ADDRESS(($AO423-1)*36+($AP423-1)*12+$AQ423+4,COLUMN())),INDIRECT(ADDRESS(($AO423-1)*3+$AP423+5,$AQ423+20)))&gt;=1,0,INDIRECT(ADDRESS(($AO423-1)*3+$AP423+5,$AQ423+20)))))</f>
        <v>0</v>
      </c>
      <c r="AU423" s="304">
        <f ca="1">COUNTIF(INDIRECT("U"&amp;(ROW()+12*(($AO423-1)*3+$AP423)-ROW())/12+5):INDIRECT("AF"&amp;(ROW()+12*(($AO423-1)*3+$AP423)-ROW())/12+5),AT423)</f>
        <v>0</v>
      </c>
      <c r="AV423" s="304">
        <f ca="1">IF(AND(AR423+AT423&gt;0,AS423+AU423&gt;0),COUNTIF(AV$6:AV422,"&gt;0")+1,0)</f>
        <v>0</v>
      </c>
    </row>
    <row r="424" spans="41:48" x14ac:dyDescent="0.15">
      <c r="AO424" s="304">
        <v>12</v>
      </c>
      <c r="AP424" s="304">
        <v>2</v>
      </c>
      <c r="AQ424" s="304">
        <v>11</v>
      </c>
      <c r="AR424" s="306">
        <f ca="1">IF($AQ424=1,IF(INDIRECT(ADDRESS(($AO424-1)*3+$AP424+5,$AQ424+7))="",0,INDIRECT(ADDRESS(($AO424-1)*3+$AP424+5,$AQ424+7))),IF(INDIRECT(ADDRESS(($AO424-1)*3+$AP424+5,$AQ424+7))="",0,IF(COUNTIF(INDIRECT(ADDRESS(($AO424-1)*36+($AP424-1)*12+6,COLUMN())):INDIRECT(ADDRESS(($AO424-1)*36+($AP424-1)*12+$AQ424+4,COLUMN())),INDIRECT(ADDRESS(($AO424-1)*3+$AP424+5,$AQ424+7)))&gt;=1,0,INDIRECT(ADDRESS(($AO424-1)*3+$AP424+5,$AQ424+7)))))</f>
        <v>0</v>
      </c>
      <c r="AS424" s="304">
        <f ca="1">COUNTIF(INDIRECT("H"&amp;(ROW()+12*(($AO424-1)*3+$AP424)-ROW())/12+5):INDIRECT("S"&amp;(ROW()+12*(($AO424-1)*3+$AP424)-ROW())/12+5),AR424)</f>
        <v>0</v>
      </c>
      <c r="AT424" s="306">
        <f ca="1">IF($AQ424=1,IF(INDIRECT(ADDRESS(($AO424-1)*3+$AP424+5,$AQ424+20))="",0,INDIRECT(ADDRESS(($AO424-1)*3+$AP424+5,$AQ424+20))),IF(INDIRECT(ADDRESS(($AO424-1)*3+$AP424+5,$AQ424+20))="",0,IF(COUNTIF(INDIRECT(ADDRESS(($AO424-1)*36+($AP424-1)*12+6,COLUMN())):INDIRECT(ADDRESS(($AO424-1)*36+($AP424-1)*12+$AQ424+4,COLUMN())),INDIRECT(ADDRESS(($AO424-1)*3+$AP424+5,$AQ424+20)))&gt;=1,0,INDIRECT(ADDRESS(($AO424-1)*3+$AP424+5,$AQ424+20)))))</f>
        <v>0</v>
      </c>
      <c r="AU424" s="304">
        <f ca="1">COUNTIF(INDIRECT("U"&amp;(ROW()+12*(($AO424-1)*3+$AP424)-ROW())/12+5):INDIRECT("AF"&amp;(ROW()+12*(($AO424-1)*3+$AP424)-ROW())/12+5),AT424)</f>
        <v>0</v>
      </c>
      <c r="AV424" s="304">
        <f ca="1">IF(AND(AR424+AT424&gt;0,AS424+AU424&gt;0),COUNTIF(AV$6:AV423,"&gt;0")+1,0)</f>
        <v>0</v>
      </c>
    </row>
    <row r="425" spans="41:48" x14ac:dyDescent="0.15">
      <c r="AO425" s="304">
        <v>12</v>
      </c>
      <c r="AP425" s="304">
        <v>2</v>
      </c>
      <c r="AQ425" s="304">
        <v>12</v>
      </c>
      <c r="AR425" s="306">
        <f ca="1">IF($AQ425=1,IF(INDIRECT(ADDRESS(($AO425-1)*3+$AP425+5,$AQ425+7))="",0,INDIRECT(ADDRESS(($AO425-1)*3+$AP425+5,$AQ425+7))),IF(INDIRECT(ADDRESS(($AO425-1)*3+$AP425+5,$AQ425+7))="",0,IF(COUNTIF(INDIRECT(ADDRESS(($AO425-1)*36+($AP425-1)*12+6,COLUMN())):INDIRECT(ADDRESS(($AO425-1)*36+($AP425-1)*12+$AQ425+4,COLUMN())),INDIRECT(ADDRESS(($AO425-1)*3+$AP425+5,$AQ425+7)))&gt;=1,0,INDIRECT(ADDRESS(($AO425-1)*3+$AP425+5,$AQ425+7)))))</f>
        <v>0</v>
      </c>
      <c r="AS425" s="304">
        <f ca="1">COUNTIF(INDIRECT("H"&amp;(ROW()+12*(($AO425-1)*3+$AP425)-ROW())/12+5):INDIRECT("S"&amp;(ROW()+12*(($AO425-1)*3+$AP425)-ROW())/12+5),AR425)</f>
        <v>0</v>
      </c>
      <c r="AT425" s="306">
        <f ca="1">IF($AQ425=1,IF(INDIRECT(ADDRESS(($AO425-1)*3+$AP425+5,$AQ425+20))="",0,INDIRECT(ADDRESS(($AO425-1)*3+$AP425+5,$AQ425+20))),IF(INDIRECT(ADDRESS(($AO425-1)*3+$AP425+5,$AQ425+20))="",0,IF(COUNTIF(INDIRECT(ADDRESS(($AO425-1)*36+($AP425-1)*12+6,COLUMN())):INDIRECT(ADDRESS(($AO425-1)*36+($AP425-1)*12+$AQ425+4,COLUMN())),INDIRECT(ADDRESS(($AO425-1)*3+$AP425+5,$AQ425+20)))&gt;=1,0,INDIRECT(ADDRESS(($AO425-1)*3+$AP425+5,$AQ425+20)))))</f>
        <v>0</v>
      </c>
      <c r="AU425" s="304">
        <f ca="1">COUNTIF(INDIRECT("U"&amp;(ROW()+12*(($AO425-1)*3+$AP425)-ROW())/12+5):INDIRECT("AF"&amp;(ROW()+12*(($AO425-1)*3+$AP425)-ROW())/12+5),AT425)</f>
        <v>0</v>
      </c>
      <c r="AV425" s="304">
        <f ca="1">IF(AND(AR425+AT425&gt;0,AS425+AU425&gt;0),COUNTIF(AV$6:AV424,"&gt;0")+1,0)</f>
        <v>0</v>
      </c>
    </row>
    <row r="426" spans="41:48" x14ac:dyDescent="0.15">
      <c r="AO426" s="304">
        <v>12</v>
      </c>
      <c r="AP426" s="304">
        <v>3</v>
      </c>
      <c r="AQ426" s="304">
        <v>1</v>
      </c>
      <c r="AR426" s="306">
        <f ca="1">IF($AQ426=1,IF(INDIRECT(ADDRESS(($AO426-1)*3+$AP426+5,$AQ426+7))="",0,INDIRECT(ADDRESS(($AO426-1)*3+$AP426+5,$AQ426+7))),IF(INDIRECT(ADDRESS(($AO426-1)*3+$AP426+5,$AQ426+7))="",0,IF(COUNTIF(INDIRECT(ADDRESS(($AO426-1)*36+($AP426-1)*12+6,COLUMN())):INDIRECT(ADDRESS(($AO426-1)*36+($AP426-1)*12+$AQ426+4,COLUMN())),INDIRECT(ADDRESS(($AO426-1)*3+$AP426+5,$AQ426+7)))&gt;=1,0,INDIRECT(ADDRESS(($AO426-1)*3+$AP426+5,$AQ426+7)))))</f>
        <v>0</v>
      </c>
      <c r="AS426" s="304">
        <f ca="1">COUNTIF(INDIRECT("H"&amp;(ROW()+12*(($AO426-1)*3+$AP426)-ROW())/12+5):INDIRECT("S"&amp;(ROW()+12*(($AO426-1)*3+$AP426)-ROW())/12+5),AR426)</f>
        <v>0</v>
      </c>
      <c r="AT426" s="306">
        <f ca="1">IF($AQ426=1,IF(INDIRECT(ADDRESS(($AO426-1)*3+$AP426+5,$AQ426+20))="",0,INDIRECT(ADDRESS(($AO426-1)*3+$AP426+5,$AQ426+20))),IF(INDIRECT(ADDRESS(($AO426-1)*3+$AP426+5,$AQ426+20))="",0,IF(COUNTIF(INDIRECT(ADDRESS(($AO426-1)*36+($AP426-1)*12+6,COLUMN())):INDIRECT(ADDRESS(($AO426-1)*36+($AP426-1)*12+$AQ426+4,COLUMN())),INDIRECT(ADDRESS(($AO426-1)*3+$AP426+5,$AQ426+20)))&gt;=1,0,INDIRECT(ADDRESS(($AO426-1)*3+$AP426+5,$AQ426+20)))))</f>
        <v>0</v>
      </c>
      <c r="AU426" s="304">
        <f ca="1">COUNTIF(INDIRECT("U"&amp;(ROW()+12*(($AO426-1)*3+$AP426)-ROW())/12+5):INDIRECT("AF"&amp;(ROW()+12*(($AO426-1)*3+$AP426)-ROW())/12+5),AT426)</f>
        <v>0</v>
      </c>
      <c r="AV426" s="304">
        <f ca="1">IF(AND(AR426+AT426&gt;0,AS426+AU426&gt;0),COUNTIF(AV$6:AV425,"&gt;0")+1,0)</f>
        <v>0</v>
      </c>
    </row>
    <row r="427" spans="41:48" x14ac:dyDescent="0.15">
      <c r="AO427" s="304">
        <v>12</v>
      </c>
      <c r="AP427" s="304">
        <v>3</v>
      </c>
      <c r="AQ427" s="304">
        <v>2</v>
      </c>
      <c r="AR427" s="306">
        <f ca="1">IF($AQ427=1,IF(INDIRECT(ADDRESS(($AO427-1)*3+$AP427+5,$AQ427+7))="",0,INDIRECT(ADDRESS(($AO427-1)*3+$AP427+5,$AQ427+7))),IF(INDIRECT(ADDRESS(($AO427-1)*3+$AP427+5,$AQ427+7))="",0,IF(COUNTIF(INDIRECT(ADDRESS(($AO427-1)*36+($AP427-1)*12+6,COLUMN())):INDIRECT(ADDRESS(($AO427-1)*36+($AP427-1)*12+$AQ427+4,COLUMN())),INDIRECT(ADDRESS(($AO427-1)*3+$AP427+5,$AQ427+7)))&gt;=1,0,INDIRECT(ADDRESS(($AO427-1)*3+$AP427+5,$AQ427+7)))))</f>
        <v>0</v>
      </c>
      <c r="AS427" s="304">
        <f ca="1">COUNTIF(INDIRECT("H"&amp;(ROW()+12*(($AO427-1)*3+$AP427)-ROW())/12+5):INDIRECT("S"&amp;(ROW()+12*(($AO427-1)*3+$AP427)-ROW())/12+5),AR427)</f>
        <v>0</v>
      </c>
      <c r="AT427" s="306">
        <f ca="1">IF($AQ427=1,IF(INDIRECT(ADDRESS(($AO427-1)*3+$AP427+5,$AQ427+20))="",0,INDIRECT(ADDRESS(($AO427-1)*3+$AP427+5,$AQ427+20))),IF(INDIRECT(ADDRESS(($AO427-1)*3+$AP427+5,$AQ427+20))="",0,IF(COUNTIF(INDIRECT(ADDRESS(($AO427-1)*36+($AP427-1)*12+6,COLUMN())):INDIRECT(ADDRESS(($AO427-1)*36+($AP427-1)*12+$AQ427+4,COLUMN())),INDIRECT(ADDRESS(($AO427-1)*3+$AP427+5,$AQ427+20)))&gt;=1,0,INDIRECT(ADDRESS(($AO427-1)*3+$AP427+5,$AQ427+20)))))</f>
        <v>0</v>
      </c>
      <c r="AU427" s="304">
        <f ca="1">COUNTIF(INDIRECT("U"&amp;(ROW()+12*(($AO427-1)*3+$AP427)-ROW())/12+5):INDIRECT("AF"&amp;(ROW()+12*(($AO427-1)*3+$AP427)-ROW())/12+5),AT427)</f>
        <v>0</v>
      </c>
      <c r="AV427" s="304">
        <f ca="1">IF(AND(AR427+AT427&gt;0,AS427+AU427&gt;0),COUNTIF(AV$6:AV426,"&gt;0")+1,0)</f>
        <v>0</v>
      </c>
    </row>
    <row r="428" spans="41:48" x14ac:dyDescent="0.15">
      <c r="AO428" s="304">
        <v>12</v>
      </c>
      <c r="AP428" s="304">
        <v>3</v>
      </c>
      <c r="AQ428" s="304">
        <v>3</v>
      </c>
      <c r="AR428" s="306">
        <f ca="1">IF($AQ428=1,IF(INDIRECT(ADDRESS(($AO428-1)*3+$AP428+5,$AQ428+7))="",0,INDIRECT(ADDRESS(($AO428-1)*3+$AP428+5,$AQ428+7))),IF(INDIRECT(ADDRESS(($AO428-1)*3+$AP428+5,$AQ428+7))="",0,IF(COUNTIF(INDIRECT(ADDRESS(($AO428-1)*36+($AP428-1)*12+6,COLUMN())):INDIRECT(ADDRESS(($AO428-1)*36+($AP428-1)*12+$AQ428+4,COLUMN())),INDIRECT(ADDRESS(($AO428-1)*3+$AP428+5,$AQ428+7)))&gt;=1,0,INDIRECT(ADDRESS(($AO428-1)*3+$AP428+5,$AQ428+7)))))</f>
        <v>0</v>
      </c>
      <c r="AS428" s="304">
        <f ca="1">COUNTIF(INDIRECT("H"&amp;(ROW()+12*(($AO428-1)*3+$AP428)-ROW())/12+5):INDIRECT("S"&amp;(ROW()+12*(($AO428-1)*3+$AP428)-ROW())/12+5),AR428)</f>
        <v>0</v>
      </c>
      <c r="AT428" s="306">
        <f ca="1">IF($AQ428=1,IF(INDIRECT(ADDRESS(($AO428-1)*3+$AP428+5,$AQ428+20))="",0,INDIRECT(ADDRESS(($AO428-1)*3+$AP428+5,$AQ428+20))),IF(INDIRECT(ADDRESS(($AO428-1)*3+$AP428+5,$AQ428+20))="",0,IF(COUNTIF(INDIRECT(ADDRESS(($AO428-1)*36+($AP428-1)*12+6,COLUMN())):INDIRECT(ADDRESS(($AO428-1)*36+($AP428-1)*12+$AQ428+4,COLUMN())),INDIRECT(ADDRESS(($AO428-1)*3+$AP428+5,$AQ428+20)))&gt;=1,0,INDIRECT(ADDRESS(($AO428-1)*3+$AP428+5,$AQ428+20)))))</f>
        <v>0</v>
      </c>
      <c r="AU428" s="304">
        <f ca="1">COUNTIF(INDIRECT("U"&amp;(ROW()+12*(($AO428-1)*3+$AP428)-ROW())/12+5):INDIRECT("AF"&amp;(ROW()+12*(($AO428-1)*3+$AP428)-ROW())/12+5),AT428)</f>
        <v>0</v>
      </c>
      <c r="AV428" s="304">
        <f ca="1">IF(AND(AR428+AT428&gt;0,AS428+AU428&gt;0),COUNTIF(AV$6:AV427,"&gt;0")+1,0)</f>
        <v>0</v>
      </c>
    </row>
    <row r="429" spans="41:48" x14ac:dyDescent="0.15">
      <c r="AO429" s="304">
        <v>12</v>
      </c>
      <c r="AP429" s="304">
        <v>3</v>
      </c>
      <c r="AQ429" s="304">
        <v>4</v>
      </c>
      <c r="AR429" s="306">
        <f ca="1">IF($AQ429=1,IF(INDIRECT(ADDRESS(($AO429-1)*3+$AP429+5,$AQ429+7))="",0,INDIRECT(ADDRESS(($AO429-1)*3+$AP429+5,$AQ429+7))),IF(INDIRECT(ADDRESS(($AO429-1)*3+$AP429+5,$AQ429+7))="",0,IF(COUNTIF(INDIRECT(ADDRESS(($AO429-1)*36+($AP429-1)*12+6,COLUMN())):INDIRECT(ADDRESS(($AO429-1)*36+($AP429-1)*12+$AQ429+4,COLUMN())),INDIRECT(ADDRESS(($AO429-1)*3+$AP429+5,$AQ429+7)))&gt;=1,0,INDIRECT(ADDRESS(($AO429-1)*3+$AP429+5,$AQ429+7)))))</f>
        <v>0</v>
      </c>
      <c r="AS429" s="304">
        <f ca="1">COUNTIF(INDIRECT("H"&amp;(ROW()+12*(($AO429-1)*3+$AP429)-ROW())/12+5):INDIRECT("S"&amp;(ROW()+12*(($AO429-1)*3+$AP429)-ROW())/12+5),AR429)</f>
        <v>0</v>
      </c>
      <c r="AT429" s="306">
        <f ca="1">IF($AQ429=1,IF(INDIRECT(ADDRESS(($AO429-1)*3+$AP429+5,$AQ429+20))="",0,INDIRECT(ADDRESS(($AO429-1)*3+$AP429+5,$AQ429+20))),IF(INDIRECT(ADDRESS(($AO429-1)*3+$AP429+5,$AQ429+20))="",0,IF(COUNTIF(INDIRECT(ADDRESS(($AO429-1)*36+($AP429-1)*12+6,COLUMN())):INDIRECT(ADDRESS(($AO429-1)*36+($AP429-1)*12+$AQ429+4,COLUMN())),INDIRECT(ADDRESS(($AO429-1)*3+$AP429+5,$AQ429+20)))&gt;=1,0,INDIRECT(ADDRESS(($AO429-1)*3+$AP429+5,$AQ429+20)))))</f>
        <v>0</v>
      </c>
      <c r="AU429" s="304">
        <f ca="1">COUNTIF(INDIRECT("U"&amp;(ROW()+12*(($AO429-1)*3+$AP429)-ROW())/12+5):INDIRECT("AF"&amp;(ROW()+12*(($AO429-1)*3+$AP429)-ROW())/12+5),AT429)</f>
        <v>0</v>
      </c>
      <c r="AV429" s="304">
        <f ca="1">IF(AND(AR429+AT429&gt;0,AS429+AU429&gt;0),COUNTIF(AV$6:AV428,"&gt;0")+1,0)</f>
        <v>0</v>
      </c>
    </row>
    <row r="430" spans="41:48" x14ac:dyDescent="0.15">
      <c r="AO430" s="304">
        <v>12</v>
      </c>
      <c r="AP430" s="304">
        <v>3</v>
      </c>
      <c r="AQ430" s="304">
        <v>5</v>
      </c>
      <c r="AR430" s="306">
        <f ca="1">IF($AQ430=1,IF(INDIRECT(ADDRESS(($AO430-1)*3+$AP430+5,$AQ430+7))="",0,INDIRECT(ADDRESS(($AO430-1)*3+$AP430+5,$AQ430+7))),IF(INDIRECT(ADDRESS(($AO430-1)*3+$AP430+5,$AQ430+7))="",0,IF(COUNTIF(INDIRECT(ADDRESS(($AO430-1)*36+($AP430-1)*12+6,COLUMN())):INDIRECT(ADDRESS(($AO430-1)*36+($AP430-1)*12+$AQ430+4,COLUMN())),INDIRECT(ADDRESS(($AO430-1)*3+$AP430+5,$AQ430+7)))&gt;=1,0,INDIRECT(ADDRESS(($AO430-1)*3+$AP430+5,$AQ430+7)))))</f>
        <v>0</v>
      </c>
      <c r="AS430" s="304">
        <f ca="1">COUNTIF(INDIRECT("H"&amp;(ROW()+12*(($AO430-1)*3+$AP430)-ROW())/12+5):INDIRECT("S"&amp;(ROW()+12*(($AO430-1)*3+$AP430)-ROW())/12+5),AR430)</f>
        <v>0</v>
      </c>
      <c r="AT430" s="306">
        <f ca="1">IF($AQ430=1,IF(INDIRECT(ADDRESS(($AO430-1)*3+$AP430+5,$AQ430+20))="",0,INDIRECT(ADDRESS(($AO430-1)*3+$AP430+5,$AQ430+20))),IF(INDIRECT(ADDRESS(($AO430-1)*3+$AP430+5,$AQ430+20))="",0,IF(COUNTIF(INDIRECT(ADDRESS(($AO430-1)*36+($AP430-1)*12+6,COLUMN())):INDIRECT(ADDRESS(($AO430-1)*36+($AP430-1)*12+$AQ430+4,COLUMN())),INDIRECT(ADDRESS(($AO430-1)*3+$AP430+5,$AQ430+20)))&gt;=1,0,INDIRECT(ADDRESS(($AO430-1)*3+$AP430+5,$AQ430+20)))))</f>
        <v>0</v>
      </c>
      <c r="AU430" s="304">
        <f ca="1">COUNTIF(INDIRECT("U"&amp;(ROW()+12*(($AO430-1)*3+$AP430)-ROW())/12+5):INDIRECT("AF"&amp;(ROW()+12*(($AO430-1)*3+$AP430)-ROW())/12+5),AT430)</f>
        <v>0</v>
      </c>
      <c r="AV430" s="304">
        <f ca="1">IF(AND(AR430+AT430&gt;0,AS430+AU430&gt;0),COUNTIF(AV$6:AV429,"&gt;0")+1,0)</f>
        <v>0</v>
      </c>
    </row>
    <row r="431" spans="41:48" x14ac:dyDescent="0.15">
      <c r="AO431" s="304">
        <v>12</v>
      </c>
      <c r="AP431" s="304">
        <v>3</v>
      </c>
      <c r="AQ431" s="304">
        <v>6</v>
      </c>
      <c r="AR431" s="306">
        <f ca="1">IF($AQ431=1,IF(INDIRECT(ADDRESS(($AO431-1)*3+$AP431+5,$AQ431+7))="",0,INDIRECT(ADDRESS(($AO431-1)*3+$AP431+5,$AQ431+7))),IF(INDIRECT(ADDRESS(($AO431-1)*3+$AP431+5,$AQ431+7))="",0,IF(COUNTIF(INDIRECT(ADDRESS(($AO431-1)*36+($AP431-1)*12+6,COLUMN())):INDIRECT(ADDRESS(($AO431-1)*36+($AP431-1)*12+$AQ431+4,COLUMN())),INDIRECT(ADDRESS(($AO431-1)*3+$AP431+5,$AQ431+7)))&gt;=1,0,INDIRECT(ADDRESS(($AO431-1)*3+$AP431+5,$AQ431+7)))))</f>
        <v>0</v>
      </c>
      <c r="AS431" s="304">
        <f ca="1">COUNTIF(INDIRECT("H"&amp;(ROW()+12*(($AO431-1)*3+$AP431)-ROW())/12+5):INDIRECT("S"&amp;(ROW()+12*(($AO431-1)*3+$AP431)-ROW())/12+5),AR431)</f>
        <v>0</v>
      </c>
      <c r="AT431" s="306">
        <f ca="1">IF($AQ431=1,IF(INDIRECT(ADDRESS(($AO431-1)*3+$AP431+5,$AQ431+20))="",0,INDIRECT(ADDRESS(($AO431-1)*3+$AP431+5,$AQ431+20))),IF(INDIRECT(ADDRESS(($AO431-1)*3+$AP431+5,$AQ431+20))="",0,IF(COUNTIF(INDIRECT(ADDRESS(($AO431-1)*36+($AP431-1)*12+6,COLUMN())):INDIRECT(ADDRESS(($AO431-1)*36+($AP431-1)*12+$AQ431+4,COLUMN())),INDIRECT(ADDRESS(($AO431-1)*3+$AP431+5,$AQ431+20)))&gt;=1,0,INDIRECT(ADDRESS(($AO431-1)*3+$AP431+5,$AQ431+20)))))</f>
        <v>0</v>
      </c>
      <c r="AU431" s="304">
        <f ca="1">COUNTIF(INDIRECT("U"&amp;(ROW()+12*(($AO431-1)*3+$AP431)-ROW())/12+5):INDIRECT("AF"&amp;(ROW()+12*(($AO431-1)*3+$AP431)-ROW())/12+5),AT431)</f>
        <v>0</v>
      </c>
      <c r="AV431" s="304">
        <f ca="1">IF(AND(AR431+AT431&gt;0,AS431+AU431&gt;0),COUNTIF(AV$6:AV430,"&gt;0")+1,0)</f>
        <v>0</v>
      </c>
    </row>
    <row r="432" spans="41:48" x14ac:dyDescent="0.15">
      <c r="AO432" s="304">
        <v>12</v>
      </c>
      <c r="AP432" s="304">
        <v>3</v>
      </c>
      <c r="AQ432" s="304">
        <v>7</v>
      </c>
      <c r="AR432" s="306">
        <f ca="1">IF($AQ432=1,IF(INDIRECT(ADDRESS(($AO432-1)*3+$AP432+5,$AQ432+7))="",0,INDIRECT(ADDRESS(($AO432-1)*3+$AP432+5,$AQ432+7))),IF(INDIRECT(ADDRESS(($AO432-1)*3+$AP432+5,$AQ432+7))="",0,IF(COUNTIF(INDIRECT(ADDRESS(($AO432-1)*36+($AP432-1)*12+6,COLUMN())):INDIRECT(ADDRESS(($AO432-1)*36+($AP432-1)*12+$AQ432+4,COLUMN())),INDIRECT(ADDRESS(($AO432-1)*3+$AP432+5,$AQ432+7)))&gt;=1,0,INDIRECT(ADDRESS(($AO432-1)*3+$AP432+5,$AQ432+7)))))</f>
        <v>0</v>
      </c>
      <c r="AS432" s="304">
        <f ca="1">COUNTIF(INDIRECT("H"&amp;(ROW()+12*(($AO432-1)*3+$AP432)-ROW())/12+5):INDIRECT("S"&amp;(ROW()+12*(($AO432-1)*3+$AP432)-ROW())/12+5),AR432)</f>
        <v>0</v>
      </c>
      <c r="AT432" s="306">
        <f ca="1">IF($AQ432=1,IF(INDIRECT(ADDRESS(($AO432-1)*3+$AP432+5,$AQ432+20))="",0,INDIRECT(ADDRESS(($AO432-1)*3+$AP432+5,$AQ432+20))),IF(INDIRECT(ADDRESS(($AO432-1)*3+$AP432+5,$AQ432+20))="",0,IF(COUNTIF(INDIRECT(ADDRESS(($AO432-1)*36+($AP432-1)*12+6,COLUMN())):INDIRECT(ADDRESS(($AO432-1)*36+($AP432-1)*12+$AQ432+4,COLUMN())),INDIRECT(ADDRESS(($AO432-1)*3+$AP432+5,$AQ432+20)))&gt;=1,0,INDIRECT(ADDRESS(($AO432-1)*3+$AP432+5,$AQ432+20)))))</f>
        <v>0</v>
      </c>
      <c r="AU432" s="304">
        <f ca="1">COUNTIF(INDIRECT("U"&amp;(ROW()+12*(($AO432-1)*3+$AP432)-ROW())/12+5):INDIRECT("AF"&amp;(ROW()+12*(($AO432-1)*3+$AP432)-ROW())/12+5),AT432)</f>
        <v>0</v>
      </c>
      <c r="AV432" s="304">
        <f ca="1">IF(AND(AR432+AT432&gt;0,AS432+AU432&gt;0),COUNTIF(AV$6:AV431,"&gt;0")+1,0)</f>
        <v>0</v>
      </c>
    </row>
    <row r="433" spans="41:48" x14ac:dyDescent="0.15">
      <c r="AO433" s="304">
        <v>12</v>
      </c>
      <c r="AP433" s="304">
        <v>3</v>
      </c>
      <c r="AQ433" s="304">
        <v>8</v>
      </c>
      <c r="AR433" s="306">
        <f ca="1">IF($AQ433=1,IF(INDIRECT(ADDRESS(($AO433-1)*3+$AP433+5,$AQ433+7))="",0,INDIRECT(ADDRESS(($AO433-1)*3+$AP433+5,$AQ433+7))),IF(INDIRECT(ADDRESS(($AO433-1)*3+$AP433+5,$AQ433+7))="",0,IF(COUNTIF(INDIRECT(ADDRESS(($AO433-1)*36+($AP433-1)*12+6,COLUMN())):INDIRECT(ADDRESS(($AO433-1)*36+($AP433-1)*12+$AQ433+4,COLUMN())),INDIRECT(ADDRESS(($AO433-1)*3+$AP433+5,$AQ433+7)))&gt;=1,0,INDIRECT(ADDRESS(($AO433-1)*3+$AP433+5,$AQ433+7)))))</f>
        <v>0</v>
      </c>
      <c r="AS433" s="304">
        <f ca="1">COUNTIF(INDIRECT("H"&amp;(ROW()+12*(($AO433-1)*3+$AP433)-ROW())/12+5):INDIRECT("S"&amp;(ROW()+12*(($AO433-1)*3+$AP433)-ROW())/12+5),AR433)</f>
        <v>0</v>
      </c>
      <c r="AT433" s="306">
        <f ca="1">IF($AQ433=1,IF(INDIRECT(ADDRESS(($AO433-1)*3+$AP433+5,$AQ433+20))="",0,INDIRECT(ADDRESS(($AO433-1)*3+$AP433+5,$AQ433+20))),IF(INDIRECT(ADDRESS(($AO433-1)*3+$AP433+5,$AQ433+20))="",0,IF(COUNTIF(INDIRECT(ADDRESS(($AO433-1)*36+($AP433-1)*12+6,COLUMN())):INDIRECT(ADDRESS(($AO433-1)*36+($AP433-1)*12+$AQ433+4,COLUMN())),INDIRECT(ADDRESS(($AO433-1)*3+$AP433+5,$AQ433+20)))&gt;=1,0,INDIRECT(ADDRESS(($AO433-1)*3+$AP433+5,$AQ433+20)))))</f>
        <v>0</v>
      </c>
      <c r="AU433" s="304">
        <f ca="1">COUNTIF(INDIRECT("U"&amp;(ROW()+12*(($AO433-1)*3+$AP433)-ROW())/12+5):INDIRECT("AF"&amp;(ROW()+12*(($AO433-1)*3+$AP433)-ROW())/12+5),AT433)</f>
        <v>0</v>
      </c>
      <c r="AV433" s="304">
        <f ca="1">IF(AND(AR433+AT433&gt;0,AS433+AU433&gt;0),COUNTIF(AV$6:AV432,"&gt;0")+1,0)</f>
        <v>0</v>
      </c>
    </row>
    <row r="434" spans="41:48" x14ac:dyDescent="0.15">
      <c r="AO434" s="304">
        <v>12</v>
      </c>
      <c r="AP434" s="304">
        <v>3</v>
      </c>
      <c r="AQ434" s="304">
        <v>9</v>
      </c>
      <c r="AR434" s="306">
        <f ca="1">IF($AQ434=1,IF(INDIRECT(ADDRESS(($AO434-1)*3+$AP434+5,$AQ434+7))="",0,INDIRECT(ADDRESS(($AO434-1)*3+$AP434+5,$AQ434+7))),IF(INDIRECT(ADDRESS(($AO434-1)*3+$AP434+5,$AQ434+7))="",0,IF(COUNTIF(INDIRECT(ADDRESS(($AO434-1)*36+($AP434-1)*12+6,COLUMN())):INDIRECT(ADDRESS(($AO434-1)*36+($AP434-1)*12+$AQ434+4,COLUMN())),INDIRECT(ADDRESS(($AO434-1)*3+$AP434+5,$AQ434+7)))&gt;=1,0,INDIRECT(ADDRESS(($AO434-1)*3+$AP434+5,$AQ434+7)))))</f>
        <v>0</v>
      </c>
      <c r="AS434" s="304">
        <f ca="1">COUNTIF(INDIRECT("H"&amp;(ROW()+12*(($AO434-1)*3+$AP434)-ROW())/12+5):INDIRECT("S"&amp;(ROW()+12*(($AO434-1)*3+$AP434)-ROW())/12+5),AR434)</f>
        <v>0</v>
      </c>
      <c r="AT434" s="306">
        <f ca="1">IF($AQ434=1,IF(INDIRECT(ADDRESS(($AO434-1)*3+$AP434+5,$AQ434+20))="",0,INDIRECT(ADDRESS(($AO434-1)*3+$AP434+5,$AQ434+20))),IF(INDIRECT(ADDRESS(($AO434-1)*3+$AP434+5,$AQ434+20))="",0,IF(COUNTIF(INDIRECT(ADDRESS(($AO434-1)*36+($AP434-1)*12+6,COLUMN())):INDIRECT(ADDRESS(($AO434-1)*36+($AP434-1)*12+$AQ434+4,COLUMN())),INDIRECT(ADDRESS(($AO434-1)*3+$AP434+5,$AQ434+20)))&gt;=1,0,INDIRECT(ADDRESS(($AO434-1)*3+$AP434+5,$AQ434+20)))))</f>
        <v>0</v>
      </c>
      <c r="AU434" s="304">
        <f ca="1">COUNTIF(INDIRECT("U"&amp;(ROW()+12*(($AO434-1)*3+$AP434)-ROW())/12+5):INDIRECT("AF"&amp;(ROW()+12*(($AO434-1)*3+$AP434)-ROW())/12+5),AT434)</f>
        <v>0</v>
      </c>
      <c r="AV434" s="304">
        <f ca="1">IF(AND(AR434+AT434&gt;0,AS434+AU434&gt;0),COUNTIF(AV$6:AV433,"&gt;0")+1,0)</f>
        <v>0</v>
      </c>
    </row>
    <row r="435" spans="41:48" x14ac:dyDescent="0.15">
      <c r="AO435" s="304">
        <v>12</v>
      </c>
      <c r="AP435" s="304">
        <v>3</v>
      </c>
      <c r="AQ435" s="304">
        <v>10</v>
      </c>
      <c r="AR435" s="306">
        <f ca="1">IF($AQ435=1,IF(INDIRECT(ADDRESS(($AO435-1)*3+$AP435+5,$AQ435+7))="",0,INDIRECT(ADDRESS(($AO435-1)*3+$AP435+5,$AQ435+7))),IF(INDIRECT(ADDRESS(($AO435-1)*3+$AP435+5,$AQ435+7))="",0,IF(COUNTIF(INDIRECT(ADDRESS(($AO435-1)*36+($AP435-1)*12+6,COLUMN())):INDIRECT(ADDRESS(($AO435-1)*36+($AP435-1)*12+$AQ435+4,COLUMN())),INDIRECT(ADDRESS(($AO435-1)*3+$AP435+5,$AQ435+7)))&gt;=1,0,INDIRECT(ADDRESS(($AO435-1)*3+$AP435+5,$AQ435+7)))))</f>
        <v>0</v>
      </c>
      <c r="AS435" s="304">
        <f ca="1">COUNTIF(INDIRECT("H"&amp;(ROW()+12*(($AO435-1)*3+$AP435)-ROW())/12+5):INDIRECT("S"&amp;(ROW()+12*(($AO435-1)*3+$AP435)-ROW())/12+5),AR435)</f>
        <v>0</v>
      </c>
      <c r="AT435" s="306">
        <f ca="1">IF($AQ435=1,IF(INDIRECT(ADDRESS(($AO435-1)*3+$AP435+5,$AQ435+20))="",0,INDIRECT(ADDRESS(($AO435-1)*3+$AP435+5,$AQ435+20))),IF(INDIRECT(ADDRESS(($AO435-1)*3+$AP435+5,$AQ435+20))="",0,IF(COUNTIF(INDIRECT(ADDRESS(($AO435-1)*36+($AP435-1)*12+6,COLUMN())):INDIRECT(ADDRESS(($AO435-1)*36+($AP435-1)*12+$AQ435+4,COLUMN())),INDIRECT(ADDRESS(($AO435-1)*3+$AP435+5,$AQ435+20)))&gt;=1,0,INDIRECT(ADDRESS(($AO435-1)*3+$AP435+5,$AQ435+20)))))</f>
        <v>0</v>
      </c>
      <c r="AU435" s="304">
        <f ca="1">COUNTIF(INDIRECT("U"&amp;(ROW()+12*(($AO435-1)*3+$AP435)-ROW())/12+5):INDIRECT("AF"&amp;(ROW()+12*(($AO435-1)*3+$AP435)-ROW())/12+5),AT435)</f>
        <v>0</v>
      </c>
      <c r="AV435" s="304">
        <f ca="1">IF(AND(AR435+AT435&gt;0,AS435+AU435&gt;0),COUNTIF(AV$6:AV434,"&gt;0")+1,0)</f>
        <v>0</v>
      </c>
    </row>
    <row r="436" spans="41:48" x14ac:dyDescent="0.15">
      <c r="AO436" s="304">
        <v>12</v>
      </c>
      <c r="AP436" s="304">
        <v>3</v>
      </c>
      <c r="AQ436" s="304">
        <v>11</v>
      </c>
      <c r="AR436" s="306">
        <f ca="1">IF($AQ436=1,IF(INDIRECT(ADDRESS(($AO436-1)*3+$AP436+5,$AQ436+7))="",0,INDIRECT(ADDRESS(($AO436-1)*3+$AP436+5,$AQ436+7))),IF(INDIRECT(ADDRESS(($AO436-1)*3+$AP436+5,$AQ436+7))="",0,IF(COUNTIF(INDIRECT(ADDRESS(($AO436-1)*36+($AP436-1)*12+6,COLUMN())):INDIRECT(ADDRESS(($AO436-1)*36+($AP436-1)*12+$AQ436+4,COLUMN())),INDIRECT(ADDRESS(($AO436-1)*3+$AP436+5,$AQ436+7)))&gt;=1,0,INDIRECT(ADDRESS(($AO436-1)*3+$AP436+5,$AQ436+7)))))</f>
        <v>0</v>
      </c>
      <c r="AS436" s="304">
        <f ca="1">COUNTIF(INDIRECT("H"&amp;(ROW()+12*(($AO436-1)*3+$AP436)-ROW())/12+5):INDIRECT("S"&amp;(ROW()+12*(($AO436-1)*3+$AP436)-ROW())/12+5),AR436)</f>
        <v>0</v>
      </c>
      <c r="AT436" s="306">
        <f ca="1">IF($AQ436=1,IF(INDIRECT(ADDRESS(($AO436-1)*3+$AP436+5,$AQ436+20))="",0,INDIRECT(ADDRESS(($AO436-1)*3+$AP436+5,$AQ436+20))),IF(INDIRECT(ADDRESS(($AO436-1)*3+$AP436+5,$AQ436+20))="",0,IF(COUNTIF(INDIRECT(ADDRESS(($AO436-1)*36+($AP436-1)*12+6,COLUMN())):INDIRECT(ADDRESS(($AO436-1)*36+($AP436-1)*12+$AQ436+4,COLUMN())),INDIRECT(ADDRESS(($AO436-1)*3+$AP436+5,$AQ436+20)))&gt;=1,0,INDIRECT(ADDRESS(($AO436-1)*3+$AP436+5,$AQ436+20)))))</f>
        <v>0</v>
      </c>
      <c r="AU436" s="304">
        <f ca="1">COUNTIF(INDIRECT("U"&amp;(ROW()+12*(($AO436-1)*3+$AP436)-ROW())/12+5):INDIRECT("AF"&amp;(ROW()+12*(($AO436-1)*3+$AP436)-ROW())/12+5),AT436)</f>
        <v>0</v>
      </c>
      <c r="AV436" s="304">
        <f ca="1">IF(AND(AR436+AT436&gt;0,AS436+AU436&gt;0),COUNTIF(AV$6:AV435,"&gt;0")+1,0)</f>
        <v>0</v>
      </c>
    </row>
    <row r="437" spans="41:48" x14ac:dyDescent="0.15">
      <c r="AO437" s="304">
        <v>12</v>
      </c>
      <c r="AP437" s="304">
        <v>3</v>
      </c>
      <c r="AQ437" s="304">
        <v>12</v>
      </c>
      <c r="AR437" s="306">
        <f ca="1">IF($AQ437=1,IF(INDIRECT(ADDRESS(($AO437-1)*3+$AP437+5,$AQ437+7))="",0,INDIRECT(ADDRESS(($AO437-1)*3+$AP437+5,$AQ437+7))),IF(INDIRECT(ADDRESS(($AO437-1)*3+$AP437+5,$AQ437+7))="",0,IF(COUNTIF(INDIRECT(ADDRESS(($AO437-1)*36+($AP437-1)*12+6,COLUMN())):INDIRECT(ADDRESS(($AO437-1)*36+($AP437-1)*12+$AQ437+4,COLUMN())),INDIRECT(ADDRESS(($AO437-1)*3+$AP437+5,$AQ437+7)))&gt;=1,0,INDIRECT(ADDRESS(($AO437-1)*3+$AP437+5,$AQ437+7)))))</f>
        <v>0</v>
      </c>
      <c r="AS437" s="304">
        <f ca="1">COUNTIF(INDIRECT("H"&amp;(ROW()+12*(($AO437-1)*3+$AP437)-ROW())/12+5):INDIRECT("S"&amp;(ROW()+12*(($AO437-1)*3+$AP437)-ROW())/12+5),AR437)</f>
        <v>0</v>
      </c>
      <c r="AT437" s="306">
        <f ca="1">IF($AQ437=1,IF(INDIRECT(ADDRESS(($AO437-1)*3+$AP437+5,$AQ437+20))="",0,INDIRECT(ADDRESS(($AO437-1)*3+$AP437+5,$AQ437+20))),IF(INDIRECT(ADDRESS(($AO437-1)*3+$AP437+5,$AQ437+20))="",0,IF(COUNTIF(INDIRECT(ADDRESS(($AO437-1)*36+($AP437-1)*12+6,COLUMN())):INDIRECT(ADDRESS(($AO437-1)*36+($AP437-1)*12+$AQ437+4,COLUMN())),INDIRECT(ADDRESS(($AO437-1)*3+$AP437+5,$AQ437+20)))&gt;=1,0,INDIRECT(ADDRESS(($AO437-1)*3+$AP437+5,$AQ437+20)))))</f>
        <v>0</v>
      </c>
      <c r="AU437" s="304">
        <f ca="1">COUNTIF(INDIRECT("U"&amp;(ROW()+12*(($AO437-1)*3+$AP437)-ROW())/12+5):INDIRECT("AF"&amp;(ROW()+12*(($AO437-1)*3+$AP437)-ROW())/12+5),AT437)</f>
        <v>0</v>
      </c>
      <c r="AV437" s="304">
        <f ca="1">IF(AND(AR437+AT437&gt;0,AS437+AU437&gt;0),COUNTIF(AV$6:AV436,"&gt;0")+1,0)</f>
        <v>0</v>
      </c>
    </row>
    <row r="438" spans="41:48" x14ac:dyDescent="0.15">
      <c r="AO438" s="304">
        <v>13</v>
      </c>
      <c r="AP438" s="304">
        <v>1</v>
      </c>
      <c r="AQ438" s="304">
        <v>1</v>
      </c>
      <c r="AR438" s="306">
        <f ca="1">IF($AQ438=1,IF(INDIRECT(ADDRESS(($AO438-1)*3+$AP438+5,$AQ438+7))="",0,INDIRECT(ADDRESS(($AO438-1)*3+$AP438+5,$AQ438+7))),IF(INDIRECT(ADDRESS(($AO438-1)*3+$AP438+5,$AQ438+7))="",0,IF(COUNTIF(INDIRECT(ADDRESS(($AO438-1)*36+($AP438-1)*12+6,COLUMN())):INDIRECT(ADDRESS(($AO438-1)*36+($AP438-1)*12+$AQ438+4,COLUMN())),INDIRECT(ADDRESS(($AO438-1)*3+$AP438+5,$AQ438+7)))&gt;=1,0,INDIRECT(ADDRESS(($AO438-1)*3+$AP438+5,$AQ438+7)))))</f>
        <v>0</v>
      </c>
      <c r="AS438" s="304">
        <f ca="1">COUNTIF(INDIRECT("H"&amp;(ROW()+12*(($AO438-1)*3+$AP438)-ROW())/12+5):INDIRECT("S"&amp;(ROW()+12*(($AO438-1)*3+$AP438)-ROW())/12+5),AR438)</f>
        <v>0</v>
      </c>
      <c r="AT438" s="306">
        <f ca="1">IF($AQ438=1,IF(INDIRECT(ADDRESS(($AO438-1)*3+$AP438+5,$AQ438+20))="",0,INDIRECT(ADDRESS(($AO438-1)*3+$AP438+5,$AQ438+20))),IF(INDIRECT(ADDRESS(($AO438-1)*3+$AP438+5,$AQ438+20))="",0,IF(COUNTIF(INDIRECT(ADDRESS(($AO438-1)*36+($AP438-1)*12+6,COLUMN())):INDIRECT(ADDRESS(($AO438-1)*36+($AP438-1)*12+$AQ438+4,COLUMN())),INDIRECT(ADDRESS(($AO438-1)*3+$AP438+5,$AQ438+20)))&gt;=1,0,INDIRECT(ADDRESS(($AO438-1)*3+$AP438+5,$AQ438+20)))))</f>
        <v>0</v>
      </c>
      <c r="AU438" s="304">
        <f ca="1">COUNTIF(INDIRECT("U"&amp;(ROW()+12*(($AO438-1)*3+$AP438)-ROW())/12+5):INDIRECT("AF"&amp;(ROW()+12*(($AO438-1)*3+$AP438)-ROW())/12+5),AT438)</f>
        <v>0</v>
      </c>
      <c r="AV438" s="304">
        <f ca="1">IF(AND(AR438+AT438&gt;0,AS438+AU438&gt;0),COUNTIF(AV$6:AV437,"&gt;0")+1,0)</f>
        <v>0</v>
      </c>
    </row>
    <row r="439" spans="41:48" x14ac:dyDescent="0.15">
      <c r="AO439" s="304">
        <v>13</v>
      </c>
      <c r="AP439" s="304">
        <v>1</v>
      </c>
      <c r="AQ439" s="304">
        <v>2</v>
      </c>
      <c r="AR439" s="306">
        <f ca="1">IF($AQ439=1,IF(INDIRECT(ADDRESS(($AO439-1)*3+$AP439+5,$AQ439+7))="",0,INDIRECT(ADDRESS(($AO439-1)*3+$AP439+5,$AQ439+7))),IF(INDIRECT(ADDRESS(($AO439-1)*3+$AP439+5,$AQ439+7))="",0,IF(COUNTIF(INDIRECT(ADDRESS(($AO439-1)*36+($AP439-1)*12+6,COLUMN())):INDIRECT(ADDRESS(($AO439-1)*36+($AP439-1)*12+$AQ439+4,COLUMN())),INDIRECT(ADDRESS(($AO439-1)*3+$AP439+5,$AQ439+7)))&gt;=1,0,INDIRECT(ADDRESS(($AO439-1)*3+$AP439+5,$AQ439+7)))))</f>
        <v>0</v>
      </c>
      <c r="AS439" s="304">
        <f ca="1">COUNTIF(INDIRECT("H"&amp;(ROW()+12*(($AO439-1)*3+$AP439)-ROW())/12+5):INDIRECT("S"&amp;(ROW()+12*(($AO439-1)*3+$AP439)-ROW())/12+5),AR439)</f>
        <v>0</v>
      </c>
      <c r="AT439" s="306">
        <f ca="1">IF($AQ439=1,IF(INDIRECT(ADDRESS(($AO439-1)*3+$AP439+5,$AQ439+20))="",0,INDIRECT(ADDRESS(($AO439-1)*3+$AP439+5,$AQ439+20))),IF(INDIRECT(ADDRESS(($AO439-1)*3+$AP439+5,$AQ439+20))="",0,IF(COUNTIF(INDIRECT(ADDRESS(($AO439-1)*36+($AP439-1)*12+6,COLUMN())):INDIRECT(ADDRESS(($AO439-1)*36+($AP439-1)*12+$AQ439+4,COLUMN())),INDIRECT(ADDRESS(($AO439-1)*3+$AP439+5,$AQ439+20)))&gt;=1,0,INDIRECT(ADDRESS(($AO439-1)*3+$AP439+5,$AQ439+20)))))</f>
        <v>0</v>
      </c>
      <c r="AU439" s="304">
        <f ca="1">COUNTIF(INDIRECT("U"&amp;(ROW()+12*(($AO439-1)*3+$AP439)-ROW())/12+5):INDIRECT("AF"&amp;(ROW()+12*(($AO439-1)*3+$AP439)-ROW())/12+5),AT439)</f>
        <v>0</v>
      </c>
      <c r="AV439" s="304">
        <f ca="1">IF(AND(AR439+AT439&gt;0,AS439+AU439&gt;0),COUNTIF(AV$6:AV438,"&gt;0")+1,0)</f>
        <v>0</v>
      </c>
    </row>
    <row r="440" spans="41:48" x14ac:dyDescent="0.15">
      <c r="AO440" s="304">
        <v>13</v>
      </c>
      <c r="AP440" s="304">
        <v>1</v>
      </c>
      <c r="AQ440" s="304">
        <v>3</v>
      </c>
      <c r="AR440" s="306">
        <f ca="1">IF($AQ440=1,IF(INDIRECT(ADDRESS(($AO440-1)*3+$AP440+5,$AQ440+7))="",0,INDIRECT(ADDRESS(($AO440-1)*3+$AP440+5,$AQ440+7))),IF(INDIRECT(ADDRESS(($AO440-1)*3+$AP440+5,$AQ440+7))="",0,IF(COUNTIF(INDIRECT(ADDRESS(($AO440-1)*36+($AP440-1)*12+6,COLUMN())):INDIRECT(ADDRESS(($AO440-1)*36+($AP440-1)*12+$AQ440+4,COLUMN())),INDIRECT(ADDRESS(($AO440-1)*3+$AP440+5,$AQ440+7)))&gt;=1,0,INDIRECT(ADDRESS(($AO440-1)*3+$AP440+5,$AQ440+7)))))</f>
        <v>0</v>
      </c>
      <c r="AS440" s="304">
        <f ca="1">COUNTIF(INDIRECT("H"&amp;(ROW()+12*(($AO440-1)*3+$AP440)-ROW())/12+5):INDIRECT("S"&amp;(ROW()+12*(($AO440-1)*3+$AP440)-ROW())/12+5),AR440)</f>
        <v>0</v>
      </c>
      <c r="AT440" s="306">
        <f ca="1">IF($AQ440=1,IF(INDIRECT(ADDRESS(($AO440-1)*3+$AP440+5,$AQ440+20))="",0,INDIRECT(ADDRESS(($AO440-1)*3+$AP440+5,$AQ440+20))),IF(INDIRECT(ADDRESS(($AO440-1)*3+$AP440+5,$AQ440+20))="",0,IF(COUNTIF(INDIRECT(ADDRESS(($AO440-1)*36+($AP440-1)*12+6,COLUMN())):INDIRECT(ADDRESS(($AO440-1)*36+($AP440-1)*12+$AQ440+4,COLUMN())),INDIRECT(ADDRESS(($AO440-1)*3+$AP440+5,$AQ440+20)))&gt;=1,0,INDIRECT(ADDRESS(($AO440-1)*3+$AP440+5,$AQ440+20)))))</f>
        <v>0</v>
      </c>
      <c r="AU440" s="304">
        <f ca="1">COUNTIF(INDIRECT("U"&amp;(ROW()+12*(($AO440-1)*3+$AP440)-ROW())/12+5):INDIRECT("AF"&amp;(ROW()+12*(($AO440-1)*3+$AP440)-ROW())/12+5),AT440)</f>
        <v>0</v>
      </c>
      <c r="AV440" s="304">
        <f ca="1">IF(AND(AR440+AT440&gt;0,AS440+AU440&gt;0),COUNTIF(AV$6:AV439,"&gt;0")+1,0)</f>
        <v>0</v>
      </c>
    </row>
    <row r="441" spans="41:48" x14ac:dyDescent="0.15">
      <c r="AO441" s="304">
        <v>13</v>
      </c>
      <c r="AP441" s="304">
        <v>1</v>
      </c>
      <c r="AQ441" s="304">
        <v>4</v>
      </c>
      <c r="AR441" s="306">
        <f ca="1">IF($AQ441=1,IF(INDIRECT(ADDRESS(($AO441-1)*3+$AP441+5,$AQ441+7))="",0,INDIRECT(ADDRESS(($AO441-1)*3+$AP441+5,$AQ441+7))),IF(INDIRECT(ADDRESS(($AO441-1)*3+$AP441+5,$AQ441+7))="",0,IF(COUNTIF(INDIRECT(ADDRESS(($AO441-1)*36+($AP441-1)*12+6,COLUMN())):INDIRECT(ADDRESS(($AO441-1)*36+($AP441-1)*12+$AQ441+4,COLUMN())),INDIRECT(ADDRESS(($AO441-1)*3+$AP441+5,$AQ441+7)))&gt;=1,0,INDIRECT(ADDRESS(($AO441-1)*3+$AP441+5,$AQ441+7)))))</f>
        <v>0</v>
      </c>
      <c r="AS441" s="304">
        <f ca="1">COUNTIF(INDIRECT("H"&amp;(ROW()+12*(($AO441-1)*3+$AP441)-ROW())/12+5):INDIRECT("S"&amp;(ROW()+12*(($AO441-1)*3+$AP441)-ROW())/12+5),AR441)</f>
        <v>0</v>
      </c>
      <c r="AT441" s="306">
        <f ca="1">IF($AQ441=1,IF(INDIRECT(ADDRESS(($AO441-1)*3+$AP441+5,$AQ441+20))="",0,INDIRECT(ADDRESS(($AO441-1)*3+$AP441+5,$AQ441+20))),IF(INDIRECT(ADDRESS(($AO441-1)*3+$AP441+5,$AQ441+20))="",0,IF(COUNTIF(INDIRECT(ADDRESS(($AO441-1)*36+($AP441-1)*12+6,COLUMN())):INDIRECT(ADDRESS(($AO441-1)*36+($AP441-1)*12+$AQ441+4,COLUMN())),INDIRECT(ADDRESS(($AO441-1)*3+$AP441+5,$AQ441+20)))&gt;=1,0,INDIRECT(ADDRESS(($AO441-1)*3+$AP441+5,$AQ441+20)))))</f>
        <v>0</v>
      </c>
      <c r="AU441" s="304">
        <f ca="1">COUNTIF(INDIRECT("U"&amp;(ROW()+12*(($AO441-1)*3+$AP441)-ROW())/12+5):INDIRECT("AF"&amp;(ROW()+12*(($AO441-1)*3+$AP441)-ROW())/12+5),AT441)</f>
        <v>0</v>
      </c>
      <c r="AV441" s="304">
        <f ca="1">IF(AND(AR441+AT441&gt;0,AS441+AU441&gt;0),COUNTIF(AV$6:AV440,"&gt;0")+1,0)</f>
        <v>0</v>
      </c>
    </row>
    <row r="442" spans="41:48" x14ac:dyDescent="0.15">
      <c r="AO442" s="304">
        <v>13</v>
      </c>
      <c r="AP442" s="304">
        <v>1</v>
      </c>
      <c r="AQ442" s="304">
        <v>5</v>
      </c>
      <c r="AR442" s="306">
        <f ca="1">IF($AQ442=1,IF(INDIRECT(ADDRESS(($AO442-1)*3+$AP442+5,$AQ442+7))="",0,INDIRECT(ADDRESS(($AO442-1)*3+$AP442+5,$AQ442+7))),IF(INDIRECT(ADDRESS(($AO442-1)*3+$AP442+5,$AQ442+7))="",0,IF(COUNTIF(INDIRECT(ADDRESS(($AO442-1)*36+($AP442-1)*12+6,COLUMN())):INDIRECT(ADDRESS(($AO442-1)*36+($AP442-1)*12+$AQ442+4,COLUMN())),INDIRECT(ADDRESS(($AO442-1)*3+$AP442+5,$AQ442+7)))&gt;=1,0,INDIRECT(ADDRESS(($AO442-1)*3+$AP442+5,$AQ442+7)))))</f>
        <v>0</v>
      </c>
      <c r="AS442" s="304">
        <f ca="1">COUNTIF(INDIRECT("H"&amp;(ROW()+12*(($AO442-1)*3+$AP442)-ROW())/12+5):INDIRECT("S"&amp;(ROW()+12*(($AO442-1)*3+$AP442)-ROW())/12+5),AR442)</f>
        <v>0</v>
      </c>
      <c r="AT442" s="306">
        <f ca="1">IF($AQ442=1,IF(INDIRECT(ADDRESS(($AO442-1)*3+$AP442+5,$AQ442+20))="",0,INDIRECT(ADDRESS(($AO442-1)*3+$AP442+5,$AQ442+20))),IF(INDIRECT(ADDRESS(($AO442-1)*3+$AP442+5,$AQ442+20))="",0,IF(COUNTIF(INDIRECT(ADDRESS(($AO442-1)*36+($AP442-1)*12+6,COLUMN())):INDIRECT(ADDRESS(($AO442-1)*36+($AP442-1)*12+$AQ442+4,COLUMN())),INDIRECT(ADDRESS(($AO442-1)*3+$AP442+5,$AQ442+20)))&gt;=1,0,INDIRECT(ADDRESS(($AO442-1)*3+$AP442+5,$AQ442+20)))))</f>
        <v>0</v>
      </c>
      <c r="AU442" s="304">
        <f ca="1">COUNTIF(INDIRECT("U"&amp;(ROW()+12*(($AO442-1)*3+$AP442)-ROW())/12+5):INDIRECT("AF"&amp;(ROW()+12*(($AO442-1)*3+$AP442)-ROW())/12+5),AT442)</f>
        <v>0</v>
      </c>
      <c r="AV442" s="304">
        <f ca="1">IF(AND(AR442+AT442&gt;0,AS442+AU442&gt;0),COUNTIF(AV$6:AV441,"&gt;0")+1,0)</f>
        <v>0</v>
      </c>
    </row>
    <row r="443" spans="41:48" x14ac:dyDescent="0.15">
      <c r="AO443" s="304">
        <v>13</v>
      </c>
      <c r="AP443" s="304">
        <v>1</v>
      </c>
      <c r="AQ443" s="304">
        <v>6</v>
      </c>
      <c r="AR443" s="306">
        <f ca="1">IF($AQ443=1,IF(INDIRECT(ADDRESS(($AO443-1)*3+$AP443+5,$AQ443+7))="",0,INDIRECT(ADDRESS(($AO443-1)*3+$AP443+5,$AQ443+7))),IF(INDIRECT(ADDRESS(($AO443-1)*3+$AP443+5,$AQ443+7))="",0,IF(COUNTIF(INDIRECT(ADDRESS(($AO443-1)*36+($AP443-1)*12+6,COLUMN())):INDIRECT(ADDRESS(($AO443-1)*36+($AP443-1)*12+$AQ443+4,COLUMN())),INDIRECT(ADDRESS(($AO443-1)*3+$AP443+5,$AQ443+7)))&gt;=1,0,INDIRECT(ADDRESS(($AO443-1)*3+$AP443+5,$AQ443+7)))))</f>
        <v>0</v>
      </c>
      <c r="AS443" s="304">
        <f ca="1">COUNTIF(INDIRECT("H"&amp;(ROW()+12*(($AO443-1)*3+$AP443)-ROW())/12+5):INDIRECT("S"&amp;(ROW()+12*(($AO443-1)*3+$AP443)-ROW())/12+5),AR443)</f>
        <v>0</v>
      </c>
      <c r="AT443" s="306">
        <f ca="1">IF($AQ443=1,IF(INDIRECT(ADDRESS(($AO443-1)*3+$AP443+5,$AQ443+20))="",0,INDIRECT(ADDRESS(($AO443-1)*3+$AP443+5,$AQ443+20))),IF(INDIRECT(ADDRESS(($AO443-1)*3+$AP443+5,$AQ443+20))="",0,IF(COUNTIF(INDIRECT(ADDRESS(($AO443-1)*36+($AP443-1)*12+6,COLUMN())):INDIRECT(ADDRESS(($AO443-1)*36+($AP443-1)*12+$AQ443+4,COLUMN())),INDIRECT(ADDRESS(($AO443-1)*3+$AP443+5,$AQ443+20)))&gt;=1,0,INDIRECT(ADDRESS(($AO443-1)*3+$AP443+5,$AQ443+20)))))</f>
        <v>0</v>
      </c>
      <c r="AU443" s="304">
        <f ca="1">COUNTIF(INDIRECT("U"&amp;(ROW()+12*(($AO443-1)*3+$AP443)-ROW())/12+5):INDIRECT("AF"&amp;(ROW()+12*(($AO443-1)*3+$AP443)-ROW())/12+5),AT443)</f>
        <v>0</v>
      </c>
      <c r="AV443" s="304">
        <f ca="1">IF(AND(AR443+AT443&gt;0,AS443+AU443&gt;0),COUNTIF(AV$6:AV442,"&gt;0")+1,0)</f>
        <v>0</v>
      </c>
    </row>
    <row r="444" spans="41:48" x14ac:dyDescent="0.15">
      <c r="AO444" s="304">
        <v>13</v>
      </c>
      <c r="AP444" s="304">
        <v>1</v>
      </c>
      <c r="AQ444" s="304">
        <v>7</v>
      </c>
      <c r="AR444" s="306">
        <f ca="1">IF($AQ444=1,IF(INDIRECT(ADDRESS(($AO444-1)*3+$AP444+5,$AQ444+7))="",0,INDIRECT(ADDRESS(($AO444-1)*3+$AP444+5,$AQ444+7))),IF(INDIRECT(ADDRESS(($AO444-1)*3+$AP444+5,$AQ444+7))="",0,IF(COUNTIF(INDIRECT(ADDRESS(($AO444-1)*36+($AP444-1)*12+6,COLUMN())):INDIRECT(ADDRESS(($AO444-1)*36+($AP444-1)*12+$AQ444+4,COLUMN())),INDIRECT(ADDRESS(($AO444-1)*3+$AP444+5,$AQ444+7)))&gt;=1,0,INDIRECT(ADDRESS(($AO444-1)*3+$AP444+5,$AQ444+7)))))</f>
        <v>0</v>
      </c>
      <c r="AS444" s="304">
        <f ca="1">COUNTIF(INDIRECT("H"&amp;(ROW()+12*(($AO444-1)*3+$AP444)-ROW())/12+5):INDIRECT("S"&amp;(ROW()+12*(($AO444-1)*3+$AP444)-ROW())/12+5),AR444)</f>
        <v>0</v>
      </c>
      <c r="AT444" s="306">
        <f ca="1">IF($AQ444=1,IF(INDIRECT(ADDRESS(($AO444-1)*3+$AP444+5,$AQ444+20))="",0,INDIRECT(ADDRESS(($AO444-1)*3+$AP444+5,$AQ444+20))),IF(INDIRECT(ADDRESS(($AO444-1)*3+$AP444+5,$AQ444+20))="",0,IF(COUNTIF(INDIRECT(ADDRESS(($AO444-1)*36+($AP444-1)*12+6,COLUMN())):INDIRECT(ADDRESS(($AO444-1)*36+($AP444-1)*12+$AQ444+4,COLUMN())),INDIRECT(ADDRESS(($AO444-1)*3+$AP444+5,$AQ444+20)))&gt;=1,0,INDIRECT(ADDRESS(($AO444-1)*3+$AP444+5,$AQ444+20)))))</f>
        <v>0</v>
      </c>
      <c r="AU444" s="304">
        <f ca="1">COUNTIF(INDIRECT("U"&amp;(ROW()+12*(($AO444-1)*3+$AP444)-ROW())/12+5):INDIRECT("AF"&amp;(ROW()+12*(($AO444-1)*3+$AP444)-ROW())/12+5),AT444)</f>
        <v>0</v>
      </c>
      <c r="AV444" s="304">
        <f ca="1">IF(AND(AR444+AT444&gt;0,AS444+AU444&gt;0),COUNTIF(AV$6:AV443,"&gt;0")+1,0)</f>
        <v>0</v>
      </c>
    </row>
    <row r="445" spans="41:48" x14ac:dyDescent="0.15">
      <c r="AO445" s="304">
        <v>13</v>
      </c>
      <c r="AP445" s="304">
        <v>1</v>
      </c>
      <c r="AQ445" s="304">
        <v>8</v>
      </c>
      <c r="AR445" s="306">
        <f ca="1">IF($AQ445=1,IF(INDIRECT(ADDRESS(($AO445-1)*3+$AP445+5,$AQ445+7))="",0,INDIRECT(ADDRESS(($AO445-1)*3+$AP445+5,$AQ445+7))),IF(INDIRECT(ADDRESS(($AO445-1)*3+$AP445+5,$AQ445+7))="",0,IF(COUNTIF(INDIRECT(ADDRESS(($AO445-1)*36+($AP445-1)*12+6,COLUMN())):INDIRECT(ADDRESS(($AO445-1)*36+($AP445-1)*12+$AQ445+4,COLUMN())),INDIRECT(ADDRESS(($AO445-1)*3+$AP445+5,$AQ445+7)))&gt;=1,0,INDIRECT(ADDRESS(($AO445-1)*3+$AP445+5,$AQ445+7)))))</f>
        <v>0</v>
      </c>
      <c r="AS445" s="304">
        <f ca="1">COUNTIF(INDIRECT("H"&amp;(ROW()+12*(($AO445-1)*3+$AP445)-ROW())/12+5):INDIRECT("S"&amp;(ROW()+12*(($AO445-1)*3+$AP445)-ROW())/12+5),AR445)</f>
        <v>0</v>
      </c>
      <c r="AT445" s="306">
        <f ca="1">IF($AQ445=1,IF(INDIRECT(ADDRESS(($AO445-1)*3+$AP445+5,$AQ445+20))="",0,INDIRECT(ADDRESS(($AO445-1)*3+$AP445+5,$AQ445+20))),IF(INDIRECT(ADDRESS(($AO445-1)*3+$AP445+5,$AQ445+20))="",0,IF(COUNTIF(INDIRECT(ADDRESS(($AO445-1)*36+($AP445-1)*12+6,COLUMN())):INDIRECT(ADDRESS(($AO445-1)*36+($AP445-1)*12+$AQ445+4,COLUMN())),INDIRECT(ADDRESS(($AO445-1)*3+$AP445+5,$AQ445+20)))&gt;=1,0,INDIRECT(ADDRESS(($AO445-1)*3+$AP445+5,$AQ445+20)))))</f>
        <v>0</v>
      </c>
      <c r="AU445" s="304">
        <f ca="1">COUNTIF(INDIRECT("U"&amp;(ROW()+12*(($AO445-1)*3+$AP445)-ROW())/12+5):INDIRECT("AF"&amp;(ROW()+12*(($AO445-1)*3+$AP445)-ROW())/12+5),AT445)</f>
        <v>0</v>
      </c>
      <c r="AV445" s="304">
        <f ca="1">IF(AND(AR445+AT445&gt;0,AS445+AU445&gt;0),COUNTIF(AV$6:AV444,"&gt;0")+1,0)</f>
        <v>0</v>
      </c>
    </row>
    <row r="446" spans="41:48" x14ac:dyDescent="0.15">
      <c r="AO446" s="304">
        <v>13</v>
      </c>
      <c r="AP446" s="304">
        <v>1</v>
      </c>
      <c r="AQ446" s="304">
        <v>9</v>
      </c>
      <c r="AR446" s="306">
        <f ca="1">IF($AQ446=1,IF(INDIRECT(ADDRESS(($AO446-1)*3+$AP446+5,$AQ446+7))="",0,INDIRECT(ADDRESS(($AO446-1)*3+$AP446+5,$AQ446+7))),IF(INDIRECT(ADDRESS(($AO446-1)*3+$AP446+5,$AQ446+7))="",0,IF(COUNTIF(INDIRECT(ADDRESS(($AO446-1)*36+($AP446-1)*12+6,COLUMN())):INDIRECT(ADDRESS(($AO446-1)*36+($AP446-1)*12+$AQ446+4,COLUMN())),INDIRECT(ADDRESS(($AO446-1)*3+$AP446+5,$AQ446+7)))&gt;=1,0,INDIRECT(ADDRESS(($AO446-1)*3+$AP446+5,$AQ446+7)))))</f>
        <v>0</v>
      </c>
      <c r="AS446" s="304">
        <f ca="1">COUNTIF(INDIRECT("H"&amp;(ROW()+12*(($AO446-1)*3+$AP446)-ROW())/12+5):INDIRECT("S"&amp;(ROW()+12*(($AO446-1)*3+$AP446)-ROW())/12+5),AR446)</f>
        <v>0</v>
      </c>
      <c r="AT446" s="306">
        <f ca="1">IF($AQ446=1,IF(INDIRECT(ADDRESS(($AO446-1)*3+$AP446+5,$AQ446+20))="",0,INDIRECT(ADDRESS(($AO446-1)*3+$AP446+5,$AQ446+20))),IF(INDIRECT(ADDRESS(($AO446-1)*3+$AP446+5,$AQ446+20))="",0,IF(COUNTIF(INDIRECT(ADDRESS(($AO446-1)*36+($AP446-1)*12+6,COLUMN())):INDIRECT(ADDRESS(($AO446-1)*36+($AP446-1)*12+$AQ446+4,COLUMN())),INDIRECT(ADDRESS(($AO446-1)*3+$AP446+5,$AQ446+20)))&gt;=1,0,INDIRECT(ADDRESS(($AO446-1)*3+$AP446+5,$AQ446+20)))))</f>
        <v>0</v>
      </c>
      <c r="AU446" s="304">
        <f ca="1">COUNTIF(INDIRECT("U"&amp;(ROW()+12*(($AO446-1)*3+$AP446)-ROW())/12+5):INDIRECT("AF"&amp;(ROW()+12*(($AO446-1)*3+$AP446)-ROW())/12+5),AT446)</f>
        <v>0</v>
      </c>
      <c r="AV446" s="304">
        <f ca="1">IF(AND(AR446+AT446&gt;0,AS446+AU446&gt;0),COUNTIF(AV$6:AV445,"&gt;0")+1,0)</f>
        <v>0</v>
      </c>
    </row>
    <row r="447" spans="41:48" x14ac:dyDescent="0.15">
      <c r="AO447" s="304">
        <v>13</v>
      </c>
      <c r="AP447" s="304">
        <v>1</v>
      </c>
      <c r="AQ447" s="304">
        <v>10</v>
      </c>
      <c r="AR447" s="306">
        <f ca="1">IF($AQ447=1,IF(INDIRECT(ADDRESS(($AO447-1)*3+$AP447+5,$AQ447+7))="",0,INDIRECT(ADDRESS(($AO447-1)*3+$AP447+5,$AQ447+7))),IF(INDIRECT(ADDRESS(($AO447-1)*3+$AP447+5,$AQ447+7))="",0,IF(COUNTIF(INDIRECT(ADDRESS(($AO447-1)*36+($AP447-1)*12+6,COLUMN())):INDIRECT(ADDRESS(($AO447-1)*36+($AP447-1)*12+$AQ447+4,COLUMN())),INDIRECT(ADDRESS(($AO447-1)*3+$AP447+5,$AQ447+7)))&gt;=1,0,INDIRECT(ADDRESS(($AO447-1)*3+$AP447+5,$AQ447+7)))))</f>
        <v>0</v>
      </c>
      <c r="AS447" s="304">
        <f ca="1">COUNTIF(INDIRECT("H"&amp;(ROW()+12*(($AO447-1)*3+$AP447)-ROW())/12+5):INDIRECT("S"&amp;(ROW()+12*(($AO447-1)*3+$AP447)-ROW())/12+5),AR447)</f>
        <v>0</v>
      </c>
      <c r="AT447" s="306">
        <f ca="1">IF($AQ447=1,IF(INDIRECT(ADDRESS(($AO447-1)*3+$AP447+5,$AQ447+20))="",0,INDIRECT(ADDRESS(($AO447-1)*3+$AP447+5,$AQ447+20))),IF(INDIRECT(ADDRESS(($AO447-1)*3+$AP447+5,$AQ447+20))="",0,IF(COUNTIF(INDIRECT(ADDRESS(($AO447-1)*36+($AP447-1)*12+6,COLUMN())):INDIRECT(ADDRESS(($AO447-1)*36+($AP447-1)*12+$AQ447+4,COLUMN())),INDIRECT(ADDRESS(($AO447-1)*3+$AP447+5,$AQ447+20)))&gt;=1,0,INDIRECT(ADDRESS(($AO447-1)*3+$AP447+5,$AQ447+20)))))</f>
        <v>0</v>
      </c>
      <c r="AU447" s="304">
        <f ca="1">COUNTIF(INDIRECT("U"&amp;(ROW()+12*(($AO447-1)*3+$AP447)-ROW())/12+5):INDIRECT("AF"&amp;(ROW()+12*(($AO447-1)*3+$AP447)-ROW())/12+5),AT447)</f>
        <v>0</v>
      </c>
      <c r="AV447" s="304">
        <f ca="1">IF(AND(AR447+AT447&gt;0,AS447+AU447&gt;0),COUNTIF(AV$6:AV446,"&gt;0")+1,0)</f>
        <v>0</v>
      </c>
    </row>
    <row r="448" spans="41:48" x14ac:dyDescent="0.15">
      <c r="AO448" s="304">
        <v>13</v>
      </c>
      <c r="AP448" s="304">
        <v>1</v>
      </c>
      <c r="AQ448" s="304">
        <v>11</v>
      </c>
      <c r="AR448" s="306">
        <f ca="1">IF($AQ448=1,IF(INDIRECT(ADDRESS(($AO448-1)*3+$AP448+5,$AQ448+7))="",0,INDIRECT(ADDRESS(($AO448-1)*3+$AP448+5,$AQ448+7))),IF(INDIRECT(ADDRESS(($AO448-1)*3+$AP448+5,$AQ448+7))="",0,IF(COUNTIF(INDIRECT(ADDRESS(($AO448-1)*36+($AP448-1)*12+6,COLUMN())):INDIRECT(ADDRESS(($AO448-1)*36+($AP448-1)*12+$AQ448+4,COLUMN())),INDIRECT(ADDRESS(($AO448-1)*3+$AP448+5,$AQ448+7)))&gt;=1,0,INDIRECT(ADDRESS(($AO448-1)*3+$AP448+5,$AQ448+7)))))</f>
        <v>0</v>
      </c>
      <c r="AS448" s="304">
        <f ca="1">COUNTIF(INDIRECT("H"&amp;(ROW()+12*(($AO448-1)*3+$AP448)-ROW())/12+5):INDIRECT("S"&amp;(ROW()+12*(($AO448-1)*3+$AP448)-ROW())/12+5),AR448)</f>
        <v>0</v>
      </c>
      <c r="AT448" s="306">
        <f ca="1">IF($AQ448=1,IF(INDIRECT(ADDRESS(($AO448-1)*3+$AP448+5,$AQ448+20))="",0,INDIRECT(ADDRESS(($AO448-1)*3+$AP448+5,$AQ448+20))),IF(INDIRECT(ADDRESS(($AO448-1)*3+$AP448+5,$AQ448+20))="",0,IF(COUNTIF(INDIRECT(ADDRESS(($AO448-1)*36+($AP448-1)*12+6,COLUMN())):INDIRECT(ADDRESS(($AO448-1)*36+($AP448-1)*12+$AQ448+4,COLUMN())),INDIRECT(ADDRESS(($AO448-1)*3+$AP448+5,$AQ448+20)))&gt;=1,0,INDIRECT(ADDRESS(($AO448-1)*3+$AP448+5,$AQ448+20)))))</f>
        <v>0</v>
      </c>
      <c r="AU448" s="304">
        <f ca="1">COUNTIF(INDIRECT("U"&amp;(ROW()+12*(($AO448-1)*3+$AP448)-ROW())/12+5):INDIRECT("AF"&amp;(ROW()+12*(($AO448-1)*3+$AP448)-ROW())/12+5),AT448)</f>
        <v>0</v>
      </c>
      <c r="AV448" s="304">
        <f ca="1">IF(AND(AR448+AT448&gt;0,AS448+AU448&gt;0),COUNTIF(AV$6:AV447,"&gt;0")+1,0)</f>
        <v>0</v>
      </c>
    </row>
    <row r="449" spans="41:48" x14ac:dyDescent="0.15">
      <c r="AO449" s="304">
        <v>13</v>
      </c>
      <c r="AP449" s="304">
        <v>1</v>
      </c>
      <c r="AQ449" s="304">
        <v>12</v>
      </c>
      <c r="AR449" s="306">
        <f ca="1">IF($AQ449=1,IF(INDIRECT(ADDRESS(($AO449-1)*3+$AP449+5,$AQ449+7))="",0,INDIRECT(ADDRESS(($AO449-1)*3+$AP449+5,$AQ449+7))),IF(INDIRECT(ADDRESS(($AO449-1)*3+$AP449+5,$AQ449+7))="",0,IF(COUNTIF(INDIRECT(ADDRESS(($AO449-1)*36+($AP449-1)*12+6,COLUMN())):INDIRECT(ADDRESS(($AO449-1)*36+($AP449-1)*12+$AQ449+4,COLUMN())),INDIRECT(ADDRESS(($AO449-1)*3+$AP449+5,$AQ449+7)))&gt;=1,0,INDIRECT(ADDRESS(($AO449-1)*3+$AP449+5,$AQ449+7)))))</f>
        <v>0</v>
      </c>
      <c r="AS449" s="304">
        <f ca="1">COUNTIF(INDIRECT("H"&amp;(ROW()+12*(($AO449-1)*3+$AP449)-ROW())/12+5):INDIRECT("S"&amp;(ROW()+12*(($AO449-1)*3+$AP449)-ROW())/12+5),AR449)</f>
        <v>0</v>
      </c>
      <c r="AT449" s="306">
        <f ca="1">IF($AQ449=1,IF(INDIRECT(ADDRESS(($AO449-1)*3+$AP449+5,$AQ449+20))="",0,INDIRECT(ADDRESS(($AO449-1)*3+$AP449+5,$AQ449+20))),IF(INDIRECT(ADDRESS(($AO449-1)*3+$AP449+5,$AQ449+20))="",0,IF(COUNTIF(INDIRECT(ADDRESS(($AO449-1)*36+($AP449-1)*12+6,COLUMN())):INDIRECT(ADDRESS(($AO449-1)*36+($AP449-1)*12+$AQ449+4,COLUMN())),INDIRECT(ADDRESS(($AO449-1)*3+$AP449+5,$AQ449+20)))&gt;=1,0,INDIRECT(ADDRESS(($AO449-1)*3+$AP449+5,$AQ449+20)))))</f>
        <v>0</v>
      </c>
      <c r="AU449" s="304">
        <f ca="1">COUNTIF(INDIRECT("U"&amp;(ROW()+12*(($AO449-1)*3+$AP449)-ROW())/12+5):INDIRECT("AF"&amp;(ROW()+12*(($AO449-1)*3+$AP449)-ROW())/12+5),AT449)</f>
        <v>0</v>
      </c>
      <c r="AV449" s="304">
        <f ca="1">IF(AND(AR449+AT449&gt;0,AS449+AU449&gt;0),COUNTIF(AV$6:AV448,"&gt;0")+1,0)</f>
        <v>0</v>
      </c>
    </row>
    <row r="450" spans="41:48" x14ac:dyDescent="0.15">
      <c r="AO450" s="304">
        <v>13</v>
      </c>
      <c r="AP450" s="304">
        <v>2</v>
      </c>
      <c r="AQ450" s="304">
        <v>1</v>
      </c>
      <c r="AR450" s="306">
        <f ca="1">IF($AQ450=1,IF(INDIRECT(ADDRESS(($AO450-1)*3+$AP450+5,$AQ450+7))="",0,INDIRECT(ADDRESS(($AO450-1)*3+$AP450+5,$AQ450+7))),IF(INDIRECT(ADDRESS(($AO450-1)*3+$AP450+5,$AQ450+7))="",0,IF(COUNTIF(INDIRECT(ADDRESS(($AO450-1)*36+($AP450-1)*12+6,COLUMN())):INDIRECT(ADDRESS(($AO450-1)*36+($AP450-1)*12+$AQ450+4,COLUMN())),INDIRECT(ADDRESS(($AO450-1)*3+$AP450+5,$AQ450+7)))&gt;=1,0,INDIRECT(ADDRESS(($AO450-1)*3+$AP450+5,$AQ450+7)))))</f>
        <v>0</v>
      </c>
      <c r="AS450" s="304">
        <f ca="1">COUNTIF(INDIRECT("H"&amp;(ROW()+12*(($AO450-1)*3+$AP450)-ROW())/12+5):INDIRECT("S"&amp;(ROW()+12*(($AO450-1)*3+$AP450)-ROW())/12+5),AR450)</f>
        <v>0</v>
      </c>
      <c r="AT450" s="306">
        <f ca="1">IF($AQ450=1,IF(INDIRECT(ADDRESS(($AO450-1)*3+$AP450+5,$AQ450+20))="",0,INDIRECT(ADDRESS(($AO450-1)*3+$AP450+5,$AQ450+20))),IF(INDIRECT(ADDRESS(($AO450-1)*3+$AP450+5,$AQ450+20))="",0,IF(COUNTIF(INDIRECT(ADDRESS(($AO450-1)*36+($AP450-1)*12+6,COLUMN())):INDIRECT(ADDRESS(($AO450-1)*36+($AP450-1)*12+$AQ450+4,COLUMN())),INDIRECT(ADDRESS(($AO450-1)*3+$AP450+5,$AQ450+20)))&gt;=1,0,INDIRECT(ADDRESS(($AO450-1)*3+$AP450+5,$AQ450+20)))))</f>
        <v>0</v>
      </c>
      <c r="AU450" s="304">
        <f ca="1">COUNTIF(INDIRECT("U"&amp;(ROW()+12*(($AO450-1)*3+$AP450)-ROW())/12+5):INDIRECT("AF"&amp;(ROW()+12*(($AO450-1)*3+$AP450)-ROW())/12+5),AT450)</f>
        <v>0</v>
      </c>
      <c r="AV450" s="304">
        <f ca="1">IF(AND(AR450+AT450&gt;0,AS450+AU450&gt;0),COUNTIF(AV$6:AV449,"&gt;0")+1,0)</f>
        <v>0</v>
      </c>
    </row>
    <row r="451" spans="41:48" x14ac:dyDescent="0.15">
      <c r="AO451" s="304">
        <v>13</v>
      </c>
      <c r="AP451" s="304">
        <v>2</v>
      </c>
      <c r="AQ451" s="304">
        <v>2</v>
      </c>
      <c r="AR451" s="306">
        <f ca="1">IF($AQ451=1,IF(INDIRECT(ADDRESS(($AO451-1)*3+$AP451+5,$AQ451+7))="",0,INDIRECT(ADDRESS(($AO451-1)*3+$AP451+5,$AQ451+7))),IF(INDIRECT(ADDRESS(($AO451-1)*3+$AP451+5,$AQ451+7))="",0,IF(COUNTIF(INDIRECT(ADDRESS(($AO451-1)*36+($AP451-1)*12+6,COLUMN())):INDIRECT(ADDRESS(($AO451-1)*36+($AP451-1)*12+$AQ451+4,COLUMN())),INDIRECT(ADDRESS(($AO451-1)*3+$AP451+5,$AQ451+7)))&gt;=1,0,INDIRECT(ADDRESS(($AO451-1)*3+$AP451+5,$AQ451+7)))))</f>
        <v>0</v>
      </c>
      <c r="AS451" s="304">
        <f ca="1">COUNTIF(INDIRECT("H"&amp;(ROW()+12*(($AO451-1)*3+$AP451)-ROW())/12+5):INDIRECT("S"&amp;(ROW()+12*(($AO451-1)*3+$AP451)-ROW())/12+5),AR451)</f>
        <v>0</v>
      </c>
      <c r="AT451" s="306">
        <f ca="1">IF($AQ451=1,IF(INDIRECT(ADDRESS(($AO451-1)*3+$AP451+5,$AQ451+20))="",0,INDIRECT(ADDRESS(($AO451-1)*3+$AP451+5,$AQ451+20))),IF(INDIRECT(ADDRESS(($AO451-1)*3+$AP451+5,$AQ451+20))="",0,IF(COUNTIF(INDIRECT(ADDRESS(($AO451-1)*36+($AP451-1)*12+6,COLUMN())):INDIRECT(ADDRESS(($AO451-1)*36+($AP451-1)*12+$AQ451+4,COLUMN())),INDIRECT(ADDRESS(($AO451-1)*3+$AP451+5,$AQ451+20)))&gt;=1,0,INDIRECT(ADDRESS(($AO451-1)*3+$AP451+5,$AQ451+20)))))</f>
        <v>0</v>
      </c>
      <c r="AU451" s="304">
        <f ca="1">COUNTIF(INDIRECT("U"&amp;(ROW()+12*(($AO451-1)*3+$AP451)-ROW())/12+5):INDIRECT("AF"&amp;(ROW()+12*(($AO451-1)*3+$AP451)-ROW())/12+5),AT451)</f>
        <v>0</v>
      </c>
      <c r="AV451" s="304">
        <f ca="1">IF(AND(AR451+AT451&gt;0,AS451+AU451&gt;0),COUNTIF(AV$6:AV450,"&gt;0")+1,0)</f>
        <v>0</v>
      </c>
    </row>
    <row r="452" spans="41:48" x14ac:dyDescent="0.15">
      <c r="AO452" s="304">
        <v>13</v>
      </c>
      <c r="AP452" s="304">
        <v>2</v>
      </c>
      <c r="AQ452" s="304">
        <v>3</v>
      </c>
      <c r="AR452" s="306">
        <f ca="1">IF($AQ452=1,IF(INDIRECT(ADDRESS(($AO452-1)*3+$AP452+5,$AQ452+7))="",0,INDIRECT(ADDRESS(($AO452-1)*3+$AP452+5,$AQ452+7))),IF(INDIRECT(ADDRESS(($AO452-1)*3+$AP452+5,$AQ452+7))="",0,IF(COUNTIF(INDIRECT(ADDRESS(($AO452-1)*36+($AP452-1)*12+6,COLUMN())):INDIRECT(ADDRESS(($AO452-1)*36+($AP452-1)*12+$AQ452+4,COLUMN())),INDIRECT(ADDRESS(($AO452-1)*3+$AP452+5,$AQ452+7)))&gt;=1,0,INDIRECT(ADDRESS(($AO452-1)*3+$AP452+5,$AQ452+7)))))</f>
        <v>0</v>
      </c>
      <c r="AS452" s="304">
        <f ca="1">COUNTIF(INDIRECT("H"&amp;(ROW()+12*(($AO452-1)*3+$AP452)-ROW())/12+5):INDIRECT("S"&amp;(ROW()+12*(($AO452-1)*3+$AP452)-ROW())/12+5),AR452)</f>
        <v>0</v>
      </c>
      <c r="AT452" s="306">
        <f ca="1">IF($AQ452=1,IF(INDIRECT(ADDRESS(($AO452-1)*3+$AP452+5,$AQ452+20))="",0,INDIRECT(ADDRESS(($AO452-1)*3+$AP452+5,$AQ452+20))),IF(INDIRECT(ADDRESS(($AO452-1)*3+$AP452+5,$AQ452+20))="",0,IF(COUNTIF(INDIRECT(ADDRESS(($AO452-1)*36+($AP452-1)*12+6,COLUMN())):INDIRECT(ADDRESS(($AO452-1)*36+($AP452-1)*12+$AQ452+4,COLUMN())),INDIRECT(ADDRESS(($AO452-1)*3+$AP452+5,$AQ452+20)))&gt;=1,0,INDIRECT(ADDRESS(($AO452-1)*3+$AP452+5,$AQ452+20)))))</f>
        <v>0</v>
      </c>
      <c r="AU452" s="304">
        <f ca="1">COUNTIF(INDIRECT("U"&amp;(ROW()+12*(($AO452-1)*3+$AP452)-ROW())/12+5):INDIRECT("AF"&amp;(ROW()+12*(($AO452-1)*3+$AP452)-ROW())/12+5),AT452)</f>
        <v>0</v>
      </c>
      <c r="AV452" s="304">
        <f ca="1">IF(AND(AR452+AT452&gt;0,AS452+AU452&gt;0),COUNTIF(AV$6:AV451,"&gt;0")+1,0)</f>
        <v>0</v>
      </c>
    </row>
    <row r="453" spans="41:48" x14ac:dyDescent="0.15">
      <c r="AO453" s="304">
        <v>13</v>
      </c>
      <c r="AP453" s="304">
        <v>2</v>
      </c>
      <c r="AQ453" s="304">
        <v>4</v>
      </c>
      <c r="AR453" s="306">
        <f ca="1">IF($AQ453=1,IF(INDIRECT(ADDRESS(($AO453-1)*3+$AP453+5,$AQ453+7))="",0,INDIRECT(ADDRESS(($AO453-1)*3+$AP453+5,$AQ453+7))),IF(INDIRECT(ADDRESS(($AO453-1)*3+$AP453+5,$AQ453+7))="",0,IF(COUNTIF(INDIRECT(ADDRESS(($AO453-1)*36+($AP453-1)*12+6,COLUMN())):INDIRECT(ADDRESS(($AO453-1)*36+($AP453-1)*12+$AQ453+4,COLUMN())),INDIRECT(ADDRESS(($AO453-1)*3+$AP453+5,$AQ453+7)))&gt;=1,0,INDIRECT(ADDRESS(($AO453-1)*3+$AP453+5,$AQ453+7)))))</f>
        <v>0</v>
      </c>
      <c r="AS453" s="304">
        <f ca="1">COUNTIF(INDIRECT("H"&amp;(ROW()+12*(($AO453-1)*3+$AP453)-ROW())/12+5):INDIRECT("S"&amp;(ROW()+12*(($AO453-1)*3+$AP453)-ROW())/12+5),AR453)</f>
        <v>0</v>
      </c>
      <c r="AT453" s="306">
        <f ca="1">IF($AQ453=1,IF(INDIRECT(ADDRESS(($AO453-1)*3+$AP453+5,$AQ453+20))="",0,INDIRECT(ADDRESS(($AO453-1)*3+$AP453+5,$AQ453+20))),IF(INDIRECT(ADDRESS(($AO453-1)*3+$AP453+5,$AQ453+20))="",0,IF(COUNTIF(INDIRECT(ADDRESS(($AO453-1)*36+($AP453-1)*12+6,COLUMN())):INDIRECT(ADDRESS(($AO453-1)*36+($AP453-1)*12+$AQ453+4,COLUMN())),INDIRECT(ADDRESS(($AO453-1)*3+$AP453+5,$AQ453+20)))&gt;=1,0,INDIRECT(ADDRESS(($AO453-1)*3+$AP453+5,$AQ453+20)))))</f>
        <v>0</v>
      </c>
      <c r="AU453" s="304">
        <f ca="1">COUNTIF(INDIRECT("U"&amp;(ROW()+12*(($AO453-1)*3+$AP453)-ROW())/12+5):INDIRECT("AF"&amp;(ROW()+12*(($AO453-1)*3+$AP453)-ROW())/12+5),AT453)</f>
        <v>0</v>
      </c>
      <c r="AV453" s="304">
        <f ca="1">IF(AND(AR453+AT453&gt;0,AS453+AU453&gt;0),COUNTIF(AV$6:AV452,"&gt;0")+1,0)</f>
        <v>0</v>
      </c>
    </row>
    <row r="454" spans="41:48" x14ac:dyDescent="0.15">
      <c r="AO454" s="304">
        <v>13</v>
      </c>
      <c r="AP454" s="304">
        <v>2</v>
      </c>
      <c r="AQ454" s="304">
        <v>5</v>
      </c>
      <c r="AR454" s="306">
        <f ca="1">IF($AQ454=1,IF(INDIRECT(ADDRESS(($AO454-1)*3+$AP454+5,$AQ454+7))="",0,INDIRECT(ADDRESS(($AO454-1)*3+$AP454+5,$AQ454+7))),IF(INDIRECT(ADDRESS(($AO454-1)*3+$AP454+5,$AQ454+7))="",0,IF(COUNTIF(INDIRECT(ADDRESS(($AO454-1)*36+($AP454-1)*12+6,COLUMN())):INDIRECT(ADDRESS(($AO454-1)*36+($AP454-1)*12+$AQ454+4,COLUMN())),INDIRECT(ADDRESS(($AO454-1)*3+$AP454+5,$AQ454+7)))&gt;=1,0,INDIRECT(ADDRESS(($AO454-1)*3+$AP454+5,$AQ454+7)))))</f>
        <v>0</v>
      </c>
      <c r="AS454" s="304">
        <f ca="1">COUNTIF(INDIRECT("H"&amp;(ROW()+12*(($AO454-1)*3+$AP454)-ROW())/12+5):INDIRECT("S"&amp;(ROW()+12*(($AO454-1)*3+$AP454)-ROW())/12+5),AR454)</f>
        <v>0</v>
      </c>
      <c r="AT454" s="306">
        <f ca="1">IF($AQ454=1,IF(INDIRECT(ADDRESS(($AO454-1)*3+$AP454+5,$AQ454+20))="",0,INDIRECT(ADDRESS(($AO454-1)*3+$AP454+5,$AQ454+20))),IF(INDIRECT(ADDRESS(($AO454-1)*3+$AP454+5,$AQ454+20))="",0,IF(COUNTIF(INDIRECT(ADDRESS(($AO454-1)*36+($AP454-1)*12+6,COLUMN())):INDIRECT(ADDRESS(($AO454-1)*36+($AP454-1)*12+$AQ454+4,COLUMN())),INDIRECT(ADDRESS(($AO454-1)*3+$AP454+5,$AQ454+20)))&gt;=1,0,INDIRECT(ADDRESS(($AO454-1)*3+$AP454+5,$AQ454+20)))))</f>
        <v>0</v>
      </c>
      <c r="AU454" s="304">
        <f ca="1">COUNTIF(INDIRECT("U"&amp;(ROW()+12*(($AO454-1)*3+$AP454)-ROW())/12+5):INDIRECT("AF"&amp;(ROW()+12*(($AO454-1)*3+$AP454)-ROW())/12+5),AT454)</f>
        <v>0</v>
      </c>
      <c r="AV454" s="304">
        <f ca="1">IF(AND(AR454+AT454&gt;0,AS454+AU454&gt;0),COUNTIF(AV$6:AV453,"&gt;0")+1,0)</f>
        <v>0</v>
      </c>
    </row>
    <row r="455" spans="41:48" x14ac:dyDescent="0.15">
      <c r="AO455" s="304">
        <v>13</v>
      </c>
      <c r="AP455" s="304">
        <v>2</v>
      </c>
      <c r="AQ455" s="304">
        <v>6</v>
      </c>
      <c r="AR455" s="306">
        <f ca="1">IF($AQ455=1,IF(INDIRECT(ADDRESS(($AO455-1)*3+$AP455+5,$AQ455+7))="",0,INDIRECT(ADDRESS(($AO455-1)*3+$AP455+5,$AQ455+7))),IF(INDIRECT(ADDRESS(($AO455-1)*3+$AP455+5,$AQ455+7))="",0,IF(COUNTIF(INDIRECT(ADDRESS(($AO455-1)*36+($AP455-1)*12+6,COLUMN())):INDIRECT(ADDRESS(($AO455-1)*36+($AP455-1)*12+$AQ455+4,COLUMN())),INDIRECT(ADDRESS(($AO455-1)*3+$AP455+5,$AQ455+7)))&gt;=1,0,INDIRECT(ADDRESS(($AO455-1)*3+$AP455+5,$AQ455+7)))))</f>
        <v>0</v>
      </c>
      <c r="AS455" s="304">
        <f ca="1">COUNTIF(INDIRECT("H"&amp;(ROW()+12*(($AO455-1)*3+$AP455)-ROW())/12+5):INDIRECT("S"&amp;(ROW()+12*(($AO455-1)*3+$AP455)-ROW())/12+5),AR455)</f>
        <v>0</v>
      </c>
      <c r="AT455" s="306">
        <f ca="1">IF($AQ455=1,IF(INDIRECT(ADDRESS(($AO455-1)*3+$AP455+5,$AQ455+20))="",0,INDIRECT(ADDRESS(($AO455-1)*3+$AP455+5,$AQ455+20))),IF(INDIRECT(ADDRESS(($AO455-1)*3+$AP455+5,$AQ455+20))="",0,IF(COUNTIF(INDIRECT(ADDRESS(($AO455-1)*36+($AP455-1)*12+6,COLUMN())):INDIRECT(ADDRESS(($AO455-1)*36+($AP455-1)*12+$AQ455+4,COLUMN())),INDIRECT(ADDRESS(($AO455-1)*3+$AP455+5,$AQ455+20)))&gt;=1,0,INDIRECT(ADDRESS(($AO455-1)*3+$AP455+5,$AQ455+20)))))</f>
        <v>0</v>
      </c>
      <c r="AU455" s="304">
        <f ca="1">COUNTIF(INDIRECT("U"&amp;(ROW()+12*(($AO455-1)*3+$AP455)-ROW())/12+5):INDIRECT("AF"&amp;(ROW()+12*(($AO455-1)*3+$AP455)-ROW())/12+5),AT455)</f>
        <v>0</v>
      </c>
      <c r="AV455" s="304">
        <f ca="1">IF(AND(AR455+AT455&gt;0,AS455+AU455&gt;0),COUNTIF(AV$6:AV454,"&gt;0")+1,0)</f>
        <v>0</v>
      </c>
    </row>
    <row r="456" spans="41:48" x14ac:dyDescent="0.15">
      <c r="AO456" s="304">
        <v>13</v>
      </c>
      <c r="AP456" s="304">
        <v>2</v>
      </c>
      <c r="AQ456" s="304">
        <v>7</v>
      </c>
      <c r="AR456" s="306">
        <f ca="1">IF($AQ456=1,IF(INDIRECT(ADDRESS(($AO456-1)*3+$AP456+5,$AQ456+7))="",0,INDIRECT(ADDRESS(($AO456-1)*3+$AP456+5,$AQ456+7))),IF(INDIRECT(ADDRESS(($AO456-1)*3+$AP456+5,$AQ456+7))="",0,IF(COUNTIF(INDIRECT(ADDRESS(($AO456-1)*36+($AP456-1)*12+6,COLUMN())):INDIRECT(ADDRESS(($AO456-1)*36+($AP456-1)*12+$AQ456+4,COLUMN())),INDIRECT(ADDRESS(($AO456-1)*3+$AP456+5,$AQ456+7)))&gt;=1,0,INDIRECT(ADDRESS(($AO456-1)*3+$AP456+5,$AQ456+7)))))</f>
        <v>0</v>
      </c>
      <c r="AS456" s="304">
        <f ca="1">COUNTIF(INDIRECT("H"&amp;(ROW()+12*(($AO456-1)*3+$AP456)-ROW())/12+5):INDIRECT("S"&amp;(ROW()+12*(($AO456-1)*3+$AP456)-ROW())/12+5),AR456)</f>
        <v>0</v>
      </c>
      <c r="AT456" s="306">
        <f ca="1">IF($AQ456=1,IF(INDIRECT(ADDRESS(($AO456-1)*3+$AP456+5,$AQ456+20))="",0,INDIRECT(ADDRESS(($AO456-1)*3+$AP456+5,$AQ456+20))),IF(INDIRECT(ADDRESS(($AO456-1)*3+$AP456+5,$AQ456+20))="",0,IF(COUNTIF(INDIRECT(ADDRESS(($AO456-1)*36+($AP456-1)*12+6,COLUMN())):INDIRECT(ADDRESS(($AO456-1)*36+($AP456-1)*12+$AQ456+4,COLUMN())),INDIRECT(ADDRESS(($AO456-1)*3+$AP456+5,$AQ456+20)))&gt;=1,0,INDIRECT(ADDRESS(($AO456-1)*3+$AP456+5,$AQ456+20)))))</f>
        <v>0</v>
      </c>
      <c r="AU456" s="304">
        <f ca="1">COUNTIF(INDIRECT("U"&amp;(ROW()+12*(($AO456-1)*3+$AP456)-ROW())/12+5):INDIRECT("AF"&amp;(ROW()+12*(($AO456-1)*3+$AP456)-ROW())/12+5),AT456)</f>
        <v>0</v>
      </c>
      <c r="AV456" s="304">
        <f ca="1">IF(AND(AR456+AT456&gt;0,AS456+AU456&gt;0),COUNTIF(AV$6:AV455,"&gt;0")+1,0)</f>
        <v>0</v>
      </c>
    </row>
    <row r="457" spans="41:48" x14ac:dyDescent="0.15">
      <c r="AO457" s="304">
        <v>13</v>
      </c>
      <c r="AP457" s="304">
        <v>2</v>
      </c>
      <c r="AQ457" s="304">
        <v>8</v>
      </c>
      <c r="AR457" s="306">
        <f ca="1">IF($AQ457=1,IF(INDIRECT(ADDRESS(($AO457-1)*3+$AP457+5,$AQ457+7))="",0,INDIRECT(ADDRESS(($AO457-1)*3+$AP457+5,$AQ457+7))),IF(INDIRECT(ADDRESS(($AO457-1)*3+$AP457+5,$AQ457+7))="",0,IF(COUNTIF(INDIRECT(ADDRESS(($AO457-1)*36+($AP457-1)*12+6,COLUMN())):INDIRECT(ADDRESS(($AO457-1)*36+($AP457-1)*12+$AQ457+4,COLUMN())),INDIRECT(ADDRESS(($AO457-1)*3+$AP457+5,$AQ457+7)))&gt;=1,0,INDIRECT(ADDRESS(($AO457-1)*3+$AP457+5,$AQ457+7)))))</f>
        <v>0</v>
      </c>
      <c r="AS457" s="304">
        <f ca="1">COUNTIF(INDIRECT("H"&amp;(ROW()+12*(($AO457-1)*3+$AP457)-ROW())/12+5):INDIRECT("S"&amp;(ROW()+12*(($AO457-1)*3+$AP457)-ROW())/12+5),AR457)</f>
        <v>0</v>
      </c>
      <c r="AT457" s="306">
        <f ca="1">IF($AQ457=1,IF(INDIRECT(ADDRESS(($AO457-1)*3+$AP457+5,$AQ457+20))="",0,INDIRECT(ADDRESS(($AO457-1)*3+$AP457+5,$AQ457+20))),IF(INDIRECT(ADDRESS(($AO457-1)*3+$AP457+5,$AQ457+20))="",0,IF(COUNTIF(INDIRECT(ADDRESS(($AO457-1)*36+($AP457-1)*12+6,COLUMN())):INDIRECT(ADDRESS(($AO457-1)*36+($AP457-1)*12+$AQ457+4,COLUMN())),INDIRECT(ADDRESS(($AO457-1)*3+$AP457+5,$AQ457+20)))&gt;=1,0,INDIRECT(ADDRESS(($AO457-1)*3+$AP457+5,$AQ457+20)))))</f>
        <v>0</v>
      </c>
      <c r="AU457" s="304">
        <f ca="1">COUNTIF(INDIRECT("U"&amp;(ROW()+12*(($AO457-1)*3+$AP457)-ROW())/12+5):INDIRECT("AF"&amp;(ROW()+12*(($AO457-1)*3+$AP457)-ROW())/12+5),AT457)</f>
        <v>0</v>
      </c>
      <c r="AV457" s="304">
        <f ca="1">IF(AND(AR457+AT457&gt;0,AS457+AU457&gt;0),COUNTIF(AV$6:AV456,"&gt;0")+1,0)</f>
        <v>0</v>
      </c>
    </row>
    <row r="458" spans="41:48" x14ac:dyDescent="0.15">
      <c r="AO458" s="304">
        <v>13</v>
      </c>
      <c r="AP458" s="304">
        <v>2</v>
      </c>
      <c r="AQ458" s="304">
        <v>9</v>
      </c>
      <c r="AR458" s="306">
        <f ca="1">IF($AQ458=1,IF(INDIRECT(ADDRESS(($AO458-1)*3+$AP458+5,$AQ458+7))="",0,INDIRECT(ADDRESS(($AO458-1)*3+$AP458+5,$AQ458+7))),IF(INDIRECT(ADDRESS(($AO458-1)*3+$AP458+5,$AQ458+7))="",0,IF(COUNTIF(INDIRECT(ADDRESS(($AO458-1)*36+($AP458-1)*12+6,COLUMN())):INDIRECT(ADDRESS(($AO458-1)*36+($AP458-1)*12+$AQ458+4,COLUMN())),INDIRECT(ADDRESS(($AO458-1)*3+$AP458+5,$AQ458+7)))&gt;=1,0,INDIRECT(ADDRESS(($AO458-1)*3+$AP458+5,$AQ458+7)))))</f>
        <v>0</v>
      </c>
      <c r="AS458" s="304">
        <f ca="1">COUNTIF(INDIRECT("H"&amp;(ROW()+12*(($AO458-1)*3+$AP458)-ROW())/12+5):INDIRECT("S"&amp;(ROW()+12*(($AO458-1)*3+$AP458)-ROW())/12+5),AR458)</f>
        <v>0</v>
      </c>
      <c r="AT458" s="306">
        <f ca="1">IF($AQ458=1,IF(INDIRECT(ADDRESS(($AO458-1)*3+$AP458+5,$AQ458+20))="",0,INDIRECT(ADDRESS(($AO458-1)*3+$AP458+5,$AQ458+20))),IF(INDIRECT(ADDRESS(($AO458-1)*3+$AP458+5,$AQ458+20))="",0,IF(COUNTIF(INDIRECT(ADDRESS(($AO458-1)*36+($AP458-1)*12+6,COLUMN())):INDIRECT(ADDRESS(($AO458-1)*36+($AP458-1)*12+$AQ458+4,COLUMN())),INDIRECT(ADDRESS(($AO458-1)*3+$AP458+5,$AQ458+20)))&gt;=1,0,INDIRECT(ADDRESS(($AO458-1)*3+$AP458+5,$AQ458+20)))))</f>
        <v>0</v>
      </c>
      <c r="AU458" s="304">
        <f ca="1">COUNTIF(INDIRECT("U"&amp;(ROW()+12*(($AO458-1)*3+$AP458)-ROW())/12+5):INDIRECT("AF"&amp;(ROW()+12*(($AO458-1)*3+$AP458)-ROW())/12+5),AT458)</f>
        <v>0</v>
      </c>
      <c r="AV458" s="304">
        <f ca="1">IF(AND(AR458+AT458&gt;0,AS458+AU458&gt;0),COUNTIF(AV$6:AV457,"&gt;0")+1,0)</f>
        <v>0</v>
      </c>
    </row>
    <row r="459" spans="41:48" x14ac:dyDescent="0.15">
      <c r="AO459" s="304">
        <v>13</v>
      </c>
      <c r="AP459" s="304">
        <v>2</v>
      </c>
      <c r="AQ459" s="304">
        <v>10</v>
      </c>
      <c r="AR459" s="306">
        <f ca="1">IF($AQ459=1,IF(INDIRECT(ADDRESS(($AO459-1)*3+$AP459+5,$AQ459+7))="",0,INDIRECT(ADDRESS(($AO459-1)*3+$AP459+5,$AQ459+7))),IF(INDIRECT(ADDRESS(($AO459-1)*3+$AP459+5,$AQ459+7))="",0,IF(COUNTIF(INDIRECT(ADDRESS(($AO459-1)*36+($AP459-1)*12+6,COLUMN())):INDIRECT(ADDRESS(($AO459-1)*36+($AP459-1)*12+$AQ459+4,COLUMN())),INDIRECT(ADDRESS(($AO459-1)*3+$AP459+5,$AQ459+7)))&gt;=1,0,INDIRECT(ADDRESS(($AO459-1)*3+$AP459+5,$AQ459+7)))))</f>
        <v>0</v>
      </c>
      <c r="AS459" s="304">
        <f ca="1">COUNTIF(INDIRECT("H"&amp;(ROW()+12*(($AO459-1)*3+$AP459)-ROW())/12+5):INDIRECT("S"&amp;(ROW()+12*(($AO459-1)*3+$AP459)-ROW())/12+5),AR459)</f>
        <v>0</v>
      </c>
      <c r="AT459" s="306">
        <f ca="1">IF($AQ459=1,IF(INDIRECT(ADDRESS(($AO459-1)*3+$AP459+5,$AQ459+20))="",0,INDIRECT(ADDRESS(($AO459-1)*3+$AP459+5,$AQ459+20))),IF(INDIRECT(ADDRESS(($AO459-1)*3+$AP459+5,$AQ459+20))="",0,IF(COUNTIF(INDIRECT(ADDRESS(($AO459-1)*36+($AP459-1)*12+6,COLUMN())):INDIRECT(ADDRESS(($AO459-1)*36+($AP459-1)*12+$AQ459+4,COLUMN())),INDIRECT(ADDRESS(($AO459-1)*3+$AP459+5,$AQ459+20)))&gt;=1,0,INDIRECT(ADDRESS(($AO459-1)*3+$AP459+5,$AQ459+20)))))</f>
        <v>0</v>
      </c>
      <c r="AU459" s="304">
        <f ca="1">COUNTIF(INDIRECT("U"&amp;(ROW()+12*(($AO459-1)*3+$AP459)-ROW())/12+5):INDIRECT("AF"&amp;(ROW()+12*(($AO459-1)*3+$AP459)-ROW())/12+5),AT459)</f>
        <v>0</v>
      </c>
      <c r="AV459" s="304">
        <f ca="1">IF(AND(AR459+AT459&gt;0,AS459+AU459&gt;0),COUNTIF(AV$6:AV458,"&gt;0")+1,0)</f>
        <v>0</v>
      </c>
    </row>
    <row r="460" spans="41:48" x14ac:dyDescent="0.15">
      <c r="AO460" s="304">
        <v>13</v>
      </c>
      <c r="AP460" s="304">
        <v>2</v>
      </c>
      <c r="AQ460" s="304">
        <v>11</v>
      </c>
      <c r="AR460" s="306">
        <f ca="1">IF($AQ460=1,IF(INDIRECT(ADDRESS(($AO460-1)*3+$AP460+5,$AQ460+7))="",0,INDIRECT(ADDRESS(($AO460-1)*3+$AP460+5,$AQ460+7))),IF(INDIRECT(ADDRESS(($AO460-1)*3+$AP460+5,$AQ460+7))="",0,IF(COUNTIF(INDIRECT(ADDRESS(($AO460-1)*36+($AP460-1)*12+6,COLUMN())):INDIRECT(ADDRESS(($AO460-1)*36+($AP460-1)*12+$AQ460+4,COLUMN())),INDIRECT(ADDRESS(($AO460-1)*3+$AP460+5,$AQ460+7)))&gt;=1,0,INDIRECT(ADDRESS(($AO460-1)*3+$AP460+5,$AQ460+7)))))</f>
        <v>0</v>
      </c>
      <c r="AS460" s="304">
        <f ca="1">COUNTIF(INDIRECT("H"&amp;(ROW()+12*(($AO460-1)*3+$AP460)-ROW())/12+5):INDIRECT("S"&amp;(ROW()+12*(($AO460-1)*3+$AP460)-ROW())/12+5),AR460)</f>
        <v>0</v>
      </c>
      <c r="AT460" s="306">
        <f ca="1">IF($AQ460=1,IF(INDIRECT(ADDRESS(($AO460-1)*3+$AP460+5,$AQ460+20))="",0,INDIRECT(ADDRESS(($AO460-1)*3+$AP460+5,$AQ460+20))),IF(INDIRECT(ADDRESS(($AO460-1)*3+$AP460+5,$AQ460+20))="",0,IF(COUNTIF(INDIRECT(ADDRESS(($AO460-1)*36+($AP460-1)*12+6,COLUMN())):INDIRECT(ADDRESS(($AO460-1)*36+($AP460-1)*12+$AQ460+4,COLUMN())),INDIRECT(ADDRESS(($AO460-1)*3+$AP460+5,$AQ460+20)))&gt;=1,0,INDIRECT(ADDRESS(($AO460-1)*3+$AP460+5,$AQ460+20)))))</f>
        <v>0</v>
      </c>
      <c r="AU460" s="304">
        <f ca="1">COUNTIF(INDIRECT("U"&amp;(ROW()+12*(($AO460-1)*3+$AP460)-ROW())/12+5):INDIRECT("AF"&amp;(ROW()+12*(($AO460-1)*3+$AP460)-ROW())/12+5),AT460)</f>
        <v>0</v>
      </c>
      <c r="AV460" s="304">
        <f ca="1">IF(AND(AR460+AT460&gt;0,AS460+AU460&gt;0),COUNTIF(AV$6:AV459,"&gt;0")+1,0)</f>
        <v>0</v>
      </c>
    </row>
    <row r="461" spans="41:48" x14ac:dyDescent="0.15">
      <c r="AO461" s="304">
        <v>13</v>
      </c>
      <c r="AP461" s="304">
        <v>2</v>
      </c>
      <c r="AQ461" s="304">
        <v>12</v>
      </c>
      <c r="AR461" s="306">
        <f ca="1">IF($AQ461=1,IF(INDIRECT(ADDRESS(($AO461-1)*3+$AP461+5,$AQ461+7))="",0,INDIRECT(ADDRESS(($AO461-1)*3+$AP461+5,$AQ461+7))),IF(INDIRECT(ADDRESS(($AO461-1)*3+$AP461+5,$AQ461+7))="",0,IF(COUNTIF(INDIRECT(ADDRESS(($AO461-1)*36+($AP461-1)*12+6,COLUMN())):INDIRECT(ADDRESS(($AO461-1)*36+($AP461-1)*12+$AQ461+4,COLUMN())),INDIRECT(ADDRESS(($AO461-1)*3+$AP461+5,$AQ461+7)))&gt;=1,0,INDIRECT(ADDRESS(($AO461-1)*3+$AP461+5,$AQ461+7)))))</f>
        <v>0</v>
      </c>
      <c r="AS461" s="304">
        <f ca="1">COUNTIF(INDIRECT("H"&amp;(ROW()+12*(($AO461-1)*3+$AP461)-ROW())/12+5):INDIRECT("S"&amp;(ROW()+12*(($AO461-1)*3+$AP461)-ROW())/12+5),AR461)</f>
        <v>0</v>
      </c>
      <c r="AT461" s="306">
        <f ca="1">IF($AQ461=1,IF(INDIRECT(ADDRESS(($AO461-1)*3+$AP461+5,$AQ461+20))="",0,INDIRECT(ADDRESS(($AO461-1)*3+$AP461+5,$AQ461+20))),IF(INDIRECT(ADDRESS(($AO461-1)*3+$AP461+5,$AQ461+20))="",0,IF(COUNTIF(INDIRECT(ADDRESS(($AO461-1)*36+($AP461-1)*12+6,COLUMN())):INDIRECT(ADDRESS(($AO461-1)*36+($AP461-1)*12+$AQ461+4,COLUMN())),INDIRECT(ADDRESS(($AO461-1)*3+$AP461+5,$AQ461+20)))&gt;=1,0,INDIRECT(ADDRESS(($AO461-1)*3+$AP461+5,$AQ461+20)))))</f>
        <v>0</v>
      </c>
      <c r="AU461" s="304">
        <f ca="1">COUNTIF(INDIRECT("U"&amp;(ROW()+12*(($AO461-1)*3+$AP461)-ROW())/12+5):INDIRECT("AF"&amp;(ROW()+12*(($AO461-1)*3+$AP461)-ROW())/12+5),AT461)</f>
        <v>0</v>
      </c>
      <c r="AV461" s="304">
        <f ca="1">IF(AND(AR461+AT461&gt;0,AS461+AU461&gt;0),COUNTIF(AV$6:AV460,"&gt;0")+1,0)</f>
        <v>0</v>
      </c>
    </row>
    <row r="462" spans="41:48" x14ac:dyDescent="0.15">
      <c r="AO462" s="304">
        <v>13</v>
      </c>
      <c r="AP462" s="304">
        <v>3</v>
      </c>
      <c r="AQ462" s="304">
        <v>1</v>
      </c>
      <c r="AR462" s="306">
        <f ca="1">IF($AQ462=1,IF(INDIRECT(ADDRESS(($AO462-1)*3+$AP462+5,$AQ462+7))="",0,INDIRECT(ADDRESS(($AO462-1)*3+$AP462+5,$AQ462+7))),IF(INDIRECT(ADDRESS(($AO462-1)*3+$AP462+5,$AQ462+7))="",0,IF(COUNTIF(INDIRECT(ADDRESS(($AO462-1)*36+($AP462-1)*12+6,COLUMN())):INDIRECT(ADDRESS(($AO462-1)*36+($AP462-1)*12+$AQ462+4,COLUMN())),INDIRECT(ADDRESS(($AO462-1)*3+$AP462+5,$AQ462+7)))&gt;=1,0,INDIRECT(ADDRESS(($AO462-1)*3+$AP462+5,$AQ462+7)))))</f>
        <v>0</v>
      </c>
      <c r="AS462" s="304">
        <f ca="1">COUNTIF(INDIRECT("H"&amp;(ROW()+12*(($AO462-1)*3+$AP462)-ROW())/12+5):INDIRECT("S"&amp;(ROW()+12*(($AO462-1)*3+$AP462)-ROW())/12+5),AR462)</f>
        <v>0</v>
      </c>
      <c r="AT462" s="306">
        <f ca="1">IF($AQ462=1,IF(INDIRECT(ADDRESS(($AO462-1)*3+$AP462+5,$AQ462+20))="",0,INDIRECT(ADDRESS(($AO462-1)*3+$AP462+5,$AQ462+20))),IF(INDIRECT(ADDRESS(($AO462-1)*3+$AP462+5,$AQ462+20))="",0,IF(COUNTIF(INDIRECT(ADDRESS(($AO462-1)*36+($AP462-1)*12+6,COLUMN())):INDIRECT(ADDRESS(($AO462-1)*36+($AP462-1)*12+$AQ462+4,COLUMN())),INDIRECT(ADDRESS(($AO462-1)*3+$AP462+5,$AQ462+20)))&gt;=1,0,INDIRECT(ADDRESS(($AO462-1)*3+$AP462+5,$AQ462+20)))))</f>
        <v>0</v>
      </c>
      <c r="AU462" s="304">
        <f ca="1">COUNTIF(INDIRECT("U"&amp;(ROW()+12*(($AO462-1)*3+$AP462)-ROW())/12+5):INDIRECT("AF"&amp;(ROW()+12*(($AO462-1)*3+$AP462)-ROW())/12+5),AT462)</f>
        <v>0</v>
      </c>
      <c r="AV462" s="304">
        <f ca="1">IF(AND(AR462+AT462&gt;0,AS462+AU462&gt;0),COUNTIF(AV$6:AV461,"&gt;0")+1,0)</f>
        <v>0</v>
      </c>
    </row>
    <row r="463" spans="41:48" x14ac:dyDescent="0.15">
      <c r="AO463" s="304">
        <v>13</v>
      </c>
      <c r="AP463" s="304">
        <v>3</v>
      </c>
      <c r="AQ463" s="304">
        <v>2</v>
      </c>
      <c r="AR463" s="306">
        <f ca="1">IF($AQ463=1,IF(INDIRECT(ADDRESS(($AO463-1)*3+$AP463+5,$AQ463+7))="",0,INDIRECT(ADDRESS(($AO463-1)*3+$AP463+5,$AQ463+7))),IF(INDIRECT(ADDRESS(($AO463-1)*3+$AP463+5,$AQ463+7))="",0,IF(COUNTIF(INDIRECT(ADDRESS(($AO463-1)*36+($AP463-1)*12+6,COLUMN())):INDIRECT(ADDRESS(($AO463-1)*36+($AP463-1)*12+$AQ463+4,COLUMN())),INDIRECT(ADDRESS(($AO463-1)*3+$AP463+5,$AQ463+7)))&gt;=1,0,INDIRECT(ADDRESS(($AO463-1)*3+$AP463+5,$AQ463+7)))))</f>
        <v>0</v>
      </c>
      <c r="AS463" s="304">
        <f ca="1">COUNTIF(INDIRECT("H"&amp;(ROW()+12*(($AO463-1)*3+$AP463)-ROW())/12+5):INDIRECT("S"&amp;(ROW()+12*(($AO463-1)*3+$AP463)-ROW())/12+5),AR463)</f>
        <v>0</v>
      </c>
      <c r="AT463" s="306">
        <f ca="1">IF($AQ463=1,IF(INDIRECT(ADDRESS(($AO463-1)*3+$AP463+5,$AQ463+20))="",0,INDIRECT(ADDRESS(($AO463-1)*3+$AP463+5,$AQ463+20))),IF(INDIRECT(ADDRESS(($AO463-1)*3+$AP463+5,$AQ463+20))="",0,IF(COUNTIF(INDIRECT(ADDRESS(($AO463-1)*36+($AP463-1)*12+6,COLUMN())):INDIRECT(ADDRESS(($AO463-1)*36+($AP463-1)*12+$AQ463+4,COLUMN())),INDIRECT(ADDRESS(($AO463-1)*3+$AP463+5,$AQ463+20)))&gt;=1,0,INDIRECT(ADDRESS(($AO463-1)*3+$AP463+5,$AQ463+20)))))</f>
        <v>0</v>
      </c>
      <c r="AU463" s="304">
        <f ca="1">COUNTIF(INDIRECT("U"&amp;(ROW()+12*(($AO463-1)*3+$AP463)-ROW())/12+5):INDIRECT("AF"&amp;(ROW()+12*(($AO463-1)*3+$AP463)-ROW())/12+5),AT463)</f>
        <v>0</v>
      </c>
      <c r="AV463" s="304">
        <f ca="1">IF(AND(AR463+AT463&gt;0,AS463+AU463&gt;0),COUNTIF(AV$6:AV462,"&gt;0")+1,0)</f>
        <v>0</v>
      </c>
    </row>
    <row r="464" spans="41:48" x14ac:dyDescent="0.15">
      <c r="AO464" s="304">
        <v>13</v>
      </c>
      <c r="AP464" s="304">
        <v>3</v>
      </c>
      <c r="AQ464" s="304">
        <v>3</v>
      </c>
      <c r="AR464" s="306">
        <f ca="1">IF($AQ464=1,IF(INDIRECT(ADDRESS(($AO464-1)*3+$AP464+5,$AQ464+7))="",0,INDIRECT(ADDRESS(($AO464-1)*3+$AP464+5,$AQ464+7))),IF(INDIRECT(ADDRESS(($AO464-1)*3+$AP464+5,$AQ464+7))="",0,IF(COUNTIF(INDIRECT(ADDRESS(($AO464-1)*36+($AP464-1)*12+6,COLUMN())):INDIRECT(ADDRESS(($AO464-1)*36+($AP464-1)*12+$AQ464+4,COLUMN())),INDIRECT(ADDRESS(($AO464-1)*3+$AP464+5,$AQ464+7)))&gt;=1,0,INDIRECT(ADDRESS(($AO464-1)*3+$AP464+5,$AQ464+7)))))</f>
        <v>0</v>
      </c>
      <c r="AS464" s="304">
        <f ca="1">COUNTIF(INDIRECT("H"&amp;(ROW()+12*(($AO464-1)*3+$AP464)-ROW())/12+5):INDIRECT("S"&amp;(ROW()+12*(($AO464-1)*3+$AP464)-ROW())/12+5),AR464)</f>
        <v>0</v>
      </c>
      <c r="AT464" s="306">
        <f ca="1">IF($AQ464=1,IF(INDIRECT(ADDRESS(($AO464-1)*3+$AP464+5,$AQ464+20))="",0,INDIRECT(ADDRESS(($AO464-1)*3+$AP464+5,$AQ464+20))),IF(INDIRECT(ADDRESS(($AO464-1)*3+$AP464+5,$AQ464+20))="",0,IF(COUNTIF(INDIRECT(ADDRESS(($AO464-1)*36+($AP464-1)*12+6,COLUMN())):INDIRECT(ADDRESS(($AO464-1)*36+($AP464-1)*12+$AQ464+4,COLUMN())),INDIRECT(ADDRESS(($AO464-1)*3+$AP464+5,$AQ464+20)))&gt;=1,0,INDIRECT(ADDRESS(($AO464-1)*3+$AP464+5,$AQ464+20)))))</f>
        <v>0</v>
      </c>
      <c r="AU464" s="304">
        <f ca="1">COUNTIF(INDIRECT("U"&amp;(ROW()+12*(($AO464-1)*3+$AP464)-ROW())/12+5):INDIRECT("AF"&amp;(ROW()+12*(($AO464-1)*3+$AP464)-ROW())/12+5),AT464)</f>
        <v>0</v>
      </c>
      <c r="AV464" s="304">
        <f ca="1">IF(AND(AR464+AT464&gt;0,AS464+AU464&gt;0),COUNTIF(AV$6:AV463,"&gt;0")+1,0)</f>
        <v>0</v>
      </c>
    </row>
    <row r="465" spans="41:48" x14ac:dyDescent="0.15">
      <c r="AO465" s="304">
        <v>13</v>
      </c>
      <c r="AP465" s="304">
        <v>3</v>
      </c>
      <c r="AQ465" s="304">
        <v>4</v>
      </c>
      <c r="AR465" s="306">
        <f ca="1">IF($AQ465=1,IF(INDIRECT(ADDRESS(($AO465-1)*3+$AP465+5,$AQ465+7))="",0,INDIRECT(ADDRESS(($AO465-1)*3+$AP465+5,$AQ465+7))),IF(INDIRECT(ADDRESS(($AO465-1)*3+$AP465+5,$AQ465+7))="",0,IF(COUNTIF(INDIRECT(ADDRESS(($AO465-1)*36+($AP465-1)*12+6,COLUMN())):INDIRECT(ADDRESS(($AO465-1)*36+($AP465-1)*12+$AQ465+4,COLUMN())),INDIRECT(ADDRESS(($AO465-1)*3+$AP465+5,$AQ465+7)))&gt;=1,0,INDIRECT(ADDRESS(($AO465-1)*3+$AP465+5,$AQ465+7)))))</f>
        <v>0</v>
      </c>
      <c r="AS465" s="304">
        <f ca="1">COUNTIF(INDIRECT("H"&amp;(ROW()+12*(($AO465-1)*3+$AP465)-ROW())/12+5):INDIRECT("S"&amp;(ROW()+12*(($AO465-1)*3+$AP465)-ROW())/12+5),AR465)</f>
        <v>0</v>
      </c>
      <c r="AT465" s="306">
        <f ca="1">IF($AQ465=1,IF(INDIRECT(ADDRESS(($AO465-1)*3+$AP465+5,$AQ465+20))="",0,INDIRECT(ADDRESS(($AO465-1)*3+$AP465+5,$AQ465+20))),IF(INDIRECT(ADDRESS(($AO465-1)*3+$AP465+5,$AQ465+20))="",0,IF(COUNTIF(INDIRECT(ADDRESS(($AO465-1)*36+($AP465-1)*12+6,COLUMN())):INDIRECT(ADDRESS(($AO465-1)*36+($AP465-1)*12+$AQ465+4,COLUMN())),INDIRECT(ADDRESS(($AO465-1)*3+$AP465+5,$AQ465+20)))&gt;=1,0,INDIRECT(ADDRESS(($AO465-1)*3+$AP465+5,$AQ465+20)))))</f>
        <v>0</v>
      </c>
      <c r="AU465" s="304">
        <f ca="1">COUNTIF(INDIRECT("U"&amp;(ROW()+12*(($AO465-1)*3+$AP465)-ROW())/12+5):INDIRECT("AF"&amp;(ROW()+12*(($AO465-1)*3+$AP465)-ROW())/12+5),AT465)</f>
        <v>0</v>
      </c>
      <c r="AV465" s="304">
        <f ca="1">IF(AND(AR465+AT465&gt;0,AS465+AU465&gt;0),COUNTIF(AV$6:AV464,"&gt;0")+1,0)</f>
        <v>0</v>
      </c>
    </row>
    <row r="466" spans="41:48" x14ac:dyDescent="0.15">
      <c r="AO466" s="304">
        <v>13</v>
      </c>
      <c r="AP466" s="304">
        <v>3</v>
      </c>
      <c r="AQ466" s="304">
        <v>5</v>
      </c>
      <c r="AR466" s="306">
        <f ca="1">IF($AQ466=1,IF(INDIRECT(ADDRESS(($AO466-1)*3+$AP466+5,$AQ466+7))="",0,INDIRECT(ADDRESS(($AO466-1)*3+$AP466+5,$AQ466+7))),IF(INDIRECT(ADDRESS(($AO466-1)*3+$AP466+5,$AQ466+7))="",0,IF(COUNTIF(INDIRECT(ADDRESS(($AO466-1)*36+($AP466-1)*12+6,COLUMN())):INDIRECT(ADDRESS(($AO466-1)*36+($AP466-1)*12+$AQ466+4,COLUMN())),INDIRECT(ADDRESS(($AO466-1)*3+$AP466+5,$AQ466+7)))&gt;=1,0,INDIRECT(ADDRESS(($AO466-1)*3+$AP466+5,$AQ466+7)))))</f>
        <v>0</v>
      </c>
      <c r="AS466" s="304">
        <f ca="1">COUNTIF(INDIRECT("H"&amp;(ROW()+12*(($AO466-1)*3+$AP466)-ROW())/12+5):INDIRECT("S"&amp;(ROW()+12*(($AO466-1)*3+$AP466)-ROW())/12+5),AR466)</f>
        <v>0</v>
      </c>
      <c r="AT466" s="306">
        <f ca="1">IF($AQ466=1,IF(INDIRECT(ADDRESS(($AO466-1)*3+$AP466+5,$AQ466+20))="",0,INDIRECT(ADDRESS(($AO466-1)*3+$AP466+5,$AQ466+20))),IF(INDIRECT(ADDRESS(($AO466-1)*3+$AP466+5,$AQ466+20))="",0,IF(COUNTIF(INDIRECT(ADDRESS(($AO466-1)*36+($AP466-1)*12+6,COLUMN())):INDIRECT(ADDRESS(($AO466-1)*36+($AP466-1)*12+$AQ466+4,COLUMN())),INDIRECT(ADDRESS(($AO466-1)*3+$AP466+5,$AQ466+20)))&gt;=1,0,INDIRECT(ADDRESS(($AO466-1)*3+$AP466+5,$AQ466+20)))))</f>
        <v>0</v>
      </c>
      <c r="AU466" s="304">
        <f ca="1">COUNTIF(INDIRECT("U"&amp;(ROW()+12*(($AO466-1)*3+$AP466)-ROW())/12+5):INDIRECT("AF"&amp;(ROW()+12*(($AO466-1)*3+$AP466)-ROW())/12+5),AT466)</f>
        <v>0</v>
      </c>
      <c r="AV466" s="304">
        <f ca="1">IF(AND(AR466+AT466&gt;0,AS466+AU466&gt;0),COUNTIF(AV$6:AV465,"&gt;0")+1,0)</f>
        <v>0</v>
      </c>
    </row>
    <row r="467" spans="41:48" x14ac:dyDescent="0.15">
      <c r="AO467" s="304">
        <v>13</v>
      </c>
      <c r="AP467" s="304">
        <v>3</v>
      </c>
      <c r="AQ467" s="304">
        <v>6</v>
      </c>
      <c r="AR467" s="306">
        <f ca="1">IF($AQ467=1,IF(INDIRECT(ADDRESS(($AO467-1)*3+$AP467+5,$AQ467+7))="",0,INDIRECT(ADDRESS(($AO467-1)*3+$AP467+5,$AQ467+7))),IF(INDIRECT(ADDRESS(($AO467-1)*3+$AP467+5,$AQ467+7))="",0,IF(COUNTIF(INDIRECT(ADDRESS(($AO467-1)*36+($AP467-1)*12+6,COLUMN())):INDIRECT(ADDRESS(($AO467-1)*36+($AP467-1)*12+$AQ467+4,COLUMN())),INDIRECT(ADDRESS(($AO467-1)*3+$AP467+5,$AQ467+7)))&gt;=1,0,INDIRECT(ADDRESS(($AO467-1)*3+$AP467+5,$AQ467+7)))))</f>
        <v>0</v>
      </c>
      <c r="AS467" s="304">
        <f ca="1">COUNTIF(INDIRECT("H"&amp;(ROW()+12*(($AO467-1)*3+$AP467)-ROW())/12+5):INDIRECT("S"&amp;(ROW()+12*(($AO467-1)*3+$AP467)-ROW())/12+5),AR467)</f>
        <v>0</v>
      </c>
      <c r="AT467" s="306">
        <f ca="1">IF($AQ467=1,IF(INDIRECT(ADDRESS(($AO467-1)*3+$AP467+5,$AQ467+20))="",0,INDIRECT(ADDRESS(($AO467-1)*3+$AP467+5,$AQ467+20))),IF(INDIRECT(ADDRESS(($AO467-1)*3+$AP467+5,$AQ467+20))="",0,IF(COUNTIF(INDIRECT(ADDRESS(($AO467-1)*36+($AP467-1)*12+6,COLUMN())):INDIRECT(ADDRESS(($AO467-1)*36+($AP467-1)*12+$AQ467+4,COLUMN())),INDIRECT(ADDRESS(($AO467-1)*3+$AP467+5,$AQ467+20)))&gt;=1,0,INDIRECT(ADDRESS(($AO467-1)*3+$AP467+5,$AQ467+20)))))</f>
        <v>0</v>
      </c>
      <c r="AU467" s="304">
        <f ca="1">COUNTIF(INDIRECT("U"&amp;(ROW()+12*(($AO467-1)*3+$AP467)-ROW())/12+5):INDIRECT("AF"&amp;(ROW()+12*(($AO467-1)*3+$AP467)-ROW())/12+5),AT467)</f>
        <v>0</v>
      </c>
      <c r="AV467" s="304">
        <f ca="1">IF(AND(AR467+AT467&gt;0,AS467+AU467&gt;0),COUNTIF(AV$6:AV466,"&gt;0")+1,0)</f>
        <v>0</v>
      </c>
    </row>
    <row r="468" spans="41:48" x14ac:dyDescent="0.15">
      <c r="AO468" s="304">
        <v>13</v>
      </c>
      <c r="AP468" s="304">
        <v>3</v>
      </c>
      <c r="AQ468" s="304">
        <v>7</v>
      </c>
      <c r="AR468" s="306">
        <f ca="1">IF($AQ468=1,IF(INDIRECT(ADDRESS(($AO468-1)*3+$AP468+5,$AQ468+7))="",0,INDIRECT(ADDRESS(($AO468-1)*3+$AP468+5,$AQ468+7))),IF(INDIRECT(ADDRESS(($AO468-1)*3+$AP468+5,$AQ468+7))="",0,IF(COUNTIF(INDIRECT(ADDRESS(($AO468-1)*36+($AP468-1)*12+6,COLUMN())):INDIRECT(ADDRESS(($AO468-1)*36+($AP468-1)*12+$AQ468+4,COLUMN())),INDIRECT(ADDRESS(($AO468-1)*3+$AP468+5,$AQ468+7)))&gt;=1,0,INDIRECT(ADDRESS(($AO468-1)*3+$AP468+5,$AQ468+7)))))</f>
        <v>0</v>
      </c>
      <c r="AS468" s="304">
        <f ca="1">COUNTIF(INDIRECT("H"&amp;(ROW()+12*(($AO468-1)*3+$AP468)-ROW())/12+5):INDIRECT("S"&amp;(ROW()+12*(($AO468-1)*3+$AP468)-ROW())/12+5),AR468)</f>
        <v>0</v>
      </c>
      <c r="AT468" s="306">
        <f ca="1">IF($AQ468=1,IF(INDIRECT(ADDRESS(($AO468-1)*3+$AP468+5,$AQ468+20))="",0,INDIRECT(ADDRESS(($AO468-1)*3+$AP468+5,$AQ468+20))),IF(INDIRECT(ADDRESS(($AO468-1)*3+$AP468+5,$AQ468+20))="",0,IF(COUNTIF(INDIRECT(ADDRESS(($AO468-1)*36+($AP468-1)*12+6,COLUMN())):INDIRECT(ADDRESS(($AO468-1)*36+($AP468-1)*12+$AQ468+4,COLUMN())),INDIRECT(ADDRESS(($AO468-1)*3+$AP468+5,$AQ468+20)))&gt;=1,0,INDIRECT(ADDRESS(($AO468-1)*3+$AP468+5,$AQ468+20)))))</f>
        <v>0</v>
      </c>
      <c r="AU468" s="304">
        <f ca="1">COUNTIF(INDIRECT("U"&amp;(ROW()+12*(($AO468-1)*3+$AP468)-ROW())/12+5):INDIRECT("AF"&amp;(ROW()+12*(($AO468-1)*3+$AP468)-ROW())/12+5),AT468)</f>
        <v>0</v>
      </c>
      <c r="AV468" s="304">
        <f ca="1">IF(AND(AR468+AT468&gt;0,AS468+AU468&gt;0),COUNTIF(AV$6:AV467,"&gt;0")+1,0)</f>
        <v>0</v>
      </c>
    </row>
    <row r="469" spans="41:48" x14ac:dyDescent="0.15">
      <c r="AO469" s="304">
        <v>13</v>
      </c>
      <c r="AP469" s="304">
        <v>3</v>
      </c>
      <c r="AQ469" s="304">
        <v>8</v>
      </c>
      <c r="AR469" s="306">
        <f ca="1">IF($AQ469=1,IF(INDIRECT(ADDRESS(($AO469-1)*3+$AP469+5,$AQ469+7))="",0,INDIRECT(ADDRESS(($AO469-1)*3+$AP469+5,$AQ469+7))),IF(INDIRECT(ADDRESS(($AO469-1)*3+$AP469+5,$AQ469+7))="",0,IF(COUNTIF(INDIRECT(ADDRESS(($AO469-1)*36+($AP469-1)*12+6,COLUMN())):INDIRECT(ADDRESS(($AO469-1)*36+($AP469-1)*12+$AQ469+4,COLUMN())),INDIRECT(ADDRESS(($AO469-1)*3+$AP469+5,$AQ469+7)))&gt;=1,0,INDIRECT(ADDRESS(($AO469-1)*3+$AP469+5,$AQ469+7)))))</f>
        <v>0</v>
      </c>
      <c r="AS469" s="304">
        <f ca="1">COUNTIF(INDIRECT("H"&amp;(ROW()+12*(($AO469-1)*3+$AP469)-ROW())/12+5):INDIRECT("S"&amp;(ROW()+12*(($AO469-1)*3+$AP469)-ROW())/12+5),AR469)</f>
        <v>0</v>
      </c>
      <c r="AT469" s="306">
        <f ca="1">IF($AQ469=1,IF(INDIRECT(ADDRESS(($AO469-1)*3+$AP469+5,$AQ469+20))="",0,INDIRECT(ADDRESS(($AO469-1)*3+$AP469+5,$AQ469+20))),IF(INDIRECT(ADDRESS(($AO469-1)*3+$AP469+5,$AQ469+20))="",0,IF(COUNTIF(INDIRECT(ADDRESS(($AO469-1)*36+($AP469-1)*12+6,COLUMN())):INDIRECT(ADDRESS(($AO469-1)*36+($AP469-1)*12+$AQ469+4,COLUMN())),INDIRECT(ADDRESS(($AO469-1)*3+$AP469+5,$AQ469+20)))&gt;=1,0,INDIRECT(ADDRESS(($AO469-1)*3+$AP469+5,$AQ469+20)))))</f>
        <v>0</v>
      </c>
      <c r="AU469" s="304">
        <f ca="1">COUNTIF(INDIRECT("U"&amp;(ROW()+12*(($AO469-1)*3+$AP469)-ROW())/12+5):INDIRECT("AF"&amp;(ROW()+12*(($AO469-1)*3+$AP469)-ROW())/12+5),AT469)</f>
        <v>0</v>
      </c>
      <c r="AV469" s="304">
        <f ca="1">IF(AND(AR469+AT469&gt;0,AS469+AU469&gt;0),COUNTIF(AV$6:AV468,"&gt;0")+1,0)</f>
        <v>0</v>
      </c>
    </row>
    <row r="470" spans="41:48" x14ac:dyDescent="0.15">
      <c r="AO470" s="304">
        <v>13</v>
      </c>
      <c r="AP470" s="304">
        <v>3</v>
      </c>
      <c r="AQ470" s="304">
        <v>9</v>
      </c>
      <c r="AR470" s="306">
        <f ca="1">IF($AQ470=1,IF(INDIRECT(ADDRESS(($AO470-1)*3+$AP470+5,$AQ470+7))="",0,INDIRECT(ADDRESS(($AO470-1)*3+$AP470+5,$AQ470+7))),IF(INDIRECT(ADDRESS(($AO470-1)*3+$AP470+5,$AQ470+7))="",0,IF(COUNTIF(INDIRECT(ADDRESS(($AO470-1)*36+($AP470-1)*12+6,COLUMN())):INDIRECT(ADDRESS(($AO470-1)*36+($AP470-1)*12+$AQ470+4,COLUMN())),INDIRECT(ADDRESS(($AO470-1)*3+$AP470+5,$AQ470+7)))&gt;=1,0,INDIRECT(ADDRESS(($AO470-1)*3+$AP470+5,$AQ470+7)))))</f>
        <v>0</v>
      </c>
      <c r="AS470" s="304">
        <f ca="1">COUNTIF(INDIRECT("H"&amp;(ROW()+12*(($AO470-1)*3+$AP470)-ROW())/12+5):INDIRECT("S"&amp;(ROW()+12*(($AO470-1)*3+$AP470)-ROW())/12+5),AR470)</f>
        <v>0</v>
      </c>
      <c r="AT470" s="306">
        <f ca="1">IF($AQ470=1,IF(INDIRECT(ADDRESS(($AO470-1)*3+$AP470+5,$AQ470+20))="",0,INDIRECT(ADDRESS(($AO470-1)*3+$AP470+5,$AQ470+20))),IF(INDIRECT(ADDRESS(($AO470-1)*3+$AP470+5,$AQ470+20))="",0,IF(COUNTIF(INDIRECT(ADDRESS(($AO470-1)*36+($AP470-1)*12+6,COLUMN())):INDIRECT(ADDRESS(($AO470-1)*36+($AP470-1)*12+$AQ470+4,COLUMN())),INDIRECT(ADDRESS(($AO470-1)*3+$AP470+5,$AQ470+20)))&gt;=1,0,INDIRECT(ADDRESS(($AO470-1)*3+$AP470+5,$AQ470+20)))))</f>
        <v>0</v>
      </c>
      <c r="AU470" s="304">
        <f ca="1">COUNTIF(INDIRECT("U"&amp;(ROW()+12*(($AO470-1)*3+$AP470)-ROW())/12+5):INDIRECT("AF"&amp;(ROW()+12*(($AO470-1)*3+$AP470)-ROW())/12+5),AT470)</f>
        <v>0</v>
      </c>
      <c r="AV470" s="304">
        <f ca="1">IF(AND(AR470+AT470&gt;0,AS470+AU470&gt;0),COUNTIF(AV$6:AV469,"&gt;0")+1,0)</f>
        <v>0</v>
      </c>
    </row>
    <row r="471" spans="41:48" x14ac:dyDescent="0.15">
      <c r="AO471" s="304">
        <v>13</v>
      </c>
      <c r="AP471" s="304">
        <v>3</v>
      </c>
      <c r="AQ471" s="304">
        <v>10</v>
      </c>
      <c r="AR471" s="306">
        <f ca="1">IF($AQ471=1,IF(INDIRECT(ADDRESS(($AO471-1)*3+$AP471+5,$AQ471+7))="",0,INDIRECT(ADDRESS(($AO471-1)*3+$AP471+5,$AQ471+7))),IF(INDIRECT(ADDRESS(($AO471-1)*3+$AP471+5,$AQ471+7))="",0,IF(COUNTIF(INDIRECT(ADDRESS(($AO471-1)*36+($AP471-1)*12+6,COLUMN())):INDIRECT(ADDRESS(($AO471-1)*36+($AP471-1)*12+$AQ471+4,COLUMN())),INDIRECT(ADDRESS(($AO471-1)*3+$AP471+5,$AQ471+7)))&gt;=1,0,INDIRECT(ADDRESS(($AO471-1)*3+$AP471+5,$AQ471+7)))))</f>
        <v>0</v>
      </c>
      <c r="AS471" s="304">
        <f ca="1">COUNTIF(INDIRECT("H"&amp;(ROW()+12*(($AO471-1)*3+$AP471)-ROW())/12+5):INDIRECT("S"&amp;(ROW()+12*(($AO471-1)*3+$AP471)-ROW())/12+5),AR471)</f>
        <v>0</v>
      </c>
      <c r="AT471" s="306">
        <f ca="1">IF($AQ471=1,IF(INDIRECT(ADDRESS(($AO471-1)*3+$AP471+5,$AQ471+20))="",0,INDIRECT(ADDRESS(($AO471-1)*3+$AP471+5,$AQ471+20))),IF(INDIRECT(ADDRESS(($AO471-1)*3+$AP471+5,$AQ471+20))="",0,IF(COUNTIF(INDIRECT(ADDRESS(($AO471-1)*36+($AP471-1)*12+6,COLUMN())):INDIRECT(ADDRESS(($AO471-1)*36+($AP471-1)*12+$AQ471+4,COLUMN())),INDIRECT(ADDRESS(($AO471-1)*3+$AP471+5,$AQ471+20)))&gt;=1,0,INDIRECT(ADDRESS(($AO471-1)*3+$AP471+5,$AQ471+20)))))</f>
        <v>0</v>
      </c>
      <c r="AU471" s="304">
        <f ca="1">COUNTIF(INDIRECT("U"&amp;(ROW()+12*(($AO471-1)*3+$AP471)-ROW())/12+5):INDIRECT("AF"&amp;(ROW()+12*(($AO471-1)*3+$AP471)-ROW())/12+5),AT471)</f>
        <v>0</v>
      </c>
      <c r="AV471" s="304">
        <f ca="1">IF(AND(AR471+AT471&gt;0,AS471+AU471&gt;0),COUNTIF(AV$6:AV470,"&gt;0")+1,0)</f>
        <v>0</v>
      </c>
    </row>
    <row r="472" spans="41:48" x14ac:dyDescent="0.15">
      <c r="AO472" s="304">
        <v>13</v>
      </c>
      <c r="AP472" s="304">
        <v>3</v>
      </c>
      <c r="AQ472" s="304">
        <v>11</v>
      </c>
      <c r="AR472" s="306">
        <f ca="1">IF($AQ472=1,IF(INDIRECT(ADDRESS(($AO472-1)*3+$AP472+5,$AQ472+7))="",0,INDIRECT(ADDRESS(($AO472-1)*3+$AP472+5,$AQ472+7))),IF(INDIRECT(ADDRESS(($AO472-1)*3+$AP472+5,$AQ472+7))="",0,IF(COUNTIF(INDIRECT(ADDRESS(($AO472-1)*36+($AP472-1)*12+6,COLUMN())):INDIRECT(ADDRESS(($AO472-1)*36+($AP472-1)*12+$AQ472+4,COLUMN())),INDIRECT(ADDRESS(($AO472-1)*3+$AP472+5,$AQ472+7)))&gt;=1,0,INDIRECT(ADDRESS(($AO472-1)*3+$AP472+5,$AQ472+7)))))</f>
        <v>0</v>
      </c>
      <c r="AS472" s="304">
        <f ca="1">COUNTIF(INDIRECT("H"&amp;(ROW()+12*(($AO472-1)*3+$AP472)-ROW())/12+5):INDIRECT("S"&amp;(ROW()+12*(($AO472-1)*3+$AP472)-ROW())/12+5),AR472)</f>
        <v>0</v>
      </c>
      <c r="AT472" s="306">
        <f ca="1">IF($AQ472=1,IF(INDIRECT(ADDRESS(($AO472-1)*3+$AP472+5,$AQ472+20))="",0,INDIRECT(ADDRESS(($AO472-1)*3+$AP472+5,$AQ472+20))),IF(INDIRECT(ADDRESS(($AO472-1)*3+$AP472+5,$AQ472+20))="",0,IF(COUNTIF(INDIRECT(ADDRESS(($AO472-1)*36+($AP472-1)*12+6,COLUMN())):INDIRECT(ADDRESS(($AO472-1)*36+($AP472-1)*12+$AQ472+4,COLUMN())),INDIRECT(ADDRESS(($AO472-1)*3+$AP472+5,$AQ472+20)))&gt;=1,0,INDIRECT(ADDRESS(($AO472-1)*3+$AP472+5,$AQ472+20)))))</f>
        <v>0</v>
      </c>
      <c r="AU472" s="304">
        <f ca="1">COUNTIF(INDIRECT("U"&amp;(ROW()+12*(($AO472-1)*3+$AP472)-ROW())/12+5):INDIRECT("AF"&amp;(ROW()+12*(($AO472-1)*3+$AP472)-ROW())/12+5),AT472)</f>
        <v>0</v>
      </c>
      <c r="AV472" s="304">
        <f ca="1">IF(AND(AR472+AT472&gt;0,AS472+AU472&gt;0),COUNTIF(AV$6:AV471,"&gt;0")+1,0)</f>
        <v>0</v>
      </c>
    </row>
    <row r="473" spans="41:48" x14ac:dyDescent="0.15">
      <c r="AO473" s="304">
        <v>13</v>
      </c>
      <c r="AP473" s="304">
        <v>3</v>
      </c>
      <c r="AQ473" s="304">
        <v>12</v>
      </c>
      <c r="AR473" s="306">
        <f ca="1">IF($AQ473=1,IF(INDIRECT(ADDRESS(($AO473-1)*3+$AP473+5,$AQ473+7))="",0,INDIRECT(ADDRESS(($AO473-1)*3+$AP473+5,$AQ473+7))),IF(INDIRECT(ADDRESS(($AO473-1)*3+$AP473+5,$AQ473+7))="",0,IF(COUNTIF(INDIRECT(ADDRESS(($AO473-1)*36+($AP473-1)*12+6,COLUMN())):INDIRECT(ADDRESS(($AO473-1)*36+($AP473-1)*12+$AQ473+4,COLUMN())),INDIRECT(ADDRESS(($AO473-1)*3+$AP473+5,$AQ473+7)))&gt;=1,0,INDIRECT(ADDRESS(($AO473-1)*3+$AP473+5,$AQ473+7)))))</f>
        <v>0</v>
      </c>
      <c r="AS473" s="304">
        <f ca="1">COUNTIF(INDIRECT("H"&amp;(ROW()+12*(($AO473-1)*3+$AP473)-ROW())/12+5):INDIRECT("S"&amp;(ROW()+12*(($AO473-1)*3+$AP473)-ROW())/12+5),AR473)</f>
        <v>0</v>
      </c>
      <c r="AT473" s="306">
        <f ca="1">IF($AQ473=1,IF(INDIRECT(ADDRESS(($AO473-1)*3+$AP473+5,$AQ473+20))="",0,INDIRECT(ADDRESS(($AO473-1)*3+$AP473+5,$AQ473+20))),IF(INDIRECT(ADDRESS(($AO473-1)*3+$AP473+5,$AQ473+20))="",0,IF(COUNTIF(INDIRECT(ADDRESS(($AO473-1)*36+($AP473-1)*12+6,COLUMN())):INDIRECT(ADDRESS(($AO473-1)*36+($AP473-1)*12+$AQ473+4,COLUMN())),INDIRECT(ADDRESS(($AO473-1)*3+$AP473+5,$AQ473+20)))&gt;=1,0,INDIRECT(ADDRESS(($AO473-1)*3+$AP473+5,$AQ473+20)))))</f>
        <v>0</v>
      </c>
      <c r="AU473" s="304">
        <f ca="1">COUNTIF(INDIRECT("U"&amp;(ROW()+12*(($AO473-1)*3+$AP473)-ROW())/12+5):INDIRECT("AF"&amp;(ROW()+12*(($AO473-1)*3+$AP473)-ROW())/12+5),AT473)</f>
        <v>0</v>
      </c>
      <c r="AV473" s="304">
        <f ca="1">IF(AND(AR473+AT473&gt;0,AS473+AU473&gt;0),COUNTIF(AV$6:AV472,"&gt;0")+1,0)</f>
        <v>0</v>
      </c>
    </row>
    <row r="474" spans="41:48" x14ac:dyDescent="0.15">
      <c r="AO474" s="304">
        <v>14</v>
      </c>
      <c r="AP474" s="304">
        <v>1</v>
      </c>
      <c r="AQ474" s="304">
        <v>1</v>
      </c>
      <c r="AR474" s="306">
        <f ca="1">IF($AQ474=1,IF(INDIRECT(ADDRESS(($AO474-1)*3+$AP474+5,$AQ474+7))="",0,INDIRECT(ADDRESS(($AO474-1)*3+$AP474+5,$AQ474+7))),IF(INDIRECT(ADDRESS(($AO474-1)*3+$AP474+5,$AQ474+7))="",0,IF(COUNTIF(INDIRECT(ADDRESS(($AO474-1)*36+($AP474-1)*12+6,COLUMN())):INDIRECT(ADDRESS(($AO474-1)*36+($AP474-1)*12+$AQ474+4,COLUMN())),INDIRECT(ADDRESS(($AO474-1)*3+$AP474+5,$AQ474+7)))&gt;=1,0,INDIRECT(ADDRESS(($AO474-1)*3+$AP474+5,$AQ474+7)))))</f>
        <v>0</v>
      </c>
      <c r="AS474" s="304">
        <f ca="1">COUNTIF(INDIRECT("H"&amp;(ROW()+12*(($AO474-1)*3+$AP474)-ROW())/12+5):INDIRECT("S"&amp;(ROW()+12*(($AO474-1)*3+$AP474)-ROW())/12+5),AR474)</f>
        <v>0</v>
      </c>
      <c r="AT474" s="306">
        <f ca="1">IF($AQ474=1,IF(INDIRECT(ADDRESS(($AO474-1)*3+$AP474+5,$AQ474+20))="",0,INDIRECT(ADDRESS(($AO474-1)*3+$AP474+5,$AQ474+20))),IF(INDIRECT(ADDRESS(($AO474-1)*3+$AP474+5,$AQ474+20))="",0,IF(COUNTIF(INDIRECT(ADDRESS(($AO474-1)*36+($AP474-1)*12+6,COLUMN())):INDIRECT(ADDRESS(($AO474-1)*36+($AP474-1)*12+$AQ474+4,COLUMN())),INDIRECT(ADDRESS(($AO474-1)*3+$AP474+5,$AQ474+20)))&gt;=1,0,INDIRECT(ADDRESS(($AO474-1)*3+$AP474+5,$AQ474+20)))))</f>
        <v>0</v>
      </c>
      <c r="AU474" s="304">
        <f ca="1">COUNTIF(INDIRECT("U"&amp;(ROW()+12*(($AO474-1)*3+$AP474)-ROW())/12+5):INDIRECT("AF"&amp;(ROW()+12*(($AO474-1)*3+$AP474)-ROW())/12+5),AT474)</f>
        <v>0</v>
      </c>
      <c r="AV474" s="304">
        <f ca="1">IF(AND(AR474+AT474&gt;0,AS474+AU474&gt;0),COUNTIF(AV$6:AV473,"&gt;0")+1,0)</f>
        <v>0</v>
      </c>
    </row>
    <row r="475" spans="41:48" x14ac:dyDescent="0.15">
      <c r="AO475" s="304">
        <v>14</v>
      </c>
      <c r="AP475" s="304">
        <v>1</v>
      </c>
      <c r="AQ475" s="304">
        <v>2</v>
      </c>
      <c r="AR475" s="306">
        <f ca="1">IF($AQ475=1,IF(INDIRECT(ADDRESS(($AO475-1)*3+$AP475+5,$AQ475+7))="",0,INDIRECT(ADDRESS(($AO475-1)*3+$AP475+5,$AQ475+7))),IF(INDIRECT(ADDRESS(($AO475-1)*3+$AP475+5,$AQ475+7))="",0,IF(COUNTIF(INDIRECT(ADDRESS(($AO475-1)*36+($AP475-1)*12+6,COLUMN())):INDIRECT(ADDRESS(($AO475-1)*36+($AP475-1)*12+$AQ475+4,COLUMN())),INDIRECT(ADDRESS(($AO475-1)*3+$AP475+5,$AQ475+7)))&gt;=1,0,INDIRECT(ADDRESS(($AO475-1)*3+$AP475+5,$AQ475+7)))))</f>
        <v>0</v>
      </c>
      <c r="AS475" s="304">
        <f ca="1">COUNTIF(INDIRECT("H"&amp;(ROW()+12*(($AO475-1)*3+$AP475)-ROW())/12+5):INDIRECT("S"&amp;(ROW()+12*(($AO475-1)*3+$AP475)-ROW())/12+5),AR475)</f>
        <v>0</v>
      </c>
      <c r="AT475" s="306">
        <f ca="1">IF($AQ475=1,IF(INDIRECT(ADDRESS(($AO475-1)*3+$AP475+5,$AQ475+20))="",0,INDIRECT(ADDRESS(($AO475-1)*3+$AP475+5,$AQ475+20))),IF(INDIRECT(ADDRESS(($AO475-1)*3+$AP475+5,$AQ475+20))="",0,IF(COUNTIF(INDIRECT(ADDRESS(($AO475-1)*36+($AP475-1)*12+6,COLUMN())):INDIRECT(ADDRESS(($AO475-1)*36+($AP475-1)*12+$AQ475+4,COLUMN())),INDIRECT(ADDRESS(($AO475-1)*3+$AP475+5,$AQ475+20)))&gt;=1,0,INDIRECT(ADDRESS(($AO475-1)*3+$AP475+5,$AQ475+20)))))</f>
        <v>0</v>
      </c>
      <c r="AU475" s="304">
        <f ca="1">COUNTIF(INDIRECT("U"&amp;(ROW()+12*(($AO475-1)*3+$AP475)-ROW())/12+5):INDIRECT("AF"&amp;(ROW()+12*(($AO475-1)*3+$AP475)-ROW())/12+5),AT475)</f>
        <v>0</v>
      </c>
      <c r="AV475" s="304">
        <f ca="1">IF(AND(AR475+AT475&gt;0,AS475+AU475&gt;0),COUNTIF(AV$6:AV474,"&gt;0")+1,0)</f>
        <v>0</v>
      </c>
    </row>
    <row r="476" spans="41:48" x14ac:dyDescent="0.15">
      <c r="AO476" s="304">
        <v>14</v>
      </c>
      <c r="AP476" s="304">
        <v>1</v>
      </c>
      <c r="AQ476" s="304">
        <v>3</v>
      </c>
      <c r="AR476" s="306">
        <f ca="1">IF($AQ476=1,IF(INDIRECT(ADDRESS(($AO476-1)*3+$AP476+5,$AQ476+7))="",0,INDIRECT(ADDRESS(($AO476-1)*3+$AP476+5,$AQ476+7))),IF(INDIRECT(ADDRESS(($AO476-1)*3+$AP476+5,$AQ476+7))="",0,IF(COUNTIF(INDIRECT(ADDRESS(($AO476-1)*36+($AP476-1)*12+6,COLUMN())):INDIRECT(ADDRESS(($AO476-1)*36+($AP476-1)*12+$AQ476+4,COLUMN())),INDIRECT(ADDRESS(($AO476-1)*3+$AP476+5,$AQ476+7)))&gt;=1,0,INDIRECT(ADDRESS(($AO476-1)*3+$AP476+5,$AQ476+7)))))</f>
        <v>0</v>
      </c>
      <c r="AS476" s="304">
        <f ca="1">COUNTIF(INDIRECT("H"&amp;(ROW()+12*(($AO476-1)*3+$AP476)-ROW())/12+5):INDIRECT("S"&amp;(ROW()+12*(($AO476-1)*3+$AP476)-ROW())/12+5),AR476)</f>
        <v>0</v>
      </c>
      <c r="AT476" s="306">
        <f ca="1">IF($AQ476=1,IF(INDIRECT(ADDRESS(($AO476-1)*3+$AP476+5,$AQ476+20))="",0,INDIRECT(ADDRESS(($AO476-1)*3+$AP476+5,$AQ476+20))),IF(INDIRECT(ADDRESS(($AO476-1)*3+$AP476+5,$AQ476+20))="",0,IF(COUNTIF(INDIRECT(ADDRESS(($AO476-1)*36+($AP476-1)*12+6,COLUMN())):INDIRECT(ADDRESS(($AO476-1)*36+($AP476-1)*12+$AQ476+4,COLUMN())),INDIRECT(ADDRESS(($AO476-1)*3+$AP476+5,$AQ476+20)))&gt;=1,0,INDIRECT(ADDRESS(($AO476-1)*3+$AP476+5,$AQ476+20)))))</f>
        <v>0</v>
      </c>
      <c r="AU476" s="304">
        <f ca="1">COUNTIF(INDIRECT("U"&amp;(ROW()+12*(($AO476-1)*3+$AP476)-ROW())/12+5):INDIRECT("AF"&amp;(ROW()+12*(($AO476-1)*3+$AP476)-ROW())/12+5),AT476)</f>
        <v>0</v>
      </c>
      <c r="AV476" s="304">
        <f ca="1">IF(AND(AR476+AT476&gt;0,AS476+AU476&gt;0),COUNTIF(AV$6:AV475,"&gt;0")+1,0)</f>
        <v>0</v>
      </c>
    </row>
    <row r="477" spans="41:48" x14ac:dyDescent="0.15">
      <c r="AO477" s="304">
        <v>14</v>
      </c>
      <c r="AP477" s="304">
        <v>1</v>
      </c>
      <c r="AQ477" s="304">
        <v>4</v>
      </c>
      <c r="AR477" s="306">
        <f ca="1">IF($AQ477=1,IF(INDIRECT(ADDRESS(($AO477-1)*3+$AP477+5,$AQ477+7))="",0,INDIRECT(ADDRESS(($AO477-1)*3+$AP477+5,$AQ477+7))),IF(INDIRECT(ADDRESS(($AO477-1)*3+$AP477+5,$AQ477+7))="",0,IF(COUNTIF(INDIRECT(ADDRESS(($AO477-1)*36+($AP477-1)*12+6,COLUMN())):INDIRECT(ADDRESS(($AO477-1)*36+($AP477-1)*12+$AQ477+4,COLUMN())),INDIRECT(ADDRESS(($AO477-1)*3+$AP477+5,$AQ477+7)))&gt;=1,0,INDIRECT(ADDRESS(($AO477-1)*3+$AP477+5,$AQ477+7)))))</f>
        <v>0</v>
      </c>
      <c r="AS477" s="304">
        <f ca="1">COUNTIF(INDIRECT("H"&amp;(ROW()+12*(($AO477-1)*3+$AP477)-ROW())/12+5):INDIRECT("S"&amp;(ROW()+12*(($AO477-1)*3+$AP477)-ROW())/12+5),AR477)</f>
        <v>0</v>
      </c>
      <c r="AT477" s="306">
        <f ca="1">IF($AQ477=1,IF(INDIRECT(ADDRESS(($AO477-1)*3+$AP477+5,$AQ477+20))="",0,INDIRECT(ADDRESS(($AO477-1)*3+$AP477+5,$AQ477+20))),IF(INDIRECT(ADDRESS(($AO477-1)*3+$AP477+5,$AQ477+20))="",0,IF(COUNTIF(INDIRECT(ADDRESS(($AO477-1)*36+($AP477-1)*12+6,COLUMN())):INDIRECT(ADDRESS(($AO477-1)*36+($AP477-1)*12+$AQ477+4,COLUMN())),INDIRECT(ADDRESS(($AO477-1)*3+$AP477+5,$AQ477+20)))&gt;=1,0,INDIRECT(ADDRESS(($AO477-1)*3+$AP477+5,$AQ477+20)))))</f>
        <v>0</v>
      </c>
      <c r="AU477" s="304">
        <f ca="1">COUNTIF(INDIRECT("U"&amp;(ROW()+12*(($AO477-1)*3+$AP477)-ROW())/12+5):INDIRECT("AF"&amp;(ROW()+12*(($AO477-1)*3+$AP477)-ROW())/12+5),AT477)</f>
        <v>0</v>
      </c>
      <c r="AV477" s="304">
        <f ca="1">IF(AND(AR477+AT477&gt;0,AS477+AU477&gt;0),COUNTIF(AV$6:AV476,"&gt;0")+1,0)</f>
        <v>0</v>
      </c>
    </row>
    <row r="478" spans="41:48" x14ac:dyDescent="0.15">
      <c r="AO478" s="304">
        <v>14</v>
      </c>
      <c r="AP478" s="304">
        <v>1</v>
      </c>
      <c r="AQ478" s="304">
        <v>5</v>
      </c>
      <c r="AR478" s="306">
        <f ca="1">IF($AQ478=1,IF(INDIRECT(ADDRESS(($AO478-1)*3+$AP478+5,$AQ478+7))="",0,INDIRECT(ADDRESS(($AO478-1)*3+$AP478+5,$AQ478+7))),IF(INDIRECT(ADDRESS(($AO478-1)*3+$AP478+5,$AQ478+7))="",0,IF(COUNTIF(INDIRECT(ADDRESS(($AO478-1)*36+($AP478-1)*12+6,COLUMN())):INDIRECT(ADDRESS(($AO478-1)*36+($AP478-1)*12+$AQ478+4,COLUMN())),INDIRECT(ADDRESS(($AO478-1)*3+$AP478+5,$AQ478+7)))&gt;=1,0,INDIRECT(ADDRESS(($AO478-1)*3+$AP478+5,$AQ478+7)))))</f>
        <v>0</v>
      </c>
      <c r="AS478" s="304">
        <f ca="1">COUNTIF(INDIRECT("H"&amp;(ROW()+12*(($AO478-1)*3+$AP478)-ROW())/12+5):INDIRECT("S"&amp;(ROW()+12*(($AO478-1)*3+$AP478)-ROW())/12+5),AR478)</f>
        <v>0</v>
      </c>
      <c r="AT478" s="306">
        <f ca="1">IF($AQ478=1,IF(INDIRECT(ADDRESS(($AO478-1)*3+$AP478+5,$AQ478+20))="",0,INDIRECT(ADDRESS(($AO478-1)*3+$AP478+5,$AQ478+20))),IF(INDIRECT(ADDRESS(($AO478-1)*3+$AP478+5,$AQ478+20))="",0,IF(COUNTIF(INDIRECT(ADDRESS(($AO478-1)*36+($AP478-1)*12+6,COLUMN())):INDIRECT(ADDRESS(($AO478-1)*36+($AP478-1)*12+$AQ478+4,COLUMN())),INDIRECT(ADDRESS(($AO478-1)*3+$AP478+5,$AQ478+20)))&gt;=1,0,INDIRECT(ADDRESS(($AO478-1)*3+$AP478+5,$AQ478+20)))))</f>
        <v>0</v>
      </c>
      <c r="AU478" s="304">
        <f ca="1">COUNTIF(INDIRECT("U"&amp;(ROW()+12*(($AO478-1)*3+$AP478)-ROW())/12+5):INDIRECT("AF"&amp;(ROW()+12*(($AO478-1)*3+$AP478)-ROW())/12+5),AT478)</f>
        <v>0</v>
      </c>
      <c r="AV478" s="304">
        <f ca="1">IF(AND(AR478+AT478&gt;0,AS478+AU478&gt;0),COUNTIF(AV$6:AV477,"&gt;0")+1,0)</f>
        <v>0</v>
      </c>
    </row>
    <row r="479" spans="41:48" x14ac:dyDescent="0.15">
      <c r="AO479" s="304">
        <v>14</v>
      </c>
      <c r="AP479" s="304">
        <v>1</v>
      </c>
      <c r="AQ479" s="304">
        <v>6</v>
      </c>
      <c r="AR479" s="306">
        <f ca="1">IF($AQ479=1,IF(INDIRECT(ADDRESS(($AO479-1)*3+$AP479+5,$AQ479+7))="",0,INDIRECT(ADDRESS(($AO479-1)*3+$AP479+5,$AQ479+7))),IF(INDIRECT(ADDRESS(($AO479-1)*3+$AP479+5,$AQ479+7))="",0,IF(COUNTIF(INDIRECT(ADDRESS(($AO479-1)*36+($AP479-1)*12+6,COLUMN())):INDIRECT(ADDRESS(($AO479-1)*36+($AP479-1)*12+$AQ479+4,COLUMN())),INDIRECT(ADDRESS(($AO479-1)*3+$AP479+5,$AQ479+7)))&gt;=1,0,INDIRECT(ADDRESS(($AO479-1)*3+$AP479+5,$AQ479+7)))))</f>
        <v>0</v>
      </c>
      <c r="AS479" s="304">
        <f ca="1">COUNTIF(INDIRECT("H"&amp;(ROW()+12*(($AO479-1)*3+$AP479)-ROW())/12+5):INDIRECT("S"&amp;(ROW()+12*(($AO479-1)*3+$AP479)-ROW())/12+5),AR479)</f>
        <v>0</v>
      </c>
      <c r="AT479" s="306">
        <f ca="1">IF($AQ479=1,IF(INDIRECT(ADDRESS(($AO479-1)*3+$AP479+5,$AQ479+20))="",0,INDIRECT(ADDRESS(($AO479-1)*3+$AP479+5,$AQ479+20))),IF(INDIRECT(ADDRESS(($AO479-1)*3+$AP479+5,$AQ479+20))="",0,IF(COUNTIF(INDIRECT(ADDRESS(($AO479-1)*36+($AP479-1)*12+6,COLUMN())):INDIRECT(ADDRESS(($AO479-1)*36+($AP479-1)*12+$AQ479+4,COLUMN())),INDIRECT(ADDRESS(($AO479-1)*3+$AP479+5,$AQ479+20)))&gt;=1,0,INDIRECT(ADDRESS(($AO479-1)*3+$AP479+5,$AQ479+20)))))</f>
        <v>0</v>
      </c>
      <c r="AU479" s="304">
        <f ca="1">COUNTIF(INDIRECT("U"&amp;(ROW()+12*(($AO479-1)*3+$AP479)-ROW())/12+5):INDIRECT("AF"&amp;(ROW()+12*(($AO479-1)*3+$AP479)-ROW())/12+5),AT479)</f>
        <v>0</v>
      </c>
      <c r="AV479" s="304">
        <f ca="1">IF(AND(AR479+AT479&gt;0,AS479+AU479&gt;0),COUNTIF(AV$6:AV478,"&gt;0")+1,0)</f>
        <v>0</v>
      </c>
    </row>
    <row r="480" spans="41:48" x14ac:dyDescent="0.15">
      <c r="AO480" s="304">
        <v>14</v>
      </c>
      <c r="AP480" s="304">
        <v>1</v>
      </c>
      <c r="AQ480" s="304">
        <v>7</v>
      </c>
      <c r="AR480" s="306">
        <f ca="1">IF($AQ480=1,IF(INDIRECT(ADDRESS(($AO480-1)*3+$AP480+5,$AQ480+7))="",0,INDIRECT(ADDRESS(($AO480-1)*3+$AP480+5,$AQ480+7))),IF(INDIRECT(ADDRESS(($AO480-1)*3+$AP480+5,$AQ480+7))="",0,IF(COUNTIF(INDIRECT(ADDRESS(($AO480-1)*36+($AP480-1)*12+6,COLUMN())):INDIRECT(ADDRESS(($AO480-1)*36+($AP480-1)*12+$AQ480+4,COLUMN())),INDIRECT(ADDRESS(($AO480-1)*3+$AP480+5,$AQ480+7)))&gt;=1,0,INDIRECT(ADDRESS(($AO480-1)*3+$AP480+5,$AQ480+7)))))</f>
        <v>0</v>
      </c>
      <c r="AS480" s="304">
        <f ca="1">COUNTIF(INDIRECT("H"&amp;(ROW()+12*(($AO480-1)*3+$AP480)-ROW())/12+5):INDIRECT("S"&amp;(ROW()+12*(($AO480-1)*3+$AP480)-ROW())/12+5),AR480)</f>
        <v>0</v>
      </c>
      <c r="AT480" s="306">
        <f ca="1">IF($AQ480=1,IF(INDIRECT(ADDRESS(($AO480-1)*3+$AP480+5,$AQ480+20))="",0,INDIRECT(ADDRESS(($AO480-1)*3+$AP480+5,$AQ480+20))),IF(INDIRECT(ADDRESS(($AO480-1)*3+$AP480+5,$AQ480+20))="",0,IF(COUNTIF(INDIRECT(ADDRESS(($AO480-1)*36+($AP480-1)*12+6,COLUMN())):INDIRECT(ADDRESS(($AO480-1)*36+($AP480-1)*12+$AQ480+4,COLUMN())),INDIRECT(ADDRESS(($AO480-1)*3+$AP480+5,$AQ480+20)))&gt;=1,0,INDIRECT(ADDRESS(($AO480-1)*3+$AP480+5,$AQ480+20)))))</f>
        <v>0</v>
      </c>
      <c r="AU480" s="304">
        <f ca="1">COUNTIF(INDIRECT("U"&amp;(ROW()+12*(($AO480-1)*3+$AP480)-ROW())/12+5):INDIRECT("AF"&amp;(ROW()+12*(($AO480-1)*3+$AP480)-ROW())/12+5),AT480)</f>
        <v>0</v>
      </c>
      <c r="AV480" s="304">
        <f ca="1">IF(AND(AR480+AT480&gt;0,AS480+AU480&gt;0),COUNTIF(AV$6:AV479,"&gt;0")+1,0)</f>
        <v>0</v>
      </c>
    </row>
    <row r="481" spans="41:48" x14ac:dyDescent="0.15">
      <c r="AO481" s="304">
        <v>14</v>
      </c>
      <c r="AP481" s="304">
        <v>1</v>
      </c>
      <c r="AQ481" s="304">
        <v>8</v>
      </c>
      <c r="AR481" s="306">
        <f ca="1">IF($AQ481=1,IF(INDIRECT(ADDRESS(($AO481-1)*3+$AP481+5,$AQ481+7))="",0,INDIRECT(ADDRESS(($AO481-1)*3+$AP481+5,$AQ481+7))),IF(INDIRECT(ADDRESS(($AO481-1)*3+$AP481+5,$AQ481+7))="",0,IF(COUNTIF(INDIRECT(ADDRESS(($AO481-1)*36+($AP481-1)*12+6,COLUMN())):INDIRECT(ADDRESS(($AO481-1)*36+($AP481-1)*12+$AQ481+4,COLUMN())),INDIRECT(ADDRESS(($AO481-1)*3+$AP481+5,$AQ481+7)))&gt;=1,0,INDIRECT(ADDRESS(($AO481-1)*3+$AP481+5,$AQ481+7)))))</f>
        <v>0</v>
      </c>
      <c r="AS481" s="304">
        <f ca="1">COUNTIF(INDIRECT("H"&amp;(ROW()+12*(($AO481-1)*3+$AP481)-ROW())/12+5):INDIRECT("S"&amp;(ROW()+12*(($AO481-1)*3+$AP481)-ROW())/12+5),AR481)</f>
        <v>0</v>
      </c>
      <c r="AT481" s="306">
        <f ca="1">IF($AQ481=1,IF(INDIRECT(ADDRESS(($AO481-1)*3+$AP481+5,$AQ481+20))="",0,INDIRECT(ADDRESS(($AO481-1)*3+$AP481+5,$AQ481+20))),IF(INDIRECT(ADDRESS(($AO481-1)*3+$AP481+5,$AQ481+20))="",0,IF(COUNTIF(INDIRECT(ADDRESS(($AO481-1)*36+($AP481-1)*12+6,COLUMN())):INDIRECT(ADDRESS(($AO481-1)*36+($AP481-1)*12+$AQ481+4,COLUMN())),INDIRECT(ADDRESS(($AO481-1)*3+$AP481+5,$AQ481+20)))&gt;=1,0,INDIRECT(ADDRESS(($AO481-1)*3+$AP481+5,$AQ481+20)))))</f>
        <v>0</v>
      </c>
      <c r="AU481" s="304">
        <f ca="1">COUNTIF(INDIRECT("U"&amp;(ROW()+12*(($AO481-1)*3+$AP481)-ROW())/12+5):INDIRECT("AF"&amp;(ROW()+12*(($AO481-1)*3+$AP481)-ROW())/12+5),AT481)</f>
        <v>0</v>
      </c>
      <c r="AV481" s="304">
        <f ca="1">IF(AND(AR481+AT481&gt;0,AS481+AU481&gt;0),COUNTIF(AV$6:AV480,"&gt;0")+1,0)</f>
        <v>0</v>
      </c>
    </row>
    <row r="482" spans="41:48" x14ac:dyDescent="0.15">
      <c r="AO482" s="304">
        <v>14</v>
      </c>
      <c r="AP482" s="304">
        <v>1</v>
      </c>
      <c r="AQ482" s="304">
        <v>9</v>
      </c>
      <c r="AR482" s="306">
        <f ca="1">IF($AQ482=1,IF(INDIRECT(ADDRESS(($AO482-1)*3+$AP482+5,$AQ482+7))="",0,INDIRECT(ADDRESS(($AO482-1)*3+$AP482+5,$AQ482+7))),IF(INDIRECT(ADDRESS(($AO482-1)*3+$AP482+5,$AQ482+7))="",0,IF(COUNTIF(INDIRECT(ADDRESS(($AO482-1)*36+($AP482-1)*12+6,COLUMN())):INDIRECT(ADDRESS(($AO482-1)*36+($AP482-1)*12+$AQ482+4,COLUMN())),INDIRECT(ADDRESS(($AO482-1)*3+$AP482+5,$AQ482+7)))&gt;=1,0,INDIRECT(ADDRESS(($AO482-1)*3+$AP482+5,$AQ482+7)))))</f>
        <v>0</v>
      </c>
      <c r="AS482" s="304">
        <f ca="1">COUNTIF(INDIRECT("H"&amp;(ROW()+12*(($AO482-1)*3+$AP482)-ROW())/12+5):INDIRECT("S"&amp;(ROW()+12*(($AO482-1)*3+$AP482)-ROW())/12+5),AR482)</f>
        <v>0</v>
      </c>
      <c r="AT482" s="306">
        <f ca="1">IF($AQ482=1,IF(INDIRECT(ADDRESS(($AO482-1)*3+$AP482+5,$AQ482+20))="",0,INDIRECT(ADDRESS(($AO482-1)*3+$AP482+5,$AQ482+20))),IF(INDIRECT(ADDRESS(($AO482-1)*3+$AP482+5,$AQ482+20))="",0,IF(COUNTIF(INDIRECT(ADDRESS(($AO482-1)*36+($AP482-1)*12+6,COLUMN())):INDIRECT(ADDRESS(($AO482-1)*36+($AP482-1)*12+$AQ482+4,COLUMN())),INDIRECT(ADDRESS(($AO482-1)*3+$AP482+5,$AQ482+20)))&gt;=1,0,INDIRECT(ADDRESS(($AO482-1)*3+$AP482+5,$AQ482+20)))))</f>
        <v>0</v>
      </c>
      <c r="AU482" s="304">
        <f ca="1">COUNTIF(INDIRECT("U"&amp;(ROW()+12*(($AO482-1)*3+$AP482)-ROW())/12+5):INDIRECT("AF"&amp;(ROW()+12*(($AO482-1)*3+$AP482)-ROW())/12+5),AT482)</f>
        <v>0</v>
      </c>
      <c r="AV482" s="304">
        <f ca="1">IF(AND(AR482+AT482&gt;0,AS482+AU482&gt;0),COUNTIF(AV$6:AV481,"&gt;0")+1,0)</f>
        <v>0</v>
      </c>
    </row>
    <row r="483" spans="41:48" x14ac:dyDescent="0.15">
      <c r="AO483" s="304">
        <v>14</v>
      </c>
      <c r="AP483" s="304">
        <v>1</v>
      </c>
      <c r="AQ483" s="304">
        <v>10</v>
      </c>
      <c r="AR483" s="306">
        <f ca="1">IF($AQ483=1,IF(INDIRECT(ADDRESS(($AO483-1)*3+$AP483+5,$AQ483+7))="",0,INDIRECT(ADDRESS(($AO483-1)*3+$AP483+5,$AQ483+7))),IF(INDIRECT(ADDRESS(($AO483-1)*3+$AP483+5,$AQ483+7))="",0,IF(COUNTIF(INDIRECT(ADDRESS(($AO483-1)*36+($AP483-1)*12+6,COLUMN())):INDIRECT(ADDRESS(($AO483-1)*36+($AP483-1)*12+$AQ483+4,COLUMN())),INDIRECT(ADDRESS(($AO483-1)*3+$AP483+5,$AQ483+7)))&gt;=1,0,INDIRECT(ADDRESS(($AO483-1)*3+$AP483+5,$AQ483+7)))))</f>
        <v>0</v>
      </c>
      <c r="AS483" s="304">
        <f ca="1">COUNTIF(INDIRECT("H"&amp;(ROW()+12*(($AO483-1)*3+$AP483)-ROW())/12+5):INDIRECT("S"&amp;(ROW()+12*(($AO483-1)*3+$AP483)-ROW())/12+5),AR483)</f>
        <v>0</v>
      </c>
      <c r="AT483" s="306">
        <f ca="1">IF($AQ483=1,IF(INDIRECT(ADDRESS(($AO483-1)*3+$AP483+5,$AQ483+20))="",0,INDIRECT(ADDRESS(($AO483-1)*3+$AP483+5,$AQ483+20))),IF(INDIRECT(ADDRESS(($AO483-1)*3+$AP483+5,$AQ483+20))="",0,IF(COUNTIF(INDIRECT(ADDRESS(($AO483-1)*36+($AP483-1)*12+6,COLUMN())):INDIRECT(ADDRESS(($AO483-1)*36+($AP483-1)*12+$AQ483+4,COLUMN())),INDIRECT(ADDRESS(($AO483-1)*3+$AP483+5,$AQ483+20)))&gt;=1,0,INDIRECT(ADDRESS(($AO483-1)*3+$AP483+5,$AQ483+20)))))</f>
        <v>0</v>
      </c>
      <c r="AU483" s="304">
        <f ca="1">COUNTIF(INDIRECT("U"&amp;(ROW()+12*(($AO483-1)*3+$AP483)-ROW())/12+5):INDIRECT("AF"&amp;(ROW()+12*(($AO483-1)*3+$AP483)-ROW())/12+5),AT483)</f>
        <v>0</v>
      </c>
      <c r="AV483" s="304">
        <f ca="1">IF(AND(AR483+AT483&gt;0,AS483+AU483&gt;0),COUNTIF(AV$6:AV482,"&gt;0")+1,0)</f>
        <v>0</v>
      </c>
    </row>
    <row r="484" spans="41:48" x14ac:dyDescent="0.15">
      <c r="AO484" s="304">
        <v>14</v>
      </c>
      <c r="AP484" s="304">
        <v>1</v>
      </c>
      <c r="AQ484" s="304">
        <v>11</v>
      </c>
      <c r="AR484" s="306">
        <f ca="1">IF($AQ484=1,IF(INDIRECT(ADDRESS(($AO484-1)*3+$AP484+5,$AQ484+7))="",0,INDIRECT(ADDRESS(($AO484-1)*3+$AP484+5,$AQ484+7))),IF(INDIRECT(ADDRESS(($AO484-1)*3+$AP484+5,$AQ484+7))="",0,IF(COUNTIF(INDIRECT(ADDRESS(($AO484-1)*36+($AP484-1)*12+6,COLUMN())):INDIRECT(ADDRESS(($AO484-1)*36+($AP484-1)*12+$AQ484+4,COLUMN())),INDIRECT(ADDRESS(($AO484-1)*3+$AP484+5,$AQ484+7)))&gt;=1,0,INDIRECT(ADDRESS(($AO484-1)*3+$AP484+5,$AQ484+7)))))</f>
        <v>0</v>
      </c>
      <c r="AS484" s="304">
        <f ca="1">COUNTIF(INDIRECT("H"&amp;(ROW()+12*(($AO484-1)*3+$AP484)-ROW())/12+5):INDIRECT("S"&amp;(ROW()+12*(($AO484-1)*3+$AP484)-ROW())/12+5),AR484)</f>
        <v>0</v>
      </c>
      <c r="AT484" s="306">
        <f ca="1">IF($AQ484=1,IF(INDIRECT(ADDRESS(($AO484-1)*3+$AP484+5,$AQ484+20))="",0,INDIRECT(ADDRESS(($AO484-1)*3+$AP484+5,$AQ484+20))),IF(INDIRECT(ADDRESS(($AO484-1)*3+$AP484+5,$AQ484+20))="",0,IF(COUNTIF(INDIRECT(ADDRESS(($AO484-1)*36+($AP484-1)*12+6,COLUMN())):INDIRECT(ADDRESS(($AO484-1)*36+($AP484-1)*12+$AQ484+4,COLUMN())),INDIRECT(ADDRESS(($AO484-1)*3+$AP484+5,$AQ484+20)))&gt;=1,0,INDIRECT(ADDRESS(($AO484-1)*3+$AP484+5,$AQ484+20)))))</f>
        <v>0</v>
      </c>
      <c r="AU484" s="304">
        <f ca="1">COUNTIF(INDIRECT("U"&amp;(ROW()+12*(($AO484-1)*3+$AP484)-ROW())/12+5):INDIRECT("AF"&amp;(ROW()+12*(($AO484-1)*3+$AP484)-ROW())/12+5),AT484)</f>
        <v>0</v>
      </c>
      <c r="AV484" s="304">
        <f ca="1">IF(AND(AR484+AT484&gt;0,AS484+AU484&gt;0),COUNTIF(AV$6:AV483,"&gt;0")+1,0)</f>
        <v>0</v>
      </c>
    </row>
    <row r="485" spans="41:48" x14ac:dyDescent="0.15">
      <c r="AO485" s="304">
        <v>14</v>
      </c>
      <c r="AP485" s="304">
        <v>1</v>
      </c>
      <c r="AQ485" s="304">
        <v>12</v>
      </c>
      <c r="AR485" s="306">
        <f ca="1">IF($AQ485=1,IF(INDIRECT(ADDRESS(($AO485-1)*3+$AP485+5,$AQ485+7))="",0,INDIRECT(ADDRESS(($AO485-1)*3+$AP485+5,$AQ485+7))),IF(INDIRECT(ADDRESS(($AO485-1)*3+$AP485+5,$AQ485+7))="",0,IF(COUNTIF(INDIRECT(ADDRESS(($AO485-1)*36+($AP485-1)*12+6,COLUMN())):INDIRECT(ADDRESS(($AO485-1)*36+($AP485-1)*12+$AQ485+4,COLUMN())),INDIRECT(ADDRESS(($AO485-1)*3+$AP485+5,$AQ485+7)))&gt;=1,0,INDIRECT(ADDRESS(($AO485-1)*3+$AP485+5,$AQ485+7)))))</f>
        <v>0</v>
      </c>
      <c r="AS485" s="304">
        <f ca="1">COUNTIF(INDIRECT("H"&amp;(ROW()+12*(($AO485-1)*3+$AP485)-ROW())/12+5):INDIRECT("S"&amp;(ROW()+12*(($AO485-1)*3+$AP485)-ROW())/12+5),AR485)</f>
        <v>0</v>
      </c>
      <c r="AT485" s="306">
        <f ca="1">IF($AQ485=1,IF(INDIRECT(ADDRESS(($AO485-1)*3+$AP485+5,$AQ485+20))="",0,INDIRECT(ADDRESS(($AO485-1)*3+$AP485+5,$AQ485+20))),IF(INDIRECT(ADDRESS(($AO485-1)*3+$AP485+5,$AQ485+20))="",0,IF(COUNTIF(INDIRECT(ADDRESS(($AO485-1)*36+($AP485-1)*12+6,COLUMN())):INDIRECT(ADDRESS(($AO485-1)*36+($AP485-1)*12+$AQ485+4,COLUMN())),INDIRECT(ADDRESS(($AO485-1)*3+$AP485+5,$AQ485+20)))&gt;=1,0,INDIRECT(ADDRESS(($AO485-1)*3+$AP485+5,$AQ485+20)))))</f>
        <v>0</v>
      </c>
      <c r="AU485" s="304">
        <f ca="1">COUNTIF(INDIRECT("U"&amp;(ROW()+12*(($AO485-1)*3+$AP485)-ROW())/12+5):INDIRECT("AF"&amp;(ROW()+12*(($AO485-1)*3+$AP485)-ROW())/12+5),AT485)</f>
        <v>0</v>
      </c>
      <c r="AV485" s="304">
        <f ca="1">IF(AND(AR485+AT485&gt;0,AS485+AU485&gt;0),COUNTIF(AV$6:AV484,"&gt;0")+1,0)</f>
        <v>0</v>
      </c>
    </row>
    <row r="486" spans="41:48" x14ac:dyDescent="0.15">
      <c r="AO486" s="304">
        <v>14</v>
      </c>
      <c r="AP486" s="304">
        <v>2</v>
      </c>
      <c r="AQ486" s="304">
        <v>1</v>
      </c>
      <c r="AR486" s="306">
        <f ca="1">IF($AQ486=1,IF(INDIRECT(ADDRESS(($AO486-1)*3+$AP486+5,$AQ486+7))="",0,INDIRECT(ADDRESS(($AO486-1)*3+$AP486+5,$AQ486+7))),IF(INDIRECT(ADDRESS(($AO486-1)*3+$AP486+5,$AQ486+7))="",0,IF(COUNTIF(INDIRECT(ADDRESS(($AO486-1)*36+($AP486-1)*12+6,COLUMN())):INDIRECT(ADDRESS(($AO486-1)*36+($AP486-1)*12+$AQ486+4,COLUMN())),INDIRECT(ADDRESS(($AO486-1)*3+$AP486+5,$AQ486+7)))&gt;=1,0,INDIRECT(ADDRESS(($AO486-1)*3+$AP486+5,$AQ486+7)))))</f>
        <v>0</v>
      </c>
      <c r="AS486" s="304">
        <f ca="1">COUNTIF(INDIRECT("H"&amp;(ROW()+12*(($AO486-1)*3+$AP486)-ROW())/12+5):INDIRECT("S"&amp;(ROW()+12*(($AO486-1)*3+$AP486)-ROW())/12+5),AR486)</f>
        <v>0</v>
      </c>
      <c r="AT486" s="306">
        <f ca="1">IF($AQ486=1,IF(INDIRECT(ADDRESS(($AO486-1)*3+$AP486+5,$AQ486+20))="",0,INDIRECT(ADDRESS(($AO486-1)*3+$AP486+5,$AQ486+20))),IF(INDIRECT(ADDRESS(($AO486-1)*3+$AP486+5,$AQ486+20))="",0,IF(COUNTIF(INDIRECT(ADDRESS(($AO486-1)*36+($AP486-1)*12+6,COLUMN())):INDIRECT(ADDRESS(($AO486-1)*36+($AP486-1)*12+$AQ486+4,COLUMN())),INDIRECT(ADDRESS(($AO486-1)*3+$AP486+5,$AQ486+20)))&gt;=1,0,INDIRECT(ADDRESS(($AO486-1)*3+$AP486+5,$AQ486+20)))))</f>
        <v>0</v>
      </c>
      <c r="AU486" s="304">
        <f ca="1">COUNTIF(INDIRECT("U"&amp;(ROW()+12*(($AO486-1)*3+$AP486)-ROW())/12+5):INDIRECT("AF"&amp;(ROW()+12*(($AO486-1)*3+$AP486)-ROW())/12+5),AT486)</f>
        <v>0</v>
      </c>
      <c r="AV486" s="304">
        <f ca="1">IF(AND(AR486+AT486&gt;0,AS486+AU486&gt;0),COUNTIF(AV$6:AV485,"&gt;0")+1,0)</f>
        <v>0</v>
      </c>
    </row>
    <row r="487" spans="41:48" x14ac:dyDescent="0.15">
      <c r="AO487" s="304">
        <v>14</v>
      </c>
      <c r="AP487" s="304">
        <v>2</v>
      </c>
      <c r="AQ487" s="304">
        <v>2</v>
      </c>
      <c r="AR487" s="306">
        <f ca="1">IF($AQ487=1,IF(INDIRECT(ADDRESS(($AO487-1)*3+$AP487+5,$AQ487+7))="",0,INDIRECT(ADDRESS(($AO487-1)*3+$AP487+5,$AQ487+7))),IF(INDIRECT(ADDRESS(($AO487-1)*3+$AP487+5,$AQ487+7))="",0,IF(COUNTIF(INDIRECT(ADDRESS(($AO487-1)*36+($AP487-1)*12+6,COLUMN())):INDIRECT(ADDRESS(($AO487-1)*36+($AP487-1)*12+$AQ487+4,COLUMN())),INDIRECT(ADDRESS(($AO487-1)*3+$AP487+5,$AQ487+7)))&gt;=1,0,INDIRECT(ADDRESS(($AO487-1)*3+$AP487+5,$AQ487+7)))))</f>
        <v>0</v>
      </c>
      <c r="AS487" s="304">
        <f ca="1">COUNTIF(INDIRECT("H"&amp;(ROW()+12*(($AO487-1)*3+$AP487)-ROW())/12+5):INDIRECT("S"&amp;(ROW()+12*(($AO487-1)*3+$AP487)-ROW())/12+5),AR487)</f>
        <v>0</v>
      </c>
      <c r="AT487" s="306">
        <f ca="1">IF($AQ487=1,IF(INDIRECT(ADDRESS(($AO487-1)*3+$AP487+5,$AQ487+20))="",0,INDIRECT(ADDRESS(($AO487-1)*3+$AP487+5,$AQ487+20))),IF(INDIRECT(ADDRESS(($AO487-1)*3+$AP487+5,$AQ487+20))="",0,IF(COUNTIF(INDIRECT(ADDRESS(($AO487-1)*36+($AP487-1)*12+6,COLUMN())):INDIRECT(ADDRESS(($AO487-1)*36+($AP487-1)*12+$AQ487+4,COLUMN())),INDIRECT(ADDRESS(($AO487-1)*3+$AP487+5,$AQ487+20)))&gt;=1,0,INDIRECT(ADDRESS(($AO487-1)*3+$AP487+5,$AQ487+20)))))</f>
        <v>0</v>
      </c>
      <c r="AU487" s="304">
        <f ca="1">COUNTIF(INDIRECT("U"&amp;(ROW()+12*(($AO487-1)*3+$AP487)-ROW())/12+5):INDIRECT("AF"&amp;(ROW()+12*(($AO487-1)*3+$AP487)-ROW())/12+5),AT487)</f>
        <v>0</v>
      </c>
      <c r="AV487" s="304">
        <f ca="1">IF(AND(AR487+AT487&gt;0,AS487+AU487&gt;0),COUNTIF(AV$6:AV486,"&gt;0")+1,0)</f>
        <v>0</v>
      </c>
    </row>
    <row r="488" spans="41:48" x14ac:dyDescent="0.15">
      <c r="AO488" s="304">
        <v>14</v>
      </c>
      <c r="AP488" s="304">
        <v>2</v>
      </c>
      <c r="AQ488" s="304">
        <v>3</v>
      </c>
      <c r="AR488" s="306">
        <f ca="1">IF($AQ488=1,IF(INDIRECT(ADDRESS(($AO488-1)*3+$AP488+5,$AQ488+7))="",0,INDIRECT(ADDRESS(($AO488-1)*3+$AP488+5,$AQ488+7))),IF(INDIRECT(ADDRESS(($AO488-1)*3+$AP488+5,$AQ488+7))="",0,IF(COUNTIF(INDIRECT(ADDRESS(($AO488-1)*36+($AP488-1)*12+6,COLUMN())):INDIRECT(ADDRESS(($AO488-1)*36+($AP488-1)*12+$AQ488+4,COLUMN())),INDIRECT(ADDRESS(($AO488-1)*3+$AP488+5,$AQ488+7)))&gt;=1,0,INDIRECT(ADDRESS(($AO488-1)*3+$AP488+5,$AQ488+7)))))</f>
        <v>0</v>
      </c>
      <c r="AS488" s="304">
        <f ca="1">COUNTIF(INDIRECT("H"&amp;(ROW()+12*(($AO488-1)*3+$AP488)-ROW())/12+5):INDIRECT("S"&amp;(ROW()+12*(($AO488-1)*3+$AP488)-ROW())/12+5),AR488)</f>
        <v>0</v>
      </c>
      <c r="AT488" s="306">
        <f ca="1">IF($AQ488=1,IF(INDIRECT(ADDRESS(($AO488-1)*3+$AP488+5,$AQ488+20))="",0,INDIRECT(ADDRESS(($AO488-1)*3+$AP488+5,$AQ488+20))),IF(INDIRECT(ADDRESS(($AO488-1)*3+$AP488+5,$AQ488+20))="",0,IF(COUNTIF(INDIRECT(ADDRESS(($AO488-1)*36+($AP488-1)*12+6,COLUMN())):INDIRECT(ADDRESS(($AO488-1)*36+($AP488-1)*12+$AQ488+4,COLUMN())),INDIRECT(ADDRESS(($AO488-1)*3+$AP488+5,$AQ488+20)))&gt;=1,0,INDIRECT(ADDRESS(($AO488-1)*3+$AP488+5,$AQ488+20)))))</f>
        <v>0</v>
      </c>
      <c r="AU488" s="304">
        <f ca="1">COUNTIF(INDIRECT("U"&amp;(ROW()+12*(($AO488-1)*3+$AP488)-ROW())/12+5):INDIRECT("AF"&amp;(ROW()+12*(($AO488-1)*3+$AP488)-ROW())/12+5),AT488)</f>
        <v>0</v>
      </c>
      <c r="AV488" s="304">
        <f ca="1">IF(AND(AR488+AT488&gt;0,AS488+AU488&gt;0),COUNTIF(AV$6:AV487,"&gt;0")+1,0)</f>
        <v>0</v>
      </c>
    </row>
    <row r="489" spans="41:48" x14ac:dyDescent="0.15">
      <c r="AO489" s="304">
        <v>14</v>
      </c>
      <c r="AP489" s="304">
        <v>2</v>
      </c>
      <c r="AQ489" s="304">
        <v>4</v>
      </c>
      <c r="AR489" s="306">
        <f ca="1">IF($AQ489=1,IF(INDIRECT(ADDRESS(($AO489-1)*3+$AP489+5,$AQ489+7))="",0,INDIRECT(ADDRESS(($AO489-1)*3+$AP489+5,$AQ489+7))),IF(INDIRECT(ADDRESS(($AO489-1)*3+$AP489+5,$AQ489+7))="",0,IF(COUNTIF(INDIRECT(ADDRESS(($AO489-1)*36+($AP489-1)*12+6,COLUMN())):INDIRECT(ADDRESS(($AO489-1)*36+($AP489-1)*12+$AQ489+4,COLUMN())),INDIRECT(ADDRESS(($AO489-1)*3+$AP489+5,$AQ489+7)))&gt;=1,0,INDIRECT(ADDRESS(($AO489-1)*3+$AP489+5,$AQ489+7)))))</f>
        <v>0</v>
      </c>
      <c r="AS489" s="304">
        <f ca="1">COUNTIF(INDIRECT("H"&amp;(ROW()+12*(($AO489-1)*3+$AP489)-ROW())/12+5):INDIRECT("S"&amp;(ROW()+12*(($AO489-1)*3+$AP489)-ROW())/12+5),AR489)</f>
        <v>0</v>
      </c>
      <c r="AT489" s="306">
        <f ca="1">IF($AQ489=1,IF(INDIRECT(ADDRESS(($AO489-1)*3+$AP489+5,$AQ489+20))="",0,INDIRECT(ADDRESS(($AO489-1)*3+$AP489+5,$AQ489+20))),IF(INDIRECT(ADDRESS(($AO489-1)*3+$AP489+5,$AQ489+20))="",0,IF(COUNTIF(INDIRECT(ADDRESS(($AO489-1)*36+($AP489-1)*12+6,COLUMN())):INDIRECT(ADDRESS(($AO489-1)*36+($AP489-1)*12+$AQ489+4,COLUMN())),INDIRECT(ADDRESS(($AO489-1)*3+$AP489+5,$AQ489+20)))&gt;=1,0,INDIRECT(ADDRESS(($AO489-1)*3+$AP489+5,$AQ489+20)))))</f>
        <v>0</v>
      </c>
      <c r="AU489" s="304">
        <f ca="1">COUNTIF(INDIRECT("U"&amp;(ROW()+12*(($AO489-1)*3+$AP489)-ROW())/12+5):INDIRECT("AF"&amp;(ROW()+12*(($AO489-1)*3+$AP489)-ROW())/12+5),AT489)</f>
        <v>0</v>
      </c>
      <c r="AV489" s="304">
        <f ca="1">IF(AND(AR489+AT489&gt;0,AS489+AU489&gt;0),COUNTIF(AV$6:AV488,"&gt;0")+1,0)</f>
        <v>0</v>
      </c>
    </row>
    <row r="490" spans="41:48" x14ac:dyDescent="0.15">
      <c r="AO490" s="304">
        <v>14</v>
      </c>
      <c r="AP490" s="304">
        <v>2</v>
      </c>
      <c r="AQ490" s="304">
        <v>5</v>
      </c>
      <c r="AR490" s="306">
        <f ca="1">IF($AQ490=1,IF(INDIRECT(ADDRESS(($AO490-1)*3+$AP490+5,$AQ490+7))="",0,INDIRECT(ADDRESS(($AO490-1)*3+$AP490+5,$AQ490+7))),IF(INDIRECT(ADDRESS(($AO490-1)*3+$AP490+5,$AQ490+7))="",0,IF(COUNTIF(INDIRECT(ADDRESS(($AO490-1)*36+($AP490-1)*12+6,COLUMN())):INDIRECT(ADDRESS(($AO490-1)*36+($AP490-1)*12+$AQ490+4,COLUMN())),INDIRECT(ADDRESS(($AO490-1)*3+$AP490+5,$AQ490+7)))&gt;=1,0,INDIRECT(ADDRESS(($AO490-1)*3+$AP490+5,$AQ490+7)))))</f>
        <v>0</v>
      </c>
      <c r="AS490" s="304">
        <f ca="1">COUNTIF(INDIRECT("H"&amp;(ROW()+12*(($AO490-1)*3+$AP490)-ROW())/12+5):INDIRECT("S"&amp;(ROW()+12*(($AO490-1)*3+$AP490)-ROW())/12+5),AR490)</f>
        <v>0</v>
      </c>
      <c r="AT490" s="306">
        <f ca="1">IF($AQ490=1,IF(INDIRECT(ADDRESS(($AO490-1)*3+$AP490+5,$AQ490+20))="",0,INDIRECT(ADDRESS(($AO490-1)*3+$AP490+5,$AQ490+20))),IF(INDIRECT(ADDRESS(($AO490-1)*3+$AP490+5,$AQ490+20))="",0,IF(COUNTIF(INDIRECT(ADDRESS(($AO490-1)*36+($AP490-1)*12+6,COLUMN())):INDIRECT(ADDRESS(($AO490-1)*36+($AP490-1)*12+$AQ490+4,COLUMN())),INDIRECT(ADDRESS(($AO490-1)*3+$AP490+5,$AQ490+20)))&gt;=1,0,INDIRECT(ADDRESS(($AO490-1)*3+$AP490+5,$AQ490+20)))))</f>
        <v>0</v>
      </c>
      <c r="AU490" s="304">
        <f ca="1">COUNTIF(INDIRECT("U"&amp;(ROW()+12*(($AO490-1)*3+$AP490)-ROW())/12+5):INDIRECT("AF"&amp;(ROW()+12*(($AO490-1)*3+$AP490)-ROW())/12+5),AT490)</f>
        <v>0</v>
      </c>
      <c r="AV490" s="304">
        <f ca="1">IF(AND(AR490+AT490&gt;0,AS490+AU490&gt;0),COUNTIF(AV$6:AV489,"&gt;0")+1,0)</f>
        <v>0</v>
      </c>
    </row>
    <row r="491" spans="41:48" x14ac:dyDescent="0.15">
      <c r="AO491" s="304">
        <v>14</v>
      </c>
      <c r="AP491" s="304">
        <v>2</v>
      </c>
      <c r="AQ491" s="304">
        <v>6</v>
      </c>
      <c r="AR491" s="306">
        <f ca="1">IF($AQ491=1,IF(INDIRECT(ADDRESS(($AO491-1)*3+$AP491+5,$AQ491+7))="",0,INDIRECT(ADDRESS(($AO491-1)*3+$AP491+5,$AQ491+7))),IF(INDIRECT(ADDRESS(($AO491-1)*3+$AP491+5,$AQ491+7))="",0,IF(COUNTIF(INDIRECT(ADDRESS(($AO491-1)*36+($AP491-1)*12+6,COLUMN())):INDIRECT(ADDRESS(($AO491-1)*36+($AP491-1)*12+$AQ491+4,COLUMN())),INDIRECT(ADDRESS(($AO491-1)*3+$AP491+5,$AQ491+7)))&gt;=1,0,INDIRECT(ADDRESS(($AO491-1)*3+$AP491+5,$AQ491+7)))))</f>
        <v>0</v>
      </c>
      <c r="AS491" s="304">
        <f ca="1">COUNTIF(INDIRECT("H"&amp;(ROW()+12*(($AO491-1)*3+$AP491)-ROW())/12+5):INDIRECT("S"&amp;(ROW()+12*(($AO491-1)*3+$AP491)-ROW())/12+5),AR491)</f>
        <v>0</v>
      </c>
      <c r="AT491" s="306">
        <f ca="1">IF($AQ491=1,IF(INDIRECT(ADDRESS(($AO491-1)*3+$AP491+5,$AQ491+20))="",0,INDIRECT(ADDRESS(($AO491-1)*3+$AP491+5,$AQ491+20))),IF(INDIRECT(ADDRESS(($AO491-1)*3+$AP491+5,$AQ491+20))="",0,IF(COUNTIF(INDIRECT(ADDRESS(($AO491-1)*36+($AP491-1)*12+6,COLUMN())):INDIRECT(ADDRESS(($AO491-1)*36+($AP491-1)*12+$AQ491+4,COLUMN())),INDIRECT(ADDRESS(($AO491-1)*3+$AP491+5,$AQ491+20)))&gt;=1,0,INDIRECT(ADDRESS(($AO491-1)*3+$AP491+5,$AQ491+20)))))</f>
        <v>0</v>
      </c>
      <c r="AU491" s="304">
        <f ca="1">COUNTIF(INDIRECT("U"&amp;(ROW()+12*(($AO491-1)*3+$AP491)-ROW())/12+5):INDIRECT("AF"&amp;(ROW()+12*(($AO491-1)*3+$AP491)-ROW())/12+5),AT491)</f>
        <v>0</v>
      </c>
      <c r="AV491" s="304">
        <f ca="1">IF(AND(AR491+AT491&gt;0,AS491+AU491&gt;0),COUNTIF(AV$6:AV490,"&gt;0")+1,0)</f>
        <v>0</v>
      </c>
    </row>
    <row r="492" spans="41:48" x14ac:dyDescent="0.15">
      <c r="AO492" s="304">
        <v>14</v>
      </c>
      <c r="AP492" s="304">
        <v>2</v>
      </c>
      <c r="AQ492" s="304">
        <v>7</v>
      </c>
      <c r="AR492" s="306">
        <f ca="1">IF($AQ492=1,IF(INDIRECT(ADDRESS(($AO492-1)*3+$AP492+5,$AQ492+7))="",0,INDIRECT(ADDRESS(($AO492-1)*3+$AP492+5,$AQ492+7))),IF(INDIRECT(ADDRESS(($AO492-1)*3+$AP492+5,$AQ492+7))="",0,IF(COUNTIF(INDIRECT(ADDRESS(($AO492-1)*36+($AP492-1)*12+6,COLUMN())):INDIRECT(ADDRESS(($AO492-1)*36+($AP492-1)*12+$AQ492+4,COLUMN())),INDIRECT(ADDRESS(($AO492-1)*3+$AP492+5,$AQ492+7)))&gt;=1,0,INDIRECT(ADDRESS(($AO492-1)*3+$AP492+5,$AQ492+7)))))</f>
        <v>0</v>
      </c>
      <c r="AS492" s="304">
        <f ca="1">COUNTIF(INDIRECT("H"&amp;(ROW()+12*(($AO492-1)*3+$AP492)-ROW())/12+5):INDIRECT("S"&amp;(ROW()+12*(($AO492-1)*3+$AP492)-ROW())/12+5),AR492)</f>
        <v>0</v>
      </c>
      <c r="AT492" s="306">
        <f ca="1">IF($AQ492=1,IF(INDIRECT(ADDRESS(($AO492-1)*3+$AP492+5,$AQ492+20))="",0,INDIRECT(ADDRESS(($AO492-1)*3+$AP492+5,$AQ492+20))),IF(INDIRECT(ADDRESS(($AO492-1)*3+$AP492+5,$AQ492+20))="",0,IF(COUNTIF(INDIRECT(ADDRESS(($AO492-1)*36+($AP492-1)*12+6,COLUMN())):INDIRECT(ADDRESS(($AO492-1)*36+($AP492-1)*12+$AQ492+4,COLUMN())),INDIRECT(ADDRESS(($AO492-1)*3+$AP492+5,$AQ492+20)))&gt;=1,0,INDIRECT(ADDRESS(($AO492-1)*3+$AP492+5,$AQ492+20)))))</f>
        <v>0</v>
      </c>
      <c r="AU492" s="304">
        <f ca="1">COUNTIF(INDIRECT("U"&amp;(ROW()+12*(($AO492-1)*3+$AP492)-ROW())/12+5):INDIRECT("AF"&amp;(ROW()+12*(($AO492-1)*3+$AP492)-ROW())/12+5),AT492)</f>
        <v>0</v>
      </c>
      <c r="AV492" s="304">
        <f ca="1">IF(AND(AR492+AT492&gt;0,AS492+AU492&gt;0),COUNTIF(AV$6:AV491,"&gt;0")+1,0)</f>
        <v>0</v>
      </c>
    </row>
    <row r="493" spans="41:48" x14ac:dyDescent="0.15">
      <c r="AO493" s="304">
        <v>14</v>
      </c>
      <c r="AP493" s="304">
        <v>2</v>
      </c>
      <c r="AQ493" s="304">
        <v>8</v>
      </c>
      <c r="AR493" s="306">
        <f ca="1">IF($AQ493=1,IF(INDIRECT(ADDRESS(($AO493-1)*3+$AP493+5,$AQ493+7))="",0,INDIRECT(ADDRESS(($AO493-1)*3+$AP493+5,$AQ493+7))),IF(INDIRECT(ADDRESS(($AO493-1)*3+$AP493+5,$AQ493+7))="",0,IF(COUNTIF(INDIRECT(ADDRESS(($AO493-1)*36+($AP493-1)*12+6,COLUMN())):INDIRECT(ADDRESS(($AO493-1)*36+($AP493-1)*12+$AQ493+4,COLUMN())),INDIRECT(ADDRESS(($AO493-1)*3+$AP493+5,$AQ493+7)))&gt;=1,0,INDIRECT(ADDRESS(($AO493-1)*3+$AP493+5,$AQ493+7)))))</f>
        <v>0</v>
      </c>
      <c r="AS493" s="304">
        <f ca="1">COUNTIF(INDIRECT("H"&amp;(ROW()+12*(($AO493-1)*3+$AP493)-ROW())/12+5):INDIRECT("S"&amp;(ROW()+12*(($AO493-1)*3+$AP493)-ROW())/12+5),AR493)</f>
        <v>0</v>
      </c>
      <c r="AT493" s="306">
        <f ca="1">IF($AQ493=1,IF(INDIRECT(ADDRESS(($AO493-1)*3+$AP493+5,$AQ493+20))="",0,INDIRECT(ADDRESS(($AO493-1)*3+$AP493+5,$AQ493+20))),IF(INDIRECT(ADDRESS(($AO493-1)*3+$AP493+5,$AQ493+20))="",0,IF(COUNTIF(INDIRECT(ADDRESS(($AO493-1)*36+($AP493-1)*12+6,COLUMN())):INDIRECT(ADDRESS(($AO493-1)*36+($AP493-1)*12+$AQ493+4,COLUMN())),INDIRECT(ADDRESS(($AO493-1)*3+$AP493+5,$AQ493+20)))&gt;=1,0,INDIRECT(ADDRESS(($AO493-1)*3+$AP493+5,$AQ493+20)))))</f>
        <v>0</v>
      </c>
      <c r="AU493" s="304">
        <f ca="1">COUNTIF(INDIRECT("U"&amp;(ROW()+12*(($AO493-1)*3+$AP493)-ROW())/12+5):INDIRECT("AF"&amp;(ROW()+12*(($AO493-1)*3+$AP493)-ROW())/12+5),AT493)</f>
        <v>0</v>
      </c>
      <c r="AV493" s="304">
        <f ca="1">IF(AND(AR493+AT493&gt;0,AS493+AU493&gt;0),COUNTIF(AV$6:AV492,"&gt;0")+1,0)</f>
        <v>0</v>
      </c>
    </row>
    <row r="494" spans="41:48" x14ac:dyDescent="0.15">
      <c r="AO494" s="304">
        <v>14</v>
      </c>
      <c r="AP494" s="304">
        <v>2</v>
      </c>
      <c r="AQ494" s="304">
        <v>9</v>
      </c>
      <c r="AR494" s="306">
        <f ca="1">IF($AQ494=1,IF(INDIRECT(ADDRESS(($AO494-1)*3+$AP494+5,$AQ494+7))="",0,INDIRECT(ADDRESS(($AO494-1)*3+$AP494+5,$AQ494+7))),IF(INDIRECT(ADDRESS(($AO494-1)*3+$AP494+5,$AQ494+7))="",0,IF(COUNTIF(INDIRECT(ADDRESS(($AO494-1)*36+($AP494-1)*12+6,COLUMN())):INDIRECT(ADDRESS(($AO494-1)*36+($AP494-1)*12+$AQ494+4,COLUMN())),INDIRECT(ADDRESS(($AO494-1)*3+$AP494+5,$AQ494+7)))&gt;=1,0,INDIRECT(ADDRESS(($AO494-1)*3+$AP494+5,$AQ494+7)))))</f>
        <v>0</v>
      </c>
      <c r="AS494" s="304">
        <f ca="1">COUNTIF(INDIRECT("H"&amp;(ROW()+12*(($AO494-1)*3+$AP494)-ROW())/12+5):INDIRECT("S"&amp;(ROW()+12*(($AO494-1)*3+$AP494)-ROW())/12+5),AR494)</f>
        <v>0</v>
      </c>
      <c r="AT494" s="306">
        <f ca="1">IF($AQ494=1,IF(INDIRECT(ADDRESS(($AO494-1)*3+$AP494+5,$AQ494+20))="",0,INDIRECT(ADDRESS(($AO494-1)*3+$AP494+5,$AQ494+20))),IF(INDIRECT(ADDRESS(($AO494-1)*3+$AP494+5,$AQ494+20))="",0,IF(COUNTIF(INDIRECT(ADDRESS(($AO494-1)*36+($AP494-1)*12+6,COLUMN())):INDIRECT(ADDRESS(($AO494-1)*36+($AP494-1)*12+$AQ494+4,COLUMN())),INDIRECT(ADDRESS(($AO494-1)*3+$AP494+5,$AQ494+20)))&gt;=1,0,INDIRECT(ADDRESS(($AO494-1)*3+$AP494+5,$AQ494+20)))))</f>
        <v>0</v>
      </c>
      <c r="AU494" s="304">
        <f ca="1">COUNTIF(INDIRECT("U"&amp;(ROW()+12*(($AO494-1)*3+$AP494)-ROW())/12+5):INDIRECT("AF"&amp;(ROW()+12*(($AO494-1)*3+$AP494)-ROW())/12+5),AT494)</f>
        <v>0</v>
      </c>
      <c r="AV494" s="304">
        <f ca="1">IF(AND(AR494+AT494&gt;0,AS494+AU494&gt;0),COUNTIF(AV$6:AV493,"&gt;0")+1,0)</f>
        <v>0</v>
      </c>
    </row>
    <row r="495" spans="41:48" x14ac:dyDescent="0.15">
      <c r="AO495" s="304">
        <v>14</v>
      </c>
      <c r="AP495" s="304">
        <v>2</v>
      </c>
      <c r="AQ495" s="304">
        <v>10</v>
      </c>
      <c r="AR495" s="306">
        <f ca="1">IF($AQ495=1,IF(INDIRECT(ADDRESS(($AO495-1)*3+$AP495+5,$AQ495+7))="",0,INDIRECT(ADDRESS(($AO495-1)*3+$AP495+5,$AQ495+7))),IF(INDIRECT(ADDRESS(($AO495-1)*3+$AP495+5,$AQ495+7))="",0,IF(COUNTIF(INDIRECT(ADDRESS(($AO495-1)*36+($AP495-1)*12+6,COLUMN())):INDIRECT(ADDRESS(($AO495-1)*36+($AP495-1)*12+$AQ495+4,COLUMN())),INDIRECT(ADDRESS(($AO495-1)*3+$AP495+5,$AQ495+7)))&gt;=1,0,INDIRECT(ADDRESS(($AO495-1)*3+$AP495+5,$AQ495+7)))))</f>
        <v>0</v>
      </c>
      <c r="AS495" s="304">
        <f ca="1">COUNTIF(INDIRECT("H"&amp;(ROW()+12*(($AO495-1)*3+$AP495)-ROW())/12+5):INDIRECT("S"&amp;(ROW()+12*(($AO495-1)*3+$AP495)-ROW())/12+5),AR495)</f>
        <v>0</v>
      </c>
      <c r="AT495" s="306">
        <f ca="1">IF($AQ495=1,IF(INDIRECT(ADDRESS(($AO495-1)*3+$AP495+5,$AQ495+20))="",0,INDIRECT(ADDRESS(($AO495-1)*3+$AP495+5,$AQ495+20))),IF(INDIRECT(ADDRESS(($AO495-1)*3+$AP495+5,$AQ495+20))="",0,IF(COUNTIF(INDIRECT(ADDRESS(($AO495-1)*36+($AP495-1)*12+6,COLUMN())):INDIRECT(ADDRESS(($AO495-1)*36+($AP495-1)*12+$AQ495+4,COLUMN())),INDIRECT(ADDRESS(($AO495-1)*3+$AP495+5,$AQ495+20)))&gt;=1,0,INDIRECT(ADDRESS(($AO495-1)*3+$AP495+5,$AQ495+20)))))</f>
        <v>0</v>
      </c>
      <c r="AU495" s="304">
        <f ca="1">COUNTIF(INDIRECT("U"&amp;(ROW()+12*(($AO495-1)*3+$AP495)-ROW())/12+5):INDIRECT("AF"&amp;(ROW()+12*(($AO495-1)*3+$AP495)-ROW())/12+5),AT495)</f>
        <v>0</v>
      </c>
      <c r="AV495" s="304">
        <f ca="1">IF(AND(AR495+AT495&gt;0,AS495+AU495&gt;0),COUNTIF(AV$6:AV494,"&gt;0")+1,0)</f>
        <v>0</v>
      </c>
    </row>
    <row r="496" spans="41:48" x14ac:dyDescent="0.15">
      <c r="AO496" s="304">
        <v>14</v>
      </c>
      <c r="AP496" s="304">
        <v>2</v>
      </c>
      <c r="AQ496" s="304">
        <v>11</v>
      </c>
      <c r="AR496" s="306">
        <f ca="1">IF($AQ496=1,IF(INDIRECT(ADDRESS(($AO496-1)*3+$AP496+5,$AQ496+7))="",0,INDIRECT(ADDRESS(($AO496-1)*3+$AP496+5,$AQ496+7))),IF(INDIRECT(ADDRESS(($AO496-1)*3+$AP496+5,$AQ496+7))="",0,IF(COUNTIF(INDIRECT(ADDRESS(($AO496-1)*36+($AP496-1)*12+6,COLUMN())):INDIRECT(ADDRESS(($AO496-1)*36+($AP496-1)*12+$AQ496+4,COLUMN())),INDIRECT(ADDRESS(($AO496-1)*3+$AP496+5,$AQ496+7)))&gt;=1,0,INDIRECT(ADDRESS(($AO496-1)*3+$AP496+5,$AQ496+7)))))</f>
        <v>0</v>
      </c>
      <c r="AS496" s="304">
        <f ca="1">COUNTIF(INDIRECT("H"&amp;(ROW()+12*(($AO496-1)*3+$AP496)-ROW())/12+5):INDIRECT("S"&amp;(ROW()+12*(($AO496-1)*3+$AP496)-ROW())/12+5),AR496)</f>
        <v>0</v>
      </c>
      <c r="AT496" s="306">
        <f ca="1">IF($AQ496=1,IF(INDIRECT(ADDRESS(($AO496-1)*3+$AP496+5,$AQ496+20))="",0,INDIRECT(ADDRESS(($AO496-1)*3+$AP496+5,$AQ496+20))),IF(INDIRECT(ADDRESS(($AO496-1)*3+$AP496+5,$AQ496+20))="",0,IF(COUNTIF(INDIRECT(ADDRESS(($AO496-1)*36+($AP496-1)*12+6,COLUMN())):INDIRECT(ADDRESS(($AO496-1)*36+($AP496-1)*12+$AQ496+4,COLUMN())),INDIRECT(ADDRESS(($AO496-1)*3+$AP496+5,$AQ496+20)))&gt;=1,0,INDIRECT(ADDRESS(($AO496-1)*3+$AP496+5,$AQ496+20)))))</f>
        <v>0</v>
      </c>
      <c r="AU496" s="304">
        <f ca="1">COUNTIF(INDIRECT("U"&amp;(ROW()+12*(($AO496-1)*3+$AP496)-ROW())/12+5):INDIRECT("AF"&amp;(ROW()+12*(($AO496-1)*3+$AP496)-ROW())/12+5),AT496)</f>
        <v>0</v>
      </c>
      <c r="AV496" s="304">
        <f ca="1">IF(AND(AR496+AT496&gt;0,AS496+AU496&gt;0),COUNTIF(AV$6:AV495,"&gt;0")+1,0)</f>
        <v>0</v>
      </c>
    </row>
    <row r="497" spans="41:48" x14ac:dyDescent="0.15">
      <c r="AO497" s="304">
        <v>14</v>
      </c>
      <c r="AP497" s="304">
        <v>2</v>
      </c>
      <c r="AQ497" s="304">
        <v>12</v>
      </c>
      <c r="AR497" s="306">
        <f ca="1">IF($AQ497=1,IF(INDIRECT(ADDRESS(($AO497-1)*3+$AP497+5,$AQ497+7))="",0,INDIRECT(ADDRESS(($AO497-1)*3+$AP497+5,$AQ497+7))),IF(INDIRECT(ADDRESS(($AO497-1)*3+$AP497+5,$AQ497+7))="",0,IF(COUNTIF(INDIRECT(ADDRESS(($AO497-1)*36+($AP497-1)*12+6,COLUMN())):INDIRECT(ADDRESS(($AO497-1)*36+($AP497-1)*12+$AQ497+4,COLUMN())),INDIRECT(ADDRESS(($AO497-1)*3+$AP497+5,$AQ497+7)))&gt;=1,0,INDIRECT(ADDRESS(($AO497-1)*3+$AP497+5,$AQ497+7)))))</f>
        <v>0</v>
      </c>
      <c r="AS497" s="304">
        <f ca="1">COUNTIF(INDIRECT("H"&amp;(ROW()+12*(($AO497-1)*3+$AP497)-ROW())/12+5):INDIRECT("S"&amp;(ROW()+12*(($AO497-1)*3+$AP497)-ROW())/12+5),AR497)</f>
        <v>0</v>
      </c>
      <c r="AT497" s="306">
        <f ca="1">IF($AQ497=1,IF(INDIRECT(ADDRESS(($AO497-1)*3+$AP497+5,$AQ497+20))="",0,INDIRECT(ADDRESS(($AO497-1)*3+$AP497+5,$AQ497+20))),IF(INDIRECT(ADDRESS(($AO497-1)*3+$AP497+5,$AQ497+20))="",0,IF(COUNTIF(INDIRECT(ADDRESS(($AO497-1)*36+($AP497-1)*12+6,COLUMN())):INDIRECT(ADDRESS(($AO497-1)*36+($AP497-1)*12+$AQ497+4,COLUMN())),INDIRECT(ADDRESS(($AO497-1)*3+$AP497+5,$AQ497+20)))&gt;=1,0,INDIRECT(ADDRESS(($AO497-1)*3+$AP497+5,$AQ497+20)))))</f>
        <v>0</v>
      </c>
      <c r="AU497" s="304">
        <f ca="1">COUNTIF(INDIRECT("U"&amp;(ROW()+12*(($AO497-1)*3+$AP497)-ROW())/12+5):INDIRECT("AF"&amp;(ROW()+12*(($AO497-1)*3+$AP497)-ROW())/12+5),AT497)</f>
        <v>0</v>
      </c>
      <c r="AV497" s="304">
        <f ca="1">IF(AND(AR497+AT497&gt;0,AS497+AU497&gt;0),COUNTIF(AV$6:AV496,"&gt;0")+1,0)</f>
        <v>0</v>
      </c>
    </row>
    <row r="498" spans="41:48" x14ac:dyDescent="0.15">
      <c r="AO498" s="304">
        <v>14</v>
      </c>
      <c r="AP498" s="304">
        <v>3</v>
      </c>
      <c r="AQ498" s="304">
        <v>1</v>
      </c>
      <c r="AR498" s="306">
        <f ca="1">IF($AQ498=1,IF(INDIRECT(ADDRESS(($AO498-1)*3+$AP498+5,$AQ498+7))="",0,INDIRECT(ADDRESS(($AO498-1)*3+$AP498+5,$AQ498+7))),IF(INDIRECT(ADDRESS(($AO498-1)*3+$AP498+5,$AQ498+7))="",0,IF(COUNTIF(INDIRECT(ADDRESS(($AO498-1)*36+($AP498-1)*12+6,COLUMN())):INDIRECT(ADDRESS(($AO498-1)*36+($AP498-1)*12+$AQ498+4,COLUMN())),INDIRECT(ADDRESS(($AO498-1)*3+$AP498+5,$AQ498+7)))&gt;=1,0,INDIRECT(ADDRESS(($AO498-1)*3+$AP498+5,$AQ498+7)))))</f>
        <v>0</v>
      </c>
      <c r="AS498" s="304">
        <f ca="1">COUNTIF(INDIRECT("H"&amp;(ROW()+12*(($AO498-1)*3+$AP498)-ROW())/12+5):INDIRECT("S"&amp;(ROW()+12*(($AO498-1)*3+$AP498)-ROW())/12+5),AR498)</f>
        <v>0</v>
      </c>
      <c r="AT498" s="306">
        <f ca="1">IF($AQ498=1,IF(INDIRECT(ADDRESS(($AO498-1)*3+$AP498+5,$AQ498+20))="",0,INDIRECT(ADDRESS(($AO498-1)*3+$AP498+5,$AQ498+20))),IF(INDIRECT(ADDRESS(($AO498-1)*3+$AP498+5,$AQ498+20))="",0,IF(COUNTIF(INDIRECT(ADDRESS(($AO498-1)*36+($AP498-1)*12+6,COLUMN())):INDIRECT(ADDRESS(($AO498-1)*36+($AP498-1)*12+$AQ498+4,COLUMN())),INDIRECT(ADDRESS(($AO498-1)*3+$AP498+5,$AQ498+20)))&gt;=1,0,INDIRECT(ADDRESS(($AO498-1)*3+$AP498+5,$AQ498+20)))))</f>
        <v>0</v>
      </c>
      <c r="AU498" s="304">
        <f ca="1">COUNTIF(INDIRECT("U"&amp;(ROW()+12*(($AO498-1)*3+$AP498)-ROW())/12+5):INDIRECT("AF"&amp;(ROW()+12*(($AO498-1)*3+$AP498)-ROW())/12+5),AT498)</f>
        <v>0</v>
      </c>
      <c r="AV498" s="304">
        <f ca="1">IF(AND(AR498+AT498&gt;0,AS498+AU498&gt;0),COUNTIF(AV$6:AV497,"&gt;0")+1,0)</f>
        <v>0</v>
      </c>
    </row>
    <row r="499" spans="41:48" x14ac:dyDescent="0.15">
      <c r="AO499" s="304">
        <v>14</v>
      </c>
      <c r="AP499" s="304">
        <v>3</v>
      </c>
      <c r="AQ499" s="304">
        <v>2</v>
      </c>
      <c r="AR499" s="306">
        <f ca="1">IF($AQ499=1,IF(INDIRECT(ADDRESS(($AO499-1)*3+$AP499+5,$AQ499+7))="",0,INDIRECT(ADDRESS(($AO499-1)*3+$AP499+5,$AQ499+7))),IF(INDIRECT(ADDRESS(($AO499-1)*3+$AP499+5,$AQ499+7))="",0,IF(COUNTIF(INDIRECT(ADDRESS(($AO499-1)*36+($AP499-1)*12+6,COLUMN())):INDIRECT(ADDRESS(($AO499-1)*36+($AP499-1)*12+$AQ499+4,COLUMN())),INDIRECT(ADDRESS(($AO499-1)*3+$AP499+5,$AQ499+7)))&gt;=1,0,INDIRECT(ADDRESS(($AO499-1)*3+$AP499+5,$AQ499+7)))))</f>
        <v>0</v>
      </c>
      <c r="AS499" s="304">
        <f ca="1">COUNTIF(INDIRECT("H"&amp;(ROW()+12*(($AO499-1)*3+$AP499)-ROW())/12+5):INDIRECT("S"&amp;(ROW()+12*(($AO499-1)*3+$AP499)-ROW())/12+5),AR499)</f>
        <v>0</v>
      </c>
      <c r="AT499" s="306">
        <f ca="1">IF($AQ499=1,IF(INDIRECT(ADDRESS(($AO499-1)*3+$AP499+5,$AQ499+20))="",0,INDIRECT(ADDRESS(($AO499-1)*3+$AP499+5,$AQ499+20))),IF(INDIRECT(ADDRESS(($AO499-1)*3+$AP499+5,$AQ499+20))="",0,IF(COUNTIF(INDIRECT(ADDRESS(($AO499-1)*36+($AP499-1)*12+6,COLUMN())):INDIRECT(ADDRESS(($AO499-1)*36+($AP499-1)*12+$AQ499+4,COLUMN())),INDIRECT(ADDRESS(($AO499-1)*3+$AP499+5,$AQ499+20)))&gt;=1,0,INDIRECT(ADDRESS(($AO499-1)*3+$AP499+5,$AQ499+20)))))</f>
        <v>0</v>
      </c>
      <c r="AU499" s="304">
        <f ca="1">COUNTIF(INDIRECT("U"&amp;(ROW()+12*(($AO499-1)*3+$AP499)-ROW())/12+5):INDIRECT("AF"&amp;(ROW()+12*(($AO499-1)*3+$AP499)-ROW())/12+5),AT499)</f>
        <v>0</v>
      </c>
      <c r="AV499" s="304">
        <f ca="1">IF(AND(AR499+AT499&gt;0,AS499+AU499&gt;0),COUNTIF(AV$6:AV498,"&gt;0")+1,0)</f>
        <v>0</v>
      </c>
    </row>
    <row r="500" spans="41:48" x14ac:dyDescent="0.15">
      <c r="AO500" s="304">
        <v>14</v>
      </c>
      <c r="AP500" s="304">
        <v>3</v>
      </c>
      <c r="AQ500" s="304">
        <v>3</v>
      </c>
      <c r="AR500" s="306">
        <f ca="1">IF($AQ500=1,IF(INDIRECT(ADDRESS(($AO500-1)*3+$AP500+5,$AQ500+7))="",0,INDIRECT(ADDRESS(($AO500-1)*3+$AP500+5,$AQ500+7))),IF(INDIRECT(ADDRESS(($AO500-1)*3+$AP500+5,$AQ500+7))="",0,IF(COUNTIF(INDIRECT(ADDRESS(($AO500-1)*36+($AP500-1)*12+6,COLUMN())):INDIRECT(ADDRESS(($AO500-1)*36+($AP500-1)*12+$AQ500+4,COLUMN())),INDIRECT(ADDRESS(($AO500-1)*3+$AP500+5,$AQ500+7)))&gt;=1,0,INDIRECT(ADDRESS(($AO500-1)*3+$AP500+5,$AQ500+7)))))</f>
        <v>0</v>
      </c>
      <c r="AS500" s="304">
        <f ca="1">COUNTIF(INDIRECT("H"&amp;(ROW()+12*(($AO500-1)*3+$AP500)-ROW())/12+5):INDIRECT("S"&amp;(ROW()+12*(($AO500-1)*3+$AP500)-ROW())/12+5),AR500)</f>
        <v>0</v>
      </c>
      <c r="AT500" s="306">
        <f ca="1">IF($AQ500=1,IF(INDIRECT(ADDRESS(($AO500-1)*3+$AP500+5,$AQ500+20))="",0,INDIRECT(ADDRESS(($AO500-1)*3+$AP500+5,$AQ500+20))),IF(INDIRECT(ADDRESS(($AO500-1)*3+$AP500+5,$AQ500+20))="",0,IF(COUNTIF(INDIRECT(ADDRESS(($AO500-1)*36+($AP500-1)*12+6,COLUMN())):INDIRECT(ADDRESS(($AO500-1)*36+($AP500-1)*12+$AQ500+4,COLUMN())),INDIRECT(ADDRESS(($AO500-1)*3+$AP500+5,$AQ500+20)))&gt;=1,0,INDIRECT(ADDRESS(($AO500-1)*3+$AP500+5,$AQ500+20)))))</f>
        <v>0</v>
      </c>
      <c r="AU500" s="304">
        <f ca="1">COUNTIF(INDIRECT("U"&amp;(ROW()+12*(($AO500-1)*3+$AP500)-ROW())/12+5):INDIRECT("AF"&amp;(ROW()+12*(($AO500-1)*3+$AP500)-ROW())/12+5),AT500)</f>
        <v>0</v>
      </c>
      <c r="AV500" s="304">
        <f ca="1">IF(AND(AR500+AT500&gt;0,AS500+AU500&gt;0),COUNTIF(AV$6:AV499,"&gt;0")+1,0)</f>
        <v>0</v>
      </c>
    </row>
    <row r="501" spans="41:48" x14ac:dyDescent="0.15">
      <c r="AO501" s="304">
        <v>14</v>
      </c>
      <c r="AP501" s="304">
        <v>3</v>
      </c>
      <c r="AQ501" s="304">
        <v>4</v>
      </c>
      <c r="AR501" s="306">
        <f ca="1">IF($AQ501=1,IF(INDIRECT(ADDRESS(($AO501-1)*3+$AP501+5,$AQ501+7))="",0,INDIRECT(ADDRESS(($AO501-1)*3+$AP501+5,$AQ501+7))),IF(INDIRECT(ADDRESS(($AO501-1)*3+$AP501+5,$AQ501+7))="",0,IF(COUNTIF(INDIRECT(ADDRESS(($AO501-1)*36+($AP501-1)*12+6,COLUMN())):INDIRECT(ADDRESS(($AO501-1)*36+($AP501-1)*12+$AQ501+4,COLUMN())),INDIRECT(ADDRESS(($AO501-1)*3+$AP501+5,$AQ501+7)))&gt;=1,0,INDIRECT(ADDRESS(($AO501-1)*3+$AP501+5,$AQ501+7)))))</f>
        <v>0</v>
      </c>
      <c r="AS501" s="304">
        <f ca="1">COUNTIF(INDIRECT("H"&amp;(ROW()+12*(($AO501-1)*3+$AP501)-ROW())/12+5):INDIRECT("S"&amp;(ROW()+12*(($AO501-1)*3+$AP501)-ROW())/12+5),AR501)</f>
        <v>0</v>
      </c>
      <c r="AT501" s="306">
        <f ca="1">IF($AQ501=1,IF(INDIRECT(ADDRESS(($AO501-1)*3+$AP501+5,$AQ501+20))="",0,INDIRECT(ADDRESS(($AO501-1)*3+$AP501+5,$AQ501+20))),IF(INDIRECT(ADDRESS(($AO501-1)*3+$AP501+5,$AQ501+20))="",0,IF(COUNTIF(INDIRECT(ADDRESS(($AO501-1)*36+($AP501-1)*12+6,COLUMN())):INDIRECT(ADDRESS(($AO501-1)*36+($AP501-1)*12+$AQ501+4,COLUMN())),INDIRECT(ADDRESS(($AO501-1)*3+$AP501+5,$AQ501+20)))&gt;=1,0,INDIRECT(ADDRESS(($AO501-1)*3+$AP501+5,$AQ501+20)))))</f>
        <v>0</v>
      </c>
      <c r="AU501" s="304">
        <f ca="1">COUNTIF(INDIRECT("U"&amp;(ROW()+12*(($AO501-1)*3+$AP501)-ROW())/12+5):INDIRECT("AF"&amp;(ROW()+12*(($AO501-1)*3+$AP501)-ROW())/12+5),AT501)</f>
        <v>0</v>
      </c>
      <c r="AV501" s="304">
        <f ca="1">IF(AND(AR501+AT501&gt;0,AS501+AU501&gt;0),COUNTIF(AV$6:AV500,"&gt;0")+1,0)</f>
        <v>0</v>
      </c>
    </row>
    <row r="502" spans="41:48" x14ac:dyDescent="0.15">
      <c r="AO502" s="304">
        <v>14</v>
      </c>
      <c r="AP502" s="304">
        <v>3</v>
      </c>
      <c r="AQ502" s="304">
        <v>5</v>
      </c>
      <c r="AR502" s="306">
        <f ca="1">IF($AQ502=1,IF(INDIRECT(ADDRESS(($AO502-1)*3+$AP502+5,$AQ502+7))="",0,INDIRECT(ADDRESS(($AO502-1)*3+$AP502+5,$AQ502+7))),IF(INDIRECT(ADDRESS(($AO502-1)*3+$AP502+5,$AQ502+7))="",0,IF(COUNTIF(INDIRECT(ADDRESS(($AO502-1)*36+($AP502-1)*12+6,COLUMN())):INDIRECT(ADDRESS(($AO502-1)*36+($AP502-1)*12+$AQ502+4,COLUMN())),INDIRECT(ADDRESS(($AO502-1)*3+$AP502+5,$AQ502+7)))&gt;=1,0,INDIRECT(ADDRESS(($AO502-1)*3+$AP502+5,$AQ502+7)))))</f>
        <v>0</v>
      </c>
      <c r="AS502" s="304">
        <f ca="1">COUNTIF(INDIRECT("H"&amp;(ROW()+12*(($AO502-1)*3+$AP502)-ROW())/12+5):INDIRECT("S"&amp;(ROW()+12*(($AO502-1)*3+$AP502)-ROW())/12+5),AR502)</f>
        <v>0</v>
      </c>
      <c r="AT502" s="306">
        <f ca="1">IF($AQ502=1,IF(INDIRECT(ADDRESS(($AO502-1)*3+$AP502+5,$AQ502+20))="",0,INDIRECT(ADDRESS(($AO502-1)*3+$AP502+5,$AQ502+20))),IF(INDIRECT(ADDRESS(($AO502-1)*3+$AP502+5,$AQ502+20))="",0,IF(COUNTIF(INDIRECT(ADDRESS(($AO502-1)*36+($AP502-1)*12+6,COLUMN())):INDIRECT(ADDRESS(($AO502-1)*36+($AP502-1)*12+$AQ502+4,COLUMN())),INDIRECT(ADDRESS(($AO502-1)*3+$AP502+5,$AQ502+20)))&gt;=1,0,INDIRECT(ADDRESS(($AO502-1)*3+$AP502+5,$AQ502+20)))))</f>
        <v>0</v>
      </c>
      <c r="AU502" s="304">
        <f ca="1">COUNTIF(INDIRECT("U"&amp;(ROW()+12*(($AO502-1)*3+$AP502)-ROW())/12+5):INDIRECT("AF"&amp;(ROW()+12*(($AO502-1)*3+$AP502)-ROW())/12+5),AT502)</f>
        <v>0</v>
      </c>
      <c r="AV502" s="304">
        <f ca="1">IF(AND(AR502+AT502&gt;0,AS502+AU502&gt;0),COUNTIF(AV$6:AV501,"&gt;0")+1,0)</f>
        <v>0</v>
      </c>
    </row>
    <row r="503" spans="41:48" x14ac:dyDescent="0.15">
      <c r="AO503" s="304">
        <v>14</v>
      </c>
      <c r="AP503" s="304">
        <v>3</v>
      </c>
      <c r="AQ503" s="304">
        <v>6</v>
      </c>
      <c r="AR503" s="306">
        <f ca="1">IF($AQ503=1,IF(INDIRECT(ADDRESS(($AO503-1)*3+$AP503+5,$AQ503+7))="",0,INDIRECT(ADDRESS(($AO503-1)*3+$AP503+5,$AQ503+7))),IF(INDIRECT(ADDRESS(($AO503-1)*3+$AP503+5,$AQ503+7))="",0,IF(COUNTIF(INDIRECT(ADDRESS(($AO503-1)*36+($AP503-1)*12+6,COLUMN())):INDIRECT(ADDRESS(($AO503-1)*36+($AP503-1)*12+$AQ503+4,COLUMN())),INDIRECT(ADDRESS(($AO503-1)*3+$AP503+5,$AQ503+7)))&gt;=1,0,INDIRECT(ADDRESS(($AO503-1)*3+$AP503+5,$AQ503+7)))))</f>
        <v>0</v>
      </c>
      <c r="AS503" s="304">
        <f ca="1">COUNTIF(INDIRECT("H"&amp;(ROW()+12*(($AO503-1)*3+$AP503)-ROW())/12+5):INDIRECT("S"&amp;(ROW()+12*(($AO503-1)*3+$AP503)-ROW())/12+5),AR503)</f>
        <v>0</v>
      </c>
      <c r="AT503" s="306">
        <f ca="1">IF($AQ503=1,IF(INDIRECT(ADDRESS(($AO503-1)*3+$AP503+5,$AQ503+20))="",0,INDIRECT(ADDRESS(($AO503-1)*3+$AP503+5,$AQ503+20))),IF(INDIRECT(ADDRESS(($AO503-1)*3+$AP503+5,$AQ503+20))="",0,IF(COUNTIF(INDIRECT(ADDRESS(($AO503-1)*36+($AP503-1)*12+6,COLUMN())):INDIRECT(ADDRESS(($AO503-1)*36+($AP503-1)*12+$AQ503+4,COLUMN())),INDIRECT(ADDRESS(($AO503-1)*3+$AP503+5,$AQ503+20)))&gt;=1,0,INDIRECT(ADDRESS(($AO503-1)*3+$AP503+5,$AQ503+20)))))</f>
        <v>0</v>
      </c>
      <c r="AU503" s="304">
        <f ca="1">COUNTIF(INDIRECT("U"&amp;(ROW()+12*(($AO503-1)*3+$AP503)-ROW())/12+5):INDIRECT("AF"&amp;(ROW()+12*(($AO503-1)*3+$AP503)-ROW())/12+5),AT503)</f>
        <v>0</v>
      </c>
      <c r="AV503" s="304">
        <f ca="1">IF(AND(AR503+AT503&gt;0,AS503+AU503&gt;0),COUNTIF(AV$6:AV502,"&gt;0")+1,0)</f>
        <v>0</v>
      </c>
    </row>
    <row r="504" spans="41:48" x14ac:dyDescent="0.15">
      <c r="AO504" s="304">
        <v>14</v>
      </c>
      <c r="AP504" s="304">
        <v>3</v>
      </c>
      <c r="AQ504" s="304">
        <v>7</v>
      </c>
      <c r="AR504" s="306">
        <f ca="1">IF($AQ504=1,IF(INDIRECT(ADDRESS(($AO504-1)*3+$AP504+5,$AQ504+7))="",0,INDIRECT(ADDRESS(($AO504-1)*3+$AP504+5,$AQ504+7))),IF(INDIRECT(ADDRESS(($AO504-1)*3+$AP504+5,$AQ504+7))="",0,IF(COUNTIF(INDIRECT(ADDRESS(($AO504-1)*36+($AP504-1)*12+6,COLUMN())):INDIRECT(ADDRESS(($AO504-1)*36+($AP504-1)*12+$AQ504+4,COLUMN())),INDIRECT(ADDRESS(($AO504-1)*3+$AP504+5,$AQ504+7)))&gt;=1,0,INDIRECT(ADDRESS(($AO504-1)*3+$AP504+5,$AQ504+7)))))</f>
        <v>0</v>
      </c>
      <c r="AS504" s="304">
        <f ca="1">COUNTIF(INDIRECT("H"&amp;(ROW()+12*(($AO504-1)*3+$AP504)-ROW())/12+5):INDIRECT("S"&amp;(ROW()+12*(($AO504-1)*3+$AP504)-ROW())/12+5),AR504)</f>
        <v>0</v>
      </c>
      <c r="AT504" s="306">
        <f ca="1">IF($AQ504=1,IF(INDIRECT(ADDRESS(($AO504-1)*3+$AP504+5,$AQ504+20))="",0,INDIRECT(ADDRESS(($AO504-1)*3+$AP504+5,$AQ504+20))),IF(INDIRECT(ADDRESS(($AO504-1)*3+$AP504+5,$AQ504+20))="",0,IF(COUNTIF(INDIRECT(ADDRESS(($AO504-1)*36+($AP504-1)*12+6,COLUMN())):INDIRECT(ADDRESS(($AO504-1)*36+($AP504-1)*12+$AQ504+4,COLUMN())),INDIRECT(ADDRESS(($AO504-1)*3+$AP504+5,$AQ504+20)))&gt;=1,0,INDIRECT(ADDRESS(($AO504-1)*3+$AP504+5,$AQ504+20)))))</f>
        <v>0</v>
      </c>
      <c r="AU504" s="304">
        <f ca="1">COUNTIF(INDIRECT("U"&amp;(ROW()+12*(($AO504-1)*3+$AP504)-ROW())/12+5):INDIRECT("AF"&amp;(ROW()+12*(($AO504-1)*3+$AP504)-ROW())/12+5),AT504)</f>
        <v>0</v>
      </c>
      <c r="AV504" s="304">
        <f ca="1">IF(AND(AR504+AT504&gt;0,AS504+AU504&gt;0),COUNTIF(AV$6:AV503,"&gt;0")+1,0)</f>
        <v>0</v>
      </c>
    </row>
    <row r="505" spans="41:48" x14ac:dyDescent="0.15">
      <c r="AO505" s="304">
        <v>14</v>
      </c>
      <c r="AP505" s="304">
        <v>3</v>
      </c>
      <c r="AQ505" s="304">
        <v>8</v>
      </c>
      <c r="AR505" s="306">
        <f ca="1">IF($AQ505=1,IF(INDIRECT(ADDRESS(($AO505-1)*3+$AP505+5,$AQ505+7))="",0,INDIRECT(ADDRESS(($AO505-1)*3+$AP505+5,$AQ505+7))),IF(INDIRECT(ADDRESS(($AO505-1)*3+$AP505+5,$AQ505+7))="",0,IF(COUNTIF(INDIRECT(ADDRESS(($AO505-1)*36+($AP505-1)*12+6,COLUMN())):INDIRECT(ADDRESS(($AO505-1)*36+($AP505-1)*12+$AQ505+4,COLUMN())),INDIRECT(ADDRESS(($AO505-1)*3+$AP505+5,$AQ505+7)))&gt;=1,0,INDIRECT(ADDRESS(($AO505-1)*3+$AP505+5,$AQ505+7)))))</f>
        <v>0</v>
      </c>
      <c r="AS505" s="304">
        <f ca="1">COUNTIF(INDIRECT("H"&amp;(ROW()+12*(($AO505-1)*3+$AP505)-ROW())/12+5):INDIRECT("S"&amp;(ROW()+12*(($AO505-1)*3+$AP505)-ROW())/12+5),AR505)</f>
        <v>0</v>
      </c>
      <c r="AT505" s="306">
        <f ca="1">IF($AQ505=1,IF(INDIRECT(ADDRESS(($AO505-1)*3+$AP505+5,$AQ505+20))="",0,INDIRECT(ADDRESS(($AO505-1)*3+$AP505+5,$AQ505+20))),IF(INDIRECT(ADDRESS(($AO505-1)*3+$AP505+5,$AQ505+20))="",0,IF(COUNTIF(INDIRECT(ADDRESS(($AO505-1)*36+($AP505-1)*12+6,COLUMN())):INDIRECT(ADDRESS(($AO505-1)*36+($AP505-1)*12+$AQ505+4,COLUMN())),INDIRECT(ADDRESS(($AO505-1)*3+$AP505+5,$AQ505+20)))&gt;=1,0,INDIRECT(ADDRESS(($AO505-1)*3+$AP505+5,$AQ505+20)))))</f>
        <v>0</v>
      </c>
      <c r="AU505" s="304">
        <f ca="1">COUNTIF(INDIRECT("U"&amp;(ROW()+12*(($AO505-1)*3+$AP505)-ROW())/12+5):INDIRECT("AF"&amp;(ROW()+12*(($AO505-1)*3+$AP505)-ROW())/12+5),AT505)</f>
        <v>0</v>
      </c>
      <c r="AV505" s="304">
        <f ca="1">IF(AND(AR505+AT505&gt;0,AS505+AU505&gt;0),COUNTIF(AV$6:AV504,"&gt;0")+1,0)</f>
        <v>0</v>
      </c>
    </row>
    <row r="506" spans="41:48" x14ac:dyDescent="0.15">
      <c r="AO506" s="304">
        <v>14</v>
      </c>
      <c r="AP506" s="304">
        <v>3</v>
      </c>
      <c r="AQ506" s="304">
        <v>9</v>
      </c>
      <c r="AR506" s="306">
        <f ca="1">IF($AQ506=1,IF(INDIRECT(ADDRESS(($AO506-1)*3+$AP506+5,$AQ506+7))="",0,INDIRECT(ADDRESS(($AO506-1)*3+$AP506+5,$AQ506+7))),IF(INDIRECT(ADDRESS(($AO506-1)*3+$AP506+5,$AQ506+7))="",0,IF(COUNTIF(INDIRECT(ADDRESS(($AO506-1)*36+($AP506-1)*12+6,COLUMN())):INDIRECT(ADDRESS(($AO506-1)*36+($AP506-1)*12+$AQ506+4,COLUMN())),INDIRECT(ADDRESS(($AO506-1)*3+$AP506+5,$AQ506+7)))&gt;=1,0,INDIRECT(ADDRESS(($AO506-1)*3+$AP506+5,$AQ506+7)))))</f>
        <v>0</v>
      </c>
      <c r="AS506" s="304">
        <f ca="1">COUNTIF(INDIRECT("H"&amp;(ROW()+12*(($AO506-1)*3+$AP506)-ROW())/12+5):INDIRECT("S"&amp;(ROW()+12*(($AO506-1)*3+$AP506)-ROW())/12+5),AR506)</f>
        <v>0</v>
      </c>
      <c r="AT506" s="306">
        <f ca="1">IF($AQ506=1,IF(INDIRECT(ADDRESS(($AO506-1)*3+$AP506+5,$AQ506+20))="",0,INDIRECT(ADDRESS(($AO506-1)*3+$AP506+5,$AQ506+20))),IF(INDIRECT(ADDRESS(($AO506-1)*3+$AP506+5,$AQ506+20))="",0,IF(COUNTIF(INDIRECT(ADDRESS(($AO506-1)*36+($AP506-1)*12+6,COLUMN())):INDIRECT(ADDRESS(($AO506-1)*36+($AP506-1)*12+$AQ506+4,COLUMN())),INDIRECT(ADDRESS(($AO506-1)*3+$AP506+5,$AQ506+20)))&gt;=1,0,INDIRECT(ADDRESS(($AO506-1)*3+$AP506+5,$AQ506+20)))))</f>
        <v>0</v>
      </c>
      <c r="AU506" s="304">
        <f ca="1">COUNTIF(INDIRECT("U"&amp;(ROW()+12*(($AO506-1)*3+$AP506)-ROW())/12+5):INDIRECT("AF"&amp;(ROW()+12*(($AO506-1)*3+$AP506)-ROW())/12+5),AT506)</f>
        <v>0</v>
      </c>
      <c r="AV506" s="304">
        <f ca="1">IF(AND(AR506+AT506&gt;0,AS506+AU506&gt;0),COUNTIF(AV$6:AV505,"&gt;0")+1,0)</f>
        <v>0</v>
      </c>
    </row>
    <row r="507" spans="41:48" x14ac:dyDescent="0.15">
      <c r="AO507" s="304">
        <v>14</v>
      </c>
      <c r="AP507" s="304">
        <v>3</v>
      </c>
      <c r="AQ507" s="304">
        <v>10</v>
      </c>
      <c r="AR507" s="306">
        <f ca="1">IF($AQ507=1,IF(INDIRECT(ADDRESS(($AO507-1)*3+$AP507+5,$AQ507+7))="",0,INDIRECT(ADDRESS(($AO507-1)*3+$AP507+5,$AQ507+7))),IF(INDIRECT(ADDRESS(($AO507-1)*3+$AP507+5,$AQ507+7))="",0,IF(COUNTIF(INDIRECT(ADDRESS(($AO507-1)*36+($AP507-1)*12+6,COLUMN())):INDIRECT(ADDRESS(($AO507-1)*36+($AP507-1)*12+$AQ507+4,COLUMN())),INDIRECT(ADDRESS(($AO507-1)*3+$AP507+5,$AQ507+7)))&gt;=1,0,INDIRECT(ADDRESS(($AO507-1)*3+$AP507+5,$AQ507+7)))))</f>
        <v>0</v>
      </c>
      <c r="AS507" s="304">
        <f ca="1">COUNTIF(INDIRECT("H"&amp;(ROW()+12*(($AO507-1)*3+$AP507)-ROW())/12+5):INDIRECT("S"&amp;(ROW()+12*(($AO507-1)*3+$AP507)-ROW())/12+5),AR507)</f>
        <v>0</v>
      </c>
      <c r="AT507" s="306">
        <f ca="1">IF($AQ507=1,IF(INDIRECT(ADDRESS(($AO507-1)*3+$AP507+5,$AQ507+20))="",0,INDIRECT(ADDRESS(($AO507-1)*3+$AP507+5,$AQ507+20))),IF(INDIRECT(ADDRESS(($AO507-1)*3+$AP507+5,$AQ507+20))="",0,IF(COUNTIF(INDIRECT(ADDRESS(($AO507-1)*36+($AP507-1)*12+6,COLUMN())):INDIRECT(ADDRESS(($AO507-1)*36+($AP507-1)*12+$AQ507+4,COLUMN())),INDIRECT(ADDRESS(($AO507-1)*3+$AP507+5,$AQ507+20)))&gt;=1,0,INDIRECT(ADDRESS(($AO507-1)*3+$AP507+5,$AQ507+20)))))</f>
        <v>0</v>
      </c>
      <c r="AU507" s="304">
        <f ca="1">COUNTIF(INDIRECT("U"&amp;(ROW()+12*(($AO507-1)*3+$AP507)-ROW())/12+5):INDIRECT("AF"&amp;(ROW()+12*(($AO507-1)*3+$AP507)-ROW())/12+5),AT507)</f>
        <v>0</v>
      </c>
      <c r="AV507" s="304">
        <f ca="1">IF(AND(AR507+AT507&gt;0,AS507+AU507&gt;0),COUNTIF(AV$6:AV506,"&gt;0")+1,0)</f>
        <v>0</v>
      </c>
    </row>
    <row r="508" spans="41:48" x14ac:dyDescent="0.15">
      <c r="AO508" s="304">
        <v>14</v>
      </c>
      <c r="AP508" s="304">
        <v>3</v>
      </c>
      <c r="AQ508" s="304">
        <v>11</v>
      </c>
      <c r="AR508" s="306">
        <f ca="1">IF($AQ508=1,IF(INDIRECT(ADDRESS(($AO508-1)*3+$AP508+5,$AQ508+7))="",0,INDIRECT(ADDRESS(($AO508-1)*3+$AP508+5,$AQ508+7))),IF(INDIRECT(ADDRESS(($AO508-1)*3+$AP508+5,$AQ508+7))="",0,IF(COUNTIF(INDIRECT(ADDRESS(($AO508-1)*36+($AP508-1)*12+6,COLUMN())):INDIRECT(ADDRESS(($AO508-1)*36+($AP508-1)*12+$AQ508+4,COLUMN())),INDIRECT(ADDRESS(($AO508-1)*3+$AP508+5,$AQ508+7)))&gt;=1,0,INDIRECT(ADDRESS(($AO508-1)*3+$AP508+5,$AQ508+7)))))</f>
        <v>0</v>
      </c>
      <c r="AS508" s="304">
        <f ca="1">COUNTIF(INDIRECT("H"&amp;(ROW()+12*(($AO508-1)*3+$AP508)-ROW())/12+5):INDIRECT("S"&amp;(ROW()+12*(($AO508-1)*3+$AP508)-ROW())/12+5),AR508)</f>
        <v>0</v>
      </c>
      <c r="AT508" s="306">
        <f ca="1">IF($AQ508=1,IF(INDIRECT(ADDRESS(($AO508-1)*3+$AP508+5,$AQ508+20))="",0,INDIRECT(ADDRESS(($AO508-1)*3+$AP508+5,$AQ508+20))),IF(INDIRECT(ADDRESS(($AO508-1)*3+$AP508+5,$AQ508+20))="",0,IF(COUNTIF(INDIRECT(ADDRESS(($AO508-1)*36+($AP508-1)*12+6,COLUMN())):INDIRECT(ADDRESS(($AO508-1)*36+($AP508-1)*12+$AQ508+4,COLUMN())),INDIRECT(ADDRESS(($AO508-1)*3+$AP508+5,$AQ508+20)))&gt;=1,0,INDIRECT(ADDRESS(($AO508-1)*3+$AP508+5,$AQ508+20)))))</f>
        <v>0</v>
      </c>
      <c r="AU508" s="304">
        <f ca="1">COUNTIF(INDIRECT("U"&amp;(ROW()+12*(($AO508-1)*3+$AP508)-ROW())/12+5):INDIRECT("AF"&amp;(ROW()+12*(($AO508-1)*3+$AP508)-ROW())/12+5),AT508)</f>
        <v>0</v>
      </c>
      <c r="AV508" s="304">
        <f ca="1">IF(AND(AR508+AT508&gt;0,AS508+AU508&gt;0),COUNTIF(AV$6:AV507,"&gt;0")+1,0)</f>
        <v>0</v>
      </c>
    </row>
    <row r="509" spans="41:48" x14ac:dyDescent="0.15">
      <c r="AO509" s="304">
        <v>14</v>
      </c>
      <c r="AP509" s="304">
        <v>3</v>
      </c>
      <c r="AQ509" s="304">
        <v>12</v>
      </c>
      <c r="AR509" s="306">
        <f ca="1">IF($AQ509=1,IF(INDIRECT(ADDRESS(($AO509-1)*3+$AP509+5,$AQ509+7))="",0,INDIRECT(ADDRESS(($AO509-1)*3+$AP509+5,$AQ509+7))),IF(INDIRECT(ADDRESS(($AO509-1)*3+$AP509+5,$AQ509+7))="",0,IF(COUNTIF(INDIRECT(ADDRESS(($AO509-1)*36+($AP509-1)*12+6,COLUMN())):INDIRECT(ADDRESS(($AO509-1)*36+($AP509-1)*12+$AQ509+4,COLUMN())),INDIRECT(ADDRESS(($AO509-1)*3+$AP509+5,$AQ509+7)))&gt;=1,0,INDIRECT(ADDRESS(($AO509-1)*3+$AP509+5,$AQ509+7)))))</f>
        <v>0</v>
      </c>
      <c r="AS509" s="304">
        <f ca="1">COUNTIF(INDIRECT("H"&amp;(ROW()+12*(($AO509-1)*3+$AP509)-ROW())/12+5):INDIRECT("S"&amp;(ROW()+12*(($AO509-1)*3+$AP509)-ROW())/12+5),AR509)</f>
        <v>0</v>
      </c>
      <c r="AT509" s="306">
        <f ca="1">IF($AQ509=1,IF(INDIRECT(ADDRESS(($AO509-1)*3+$AP509+5,$AQ509+20))="",0,INDIRECT(ADDRESS(($AO509-1)*3+$AP509+5,$AQ509+20))),IF(INDIRECT(ADDRESS(($AO509-1)*3+$AP509+5,$AQ509+20))="",0,IF(COUNTIF(INDIRECT(ADDRESS(($AO509-1)*36+($AP509-1)*12+6,COLUMN())):INDIRECT(ADDRESS(($AO509-1)*36+($AP509-1)*12+$AQ509+4,COLUMN())),INDIRECT(ADDRESS(($AO509-1)*3+$AP509+5,$AQ509+20)))&gt;=1,0,INDIRECT(ADDRESS(($AO509-1)*3+$AP509+5,$AQ509+20)))))</f>
        <v>0</v>
      </c>
      <c r="AU509" s="304">
        <f ca="1">COUNTIF(INDIRECT("U"&amp;(ROW()+12*(($AO509-1)*3+$AP509)-ROW())/12+5):INDIRECT("AF"&amp;(ROW()+12*(($AO509-1)*3+$AP509)-ROW())/12+5),AT509)</f>
        <v>0</v>
      </c>
      <c r="AV509" s="304">
        <f ca="1">IF(AND(AR509+AT509&gt;0,AS509+AU509&gt;0),COUNTIF(AV$6:AV508,"&gt;0")+1,0)</f>
        <v>0</v>
      </c>
    </row>
    <row r="510" spans="41:48" x14ac:dyDescent="0.15">
      <c r="AO510" s="304">
        <v>15</v>
      </c>
      <c r="AP510" s="304">
        <v>1</v>
      </c>
      <c r="AQ510" s="304">
        <v>1</v>
      </c>
      <c r="AR510" s="306">
        <f ca="1">IF($AQ510=1,IF(INDIRECT(ADDRESS(($AO510-1)*3+$AP510+5,$AQ510+7))="",0,INDIRECT(ADDRESS(($AO510-1)*3+$AP510+5,$AQ510+7))),IF(INDIRECT(ADDRESS(($AO510-1)*3+$AP510+5,$AQ510+7))="",0,IF(COUNTIF(INDIRECT(ADDRESS(($AO510-1)*36+($AP510-1)*12+6,COLUMN())):INDIRECT(ADDRESS(($AO510-1)*36+($AP510-1)*12+$AQ510+4,COLUMN())),INDIRECT(ADDRESS(($AO510-1)*3+$AP510+5,$AQ510+7)))&gt;=1,0,INDIRECT(ADDRESS(($AO510-1)*3+$AP510+5,$AQ510+7)))))</f>
        <v>0</v>
      </c>
      <c r="AS510" s="304">
        <f ca="1">COUNTIF(INDIRECT("H"&amp;(ROW()+12*(($AO510-1)*3+$AP510)-ROW())/12+5):INDIRECT("S"&amp;(ROW()+12*(($AO510-1)*3+$AP510)-ROW())/12+5),AR510)</f>
        <v>0</v>
      </c>
      <c r="AT510" s="306">
        <f ca="1">IF($AQ510=1,IF(INDIRECT(ADDRESS(($AO510-1)*3+$AP510+5,$AQ510+20))="",0,INDIRECT(ADDRESS(($AO510-1)*3+$AP510+5,$AQ510+20))),IF(INDIRECT(ADDRESS(($AO510-1)*3+$AP510+5,$AQ510+20))="",0,IF(COUNTIF(INDIRECT(ADDRESS(($AO510-1)*36+($AP510-1)*12+6,COLUMN())):INDIRECT(ADDRESS(($AO510-1)*36+($AP510-1)*12+$AQ510+4,COLUMN())),INDIRECT(ADDRESS(($AO510-1)*3+$AP510+5,$AQ510+20)))&gt;=1,0,INDIRECT(ADDRESS(($AO510-1)*3+$AP510+5,$AQ510+20)))))</f>
        <v>0</v>
      </c>
      <c r="AU510" s="304">
        <f ca="1">COUNTIF(INDIRECT("U"&amp;(ROW()+12*(($AO510-1)*3+$AP510)-ROW())/12+5):INDIRECT("AF"&amp;(ROW()+12*(($AO510-1)*3+$AP510)-ROW())/12+5),AT510)</f>
        <v>0</v>
      </c>
      <c r="AV510" s="304">
        <f ca="1">IF(AND(AR510+AT510&gt;0,AS510+AU510&gt;0),COUNTIF(AV$6:AV509,"&gt;0")+1,0)</f>
        <v>0</v>
      </c>
    </row>
    <row r="511" spans="41:48" x14ac:dyDescent="0.15">
      <c r="AO511" s="304">
        <v>15</v>
      </c>
      <c r="AP511" s="304">
        <v>1</v>
      </c>
      <c r="AQ511" s="304">
        <v>2</v>
      </c>
      <c r="AR511" s="306">
        <f ca="1">IF($AQ511=1,IF(INDIRECT(ADDRESS(($AO511-1)*3+$AP511+5,$AQ511+7))="",0,INDIRECT(ADDRESS(($AO511-1)*3+$AP511+5,$AQ511+7))),IF(INDIRECT(ADDRESS(($AO511-1)*3+$AP511+5,$AQ511+7))="",0,IF(COUNTIF(INDIRECT(ADDRESS(($AO511-1)*36+($AP511-1)*12+6,COLUMN())):INDIRECT(ADDRESS(($AO511-1)*36+($AP511-1)*12+$AQ511+4,COLUMN())),INDIRECT(ADDRESS(($AO511-1)*3+$AP511+5,$AQ511+7)))&gt;=1,0,INDIRECT(ADDRESS(($AO511-1)*3+$AP511+5,$AQ511+7)))))</f>
        <v>0</v>
      </c>
      <c r="AS511" s="304">
        <f ca="1">COUNTIF(INDIRECT("H"&amp;(ROW()+12*(($AO511-1)*3+$AP511)-ROW())/12+5):INDIRECT("S"&amp;(ROW()+12*(($AO511-1)*3+$AP511)-ROW())/12+5),AR511)</f>
        <v>0</v>
      </c>
      <c r="AT511" s="306">
        <f ca="1">IF($AQ511=1,IF(INDIRECT(ADDRESS(($AO511-1)*3+$AP511+5,$AQ511+20))="",0,INDIRECT(ADDRESS(($AO511-1)*3+$AP511+5,$AQ511+20))),IF(INDIRECT(ADDRESS(($AO511-1)*3+$AP511+5,$AQ511+20))="",0,IF(COUNTIF(INDIRECT(ADDRESS(($AO511-1)*36+($AP511-1)*12+6,COLUMN())):INDIRECT(ADDRESS(($AO511-1)*36+($AP511-1)*12+$AQ511+4,COLUMN())),INDIRECT(ADDRESS(($AO511-1)*3+$AP511+5,$AQ511+20)))&gt;=1,0,INDIRECT(ADDRESS(($AO511-1)*3+$AP511+5,$AQ511+20)))))</f>
        <v>0</v>
      </c>
      <c r="AU511" s="304">
        <f ca="1">COUNTIF(INDIRECT("U"&amp;(ROW()+12*(($AO511-1)*3+$AP511)-ROW())/12+5):INDIRECT("AF"&amp;(ROW()+12*(($AO511-1)*3+$AP511)-ROW())/12+5),AT511)</f>
        <v>0</v>
      </c>
      <c r="AV511" s="304">
        <f ca="1">IF(AND(AR511+AT511&gt;0,AS511+AU511&gt;0),COUNTIF(AV$6:AV510,"&gt;0")+1,0)</f>
        <v>0</v>
      </c>
    </row>
    <row r="512" spans="41:48" x14ac:dyDescent="0.15">
      <c r="AO512" s="304">
        <v>15</v>
      </c>
      <c r="AP512" s="304">
        <v>1</v>
      </c>
      <c r="AQ512" s="304">
        <v>3</v>
      </c>
      <c r="AR512" s="306">
        <f ca="1">IF($AQ512=1,IF(INDIRECT(ADDRESS(($AO512-1)*3+$AP512+5,$AQ512+7))="",0,INDIRECT(ADDRESS(($AO512-1)*3+$AP512+5,$AQ512+7))),IF(INDIRECT(ADDRESS(($AO512-1)*3+$AP512+5,$AQ512+7))="",0,IF(COUNTIF(INDIRECT(ADDRESS(($AO512-1)*36+($AP512-1)*12+6,COLUMN())):INDIRECT(ADDRESS(($AO512-1)*36+($AP512-1)*12+$AQ512+4,COLUMN())),INDIRECT(ADDRESS(($AO512-1)*3+$AP512+5,$AQ512+7)))&gt;=1,0,INDIRECT(ADDRESS(($AO512-1)*3+$AP512+5,$AQ512+7)))))</f>
        <v>0</v>
      </c>
      <c r="AS512" s="304">
        <f ca="1">COUNTIF(INDIRECT("H"&amp;(ROW()+12*(($AO512-1)*3+$AP512)-ROW())/12+5):INDIRECT("S"&amp;(ROW()+12*(($AO512-1)*3+$AP512)-ROW())/12+5),AR512)</f>
        <v>0</v>
      </c>
      <c r="AT512" s="306">
        <f ca="1">IF($AQ512=1,IF(INDIRECT(ADDRESS(($AO512-1)*3+$AP512+5,$AQ512+20))="",0,INDIRECT(ADDRESS(($AO512-1)*3+$AP512+5,$AQ512+20))),IF(INDIRECT(ADDRESS(($AO512-1)*3+$AP512+5,$AQ512+20))="",0,IF(COUNTIF(INDIRECT(ADDRESS(($AO512-1)*36+($AP512-1)*12+6,COLUMN())):INDIRECT(ADDRESS(($AO512-1)*36+($AP512-1)*12+$AQ512+4,COLUMN())),INDIRECT(ADDRESS(($AO512-1)*3+$AP512+5,$AQ512+20)))&gt;=1,0,INDIRECT(ADDRESS(($AO512-1)*3+$AP512+5,$AQ512+20)))))</f>
        <v>0</v>
      </c>
      <c r="AU512" s="304">
        <f ca="1">COUNTIF(INDIRECT("U"&amp;(ROW()+12*(($AO512-1)*3+$AP512)-ROW())/12+5):INDIRECT("AF"&amp;(ROW()+12*(($AO512-1)*3+$AP512)-ROW())/12+5),AT512)</f>
        <v>0</v>
      </c>
      <c r="AV512" s="304">
        <f ca="1">IF(AND(AR512+AT512&gt;0,AS512+AU512&gt;0),COUNTIF(AV$6:AV511,"&gt;0")+1,0)</f>
        <v>0</v>
      </c>
    </row>
    <row r="513" spans="41:48" x14ac:dyDescent="0.15">
      <c r="AO513" s="304">
        <v>15</v>
      </c>
      <c r="AP513" s="304">
        <v>1</v>
      </c>
      <c r="AQ513" s="304">
        <v>4</v>
      </c>
      <c r="AR513" s="306">
        <f ca="1">IF($AQ513=1,IF(INDIRECT(ADDRESS(($AO513-1)*3+$AP513+5,$AQ513+7))="",0,INDIRECT(ADDRESS(($AO513-1)*3+$AP513+5,$AQ513+7))),IF(INDIRECT(ADDRESS(($AO513-1)*3+$AP513+5,$AQ513+7))="",0,IF(COUNTIF(INDIRECT(ADDRESS(($AO513-1)*36+($AP513-1)*12+6,COLUMN())):INDIRECT(ADDRESS(($AO513-1)*36+($AP513-1)*12+$AQ513+4,COLUMN())),INDIRECT(ADDRESS(($AO513-1)*3+$AP513+5,$AQ513+7)))&gt;=1,0,INDIRECT(ADDRESS(($AO513-1)*3+$AP513+5,$AQ513+7)))))</f>
        <v>0</v>
      </c>
      <c r="AS513" s="304">
        <f ca="1">COUNTIF(INDIRECT("H"&amp;(ROW()+12*(($AO513-1)*3+$AP513)-ROW())/12+5):INDIRECT("S"&amp;(ROW()+12*(($AO513-1)*3+$AP513)-ROW())/12+5),AR513)</f>
        <v>0</v>
      </c>
      <c r="AT513" s="306">
        <f ca="1">IF($AQ513=1,IF(INDIRECT(ADDRESS(($AO513-1)*3+$AP513+5,$AQ513+20))="",0,INDIRECT(ADDRESS(($AO513-1)*3+$AP513+5,$AQ513+20))),IF(INDIRECT(ADDRESS(($AO513-1)*3+$AP513+5,$AQ513+20))="",0,IF(COUNTIF(INDIRECT(ADDRESS(($AO513-1)*36+($AP513-1)*12+6,COLUMN())):INDIRECT(ADDRESS(($AO513-1)*36+($AP513-1)*12+$AQ513+4,COLUMN())),INDIRECT(ADDRESS(($AO513-1)*3+$AP513+5,$AQ513+20)))&gt;=1,0,INDIRECT(ADDRESS(($AO513-1)*3+$AP513+5,$AQ513+20)))))</f>
        <v>0</v>
      </c>
      <c r="AU513" s="304">
        <f ca="1">COUNTIF(INDIRECT("U"&amp;(ROW()+12*(($AO513-1)*3+$AP513)-ROW())/12+5):INDIRECT("AF"&amp;(ROW()+12*(($AO513-1)*3+$AP513)-ROW())/12+5),AT513)</f>
        <v>0</v>
      </c>
      <c r="AV513" s="304">
        <f ca="1">IF(AND(AR513+AT513&gt;0,AS513+AU513&gt;0),COUNTIF(AV$6:AV512,"&gt;0")+1,0)</f>
        <v>0</v>
      </c>
    </row>
    <row r="514" spans="41:48" x14ac:dyDescent="0.15">
      <c r="AO514" s="304">
        <v>15</v>
      </c>
      <c r="AP514" s="304">
        <v>1</v>
      </c>
      <c r="AQ514" s="304">
        <v>5</v>
      </c>
      <c r="AR514" s="306">
        <f ca="1">IF($AQ514=1,IF(INDIRECT(ADDRESS(($AO514-1)*3+$AP514+5,$AQ514+7))="",0,INDIRECT(ADDRESS(($AO514-1)*3+$AP514+5,$AQ514+7))),IF(INDIRECT(ADDRESS(($AO514-1)*3+$AP514+5,$AQ514+7))="",0,IF(COUNTIF(INDIRECT(ADDRESS(($AO514-1)*36+($AP514-1)*12+6,COLUMN())):INDIRECT(ADDRESS(($AO514-1)*36+($AP514-1)*12+$AQ514+4,COLUMN())),INDIRECT(ADDRESS(($AO514-1)*3+$AP514+5,$AQ514+7)))&gt;=1,0,INDIRECT(ADDRESS(($AO514-1)*3+$AP514+5,$AQ514+7)))))</f>
        <v>0</v>
      </c>
      <c r="AS514" s="304">
        <f ca="1">COUNTIF(INDIRECT("H"&amp;(ROW()+12*(($AO514-1)*3+$AP514)-ROW())/12+5):INDIRECT("S"&amp;(ROW()+12*(($AO514-1)*3+$AP514)-ROW())/12+5),AR514)</f>
        <v>0</v>
      </c>
      <c r="AT514" s="306">
        <f ca="1">IF($AQ514=1,IF(INDIRECT(ADDRESS(($AO514-1)*3+$AP514+5,$AQ514+20))="",0,INDIRECT(ADDRESS(($AO514-1)*3+$AP514+5,$AQ514+20))),IF(INDIRECT(ADDRESS(($AO514-1)*3+$AP514+5,$AQ514+20))="",0,IF(COUNTIF(INDIRECT(ADDRESS(($AO514-1)*36+($AP514-1)*12+6,COLUMN())):INDIRECT(ADDRESS(($AO514-1)*36+($AP514-1)*12+$AQ514+4,COLUMN())),INDIRECT(ADDRESS(($AO514-1)*3+$AP514+5,$AQ514+20)))&gt;=1,0,INDIRECT(ADDRESS(($AO514-1)*3+$AP514+5,$AQ514+20)))))</f>
        <v>0</v>
      </c>
      <c r="AU514" s="304">
        <f ca="1">COUNTIF(INDIRECT("U"&amp;(ROW()+12*(($AO514-1)*3+$AP514)-ROW())/12+5):INDIRECT("AF"&amp;(ROW()+12*(($AO514-1)*3+$AP514)-ROW())/12+5),AT514)</f>
        <v>0</v>
      </c>
      <c r="AV514" s="304">
        <f ca="1">IF(AND(AR514+AT514&gt;0,AS514+AU514&gt;0),COUNTIF(AV$6:AV513,"&gt;0")+1,0)</f>
        <v>0</v>
      </c>
    </row>
    <row r="515" spans="41:48" x14ac:dyDescent="0.15">
      <c r="AO515" s="304">
        <v>15</v>
      </c>
      <c r="AP515" s="304">
        <v>1</v>
      </c>
      <c r="AQ515" s="304">
        <v>6</v>
      </c>
      <c r="AR515" s="306">
        <f ca="1">IF($AQ515=1,IF(INDIRECT(ADDRESS(($AO515-1)*3+$AP515+5,$AQ515+7))="",0,INDIRECT(ADDRESS(($AO515-1)*3+$AP515+5,$AQ515+7))),IF(INDIRECT(ADDRESS(($AO515-1)*3+$AP515+5,$AQ515+7))="",0,IF(COUNTIF(INDIRECT(ADDRESS(($AO515-1)*36+($AP515-1)*12+6,COLUMN())):INDIRECT(ADDRESS(($AO515-1)*36+($AP515-1)*12+$AQ515+4,COLUMN())),INDIRECT(ADDRESS(($AO515-1)*3+$AP515+5,$AQ515+7)))&gt;=1,0,INDIRECT(ADDRESS(($AO515-1)*3+$AP515+5,$AQ515+7)))))</f>
        <v>0</v>
      </c>
      <c r="AS515" s="304">
        <f ca="1">COUNTIF(INDIRECT("H"&amp;(ROW()+12*(($AO515-1)*3+$AP515)-ROW())/12+5):INDIRECT("S"&amp;(ROW()+12*(($AO515-1)*3+$AP515)-ROW())/12+5),AR515)</f>
        <v>0</v>
      </c>
      <c r="AT515" s="306">
        <f ca="1">IF($AQ515=1,IF(INDIRECT(ADDRESS(($AO515-1)*3+$AP515+5,$AQ515+20))="",0,INDIRECT(ADDRESS(($AO515-1)*3+$AP515+5,$AQ515+20))),IF(INDIRECT(ADDRESS(($AO515-1)*3+$AP515+5,$AQ515+20))="",0,IF(COUNTIF(INDIRECT(ADDRESS(($AO515-1)*36+($AP515-1)*12+6,COLUMN())):INDIRECT(ADDRESS(($AO515-1)*36+($AP515-1)*12+$AQ515+4,COLUMN())),INDIRECT(ADDRESS(($AO515-1)*3+$AP515+5,$AQ515+20)))&gt;=1,0,INDIRECT(ADDRESS(($AO515-1)*3+$AP515+5,$AQ515+20)))))</f>
        <v>0</v>
      </c>
      <c r="AU515" s="304">
        <f ca="1">COUNTIF(INDIRECT("U"&amp;(ROW()+12*(($AO515-1)*3+$AP515)-ROW())/12+5):INDIRECT("AF"&amp;(ROW()+12*(($AO515-1)*3+$AP515)-ROW())/12+5),AT515)</f>
        <v>0</v>
      </c>
      <c r="AV515" s="304">
        <f ca="1">IF(AND(AR515+AT515&gt;0,AS515+AU515&gt;0),COUNTIF(AV$6:AV514,"&gt;0")+1,0)</f>
        <v>0</v>
      </c>
    </row>
    <row r="516" spans="41:48" x14ac:dyDescent="0.15">
      <c r="AO516" s="304">
        <v>15</v>
      </c>
      <c r="AP516" s="304">
        <v>1</v>
      </c>
      <c r="AQ516" s="304">
        <v>7</v>
      </c>
      <c r="AR516" s="306">
        <f ca="1">IF($AQ516=1,IF(INDIRECT(ADDRESS(($AO516-1)*3+$AP516+5,$AQ516+7))="",0,INDIRECT(ADDRESS(($AO516-1)*3+$AP516+5,$AQ516+7))),IF(INDIRECT(ADDRESS(($AO516-1)*3+$AP516+5,$AQ516+7))="",0,IF(COUNTIF(INDIRECT(ADDRESS(($AO516-1)*36+($AP516-1)*12+6,COLUMN())):INDIRECT(ADDRESS(($AO516-1)*36+($AP516-1)*12+$AQ516+4,COLUMN())),INDIRECT(ADDRESS(($AO516-1)*3+$AP516+5,$AQ516+7)))&gt;=1,0,INDIRECT(ADDRESS(($AO516-1)*3+$AP516+5,$AQ516+7)))))</f>
        <v>0</v>
      </c>
      <c r="AS516" s="304">
        <f ca="1">COUNTIF(INDIRECT("H"&amp;(ROW()+12*(($AO516-1)*3+$AP516)-ROW())/12+5):INDIRECT("S"&amp;(ROW()+12*(($AO516-1)*3+$AP516)-ROW())/12+5),AR516)</f>
        <v>0</v>
      </c>
      <c r="AT516" s="306">
        <f ca="1">IF($AQ516=1,IF(INDIRECT(ADDRESS(($AO516-1)*3+$AP516+5,$AQ516+20))="",0,INDIRECT(ADDRESS(($AO516-1)*3+$AP516+5,$AQ516+20))),IF(INDIRECT(ADDRESS(($AO516-1)*3+$AP516+5,$AQ516+20))="",0,IF(COUNTIF(INDIRECT(ADDRESS(($AO516-1)*36+($AP516-1)*12+6,COLUMN())):INDIRECT(ADDRESS(($AO516-1)*36+($AP516-1)*12+$AQ516+4,COLUMN())),INDIRECT(ADDRESS(($AO516-1)*3+$AP516+5,$AQ516+20)))&gt;=1,0,INDIRECT(ADDRESS(($AO516-1)*3+$AP516+5,$AQ516+20)))))</f>
        <v>0</v>
      </c>
      <c r="AU516" s="304">
        <f ca="1">COUNTIF(INDIRECT("U"&amp;(ROW()+12*(($AO516-1)*3+$AP516)-ROW())/12+5):INDIRECT("AF"&amp;(ROW()+12*(($AO516-1)*3+$AP516)-ROW())/12+5),AT516)</f>
        <v>0</v>
      </c>
      <c r="AV516" s="304">
        <f ca="1">IF(AND(AR516+AT516&gt;0,AS516+AU516&gt;0),COUNTIF(AV$6:AV515,"&gt;0")+1,0)</f>
        <v>0</v>
      </c>
    </row>
    <row r="517" spans="41:48" x14ac:dyDescent="0.15">
      <c r="AO517" s="304">
        <v>15</v>
      </c>
      <c r="AP517" s="304">
        <v>1</v>
      </c>
      <c r="AQ517" s="304">
        <v>8</v>
      </c>
      <c r="AR517" s="306">
        <f ca="1">IF($AQ517=1,IF(INDIRECT(ADDRESS(($AO517-1)*3+$AP517+5,$AQ517+7))="",0,INDIRECT(ADDRESS(($AO517-1)*3+$AP517+5,$AQ517+7))),IF(INDIRECT(ADDRESS(($AO517-1)*3+$AP517+5,$AQ517+7))="",0,IF(COUNTIF(INDIRECT(ADDRESS(($AO517-1)*36+($AP517-1)*12+6,COLUMN())):INDIRECT(ADDRESS(($AO517-1)*36+($AP517-1)*12+$AQ517+4,COLUMN())),INDIRECT(ADDRESS(($AO517-1)*3+$AP517+5,$AQ517+7)))&gt;=1,0,INDIRECT(ADDRESS(($AO517-1)*3+$AP517+5,$AQ517+7)))))</f>
        <v>0</v>
      </c>
      <c r="AS517" s="304">
        <f ca="1">COUNTIF(INDIRECT("H"&amp;(ROW()+12*(($AO517-1)*3+$AP517)-ROW())/12+5):INDIRECT("S"&amp;(ROW()+12*(($AO517-1)*3+$AP517)-ROW())/12+5),AR517)</f>
        <v>0</v>
      </c>
      <c r="AT517" s="306">
        <f ca="1">IF($AQ517=1,IF(INDIRECT(ADDRESS(($AO517-1)*3+$AP517+5,$AQ517+20))="",0,INDIRECT(ADDRESS(($AO517-1)*3+$AP517+5,$AQ517+20))),IF(INDIRECT(ADDRESS(($AO517-1)*3+$AP517+5,$AQ517+20))="",0,IF(COUNTIF(INDIRECT(ADDRESS(($AO517-1)*36+($AP517-1)*12+6,COLUMN())):INDIRECT(ADDRESS(($AO517-1)*36+($AP517-1)*12+$AQ517+4,COLUMN())),INDIRECT(ADDRESS(($AO517-1)*3+$AP517+5,$AQ517+20)))&gt;=1,0,INDIRECT(ADDRESS(($AO517-1)*3+$AP517+5,$AQ517+20)))))</f>
        <v>0</v>
      </c>
      <c r="AU517" s="304">
        <f ca="1">COUNTIF(INDIRECT("U"&amp;(ROW()+12*(($AO517-1)*3+$AP517)-ROW())/12+5):INDIRECT("AF"&amp;(ROW()+12*(($AO517-1)*3+$AP517)-ROW())/12+5),AT517)</f>
        <v>0</v>
      </c>
      <c r="AV517" s="304">
        <f ca="1">IF(AND(AR517+AT517&gt;0,AS517+AU517&gt;0),COUNTIF(AV$6:AV516,"&gt;0")+1,0)</f>
        <v>0</v>
      </c>
    </row>
    <row r="518" spans="41:48" x14ac:dyDescent="0.15">
      <c r="AO518" s="304">
        <v>15</v>
      </c>
      <c r="AP518" s="304">
        <v>1</v>
      </c>
      <c r="AQ518" s="304">
        <v>9</v>
      </c>
      <c r="AR518" s="306">
        <f ca="1">IF($AQ518=1,IF(INDIRECT(ADDRESS(($AO518-1)*3+$AP518+5,$AQ518+7))="",0,INDIRECT(ADDRESS(($AO518-1)*3+$AP518+5,$AQ518+7))),IF(INDIRECT(ADDRESS(($AO518-1)*3+$AP518+5,$AQ518+7))="",0,IF(COUNTIF(INDIRECT(ADDRESS(($AO518-1)*36+($AP518-1)*12+6,COLUMN())):INDIRECT(ADDRESS(($AO518-1)*36+($AP518-1)*12+$AQ518+4,COLUMN())),INDIRECT(ADDRESS(($AO518-1)*3+$AP518+5,$AQ518+7)))&gt;=1,0,INDIRECT(ADDRESS(($AO518-1)*3+$AP518+5,$AQ518+7)))))</f>
        <v>0</v>
      </c>
      <c r="AS518" s="304">
        <f ca="1">COUNTIF(INDIRECT("H"&amp;(ROW()+12*(($AO518-1)*3+$AP518)-ROW())/12+5):INDIRECT("S"&amp;(ROW()+12*(($AO518-1)*3+$AP518)-ROW())/12+5),AR518)</f>
        <v>0</v>
      </c>
      <c r="AT518" s="306">
        <f ca="1">IF($AQ518=1,IF(INDIRECT(ADDRESS(($AO518-1)*3+$AP518+5,$AQ518+20))="",0,INDIRECT(ADDRESS(($AO518-1)*3+$AP518+5,$AQ518+20))),IF(INDIRECT(ADDRESS(($AO518-1)*3+$AP518+5,$AQ518+20))="",0,IF(COUNTIF(INDIRECT(ADDRESS(($AO518-1)*36+($AP518-1)*12+6,COLUMN())):INDIRECT(ADDRESS(($AO518-1)*36+($AP518-1)*12+$AQ518+4,COLUMN())),INDIRECT(ADDRESS(($AO518-1)*3+$AP518+5,$AQ518+20)))&gt;=1,0,INDIRECT(ADDRESS(($AO518-1)*3+$AP518+5,$AQ518+20)))))</f>
        <v>0</v>
      </c>
      <c r="AU518" s="304">
        <f ca="1">COUNTIF(INDIRECT("U"&amp;(ROW()+12*(($AO518-1)*3+$AP518)-ROW())/12+5):INDIRECT("AF"&amp;(ROW()+12*(($AO518-1)*3+$AP518)-ROW())/12+5),AT518)</f>
        <v>0</v>
      </c>
      <c r="AV518" s="304">
        <f ca="1">IF(AND(AR518+AT518&gt;0,AS518+AU518&gt;0),COUNTIF(AV$6:AV517,"&gt;0")+1,0)</f>
        <v>0</v>
      </c>
    </row>
    <row r="519" spans="41:48" x14ac:dyDescent="0.15">
      <c r="AO519" s="304">
        <v>15</v>
      </c>
      <c r="AP519" s="304">
        <v>1</v>
      </c>
      <c r="AQ519" s="304">
        <v>10</v>
      </c>
      <c r="AR519" s="306">
        <f ca="1">IF($AQ519=1,IF(INDIRECT(ADDRESS(($AO519-1)*3+$AP519+5,$AQ519+7))="",0,INDIRECT(ADDRESS(($AO519-1)*3+$AP519+5,$AQ519+7))),IF(INDIRECT(ADDRESS(($AO519-1)*3+$AP519+5,$AQ519+7))="",0,IF(COUNTIF(INDIRECT(ADDRESS(($AO519-1)*36+($AP519-1)*12+6,COLUMN())):INDIRECT(ADDRESS(($AO519-1)*36+($AP519-1)*12+$AQ519+4,COLUMN())),INDIRECT(ADDRESS(($AO519-1)*3+$AP519+5,$AQ519+7)))&gt;=1,0,INDIRECT(ADDRESS(($AO519-1)*3+$AP519+5,$AQ519+7)))))</f>
        <v>0</v>
      </c>
      <c r="AS519" s="304">
        <f ca="1">COUNTIF(INDIRECT("H"&amp;(ROW()+12*(($AO519-1)*3+$AP519)-ROW())/12+5):INDIRECT("S"&amp;(ROW()+12*(($AO519-1)*3+$AP519)-ROW())/12+5),AR519)</f>
        <v>0</v>
      </c>
      <c r="AT519" s="306">
        <f ca="1">IF($AQ519=1,IF(INDIRECT(ADDRESS(($AO519-1)*3+$AP519+5,$AQ519+20))="",0,INDIRECT(ADDRESS(($AO519-1)*3+$AP519+5,$AQ519+20))),IF(INDIRECT(ADDRESS(($AO519-1)*3+$AP519+5,$AQ519+20))="",0,IF(COUNTIF(INDIRECT(ADDRESS(($AO519-1)*36+($AP519-1)*12+6,COLUMN())):INDIRECT(ADDRESS(($AO519-1)*36+($AP519-1)*12+$AQ519+4,COLUMN())),INDIRECT(ADDRESS(($AO519-1)*3+$AP519+5,$AQ519+20)))&gt;=1,0,INDIRECT(ADDRESS(($AO519-1)*3+$AP519+5,$AQ519+20)))))</f>
        <v>0</v>
      </c>
      <c r="AU519" s="304">
        <f ca="1">COUNTIF(INDIRECT("U"&amp;(ROW()+12*(($AO519-1)*3+$AP519)-ROW())/12+5):INDIRECT("AF"&amp;(ROW()+12*(($AO519-1)*3+$AP519)-ROW())/12+5),AT519)</f>
        <v>0</v>
      </c>
      <c r="AV519" s="304">
        <f ca="1">IF(AND(AR519+AT519&gt;0,AS519+AU519&gt;0),COUNTIF(AV$6:AV518,"&gt;0")+1,0)</f>
        <v>0</v>
      </c>
    </row>
    <row r="520" spans="41:48" x14ac:dyDescent="0.15">
      <c r="AO520" s="304">
        <v>15</v>
      </c>
      <c r="AP520" s="304">
        <v>1</v>
      </c>
      <c r="AQ520" s="304">
        <v>11</v>
      </c>
      <c r="AR520" s="306">
        <f ca="1">IF($AQ520=1,IF(INDIRECT(ADDRESS(($AO520-1)*3+$AP520+5,$AQ520+7))="",0,INDIRECT(ADDRESS(($AO520-1)*3+$AP520+5,$AQ520+7))),IF(INDIRECT(ADDRESS(($AO520-1)*3+$AP520+5,$AQ520+7))="",0,IF(COUNTIF(INDIRECT(ADDRESS(($AO520-1)*36+($AP520-1)*12+6,COLUMN())):INDIRECT(ADDRESS(($AO520-1)*36+($AP520-1)*12+$AQ520+4,COLUMN())),INDIRECT(ADDRESS(($AO520-1)*3+$AP520+5,$AQ520+7)))&gt;=1,0,INDIRECT(ADDRESS(($AO520-1)*3+$AP520+5,$AQ520+7)))))</f>
        <v>0</v>
      </c>
      <c r="AS520" s="304">
        <f ca="1">COUNTIF(INDIRECT("H"&amp;(ROW()+12*(($AO520-1)*3+$AP520)-ROW())/12+5):INDIRECT("S"&amp;(ROW()+12*(($AO520-1)*3+$AP520)-ROW())/12+5),AR520)</f>
        <v>0</v>
      </c>
      <c r="AT520" s="306">
        <f ca="1">IF($AQ520=1,IF(INDIRECT(ADDRESS(($AO520-1)*3+$AP520+5,$AQ520+20))="",0,INDIRECT(ADDRESS(($AO520-1)*3+$AP520+5,$AQ520+20))),IF(INDIRECT(ADDRESS(($AO520-1)*3+$AP520+5,$AQ520+20))="",0,IF(COUNTIF(INDIRECT(ADDRESS(($AO520-1)*36+($AP520-1)*12+6,COLUMN())):INDIRECT(ADDRESS(($AO520-1)*36+($AP520-1)*12+$AQ520+4,COLUMN())),INDIRECT(ADDRESS(($AO520-1)*3+$AP520+5,$AQ520+20)))&gt;=1,0,INDIRECT(ADDRESS(($AO520-1)*3+$AP520+5,$AQ520+20)))))</f>
        <v>0</v>
      </c>
      <c r="AU520" s="304">
        <f ca="1">COUNTIF(INDIRECT("U"&amp;(ROW()+12*(($AO520-1)*3+$AP520)-ROW())/12+5):INDIRECT("AF"&amp;(ROW()+12*(($AO520-1)*3+$AP520)-ROW())/12+5),AT520)</f>
        <v>0</v>
      </c>
      <c r="AV520" s="304">
        <f ca="1">IF(AND(AR520+AT520&gt;0,AS520+AU520&gt;0),COUNTIF(AV$6:AV519,"&gt;0")+1,0)</f>
        <v>0</v>
      </c>
    </row>
    <row r="521" spans="41:48" x14ac:dyDescent="0.15">
      <c r="AO521" s="304">
        <v>15</v>
      </c>
      <c r="AP521" s="304">
        <v>1</v>
      </c>
      <c r="AQ521" s="304">
        <v>12</v>
      </c>
      <c r="AR521" s="306">
        <f ca="1">IF($AQ521=1,IF(INDIRECT(ADDRESS(($AO521-1)*3+$AP521+5,$AQ521+7))="",0,INDIRECT(ADDRESS(($AO521-1)*3+$AP521+5,$AQ521+7))),IF(INDIRECT(ADDRESS(($AO521-1)*3+$AP521+5,$AQ521+7))="",0,IF(COUNTIF(INDIRECT(ADDRESS(($AO521-1)*36+($AP521-1)*12+6,COLUMN())):INDIRECT(ADDRESS(($AO521-1)*36+($AP521-1)*12+$AQ521+4,COLUMN())),INDIRECT(ADDRESS(($AO521-1)*3+$AP521+5,$AQ521+7)))&gt;=1,0,INDIRECT(ADDRESS(($AO521-1)*3+$AP521+5,$AQ521+7)))))</f>
        <v>0</v>
      </c>
      <c r="AS521" s="304">
        <f ca="1">COUNTIF(INDIRECT("H"&amp;(ROW()+12*(($AO521-1)*3+$AP521)-ROW())/12+5):INDIRECT("S"&amp;(ROW()+12*(($AO521-1)*3+$AP521)-ROW())/12+5),AR521)</f>
        <v>0</v>
      </c>
      <c r="AT521" s="306">
        <f ca="1">IF($AQ521=1,IF(INDIRECT(ADDRESS(($AO521-1)*3+$AP521+5,$AQ521+20))="",0,INDIRECT(ADDRESS(($AO521-1)*3+$AP521+5,$AQ521+20))),IF(INDIRECT(ADDRESS(($AO521-1)*3+$AP521+5,$AQ521+20))="",0,IF(COUNTIF(INDIRECT(ADDRESS(($AO521-1)*36+($AP521-1)*12+6,COLUMN())):INDIRECT(ADDRESS(($AO521-1)*36+($AP521-1)*12+$AQ521+4,COLUMN())),INDIRECT(ADDRESS(($AO521-1)*3+$AP521+5,$AQ521+20)))&gt;=1,0,INDIRECT(ADDRESS(($AO521-1)*3+$AP521+5,$AQ521+20)))))</f>
        <v>0</v>
      </c>
      <c r="AU521" s="304">
        <f ca="1">COUNTIF(INDIRECT("U"&amp;(ROW()+12*(($AO521-1)*3+$AP521)-ROW())/12+5):INDIRECT("AF"&amp;(ROW()+12*(($AO521-1)*3+$AP521)-ROW())/12+5),AT521)</f>
        <v>0</v>
      </c>
      <c r="AV521" s="304">
        <f ca="1">IF(AND(AR521+AT521&gt;0,AS521+AU521&gt;0),COUNTIF(AV$6:AV520,"&gt;0")+1,0)</f>
        <v>0</v>
      </c>
    </row>
    <row r="522" spans="41:48" x14ac:dyDescent="0.15">
      <c r="AO522" s="304">
        <v>15</v>
      </c>
      <c r="AP522" s="304">
        <v>2</v>
      </c>
      <c r="AQ522" s="304">
        <v>1</v>
      </c>
      <c r="AR522" s="306">
        <f ca="1">IF($AQ522=1,IF(INDIRECT(ADDRESS(($AO522-1)*3+$AP522+5,$AQ522+7))="",0,INDIRECT(ADDRESS(($AO522-1)*3+$AP522+5,$AQ522+7))),IF(INDIRECT(ADDRESS(($AO522-1)*3+$AP522+5,$AQ522+7))="",0,IF(COUNTIF(INDIRECT(ADDRESS(($AO522-1)*36+($AP522-1)*12+6,COLUMN())):INDIRECT(ADDRESS(($AO522-1)*36+($AP522-1)*12+$AQ522+4,COLUMN())),INDIRECT(ADDRESS(($AO522-1)*3+$AP522+5,$AQ522+7)))&gt;=1,0,INDIRECT(ADDRESS(($AO522-1)*3+$AP522+5,$AQ522+7)))))</f>
        <v>0</v>
      </c>
      <c r="AS522" s="304">
        <f ca="1">COUNTIF(INDIRECT("H"&amp;(ROW()+12*(($AO522-1)*3+$AP522)-ROW())/12+5):INDIRECT("S"&amp;(ROW()+12*(($AO522-1)*3+$AP522)-ROW())/12+5),AR522)</f>
        <v>0</v>
      </c>
      <c r="AT522" s="306">
        <f ca="1">IF($AQ522=1,IF(INDIRECT(ADDRESS(($AO522-1)*3+$AP522+5,$AQ522+20))="",0,INDIRECT(ADDRESS(($AO522-1)*3+$AP522+5,$AQ522+20))),IF(INDIRECT(ADDRESS(($AO522-1)*3+$AP522+5,$AQ522+20))="",0,IF(COUNTIF(INDIRECT(ADDRESS(($AO522-1)*36+($AP522-1)*12+6,COLUMN())):INDIRECT(ADDRESS(($AO522-1)*36+($AP522-1)*12+$AQ522+4,COLUMN())),INDIRECT(ADDRESS(($AO522-1)*3+$AP522+5,$AQ522+20)))&gt;=1,0,INDIRECT(ADDRESS(($AO522-1)*3+$AP522+5,$AQ522+20)))))</f>
        <v>0</v>
      </c>
      <c r="AU522" s="304">
        <f ca="1">COUNTIF(INDIRECT("U"&amp;(ROW()+12*(($AO522-1)*3+$AP522)-ROW())/12+5):INDIRECT("AF"&amp;(ROW()+12*(($AO522-1)*3+$AP522)-ROW())/12+5),AT522)</f>
        <v>0</v>
      </c>
      <c r="AV522" s="304">
        <f ca="1">IF(AND(AR522+AT522&gt;0,AS522+AU522&gt;0),COUNTIF(AV$6:AV521,"&gt;0")+1,0)</f>
        <v>0</v>
      </c>
    </row>
    <row r="523" spans="41:48" x14ac:dyDescent="0.15">
      <c r="AO523" s="304">
        <v>15</v>
      </c>
      <c r="AP523" s="304">
        <v>2</v>
      </c>
      <c r="AQ523" s="304">
        <v>2</v>
      </c>
      <c r="AR523" s="306">
        <f ca="1">IF($AQ523=1,IF(INDIRECT(ADDRESS(($AO523-1)*3+$AP523+5,$AQ523+7))="",0,INDIRECT(ADDRESS(($AO523-1)*3+$AP523+5,$AQ523+7))),IF(INDIRECT(ADDRESS(($AO523-1)*3+$AP523+5,$AQ523+7))="",0,IF(COUNTIF(INDIRECT(ADDRESS(($AO523-1)*36+($AP523-1)*12+6,COLUMN())):INDIRECT(ADDRESS(($AO523-1)*36+($AP523-1)*12+$AQ523+4,COLUMN())),INDIRECT(ADDRESS(($AO523-1)*3+$AP523+5,$AQ523+7)))&gt;=1,0,INDIRECT(ADDRESS(($AO523-1)*3+$AP523+5,$AQ523+7)))))</f>
        <v>0</v>
      </c>
      <c r="AS523" s="304">
        <f ca="1">COUNTIF(INDIRECT("H"&amp;(ROW()+12*(($AO523-1)*3+$AP523)-ROW())/12+5):INDIRECT("S"&amp;(ROW()+12*(($AO523-1)*3+$AP523)-ROW())/12+5),AR523)</f>
        <v>0</v>
      </c>
      <c r="AT523" s="306">
        <f ca="1">IF($AQ523=1,IF(INDIRECT(ADDRESS(($AO523-1)*3+$AP523+5,$AQ523+20))="",0,INDIRECT(ADDRESS(($AO523-1)*3+$AP523+5,$AQ523+20))),IF(INDIRECT(ADDRESS(($AO523-1)*3+$AP523+5,$AQ523+20))="",0,IF(COUNTIF(INDIRECT(ADDRESS(($AO523-1)*36+($AP523-1)*12+6,COLUMN())):INDIRECT(ADDRESS(($AO523-1)*36+($AP523-1)*12+$AQ523+4,COLUMN())),INDIRECT(ADDRESS(($AO523-1)*3+$AP523+5,$AQ523+20)))&gt;=1,0,INDIRECT(ADDRESS(($AO523-1)*3+$AP523+5,$AQ523+20)))))</f>
        <v>0</v>
      </c>
      <c r="AU523" s="304">
        <f ca="1">COUNTIF(INDIRECT("U"&amp;(ROW()+12*(($AO523-1)*3+$AP523)-ROW())/12+5):INDIRECT("AF"&amp;(ROW()+12*(($AO523-1)*3+$AP523)-ROW())/12+5),AT523)</f>
        <v>0</v>
      </c>
      <c r="AV523" s="304">
        <f ca="1">IF(AND(AR523+AT523&gt;0,AS523+AU523&gt;0),COUNTIF(AV$6:AV522,"&gt;0")+1,0)</f>
        <v>0</v>
      </c>
    </row>
    <row r="524" spans="41:48" x14ac:dyDescent="0.15">
      <c r="AO524" s="304">
        <v>15</v>
      </c>
      <c r="AP524" s="304">
        <v>2</v>
      </c>
      <c r="AQ524" s="304">
        <v>3</v>
      </c>
      <c r="AR524" s="306">
        <f ca="1">IF($AQ524=1,IF(INDIRECT(ADDRESS(($AO524-1)*3+$AP524+5,$AQ524+7))="",0,INDIRECT(ADDRESS(($AO524-1)*3+$AP524+5,$AQ524+7))),IF(INDIRECT(ADDRESS(($AO524-1)*3+$AP524+5,$AQ524+7))="",0,IF(COUNTIF(INDIRECT(ADDRESS(($AO524-1)*36+($AP524-1)*12+6,COLUMN())):INDIRECT(ADDRESS(($AO524-1)*36+($AP524-1)*12+$AQ524+4,COLUMN())),INDIRECT(ADDRESS(($AO524-1)*3+$AP524+5,$AQ524+7)))&gt;=1,0,INDIRECT(ADDRESS(($AO524-1)*3+$AP524+5,$AQ524+7)))))</f>
        <v>0</v>
      </c>
      <c r="AS524" s="304">
        <f ca="1">COUNTIF(INDIRECT("H"&amp;(ROW()+12*(($AO524-1)*3+$AP524)-ROW())/12+5):INDIRECT("S"&amp;(ROW()+12*(($AO524-1)*3+$AP524)-ROW())/12+5),AR524)</f>
        <v>0</v>
      </c>
      <c r="AT524" s="306">
        <f ca="1">IF($AQ524=1,IF(INDIRECT(ADDRESS(($AO524-1)*3+$AP524+5,$AQ524+20))="",0,INDIRECT(ADDRESS(($AO524-1)*3+$AP524+5,$AQ524+20))),IF(INDIRECT(ADDRESS(($AO524-1)*3+$AP524+5,$AQ524+20))="",0,IF(COUNTIF(INDIRECT(ADDRESS(($AO524-1)*36+($AP524-1)*12+6,COLUMN())):INDIRECT(ADDRESS(($AO524-1)*36+($AP524-1)*12+$AQ524+4,COLUMN())),INDIRECT(ADDRESS(($AO524-1)*3+$AP524+5,$AQ524+20)))&gt;=1,0,INDIRECT(ADDRESS(($AO524-1)*3+$AP524+5,$AQ524+20)))))</f>
        <v>0</v>
      </c>
      <c r="AU524" s="304">
        <f ca="1">COUNTIF(INDIRECT("U"&amp;(ROW()+12*(($AO524-1)*3+$AP524)-ROW())/12+5):INDIRECT("AF"&amp;(ROW()+12*(($AO524-1)*3+$AP524)-ROW())/12+5),AT524)</f>
        <v>0</v>
      </c>
      <c r="AV524" s="304">
        <f ca="1">IF(AND(AR524+AT524&gt;0,AS524+AU524&gt;0),COUNTIF(AV$6:AV523,"&gt;0")+1,0)</f>
        <v>0</v>
      </c>
    </row>
    <row r="525" spans="41:48" x14ac:dyDescent="0.15">
      <c r="AO525" s="304">
        <v>15</v>
      </c>
      <c r="AP525" s="304">
        <v>2</v>
      </c>
      <c r="AQ525" s="304">
        <v>4</v>
      </c>
      <c r="AR525" s="306">
        <f ca="1">IF($AQ525=1,IF(INDIRECT(ADDRESS(($AO525-1)*3+$AP525+5,$AQ525+7))="",0,INDIRECT(ADDRESS(($AO525-1)*3+$AP525+5,$AQ525+7))),IF(INDIRECT(ADDRESS(($AO525-1)*3+$AP525+5,$AQ525+7))="",0,IF(COUNTIF(INDIRECT(ADDRESS(($AO525-1)*36+($AP525-1)*12+6,COLUMN())):INDIRECT(ADDRESS(($AO525-1)*36+($AP525-1)*12+$AQ525+4,COLUMN())),INDIRECT(ADDRESS(($AO525-1)*3+$AP525+5,$AQ525+7)))&gt;=1,0,INDIRECT(ADDRESS(($AO525-1)*3+$AP525+5,$AQ525+7)))))</f>
        <v>0</v>
      </c>
      <c r="AS525" s="304">
        <f ca="1">COUNTIF(INDIRECT("H"&amp;(ROW()+12*(($AO525-1)*3+$AP525)-ROW())/12+5):INDIRECT("S"&amp;(ROW()+12*(($AO525-1)*3+$AP525)-ROW())/12+5),AR525)</f>
        <v>0</v>
      </c>
      <c r="AT525" s="306">
        <f ca="1">IF($AQ525=1,IF(INDIRECT(ADDRESS(($AO525-1)*3+$AP525+5,$AQ525+20))="",0,INDIRECT(ADDRESS(($AO525-1)*3+$AP525+5,$AQ525+20))),IF(INDIRECT(ADDRESS(($AO525-1)*3+$AP525+5,$AQ525+20))="",0,IF(COUNTIF(INDIRECT(ADDRESS(($AO525-1)*36+($AP525-1)*12+6,COLUMN())):INDIRECT(ADDRESS(($AO525-1)*36+($AP525-1)*12+$AQ525+4,COLUMN())),INDIRECT(ADDRESS(($AO525-1)*3+$AP525+5,$AQ525+20)))&gt;=1,0,INDIRECT(ADDRESS(($AO525-1)*3+$AP525+5,$AQ525+20)))))</f>
        <v>0</v>
      </c>
      <c r="AU525" s="304">
        <f ca="1">COUNTIF(INDIRECT("U"&amp;(ROW()+12*(($AO525-1)*3+$AP525)-ROW())/12+5):INDIRECT("AF"&amp;(ROW()+12*(($AO525-1)*3+$AP525)-ROW())/12+5),AT525)</f>
        <v>0</v>
      </c>
      <c r="AV525" s="304">
        <f ca="1">IF(AND(AR525+AT525&gt;0,AS525+AU525&gt;0),COUNTIF(AV$6:AV524,"&gt;0")+1,0)</f>
        <v>0</v>
      </c>
    </row>
    <row r="526" spans="41:48" x14ac:dyDescent="0.15">
      <c r="AO526" s="304">
        <v>15</v>
      </c>
      <c r="AP526" s="304">
        <v>2</v>
      </c>
      <c r="AQ526" s="304">
        <v>5</v>
      </c>
      <c r="AR526" s="306">
        <f ca="1">IF($AQ526=1,IF(INDIRECT(ADDRESS(($AO526-1)*3+$AP526+5,$AQ526+7))="",0,INDIRECT(ADDRESS(($AO526-1)*3+$AP526+5,$AQ526+7))),IF(INDIRECT(ADDRESS(($AO526-1)*3+$AP526+5,$AQ526+7))="",0,IF(COUNTIF(INDIRECT(ADDRESS(($AO526-1)*36+($AP526-1)*12+6,COLUMN())):INDIRECT(ADDRESS(($AO526-1)*36+($AP526-1)*12+$AQ526+4,COLUMN())),INDIRECT(ADDRESS(($AO526-1)*3+$AP526+5,$AQ526+7)))&gt;=1,0,INDIRECT(ADDRESS(($AO526-1)*3+$AP526+5,$AQ526+7)))))</f>
        <v>0</v>
      </c>
      <c r="AS526" s="304">
        <f ca="1">COUNTIF(INDIRECT("H"&amp;(ROW()+12*(($AO526-1)*3+$AP526)-ROW())/12+5):INDIRECT("S"&amp;(ROW()+12*(($AO526-1)*3+$AP526)-ROW())/12+5),AR526)</f>
        <v>0</v>
      </c>
      <c r="AT526" s="306">
        <f ca="1">IF($AQ526=1,IF(INDIRECT(ADDRESS(($AO526-1)*3+$AP526+5,$AQ526+20))="",0,INDIRECT(ADDRESS(($AO526-1)*3+$AP526+5,$AQ526+20))),IF(INDIRECT(ADDRESS(($AO526-1)*3+$AP526+5,$AQ526+20))="",0,IF(COUNTIF(INDIRECT(ADDRESS(($AO526-1)*36+($AP526-1)*12+6,COLUMN())):INDIRECT(ADDRESS(($AO526-1)*36+($AP526-1)*12+$AQ526+4,COLUMN())),INDIRECT(ADDRESS(($AO526-1)*3+$AP526+5,$AQ526+20)))&gt;=1,0,INDIRECT(ADDRESS(($AO526-1)*3+$AP526+5,$AQ526+20)))))</f>
        <v>0</v>
      </c>
      <c r="AU526" s="304">
        <f ca="1">COUNTIF(INDIRECT("U"&amp;(ROW()+12*(($AO526-1)*3+$AP526)-ROW())/12+5):INDIRECT("AF"&amp;(ROW()+12*(($AO526-1)*3+$AP526)-ROW())/12+5),AT526)</f>
        <v>0</v>
      </c>
      <c r="AV526" s="304">
        <f ca="1">IF(AND(AR526+AT526&gt;0,AS526+AU526&gt;0),COUNTIF(AV$6:AV525,"&gt;0")+1,0)</f>
        <v>0</v>
      </c>
    </row>
    <row r="527" spans="41:48" x14ac:dyDescent="0.15">
      <c r="AO527" s="304">
        <v>15</v>
      </c>
      <c r="AP527" s="304">
        <v>2</v>
      </c>
      <c r="AQ527" s="304">
        <v>6</v>
      </c>
      <c r="AR527" s="306">
        <f ca="1">IF($AQ527=1,IF(INDIRECT(ADDRESS(($AO527-1)*3+$AP527+5,$AQ527+7))="",0,INDIRECT(ADDRESS(($AO527-1)*3+$AP527+5,$AQ527+7))),IF(INDIRECT(ADDRESS(($AO527-1)*3+$AP527+5,$AQ527+7))="",0,IF(COUNTIF(INDIRECT(ADDRESS(($AO527-1)*36+($AP527-1)*12+6,COLUMN())):INDIRECT(ADDRESS(($AO527-1)*36+($AP527-1)*12+$AQ527+4,COLUMN())),INDIRECT(ADDRESS(($AO527-1)*3+$AP527+5,$AQ527+7)))&gt;=1,0,INDIRECT(ADDRESS(($AO527-1)*3+$AP527+5,$AQ527+7)))))</f>
        <v>0</v>
      </c>
      <c r="AS527" s="304">
        <f ca="1">COUNTIF(INDIRECT("H"&amp;(ROW()+12*(($AO527-1)*3+$AP527)-ROW())/12+5):INDIRECT("S"&amp;(ROW()+12*(($AO527-1)*3+$AP527)-ROW())/12+5),AR527)</f>
        <v>0</v>
      </c>
      <c r="AT527" s="306">
        <f ca="1">IF($AQ527=1,IF(INDIRECT(ADDRESS(($AO527-1)*3+$AP527+5,$AQ527+20))="",0,INDIRECT(ADDRESS(($AO527-1)*3+$AP527+5,$AQ527+20))),IF(INDIRECT(ADDRESS(($AO527-1)*3+$AP527+5,$AQ527+20))="",0,IF(COUNTIF(INDIRECT(ADDRESS(($AO527-1)*36+($AP527-1)*12+6,COLUMN())):INDIRECT(ADDRESS(($AO527-1)*36+($AP527-1)*12+$AQ527+4,COLUMN())),INDIRECT(ADDRESS(($AO527-1)*3+$AP527+5,$AQ527+20)))&gt;=1,0,INDIRECT(ADDRESS(($AO527-1)*3+$AP527+5,$AQ527+20)))))</f>
        <v>0</v>
      </c>
      <c r="AU527" s="304">
        <f ca="1">COUNTIF(INDIRECT("U"&amp;(ROW()+12*(($AO527-1)*3+$AP527)-ROW())/12+5):INDIRECT("AF"&amp;(ROW()+12*(($AO527-1)*3+$AP527)-ROW())/12+5),AT527)</f>
        <v>0</v>
      </c>
      <c r="AV527" s="304">
        <f ca="1">IF(AND(AR527+AT527&gt;0,AS527+AU527&gt;0),COUNTIF(AV$6:AV526,"&gt;0")+1,0)</f>
        <v>0</v>
      </c>
    </row>
    <row r="528" spans="41:48" x14ac:dyDescent="0.15">
      <c r="AO528" s="304">
        <v>15</v>
      </c>
      <c r="AP528" s="304">
        <v>2</v>
      </c>
      <c r="AQ528" s="304">
        <v>7</v>
      </c>
      <c r="AR528" s="306">
        <f ca="1">IF($AQ528=1,IF(INDIRECT(ADDRESS(($AO528-1)*3+$AP528+5,$AQ528+7))="",0,INDIRECT(ADDRESS(($AO528-1)*3+$AP528+5,$AQ528+7))),IF(INDIRECT(ADDRESS(($AO528-1)*3+$AP528+5,$AQ528+7))="",0,IF(COUNTIF(INDIRECT(ADDRESS(($AO528-1)*36+($AP528-1)*12+6,COLUMN())):INDIRECT(ADDRESS(($AO528-1)*36+($AP528-1)*12+$AQ528+4,COLUMN())),INDIRECT(ADDRESS(($AO528-1)*3+$AP528+5,$AQ528+7)))&gt;=1,0,INDIRECT(ADDRESS(($AO528-1)*3+$AP528+5,$AQ528+7)))))</f>
        <v>0</v>
      </c>
      <c r="AS528" s="304">
        <f ca="1">COUNTIF(INDIRECT("H"&amp;(ROW()+12*(($AO528-1)*3+$AP528)-ROW())/12+5):INDIRECT("S"&amp;(ROW()+12*(($AO528-1)*3+$AP528)-ROW())/12+5),AR528)</f>
        <v>0</v>
      </c>
      <c r="AT528" s="306">
        <f ca="1">IF($AQ528=1,IF(INDIRECT(ADDRESS(($AO528-1)*3+$AP528+5,$AQ528+20))="",0,INDIRECT(ADDRESS(($AO528-1)*3+$AP528+5,$AQ528+20))),IF(INDIRECT(ADDRESS(($AO528-1)*3+$AP528+5,$AQ528+20))="",0,IF(COUNTIF(INDIRECT(ADDRESS(($AO528-1)*36+($AP528-1)*12+6,COLUMN())):INDIRECT(ADDRESS(($AO528-1)*36+($AP528-1)*12+$AQ528+4,COLUMN())),INDIRECT(ADDRESS(($AO528-1)*3+$AP528+5,$AQ528+20)))&gt;=1,0,INDIRECT(ADDRESS(($AO528-1)*3+$AP528+5,$AQ528+20)))))</f>
        <v>0</v>
      </c>
      <c r="AU528" s="304">
        <f ca="1">COUNTIF(INDIRECT("U"&amp;(ROW()+12*(($AO528-1)*3+$AP528)-ROW())/12+5):INDIRECT("AF"&amp;(ROW()+12*(($AO528-1)*3+$AP528)-ROW())/12+5),AT528)</f>
        <v>0</v>
      </c>
      <c r="AV528" s="304">
        <f ca="1">IF(AND(AR528+AT528&gt;0,AS528+AU528&gt;0),COUNTIF(AV$6:AV527,"&gt;0")+1,0)</f>
        <v>0</v>
      </c>
    </row>
    <row r="529" spans="41:48" x14ac:dyDescent="0.15">
      <c r="AO529" s="304">
        <v>15</v>
      </c>
      <c r="AP529" s="304">
        <v>2</v>
      </c>
      <c r="AQ529" s="304">
        <v>8</v>
      </c>
      <c r="AR529" s="306">
        <f ca="1">IF($AQ529=1,IF(INDIRECT(ADDRESS(($AO529-1)*3+$AP529+5,$AQ529+7))="",0,INDIRECT(ADDRESS(($AO529-1)*3+$AP529+5,$AQ529+7))),IF(INDIRECT(ADDRESS(($AO529-1)*3+$AP529+5,$AQ529+7))="",0,IF(COUNTIF(INDIRECT(ADDRESS(($AO529-1)*36+($AP529-1)*12+6,COLUMN())):INDIRECT(ADDRESS(($AO529-1)*36+($AP529-1)*12+$AQ529+4,COLUMN())),INDIRECT(ADDRESS(($AO529-1)*3+$AP529+5,$AQ529+7)))&gt;=1,0,INDIRECT(ADDRESS(($AO529-1)*3+$AP529+5,$AQ529+7)))))</f>
        <v>0</v>
      </c>
      <c r="AS529" s="304">
        <f ca="1">COUNTIF(INDIRECT("H"&amp;(ROW()+12*(($AO529-1)*3+$AP529)-ROW())/12+5):INDIRECT("S"&amp;(ROW()+12*(($AO529-1)*3+$AP529)-ROW())/12+5),AR529)</f>
        <v>0</v>
      </c>
      <c r="AT529" s="306">
        <f ca="1">IF($AQ529=1,IF(INDIRECT(ADDRESS(($AO529-1)*3+$AP529+5,$AQ529+20))="",0,INDIRECT(ADDRESS(($AO529-1)*3+$AP529+5,$AQ529+20))),IF(INDIRECT(ADDRESS(($AO529-1)*3+$AP529+5,$AQ529+20))="",0,IF(COUNTIF(INDIRECT(ADDRESS(($AO529-1)*36+($AP529-1)*12+6,COLUMN())):INDIRECT(ADDRESS(($AO529-1)*36+($AP529-1)*12+$AQ529+4,COLUMN())),INDIRECT(ADDRESS(($AO529-1)*3+$AP529+5,$AQ529+20)))&gt;=1,0,INDIRECT(ADDRESS(($AO529-1)*3+$AP529+5,$AQ529+20)))))</f>
        <v>0</v>
      </c>
      <c r="AU529" s="304">
        <f ca="1">COUNTIF(INDIRECT("U"&amp;(ROW()+12*(($AO529-1)*3+$AP529)-ROW())/12+5):INDIRECT("AF"&amp;(ROW()+12*(($AO529-1)*3+$AP529)-ROW())/12+5),AT529)</f>
        <v>0</v>
      </c>
      <c r="AV529" s="304">
        <f ca="1">IF(AND(AR529+AT529&gt;0,AS529+AU529&gt;0),COUNTIF(AV$6:AV528,"&gt;0")+1,0)</f>
        <v>0</v>
      </c>
    </row>
    <row r="530" spans="41:48" x14ac:dyDescent="0.15">
      <c r="AO530" s="304">
        <v>15</v>
      </c>
      <c r="AP530" s="304">
        <v>2</v>
      </c>
      <c r="AQ530" s="304">
        <v>9</v>
      </c>
      <c r="AR530" s="306">
        <f ca="1">IF($AQ530=1,IF(INDIRECT(ADDRESS(($AO530-1)*3+$AP530+5,$AQ530+7))="",0,INDIRECT(ADDRESS(($AO530-1)*3+$AP530+5,$AQ530+7))),IF(INDIRECT(ADDRESS(($AO530-1)*3+$AP530+5,$AQ530+7))="",0,IF(COUNTIF(INDIRECT(ADDRESS(($AO530-1)*36+($AP530-1)*12+6,COLUMN())):INDIRECT(ADDRESS(($AO530-1)*36+($AP530-1)*12+$AQ530+4,COLUMN())),INDIRECT(ADDRESS(($AO530-1)*3+$AP530+5,$AQ530+7)))&gt;=1,0,INDIRECT(ADDRESS(($AO530-1)*3+$AP530+5,$AQ530+7)))))</f>
        <v>0</v>
      </c>
      <c r="AS530" s="304">
        <f ca="1">COUNTIF(INDIRECT("H"&amp;(ROW()+12*(($AO530-1)*3+$AP530)-ROW())/12+5):INDIRECT("S"&amp;(ROW()+12*(($AO530-1)*3+$AP530)-ROW())/12+5),AR530)</f>
        <v>0</v>
      </c>
      <c r="AT530" s="306">
        <f ca="1">IF($AQ530=1,IF(INDIRECT(ADDRESS(($AO530-1)*3+$AP530+5,$AQ530+20))="",0,INDIRECT(ADDRESS(($AO530-1)*3+$AP530+5,$AQ530+20))),IF(INDIRECT(ADDRESS(($AO530-1)*3+$AP530+5,$AQ530+20))="",0,IF(COUNTIF(INDIRECT(ADDRESS(($AO530-1)*36+($AP530-1)*12+6,COLUMN())):INDIRECT(ADDRESS(($AO530-1)*36+($AP530-1)*12+$AQ530+4,COLUMN())),INDIRECT(ADDRESS(($AO530-1)*3+$AP530+5,$AQ530+20)))&gt;=1,0,INDIRECT(ADDRESS(($AO530-1)*3+$AP530+5,$AQ530+20)))))</f>
        <v>0</v>
      </c>
      <c r="AU530" s="304">
        <f ca="1">COUNTIF(INDIRECT("U"&amp;(ROW()+12*(($AO530-1)*3+$AP530)-ROW())/12+5):INDIRECT("AF"&amp;(ROW()+12*(($AO530-1)*3+$AP530)-ROW())/12+5),AT530)</f>
        <v>0</v>
      </c>
      <c r="AV530" s="304">
        <f ca="1">IF(AND(AR530+AT530&gt;0,AS530+AU530&gt;0),COUNTIF(AV$6:AV529,"&gt;0")+1,0)</f>
        <v>0</v>
      </c>
    </row>
    <row r="531" spans="41:48" x14ac:dyDescent="0.15">
      <c r="AO531" s="304">
        <v>15</v>
      </c>
      <c r="AP531" s="304">
        <v>2</v>
      </c>
      <c r="AQ531" s="304">
        <v>10</v>
      </c>
      <c r="AR531" s="306">
        <f ca="1">IF($AQ531=1,IF(INDIRECT(ADDRESS(($AO531-1)*3+$AP531+5,$AQ531+7))="",0,INDIRECT(ADDRESS(($AO531-1)*3+$AP531+5,$AQ531+7))),IF(INDIRECT(ADDRESS(($AO531-1)*3+$AP531+5,$AQ531+7))="",0,IF(COUNTIF(INDIRECT(ADDRESS(($AO531-1)*36+($AP531-1)*12+6,COLUMN())):INDIRECT(ADDRESS(($AO531-1)*36+($AP531-1)*12+$AQ531+4,COLUMN())),INDIRECT(ADDRESS(($AO531-1)*3+$AP531+5,$AQ531+7)))&gt;=1,0,INDIRECT(ADDRESS(($AO531-1)*3+$AP531+5,$AQ531+7)))))</f>
        <v>0</v>
      </c>
      <c r="AS531" s="304">
        <f ca="1">COUNTIF(INDIRECT("H"&amp;(ROW()+12*(($AO531-1)*3+$AP531)-ROW())/12+5):INDIRECT("S"&amp;(ROW()+12*(($AO531-1)*3+$AP531)-ROW())/12+5),AR531)</f>
        <v>0</v>
      </c>
      <c r="AT531" s="306">
        <f ca="1">IF($AQ531=1,IF(INDIRECT(ADDRESS(($AO531-1)*3+$AP531+5,$AQ531+20))="",0,INDIRECT(ADDRESS(($AO531-1)*3+$AP531+5,$AQ531+20))),IF(INDIRECT(ADDRESS(($AO531-1)*3+$AP531+5,$AQ531+20))="",0,IF(COUNTIF(INDIRECT(ADDRESS(($AO531-1)*36+($AP531-1)*12+6,COLUMN())):INDIRECT(ADDRESS(($AO531-1)*36+($AP531-1)*12+$AQ531+4,COLUMN())),INDIRECT(ADDRESS(($AO531-1)*3+$AP531+5,$AQ531+20)))&gt;=1,0,INDIRECT(ADDRESS(($AO531-1)*3+$AP531+5,$AQ531+20)))))</f>
        <v>0</v>
      </c>
      <c r="AU531" s="304">
        <f ca="1">COUNTIF(INDIRECT("U"&amp;(ROW()+12*(($AO531-1)*3+$AP531)-ROW())/12+5):INDIRECT("AF"&amp;(ROW()+12*(($AO531-1)*3+$AP531)-ROW())/12+5),AT531)</f>
        <v>0</v>
      </c>
      <c r="AV531" s="304">
        <f ca="1">IF(AND(AR531+AT531&gt;0,AS531+AU531&gt;0),COUNTIF(AV$6:AV530,"&gt;0")+1,0)</f>
        <v>0</v>
      </c>
    </row>
    <row r="532" spans="41:48" x14ac:dyDescent="0.15">
      <c r="AO532" s="304">
        <v>15</v>
      </c>
      <c r="AP532" s="304">
        <v>2</v>
      </c>
      <c r="AQ532" s="304">
        <v>11</v>
      </c>
      <c r="AR532" s="306">
        <f ca="1">IF($AQ532=1,IF(INDIRECT(ADDRESS(($AO532-1)*3+$AP532+5,$AQ532+7))="",0,INDIRECT(ADDRESS(($AO532-1)*3+$AP532+5,$AQ532+7))),IF(INDIRECT(ADDRESS(($AO532-1)*3+$AP532+5,$AQ532+7))="",0,IF(COUNTIF(INDIRECT(ADDRESS(($AO532-1)*36+($AP532-1)*12+6,COLUMN())):INDIRECT(ADDRESS(($AO532-1)*36+($AP532-1)*12+$AQ532+4,COLUMN())),INDIRECT(ADDRESS(($AO532-1)*3+$AP532+5,$AQ532+7)))&gt;=1,0,INDIRECT(ADDRESS(($AO532-1)*3+$AP532+5,$AQ532+7)))))</f>
        <v>0</v>
      </c>
      <c r="AS532" s="304">
        <f ca="1">COUNTIF(INDIRECT("H"&amp;(ROW()+12*(($AO532-1)*3+$AP532)-ROW())/12+5):INDIRECT("S"&amp;(ROW()+12*(($AO532-1)*3+$AP532)-ROW())/12+5),AR532)</f>
        <v>0</v>
      </c>
      <c r="AT532" s="306">
        <f ca="1">IF($AQ532=1,IF(INDIRECT(ADDRESS(($AO532-1)*3+$AP532+5,$AQ532+20))="",0,INDIRECT(ADDRESS(($AO532-1)*3+$AP532+5,$AQ532+20))),IF(INDIRECT(ADDRESS(($AO532-1)*3+$AP532+5,$AQ532+20))="",0,IF(COUNTIF(INDIRECT(ADDRESS(($AO532-1)*36+($AP532-1)*12+6,COLUMN())):INDIRECT(ADDRESS(($AO532-1)*36+($AP532-1)*12+$AQ532+4,COLUMN())),INDIRECT(ADDRESS(($AO532-1)*3+$AP532+5,$AQ532+20)))&gt;=1,0,INDIRECT(ADDRESS(($AO532-1)*3+$AP532+5,$AQ532+20)))))</f>
        <v>0</v>
      </c>
      <c r="AU532" s="304">
        <f ca="1">COUNTIF(INDIRECT("U"&amp;(ROW()+12*(($AO532-1)*3+$AP532)-ROW())/12+5):INDIRECT("AF"&amp;(ROW()+12*(($AO532-1)*3+$AP532)-ROW())/12+5),AT532)</f>
        <v>0</v>
      </c>
      <c r="AV532" s="304">
        <f ca="1">IF(AND(AR532+AT532&gt;0,AS532+AU532&gt;0),COUNTIF(AV$6:AV531,"&gt;0")+1,0)</f>
        <v>0</v>
      </c>
    </row>
    <row r="533" spans="41:48" x14ac:dyDescent="0.15">
      <c r="AO533" s="304">
        <v>15</v>
      </c>
      <c r="AP533" s="304">
        <v>2</v>
      </c>
      <c r="AQ533" s="304">
        <v>12</v>
      </c>
      <c r="AR533" s="306">
        <f ca="1">IF($AQ533=1,IF(INDIRECT(ADDRESS(($AO533-1)*3+$AP533+5,$AQ533+7))="",0,INDIRECT(ADDRESS(($AO533-1)*3+$AP533+5,$AQ533+7))),IF(INDIRECT(ADDRESS(($AO533-1)*3+$AP533+5,$AQ533+7))="",0,IF(COUNTIF(INDIRECT(ADDRESS(($AO533-1)*36+($AP533-1)*12+6,COLUMN())):INDIRECT(ADDRESS(($AO533-1)*36+($AP533-1)*12+$AQ533+4,COLUMN())),INDIRECT(ADDRESS(($AO533-1)*3+$AP533+5,$AQ533+7)))&gt;=1,0,INDIRECT(ADDRESS(($AO533-1)*3+$AP533+5,$AQ533+7)))))</f>
        <v>0</v>
      </c>
      <c r="AS533" s="304">
        <f ca="1">COUNTIF(INDIRECT("H"&amp;(ROW()+12*(($AO533-1)*3+$AP533)-ROW())/12+5):INDIRECT("S"&amp;(ROW()+12*(($AO533-1)*3+$AP533)-ROW())/12+5),AR533)</f>
        <v>0</v>
      </c>
      <c r="AT533" s="306">
        <f ca="1">IF($AQ533=1,IF(INDIRECT(ADDRESS(($AO533-1)*3+$AP533+5,$AQ533+20))="",0,INDIRECT(ADDRESS(($AO533-1)*3+$AP533+5,$AQ533+20))),IF(INDIRECT(ADDRESS(($AO533-1)*3+$AP533+5,$AQ533+20))="",0,IF(COUNTIF(INDIRECT(ADDRESS(($AO533-1)*36+($AP533-1)*12+6,COLUMN())):INDIRECT(ADDRESS(($AO533-1)*36+($AP533-1)*12+$AQ533+4,COLUMN())),INDIRECT(ADDRESS(($AO533-1)*3+$AP533+5,$AQ533+20)))&gt;=1,0,INDIRECT(ADDRESS(($AO533-1)*3+$AP533+5,$AQ533+20)))))</f>
        <v>0</v>
      </c>
      <c r="AU533" s="304">
        <f ca="1">COUNTIF(INDIRECT("U"&amp;(ROW()+12*(($AO533-1)*3+$AP533)-ROW())/12+5):INDIRECT("AF"&amp;(ROW()+12*(($AO533-1)*3+$AP533)-ROW())/12+5),AT533)</f>
        <v>0</v>
      </c>
      <c r="AV533" s="304">
        <f ca="1">IF(AND(AR533+AT533&gt;0,AS533+AU533&gt;0),COUNTIF(AV$6:AV532,"&gt;0")+1,0)</f>
        <v>0</v>
      </c>
    </row>
    <row r="534" spans="41:48" x14ac:dyDescent="0.15">
      <c r="AO534" s="304">
        <v>15</v>
      </c>
      <c r="AP534" s="304">
        <v>3</v>
      </c>
      <c r="AQ534" s="304">
        <v>1</v>
      </c>
      <c r="AR534" s="306">
        <f ca="1">IF($AQ534=1,IF(INDIRECT(ADDRESS(($AO534-1)*3+$AP534+5,$AQ534+7))="",0,INDIRECT(ADDRESS(($AO534-1)*3+$AP534+5,$AQ534+7))),IF(INDIRECT(ADDRESS(($AO534-1)*3+$AP534+5,$AQ534+7))="",0,IF(COUNTIF(INDIRECT(ADDRESS(($AO534-1)*36+($AP534-1)*12+6,COLUMN())):INDIRECT(ADDRESS(($AO534-1)*36+($AP534-1)*12+$AQ534+4,COLUMN())),INDIRECT(ADDRESS(($AO534-1)*3+$AP534+5,$AQ534+7)))&gt;=1,0,INDIRECT(ADDRESS(($AO534-1)*3+$AP534+5,$AQ534+7)))))</f>
        <v>0</v>
      </c>
      <c r="AS534" s="304">
        <f ca="1">COUNTIF(INDIRECT("H"&amp;(ROW()+12*(($AO534-1)*3+$AP534)-ROW())/12+5):INDIRECT("S"&amp;(ROW()+12*(($AO534-1)*3+$AP534)-ROW())/12+5),AR534)</f>
        <v>0</v>
      </c>
      <c r="AT534" s="306">
        <f ca="1">IF($AQ534=1,IF(INDIRECT(ADDRESS(($AO534-1)*3+$AP534+5,$AQ534+20))="",0,INDIRECT(ADDRESS(($AO534-1)*3+$AP534+5,$AQ534+20))),IF(INDIRECT(ADDRESS(($AO534-1)*3+$AP534+5,$AQ534+20))="",0,IF(COUNTIF(INDIRECT(ADDRESS(($AO534-1)*36+($AP534-1)*12+6,COLUMN())):INDIRECT(ADDRESS(($AO534-1)*36+($AP534-1)*12+$AQ534+4,COLUMN())),INDIRECT(ADDRESS(($AO534-1)*3+$AP534+5,$AQ534+20)))&gt;=1,0,INDIRECT(ADDRESS(($AO534-1)*3+$AP534+5,$AQ534+20)))))</f>
        <v>0</v>
      </c>
      <c r="AU534" s="304">
        <f ca="1">COUNTIF(INDIRECT("U"&amp;(ROW()+12*(($AO534-1)*3+$AP534)-ROW())/12+5):INDIRECT("AF"&amp;(ROW()+12*(($AO534-1)*3+$AP534)-ROW())/12+5),AT534)</f>
        <v>0</v>
      </c>
      <c r="AV534" s="304">
        <f ca="1">IF(AND(AR534+AT534&gt;0,AS534+AU534&gt;0),COUNTIF(AV$6:AV533,"&gt;0")+1,0)</f>
        <v>0</v>
      </c>
    </row>
    <row r="535" spans="41:48" x14ac:dyDescent="0.15">
      <c r="AO535" s="304">
        <v>15</v>
      </c>
      <c r="AP535" s="304">
        <v>3</v>
      </c>
      <c r="AQ535" s="304">
        <v>2</v>
      </c>
      <c r="AR535" s="306">
        <f ca="1">IF($AQ535=1,IF(INDIRECT(ADDRESS(($AO535-1)*3+$AP535+5,$AQ535+7))="",0,INDIRECT(ADDRESS(($AO535-1)*3+$AP535+5,$AQ535+7))),IF(INDIRECT(ADDRESS(($AO535-1)*3+$AP535+5,$AQ535+7))="",0,IF(COUNTIF(INDIRECT(ADDRESS(($AO535-1)*36+($AP535-1)*12+6,COLUMN())):INDIRECT(ADDRESS(($AO535-1)*36+($AP535-1)*12+$AQ535+4,COLUMN())),INDIRECT(ADDRESS(($AO535-1)*3+$AP535+5,$AQ535+7)))&gt;=1,0,INDIRECT(ADDRESS(($AO535-1)*3+$AP535+5,$AQ535+7)))))</f>
        <v>0</v>
      </c>
      <c r="AS535" s="304">
        <f ca="1">COUNTIF(INDIRECT("H"&amp;(ROW()+12*(($AO535-1)*3+$AP535)-ROW())/12+5):INDIRECT("S"&amp;(ROW()+12*(($AO535-1)*3+$AP535)-ROW())/12+5),AR535)</f>
        <v>0</v>
      </c>
      <c r="AT535" s="306">
        <f ca="1">IF($AQ535=1,IF(INDIRECT(ADDRESS(($AO535-1)*3+$AP535+5,$AQ535+20))="",0,INDIRECT(ADDRESS(($AO535-1)*3+$AP535+5,$AQ535+20))),IF(INDIRECT(ADDRESS(($AO535-1)*3+$AP535+5,$AQ535+20))="",0,IF(COUNTIF(INDIRECT(ADDRESS(($AO535-1)*36+($AP535-1)*12+6,COLUMN())):INDIRECT(ADDRESS(($AO535-1)*36+($AP535-1)*12+$AQ535+4,COLUMN())),INDIRECT(ADDRESS(($AO535-1)*3+$AP535+5,$AQ535+20)))&gt;=1,0,INDIRECT(ADDRESS(($AO535-1)*3+$AP535+5,$AQ535+20)))))</f>
        <v>0</v>
      </c>
      <c r="AU535" s="304">
        <f ca="1">COUNTIF(INDIRECT("U"&amp;(ROW()+12*(($AO535-1)*3+$AP535)-ROW())/12+5):INDIRECT("AF"&amp;(ROW()+12*(($AO535-1)*3+$AP535)-ROW())/12+5),AT535)</f>
        <v>0</v>
      </c>
      <c r="AV535" s="304">
        <f ca="1">IF(AND(AR535+AT535&gt;0,AS535+AU535&gt;0),COUNTIF(AV$6:AV534,"&gt;0")+1,0)</f>
        <v>0</v>
      </c>
    </row>
    <row r="536" spans="41:48" x14ac:dyDescent="0.15">
      <c r="AO536" s="304">
        <v>15</v>
      </c>
      <c r="AP536" s="304">
        <v>3</v>
      </c>
      <c r="AQ536" s="304">
        <v>3</v>
      </c>
      <c r="AR536" s="306">
        <f ca="1">IF($AQ536=1,IF(INDIRECT(ADDRESS(($AO536-1)*3+$AP536+5,$AQ536+7))="",0,INDIRECT(ADDRESS(($AO536-1)*3+$AP536+5,$AQ536+7))),IF(INDIRECT(ADDRESS(($AO536-1)*3+$AP536+5,$AQ536+7))="",0,IF(COUNTIF(INDIRECT(ADDRESS(($AO536-1)*36+($AP536-1)*12+6,COLUMN())):INDIRECT(ADDRESS(($AO536-1)*36+($AP536-1)*12+$AQ536+4,COLUMN())),INDIRECT(ADDRESS(($AO536-1)*3+$AP536+5,$AQ536+7)))&gt;=1,0,INDIRECT(ADDRESS(($AO536-1)*3+$AP536+5,$AQ536+7)))))</f>
        <v>0</v>
      </c>
      <c r="AS536" s="304">
        <f ca="1">COUNTIF(INDIRECT("H"&amp;(ROW()+12*(($AO536-1)*3+$AP536)-ROW())/12+5):INDIRECT("S"&amp;(ROW()+12*(($AO536-1)*3+$AP536)-ROW())/12+5),AR536)</f>
        <v>0</v>
      </c>
      <c r="AT536" s="306">
        <f ca="1">IF($AQ536=1,IF(INDIRECT(ADDRESS(($AO536-1)*3+$AP536+5,$AQ536+20))="",0,INDIRECT(ADDRESS(($AO536-1)*3+$AP536+5,$AQ536+20))),IF(INDIRECT(ADDRESS(($AO536-1)*3+$AP536+5,$AQ536+20))="",0,IF(COUNTIF(INDIRECT(ADDRESS(($AO536-1)*36+($AP536-1)*12+6,COLUMN())):INDIRECT(ADDRESS(($AO536-1)*36+($AP536-1)*12+$AQ536+4,COLUMN())),INDIRECT(ADDRESS(($AO536-1)*3+$AP536+5,$AQ536+20)))&gt;=1,0,INDIRECT(ADDRESS(($AO536-1)*3+$AP536+5,$AQ536+20)))))</f>
        <v>0</v>
      </c>
      <c r="AU536" s="304">
        <f ca="1">COUNTIF(INDIRECT("U"&amp;(ROW()+12*(($AO536-1)*3+$AP536)-ROW())/12+5):INDIRECT("AF"&amp;(ROW()+12*(($AO536-1)*3+$AP536)-ROW())/12+5),AT536)</f>
        <v>0</v>
      </c>
      <c r="AV536" s="304">
        <f ca="1">IF(AND(AR536+AT536&gt;0,AS536+AU536&gt;0),COUNTIF(AV$6:AV535,"&gt;0")+1,0)</f>
        <v>0</v>
      </c>
    </row>
    <row r="537" spans="41:48" x14ac:dyDescent="0.15">
      <c r="AO537" s="304">
        <v>15</v>
      </c>
      <c r="AP537" s="304">
        <v>3</v>
      </c>
      <c r="AQ537" s="304">
        <v>4</v>
      </c>
      <c r="AR537" s="306">
        <f ca="1">IF($AQ537=1,IF(INDIRECT(ADDRESS(($AO537-1)*3+$AP537+5,$AQ537+7))="",0,INDIRECT(ADDRESS(($AO537-1)*3+$AP537+5,$AQ537+7))),IF(INDIRECT(ADDRESS(($AO537-1)*3+$AP537+5,$AQ537+7))="",0,IF(COUNTIF(INDIRECT(ADDRESS(($AO537-1)*36+($AP537-1)*12+6,COLUMN())):INDIRECT(ADDRESS(($AO537-1)*36+($AP537-1)*12+$AQ537+4,COLUMN())),INDIRECT(ADDRESS(($AO537-1)*3+$AP537+5,$AQ537+7)))&gt;=1,0,INDIRECT(ADDRESS(($AO537-1)*3+$AP537+5,$AQ537+7)))))</f>
        <v>0</v>
      </c>
      <c r="AS537" s="304">
        <f ca="1">COUNTIF(INDIRECT("H"&amp;(ROW()+12*(($AO537-1)*3+$AP537)-ROW())/12+5):INDIRECT("S"&amp;(ROW()+12*(($AO537-1)*3+$AP537)-ROW())/12+5),AR537)</f>
        <v>0</v>
      </c>
      <c r="AT537" s="306">
        <f ca="1">IF($AQ537=1,IF(INDIRECT(ADDRESS(($AO537-1)*3+$AP537+5,$AQ537+20))="",0,INDIRECT(ADDRESS(($AO537-1)*3+$AP537+5,$AQ537+20))),IF(INDIRECT(ADDRESS(($AO537-1)*3+$AP537+5,$AQ537+20))="",0,IF(COUNTIF(INDIRECT(ADDRESS(($AO537-1)*36+($AP537-1)*12+6,COLUMN())):INDIRECT(ADDRESS(($AO537-1)*36+($AP537-1)*12+$AQ537+4,COLUMN())),INDIRECT(ADDRESS(($AO537-1)*3+$AP537+5,$AQ537+20)))&gt;=1,0,INDIRECT(ADDRESS(($AO537-1)*3+$AP537+5,$AQ537+20)))))</f>
        <v>0</v>
      </c>
      <c r="AU537" s="304">
        <f ca="1">COUNTIF(INDIRECT("U"&amp;(ROW()+12*(($AO537-1)*3+$AP537)-ROW())/12+5):INDIRECT("AF"&amp;(ROW()+12*(($AO537-1)*3+$AP537)-ROW())/12+5),AT537)</f>
        <v>0</v>
      </c>
      <c r="AV537" s="304">
        <f ca="1">IF(AND(AR537+AT537&gt;0,AS537+AU537&gt;0),COUNTIF(AV$6:AV536,"&gt;0")+1,0)</f>
        <v>0</v>
      </c>
    </row>
    <row r="538" spans="41:48" x14ac:dyDescent="0.15">
      <c r="AO538" s="304">
        <v>15</v>
      </c>
      <c r="AP538" s="304">
        <v>3</v>
      </c>
      <c r="AQ538" s="304">
        <v>5</v>
      </c>
      <c r="AR538" s="306">
        <f ca="1">IF($AQ538=1,IF(INDIRECT(ADDRESS(($AO538-1)*3+$AP538+5,$AQ538+7))="",0,INDIRECT(ADDRESS(($AO538-1)*3+$AP538+5,$AQ538+7))),IF(INDIRECT(ADDRESS(($AO538-1)*3+$AP538+5,$AQ538+7))="",0,IF(COUNTIF(INDIRECT(ADDRESS(($AO538-1)*36+($AP538-1)*12+6,COLUMN())):INDIRECT(ADDRESS(($AO538-1)*36+($AP538-1)*12+$AQ538+4,COLUMN())),INDIRECT(ADDRESS(($AO538-1)*3+$AP538+5,$AQ538+7)))&gt;=1,0,INDIRECT(ADDRESS(($AO538-1)*3+$AP538+5,$AQ538+7)))))</f>
        <v>0</v>
      </c>
      <c r="AS538" s="304">
        <f ca="1">COUNTIF(INDIRECT("H"&amp;(ROW()+12*(($AO538-1)*3+$AP538)-ROW())/12+5):INDIRECT("S"&amp;(ROW()+12*(($AO538-1)*3+$AP538)-ROW())/12+5),AR538)</f>
        <v>0</v>
      </c>
      <c r="AT538" s="306">
        <f ca="1">IF($AQ538=1,IF(INDIRECT(ADDRESS(($AO538-1)*3+$AP538+5,$AQ538+20))="",0,INDIRECT(ADDRESS(($AO538-1)*3+$AP538+5,$AQ538+20))),IF(INDIRECT(ADDRESS(($AO538-1)*3+$AP538+5,$AQ538+20))="",0,IF(COUNTIF(INDIRECT(ADDRESS(($AO538-1)*36+($AP538-1)*12+6,COLUMN())):INDIRECT(ADDRESS(($AO538-1)*36+($AP538-1)*12+$AQ538+4,COLUMN())),INDIRECT(ADDRESS(($AO538-1)*3+$AP538+5,$AQ538+20)))&gt;=1,0,INDIRECT(ADDRESS(($AO538-1)*3+$AP538+5,$AQ538+20)))))</f>
        <v>0</v>
      </c>
      <c r="AU538" s="304">
        <f ca="1">COUNTIF(INDIRECT("U"&amp;(ROW()+12*(($AO538-1)*3+$AP538)-ROW())/12+5):INDIRECT("AF"&amp;(ROW()+12*(($AO538-1)*3+$AP538)-ROW())/12+5),AT538)</f>
        <v>0</v>
      </c>
      <c r="AV538" s="304">
        <f ca="1">IF(AND(AR538+AT538&gt;0,AS538+AU538&gt;0),COUNTIF(AV$6:AV537,"&gt;0")+1,0)</f>
        <v>0</v>
      </c>
    </row>
    <row r="539" spans="41:48" x14ac:dyDescent="0.15">
      <c r="AO539" s="304">
        <v>15</v>
      </c>
      <c r="AP539" s="304">
        <v>3</v>
      </c>
      <c r="AQ539" s="304">
        <v>6</v>
      </c>
      <c r="AR539" s="306">
        <f ca="1">IF($AQ539=1,IF(INDIRECT(ADDRESS(($AO539-1)*3+$AP539+5,$AQ539+7))="",0,INDIRECT(ADDRESS(($AO539-1)*3+$AP539+5,$AQ539+7))),IF(INDIRECT(ADDRESS(($AO539-1)*3+$AP539+5,$AQ539+7))="",0,IF(COUNTIF(INDIRECT(ADDRESS(($AO539-1)*36+($AP539-1)*12+6,COLUMN())):INDIRECT(ADDRESS(($AO539-1)*36+($AP539-1)*12+$AQ539+4,COLUMN())),INDIRECT(ADDRESS(($AO539-1)*3+$AP539+5,$AQ539+7)))&gt;=1,0,INDIRECT(ADDRESS(($AO539-1)*3+$AP539+5,$AQ539+7)))))</f>
        <v>0</v>
      </c>
      <c r="AS539" s="304">
        <f ca="1">COUNTIF(INDIRECT("H"&amp;(ROW()+12*(($AO539-1)*3+$AP539)-ROW())/12+5):INDIRECT("S"&amp;(ROW()+12*(($AO539-1)*3+$AP539)-ROW())/12+5),AR539)</f>
        <v>0</v>
      </c>
      <c r="AT539" s="306">
        <f ca="1">IF($AQ539=1,IF(INDIRECT(ADDRESS(($AO539-1)*3+$AP539+5,$AQ539+20))="",0,INDIRECT(ADDRESS(($AO539-1)*3+$AP539+5,$AQ539+20))),IF(INDIRECT(ADDRESS(($AO539-1)*3+$AP539+5,$AQ539+20))="",0,IF(COUNTIF(INDIRECT(ADDRESS(($AO539-1)*36+($AP539-1)*12+6,COLUMN())):INDIRECT(ADDRESS(($AO539-1)*36+($AP539-1)*12+$AQ539+4,COLUMN())),INDIRECT(ADDRESS(($AO539-1)*3+$AP539+5,$AQ539+20)))&gt;=1,0,INDIRECT(ADDRESS(($AO539-1)*3+$AP539+5,$AQ539+20)))))</f>
        <v>0</v>
      </c>
      <c r="AU539" s="304">
        <f ca="1">COUNTIF(INDIRECT("U"&amp;(ROW()+12*(($AO539-1)*3+$AP539)-ROW())/12+5):INDIRECT("AF"&amp;(ROW()+12*(($AO539-1)*3+$AP539)-ROW())/12+5),AT539)</f>
        <v>0</v>
      </c>
      <c r="AV539" s="304">
        <f ca="1">IF(AND(AR539+AT539&gt;0,AS539+AU539&gt;0),COUNTIF(AV$6:AV538,"&gt;0")+1,0)</f>
        <v>0</v>
      </c>
    </row>
    <row r="540" spans="41:48" x14ac:dyDescent="0.15">
      <c r="AO540" s="304">
        <v>15</v>
      </c>
      <c r="AP540" s="304">
        <v>3</v>
      </c>
      <c r="AQ540" s="304">
        <v>7</v>
      </c>
      <c r="AR540" s="306">
        <f ca="1">IF($AQ540=1,IF(INDIRECT(ADDRESS(($AO540-1)*3+$AP540+5,$AQ540+7))="",0,INDIRECT(ADDRESS(($AO540-1)*3+$AP540+5,$AQ540+7))),IF(INDIRECT(ADDRESS(($AO540-1)*3+$AP540+5,$AQ540+7))="",0,IF(COUNTIF(INDIRECT(ADDRESS(($AO540-1)*36+($AP540-1)*12+6,COLUMN())):INDIRECT(ADDRESS(($AO540-1)*36+($AP540-1)*12+$AQ540+4,COLUMN())),INDIRECT(ADDRESS(($AO540-1)*3+$AP540+5,$AQ540+7)))&gt;=1,0,INDIRECT(ADDRESS(($AO540-1)*3+$AP540+5,$AQ540+7)))))</f>
        <v>0</v>
      </c>
      <c r="AS540" s="304">
        <f ca="1">COUNTIF(INDIRECT("H"&amp;(ROW()+12*(($AO540-1)*3+$AP540)-ROW())/12+5):INDIRECT("S"&amp;(ROW()+12*(($AO540-1)*3+$AP540)-ROW())/12+5),AR540)</f>
        <v>0</v>
      </c>
      <c r="AT540" s="306">
        <f ca="1">IF($AQ540=1,IF(INDIRECT(ADDRESS(($AO540-1)*3+$AP540+5,$AQ540+20))="",0,INDIRECT(ADDRESS(($AO540-1)*3+$AP540+5,$AQ540+20))),IF(INDIRECT(ADDRESS(($AO540-1)*3+$AP540+5,$AQ540+20))="",0,IF(COUNTIF(INDIRECT(ADDRESS(($AO540-1)*36+($AP540-1)*12+6,COLUMN())):INDIRECT(ADDRESS(($AO540-1)*36+($AP540-1)*12+$AQ540+4,COLUMN())),INDIRECT(ADDRESS(($AO540-1)*3+$AP540+5,$AQ540+20)))&gt;=1,0,INDIRECT(ADDRESS(($AO540-1)*3+$AP540+5,$AQ540+20)))))</f>
        <v>0</v>
      </c>
      <c r="AU540" s="304">
        <f ca="1">COUNTIF(INDIRECT("U"&amp;(ROW()+12*(($AO540-1)*3+$AP540)-ROW())/12+5):INDIRECT("AF"&amp;(ROW()+12*(($AO540-1)*3+$AP540)-ROW())/12+5),AT540)</f>
        <v>0</v>
      </c>
      <c r="AV540" s="304">
        <f ca="1">IF(AND(AR540+AT540&gt;0,AS540+AU540&gt;0),COUNTIF(AV$6:AV539,"&gt;0")+1,0)</f>
        <v>0</v>
      </c>
    </row>
    <row r="541" spans="41:48" x14ac:dyDescent="0.15">
      <c r="AO541" s="304">
        <v>15</v>
      </c>
      <c r="AP541" s="304">
        <v>3</v>
      </c>
      <c r="AQ541" s="304">
        <v>8</v>
      </c>
      <c r="AR541" s="306">
        <f ca="1">IF($AQ541=1,IF(INDIRECT(ADDRESS(($AO541-1)*3+$AP541+5,$AQ541+7))="",0,INDIRECT(ADDRESS(($AO541-1)*3+$AP541+5,$AQ541+7))),IF(INDIRECT(ADDRESS(($AO541-1)*3+$AP541+5,$AQ541+7))="",0,IF(COUNTIF(INDIRECT(ADDRESS(($AO541-1)*36+($AP541-1)*12+6,COLUMN())):INDIRECT(ADDRESS(($AO541-1)*36+($AP541-1)*12+$AQ541+4,COLUMN())),INDIRECT(ADDRESS(($AO541-1)*3+$AP541+5,$AQ541+7)))&gt;=1,0,INDIRECT(ADDRESS(($AO541-1)*3+$AP541+5,$AQ541+7)))))</f>
        <v>0</v>
      </c>
      <c r="AS541" s="304">
        <f ca="1">COUNTIF(INDIRECT("H"&amp;(ROW()+12*(($AO541-1)*3+$AP541)-ROW())/12+5):INDIRECT("S"&amp;(ROW()+12*(($AO541-1)*3+$AP541)-ROW())/12+5),AR541)</f>
        <v>0</v>
      </c>
      <c r="AT541" s="306">
        <f ca="1">IF($AQ541=1,IF(INDIRECT(ADDRESS(($AO541-1)*3+$AP541+5,$AQ541+20))="",0,INDIRECT(ADDRESS(($AO541-1)*3+$AP541+5,$AQ541+20))),IF(INDIRECT(ADDRESS(($AO541-1)*3+$AP541+5,$AQ541+20))="",0,IF(COUNTIF(INDIRECT(ADDRESS(($AO541-1)*36+($AP541-1)*12+6,COLUMN())):INDIRECT(ADDRESS(($AO541-1)*36+($AP541-1)*12+$AQ541+4,COLUMN())),INDIRECT(ADDRESS(($AO541-1)*3+$AP541+5,$AQ541+20)))&gt;=1,0,INDIRECT(ADDRESS(($AO541-1)*3+$AP541+5,$AQ541+20)))))</f>
        <v>0</v>
      </c>
      <c r="AU541" s="304">
        <f ca="1">COUNTIF(INDIRECT("U"&amp;(ROW()+12*(($AO541-1)*3+$AP541)-ROW())/12+5):INDIRECT("AF"&amp;(ROW()+12*(($AO541-1)*3+$AP541)-ROW())/12+5),AT541)</f>
        <v>0</v>
      </c>
      <c r="AV541" s="304">
        <f ca="1">IF(AND(AR541+AT541&gt;0,AS541+AU541&gt;0),COUNTIF(AV$6:AV540,"&gt;0")+1,0)</f>
        <v>0</v>
      </c>
    </row>
    <row r="542" spans="41:48" x14ac:dyDescent="0.15">
      <c r="AO542" s="304">
        <v>15</v>
      </c>
      <c r="AP542" s="304">
        <v>3</v>
      </c>
      <c r="AQ542" s="304">
        <v>9</v>
      </c>
      <c r="AR542" s="306">
        <f ca="1">IF($AQ542=1,IF(INDIRECT(ADDRESS(($AO542-1)*3+$AP542+5,$AQ542+7))="",0,INDIRECT(ADDRESS(($AO542-1)*3+$AP542+5,$AQ542+7))),IF(INDIRECT(ADDRESS(($AO542-1)*3+$AP542+5,$AQ542+7))="",0,IF(COUNTIF(INDIRECT(ADDRESS(($AO542-1)*36+($AP542-1)*12+6,COLUMN())):INDIRECT(ADDRESS(($AO542-1)*36+($AP542-1)*12+$AQ542+4,COLUMN())),INDIRECT(ADDRESS(($AO542-1)*3+$AP542+5,$AQ542+7)))&gt;=1,0,INDIRECT(ADDRESS(($AO542-1)*3+$AP542+5,$AQ542+7)))))</f>
        <v>0</v>
      </c>
      <c r="AS542" s="304">
        <f ca="1">COUNTIF(INDIRECT("H"&amp;(ROW()+12*(($AO542-1)*3+$AP542)-ROW())/12+5):INDIRECT("S"&amp;(ROW()+12*(($AO542-1)*3+$AP542)-ROW())/12+5),AR542)</f>
        <v>0</v>
      </c>
      <c r="AT542" s="306">
        <f ca="1">IF($AQ542=1,IF(INDIRECT(ADDRESS(($AO542-1)*3+$AP542+5,$AQ542+20))="",0,INDIRECT(ADDRESS(($AO542-1)*3+$AP542+5,$AQ542+20))),IF(INDIRECT(ADDRESS(($AO542-1)*3+$AP542+5,$AQ542+20))="",0,IF(COUNTIF(INDIRECT(ADDRESS(($AO542-1)*36+($AP542-1)*12+6,COLUMN())):INDIRECT(ADDRESS(($AO542-1)*36+($AP542-1)*12+$AQ542+4,COLUMN())),INDIRECT(ADDRESS(($AO542-1)*3+$AP542+5,$AQ542+20)))&gt;=1,0,INDIRECT(ADDRESS(($AO542-1)*3+$AP542+5,$AQ542+20)))))</f>
        <v>0</v>
      </c>
      <c r="AU542" s="304">
        <f ca="1">COUNTIF(INDIRECT("U"&amp;(ROW()+12*(($AO542-1)*3+$AP542)-ROW())/12+5):INDIRECT("AF"&amp;(ROW()+12*(($AO542-1)*3+$AP542)-ROW())/12+5),AT542)</f>
        <v>0</v>
      </c>
      <c r="AV542" s="304">
        <f ca="1">IF(AND(AR542+AT542&gt;0,AS542+AU542&gt;0),COUNTIF(AV$6:AV541,"&gt;0")+1,0)</f>
        <v>0</v>
      </c>
    </row>
    <row r="543" spans="41:48" x14ac:dyDescent="0.15">
      <c r="AO543" s="304">
        <v>15</v>
      </c>
      <c r="AP543" s="304">
        <v>3</v>
      </c>
      <c r="AQ543" s="304">
        <v>10</v>
      </c>
      <c r="AR543" s="306">
        <f ca="1">IF($AQ543=1,IF(INDIRECT(ADDRESS(($AO543-1)*3+$AP543+5,$AQ543+7))="",0,INDIRECT(ADDRESS(($AO543-1)*3+$AP543+5,$AQ543+7))),IF(INDIRECT(ADDRESS(($AO543-1)*3+$AP543+5,$AQ543+7))="",0,IF(COUNTIF(INDIRECT(ADDRESS(($AO543-1)*36+($AP543-1)*12+6,COLUMN())):INDIRECT(ADDRESS(($AO543-1)*36+($AP543-1)*12+$AQ543+4,COLUMN())),INDIRECT(ADDRESS(($AO543-1)*3+$AP543+5,$AQ543+7)))&gt;=1,0,INDIRECT(ADDRESS(($AO543-1)*3+$AP543+5,$AQ543+7)))))</f>
        <v>0</v>
      </c>
      <c r="AS543" s="304">
        <f ca="1">COUNTIF(INDIRECT("H"&amp;(ROW()+12*(($AO543-1)*3+$AP543)-ROW())/12+5):INDIRECT("S"&amp;(ROW()+12*(($AO543-1)*3+$AP543)-ROW())/12+5),AR543)</f>
        <v>0</v>
      </c>
      <c r="AT543" s="306">
        <f ca="1">IF($AQ543=1,IF(INDIRECT(ADDRESS(($AO543-1)*3+$AP543+5,$AQ543+20))="",0,INDIRECT(ADDRESS(($AO543-1)*3+$AP543+5,$AQ543+20))),IF(INDIRECT(ADDRESS(($AO543-1)*3+$AP543+5,$AQ543+20))="",0,IF(COUNTIF(INDIRECT(ADDRESS(($AO543-1)*36+($AP543-1)*12+6,COLUMN())):INDIRECT(ADDRESS(($AO543-1)*36+($AP543-1)*12+$AQ543+4,COLUMN())),INDIRECT(ADDRESS(($AO543-1)*3+$AP543+5,$AQ543+20)))&gt;=1,0,INDIRECT(ADDRESS(($AO543-1)*3+$AP543+5,$AQ543+20)))))</f>
        <v>0</v>
      </c>
      <c r="AU543" s="304">
        <f ca="1">COUNTIF(INDIRECT("U"&amp;(ROW()+12*(($AO543-1)*3+$AP543)-ROW())/12+5):INDIRECT("AF"&amp;(ROW()+12*(($AO543-1)*3+$AP543)-ROW())/12+5),AT543)</f>
        <v>0</v>
      </c>
      <c r="AV543" s="304">
        <f ca="1">IF(AND(AR543+AT543&gt;0,AS543+AU543&gt;0),COUNTIF(AV$6:AV542,"&gt;0")+1,0)</f>
        <v>0</v>
      </c>
    </row>
    <row r="544" spans="41:48" x14ac:dyDescent="0.15">
      <c r="AO544" s="304">
        <v>15</v>
      </c>
      <c r="AP544" s="304">
        <v>3</v>
      </c>
      <c r="AQ544" s="304">
        <v>11</v>
      </c>
      <c r="AR544" s="306">
        <f ca="1">IF($AQ544=1,IF(INDIRECT(ADDRESS(($AO544-1)*3+$AP544+5,$AQ544+7))="",0,INDIRECT(ADDRESS(($AO544-1)*3+$AP544+5,$AQ544+7))),IF(INDIRECT(ADDRESS(($AO544-1)*3+$AP544+5,$AQ544+7))="",0,IF(COUNTIF(INDIRECT(ADDRESS(($AO544-1)*36+($AP544-1)*12+6,COLUMN())):INDIRECT(ADDRESS(($AO544-1)*36+($AP544-1)*12+$AQ544+4,COLUMN())),INDIRECT(ADDRESS(($AO544-1)*3+$AP544+5,$AQ544+7)))&gt;=1,0,INDIRECT(ADDRESS(($AO544-1)*3+$AP544+5,$AQ544+7)))))</f>
        <v>0</v>
      </c>
      <c r="AS544" s="304">
        <f ca="1">COUNTIF(INDIRECT("H"&amp;(ROW()+12*(($AO544-1)*3+$AP544)-ROW())/12+5):INDIRECT("S"&amp;(ROW()+12*(($AO544-1)*3+$AP544)-ROW())/12+5),AR544)</f>
        <v>0</v>
      </c>
      <c r="AT544" s="306">
        <f ca="1">IF($AQ544=1,IF(INDIRECT(ADDRESS(($AO544-1)*3+$AP544+5,$AQ544+20))="",0,INDIRECT(ADDRESS(($AO544-1)*3+$AP544+5,$AQ544+20))),IF(INDIRECT(ADDRESS(($AO544-1)*3+$AP544+5,$AQ544+20))="",0,IF(COUNTIF(INDIRECT(ADDRESS(($AO544-1)*36+($AP544-1)*12+6,COLUMN())):INDIRECT(ADDRESS(($AO544-1)*36+($AP544-1)*12+$AQ544+4,COLUMN())),INDIRECT(ADDRESS(($AO544-1)*3+$AP544+5,$AQ544+20)))&gt;=1,0,INDIRECT(ADDRESS(($AO544-1)*3+$AP544+5,$AQ544+20)))))</f>
        <v>0</v>
      </c>
      <c r="AU544" s="304">
        <f ca="1">COUNTIF(INDIRECT("U"&amp;(ROW()+12*(($AO544-1)*3+$AP544)-ROW())/12+5):INDIRECT("AF"&amp;(ROW()+12*(($AO544-1)*3+$AP544)-ROW())/12+5),AT544)</f>
        <v>0</v>
      </c>
      <c r="AV544" s="304">
        <f ca="1">IF(AND(AR544+AT544&gt;0,AS544+AU544&gt;0),COUNTIF(AV$6:AV543,"&gt;0")+1,0)</f>
        <v>0</v>
      </c>
    </row>
    <row r="545" spans="41:48" x14ac:dyDescent="0.15">
      <c r="AO545" s="304">
        <v>15</v>
      </c>
      <c r="AP545" s="304">
        <v>3</v>
      </c>
      <c r="AQ545" s="304">
        <v>12</v>
      </c>
      <c r="AR545" s="306">
        <f ca="1">IF($AQ545=1,IF(INDIRECT(ADDRESS(($AO545-1)*3+$AP545+5,$AQ545+7))="",0,INDIRECT(ADDRESS(($AO545-1)*3+$AP545+5,$AQ545+7))),IF(INDIRECT(ADDRESS(($AO545-1)*3+$AP545+5,$AQ545+7))="",0,IF(COUNTIF(INDIRECT(ADDRESS(($AO545-1)*36+($AP545-1)*12+6,COLUMN())):INDIRECT(ADDRESS(($AO545-1)*36+($AP545-1)*12+$AQ545+4,COLUMN())),INDIRECT(ADDRESS(($AO545-1)*3+$AP545+5,$AQ545+7)))&gt;=1,0,INDIRECT(ADDRESS(($AO545-1)*3+$AP545+5,$AQ545+7)))))</f>
        <v>0</v>
      </c>
      <c r="AS545" s="304">
        <f ca="1">COUNTIF(INDIRECT("H"&amp;(ROW()+12*(($AO545-1)*3+$AP545)-ROW())/12+5):INDIRECT("S"&amp;(ROW()+12*(($AO545-1)*3+$AP545)-ROW())/12+5),AR545)</f>
        <v>0</v>
      </c>
      <c r="AT545" s="306">
        <f ca="1">IF($AQ545=1,IF(INDIRECT(ADDRESS(($AO545-1)*3+$AP545+5,$AQ545+20))="",0,INDIRECT(ADDRESS(($AO545-1)*3+$AP545+5,$AQ545+20))),IF(INDIRECT(ADDRESS(($AO545-1)*3+$AP545+5,$AQ545+20))="",0,IF(COUNTIF(INDIRECT(ADDRESS(($AO545-1)*36+($AP545-1)*12+6,COLUMN())):INDIRECT(ADDRESS(($AO545-1)*36+($AP545-1)*12+$AQ545+4,COLUMN())),INDIRECT(ADDRESS(($AO545-1)*3+$AP545+5,$AQ545+20)))&gt;=1,0,INDIRECT(ADDRESS(($AO545-1)*3+$AP545+5,$AQ545+20)))))</f>
        <v>0</v>
      </c>
      <c r="AU545" s="304">
        <f ca="1">COUNTIF(INDIRECT("U"&amp;(ROW()+12*(($AO545-1)*3+$AP545)-ROW())/12+5):INDIRECT("AF"&amp;(ROW()+12*(($AO545-1)*3+$AP545)-ROW())/12+5),AT545)</f>
        <v>0</v>
      </c>
      <c r="AV545" s="304">
        <f ca="1">IF(AND(AR545+AT545&gt;0,AS545+AU545&gt;0),COUNTIF(AV$6:AV544,"&gt;0")+1,0)</f>
        <v>0</v>
      </c>
    </row>
    <row r="546" spans="41:48" x14ac:dyDescent="0.15">
      <c r="AO546" s="304">
        <v>16</v>
      </c>
      <c r="AP546" s="304">
        <v>1</v>
      </c>
      <c r="AQ546" s="304">
        <v>1</v>
      </c>
      <c r="AR546" s="306">
        <f ca="1">IF($AQ546=1,IF(INDIRECT(ADDRESS(($AO546-1)*3+$AP546+5,$AQ546+7))="",0,INDIRECT(ADDRESS(($AO546-1)*3+$AP546+5,$AQ546+7))),IF(INDIRECT(ADDRESS(($AO546-1)*3+$AP546+5,$AQ546+7))="",0,IF(COUNTIF(INDIRECT(ADDRESS(($AO546-1)*36+($AP546-1)*12+6,COLUMN())):INDIRECT(ADDRESS(($AO546-1)*36+($AP546-1)*12+$AQ546+4,COLUMN())),INDIRECT(ADDRESS(($AO546-1)*3+$AP546+5,$AQ546+7)))&gt;=1,0,INDIRECT(ADDRESS(($AO546-1)*3+$AP546+5,$AQ546+7)))))</f>
        <v>0</v>
      </c>
      <c r="AS546" s="304">
        <f ca="1">COUNTIF(INDIRECT("H"&amp;(ROW()+12*(($AO546-1)*3+$AP546)-ROW())/12+5):INDIRECT("S"&amp;(ROW()+12*(($AO546-1)*3+$AP546)-ROW())/12+5),AR546)</f>
        <v>0</v>
      </c>
      <c r="AT546" s="306">
        <f ca="1">IF($AQ546=1,IF(INDIRECT(ADDRESS(($AO546-1)*3+$AP546+5,$AQ546+20))="",0,INDIRECT(ADDRESS(($AO546-1)*3+$AP546+5,$AQ546+20))),IF(INDIRECT(ADDRESS(($AO546-1)*3+$AP546+5,$AQ546+20))="",0,IF(COUNTIF(INDIRECT(ADDRESS(($AO546-1)*36+($AP546-1)*12+6,COLUMN())):INDIRECT(ADDRESS(($AO546-1)*36+($AP546-1)*12+$AQ546+4,COLUMN())),INDIRECT(ADDRESS(($AO546-1)*3+$AP546+5,$AQ546+20)))&gt;=1,0,INDIRECT(ADDRESS(($AO546-1)*3+$AP546+5,$AQ546+20)))))</f>
        <v>0</v>
      </c>
      <c r="AU546" s="304">
        <f ca="1">COUNTIF(INDIRECT("U"&amp;(ROW()+12*(($AO546-1)*3+$AP546)-ROW())/12+5):INDIRECT("AF"&amp;(ROW()+12*(($AO546-1)*3+$AP546)-ROW())/12+5),AT546)</f>
        <v>0</v>
      </c>
      <c r="AV546" s="304">
        <f ca="1">IF(AND(AR546+AT546&gt;0,AS546+AU546&gt;0),COUNTIF(AV$6:AV545,"&gt;0")+1,0)</f>
        <v>0</v>
      </c>
    </row>
    <row r="547" spans="41:48" x14ac:dyDescent="0.15">
      <c r="AO547" s="304">
        <v>16</v>
      </c>
      <c r="AP547" s="304">
        <v>1</v>
      </c>
      <c r="AQ547" s="304">
        <v>2</v>
      </c>
      <c r="AR547" s="306">
        <f ca="1">IF($AQ547=1,IF(INDIRECT(ADDRESS(($AO547-1)*3+$AP547+5,$AQ547+7))="",0,INDIRECT(ADDRESS(($AO547-1)*3+$AP547+5,$AQ547+7))),IF(INDIRECT(ADDRESS(($AO547-1)*3+$AP547+5,$AQ547+7))="",0,IF(COUNTIF(INDIRECT(ADDRESS(($AO547-1)*36+($AP547-1)*12+6,COLUMN())):INDIRECT(ADDRESS(($AO547-1)*36+($AP547-1)*12+$AQ547+4,COLUMN())),INDIRECT(ADDRESS(($AO547-1)*3+$AP547+5,$AQ547+7)))&gt;=1,0,INDIRECT(ADDRESS(($AO547-1)*3+$AP547+5,$AQ547+7)))))</f>
        <v>0</v>
      </c>
      <c r="AS547" s="304">
        <f ca="1">COUNTIF(INDIRECT("H"&amp;(ROW()+12*(($AO547-1)*3+$AP547)-ROW())/12+5):INDIRECT("S"&amp;(ROW()+12*(($AO547-1)*3+$AP547)-ROW())/12+5),AR547)</f>
        <v>0</v>
      </c>
      <c r="AT547" s="306">
        <f ca="1">IF($AQ547=1,IF(INDIRECT(ADDRESS(($AO547-1)*3+$AP547+5,$AQ547+20))="",0,INDIRECT(ADDRESS(($AO547-1)*3+$AP547+5,$AQ547+20))),IF(INDIRECT(ADDRESS(($AO547-1)*3+$AP547+5,$AQ547+20))="",0,IF(COUNTIF(INDIRECT(ADDRESS(($AO547-1)*36+($AP547-1)*12+6,COLUMN())):INDIRECT(ADDRESS(($AO547-1)*36+($AP547-1)*12+$AQ547+4,COLUMN())),INDIRECT(ADDRESS(($AO547-1)*3+$AP547+5,$AQ547+20)))&gt;=1,0,INDIRECT(ADDRESS(($AO547-1)*3+$AP547+5,$AQ547+20)))))</f>
        <v>0</v>
      </c>
      <c r="AU547" s="304">
        <f ca="1">COUNTIF(INDIRECT("U"&amp;(ROW()+12*(($AO547-1)*3+$AP547)-ROW())/12+5):INDIRECT("AF"&amp;(ROW()+12*(($AO547-1)*3+$AP547)-ROW())/12+5),AT547)</f>
        <v>0</v>
      </c>
      <c r="AV547" s="304">
        <f ca="1">IF(AND(AR547+AT547&gt;0,AS547+AU547&gt;0),COUNTIF(AV$6:AV546,"&gt;0")+1,0)</f>
        <v>0</v>
      </c>
    </row>
    <row r="548" spans="41:48" x14ac:dyDescent="0.15">
      <c r="AO548" s="304">
        <v>16</v>
      </c>
      <c r="AP548" s="304">
        <v>1</v>
      </c>
      <c r="AQ548" s="304">
        <v>3</v>
      </c>
      <c r="AR548" s="306">
        <f ca="1">IF($AQ548=1,IF(INDIRECT(ADDRESS(($AO548-1)*3+$AP548+5,$AQ548+7))="",0,INDIRECT(ADDRESS(($AO548-1)*3+$AP548+5,$AQ548+7))),IF(INDIRECT(ADDRESS(($AO548-1)*3+$AP548+5,$AQ548+7))="",0,IF(COUNTIF(INDIRECT(ADDRESS(($AO548-1)*36+($AP548-1)*12+6,COLUMN())):INDIRECT(ADDRESS(($AO548-1)*36+($AP548-1)*12+$AQ548+4,COLUMN())),INDIRECT(ADDRESS(($AO548-1)*3+$AP548+5,$AQ548+7)))&gt;=1,0,INDIRECT(ADDRESS(($AO548-1)*3+$AP548+5,$AQ548+7)))))</f>
        <v>0</v>
      </c>
      <c r="AS548" s="304">
        <f ca="1">COUNTIF(INDIRECT("H"&amp;(ROW()+12*(($AO548-1)*3+$AP548)-ROW())/12+5):INDIRECT("S"&amp;(ROW()+12*(($AO548-1)*3+$AP548)-ROW())/12+5),AR548)</f>
        <v>0</v>
      </c>
      <c r="AT548" s="306">
        <f ca="1">IF($AQ548=1,IF(INDIRECT(ADDRESS(($AO548-1)*3+$AP548+5,$AQ548+20))="",0,INDIRECT(ADDRESS(($AO548-1)*3+$AP548+5,$AQ548+20))),IF(INDIRECT(ADDRESS(($AO548-1)*3+$AP548+5,$AQ548+20))="",0,IF(COUNTIF(INDIRECT(ADDRESS(($AO548-1)*36+($AP548-1)*12+6,COLUMN())):INDIRECT(ADDRESS(($AO548-1)*36+($AP548-1)*12+$AQ548+4,COLUMN())),INDIRECT(ADDRESS(($AO548-1)*3+$AP548+5,$AQ548+20)))&gt;=1,0,INDIRECT(ADDRESS(($AO548-1)*3+$AP548+5,$AQ548+20)))))</f>
        <v>0</v>
      </c>
      <c r="AU548" s="304">
        <f ca="1">COUNTIF(INDIRECT("U"&amp;(ROW()+12*(($AO548-1)*3+$AP548)-ROW())/12+5):INDIRECT("AF"&amp;(ROW()+12*(($AO548-1)*3+$AP548)-ROW())/12+5),AT548)</f>
        <v>0</v>
      </c>
      <c r="AV548" s="304">
        <f ca="1">IF(AND(AR548+AT548&gt;0,AS548+AU548&gt;0),COUNTIF(AV$6:AV547,"&gt;0")+1,0)</f>
        <v>0</v>
      </c>
    </row>
    <row r="549" spans="41:48" x14ac:dyDescent="0.15">
      <c r="AO549" s="304">
        <v>16</v>
      </c>
      <c r="AP549" s="304">
        <v>1</v>
      </c>
      <c r="AQ549" s="304">
        <v>4</v>
      </c>
      <c r="AR549" s="306">
        <f ca="1">IF($AQ549=1,IF(INDIRECT(ADDRESS(($AO549-1)*3+$AP549+5,$AQ549+7))="",0,INDIRECT(ADDRESS(($AO549-1)*3+$AP549+5,$AQ549+7))),IF(INDIRECT(ADDRESS(($AO549-1)*3+$AP549+5,$AQ549+7))="",0,IF(COUNTIF(INDIRECT(ADDRESS(($AO549-1)*36+($AP549-1)*12+6,COLUMN())):INDIRECT(ADDRESS(($AO549-1)*36+($AP549-1)*12+$AQ549+4,COLUMN())),INDIRECT(ADDRESS(($AO549-1)*3+$AP549+5,$AQ549+7)))&gt;=1,0,INDIRECT(ADDRESS(($AO549-1)*3+$AP549+5,$AQ549+7)))))</f>
        <v>0</v>
      </c>
      <c r="AS549" s="304">
        <f ca="1">COUNTIF(INDIRECT("H"&amp;(ROW()+12*(($AO549-1)*3+$AP549)-ROW())/12+5):INDIRECT("S"&amp;(ROW()+12*(($AO549-1)*3+$AP549)-ROW())/12+5),AR549)</f>
        <v>0</v>
      </c>
      <c r="AT549" s="306">
        <f ca="1">IF($AQ549=1,IF(INDIRECT(ADDRESS(($AO549-1)*3+$AP549+5,$AQ549+20))="",0,INDIRECT(ADDRESS(($AO549-1)*3+$AP549+5,$AQ549+20))),IF(INDIRECT(ADDRESS(($AO549-1)*3+$AP549+5,$AQ549+20))="",0,IF(COUNTIF(INDIRECT(ADDRESS(($AO549-1)*36+($AP549-1)*12+6,COLUMN())):INDIRECT(ADDRESS(($AO549-1)*36+($AP549-1)*12+$AQ549+4,COLUMN())),INDIRECT(ADDRESS(($AO549-1)*3+$AP549+5,$AQ549+20)))&gt;=1,0,INDIRECT(ADDRESS(($AO549-1)*3+$AP549+5,$AQ549+20)))))</f>
        <v>0</v>
      </c>
      <c r="AU549" s="304">
        <f ca="1">COUNTIF(INDIRECT("U"&amp;(ROW()+12*(($AO549-1)*3+$AP549)-ROW())/12+5):INDIRECT("AF"&amp;(ROW()+12*(($AO549-1)*3+$AP549)-ROW())/12+5),AT549)</f>
        <v>0</v>
      </c>
      <c r="AV549" s="304">
        <f ca="1">IF(AND(AR549+AT549&gt;0,AS549+AU549&gt;0),COUNTIF(AV$6:AV548,"&gt;0")+1,0)</f>
        <v>0</v>
      </c>
    </row>
    <row r="550" spans="41:48" x14ac:dyDescent="0.15">
      <c r="AO550" s="304">
        <v>16</v>
      </c>
      <c r="AP550" s="304">
        <v>1</v>
      </c>
      <c r="AQ550" s="304">
        <v>5</v>
      </c>
      <c r="AR550" s="306">
        <f ca="1">IF($AQ550=1,IF(INDIRECT(ADDRESS(($AO550-1)*3+$AP550+5,$AQ550+7))="",0,INDIRECT(ADDRESS(($AO550-1)*3+$AP550+5,$AQ550+7))),IF(INDIRECT(ADDRESS(($AO550-1)*3+$AP550+5,$AQ550+7))="",0,IF(COUNTIF(INDIRECT(ADDRESS(($AO550-1)*36+($AP550-1)*12+6,COLUMN())):INDIRECT(ADDRESS(($AO550-1)*36+($AP550-1)*12+$AQ550+4,COLUMN())),INDIRECT(ADDRESS(($AO550-1)*3+$AP550+5,$AQ550+7)))&gt;=1,0,INDIRECT(ADDRESS(($AO550-1)*3+$AP550+5,$AQ550+7)))))</f>
        <v>0</v>
      </c>
      <c r="AS550" s="304">
        <f ca="1">COUNTIF(INDIRECT("H"&amp;(ROW()+12*(($AO550-1)*3+$AP550)-ROW())/12+5):INDIRECT("S"&amp;(ROW()+12*(($AO550-1)*3+$AP550)-ROW())/12+5),AR550)</f>
        <v>0</v>
      </c>
      <c r="AT550" s="306">
        <f ca="1">IF($AQ550=1,IF(INDIRECT(ADDRESS(($AO550-1)*3+$AP550+5,$AQ550+20))="",0,INDIRECT(ADDRESS(($AO550-1)*3+$AP550+5,$AQ550+20))),IF(INDIRECT(ADDRESS(($AO550-1)*3+$AP550+5,$AQ550+20))="",0,IF(COUNTIF(INDIRECT(ADDRESS(($AO550-1)*36+($AP550-1)*12+6,COLUMN())):INDIRECT(ADDRESS(($AO550-1)*36+($AP550-1)*12+$AQ550+4,COLUMN())),INDIRECT(ADDRESS(($AO550-1)*3+$AP550+5,$AQ550+20)))&gt;=1,0,INDIRECT(ADDRESS(($AO550-1)*3+$AP550+5,$AQ550+20)))))</f>
        <v>0</v>
      </c>
      <c r="AU550" s="304">
        <f ca="1">COUNTIF(INDIRECT("U"&amp;(ROW()+12*(($AO550-1)*3+$AP550)-ROW())/12+5):INDIRECT("AF"&amp;(ROW()+12*(($AO550-1)*3+$AP550)-ROW())/12+5),AT550)</f>
        <v>0</v>
      </c>
      <c r="AV550" s="304">
        <f ca="1">IF(AND(AR550+AT550&gt;0,AS550+AU550&gt;0),COUNTIF(AV$6:AV549,"&gt;0")+1,0)</f>
        <v>0</v>
      </c>
    </row>
    <row r="551" spans="41:48" x14ac:dyDescent="0.15">
      <c r="AO551" s="304">
        <v>16</v>
      </c>
      <c r="AP551" s="304">
        <v>1</v>
      </c>
      <c r="AQ551" s="304">
        <v>6</v>
      </c>
      <c r="AR551" s="306">
        <f ca="1">IF($AQ551=1,IF(INDIRECT(ADDRESS(($AO551-1)*3+$AP551+5,$AQ551+7))="",0,INDIRECT(ADDRESS(($AO551-1)*3+$AP551+5,$AQ551+7))),IF(INDIRECT(ADDRESS(($AO551-1)*3+$AP551+5,$AQ551+7))="",0,IF(COUNTIF(INDIRECT(ADDRESS(($AO551-1)*36+($AP551-1)*12+6,COLUMN())):INDIRECT(ADDRESS(($AO551-1)*36+($AP551-1)*12+$AQ551+4,COLUMN())),INDIRECT(ADDRESS(($AO551-1)*3+$AP551+5,$AQ551+7)))&gt;=1,0,INDIRECT(ADDRESS(($AO551-1)*3+$AP551+5,$AQ551+7)))))</f>
        <v>0</v>
      </c>
      <c r="AS551" s="304">
        <f ca="1">COUNTIF(INDIRECT("H"&amp;(ROW()+12*(($AO551-1)*3+$AP551)-ROW())/12+5):INDIRECT("S"&amp;(ROW()+12*(($AO551-1)*3+$AP551)-ROW())/12+5),AR551)</f>
        <v>0</v>
      </c>
      <c r="AT551" s="306">
        <f ca="1">IF($AQ551=1,IF(INDIRECT(ADDRESS(($AO551-1)*3+$AP551+5,$AQ551+20))="",0,INDIRECT(ADDRESS(($AO551-1)*3+$AP551+5,$AQ551+20))),IF(INDIRECT(ADDRESS(($AO551-1)*3+$AP551+5,$AQ551+20))="",0,IF(COUNTIF(INDIRECT(ADDRESS(($AO551-1)*36+($AP551-1)*12+6,COLUMN())):INDIRECT(ADDRESS(($AO551-1)*36+($AP551-1)*12+$AQ551+4,COLUMN())),INDIRECT(ADDRESS(($AO551-1)*3+$AP551+5,$AQ551+20)))&gt;=1,0,INDIRECT(ADDRESS(($AO551-1)*3+$AP551+5,$AQ551+20)))))</f>
        <v>0</v>
      </c>
      <c r="AU551" s="304">
        <f ca="1">COUNTIF(INDIRECT("U"&amp;(ROW()+12*(($AO551-1)*3+$AP551)-ROW())/12+5):INDIRECT("AF"&amp;(ROW()+12*(($AO551-1)*3+$AP551)-ROW())/12+5),AT551)</f>
        <v>0</v>
      </c>
      <c r="AV551" s="304">
        <f ca="1">IF(AND(AR551+AT551&gt;0,AS551+AU551&gt;0),COUNTIF(AV$6:AV550,"&gt;0")+1,0)</f>
        <v>0</v>
      </c>
    </row>
    <row r="552" spans="41:48" x14ac:dyDescent="0.15">
      <c r="AO552" s="304">
        <v>16</v>
      </c>
      <c r="AP552" s="304">
        <v>1</v>
      </c>
      <c r="AQ552" s="304">
        <v>7</v>
      </c>
      <c r="AR552" s="306">
        <f ca="1">IF($AQ552=1,IF(INDIRECT(ADDRESS(($AO552-1)*3+$AP552+5,$AQ552+7))="",0,INDIRECT(ADDRESS(($AO552-1)*3+$AP552+5,$AQ552+7))),IF(INDIRECT(ADDRESS(($AO552-1)*3+$AP552+5,$AQ552+7))="",0,IF(COUNTIF(INDIRECT(ADDRESS(($AO552-1)*36+($AP552-1)*12+6,COLUMN())):INDIRECT(ADDRESS(($AO552-1)*36+($AP552-1)*12+$AQ552+4,COLUMN())),INDIRECT(ADDRESS(($AO552-1)*3+$AP552+5,$AQ552+7)))&gt;=1,0,INDIRECT(ADDRESS(($AO552-1)*3+$AP552+5,$AQ552+7)))))</f>
        <v>0</v>
      </c>
      <c r="AS552" s="304">
        <f ca="1">COUNTIF(INDIRECT("H"&amp;(ROW()+12*(($AO552-1)*3+$AP552)-ROW())/12+5):INDIRECT("S"&amp;(ROW()+12*(($AO552-1)*3+$AP552)-ROW())/12+5),AR552)</f>
        <v>0</v>
      </c>
      <c r="AT552" s="306">
        <f ca="1">IF($AQ552=1,IF(INDIRECT(ADDRESS(($AO552-1)*3+$AP552+5,$AQ552+20))="",0,INDIRECT(ADDRESS(($AO552-1)*3+$AP552+5,$AQ552+20))),IF(INDIRECT(ADDRESS(($AO552-1)*3+$AP552+5,$AQ552+20))="",0,IF(COUNTIF(INDIRECT(ADDRESS(($AO552-1)*36+($AP552-1)*12+6,COLUMN())):INDIRECT(ADDRESS(($AO552-1)*36+($AP552-1)*12+$AQ552+4,COLUMN())),INDIRECT(ADDRESS(($AO552-1)*3+$AP552+5,$AQ552+20)))&gt;=1,0,INDIRECT(ADDRESS(($AO552-1)*3+$AP552+5,$AQ552+20)))))</f>
        <v>0</v>
      </c>
      <c r="AU552" s="304">
        <f ca="1">COUNTIF(INDIRECT("U"&amp;(ROW()+12*(($AO552-1)*3+$AP552)-ROW())/12+5):INDIRECT("AF"&amp;(ROW()+12*(($AO552-1)*3+$AP552)-ROW())/12+5),AT552)</f>
        <v>0</v>
      </c>
      <c r="AV552" s="304">
        <f ca="1">IF(AND(AR552+AT552&gt;0,AS552+AU552&gt;0),COUNTIF(AV$6:AV551,"&gt;0")+1,0)</f>
        <v>0</v>
      </c>
    </row>
    <row r="553" spans="41:48" x14ac:dyDescent="0.15">
      <c r="AO553" s="304">
        <v>16</v>
      </c>
      <c r="AP553" s="304">
        <v>1</v>
      </c>
      <c r="AQ553" s="304">
        <v>8</v>
      </c>
      <c r="AR553" s="306">
        <f ca="1">IF($AQ553=1,IF(INDIRECT(ADDRESS(($AO553-1)*3+$AP553+5,$AQ553+7))="",0,INDIRECT(ADDRESS(($AO553-1)*3+$AP553+5,$AQ553+7))),IF(INDIRECT(ADDRESS(($AO553-1)*3+$AP553+5,$AQ553+7))="",0,IF(COUNTIF(INDIRECT(ADDRESS(($AO553-1)*36+($AP553-1)*12+6,COLUMN())):INDIRECT(ADDRESS(($AO553-1)*36+($AP553-1)*12+$AQ553+4,COLUMN())),INDIRECT(ADDRESS(($AO553-1)*3+$AP553+5,$AQ553+7)))&gt;=1,0,INDIRECT(ADDRESS(($AO553-1)*3+$AP553+5,$AQ553+7)))))</f>
        <v>0</v>
      </c>
      <c r="AS553" s="304">
        <f ca="1">COUNTIF(INDIRECT("H"&amp;(ROW()+12*(($AO553-1)*3+$AP553)-ROW())/12+5):INDIRECT("S"&amp;(ROW()+12*(($AO553-1)*3+$AP553)-ROW())/12+5),AR553)</f>
        <v>0</v>
      </c>
      <c r="AT553" s="306">
        <f ca="1">IF($AQ553=1,IF(INDIRECT(ADDRESS(($AO553-1)*3+$AP553+5,$AQ553+20))="",0,INDIRECT(ADDRESS(($AO553-1)*3+$AP553+5,$AQ553+20))),IF(INDIRECT(ADDRESS(($AO553-1)*3+$AP553+5,$AQ553+20))="",0,IF(COUNTIF(INDIRECT(ADDRESS(($AO553-1)*36+($AP553-1)*12+6,COLUMN())):INDIRECT(ADDRESS(($AO553-1)*36+($AP553-1)*12+$AQ553+4,COLUMN())),INDIRECT(ADDRESS(($AO553-1)*3+$AP553+5,$AQ553+20)))&gt;=1,0,INDIRECT(ADDRESS(($AO553-1)*3+$AP553+5,$AQ553+20)))))</f>
        <v>0</v>
      </c>
      <c r="AU553" s="304">
        <f ca="1">COUNTIF(INDIRECT("U"&amp;(ROW()+12*(($AO553-1)*3+$AP553)-ROW())/12+5):INDIRECT("AF"&amp;(ROW()+12*(($AO553-1)*3+$AP553)-ROW())/12+5),AT553)</f>
        <v>0</v>
      </c>
      <c r="AV553" s="304">
        <f ca="1">IF(AND(AR553+AT553&gt;0,AS553+AU553&gt;0),COUNTIF(AV$6:AV552,"&gt;0")+1,0)</f>
        <v>0</v>
      </c>
    </row>
    <row r="554" spans="41:48" x14ac:dyDescent="0.15">
      <c r="AO554" s="304">
        <v>16</v>
      </c>
      <c r="AP554" s="304">
        <v>1</v>
      </c>
      <c r="AQ554" s="304">
        <v>9</v>
      </c>
      <c r="AR554" s="306">
        <f ca="1">IF($AQ554=1,IF(INDIRECT(ADDRESS(($AO554-1)*3+$AP554+5,$AQ554+7))="",0,INDIRECT(ADDRESS(($AO554-1)*3+$AP554+5,$AQ554+7))),IF(INDIRECT(ADDRESS(($AO554-1)*3+$AP554+5,$AQ554+7))="",0,IF(COUNTIF(INDIRECT(ADDRESS(($AO554-1)*36+($AP554-1)*12+6,COLUMN())):INDIRECT(ADDRESS(($AO554-1)*36+($AP554-1)*12+$AQ554+4,COLUMN())),INDIRECT(ADDRESS(($AO554-1)*3+$AP554+5,$AQ554+7)))&gt;=1,0,INDIRECT(ADDRESS(($AO554-1)*3+$AP554+5,$AQ554+7)))))</f>
        <v>0</v>
      </c>
      <c r="AS554" s="304">
        <f ca="1">COUNTIF(INDIRECT("H"&amp;(ROW()+12*(($AO554-1)*3+$AP554)-ROW())/12+5):INDIRECT("S"&amp;(ROW()+12*(($AO554-1)*3+$AP554)-ROW())/12+5),AR554)</f>
        <v>0</v>
      </c>
      <c r="AT554" s="306">
        <f ca="1">IF($AQ554=1,IF(INDIRECT(ADDRESS(($AO554-1)*3+$AP554+5,$AQ554+20))="",0,INDIRECT(ADDRESS(($AO554-1)*3+$AP554+5,$AQ554+20))),IF(INDIRECT(ADDRESS(($AO554-1)*3+$AP554+5,$AQ554+20))="",0,IF(COUNTIF(INDIRECT(ADDRESS(($AO554-1)*36+($AP554-1)*12+6,COLUMN())):INDIRECT(ADDRESS(($AO554-1)*36+($AP554-1)*12+$AQ554+4,COLUMN())),INDIRECT(ADDRESS(($AO554-1)*3+$AP554+5,$AQ554+20)))&gt;=1,0,INDIRECT(ADDRESS(($AO554-1)*3+$AP554+5,$AQ554+20)))))</f>
        <v>0</v>
      </c>
      <c r="AU554" s="304">
        <f ca="1">COUNTIF(INDIRECT("U"&amp;(ROW()+12*(($AO554-1)*3+$AP554)-ROW())/12+5):INDIRECT("AF"&amp;(ROW()+12*(($AO554-1)*3+$AP554)-ROW())/12+5),AT554)</f>
        <v>0</v>
      </c>
      <c r="AV554" s="304">
        <f ca="1">IF(AND(AR554+AT554&gt;0,AS554+AU554&gt;0),COUNTIF(AV$6:AV553,"&gt;0")+1,0)</f>
        <v>0</v>
      </c>
    </row>
    <row r="555" spans="41:48" x14ac:dyDescent="0.15">
      <c r="AO555" s="304">
        <v>16</v>
      </c>
      <c r="AP555" s="304">
        <v>1</v>
      </c>
      <c r="AQ555" s="304">
        <v>10</v>
      </c>
      <c r="AR555" s="306">
        <f ca="1">IF($AQ555=1,IF(INDIRECT(ADDRESS(($AO555-1)*3+$AP555+5,$AQ555+7))="",0,INDIRECT(ADDRESS(($AO555-1)*3+$AP555+5,$AQ555+7))),IF(INDIRECT(ADDRESS(($AO555-1)*3+$AP555+5,$AQ555+7))="",0,IF(COUNTIF(INDIRECT(ADDRESS(($AO555-1)*36+($AP555-1)*12+6,COLUMN())):INDIRECT(ADDRESS(($AO555-1)*36+($AP555-1)*12+$AQ555+4,COLUMN())),INDIRECT(ADDRESS(($AO555-1)*3+$AP555+5,$AQ555+7)))&gt;=1,0,INDIRECT(ADDRESS(($AO555-1)*3+$AP555+5,$AQ555+7)))))</f>
        <v>0</v>
      </c>
      <c r="AS555" s="304">
        <f ca="1">COUNTIF(INDIRECT("H"&amp;(ROW()+12*(($AO555-1)*3+$AP555)-ROW())/12+5):INDIRECT("S"&amp;(ROW()+12*(($AO555-1)*3+$AP555)-ROW())/12+5),AR555)</f>
        <v>0</v>
      </c>
      <c r="AT555" s="306">
        <f ca="1">IF($AQ555=1,IF(INDIRECT(ADDRESS(($AO555-1)*3+$AP555+5,$AQ555+20))="",0,INDIRECT(ADDRESS(($AO555-1)*3+$AP555+5,$AQ555+20))),IF(INDIRECT(ADDRESS(($AO555-1)*3+$AP555+5,$AQ555+20))="",0,IF(COUNTIF(INDIRECT(ADDRESS(($AO555-1)*36+($AP555-1)*12+6,COLUMN())):INDIRECT(ADDRESS(($AO555-1)*36+($AP555-1)*12+$AQ555+4,COLUMN())),INDIRECT(ADDRESS(($AO555-1)*3+$AP555+5,$AQ555+20)))&gt;=1,0,INDIRECT(ADDRESS(($AO555-1)*3+$AP555+5,$AQ555+20)))))</f>
        <v>0</v>
      </c>
      <c r="AU555" s="304">
        <f ca="1">COUNTIF(INDIRECT("U"&amp;(ROW()+12*(($AO555-1)*3+$AP555)-ROW())/12+5):INDIRECT("AF"&amp;(ROW()+12*(($AO555-1)*3+$AP555)-ROW())/12+5),AT555)</f>
        <v>0</v>
      </c>
      <c r="AV555" s="304">
        <f ca="1">IF(AND(AR555+AT555&gt;0,AS555+AU555&gt;0),COUNTIF(AV$6:AV554,"&gt;0")+1,0)</f>
        <v>0</v>
      </c>
    </row>
    <row r="556" spans="41:48" x14ac:dyDescent="0.15">
      <c r="AO556" s="304">
        <v>16</v>
      </c>
      <c r="AP556" s="304">
        <v>1</v>
      </c>
      <c r="AQ556" s="304">
        <v>11</v>
      </c>
      <c r="AR556" s="306">
        <f ca="1">IF($AQ556=1,IF(INDIRECT(ADDRESS(($AO556-1)*3+$AP556+5,$AQ556+7))="",0,INDIRECT(ADDRESS(($AO556-1)*3+$AP556+5,$AQ556+7))),IF(INDIRECT(ADDRESS(($AO556-1)*3+$AP556+5,$AQ556+7))="",0,IF(COUNTIF(INDIRECT(ADDRESS(($AO556-1)*36+($AP556-1)*12+6,COLUMN())):INDIRECT(ADDRESS(($AO556-1)*36+($AP556-1)*12+$AQ556+4,COLUMN())),INDIRECT(ADDRESS(($AO556-1)*3+$AP556+5,$AQ556+7)))&gt;=1,0,INDIRECT(ADDRESS(($AO556-1)*3+$AP556+5,$AQ556+7)))))</f>
        <v>0</v>
      </c>
      <c r="AS556" s="304">
        <f ca="1">COUNTIF(INDIRECT("H"&amp;(ROW()+12*(($AO556-1)*3+$AP556)-ROW())/12+5):INDIRECT("S"&amp;(ROW()+12*(($AO556-1)*3+$AP556)-ROW())/12+5),AR556)</f>
        <v>0</v>
      </c>
      <c r="AT556" s="306">
        <f ca="1">IF($AQ556=1,IF(INDIRECT(ADDRESS(($AO556-1)*3+$AP556+5,$AQ556+20))="",0,INDIRECT(ADDRESS(($AO556-1)*3+$AP556+5,$AQ556+20))),IF(INDIRECT(ADDRESS(($AO556-1)*3+$AP556+5,$AQ556+20))="",0,IF(COUNTIF(INDIRECT(ADDRESS(($AO556-1)*36+($AP556-1)*12+6,COLUMN())):INDIRECT(ADDRESS(($AO556-1)*36+($AP556-1)*12+$AQ556+4,COLUMN())),INDIRECT(ADDRESS(($AO556-1)*3+$AP556+5,$AQ556+20)))&gt;=1,0,INDIRECT(ADDRESS(($AO556-1)*3+$AP556+5,$AQ556+20)))))</f>
        <v>0</v>
      </c>
      <c r="AU556" s="304">
        <f ca="1">COUNTIF(INDIRECT("U"&amp;(ROW()+12*(($AO556-1)*3+$AP556)-ROW())/12+5):INDIRECT("AF"&amp;(ROW()+12*(($AO556-1)*3+$AP556)-ROW())/12+5),AT556)</f>
        <v>0</v>
      </c>
      <c r="AV556" s="304">
        <f ca="1">IF(AND(AR556+AT556&gt;0,AS556+AU556&gt;0),COUNTIF(AV$6:AV555,"&gt;0")+1,0)</f>
        <v>0</v>
      </c>
    </row>
    <row r="557" spans="41:48" x14ac:dyDescent="0.15">
      <c r="AO557" s="304">
        <v>16</v>
      </c>
      <c r="AP557" s="304">
        <v>1</v>
      </c>
      <c r="AQ557" s="304">
        <v>12</v>
      </c>
      <c r="AR557" s="306">
        <f ca="1">IF($AQ557=1,IF(INDIRECT(ADDRESS(($AO557-1)*3+$AP557+5,$AQ557+7))="",0,INDIRECT(ADDRESS(($AO557-1)*3+$AP557+5,$AQ557+7))),IF(INDIRECT(ADDRESS(($AO557-1)*3+$AP557+5,$AQ557+7))="",0,IF(COUNTIF(INDIRECT(ADDRESS(($AO557-1)*36+($AP557-1)*12+6,COLUMN())):INDIRECT(ADDRESS(($AO557-1)*36+($AP557-1)*12+$AQ557+4,COLUMN())),INDIRECT(ADDRESS(($AO557-1)*3+$AP557+5,$AQ557+7)))&gt;=1,0,INDIRECT(ADDRESS(($AO557-1)*3+$AP557+5,$AQ557+7)))))</f>
        <v>0</v>
      </c>
      <c r="AS557" s="304">
        <f ca="1">COUNTIF(INDIRECT("H"&amp;(ROW()+12*(($AO557-1)*3+$AP557)-ROW())/12+5):INDIRECT("S"&amp;(ROW()+12*(($AO557-1)*3+$AP557)-ROW())/12+5),AR557)</f>
        <v>0</v>
      </c>
      <c r="AT557" s="306">
        <f ca="1">IF($AQ557=1,IF(INDIRECT(ADDRESS(($AO557-1)*3+$AP557+5,$AQ557+20))="",0,INDIRECT(ADDRESS(($AO557-1)*3+$AP557+5,$AQ557+20))),IF(INDIRECT(ADDRESS(($AO557-1)*3+$AP557+5,$AQ557+20))="",0,IF(COUNTIF(INDIRECT(ADDRESS(($AO557-1)*36+($AP557-1)*12+6,COLUMN())):INDIRECT(ADDRESS(($AO557-1)*36+($AP557-1)*12+$AQ557+4,COLUMN())),INDIRECT(ADDRESS(($AO557-1)*3+$AP557+5,$AQ557+20)))&gt;=1,0,INDIRECT(ADDRESS(($AO557-1)*3+$AP557+5,$AQ557+20)))))</f>
        <v>0</v>
      </c>
      <c r="AU557" s="304">
        <f ca="1">COUNTIF(INDIRECT("U"&amp;(ROW()+12*(($AO557-1)*3+$AP557)-ROW())/12+5):INDIRECT("AF"&amp;(ROW()+12*(($AO557-1)*3+$AP557)-ROW())/12+5),AT557)</f>
        <v>0</v>
      </c>
      <c r="AV557" s="304">
        <f ca="1">IF(AND(AR557+AT557&gt;0,AS557+AU557&gt;0),COUNTIF(AV$6:AV556,"&gt;0")+1,0)</f>
        <v>0</v>
      </c>
    </row>
    <row r="558" spans="41:48" x14ac:dyDescent="0.15">
      <c r="AO558" s="304">
        <v>16</v>
      </c>
      <c r="AP558" s="304">
        <v>2</v>
      </c>
      <c r="AQ558" s="304">
        <v>1</v>
      </c>
      <c r="AR558" s="306">
        <f ca="1">IF($AQ558=1,IF(INDIRECT(ADDRESS(($AO558-1)*3+$AP558+5,$AQ558+7))="",0,INDIRECT(ADDRESS(($AO558-1)*3+$AP558+5,$AQ558+7))),IF(INDIRECT(ADDRESS(($AO558-1)*3+$AP558+5,$AQ558+7))="",0,IF(COUNTIF(INDIRECT(ADDRESS(($AO558-1)*36+($AP558-1)*12+6,COLUMN())):INDIRECT(ADDRESS(($AO558-1)*36+($AP558-1)*12+$AQ558+4,COLUMN())),INDIRECT(ADDRESS(($AO558-1)*3+$AP558+5,$AQ558+7)))&gt;=1,0,INDIRECT(ADDRESS(($AO558-1)*3+$AP558+5,$AQ558+7)))))</f>
        <v>0</v>
      </c>
      <c r="AS558" s="304">
        <f ca="1">COUNTIF(INDIRECT("H"&amp;(ROW()+12*(($AO558-1)*3+$AP558)-ROW())/12+5):INDIRECT("S"&amp;(ROW()+12*(($AO558-1)*3+$AP558)-ROW())/12+5),AR558)</f>
        <v>0</v>
      </c>
      <c r="AT558" s="306">
        <f ca="1">IF($AQ558=1,IF(INDIRECT(ADDRESS(($AO558-1)*3+$AP558+5,$AQ558+20))="",0,INDIRECT(ADDRESS(($AO558-1)*3+$AP558+5,$AQ558+20))),IF(INDIRECT(ADDRESS(($AO558-1)*3+$AP558+5,$AQ558+20))="",0,IF(COUNTIF(INDIRECT(ADDRESS(($AO558-1)*36+($AP558-1)*12+6,COLUMN())):INDIRECT(ADDRESS(($AO558-1)*36+($AP558-1)*12+$AQ558+4,COLUMN())),INDIRECT(ADDRESS(($AO558-1)*3+$AP558+5,$AQ558+20)))&gt;=1,0,INDIRECT(ADDRESS(($AO558-1)*3+$AP558+5,$AQ558+20)))))</f>
        <v>0</v>
      </c>
      <c r="AU558" s="304">
        <f ca="1">COUNTIF(INDIRECT("U"&amp;(ROW()+12*(($AO558-1)*3+$AP558)-ROW())/12+5):INDIRECT("AF"&amp;(ROW()+12*(($AO558-1)*3+$AP558)-ROW())/12+5),AT558)</f>
        <v>0</v>
      </c>
      <c r="AV558" s="304">
        <f ca="1">IF(AND(AR558+AT558&gt;0,AS558+AU558&gt;0),COUNTIF(AV$6:AV557,"&gt;0")+1,0)</f>
        <v>0</v>
      </c>
    </row>
    <row r="559" spans="41:48" x14ac:dyDescent="0.15">
      <c r="AO559" s="304">
        <v>16</v>
      </c>
      <c r="AP559" s="304">
        <v>2</v>
      </c>
      <c r="AQ559" s="304">
        <v>2</v>
      </c>
      <c r="AR559" s="306">
        <f ca="1">IF($AQ559=1,IF(INDIRECT(ADDRESS(($AO559-1)*3+$AP559+5,$AQ559+7))="",0,INDIRECT(ADDRESS(($AO559-1)*3+$AP559+5,$AQ559+7))),IF(INDIRECT(ADDRESS(($AO559-1)*3+$AP559+5,$AQ559+7))="",0,IF(COUNTIF(INDIRECT(ADDRESS(($AO559-1)*36+($AP559-1)*12+6,COLUMN())):INDIRECT(ADDRESS(($AO559-1)*36+($AP559-1)*12+$AQ559+4,COLUMN())),INDIRECT(ADDRESS(($AO559-1)*3+$AP559+5,$AQ559+7)))&gt;=1,0,INDIRECT(ADDRESS(($AO559-1)*3+$AP559+5,$AQ559+7)))))</f>
        <v>0</v>
      </c>
      <c r="AS559" s="304">
        <f ca="1">COUNTIF(INDIRECT("H"&amp;(ROW()+12*(($AO559-1)*3+$AP559)-ROW())/12+5):INDIRECT("S"&amp;(ROW()+12*(($AO559-1)*3+$AP559)-ROW())/12+5),AR559)</f>
        <v>0</v>
      </c>
      <c r="AT559" s="306">
        <f ca="1">IF($AQ559=1,IF(INDIRECT(ADDRESS(($AO559-1)*3+$AP559+5,$AQ559+20))="",0,INDIRECT(ADDRESS(($AO559-1)*3+$AP559+5,$AQ559+20))),IF(INDIRECT(ADDRESS(($AO559-1)*3+$AP559+5,$AQ559+20))="",0,IF(COUNTIF(INDIRECT(ADDRESS(($AO559-1)*36+($AP559-1)*12+6,COLUMN())):INDIRECT(ADDRESS(($AO559-1)*36+($AP559-1)*12+$AQ559+4,COLUMN())),INDIRECT(ADDRESS(($AO559-1)*3+$AP559+5,$AQ559+20)))&gt;=1,0,INDIRECT(ADDRESS(($AO559-1)*3+$AP559+5,$AQ559+20)))))</f>
        <v>0</v>
      </c>
      <c r="AU559" s="304">
        <f ca="1">COUNTIF(INDIRECT("U"&amp;(ROW()+12*(($AO559-1)*3+$AP559)-ROW())/12+5):INDIRECT("AF"&amp;(ROW()+12*(($AO559-1)*3+$AP559)-ROW())/12+5),AT559)</f>
        <v>0</v>
      </c>
      <c r="AV559" s="304">
        <f ca="1">IF(AND(AR559+AT559&gt;0,AS559+AU559&gt;0),COUNTIF(AV$6:AV558,"&gt;0")+1,0)</f>
        <v>0</v>
      </c>
    </row>
    <row r="560" spans="41:48" x14ac:dyDescent="0.15">
      <c r="AO560" s="304">
        <v>16</v>
      </c>
      <c r="AP560" s="304">
        <v>2</v>
      </c>
      <c r="AQ560" s="304">
        <v>3</v>
      </c>
      <c r="AR560" s="306">
        <f ca="1">IF($AQ560=1,IF(INDIRECT(ADDRESS(($AO560-1)*3+$AP560+5,$AQ560+7))="",0,INDIRECT(ADDRESS(($AO560-1)*3+$AP560+5,$AQ560+7))),IF(INDIRECT(ADDRESS(($AO560-1)*3+$AP560+5,$AQ560+7))="",0,IF(COUNTIF(INDIRECT(ADDRESS(($AO560-1)*36+($AP560-1)*12+6,COLUMN())):INDIRECT(ADDRESS(($AO560-1)*36+($AP560-1)*12+$AQ560+4,COLUMN())),INDIRECT(ADDRESS(($AO560-1)*3+$AP560+5,$AQ560+7)))&gt;=1,0,INDIRECT(ADDRESS(($AO560-1)*3+$AP560+5,$AQ560+7)))))</f>
        <v>0</v>
      </c>
      <c r="AS560" s="304">
        <f ca="1">COUNTIF(INDIRECT("H"&amp;(ROW()+12*(($AO560-1)*3+$AP560)-ROW())/12+5):INDIRECT("S"&amp;(ROW()+12*(($AO560-1)*3+$AP560)-ROW())/12+5),AR560)</f>
        <v>0</v>
      </c>
      <c r="AT560" s="306">
        <f ca="1">IF($AQ560=1,IF(INDIRECT(ADDRESS(($AO560-1)*3+$AP560+5,$AQ560+20))="",0,INDIRECT(ADDRESS(($AO560-1)*3+$AP560+5,$AQ560+20))),IF(INDIRECT(ADDRESS(($AO560-1)*3+$AP560+5,$AQ560+20))="",0,IF(COUNTIF(INDIRECT(ADDRESS(($AO560-1)*36+($AP560-1)*12+6,COLUMN())):INDIRECT(ADDRESS(($AO560-1)*36+($AP560-1)*12+$AQ560+4,COLUMN())),INDIRECT(ADDRESS(($AO560-1)*3+$AP560+5,$AQ560+20)))&gt;=1,0,INDIRECT(ADDRESS(($AO560-1)*3+$AP560+5,$AQ560+20)))))</f>
        <v>0</v>
      </c>
      <c r="AU560" s="304">
        <f ca="1">COUNTIF(INDIRECT("U"&amp;(ROW()+12*(($AO560-1)*3+$AP560)-ROW())/12+5):INDIRECT("AF"&amp;(ROW()+12*(($AO560-1)*3+$AP560)-ROW())/12+5),AT560)</f>
        <v>0</v>
      </c>
      <c r="AV560" s="304">
        <f ca="1">IF(AND(AR560+AT560&gt;0,AS560+AU560&gt;0),COUNTIF(AV$6:AV559,"&gt;0")+1,0)</f>
        <v>0</v>
      </c>
    </row>
    <row r="561" spans="41:48" x14ac:dyDescent="0.15">
      <c r="AO561" s="304">
        <v>16</v>
      </c>
      <c r="AP561" s="304">
        <v>2</v>
      </c>
      <c r="AQ561" s="304">
        <v>4</v>
      </c>
      <c r="AR561" s="306">
        <f ca="1">IF($AQ561=1,IF(INDIRECT(ADDRESS(($AO561-1)*3+$AP561+5,$AQ561+7))="",0,INDIRECT(ADDRESS(($AO561-1)*3+$AP561+5,$AQ561+7))),IF(INDIRECT(ADDRESS(($AO561-1)*3+$AP561+5,$AQ561+7))="",0,IF(COUNTIF(INDIRECT(ADDRESS(($AO561-1)*36+($AP561-1)*12+6,COLUMN())):INDIRECT(ADDRESS(($AO561-1)*36+($AP561-1)*12+$AQ561+4,COLUMN())),INDIRECT(ADDRESS(($AO561-1)*3+$AP561+5,$AQ561+7)))&gt;=1,0,INDIRECT(ADDRESS(($AO561-1)*3+$AP561+5,$AQ561+7)))))</f>
        <v>0</v>
      </c>
      <c r="AS561" s="304">
        <f ca="1">COUNTIF(INDIRECT("H"&amp;(ROW()+12*(($AO561-1)*3+$AP561)-ROW())/12+5):INDIRECT("S"&amp;(ROW()+12*(($AO561-1)*3+$AP561)-ROW())/12+5),AR561)</f>
        <v>0</v>
      </c>
      <c r="AT561" s="306">
        <f ca="1">IF($AQ561=1,IF(INDIRECT(ADDRESS(($AO561-1)*3+$AP561+5,$AQ561+20))="",0,INDIRECT(ADDRESS(($AO561-1)*3+$AP561+5,$AQ561+20))),IF(INDIRECT(ADDRESS(($AO561-1)*3+$AP561+5,$AQ561+20))="",0,IF(COUNTIF(INDIRECT(ADDRESS(($AO561-1)*36+($AP561-1)*12+6,COLUMN())):INDIRECT(ADDRESS(($AO561-1)*36+($AP561-1)*12+$AQ561+4,COLUMN())),INDIRECT(ADDRESS(($AO561-1)*3+$AP561+5,$AQ561+20)))&gt;=1,0,INDIRECT(ADDRESS(($AO561-1)*3+$AP561+5,$AQ561+20)))))</f>
        <v>0</v>
      </c>
      <c r="AU561" s="304">
        <f ca="1">COUNTIF(INDIRECT("U"&amp;(ROW()+12*(($AO561-1)*3+$AP561)-ROW())/12+5):INDIRECT("AF"&amp;(ROW()+12*(($AO561-1)*3+$AP561)-ROW())/12+5),AT561)</f>
        <v>0</v>
      </c>
      <c r="AV561" s="304">
        <f ca="1">IF(AND(AR561+AT561&gt;0,AS561+AU561&gt;0),COUNTIF(AV$6:AV560,"&gt;0")+1,0)</f>
        <v>0</v>
      </c>
    </row>
    <row r="562" spans="41:48" x14ac:dyDescent="0.15">
      <c r="AO562" s="304">
        <v>16</v>
      </c>
      <c r="AP562" s="304">
        <v>2</v>
      </c>
      <c r="AQ562" s="304">
        <v>5</v>
      </c>
      <c r="AR562" s="306">
        <f ca="1">IF($AQ562=1,IF(INDIRECT(ADDRESS(($AO562-1)*3+$AP562+5,$AQ562+7))="",0,INDIRECT(ADDRESS(($AO562-1)*3+$AP562+5,$AQ562+7))),IF(INDIRECT(ADDRESS(($AO562-1)*3+$AP562+5,$AQ562+7))="",0,IF(COUNTIF(INDIRECT(ADDRESS(($AO562-1)*36+($AP562-1)*12+6,COLUMN())):INDIRECT(ADDRESS(($AO562-1)*36+($AP562-1)*12+$AQ562+4,COLUMN())),INDIRECT(ADDRESS(($AO562-1)*3+$AP562+5,$AQ562+7)))&gt;=1,0,INDIRECT(ADDRESS(($AO562-1)*3+$AP562+5,$AQ562+7)))))</f>
        <v>0</v>
      </c>
      <c r="AS562" s="304">
        <f ca="1">COUNTIF(INDIRECT("H"&amp;(ROW()+12*(($AO562-1)*3+$AP562)-ROW())/12+5):INDIRECT("S"&amp;(ROW()+12*(($AO562-1)*3+$AP562)-ROW())/12+5),AR562)</f>
        <v>0</v>
      </c>
      <c r="AT562" s="306">
        <f ca="1">IF($AQ562=1,IF(INDIRECT(ADDRESS(($AO562-1)*3+$AP562+5,$AQ562+20))="",0,INDIRECT(ADDRESS(($AO562-1)*3+$AP562+5,$AQ562+20))),IF(INDIRECT(ADDRESS(($AO562-1)*3+$AP562+5,$AQ562+20))="",0,IF(COUNTIF(INDIRECT(ADDRESS(($AO562-1)*36+($AP562-1)*12+6,COLUMN())):INDIRECT(ADDRESS(($AO562-1)*36+($AP562-1)*12+$AQ562+4,COLUMN())),INDIRECT(ADDRESS(($AO562-1)*3+$AP562+5,$AQ562+20)))&gt;=1,0,INDIRECT(ADDRESS(($AO562-1)*3+$AP562+5,$AQ562+20)))))</f>
        <v>0</v>
      </c>
      <c r="AU562" s="304">
        <f ca="1">COUNTIF(INDIRECT("U"&amp;(ROW()+12*(($AO562-1)*3+$AP562)-ROW())/12+5):INDIRECT("AF"&amp;(ROW()+12*(($AO562-1)*3+$AP562)-ROW())/12+5),AT562)</f>
        <v>0</v>
      </c>
      <c r="AV562" s="304">
        <f ca="1">IF(AND(AR562+AT562&gt;0,AS562+AU562&gt;0),COUNTIF(AV$6:AV561,"&gt;0")+1,0)</f>
        <v>0</v>
      </c>
    </row>
    <row r="563" spans="41:48" x14ac:dyDescent="0.15">
      <c r="AO563" s="304">
        <v>16</v>
      </c>
      <c r="AP563" s="304">
        <v>2</v>
      </c>
      <c r="AQ563" s="304">
        <v>6</v>
      </c>
      <c r="AR563" s="306">
        <f ca="1">IF($AQ563=1,IF(INDIRECT(ADDRESS(($AO563-1)*3+$AP563+5,$AQ563+7))="",0,INDIRECT(ADDRESS(($AO563-1)*3+$AP563+5,$AQ563+7))),IF(INDIRECT(ADDRESS(($AO563-1)*3+$AP563+5,$AQ563+7))="",0,IF(COUNTIF(INDIRECT(ADDRESS(($AO563-1)*36+($AP563-1)*12+6,COLUMN())):INDIRECT(ADDRESS(($AO563-1)*36+($AP563-1)*12+$AQ563+4,COLUMN())),INDIRECT(ADDRESS(($AO563-1)*3+$AP563+5,$AQ563+7)))&gt;=1,0,INDIRECT(ADDRESS(($AO563-1)*3+$AP563+5,$AQ563+7)))))</f>
        <v>0</v>
      </c>
      <c r="AS563" s="304">
        <f ca="1">COUNTIF(INDIRECT("H"&amp;(ROW()+12*(($AO563-1)*3+$AP563)-ROW())/12+5):INDIRECT("S"&amp;(ROW()+12*(($AO563-1)*3+$AP563)-ROW())/12+5),AR563)</f>
        <v>0</v>
      </c>
      <c r="AT563" s="306">
        <f ca="1">IF($AQ563=1,IF(INDIRECT(ADDRESS(($AO563-1)*3+$AP563+5,$AQ563+20))="",0,INDIRECT(ADDRESS(($AO563-1)*3+$AP563+5,$AQ563+20))),IF(INDIRECT(ADDRESS(($AO563-1)*3+$AP563+5,$AQ563+20))="",0,IF(COUNTIF(INDIRECT(ADDRESS(($AO563-1)*36+($AP563-1)*12+6,COLUMN())):INDIRECT(ADDRESS(($AO563-1)*36+($AP563-1)*12+$AQ563+4,COLUMN())),INDIRECT(ADDRESS(($AO563-1)*3+$AP563+5,$AQ563+20)))&gt;=1,0,INDIRECT(ADDRESS(($AO563-1)*3+$AP563+5,$AQ563+20)))))</f>
        <v>0</v>
      </c>
      <c r="AU563" s="304">
        <f ca="1">COUNTIF(INDIRECT("U"&amp;(ROW()+12*(($AO563-1)*3+$AP563)-ROW())/12+5):INDIRECT("AF"&amp;(ROW()+12*(($AO563-1)*3+$AP563)-ROW())/12+5),AT563)</f>
        <v>0</v>
      </c>
      <c r="AV563" s="304">
        <f ca="1">IF(AND(AR563+AT563&gt;0,AS563+AU563&gt;0),COUNTIF(AV$6:AV562,"&gt;0")+1,0)</f>
        <v>0</v>
      </c>
    </row>
    <row r="564" spans="41:48" x14ac:dyDescent="0.15">
      <c r="AO564" s="304">
        <v>16</v>
      </c>
      <c r="AP564" s="304">
        <v>2</v>
      </c>
      <c r="AQ564" s="304">
        <v>7</v>
      </c>
      <c r="AR564" s="306">
        <f ca="1">IF($AQ564=1,IF(INDIRECT(ADDRESS(($AO564-1)*3+$AP564+5,$AQ564+7))="",0,INDIRECT(ADDRESS(($AO564-1)*3+$AP564+5,$AQ564+7))),IF(INDIRECT(ADDRESS(($AO564-1)*3+$AP564+5,$AQ564+7))="",0,IF(COUNTIF(INDIRECT(ADDRESS(($AO564-1)*36+($AP564-1)*12+6,COLUMN())):INDIRECT(ADDRESS(($AO564-1)*36+($AP564-1)*12+$AQ564+4,COLUMN())),INDIRECT(ADDRESS(($AO564-1)*3+$AP564+5,$AQ564+7)))&gt;=1,0,INDIRECT(ADDRESS(($AO564-1)*3+$AP564+5,$AQ564+7)))))</f>
        <v>0</v>
      </c>
      <c r="AS564" s="304">
        <f ca="1">COUNTIF(INDIRECT("H"&amp;(ROW()+12*(($AO564-1)*3+$AP564)-ROW())/12+5):INDIRECT("S"&amp;(ROW()+12*(($AO564-1)*3+$AP564)-ROW())/12+5),AR564)</f>
        <v>0</v>
      </c>
      <c r="AT564" s="306">
        <f ca="1">IF($AQ564=1,IF(INDIRECT(ADDRESS(($AO564-1)*3+$AP564+5,$AQ564+20))="",0,INDIRECT(ADDRESS(($AO564-1)*3+$AP564+5,$AQ564+20))),IF(INDIRECT(ADDRESS(($AO564-1)*3+$AP564+5,$AQ564+20))="",0,IF(COUNTIF(INDIRECT(ADDRESS(($AO564-1)*36+($AP564-1)*12+6,COLUMN())):INDIRECT(ADDRESS(($AO564-1)*36+($AP564-1)*12+$AQ564+4,COLUMN())),INDIRECT(ADDRESS(($AO564-1)*3+$AP564+5,$AQ564+20)))&gt;=1,0,INDIRECT(ADDRESS(($AO564-1)*3+$AP564+5,$AQ564+20)))))</f>
        <v>0</v>
      </c>
      <c r="AU564" s="304">
        <f ca="1">COUNTIF(INDIRECT("U"&amp;(ROW()+12*(($AO564-1)*3+$AP564)-ROW())/12+5):INDIRECT("AF"&amp;(ROW()+12*(($AO564-1)*3+$AP564)-ROW())/12+5),AT564)</f>
        <v>0</v>
      </c>
      <c r="AV564" s="304">
        <f ca="1">IF(AND(AR564+AT564&gt;0,AS564+AU564&gt;0),COUNTIF(AV$6:AV563,"&gt;0")+1,0)</f>
        <v>0</v>
      </c>
    </row>
    <row r="565" spans="41:48" x14ac:dyDescent="0.15">
      <c r="AO565" s="304">
        <v>16</v>
      </c>
      <c r="AP565" s="304">
        <v>2</v>
      </c>
      <c r="AQ565" s="304">
        <v>8</v>
      </c>
      <c r="AR565" s="306">
        <f ca="1">IF($AQ565=1,IF(INDIRECT(ADDRESS(($AO565-1)*3+$AP565+5,$AQ565+7))="",0,INDIRECT(ADDRESS(($AO565-1)*3+$AP565+5,$AQ565+7))),IF(INDIRECT(ADDRESS(($AO565-1)*3+$AP565+5,$AQ565+7))="",0,IF(COUNTIF(INDIRECT(ADDRESS(($AO565-1)*36+($AP565-1)*12+6,COLUMN())):INDIRECT(ADDRESS(($AO565-1)*36+($AP565-1)*12+$AQ565+4,COLUMN())),INDIRECT(ADDRESS(($AO565-1)*3+$AP565+5,$AQ565+7)))&gt;=1,0,INDIRECT(ADDRESS(($AO565-1)*3+$AP565+5,$AQ565+7)))))</f>
        <v>0</v>
      </c>
      <c r="AS565" s="304">
        <f ca="1">COUNTIF(INDIRECT("H"&amp;(ROW()+12*(($AO565-1)*3+$AP565)-ROW())/12+5):INDIRECT("S"&amp;(ROW()+12*(($AO565-1)*3+$AP565)-ROW())/12+5),AR565)</f>
        <v>0</v>
      </c>
      <c r="AT565" s="306">
        <f ca="1">IF($AQ565=1,IF(INDIRECT(ADDRESS(($AO565-1)*3+$AP565+5,$AQ565+20))="",0,INDIRECT(ADDRESS(($AO565-1)*3+$AP565+5,$AQ565+20))),IF(INDIRECT(ADDRESS(($AO565-1)*3+$AP565+5,$AQ565+20))="",0,IF(COUNTIF(INDIRECT(ADDRESS(($AO565-1)*36+($AP565-1)*12+6,COLUMN())):INDIRECT(ADDRESS(($AO565-1)*36+($AP565-1)*12+$AQ565+4,COLUMN())),INDIRECT(ADDRESS(($AO565-1)*3+$AP565+5,$AQ565+20)))&gt;=1,0,INDIRECT(ADDRESS(($AO565-1)*3+$AP565+5,$AQ565+20)))))</f>
        <v>0</v>
      </c>
      <c r="AU565" s="304">
        <f ca="1">COUNTIF(INDIRECT("U"&amp;(ROW()+12*(($AO565-1)*3+$AP565)-ROW())/12+5):INDIRECT("AF"&amp;(ROW()+12*(($AO565-1)*3+$AP565)-ROW())/12+5),AT565)</f>
        <v>0</v>
      </c>
      <c r="AV565" s="304">
        <f ca="1">IF(AND(AR565+AT565&gt;0,AS565+AU565&gt;0),COUNTIF(AV$6:AV564,"&gt;0")+1,0)</f>
        <v>0</v>
      </c>
    </row>
    <row r="566" spans="41:48" x14ac:dyDescent="0.15">
      <c r="AO566" s="304">
        <v>16</v>
      </c>
      <c r="AP566" s="304">
        <v>2</v>
      </c>
      <c r="AQ566" s="304">
        <v>9</v>
      </c>
      <c r="AR566" s="306">
        <f ca="1">IF($AQ566=1,IF(INDIRECT(ADDRESS(($AO566-1)*3+$AP566+5,$AQ566+7))="",0,INDIRECT(ADDRESS(($AO566-1)*3+$AP566+5,$AQ566+7))),IF(INDIRECT(ADDRESS(($AO566-1)*3+$AP566+5,$AQ566+7))="",0,IF(COUNTIF(INDIRECT(ADDRESS(($AO566-1)*36+($AP566-1)*12+6,COLUMN())):INDIRECT(ADDRESS(($AO566-1)*36+($AP566-1)*12+$AQ566+4,COLUMN())),INDIRECT(ADDRESS(($AO566-1)*3+$AP566+5,$AQ566+7)))&gt;=1,0,INDIRECT(ADDRESS(($AO566-1)*3+$AP566+5,$AQ566+7)))))</f>
        <v>0</v>
      </c>
      <c r="AS566" s="304">
        <f ca="1">COUNTIF(INDIRECT("H"&amp;(ROW()+12*(($AO566-1)*3+$AP566)-ROW())/12+5):INDIRECT("S"&amp;(ROW()+12*(($AO566-1)*3+$AP566)-ROW())/12+5),AR566)</f>
        <v>0</v>
      </c>
      <c r="AT566" s="306">
        <f ca="1">IF($AQ566=1,IF(INDIRECT(ADDRESS(($AO566-1)*3+$AP566+5,$AQ566+20))="",0,INDIRECT(ADDRESS(($AO566-1)*3+$AP566+5,$AQ566+20))),IF(INDIRECT(ADDRESS(($AO566-1)*3+$AP566+5,$AQ566+20))="",0,IF(COUNTIF(INDIRECT(ADDRESS(($AO566-1)*36+($AP566-1)*12+6,COLUMN())):INDIRECT(ADDRESS(($AO566-1)*36+($AP566-1)*12+$AQ566+4,COLUMN())),INDIRECT(ADDRESS(($AO566-1)*3+$AP566+5,$AQ566+20)))&gt;=1,0,INDIRECT(ADDRESS(($AO566-1)*3+$AP566+5,$AQ566+20)))))</f>
        <v>0</v>
      </c>
      <c r="AU566" s="304">
        <f ca="1">COUNTIF(INDIRECT("U"&amp;(ROW()+12*(($AO566-1)*3+$AP566)-ROW())/12+5):INDIRECT("AF"&amp;(ROW()+12*(($AO566-1)*3+$AP566)-ROW())/12+5),AT566)</f>
        <v>0</v>
      </c>
      <c r="AV566" s="304">
        <f ca="1">IF(AND(AR566+AT566&gt;0,AS566+AU566&gt;0),COUNTIF(AV$6:AV565,"&gt;0")+1,0)</f>
        <v>0</v>
      </c>
    </row>
    <row r="567" spans="41:48" x14ac:dyDescent="0.15">
      <c r="AO567" s="304">
        <v>16</v>
      </c>
      <c r="AP567" s="304">
        <v>2</v>
      </c>
      <c r="AQ567" s="304">
        <v>10</v>
      </c>
      <c r="AR567" s="306">
        <f ca="1">IF($AQ567=1,IF(INDIRECT(ADDRESS(($AO567-1)*3+$AP567+5,$AQ567+7))="",0,INDIRECT(ADDRESS(($AO567-1)*3+$AP567+5,$AQ567+7))),IF(INDIRECT(ADDRESS(($AO567-1)*3+$AP567+5,$AQ567+7))="",0,IF(COUNTIF(INDIRECT(ADDRESS(($AO567-1)*36+($AP567-1)*12+6,COLUMN())):INDIRECT(ADDRESS(($AO567-1)*36+($AP567-1)*12+$AQ567+4,COLUMN())),INDIRECT(ADDRESS(($AO567-1)*3+$AP567+5,$AQ567+7)))&gt;=1,0,INDIRECT(ADDRESS(($AO567-1)*3+$AP567+5,$AQ567+7)))))</f>
        <v>0</v>
      </c>
      <c r="AS567" s="304">
        <f ca="1">COUNTIF(INDIRECT("H"&amp;(ROW()+12*(($AO567-1)*3+$AP567)-ROW())/12+5):INDIRECT("S"&amp;(ROW()+12*(($AO567-1)*3+$AP567)-ROW())/12+5),AR567)</f>
        <v>0</v>
      </c>
      <c r="AT567" s="306">
        <f ca="1">IF($AQ567=1,IF(INDIRECT(ADDRESS(($AO567-1)*3+$AP567+5,$AQ567+20))="",0,INDIRECT(ADDRESS(($AO567-1)*3+$AP567+5,$AQ567+20))),IF(INDIRECT(ADDRESS(($AO567-1)*3+$AP567+5,$AQ567+20))="",0,IF(COUNTIF(INDIRECT(ADDRESS(($AO567-1)*36+($AP567-1)*12+6,COLUMN())):INDIRECT(ADDRESS(($AO567-1)*36+($AP567-1)*12+$AQ567+4,COLUMN())),INDIRECT(ADDRESS(($AO567-1)*3+$AP567+5,$AQ567+20)))&gt;=1,0,INDIRECT(ADDRESS(($AO567-1)*3+$AP567+5,$AQ567+20)))))</f>
        <v>0</v>
      </c>
      <c r="AU567" s="304">
        <f ca="1">COUNTIF(INDIRECT("U"&amp;(ROW()+12*(($AO567-1)*3+$AP567)-ROW())/12+5):INDIRECT("AF"&amp;(ROW()+12*(($AO567-1)*3+$AP567)-ROW())/12+5),AT567)</f>
        <v>0</v>
      </c>
      <c r="AV567" s="304">
        <f ca="1">IF(AND(AR567+AT567&gt;0,AS567+AU567&gt;0),COUNTIF(AV$6:AV566,"&gt;0")+1,0)</f>
        <v>0</v>
      </c>
    </row>
    <row r="568" spans="41:48" x14ac:dyDescent="0.15">
      <c r="AO568" s="304">
        <v>16</v>
      </c>
      <c r="AP568" s="304">
        <v>2</v>
      </c>
      <c r="AQ568" s="304">
        <v>11</v>
      </c>
      <c r="AR568" s="306">
        <f ca="1">IF($AQ568=1,IF(INDIRECT(ADDRESS(($AO568-1)*3+$AP568+5,$AQ568+7))="",0,INDIRECT(ADDRESS(($AO568-1)*3+$AP568+5,$AQ568+7))),IF(INDIRECT(ADDRESS(($AO568-1)*3+$AP568+5,$AQ568+7))="",0,IF(COUNTIF(INDIRECT(ADDRESS(($AO568-1)*36+($AP568-1)*12+6,COLUMN())):INDIRECT(ADDRESS(($AO568-1)*36+($AP568-1)*12+$AQ568+4,COLUMN())),INDIRECT(ADDRESS(($AO568-1)*3+$AP568+5,$AQ568+7)))&gt;=1,0,INDIRECT(ADDRESS(($AO568-1)*3+$AP568+5,$AQ568+7)))))</f>
        <v>0</v>
      </c>
      <c r="AS568" s="304">
        <f ca="1">COUNTIF(INDIRECT("H"&amp;(ROW()+12*(($AO568-1)*3+$AP568)-ROW())/12+5):INDIRECT("S"&amp;(ROW()+12*(($AO568-1)*3+$AP568)-ROW())/12+5),AR568)</f>
        <v>0</v>
      </c>
      <c r="AT568" s="306">
        <f ca="1">IF($AQ568=1,IF(INDIRECT(ADDRESS(($AO568-1)*3+$AP568+5,$AQ568+20))="",0,INDIRECT(ADDRESS(($AO568-1)*3+$AP568+5,$AQ568+20))),IF(INDIRECT(ADDRESS(($AO568-1)*3+$AP568+5,$AQ568+20))="",0,IF(COUNTIF(INDIRECT(ADDRESS(($AO568-1)*36+($AP568-1)*12+6,COLUMN())):INDIRECT(ADDRESS(($AO568-1)*36+($AP568-1)*12+$AQ568+4,COLUMN())),INDIRECT(ADDRESS(($AO568-1)*3+$AP568+5,$AQ568+20)))&gt;=1,0,INDIRECT(ADDRESS(($AO568-1)*3+$AP568+5,$AQ568+20)))))</f>
        <v>0</v>
      </c>
      <c r="AU568" s="304">
        <f ca="1">COUNTIF(INDIRECT("U"&amp;(ROW()+12*(($AO568-1)*3+$AP568)-ROW())/12+5):INDIRECT("AF"&amp;(ROW()+12*(($AO568-1)*3+$AP568)-ROW())/12+5),AT568)</f>
        <v>0</v>
      </c>
      <c r="AV568" s="304">
        <f ca="1">IF(AND(AR568+AT568&gt;0,AS568+AU568&gt;0),COUNTIF(AV$6:AV567,"&gt;0")+1,0)</f>
        <v>0</v>
      </c>
    </row>
    <row r="569" spans="41:48" x14ac:dyDescent="0.15">
      <c r="AO569" s="304">
        <v>16</v>
      </c>
      <c r="AP569" s="304">
        <v>2</v>
      </c>
      <c r="AQ569" s="304">
        <v>12</v>
      </c>
      <c r="AR569" s="306">
        <f ca="1">IF($AQ569=1,IF(INDIRECT(ADDRESS(($AO569-1)*3+$AP569+5,$AQ569+7))="",0,INDIRECT(ADDRESS(($AO569-1)*3+$AP569+5,$AQ569+7))),IF(INDIRECT(ADDRESS(($AO569-1)*3+$AP569+5,$AQ569+7))="",0,IF(COUNTIF(INDIRECT(ADDRESS(($AO569-1)*36+($AP569-1)*12+6,COLUMN())):INDIRECT(ADDRESS(($AO569-1)*36+($AP569-1)*12+$AQ569+4,COLUMN())),INDIRECT(ADDRESS(($AO569-1)*3+$AP569+5,$AQ569+7)))&gt;=1,0,INDIRECT(ADDRESS(($AO569-1)*3+$AP569+5,$AQ569+7)))))</f>
        <v>0</v>
      </c>
      <c r="AS569" s="304">
        <f ca="1">COUNTIF(INDIRECT("H"&amp;(ROW()+12*(($AO569-1)*3+$AP569)-ROW())/12+5):INDIRECT("S"&amp;(ROW()+12*(($AO569-1)*3+$AP569)-ROW())/12+5),AR569)</f>
        <v>0</v>
      </c>
      <c r="AT569" s="306">
        <f ca="1">IF($AQ569=1,IF(INDIRECT(ADDRESS(($AO569-1)*3+$AP569+5,$AQ569+20))="",0,INDIRECT(ADDRESS(($AO569-1)*3+$AP569+5,$AQ569+20))),IF(INDIRECT(ADDRESS(($AO569-1)*3+$AP569+5,$AQ569+20))="",0,IF(COUNTIF(INDIRECT(ADDRESS(($AO569-1)*36+($AP569-1)*12+6,COLUMN())):INDIRECT(ADDRESS(($AO569-1)*36+($AP569-1)*12+$AQ569+4,COLUMN())),INDIRECT(ADDRESS(($AO569-1)*3+$AP569+5,$AQ569+20)))&gt;=1,0,INDIRECT(ADDRESS(($AO569-1)*3+$AP569+5,$AQ569+20)))))</f>
        <v>0</v>
      </c>
      <c r="AU569" s="304">
        <f ca="1">COUNTIF(INDIRECT("U"&amp;(ROW()+12*(($AO569-1)*3+$AP569)-ROW())/12+5):INDIRECT("AF"&amp;(ROW()+12*(($AO569-1)*3+$AP569)-ROW())/12+5),AT569)</f>
        <v>0</v>
      </c>
      <c r="AV569" s="304">
        <f ca="1">IF(AND(AR569+AT569&gt;0,AS569+AU569&gt;0),COUNTIF(AV$6:AV568,"&gt;0")+1,0)</f>
        <v>0</v>
      </c>
    </row>
    <row r="570" spans="41:48" x14ac:dyDescent="0.15">
      <c r="AO570" s="304">
        <v>16</v>
      </c>
      <c r="AP570" s="304">
        <v>3</v>
      </c>
      <c r="AQ570" s="304">
        <v>1</v>
      </c>
      <c r="AR570" s="306">
        <f ca="1">IF($AQ570=1,IF(INDIRECT(ADDRESS(($AO570-1)*3+$AP570+5,$AQ570+7))="",0,INDIRECT(ADDRESS(($AO570-1)*3+$AP570+5,$AQ570+7))),IF(INDIRECT(ADDRESS(($AO570-1)*3+$AP570+5,$AQ570+7))="",0,IF(COUNTIF(INDIRECT(ADDRESS(($AO570-1)*36+($AP570-1)*12+6,COLUMN())):INDIRECT(ADDRESS(($AO570-1)*36+($AP570-1)*12+$AQ570+4,COLUMN())),INDIRECT(ADDRESS(($AO570-1)*3+$AP570+5,$AQ570+7)))&gt;=1,0,INDIRECT(ADDRESS(($AO570-1)*3+$AP570+5,$AQ570+7)))))</f>
        <v>0</v>
      </c>
      <c r="AS570" s="304">
        <f ca="1">COUNTIF(INDIRECT("H"&amp;(ROW()+12*(($AO570-1)*3+$AP570)-ROW())/12+5):INDIRECT("S"&amp;(ROW()+12*(($AO570-1)*3+$AP570)-ROW())/12+5),AR570)</f>
        <v>0</v>
      </c>
      <c r="AT570" s="306">
        <f ca="1">IF($AQ570=1,IF(INDIRECT(ADDRESS(($AO570-1)*3+$AP570+5,$AQ570+20))="",0,INDIRECT(ADDRESS(($AO570-1)*3+$AP570+5,$AQ570+20))),IF(INDIRECT(ADDRESS(($AO570-1)*3+$AP570+5,$AQ570+20))="",0,IF(COUNTIF(INDIRECT(ADDRESS(($AO570-1)*36+($AP570-1)*12+6,COLUMN())):INDIRECT(ADDRESS(($AO570-1)*36+($AP570-1)*12+$AQ570+4,COLUMN())),INDIRECT(ADDRESS(($AO570-1)*3+$AP570+5,$AQ570+20)))&gt;=1,0,INDIRECT(ADDRESS(($AO570-1)*3+$AP570+5,$AQ570+20)))))</f>
        <v>0</v>
      </c>
      <c r="AU570" s="304">
        <f ca="1">COUNTIF(INDIRECT("U"&amp;(ROW()+12*(($AO570-1)*3+$AP570)-ROW())/12+5):INDIRECT("AF"&amp;(ROW()+12*(($AO570-1)*3+$AP570)-ROW())/12+5),AT570)</f>
        <v>0</v>
      </c>
      <c r="AV570" s="304">
        <f ca="1">IF(AND(AR570+AT570&gt;0,AS570+AU570&gt;0),COUNTIF(AV$6:AV569,"&gt;0")+1,0)</f>
        <v>0</v>
      </c>
    </row>
    <row r="571" spans="41:48" x14ac:dyDescent="0.15">
      <c r="AO571" s="304">
        <v>16</v>
      </c>
      <c r="AP571" s="304">
        <v>3</v>
      </c>
      <c r="AQ571" s="304">
        <v>2</v>
      </c>
      <c r="AR571" s="306">
        <f ca="1">IF($AQ571=1,IF(INDIRECT(ADDRESS(($AO571-1)*3+$AP571+5,$AQ571+7))="",0,INDIRECT(ADDRESS(($AO571-1)*3+$AP571+5,$AQ571+7))),IF(INDIRECT(ADDRESS(($AO571-1)*3+$AP571+5,$AQ571+7))="",0,IF(COUNTIF(INDIRECT(ADDRESS(($AO571-1)*36+($AP571-1)*12+6,COLUMN())):INDIRECT(ADDRESS(($AO571-1)*36+($AP571-1)*12+$AQ571+4,COLUMN())),INDIRECT(ADDRESS(($AO571-1)*3+$AP571+5,$AQ571+7)))&gt;=1,0,INDIRECT(ADDRESS(($AO571-1)*3+$AP571+5,$AQ571+7)))))</f>
        <v>0</v>
      </c>
      <c r="AS571" s="304">
        <f ca="1">COUNTIF(INDIRECT("H"&amp;(ROW()+12*(($AO571-1)*3+$AP571)-ROW())/12+5):INDIRECT("S"&amp;(ROW()+12*(($AO571-1)*3+$AP571)-ROW())/12+5),AR571)</f>
        <v>0</v>
      </c>
      <c r="AT571" s="306">
        <f ca="1">IF($AQ571=1,IF(INDIRECT(ADDRESS(($AO571-1)*3+$AP571+5,$AQ571+20))="",0,INDIRECT(ADDRESS(($AO571-1)*3+$AP571+5,$AQ571+20))),IF(INDIRECT(ADDRESS(($AO571-1)*3+$AP571+5,$AQ571+20))="",0,IF(COUNTIF(INDIRECT(ADDRESS(($AO571-1)*36+($AP571-1)*12+6,COLUMN())):INDIRECT(ADDRESS(($AO571-1)*36+($AP571-1)*12+$AQ571+4,COLUMN())),INDIRECT(ADDRESS(($AO571-1)*3+$AP571+5,$AQ571+20)))&gt;=1,0,INDIRECT(ADDRESS(($AO571-1)*3+$AP571+5,$AQ571+20)))))</f>
        <v>0</v>
      </c>
      <c r="AU571" s="304">
        <f ca="1">COUNTIF(INDIRECT("U"&amp;(ROW()+12*(($AO571-1)*3+$AP571)-ROW())/12+5):INDIRECT("AF"&amp;(ROW()+12*(($AO571-1)*3+$AP571)-ROW())/12+5),AT571)</f>
        <v>0</v>
      </c>
      <c r="AV571" s="304">
        <f ca="1">IF(AND(AR571+AT571&gt;0,AS571+AU571&gt;0),COUNTIF(AV$6:AV570,"&gt;0")+1,0)</f>
        <v>0</v>
      </c>
    </row>
    <row r="572" spans="41:48" x14ac:dyDescent="0.15">
      <c r="AO572" s="304">
        <v>16</v>
      </c>
      <c r="AP572" s="304">
        <v>3</v>
      </c>
      <c r="AQ572" s="304">
        <v>3</v>
      </c>
      <c r="AR572" s="306">
        <f ca="1">IF($AQ572=1,IF(INDIRECT(ADDRESS(($AO572-1)*3+$AP572+5,$AQ572+7))="",0,INDIRECT(ADDRESS(($AO572-1)*3+$AP572+5,$AQ572+7))),IF(INDIRECT(ADDRESS(($AO572-1)*3+$AP572+5,$AQ572+7))="",0,IF(COUNTIF(INDIRECT(ADDRESS(($AO572-1)*36+($AP572-1)*12+6,COLUMN())):INDIRECT(ADDRESS(($AO572-1)*36+($AP572-1)*12+$AQ572+4,COLUMN())),INDIRECT(ADDRESS(($AO572-1)*3+$AP572+5,$AQ572+7)))&gt;=1,0,INDIRECT(ADDRESS(($AO572-1)*3+$AP572+5,$AQ572+7)))))</f>
        <v>0</v>
      </c>
      <c r="AS572" s="304">
        <f ca="1">COUNTIF(INDIRECT("H"&amp;(ROW()+12*(($AO572-1)*3+$AP572)-ROW())/12+5):INDIRECT("S"&amp;(ROW()+12*(($AO572-1)*3+$AP572)-ROW())/12+5),AR572)</f>
        <v>0</v>
      </c>
      <c r="AT572" s="306">
        <f ca="1">IF($AQ572=1,IF(INDIRECT(ADDRESS(($AO572-1)*3+$AP572+5,$AQ572+20))="",0,INDIRECT(ADDRESS(($AO572-1)*3+$AP572+5,$AQ572+20))),IF(INDIRECT(ADDRESS(($AO572-1)*3+$AP572+5,$AQ572+20))="",0,IF(COUNTIF(INDIRECT(ADDRESS(($AO572-1)*36+($AP572-1)*12+6,COLUMN())):INDIRECT(ADDRESS(($AO572-1)*36+($AP572-1)*12+$AQ572+4,COLUMN())),INDIRECT(ADDRESS(($AO572-1)*3+$AP572+5,$AQ572+20)))&gt;=1,0,INDIRECT(ADDRESS(($AO572-1)*3+$AP572+5,$AQ572+20)))))</f>
        <v>0</v>
      </c>
      <c r="AU572" s="304">
        <f ca="1">COUNTIF(INDIRECT("U"&amp;(ROW()+12*(($AO572-1)*3+$AP572)-ROW())/12+5):INDIRECT("AF"&amp;(ROW()+12*(($AO572-1)*3+$AP572)-ROW())/12+5),AT572)</f>
        <v>0</v>
      </c>
      <c r="AV572" s="304">
        <f ca="1">IF(AND(AR572+AT572&gt;0,AS572+AU572&gt;0),COUNTIF(AV$6:AV571,"&gt;0")+1,0)</f>
        <v>0</v>
      </c>
    </row>
    <row r="573" spans="41:48" x14ac:dyDescent="0.15">
      <c r="AO573" s="304">
        <v>16</v>
      </c>
      <c r="AP573" s="304">
        <v>3</v>
      </c>
      <c r="AQ573" s="304">
        <v>4</v>
      </c>
      <c r="AR573" s="306">
        <f ca="1">IF($AQ573=1,IF(INDIRECT(ADDRESS(($AO573-1)*3+$AP573+5,$AQ573+7))="",0,INDIRECT(ADDRESS(($AO573-1)*3+$AP573+5,$AQ573+7))),IF(INDIRECT(ADDRESS(($AO573-1)*3+$AP573+5,$AQ573+7))="",0,IF(COUNTIF(INDIRECT(ADDRESS(($AO573-1)*36+($AP573-1)*12+6,COLUMN())):INDIRECT(ADDRESS(($AO573-1)*36+($AP573-1)*12+$AQ573+4,COLUMN())),INDIRECT(ADDRESS(($AO573-1)*3+$AP573+5,$AQ573+7)))&gt;=1,0,INDIRECT(ADDRESS(($AO573-1)*3+$AP573+5,$AQ573+7)))))</f>
        <v>0</v>
      </c>
      <c r="AS573" s="304">
        <f ca="1">COUNTIF(INDIRECT("H"&amp;(ROW()+12*(($AO573-1)*3+$AP573)-ROW())/12+5):INDIRECT("S"&amp;(ROW()+12*(($AO573-1)*3+$AP573)-ROW())/12+5),AR573)</f>
        <v>0</v>
      </c>
      <c r="AT573" s="306">
        <f ca="1">IF($AQ573=1,IF(INDIRECT(ADDRESS(($AO573-1)*3+$AP573+5,$AQ573+20))="",0,INDIRECT(ADDRESS(($AO573-1)*3+$AP573+5,$AQ573+20))),IF(INDIRECT(ADDRESS(($AO573-1)*3+$AP573+5,$AQ573+20))="",0,IF(COUNTIF(INDIRECT(ADDRESS(($AO573-1)*36+($AP573-1)*12+6,COLUMN())):INDIRECT(ADDRESS(($AO573-1)*36+($AP573-1)*12+$AQ573+4,COLUMN())),INDIRECT(ADDRESS(($AO573-1)*3+$AP573+5,$AQ573+20)))&gt;=1,0,INDIRECT(ADDRESS(($AO573-1)*3+$AP573+5,$AQ573+20)))))</f>
        <v>0</v>
      </c>
      <c r="AU573" s="304">
        <f ca="1">COUNTIF(INDIRECT("U"&amp;(ROW()+12*(($AO573-1)*3+$AP573)-ROW())/12+5):INDIRECT("AF"&amp;(ROW()+12*(($AO573-1)*3+$AP573)-ROW())/12+5),AT573)</f>
        <v>0</v>
      </c>
      <c r="AV573" s="304">
        <f ca="1">IF(AND(AR573+AT573&gt;0,AS573+AU573&gt;0),COUNTIF(AV$6:AV572,"&gt;0")+1,0)</f>
        <v>0</v>
      </c>
    </row>
    <row r="574" spans="41:48" x14ac:dyDescent="0.15">
      <c r="AO574" s="304">
        <v>16</v>
      </c>
      <c r="AP574" s="304">
        <v>3</v>
      </c>
      <c r="AQ574" s="304">
        <v>5</v>
      </c>
      <c r="AR574" s="306">
        <f ca="1">IF($AQ574=1,IF(INDIRECT(ADDRESS(($AO574-1)*3+$AP574+5,$AQ574+7))="",0,INDIRECT(ADDRESS(($AO574-1)*3+$AP574+5,$AQ574+7))),IF(INDIRECT(ADDRESS(($AO574-1)*3+$AP574+5,$AQ574+7))="",0,IF(COUNTIF(INDIRECT(ADDRESS(($AO574-1)*36+($AP574-1)*12+6,COLUMN())):INDIRECT(ADDRESS(($AO574-1)*36+($AP574-1)*12+$AQ574+4,COLUMN())),INDIRECT(ADDRESS(($AO574-1)*3+$AP574+5,$AQ574+7)))&gt;=1,0,INDIRECT(ADDRESS(($AO574-1)*3+$AP574+5,$AQ574+7)))))</f>
        <v>0</v>
      </c>
      <c r="AS574" s="304">
        <f ca="1">COUNTIF(INDIRECT("H"&amp;(ROW()+12*(($AO574-1)*3+$AP574)-ROW())/12+5):INDIRECT("S"&amp;(ROW()+12*(($AO574-1)*3+$AP574)-ROW())/12+5),AR574)</f>
        <v>0</v>
      </c>
      <c r="AT574" s="306">
        <f ca="1">IF($AQ574=1,IF(INDIRECT(ADDRESS(($AO574-1)*3+$AP574+5,$AQ574+20))="",0,INDIRECT(ADDRESS(($AO574-1)*3+$AP574+5,$AQ574+20))),IF(INDIRECT(ADDRESS(($AO574-1)*3+$AP574+5,$AQ574+20))="",0,IF(COUNTIF(INDIRECT(ADDRESS(($AO574-1)*36+($AP574-1)*12+6,COLUMN())):INDIRECT(ADDRESS(($AO574-1)*36+($AP574-1)*12+$AQ574+4,COLUMN())),INDIRECT(ADDRESS(($AO574-1)*3+$AP574+5,$AQ574+20)))&gt;=1,0,INDIRECT(ADDRESS(($AO574-1)*3+$AP574+5,$AQ574+20)))))</f>
        <v>0</v>
      </c>
      <c r="AU574" s="304">
        <f ca="1">COUNTIF(INDIRECT("U"&amp;(ROW()+12*(($AO574-1)*3+$AP574)-ROW())/12+5):INDIRECT("AF"&amp;(ROW()+12*(($AO574-1)*3+$AP574)-ROW())/12+5),AT574)</f>
        <v>0</v>
      </c>
      <c r="AV574" s="304">
        <f ca="1">IF(AND(AR574+AT574&gt;0,AS574+AU574&gt;0),COUNTIF(AV$6:AV573,"&gt;0")+1,0)</f>
        <v>0</v>
      </c>
    </row>
    <row r="575" spans="41:48" x14ac:dyDescent="0.15">
      <c r="AO575" s="304">
        <v>16</v>
      </c>
      <c r="AP575" s="304">
        <v>3</v>
      </c>
      <c r="AQ575" s="304">
        <v>6</v>
      </c>
      <c r="AR575" s="306">
        <f ca="1">IF($AQ575=1,IF(INDIRECT(ADDRESS(($AO575-1)*3+$AP575+5,$AQ575+7))="",0,INDIRECT(ADDRESS(($AO575-1)*3+$AP575+5,$AQ575+7))),IF(INDIRECT(ADDRESS(($AO575-1)*3+$AP575+5,$AQ575+7))="",0,IF(COUNTIF(INDIRECT(ADDRESS(($AO575-1)*36+($AP575-1)*12+6,COLUMN())):INDIRECT(ADDRESS(($AO575-1)*36+($AP575-1)*12+$AQ575+4,COLUMN())),INDIRECT(ADDRESS(($AO575-1)*3+$AP575+5,$AQ575+7)))&gt;=1,0,INDIRECT(ADDRESS(($AO575-1)*3+$AP575+5,$AQ575+7)))))</f>
        <v>0</v>
      </c>
      <c r="AS575" s="304">
        <f ca="1">COUNTIF(INDIRECT("H"&amp;(ROW()+12*(($AO575-1)*3+$AP575)-ROW())/12+5):INDIRECT("S"&amp;(ROW()+12*(($AO575-1)*3+$AP575)-ROW())/12+5),AR575)</f>
        <v>0</v>
      </c>
      <c r="AT575" s="306">
        <f ca="1">IF($AQ575=1,IF(INDIRECT(ADDRESS(($AO575-1)*3+$AP575+5,$AQ575+20))="",0,INDIRECT(ADDRESS(($AO575-1)*3+$AP575+5,$AQ575+20))),IF(INDIRECT(ADDRESS(($AO575-1)*3+$AP575+5,$AQ575+20))="",0,IF(COUNTIF(INDIRECT(ADDRESS(($AO575-1)*36+($AP575-1)*12+6,COLUMN())):INDIRECT(ADDRESS(($AO575-1)*36+($AP575-1)*12+$AQ575+4,COLUMN())),INDIRECT(ADDRESS(($AO575-1)*3+$AP575+5,$AQ575+20)))&gt;=1,0,INDIRECT(ADDRESS(($AO575-1)*3+$AP575+5,$AQ575+20)))))</f>
        <v>0</v>
      </c>
      <c r="AU575" s="304">
        <f ca="1">COUNTIF(INDIRECT("U"&amp;(ROW()+12*(($AO575-1)*3+$AP575)-ROW())/12+5):INDIRECT("AF"&amp;(ROW()+12*(($AO575-1)*3+$AP575)-ROW())/12+5),AT575)</f>
        <v>0</v>
      </c>
      <c r="AV575" s="304">
        <f ca="1">IF(AND(AR575+AT575&gt;0,AS575+AU575&gt;0),COUNTIF(AV$6:AV574,"&gt;0")+1,0)</f>
        <v>0</v>
      </c>
    </row>
    <row r="576" spans="41:48" x14ac:dyDescent="0.15">
      <c r="AO576" s="304">
        <v>16</v>
      </c>
      <c r="AP576" s="304">
        <v>3</v>
      </c>
      <c r="AQ576" s="304">
        <v>7</v>
      </c>
      <c r="AR576" s="306">
        <f ca="1">IF($AQ576=1,IF(INDIRECT(ADDRESS(($AO576-1)*3+$AP576+5,$AQ576+7))="",0,INDIRECT(ADDRESS(($AO576-1)*3+$AP576+5,$AQ576+7))),IF(INDIRECT(ADDRESS(($AO576-1)*3+$AP576+5,$AQ576+7))="",0,IF(COUNTIF(INDIRECT(ADDRESS(($AO576-1)*36+($AP576-1)*12+6,COLUMN())):INDIRECT(ADDRESS(($AO576-1)*36+($AP576-1)*12+$AQ576+4,COLUMN())),INDIRECT(ADDRESS(($AO576-1)*3+$AP576+5,$AQ576+7)))&gt;=1,0,INDIRECT(ADDRESS(($AO576-1)*3+$AP576+5,$AQ576+7)))))</f>
        <v>0</v>
      </c>
      <c r="AS576" s="304">
        <f ca="1">COUNTIF(INDIRECT("H"&amp;(ROW()+12*(($AO576-1)*3+$AP576)-ROW())/12+5):INDIRECT("S"&amp;(ROW()+12*(($AO576-1)*3+$AP576)-ROW())/12+5),AR576)</f>
        <v>0</v>
      </c>
      <c r="AT576" s="306">
        <f ca="1">IF($AQ576=1,IF(INDIRECT(ADDRESS(($AO576-1)*3+$AP576+5,$AQ576+20))="",0,INDIRECT(ADDRESS(($AO576-1)*3+$AP576+5,$AQ576+20))),IF(INDIRECT(ADDRESS(($AO576-1)*3+$AP576+5,$AQ576+20))="",0,IF(COUNTIF(INDIRECT(ADDRESS(($AO576-1)*36+($AP576-1)*12+6,COLUMN())):INDIRECT(ADDRESS(($AO576-1)*36+($AP576-1)*12+$AQ576+4,COLUMN())),INDIRECT(ADDRESS(($AO576-1)*3+$AP576+5,$AQ576+20)))&gt;=1,0,INDIRECT(ADDRESS(($AO576-1)*3+$AP576+5,$AQ576+20)))))</f>
        <v>0</v>
      </c>
      <c r="AU576" s="304">
        <f ca="1">COUNTIF(INDIRECT("U"&amp;(ROW()+12*(($AO576-1)*3+$AP576)-ROW())/12+5):INDIRECT("AF"&amp;(ROW()+12*(($AO576-1)*3+$AP576)-ROW())/12+5),AT576)</f>
        <v>0</v>
      </c>
      <c r="AV576" s="304">
        <f ca="1">IF(AND(AR576+AT576&gt;0,AS576+AU576&gt;0),COUNTIF(AV$6:AV575,"&gt;0")+1,0)</f>
        <v>0</v>
      </c>
    </row>
    <row r="577" spans="41:48" x14ac:dyDescent="0.15">
      <c r="AO577" s="304">
        <v>16</v>
      </c>
      <c r="AP577" s="304">
        <v>3</v>
      </c>
      <c r="AQ577" s="304">
        <v>8</v>
      </c>
      <c r="AR577" s="306">
        <f ca="1">IF($AQ577=1,IF(INDIRECT(ADDRESS(($AO577-1)*3+$AP577+5,$AQ577+7))="",0,INDIRECT(ADDRESS(($AO577-1)*3+$AP577+5,$AQ577+7))),IF(INDIRECT(ADDRESS(($AO577-1)*3+$AP577+5,$AQ577+7))="",0,IF(COUNTIF(INDIRECT(ADDRESS(($AO577-1)*36+($AP577-1)*12+6,COLUMN())):INDIRECT(ADDRESS(($AO577-1)*36+($AP577-1)*12+$AQ577+4,COLUMN())),INDIRECT(ADDRESS(($AO577-1)*3+$AP577+5,$AQ577+7)))&gt;=1,0,INDIRECT(ADDRESS(($AO577-1)*3+$AP577+5,$AQ577+7)))))</f>
        <v>0</v>
      </c>
      <c r="AS577" s="304">
        <f ca="1">COUNTIF(INDIRECT("H"&amp;(ROW()+12*(($AO577-1)*3+$AP577)-ROW())/12+5):INDIRECT("S"&amp;(ROW()+12*(($AO577-1)*3+$AP577)-ROW())/12+5),AR577)</f>
        <v>0</v>
      </c>
      <c r="AT577" s="306">
        <f ca="1">IF($AQ577=1,IF(INDIRECT(ADDRESS(($AO577-1)*3+$AP577+5,$AQ577+20))="",0,INDIRECT(ADDRESS(($AO577-1)*3+$AP577+5,$AQ577+20))),IF(INDIRECT(ADDRESS(($AO577-1)*3+$AP577+5,$AQ577+20))="",0,IF(COUNTIF(INDIRECT(ADDRESS(($AO577-1)*36+($AP577-1)*12+6,COLUMN())):INDIRECT(ADDRESS(($AO577-1)*36+($AP577-1)*12+$AQ577+4,COLUMN())),INDIRECT(ADDRESS(($AO577-1)*3+$AP577+5,$AQ577+20)))&gt;=1,0,INDIRECT(ADDRESS(($AO577-1)*3+$AP577+5,$AQ577+20)))))</f>
        <v>0</v>
      </c>
      <c r="AU577" s="304">
        <f ca="1">COUNTIF(INDIRECT("U"&amp;(ROW()+12*(($AO577-1)*3+$AP577)-ROW())/12+5):INDIRECT("AF"&amp;(ROW()+12*(($AO577-1)*3+$AP577)-ROW())/12+5),AT577)</f>
        <v>0</v>
      </c>
      <c r="AV577" s="304">
        <f ca="1">IF(AND(AR577+AT577&gt;0,AS577+AU577&gt;0),COUNTIF(AV$6:AV576,"&gt;0")+1,0)</f>
        <v>0</v>
      </c>
    </row>
    <row r="578" spans="41:48" x14ac:dyDescent="0.15">
      <c r="AO578" s="304">
        <v>16</v>
      </c>
      <c r="AP578" s="304">
        <v>3</v>
      </c>
      <c r="AQ578" s="304">
        <v>9</v>
      </c>
      <c r="AR578" s="306">
        <f ca="1">IF($AQ578=1,IF(INDIRECT(ADDRESS(($AO578-1)*3+$AP578+5,$AQ578+7))="",0,INDIRECT(ADDRESS(($AO578-1)*3+$AP578+5,$AQ578+7))),IF(INDIRECT(ADDRESS(($AO578-1)*3+$AP578+5,$AQ578+7))="",0,IF(COUNTIF(INDIRECT(ADDRESS(($AO578-1)*36+($AP578-1)*12+6,COLUMN())):INDIRECT(ADDRESS(($AO578-1)*36+($AP578-1)*12+$AQ578+4,COLUMN())),INDIRECT(ADDRESS(($AO578-1)*3+$AP578+5,$AQ578+7)))&gt;=1,0,INDIRECT(ADDRESS(($AO578-1)*3+$AP578+5,$AQ578+7)))))</f>
        <v>0</v>
      </c>
      <c r="AS578" s="304">
        <f ca="1">COUNTIF(INDIRECT("H"&amp;(ROW()+12*(($AO578-1)*3+$AP578)-ROW())/12+5):INDIRECT("S"&amp;(ROW()+12*(($AO578-1)*3+$AP578)-ROW())/12+5),AR578)</f>
        <v>0</v>
      </c>
      <c r="AT578" s="306">
        <f ca="1">IF($AQ578=1,IF(INDIRECT(ADDRESS(($AO578-1)*3+$AP578+5,$AQ578+20))="",0,INDIRECT(ADDRESS(($AO578-1)*3+$AP578+5,$AQ578+20))),IF(INDIRECT(ADDRESS(($AO578-1)*3+$AP578+5,$AQ578+20))="",0,IF(COUNTIF(INDIRECT(ADDRESS(($AO578-1)*36+($AP578-1)*12+6,COLUMN())):INDIRECT(ADDRESS(($AO578-1)*36+($AP578-1)*12+$AQ578+4,COLUMN())),INDIRECT(ADDRESS(($AO578-1)*3+$AP578+5,$AQ578+20)))&gt;=1,0,INDIRECT(ADDRESS(($AO578-1)*3+$AP578+5,$AQ578+20)))))</f>
        <v>0</v>
      </c>
      <c r="AU578" s="304">
        <f ca="1">COUNTIF(INDIRECT("U"&amp;(ROW()+12*(($AO578-1)*3+$AP578)-ROW())/12+5):INDIRECT("AF"&amp;(ROW()+12*(($AO578-1)*3+$AP578)-ROW())/12+5),AT578)</f>
        <v>0</v>
      </c>
      <c r="AV578" s="304">
        <f ca="1">IF(AND(AR578+AT578&gt;0,AS578+AU578&gt;0),COUNTIF(AV$6:AV577,"&gt;0")+1,0)</f>
        <v>0</v>
      </c>
    </row>
    <row r="579" spans="41:48" x14ac:dyDescent="0.15">
      <c r="AO579" s="304">
        <v>16</v>
      </c>
      <c r="AP579" s="304">
        <v>3</v>
      </c>
      <c r="AQ579" s="304">
        <v>10</v>
      </c>
      <c r="AR579" s="306">
        <f ca="1">IF($AQ579=1,IF(INDIRECT(ADDRESS(($AO579-1)*3+$AP579+5,$AQ579+7))="",0,INDIRECT(ADDRESS(($AO579-1)*3+$AP579+5,$AQ579+7))),IF(INDIRECT(ADDRESS(($AO579-1)*3+$AP579+5,$AQ579+7))="",0,IF(COUNTIF(INDIRECT(ADDRESS(($AO579-1)*36+($AP579-1)*12+6,COLUMN())):INDIRECT(ADDRESS(($AO579-1)*36+($AP579-1)*12+$AQ579+4,COLUMN())),INDIRECT(ADDRESS(($AO579-1)*3+$AP579+5,$AQ579+7)))&gt;=1,0,INDIRECT(ADDRESS(($AO579-1)*3+$AP579+5,$AQ579+7)))))</f>
        <v>0</v>
      </c>
      <c r="AS579" s="304">
        <f ca="1">COUNTIF(INDIRECT("H"&amp;(ROW()+12*(($AO579-1)*3+$AP579)-ROW())/12+5):INDIRECT("S"&amp;(ROW()+12*(($AO579-1)*3+$AP579)-ROW())/12+5),AR579)</f>
        <v>0</v>
      </c>
      <c r="AT579" s="306">
        <f ca="1">IF($AQ579=1,IF(INDIRECT(ADDRESS(($AO579-1)*3+$AP579+5,$AQ579+20))="",0,INDIRECT(ADDRESS(($AO579-1)*3+$AP579+5,$AQ579+20))),IF(INDIRECT(ADDRESS(($AO579-1)*3+$AP579+5,$AQ579+20))="",0,IF(COUNTIF(INDIRECT(ADDRESS(($AO579-1)*36+($AP579-1)*12+6,COLUMN())):INDIRECT(ADDRESS(($AO579-1)*36+($AP579-1)*12+$AQ579+4,COLUMN())),INDIRECT(ADDRESS(($AO579-1)*3+$AP579+5,$AQ579+20)))&gt;=1,0,INDIRECT(ADDRESS(($AO579-1)*3+$AP579+5,$AQ579+20)))))</f>
        <v>0</v>
      </c>
      <c r="AU579" s="304">
        <f ca="1">COUNTIF(INDIRECT("U"&amp;(ROW()+12*(($AO579-1)*3+$AP579)-ROW())/12+5):INDIRECT("AF"&amp;(ROW()+12*(($AO579-1)*3+$AP579)-ROW())/12+5),AT579)</f>
        <v>0</v>
      </c>
      <c r="AV579" s="304">
        <f ca="1">IF(AND(AR579+AT579&gt;0,AS579+AU579&gt;0),COUNTIF(AV$6:AV578,"&gt;0")+1,0)</f>
        <v>0</v>
      </c>
    </row>
    <row r="580" spans="41:48" x14ac:dyDescent="0.15">
      <c r="AO580" s="304">
        <v>16</v>
      </c>
      <c r="AP580" s="304">
        <v>3</v>
      </c>
      <c r="AQ580" s="304">
        <v>11</v>
      </c>
      <c r="AR580" s="306">
        <f ca="1">IF($AQ580=1,IF(INDIRECT(ADDRESS(($AO580-1)*3+$AP580+5,$AQ580+7))="",0,INDIRECT(ADDRESS(($AO580-1)*3+$AP580+5,$AQ580+7))),IF(INDIRECT(ADDRESS(($AO580-1)*3+$AP580+5,$AQ580+7))="",0,IF(COUNTIF(INDIRECT(ADDRESS(($AO580-1)*36+($AP580-1)*12+6,COLUMN())):INDIRECT(ADDRESS(($AO580-1)*36+($AP580-1)*12+$AQ580+4,COLUMN())),INDIRECT(ADDRESS(($AO580-1)*3+$AP580+5,$AQ580+7)))&gt;=1,0,INDIRECT(ADDRESS(($AO580-1)*3+$AP580+5,$AQ580+7)))))</f>
        <v>0</v>
      </c>
      <c r="AS580" s="304">
        <f ca="1">COUNTIF(INDIRECT("H"&amp;(ROW()+12*(($AO580-1)*3+$AP580)-ROW())/12+5):INDIRECT("S"&amp;(ROW()+12*(($AO580-1)*3+$AP580)-ROW())/12+5),AR580)</f>
        <v>0</v>
      </c>
      <c r="AT580" s="306">
        <f ca="1">IF($AQ580=1,IF(INDIRECT(ADDRESS(($AO580-1)*3+$AP580+5,$AQ580+20))="",0,INDIRECT(ADDRESS(($AO580-1)*3+$AP580+5,$AQ580+20))),IF(INDIRECT(ADDRESS(($AO580-1)*3+$AP580+5,$AQ580+20))="",0,IF(COUNTIF(INDIRECT(ADDRESS(($AO580-1)*36+($AP580-1)*12+6,COLUMN())):INDIRECT(ADDRESS(($AO580-1)*36+($AP580-1)*12+$AQ580+4,COLUMN())),INDIRECT(ADDRESS(($AO580-1)*3+$AP580+5,$AQ580+20)))&gt;=1,0,INDIRECT(ADDRESS(($AO580-1)*3+$AP580+5,$AQ580+20)))))</f>
        <v>0</v>
      </c>
      <c r="AU580" s="304">
        <f ca="1">COUNTIF(INDIRECT("U"&amp;(ROW()+12*(($AO580-1)*3+$AP580)-ROW())/12+5):INDIRECT("AF"&amp;(ROW()+12*(($AO580-1)*3+$AP580)-ROW())/12+5),AT580)</f>
        <v>0</v>
      </c>
      <c r="AV580" s="304">
        <f ca="1">IF(AND(AR580+AT580&gt;0,AS580+AU580&gt;0),COUNTIF(AV$6:AV579,"&gt;0")+1,0)</f>
        <v>0</v>
      </c>
    </row>
    <row r="581" spans="41:48" x14ac:dyDescent="0.15">
      <c r="AO581" s="304">
        <v>16</v>
      </c>
      <c r="AP581" s="304">
        <v>3</v>
      </c>
      <c r="AQ581" s="304">
        <v>12</v>
      </c>
      <c r="AR581" s="306">
        <f ca="1">IF($AQ581=1,IF(INDIRECT(ADDRESS(($AO581-1)*3+$AP581+5,$AQ581+7))="",0,INDIRECT(ADDRESS(($AO581-1)*3+$AP581+5,$AQ581+7))),IF(INDIRECT(ADDRESS(($AO581-1)*3+$AP581+5,$AQ581+7))="",0,IF(COUNTIF(INDIRECT(ADDRESS(($AO581-1)*36+($AP581-1)*12+6,COLUMN())):INDIRECT(ADDRESS(($AO581-1)*36+($AP581-1)*12+$AQ581+4,COLUMN())),INDIRECT(ADDRESS(($AO581-1)*3+$AP581+5,$AQ581+7)))&gt;=1,0,INDIRECT(ADDRESS(($AO581-1)*3+$AP581+5,$AQ581+7)))))</f>
        <v>0</v>
      </c>
      <c r="AS581" s="304">
        <f ca="1">COUNTIF(INDIRECT("H"&amp;(ROW()+12*(($AO581-1)*3+$AP581)-ROW())/12+5):INDIRECT("S"&amp;(ROW()+12*(($AO581-1)*3+$AP581)-ROW())/12+5),AR581)</f>
        <v>0</v>
      </c>
      <c r="AT581" s="306">
        <f ca="1">IF($AQ581=1,IF(INDIRECT(ADDRESS(($AO581-1)*3+$AP581+5,$AQ581+20))="",0,INDIRECT(ADDRESS(($AO581-1)*3+$AP581+5,$AQ581+20))),IF(INDIRECT(ADDRESS(($AO581-1)*3+$AP581+5,$AQ581+20))="",0,IF(COUNTIF(INDIRECT(ADDRESS(($AO581-1)*36+($AP581-1)*12+6,COLUMN())):INDIRECT(ADDRESS(($AO581-1)*36+($AP581-1)*12+$AQ581+4,COLUMN())),INDIRECT(ADDRESS(($AO581-1)*3+$AP581+5,$AQ581+20)))&gt;=1,0,INDIRECT(ADDRESS(($AO581-1)*3+$AP581+5,$AQ581+20)))))</f>
        <v>0</v>
      </c>
      <c r="AU581" s="304">
        <f ca="1">COUNTIF(INDIRECT("U"&amp;(ROW()+12*(($AO581-1)*3+$AP581)-ROW())/12+5):INDIRECT("AF"&amp;(ROW()+12*(($AO581-1)*3+$AP581)-ROW())/12+5),AT581)</f>
        <v>0</v>
      </c>
      <c r="AV581" s="304">
        <f ca="1">IF(AND(AR581+AT581&gt;0,AS581+AU581&gt;0),COUNTIF(AV$6:AV580,"&gt;0")+1,0)</f>
        <v>0</v>
      </c>
    </row>
    <row r="582" spans="41:48" x14ac:dyDescent="0.15">
      <c r="AO582" s="304">
        <v>17</v>
      </c>
      <c r="AP582" s="304">
        <v>1</v>
      </c>
      <c r="AQ582" s="304">
        <v>1</v>
      </c>
      <c r="AR582" s="306">
        <f ca="1">IF($AQ582=1,IF(INDIRECT(ADDRESS(($AO582-1)*3+$AP582+5,$AQ582+7))="",0,INDIRECT(ADDRESS(($AO582-1)*3+$AP582+5,$AQ582+7))),IF(INDIRECT(ADDRESS(($AO582-1)*3+$AP582+5,$AQ582+7))="",0,IF(COUNTIF(INDIRECT(ADDRESS(($AO582-1)*36+($AP582-1)*12+6,COLUMN())):INDIRECT(ADDRESS(($AO582-1)*36+($AP582-1)*12+$AQ582+4,COLUMN())),INDIRECT(ADDRESS(($AO582-1)*3+$AP582+5,$AQ582+7)))&gt;=1,0,INDIRECT(ADDRESS(($AO582-1)*3+$AP582+5,$AQ582+7)))))</f>
        <v>0</v>
      </c>
      <c r="AS582" s="304">
        <f ca="1">COUNTIF(INDIRECT("H"&amp;(ROW()+12*(($AO582-1)*3+$AP582)-ROW())/12+5):INDIRECT("S"&amp;(ROW()+12*(($AO582-1)*3+$AP582)-ROW())/12+5),AR582)</f>
        <v>0</v>
      </c>
      <c r="AT582" s="306">
        <f ca="1">IF($AQ582=1,IF(INDIRECT(ADDRESS(($AO582-1)*3+$AP582+5,$AQ582+20))="",0,INDIRECT(ADDRESS(($AO582-1)*3+$AP582+5,$AQ582+20))),IF(INDIRECT(ADDRESS(($AO582-1)*3+$AP582+5,$AQ582+20))="",0,IF(COUNTIF(INDIRECT(ADDRESS(($AO582-1)*36+($AP582-1)*12+6,COLUMN())):INDIRECT(ADDRESS(($AO582-1)*36+($AP582-1)*12+$AQ582+4,COLUMN())),INDIRECT(ADDRESS(($AO582-1)*3+$AP582+5,$AQ582+20)))&gt;=1,0,INDIRECT(ADDRESS(($AO582-1)*3+$AP582+5,$AQ582+20)))))</f>
        <v>0</v>
      </c>
      <c r="AU582" s="304">
        <f ca="1">COUNTIF(INDIRECT("U"&amp;(ROW()+12*(($AO582-1)*3+$AP582)-ROW())/12+5):INDIRECT("AF"&amp;(ROW()+12*(($AO582-1)*3+$AP582)-ROW())/12+5),AT582)</f>
        <v>0</v>
      </c>
      <c r="AV582" s="304">
        <f ca="1">IF(AND(AR582+AT582&gt;0,AS582+AU582&gt;0),COUNTIF(AV$6:AV581,"&gt;0")+1,0)</f>
        <v>0</v>
      </c>
    </row>
    <row r="583" spans="41:48" x14ac:dyDescent="0.15">
      <c r="AO583" s="304">
        <v>17</v>
      </c>
      <c r="AP583" s="304">
        <v>1</v>
      </c>
      <c r="AQ583" s="304">
        <v>2</v>
      </c>
      <c r="AR583" s="306">
        <f ca="1">IF($AQ583=1,IF(INDIRECT(ADDRESS(($AO583-1)*3+$AP583+5,$AQ583+7))="",0,INDIRECT(ADDRESS(($AO583-1)*3+$AP583+5,$AQ583+7))),IF(INDIRECT(ADDRESS(($AO583-1)*3+$AP583+5,$AQ583+7))="",0,IF(COUNTIF(INDIRECT(ADDRESS(($AO583-1)*36+($AP583-1)*12+6,COLUMN())):INDIRECT(ADDRESS(($AO583-1)*36+($AP583-1)*12+$AQ583+4,COLUMN())),INDIRECT(ADDRESS(($AO583-1)*3+$AP583+5,$AQ583+7)))&gt;=1,0,INDIRECT(ADDRESS(($AO583-1)*3+$AP583+5,$AQ583+7)))))</f>
        <v>0</v>
      </c>
      <c r="AS583" s="304">
        <f ca="1">COUNTIF(INDIRECT("H"&amp;(ROW()+12*(($AO583-1)*3+$AP583)-ROW())/12+5):INDIRECT("S"&amp;(ROW()+12*(($AO583-1)*3+$AP583)-ROW())/12+5),AR583)</f>
        <v>0</v>
      </c>
      <c r="AT583" s="306">
        <f ca="1">IF($AQ583=1,IF(INDIRECT(ADDRESS(($AO583-1)*3+$AP583+5,$AQ583+20))="",0,INDIRECT(ADDRESS(($AO583-1)*3+$AP583+5,$AQ583+20))),IF(INDIRECT(ADDRESS(($AO583-1)*3+$AP583+5,$AQ583+20))="",0,IF(COUNTIF(INDIRECT(ADDRESS(($AO583-1)*36+($AP583-1)*12+6,COLUMN())):INDIRECT(ADDRESS(($AO583-1)*36+($AP583-1)*12+$AQ583+4,COLUMN())),INDIRECT(ADDRESS(($AO583-1)*3+$AP583+5,$AQ583+20)))&gt;=1,0,INDIRECT(ADDRESS(($AO583-1)*3+$AP583+5,$AQ583+20)))))</f>
        <v>0</v>
      </c>
      <c r="AU583" s="304">
        <f ca="1">COUNTIF(INDIRECT("U"&amp;(ROW()+12*(($AO583-1)*3+$AP583)-ROW())/12+5):INDIRECT("AF"&amp;(ROW()+12*(($AO583-1)*3+$AP583)-ROW())/12+5),AT583)</f>
        <v>0</v>
      </c>
      <c r="AV583" s="304">
        <f ca="1">IF(AND(AR583+AT583&gt;0,AS583+AU583&gt;0),COUNTIF(AV$6:AV582,"&gt;0")+1,0)</f>
        <v>0</v>
      </c>
    </row>
    <row r="584" spans="41:48" x14ac:dyDescent="0.15">
      <c r="AO584" s="304">
        <v>17</v>
      </c>
      <c r="AP584" s="304">
        <v>1</v>
      </c>
      <c r="AQ584" s="304">
        <v>3</v>
      </c>
      <c r="AR584" s="306">
        <f ca="1">IF($AQ584=1,IF(INDIRECT(ADDRESS(($AO584-1)*3+$AP584+5,$AQ584+7))="",0,INDIRECT(ADDRESS(($AO584-1)*3+$AP584+5,$AQ584+7))),IF(INDIRECT(ADDRESS(($AO584-1)*3+$AP584+5,$AQ584+7))="",0,IF(COUNTIF(INDIRECT(ADDRESS(($AO584-1)*36+($AP584-1)*12+6,COLUMN())):INDIRECT(ADDRESS(($AO584-1)*36+($AP584-1)*12+$AQ584+4,COLUMN())),INDIRECT(ADDRESS(($AO584-1)*3+$AP584+5,$AQ584+7)))&gt;=1,0,INDIRECT(ADDRESS(($AO584-1)*3+$AP584+5,$AQ584+7)))))</f>
        <v>0</v>
      </c>
      <c r="AS584" s="304">
        <f ca="1">COUNTIF(INDIRECT("H"&amp;(ROW()+12*(($AO584-1)*3+$AP584)-ROW())/12+5):INDIRECT("S"&amp;(ROW()+12*(($AO584-1)*3+$AP584)-ROW())/12+5),AR584)</f>
        <v>0</v>
      </c>
      <c r="AT584" s="306">
        <f ca="1">IF($AQ584=1,IF(INDIRECT(ADDRESS(($AO584-1)*3+$AP584+5,$AQ584+20))="",0,INDIRECT(ADDRESS(($AO584-1)*3+$AP584+5,$AQ584+20))),IF(INDIRECT(ADDRESS(($AO584-1)*3+$AP584+5,$AQ584+20))="",0,IF(COUNTIF(INDIRECT(ADDRESS(($AO584-1)*36+($AP584-1)*12+6,COLUMN())):INDIRECT(ADDRESS(($AO584-1)*36+($AP584-1)*12+$AQ584+4,COLUMN())),INDIRECT(ADDRESS(($AO584-1)*3+$AP584+5,$AQ584+20)))&gt;=1,0,INDIRECT(ADDRESS(($AO584-1)*3+$AP584+5,$AQ584+20)))))</f>
        <v>0</v>
      </c>
      <c r="AU584" s="304">
        <f ca="1">COUNTIF(INDIRECT("U"&amp;(ROW()+12*(($AO584-1)*3+$AP584)-ROW())/12+5):INDIRECT("AF"&amp;(ROW()+12*(($AO584-1)*3+$AP584)-ROW())/12+5),AT584)</f>
        <v>0</v>
      </c>
      <c r="AV584" s="304">
        <f ca="1">IF(AND(AR584+AT584&gt;0,AS584+AU584&gt;0),COUNTIF(AV$6:AV583,"&gt;0")+1,0)</f>
        <v>0</v>
      </c>
    </row>
    <row r="585" spans="41:48" x14ac:dyDescent="0.15">
      <c r="AO585" s="304">
        <v>17</v>
      </c>
      <c r="AP585" s="304">
        <v>1</v>
      </c>
      <c r="AQ585" s="304">
        <v>4</v>
      </c>
      <c r="AR585" s="306">
        <f ca="1">IF($AQ585=1,IF(INDIRECT(ADDRESS(($AO585-1)*3+$AP585+5,$AQ585+7))="",0,INDIRECT(ADDRESS(($AO585-1)*3+$AP585+5,$AQ585+7))),IF(INDIRECT(ADDRESS(($AO585-1)*3+$AP585+5,$AQ585+7))="",0,IF(COUNTIF(INDIRECT(ADDRESS(($AO585-1)*36+($AP585-1)*12+6,COLUMN())):INDIRECT(ADDRESS(($AO585-1)*36+($AP585-1)*12+$AQ585+4,COLUMN())),INDIRECT(ADDRESS(($AO585-1)*3+$AP585+5,$AQ585+7)))&gt;=1,0,INDIRECT(ADDRESS(($AO585-1)*3+$AP585+5,$AQ585+7)))))</f>
        <v>0</v>
      </c>
      <c r="AS585" s="304">
        <f ca="1">COUNTIF(INDIRECT("H"&amp;(ROW()+12*(($AO585-1)*3+$AP585)-ROW())/12+5):INDIRECT("S"&amp;(ROW()+12*(($AO585-1)*3+$AP585)-ROW())/12+5),AR585)</f>
        <v>0</v>
      </c>
      <c r="AT585" s="306">
        <f ca="1">IF($AQ585=1,IF(INDIRECT(ADDRESS(($AO585-1)*3+$AP585+5,$AQ585+20))="",0,INDIRECT(ADDRESS(($AO585-1)*3+$AP585+5,$AQ585+20))),IF(INDIRECT(ADDRESS(($AO585-1)*3+$AP585+5,$AQ585+20))="",0,IF(COUNTIF(INDIRECT(ADDRESS(($AO585-1)*36+($AP585-1)*12+6,COLUMN())):INDIRECT(ADDRESS(($AO585-1)*36+($AP585-1)*12+$AQ585+4,COLUMN())),INDIRECT(ADDRESS(($AO585-1)*3+$AP585+5,$AQ585+20)))&gt;=1,0,INDIRECT(ADDRESS(($AO585-1)*3+$AP585+5,$AQ585+20)))))</f>
        <v>0</v>
      </c>
      <c r="AU585" s="304">
        <f ca="1">COUNTIF(INDIRECT("U"&amp;(ROW()+12*(($AO585-1)*3+$AP585)-ROW())/12+5):INDIRECT("AF"&amp;(ROW()+12*(($AO585-1)*3+$AP585)-ROW())/12+5),AT585)</f>
        <v>0</v>
      </c>
      <c r="AV585" s="304">
        <f ca="1">IF(AND(AR585+AT585&gt;0,AS585+AU585&gt;0),COUNTIF(AV$6:AV584,"&gt;0")+1,0)</f>
        <v>0</v>
      </c>
    </row>
    <row r="586" spans="41:48" x14ac:dyDescent="0.15">
      <c r="AO586" s="304">
        <v>17</v>
      </c>
      <c r="AP586" s="304">
        <v>1</v>
      </c>
      <c r="AQ586" s="304">
        <v>5</v>
      </c>
      <c r="AR586" s="306">
        <f ca="1">IF($AQ586=1,IF(INDIRECT(ADDRESS(($AO586-1)*3+$AP586+5,$AQ586+7))="",0,INDIRECT(ADDRESS(($AO586-1)*3+$AP586+5,$AQ586+7))),IF(INDIRECT(ADDRESS(($AO586-1)*3+$AP586+5,$AQ586+7))="",0,IF(COUNTIF(INDIRECT(ADDRESS(($AO586-1)*36+($AP586-1)*12+6,COLUMN())):INDIRECT(ADDRESS(($AO586-1)*36+($AP586-1)*12+$AQ586+4,COLUMN())),INDIRECT(ADDRESS(($AO586-1)*3+$AP586+5,$AQ586+7)))&gt;=1,0,INDIRECT(ADDRESS(($AO586-1)*3+$AP586+5,$AQ586+7)))))</f>
        <v>0</v>
      </c>
      <c r="AS586" s="304">
        <f ca="1">COUNTIF(INDIRECT("H"&amp;(ROW()+12*(($AO586-1)*3+$AP586)-ROW())/12+5):INDIRECT("S"&amp;(ROW()+12*(($AO586-1)*3+$AP586)-ROW())/12+5),AR586)</f>
        <v>0</v>
      </c>
      <c r="AT586" s="306">
        <f ca="1">IF($AQ586=1,IF(INDIRECT(ADDRESS(($AO586-1)*3+$AP586+5,$AQ586+20))="",0,INDIRECT(ADDRESS(($AO586-1)*3+$AP586+5,$AQ586+20))),IF(INDIRECT(ADDRESS(($AO586-1)*3+$AP586+5,$AQ586+20))="",0,IF(COUNTIF(INDIRECT(ADDRESS(($AO586-1)*36+($AP586-1)*12+6,COLUMN())):INDIRECT(ADDRESS(($AO586-1)*36+($AP586-1)*12+$AQ586+4,COLUMN())),INDIRECT(ADDRESS(($AO586-1)*3+$AP586+5,$AQ586+20)))&gt;=1,0,INDIRECT(ADDRESS(($AO586-1)*3+$AP586+5,$AQ586+20)))))</f>
        <v>0</v>
      </c>
      <c r="AU586" s="304">
        <f ca="1">COUNTIF(INDIRECT("U"&amp;(ROW()+12*(($AO586-1)*3+$AP586)-ROW())/12+5):INDIRECT("AF"&amp;(ROW()+12*(($AO586-1)*3+$AP586)-ROW())/12+5),AT586)</f>
        <v>0</v>
      </c>
      <c r="AV586" s="304">
        <f ca="1">IF(AND(AR586+AT586&gt;0,AS586+AU586&gt;0),COUNTIF(AV$6:AV585,"&gt;0")+1,0)</f>
        <v>0</v>
      </c>
    </row>
    <row r="587" spans="41:48" x14ac:dyDescent="0.15">
      <c r="AO587" s="304">
        <v>17</v>
      </c>
      <c r="AP587" s="304">
        <v>1</v>
      </c>
      <c r="AQ587" s="304">
        <v>6</v>
      </c>
      <c r="AR587" s="306">
        <f ca="1">IF($AQ587=1,IF(INDIRECT(ADDRESS(($AO587-1)*3+$AP587+5,$AQ587+7))="",0,INDIRECT(ADDRESS(($AO587-1)*3+$AP587+5,$AQ587+7))),IF(INDIRECT(ADDRESS(($AO587-1)*3+$AP587+5,$AQ587+7))="",0,IF(COUNTIF(INDIRECT(ADDRESS(($AO587-1)*36+($AP587-1)*12+6,COLUMN())):INDIRECT(ADDRESS(($AO587-1)*36+($AP587-1)*12+$AQ587+4,COLUMN())),INDIRECT(ADDRESS(($AO587-1)*3+$AP587+5,$AQ587+7)))&gt;=1,0,INDIRECT(ADDRESS(($AO587-1)*3+$AP587+5,$AQ587+7)))))</f>
        <v>0</v>
      </c>
      <c r="AS587" s="304">
        <f ca="1">COUNTIF(INDIRECT("H"&amp;(ROW()+12*(($AO587-1)*3+$AP587)-ROW())/12+5):INDIRECT("S"&amp;(ROW()+12*(($AO587-1)*3+$AP587)-ROW())/12+5),AR587)</f>
        <v>0</v>
      </c>
      <c r="AT587" s="306">
        <f ca="1">IF($AQ587=1,IF(INDIRECT(ADDRESS(($AO587-1)*3+$AP587+5,$AQ587+20))="",0,INDIRECT(ADDRESS(($AO587-1)*3+$AP587+5,$AQ587+20))),IF(INDIRECT(ADDRESS(($AO587-1)*3+$AP587+5,$AQ587+20))="",0,IF(COUNTIF(INDIRECT(ADDRESS(($AO587-1)*36+($AP587-1)*12+6,COLUMN())):INDIRECT(ADDRESS(($AO587-1)*36+($AP587-1)*12+$AQ587+4,COLUMN())),INDIRECT(ADDRESS(($AO587-1)*3+$AP587+5,$AQ587+20)))&gt;=1,0,INDIRECT(ADDRESS(($AO587-1)*3+$AP587+5,$AQ587+20)))))</f>
        <v>0</v>
      </c>
      <c r="AU587" s="304">
        <f ca="1">COUNTIF(INDIRECT("U"&amp;(ROW()+12*(($AO587-1)*3+$AP587)-ROW())/12+5):INDIRECT("AF"&amp;(ROW()+12*(($AO587-1)*3+$AP587)-ROW())/12+5),AT587)</f>
        <v>0</v>
      </c>
      <c r="AV587" s="304">
        <f ca="1">IF(AND(AR587+AT587&gt;0,AS587+AU587&gt;0),COUNTIF(AV$6:AV586,"&gt;0")+1,0)</f>
        <v>0</v>
      </c>
    </row>
    <row r="588" spans="41:48" x14ac:dyDescent="0.15">
      <c r="AO588" s="304">
        <v>17</v>
      </c>
      <c r="AP588" s="304">
        <v>1</v>
      </c>
      <c r="AQ588" s="304">
        <v>7</v>
      </c>
      <c r="AR588" s="306">
        <f ca="1">IF($AQ588=1,IF(INDIRECT(ADDRESS(($AO588-1)*3+$AP588+5,$AQ588+7))="",0,INDIRECT(ADDRESS(($AO588-1)*3+$AP588+5,$AQ588+7))),IF(INDIRECT(ADDRESS(($AO588-1)*3+$AP588+5,$AQ588+7))="",0,IF(COUNTIF(INDIRECT(ADDRESS(($AO588-1)*36+($AP588-1)*12+6,COLUMN())):INDIRECT(ADDRESS(($AO588-1)*36+($AP588-1)*12+$AQ588+4,COLUMN())),INDIRECT(ADDRESS(($AO588-1)*3+$AP588+5,$AQ588+7)))&gt;=1,0,INDIRECT(ADDRESS(($AO588-1)*3+$AP588+5,$AQ588+7)))))</f>
        <v>0</v>
      </c>
      <c r="AS588" s="304">
        <f ca="1">COUNTIF(INDIRECT("H"&amp;(ROW()+12*(($AO588-1)*3+$AP588)-ROW())/12+5):INDIRECT("S"&amp;(ROW()+12*(($AO588-1)*3+$AP588)-ROW())/12+5),AR588)</f>
        <v>0</v>
      </c>
      <c r="AT588" s="306">
        <f ca="1">IF($AQ588=1,IF(INDIRECT(ADDRESS(($AO588-1)*3+$AP588+5,$AQ588+20))="",0,INDIRECT(ADDRESS(($AO588-1)*3+$AP588+5,$AQ588+20))),IF(INDIRECT(ADDRESS(($AO588-1)*3+$AP588+5,$AQ588+20))="",0,IF(COUNTIF(INDIRECT(ADDRESS(($AO588-1)*36+($AP588-1)*12+6,COLUMN())):INDIRECT(ADDRESS(($AO588-1)*36+($AP588-1)*12+$AQ588+4,COLUMN())),INDIRECT(ADDRESS(($AO588-1)*3+$AP588+5,$AQ588+20)))&gt;=1,0,INDIRECT(ADDRESS(($AO588-1)*3+$AP588+5,$AQ588+20)))))</f>
        <v>0</v>
      </c>
      <c r="AU588" s="304">
        <f ca="1">COUNTIF(INDIRECT("U"&amp;(ROW()+12*(($AO588-1)*3+$AP588)-ROW())/12+5):INDIRECT("AF"&amp;(ROW()+12*(($AO588-1)*3+$AP588)-ROW())/12+5),AT588)</f>
        <v>0</v>
      </c>
      <c r="AV588" s="304">
        <f ca="1">IF(AND(AR588+AT588&gt;0,AS588+AU588&gt;0),COUNTIF(AV$6:AV587,"&gt;0")+1,0)</f>
        <v>0</v>
      </c>
    </row>
    <row r="589" spans="41:48" x14ac:dyDescent="0.15">
      <c r="AO589" s="304">
        <v>17</v>
      </c>
      <c r="AP589" s="304">
        <v>1</v>
      </c>
      <c r="AQ589" s="304">
        <v>8</v>
      </c>
      <c r="AR589" s="306">
        <f ca="1">IF($AQ589=1,IF(INDIRECT(ADDRESS(($AO589-1)*3+$AP589+5,$AQ589+7))="",0,INDIRECT(ADDRESS(($AO589-1)*3+$AP589+5,$AQ589+7))),IF(INDIRECT(ADDRESS(($AO589-1)*3+$AP589+5,$AQ589+7))="",0,IF(COUNTIF(INDIRECT(ADDRESS(($AO589-1)*36+($AP589-1)*12+6,COLUMN())):INDIRECT(ADDRESS(($AO589-1)*36+($AP589-1)*12+$AQ589+4,COLUMN())),INDIRECT(ADDRESS(($AO589-1)*3+$AP589+5,$AQ589+7)))&gt;=1,0,INDIRECT(ADDRESS(($AO589-1)*3+$AP589+5,$AQ589+7)))))</f>
        <v>0</v>
      </c>
      <c r="AS589" s="304">
        <f ca="1">COUNTIF(INDIRECT("H"&amp;(ROW()+12*(($AO589-1)*3+$AP589)-ROW())/12+5):INDIRECT("S"&amp;(ROW()+12*(($AO589-1)*3+$AP589)-ROW())/12+5),AR589)</f>
        <v>0</v>
      </c>
      <c r="AT589" s="306">
        <f ca="1">IF($AQ589=1,IF(INDIRECT(ADDRESS(($AO589-1)*3+$AP589+5,$AQ589+20))="",0,INDIRECT(ADDRESS(($AO589-1)*3+$AP589+5,$AQ589+20))),IF(INDIRECT(ADDRESS(($AO589-1)*3+$AP589+5,$AQ589+20))="",0,IF(COUNTIF(INDIRECT(ADDRESS(($AO589-1)*36+($AP589-1)*12+6,COLUMN())):INDIRECT(ADDRESS(($AO589-1)*36+($AP589-1)*12+$AQ589+4,COLUMN())),INDIRECT(ADDRESS(($AO589-1)*3+$AP589+5,$AQ589+20)))&gt;=1,0,INDIRECT(ADDRESS(($AO589-1)*3+$AP589+5,$AQ589+20)))))</f>
        <v>0</v>
      </c>
      <c r="AU589" s="304">
        <f ca="1">COUNTIF(INDIRECT("U"&amp;(ROW()+12*(($AO589-1)*3+$AP589)-ROW())/12+5):INDIRECT("AF"&amp;(ROW()+12*(($AO589-1)*3+$AP589)-ROW())/12+5),AT589)</f>
        <v>0</v>
      </c>
      <c r="AV589" s="304">
        <f ca="1">IF(AND(AR589+AT589&gt;0,AS589+AU589&gt;0),COUNTIF(AV$6:AV588,"&gt;0")+1,0)</f>
        <v>0</v>
      </c>
    </row>
    <row r="590" spans="41:48" x14ac:dyDescent="0.15">
      <c r="AO590" s="304">
        <v>17</v>
      </c>
      <c r="AP590" s="304">
        <v>1</v>
      </c>
      <c r="AQ590" s="304">
        <v>9</v>
      </c>
      <c r="AR590" s="306">
        <f ca="1">IF($AQ590=1,IF(INDIRECT(ADDRESS(($AO590-1)*3+$AP590+5,$AQ590+7))="",0,INDIRECT(ADDRESS(($AO590-1)*3+$AP590+5,$AQ590+7))),IF(INDIRECT(ADDRESS(($AO590-1)*3+$AP590+5,$AQ590+7))="",0,IF(COUNTIF(INDIRECT(ADDRESS(($AO590-1)*36+($AP590-1)*12+6,COLUMN())):INDIRECT(ADDRESS(($AO590-1)*36+($AP590-1)*12+$AQ590+4,COLUMN())),INDIRECT(ADDRESS(($AO590-1)*3+$AP590+5,$AQ590+7)))&gt;=1,0,INDIRECT(ADDRESS(($AO590-1)*3+$AP590+5,$AQ590+7)))))</f>
        <v>0</v>
      </c>
      <c r="AS590" s="304">
        <f ca="1">COUNTIF(INDIRECT("H"&amp;(ROW()+12*(($AO590-1)*3+$AP590)-ROW())/12+5):INDIRECT("S"&amp;(ROW()+12*(($AO590-1)*3+$AP590)-ROW())/12+5),AR590)</f>
        <v>0</v>
      </c>
      <c r="AT590" s="306">
        <f ca="1">IF($AQ590=1,IF(INDIRECT(ADDRESS(($AO590-1)*3+$AP590+5,$AQ590+20))="",0,INDIRECT(ADDRESS(($AO590-1)*3+$AP590+5,$AQ590+20))),IF(INDIRECT(ADDRESS(($AO590-1)*3+$AP590+5,$AQ590+20))="",0,IF(COUNTIF(INDIRECT(ADDRESS(($AO590-1)*36+($AP590-1)*12+6,COLUMN())):INDIRECT(ADDRESS(($AO590-1)*36+($AP590-1)*12+$AQ590+4,COLUMN())),INDIRECT(ADDRESS(($AO590-1)*3+$AP590+5,$AQ590+20)))&gt;=1,0,INDIRECT(ADDRESS(($AO590-1)*3+$AP590+5,$AQ590+20)))))</f>
        <v>0</v>
      </c>
      <c r="AU590" s="304">
        <f ca="1">COUNTIF(INDIRECT("U"&amp;(ROW()+12*(($AO590-1)*3+$AP590)-ROW())/12+5):INDIRECT("AF"&amp;(ROW()+12*(($AO590-1)*3+$AP590)-ROW())/12+5),AT590)</f>
        <v>0</v>
      </c>
      <c r="AV590" s="304">
        <f ca="1">IF(AND(AR590+AT590&gt;0,AS590+AU590&gt;0),COUNTIF(AV$6:AV589,"&gt;0")+1,0)</f>
        <v>0</v>
      </c>
    </row>
    <row r="591" spans="41:48" x14ac:dyDescent="0.15">
      <c r="AO591" s="304">
        <v>17</v>
      </c>
      <c r="AP591" s="304">
        <v>1</v>
      </c>
      <c r="AQ591" s="304">
        <v>10</v>
      </c>
      <c r="AR591" s="306">
        <f ca="1">IF($AQ591=1,IF(INDIRECT(ADDRESS(($AO591-1)*3+$AP591+5,$AQ591+7))="",0,INDIRECT(ADDRESS(($AO591-1)*3+$AP591+5,$AQ591+7))),IF(INDIRECT(ADDRESS(($AO591-1)*3+$AP591+5,$AQ591+7))="",0,IF(COUNTIF(INDIRECT(ADDRESS(($AO591-1)*36+($AP591-1)*12+6,COLUMN())):INDIRECT(ADDRESS(($AO591-1)*36+($AP591-1)*12+$AQ591+4,COLUMN())),INDIRECT(ADDRESS(($AO591-1)*3+$AP591+5,$AQ591+7)))&gt;=1,0,INDIRECT(ADDRESS(($AO591-1)*3+$AP591+5,$AQ591+7)))))</f>
        <v>0</v>
      </c>
      <c r="AS591" s="304">
        <f ca="1">COUNTIF(INDIRECT("H"&amp;(ROW()+12*(($AO591-1)*3+$AP591)-ROW())/12+5):INDIRECT("S"&amp;(ROW()+12*(($AO591-1)*3+$AP591)-ROW())/12+5),AR591)</f>
        <v>0</v>
      </c>
      <c r="AT591" s="306">
        <f ca="1">IF($AQ591=1,IF(INDIRECT(ADDRESS(($AO591-1)*3+$AP591+5,$AQ591+20))="",0,INDIRECT(ADDRESS(($AO591-1)*3+$AP591+5,$AQ591+20))),IF(INDIRECT(ADDRESS(($AO591-1)*3+$AP591+5,$AQ591+20))="",0,IF(COUNTIF(INDIRECT(ADDRESS(($AO591-1)*36+($AP591-1)*12+6,COLUMN())):INDIRECT(ADDRESS(($AO591-1)*36+($AP591-1)*12+$AQ591+4,COLUMN())),INDIRECT(ADDRESS(($AO591-1)*3+$AP591+5,$AQ591+20)))&gt;=1,0,INDIRECT(ADDRESS(($AO591-1)*3+$AP591+5,$AQ591+20)))))</f>
        <v>0</v>
      </c>
      <c r="AU591" s="304">
        <f ca="1">COUNTIF(INDIRECT("U"&amp;(ROW()+12*(($AO591-1)*3+$AP591)-ROW())/12+5):INDIRECT("AF"&amp;(ROW()+12*(($AO591-1)*3+$AP591)-ROW())/12+5),AT591)</f>
        <v>0</v>
      </c>
      <c r="AV591" s="304">
        <f ca="1">IF(AND(AR591+AT591&gt;0,AS591+AU591&gt;0),COUNTIF(AV$6:AV590,"&gt;0")+1,0)</f>
        <v>0</v>
      </c>
    </row>
    <row r="592" spans="41:48" x14ac:dyDescent="0.15">
      <c r="AO592" s="304">
        <v>17</v>
      </c>
      <c r="AP592" s="304">
        <v>1</v>
      </c>
      <c r="AQ592" s="304">
        <v>11</v>
      </c>
      <c r="AR592" s="306">
        <f ca="1">IF($AQ592=1,IF(INDIRECT(ADDRESS(($AO592-1)*3+$AP592+5,$AQ592+7))="",0,INDIRECT(ADDRESS(($AO592-1)*3+$AP592+5,$AQ592+7))),IF(INDIRECT(ADDRESS(($AO592-1)*3+$AP592+5,$AQ592+7))="",0,IF(COUNTIF(INDIRECT(ADDRESS(($AO592-1)*36+($AP592-1)*12+6,COLUMN())):INDIRECT(ADDRESS(($AO592-1)*36+($AP592-1)*12+$AQ592+4,COLUMN())),INDIRECT(ADDRESS(($AO592-1)*3+$AP592+5,$AQ592+7)))&gt;=1,0,INDIRECT(ADDRESS(($AO592-1)*3+$AP592+5,$AQ592+7)))))</f>
        <v>0</v>
      </c>
      <c r="AS592" s="304">
        <f ca="1">COUNTIF(INDIRECT("H"&amp;(ROW()+12*(($AO592-1)*3+$AP592)-ROW())/12+5):INDIRECT("S"&amp;(ROW()+12*(($AO592-1)*3+$AP592)-ROW())/12+5),AR592)</f>
        <v>0</v>
      </c>
      <c r="AT592" s="306">
        <f ca="1">IF($AQ592=1,IF(INDIRECT(ADDRESS(($AO592-1)*3+$AP592+5,$AQ592+20))="",0,INDIRECT(ADDRESS(($AO592-1)*3+$AP592+5,$AQ592+20))),IF(INDIRECT(ADDRESS(($AO592-1)*3+$AP592+5,$AQ592+20))="",0,IF(COUNTIF(INDIRECT(ADDRESS(($AO592-1)*36+($AP592-1)*12+6,COLUMN())):INDIRECT(ADDRESS(($AO592-1)*36+($AP592-1)*12+$AQ592+4,COLUMN())),INDIRECT(ADDRESS(($AO592-1)*3+$AP592+5,$AQ592+20)))&gt;=1,0,INDIRECT(ADDRESS(($AO592-1)*3+$AP592+5,$AQ592+20)))))</f>
        <v>0</v>
      </c>
      <c r="AU592" s="304">
        <f ca="1">COUNTIF(INDIRECT("U"&amp;(ROW()+12*(($AO592-1)*3+$AP592)-ROW())/12+5):INDIRECT("AF"&amp;(ROW()+12*(($AO592-1)*3+$AP592)-ROW())/12+5),AT592)</f>
        <v>0</v>
      </c>
      <c r="AV592" s="304">
        <f ca="1">IF(AND(AR592+AT592&gt;0,AS592+AU592&gt;0),COUNTIF(AV$6:AV591,"&gt;0")+1,0)</f>
        <v>0</v>
      </c>
    </row>
    <row r="593" spans="41:48" x14ac:dyDescent="0.15">
      <c r="AO593" s="304">
        <v>17</v>
      </c>
      <c r="AP593" s="304">
        <v>1</v>
      </c>
      <c r="AQ593" s="304">
        <v>12</v>
      </c>
      <c r="AR593" s="306">
        <f ca="1">IF($AQ593=1,IF(INDIRECT(ADDRESS(($AO593-1)*3+$AP593+5,$AQ593+7))="",0,INDIRECT(ADDRESS(($AO593-1)*3+$AP593+5,$AQ593+7))),IF(INDIRECT(ADDRESS(($AO593-1)*3+$AP593+5,$AQ593+7))="",0,IF(COUNTIF(INDIRECT(ADDRESS(($AO593-1)*36+($AP593-1)*12+6,COLUMN())):INDIRECT(ADDRESS(($AO593-1)*36+($AP593-1)*12+$AQ593+4,COLUMN())),INDIRECT(ADDRESS(($AO593-1)*3+$AP593+5,$AQ593+7)))&gt;=1,0,INDIRECT(ADDRESS(($AO593-1)*3+$AP593+5,$AQ593+7)))))</f>
        <v>0</v>
      </c>
      <c r="AS593" s="304">
        <f ca="1">COUNTIF(INDIRECT("H"&amp;(ROW()+12*(($AO593-1)*3+$AP593)-ROW())/12+5):INDIRECT("S"&amp;(ROW()+12*(($AO593-1)*3+$AP593)-ROW())/12+5),AR593)</f>
        <v>0</v>
      </c>
      <c r="AT593" s="306">
        <f ca="1">IF($AQ593=1,IF(INDIRECT(ADDRESS(($AO593-1)*3+$AP593+5,$AQ593+20))="",0,INDIRECT(ADDRESS(($AO593-1)*3+$AP593+5,$AQ593+20))),IF(INDIRECT(ADDRESS(($AO593-1)*3+$AP593+5,$AQ593+20))="",0,IF(COUNTIF(INDIRECT(ADDRESS(($AO593-1)*36+($AP593-1)*12+6,COLUMN())):INDIRECT(ADDRESS(($AO593-1)*36+($AP593-1)*12+$AQ593+4,COLUMN())),INDIRECT(ADDRESS(($AO593-1)*3+$AP593+5,$AQ593+20)))&gt;=1,0,INDIRECT(ADDRESS(($AO593-1)*3+$AP593+5,$AQ593+20)))))</f>
        <v>0</v>
      </c>
      <c r="AU593" s="304">
        <f ca="1">COUNTIF(INDIRECT("U"&amp;(ROW()+12*(($AO593-1)*3+$AP593)-ROW())/12+5):INDIRECT("AF"&amp;(ROW()+12*(($AO593-1)*3+$AP593)-ROW())/12+5),AT593)</f>
        <v>0</v>
      </c>
      <c r="AV593" s="304">
        <f ca="1">IF(AND(AR593+AT593&gt;0,AS593+AU593&gt;0),COUNTIF(AV$6:AV592,"&gt;0")+1,0)</f>
        <v>0</v>
      </c>
    </row>
    <row r="594" spans="41:48" x14ac:dyDescent="0.15">
      <c r="AO594" s="304">
        <v>17</v>
      </c>
      <c r="AP594" s="304">
        <v>2</v>
      </c>
      <c r="AQ594" s="304">
        <v>1</v>
      </c>
      <c r="AR594" s="306">
        <f ca="1">IF($AQ594=1,IF(INDIRECT(ADDRESS(($AO594-1)*3+$AP594+5,$AQ594+7))="",0,INDIRECT(ADDRESS(($AO594-1)*3+$AP594+5,$AQ594+7))),IF(INDIRECT(ADDRESS(($AO594-1)*3+$AP594+5,$AQ594+7))="",0,IF(COUNTIF(INDIRECT(ADDRESS(($AO594-1)*36+($AP594-1)*12+6,COLUMN())):INDIRECT(ADDRESS(($AO594-1)*36+($AP594-1)*12+$AQ594+4,COLUMN())),INDIRECT(ADDRESS(($AO594-1)*3+$AP594+5,$AQ594+7)))&gt;=1,0,INDIRECT(ADDRESS(($AO594-1)*3+$AP594+5,$AQ594+7)))))</f>
        <v>0</v>
      </c>
      <c r="AS594" s="304">
        <f ca="1">COUNTIF(INDIRECT("H"&amp;(ROW()+12*(($AO594-1)*3+$AP594)-ROW())/12+5):INDIRECT("S"&amp;(ROW()+12*(($AO594-1)*3+$AP594)-ROW())/12+5),AR594)</f>
        <v>0</v>
      </c>
      <c r="AT594" s="306">
        <f ca="1">IF($AQ594=1,IF(INDIRECT(ADDRESS(($AO594-1)*3+$AP594+5,$AQ594+20))="",0,INDIRECT(ADDRESS(($AO594-1)*3+$AP594+5,$AQ594+20))),IF(INDIRECT(ADDRESS(($AO594-1)*3+$AP594+5,$AQ594+20))="",0,IF(COUNTIF(INDIRECT(ADDRESS(($AO594-1)*36+($AP594-1)*12+6,COLUMN())):INDIRECT(ADDRESS(($AO594-1)*36+($AP594-1)*12+$AQ594+4,COLUMN())),INDIRECT(ADDRESS(($AO594-1)*3+$AP594+5,$AQ594+20)))&gt;=1,0,INDIRECT(ADDRESS(($AO594-1)*3+$AP594+5,$AQ594+20)))))</f>
        <v>0</v>
      </c>
      <c r="AU594" s="304">
        <f ca="1">COUNTIF(INDIRECT("U"&amp;(ROW()+12*(($AO594-1)*3+$AP594)-ROW())/12+5):INDIRECT("AF"&amp;(ROW()+12*(($AO594-1)*3+$AP594)-ROW())/12+5),AT594)</f>
        <v>0</v>
      </c>
      <c r="AV594" s="304">
        <f ca="1">IF(AND(AR594+AT594&gt;0,AS594+AU594&gt;0),COUNTIF(AV$6:AV593,"&gt;0")+1,0)</f>
        <v>0</v>
      </c>
    </row>
    <row r="595" spans="41:48" x14ac:dyDescent="0.15">
      <c r="AO595" s="304">
        <v>17</v>
      </c>
      <c r="AP595" s="304">
        <v>2</v>
      </c>
      <c r="AQ595" s="304">
        <v>2</v>
      </c>
      <c r="AR595" s="306">
        <f ca="1">IF($AQ595=1,IF(INDIRECT(ADDRESS(($AO595-1)*3+$AP595+5,$AQ595+7))="",0,INDIRECT(ADDRESS(($AO595-1)*3+$AP595+5,$AQ595+7))),IF(INDIRECT(ADDRESS(($AO595-1)*3+$AP595+5,$AQ595+7))="",0,IF(COUNTIF(INDIRECT(ADDRESS(($AO595-1)*36+($AP595-1)*12+6,COLUMN())):INDIRECT(ADDRESS(($AO595-1)*36+($AP595-1)*12+$AQ595+4,COLUMN())),INDIRECT(ADDRESS(($AO595-1)*3+$AP595+5,$AQ595+7)))&gt;=1,0,INDIRECT(ADDRESS(($AO595-1)*3+$AP595+5,$AQ595+7)))))</f>
        <v>0</v>
      </c>
      <c r="AS595" s="304">
        <f ca="1">COUNTIF(INDIRECT("H"&amp;(ROW()+12*(($AO595-1)*3+$AP595)-ROW())/12+5):INDIRECT("S"&amp;(ROW()+12*(($AO595-1)*3+$AP595)-ROW())/12+5),AR595)</f>
        <v>0</v>
      </c>
      <c r="AT595" s="306">
        <f ca="1">IF($AQ595=1,IF(INDIRECT(ADDRESS(($AO595-1)*3+$AP595+5,$AQ595+20))="",0,INDIRECT(ADDRESS(($AO595-1)*3+$AP595+5,$AQ595+20))),IF(INDIRECT(ADDRESS(($AO595-1)*3+$AP595+5,$AQ595+20))="",0,IF(COUNTIF(INDIRECT(ADDRESS(($AO595-1)*36+($AP595-1)*12+6,COLUMN())):INDIRECT(ADDRESS(($AO595-1)*36+($AP595-1)*12+$AQ595+4,COLUMN())),INDIRECT(ADDRESS(($AO595-1)*3+$AP595+5,$AQ595+20)))&gt;=1,0,INDIRECT(ADDRESS(($AO595-1)*3+$AP595+5,$AQ595+20)))))</f>
        <v>0</v>
      </c>
      <c r="AU595" s="304">
        <f ca="1">COUNTIF(INDIRECT("U"&amp;(ROW()+12*(($AO595-1)*3+$AP595)-ROW())/12+5):INDIRECT("AF"&amp;(ROW()+12*(($AO595-1)*3+$AP595)-ROW())/12+5),AT595)</f>
        <v>0</v>
      </c>
      <c r="AV595" s="304">
        <f ca="1">IF(AND(AR595+AT595&gt;0,AS595+AU595&gt;0),COUNTIF(AV$6:AV594,"&gt;0")+1,0)</f>
        <v>0</v>
      </c>
    </row>
    <row r="596" spans="41:48" x14ac:dyDescent="0.15">
      <c r="AO596" s="304">
        <v>17</v>
      </c>
      <c r="AP596" s="304">
        <v>2</v>
      </c>
      <c r="AQ596" s="304">
        <v>3</v>
      </c>
      <c r="AR596" s="306">
        <f ca="1">IF($AQ596=1,IF(INDIRECT(ADDRESS(($AO596-1)*3+$AP596+5,$AQ596+7))="",0,INDIRECT(ADDRESS(($AO596-1)*3+$AP596+5,$AQ596+7))),IF(INDIRECT(ADDRESS(($AO596-1)*3+$AP596+5,$AQ596+7))="",0,IF(COUNTIF(INDIRECT(ADDRESS(($AO596-1)*36+($AP596-1)*12+6,COLUMN())):INDIRECT(ADDRESS(($AO596-1)*36+($AP596-1)*12+$AQ596+4,COLUMN())),INDIRECT(ADDRESS(($AO596-1)*3+$AP596+5,$AQ596+7)))&gt;=1,0,INDIRECT(ADDRESS(($AO596-1)*3+$AP596+5,$AQ596+7)))))</f>
        <v>0</v>
      </c>
      <c r="AS596" s="304">
        <f ca="1">COUNTIF(INDIRECT("H"&amp;(ROW()+12*(($AO596-1)*3+$AP596)-ROW())/12+5):INDIRECT("S"&amp;(ROW()+12*(($AO596-1)*3+$AP596)-ROW())/12+5),AR596)</f>
        <v>0</v>
      </c>
      <c r="AT596" s="306">
        <f ca="1">IF($AQ596=1,IF(INDIRECT(ADDRESS(($AO596-1)*3+$AP596+5,$AQ596+20))="",0,INDIRECT(ADDRESS(($AO596-1)*3+$AP596+5,$AQ596+20))),IF(INDIRECT(ADDRESS(($AO596-1)*3+$AP596+5,$AQ596+20))="",0,IF(COUNTIF(INDIRECT(ADDRESS(($AO596-1)*36+($AP596-1)*12+6,COLUMN())):INDIRECT(ADDRESS(($AO596-1)*36+($AP596-1)*12+$AQ596+4,COLUMN())),INDIRECT(ADDRESS(($AO596-1)*3+$AP596+5,$AQ596+20)))&gt;=1,0,INDIRECT(ADDRESS(($AO596-1)*3+$AP596+5,$AQ596+20)))))</f>
        <v>0</v>
      </c>
      <c r="AU596" s="304">
        <f ca="1">COUNTIF(INDIRECT("U"&amp;(ROW()+12*(($AO596-1)*3+$AP596)-ROW())/12+5):INDIRECT("AF"&amp;(ROW()+12*(($AO596-1)*3+$AP596)-ROW())/12+5),AT596)</f>
        <v>0</v>
      </c>
      <c r="AV596" s="304">
        <f ca="1">IF(AND(AR596+AT596&gt;0,AS596+AU596&gt;0),COUNTIF(AV$6:AV595,"&gt;0")+1,0)</f>
        <v>0</v>
      </c>
    </row>
    <row r="597" spans="41:48" x14ac:dyDescent="0.15">
      <c r="AO597" s="304">
        <v>17</v>
      </c>
      <c r="AP597" s="304">
        <v>2</v>
      </c>
      <c r="AQ597" s="304">
        <v>4</v>
      </c>
      <c r="AR597" s="306">
        <f ca="1">IF($AQ597=1,IF(INDIRECT(ADDRESS(($AO597-1)*3+$AP597+5,$AQ597+7))="",0,INDIRECT(ADDRESS(($AO597-1)*3+$AP597+5,$AQ597+7))),IF(INDIRECT(ADDRESS(($AO597-1)*3+$AP597+5,$AQ597+7))="",0,IF(COUNTIF(INDIRECT(ADDRESS(($AO597-1)*36+($AP597-1)*12+6,COLUMN())):INDIRECT(ADDRESS(($AO597-1)*36+($AP597-1)*12+$AQ597+4,COLUMN())),INDIRECT(ADDRESS(($AO597-1)*3+$AP597+5,$AQ597+7)))&gt;=1,0,INDIRECT(ADDRESS(($AO597-1)*3+$AP597+5,$AQ597+7)))))</f>
        <v>0</v>
      </c>
      <c r="AS597" s="304">
        <f ca="1">COUNTIF(INDIRECT("H"&amp;(ROW()+12*(($AO597-1)*3+$AP597)-ROW())/12+5):INDIRECT("S"&amp;(ROW()+12*(($AO597-1)*3+$AP597)-ROW())/12+5),AR597)</f>
        <v>0</v>
      </c>
      <c r="AT597" s="306">
        <f ca="1">IF($AQ597=1,IF(INDIRECT(ADDRESS(($AO597-1)*3+$AP597+5,$AQ597+20))="",0,INDIRECT(ADDRESS(($AO597-1)*3+$AP597+5,$AQ597+20))),IF(INDIRECT(ADDRESS(($AO597-1)*3+$AP597+5,$AQ597+20))="",0,IF(COUNTIF(INDIRECT(ADDRESS(($AO597-1)*36+($AP597-1)*12+6,COLUMN())):INDIRECT(ADDRESS(($AO597-1)*36+($AP597-1)*12+$AQ597+4,COLUMN())),INDIRECT(ADDRESS(($AO597-1)*3+$AP597+5,$AQ597+20)))&gt;=1,0,INDIRECT(ADDRESS(($AO597-1)*3+$AP597+5,$AQ597+20)))))</f>
        <v>0</v>
      </c>
      <c r="AU597" s="304">
        <f ca="1">COUNTIF(INDIRECT("U"&amp;(ROW()+12*(($AO597-1)*3+$AP597)-ROW())/12+5):INDIRECT("AF"&amp;(ROW()+12*(($AO597-1)*3+$AP597)-ROW())/12+5),AT597)</f>
        <v>0</v>
      </c>
      <c r="AV597" s="304">
        <f ca="1">IF(AND(AR597+AT597&gt;0,AS597+AU597&gt;0),COUNTIF(AV$6:AV596,"&gt;0")+1,0)</f>
        <v>0</v>
      </c>
    </row>
    <row r="598" spans="41:48" x14ac:dyDescent="0.15">
      <c r="AO598" s="304">
        <v>17</v>
      </c>
      <c r="AP598" s="304">
        <v>2</v>
      </c>
      <c r="AQ598" s="304">
        <v>5</v>
      </c>
      <c r="AR598" s="306">
        <f ca="1">IF($AQ598=1,IF(INDIRECT(ADDRESS(($AO598-1)*3+$AP598+5,$AQ598+7))="",0,INDIRECT(ADDRESS(($AO598-1)*3+$AP598+5,$AQ598+7))),IF(INDIRECT(ADDRESS(($AO598-1)*3+$AP598+5,$AQ598+7))="",0,IF(COUNTIF(INDIRECT(ADDRESS(($AO598-1)*36+($AP598-1)*12+6,COLUMN())):INDIRECT(ADDRESS(($AO598-1)*36+($AP598-1)*12+$AQ598+4,COLUMN())),INDIRECT(ADDRESS(($AO598-1)*3+$AP598+5,$AQ598+7)))&gt;=1,0,INDIRECT(ADDRESS(($AO598-1)*3+$AP598+5,$AQ598+7)))))</f>
        <v>0</v>
      </c>
      <c r="AS598" s="304">
        <f ca="1">COUNTIF(INDIRECT("H"&amp;(ROW()+12*(($AO598-1)*3+$AP598)-ROW())/12+5):INDIRECT("S"&amp;(ROW()+12*(($AO598-1)*3+$AP598)-ROW())/12+5),AR598)</f>
        <v>0</v>
      </c>
      <c r="AT598" s="306">
        <f ca="1">IF($AQ598=1,IF(INDIRECT(ADDRESS(($AO598-1)*3+$AP598+5,$AQ598+20))="",0,INDIRECT(ADDRESS(($AO598-1)*3+$AP598+5,$AQ598+20))),IF(INDIRECT(ADDRESS(($AO598-1)*3+$AP598+5,$AQ598+20))="",0,IF(COUNTIF(INDIRECT(ADDRESS(($AO598-1)*36+($AP598-1)*12+6,COLUMN())):INDIRECT(ADDRESS(($AO598-1)*36+($AP598-1)*12+$AQ598+4,COLUMN())),INDIRECT(ADDRESS(($AO598-1)*3+$AP598+5,$AQ598+20)))&gt;=1,0,INDIRECT(ADDRESS(($AO598-1)*3+$AP598+5,$AQ598+20)))))</f>
        <v>0</v>
      </c>
      <c r="AU598" s="304">
        <f ca="1">COUNTIF(INDIRECT("U"&amp;(ROW()+12*(($AO598-1)*3+$AP598)-ROW())/12+5):INDIRECT("AF"&amp;(ROW()+12*(($AO598-1)*3+$AP598)-ROW())/12+5),AT598)</f>
        <v>0</v>
      </c>
      <c r="AV598" s="304">
        <f ca="1">IF(AND(AR598+AT598&gt;0,AS598+AU598&gt;0),COUNTIF(AV$6:AV597,"&gt;0")+1,0)</f>
        <v>0</v>
      </c>
    </row>
    <row r="599" spans="41:48" x14ac:dyDescent="0.15">
      <c r="AO599" s="304">
        <v>17</v>
      </c>
      <c r="AP599" s="304">
        <v>2</v>
      </c>
      <c r="AQ599" s="304">
        <v>6</v>
      </c>
      <c r="AR599" s="306">
        <f ca="1">IF($AQ599=1,IF(INDIRECT(ADDRESS(($AO599-1)*3+$AP599+5,$AQ599+7))="",0,INDIRECT(ADDRESS(($AO599-1)*3+$AP599+5,$AQ599+7))),IF(INDIRECT(ADDRESS(($AO599-1)*3+$AP599+5,$AQ599+7))="",0,IF(COUNTIF(INDIRECT(ADDRESS(($AO599-1)*36+($AP599-1)*12+6,COLUMN())):INDIRECT(ADDRESS(($AO599-1)*36+($AP599-1)*12+$AQ599+4,COLUMN())),INDIRECT(ADDRESS(($AO599-1)*3+$AP599+5,$AQ599+7)))&gt;=1,0,INDIRECT(ADDRESS(($AO599-1)*3+$AP599+5,$AQ599+7)))))</f>
        <v>0</v>
      </c>
      <c r="AS599" s="304">
        <f ca="1">COUNTIF(INDIRECT("H"&amp;(ROW()+12*(($AO599-1)*3+$AP599)-ROW())/12+5):INDIRECT("S"&amp;(ROW()+12*(($AO599-1)*3+$AP599)-ROW())/12+5),AR599)</f>
        <v>0</v>
      </c>
      <c r="AT599" s="306">
        <f ca="1">IF($AQ599=1,IF(INDIRECT(ADDRESS(($AO599-1)*3+$AP599+5,$AQ599+20))="",0,INDIRECT(ADDRESS(($AO599-1)*3+$AP599+5,$AQ599+20))),IF(INDIRECT(ADDRESS(($AO599-1)*3+$AP599+5,$AQ599+20))="",0,IF(COUNTIF(INDIRECT(ADDRESS(($AO599-1)*36+($AP599-1)*12+6,COLUMN())):INDIRECT(ADDRESS(($AO599-1)*36+($AP599-1)*12+$AQ599+4,COLUMN())),INDIRECT(ADDRESS(($AO599-1)*3+$AP599+5,$AQ599+20)))&gt;=1,0,INDIRECT(ADDRESS(($AO599-1)*3+$AP599+5,$AQ599+20)))))</f>
        <v>0</v>
      </c>
      <c r="AU599" s="304">
        <f ca="1">COUNTIF(INDIRECT("U"&amp;(ROW()+12*(($AO599-1)*3+$AP599)-ROW())/12+5):INDIRECT("AF"&amp;(ROW()+12*(($AO599-1)*3+$AP599)-ROW())/12+5),AT599)</f>
        <v>0</v>
      </c>
      <c r="AV599" s="304">
        <f ca="1">IF(AND(AR599+AT599&gt;0,AS599+AU599&gt;0),COUNTIF(AV$6:AV598,"&gt;0")+1,0)</f>
        <v>0</v>
      </c>
    </row>
    <row r="600" spans="41:48" x14ac:dyDescent="0.15">
      <c r="AO600" s="304">
        <v>17</v>
      </c>
      <c r="AP600" s="304">
        <v>2</v>
      </c>
      <c r="AQ600" s="304">
        <v>7</v>
      </c>
      <c r="AR600" s="306">
        <f ca="1">IF($AQ600=1,IF(INDIRECT(ADDRESS(($AO600-1)*3+$AP600+5,$AQ600+7))="",0,INDIRECT(ADDRESS(($AO600-1)*3+$AP600+5,$AQ600+7))),IF(INDIRECT(ADDRESS(($AO600-1)*3+$AP600+5,$AQ600+7))="",0,IF(COUNTIF(INDIRECT(ADDRESS(($AO600-1)*36+($AP600-1)*12+6,COLUMN())):INDIRECT(ADDRESS(($AO600-1)*36+($AP600-1)*12+$AQ600+4,COLUMN())),INDIRECT(ADDRESS(($AO600-1)*3+$AP600+5,$AQ600+7)))&gt;=1,0,INDIRECT(ADDRESS(($AO600-1)*3+$AP600+5,$AQ600+7)))))</f>
        <v>0</v>
      </c>
      <c r="AS600" s="304">
        <f ca="1">COUNTIF(INDIRECT("H"&amp;(ROW()+12*(($AO600-1)*3+$AP600)-ROW())/12+5):INDIRECT("S"&amp;(ROW()+12*(($AO600-1)*3+$AP600)-ROW())/12+5),AR600)</f>
        <v>0</v>
      </c>
      <c r="AT600" s="306">
        <f ca="1">IF($AQ600=1,IF(INDIRECT(ADDRESS(($AO600-1)*3+$AP600+5,$AQ600+20))="",0,INDIRECT(ADDRESS(($AO600-1)*3+$AP600+5,$AQ600+20))),IF(INDIRECT(ADDRESS(($AO600-1)*3+$AP600+5,$AQ600+20))="",0,IF(COUNTIF(INDIRECT(ADDRESS(($AO600-1)*36+($AP600-1)*12+6,COLUMN())):INDIRECT(ADDRESS(($AO600-1)*36+($AP600-1)*12+$AQ600+4,COLUMN())),INDIRECT(ADDRESS(($AO600-1)*3+$AP600+5,$AQ600+20)))&gt;=1,0,INDIRECT(ADDRESS(($AO600-1)*3+$AP600+5,$AQ600+20)))))</f>
        <v>0</v>
      </c>
      <c r="AU600" s="304">
        <f ca="1">COUNTIF(INDIRECT("U"&amp;(ROW()+12*(($AO600-1)*3+$AP600)-ROW())/12+5):INDIRECT("AF"&amp;(ROW()+12*(($AO600-1)*3+$AP600)-ROW())/12+5),AT600)</f>
        <v>0</v>
      </c>
      <c r="AV600" s="304">
        <f ca="1">IF(AND(AR600+AT600&gt;0,AS600+AU600&gt;0),COUNTIF(AV$6:AV599,"&gt;0")+1,0)</f>
        <v>0</v>
      </c>
    </row>
    <row r="601" spans="41:48" x14ac:dyDescent="0.15">
      <c r="AO601" s="304">
        <v>17</v>
      </c>
      <c r="AP601" s="304">
        <v>2</v>
      </c>
      <c r="AQ601" s="304">
        <v>8</v>
      </c>
      <c r="AR601" s="306">
        <f ca="1">IF($AQ601=1,IF(INDIRECT(ADDRESS(($AO601-1)*3+$AP601+5,$AQ601+7))="",0,INDIRECT(ADDRESS(($AO601-1)*3+$AP601+5,$AQ601+7))),IF(INDIRECT(ADDRESS(($AO601-1)*3+$AP601+5,$AQ601+7))="",0,IF(COUNTIF(INDIRECT(ADDRESS(($AO601-1)*36+($AP601-1)*12+6,COLUMN())):INDIRECT(ADDRESS(($AO601-1)*36+($AP601-1)*12+$AQ601+4,COLUMN())),INDIRECT(ADDRESS(($AO601-1)*3+$AP601+5,$AQ601+7)))&gt;=1,0,INDIRECT(ADDRESS(($AO601-1)*3+$AP601+5,$AQ601+7)))))</f>
        <v>0</v>
      </c>
      <c r="AS601" s="304">
        <f ca="1">COUNTIF(INDIRECT("H"&amp;(ROW()+12*(($AO601-1)*3+$AP601)-ROW())/12+5):INDIRECT("S"&amp;(ROW()+12*(($AO601-1)*3+$AP601)-ROW())/12+5),AR601)</f>
        <v>0</v>
      </c>
      <c r="AT601" s="306">
        <f ca="1">IF($AQ601=1,IF(INDIRECT(ADDRESS(($AO601-1)*3+$AP601+5,$AQ601+20))="",0,INDIRECT(ADDRESS(($AO601-1)*3+$AP601+5,$AQ601+20))),IF(INDIRECT(ADDRESS(($AO601-1)*3+$AP601+5,$AQ601+20))="",0,IF(COUNTIF(INDIRECT(ADDRESS(($AO601-1)*36+($AP601-1)*12+6,COLUMN())):INDIRECT(ADDRESS(($AO601-1)*36+($AP601-1)*12+$AQ601+4,COLUMN())),INDIRECT(ADDRESS(($AO601-1)*3+$AP601+5,$AQ601+20)))&gt;=1,0,INDIRECT(ADDRESS(($AO601-1)*3+$AP601+5,$AQ601+20)))))</f>
        <v>0</v>
      </c>
      <c r="AU601" s="304">
        <f ca="1">COUNTIF(INDIRECT("U"&amp;(ROW()+12*(($AO601-1)*3+$AP601)-ROW())/12+5):INDIRECT("AF"&amp;(ROW()+12*(($AO601-1)*3+$AP601)-ROW())/12+5),AT601)</f>
        <v>0</v>
      </c>
      <c r="AV601" s="304">
        <f ca="1">IF(AND(AR601+AT601&gt;0,AS601+AU601&gt;0),COUNTIF(AV$6:AV600,"&gt;0")+1,0)</f>
        <v>0</v>
      </c>
    </row>
    <row r="602" spans="41:48" x14ac:dyDescent="0.15">
      <c r="AO602" s="304">
        <v>17</v>
      </c>
      <c r="AP602" s="304">
        <v>2</v>
      </c>
      <c r="AQ602" s="304">
        <v>9</v>
      </c>
      <c r="AR602" s="306">
        <f ca="1">IF($AQ602=1,IF(INDIRECT(ADDRESS(($AO602-1)*3+$AP602+5,$AQ602+7))="",0,INDIRECT(ADDRESS(($AO602-1)*3+$AP602+5,$AQ602+7))),IF(INDIRECT(ADDRESS(($AO602-1)*3+$AP602+5,$AQ602+7))="",0,IF(COUNTIF(INDIRECT(ADDRESS(($AO602-1)*36+($AP602-1)*12+6,COLUMN())):INDIRECT(ADDRESS(($AO602-1)*36+($AP602-1)*12+$AQ602+4,COLUMN())),INDIRECT(ADDRESS(($AO602-1)*3+$AP602+5,$AQ602+7)))&gt;=1,0,INDIRECT(ADDRESS(($AO602-1)*3+$AP602+5,$AQ602+7)))))</f>
        <v>0</v>
      </c>
      <c r="AS602" s="304">
        <f ca="1">COUNTIF(INDIRECT("H"&amp;(ROW()+12*(($AO602-1)*3+$AP602)-ROW())/12+5):INDIRECT("S"&amp;(ROW()+12*(($AO602-1)*3+$AP602)-ROW())/12+5),AR602)</f>
        <v>0</v>
      </c>
      <c r="AT602" s="306">
        <f ca="1">IF($AQ602=1,IF(INDIRECT(ADDRESS(($AO602-1)*3+$AP602+5,$AQ602+20))="",0,INDIRECT(ADDRESS(($AO602-1)*3+$AP602+5,$AQ602+20))),IF(INDIRECT(ADDRESS(($AO602-1)*3+$AP602+5,$AQ602+20))="",0,IF(COUNTIF(INDIRECT(ADDRESS(($AO602-1)*36+($AP602-1)*12+6,COLUMN())):INDIRECT(ADDRESS(($AO602-1)*36+($AP602-1)*12+$AQ602+4,COLUMN())),INDIRECT(ADDRESS(($AO602-1)*3+$AP602+5,$AQ602+20)))&gt;=1,0,INDIRECT(ADDRESS(($AO602-1)*3+$AP602+5,$AQ602+20)))))</f>
        <v>0</v>
      </c>
      <c r="AU602" s="304">
        <f ca="1">COUNTIF(INDIRECT("U"&amp;(ROW()+12*(($AO602-1)*3+$AP602)-ROW())/12+5):INDIRECT("AF"&amp;(ROW()+12*(($AO602-1)*3+$AP602)-ROW())/12+5),AT602)</f>
        <v>0</v>
      </c>
      <c r="AV602" s="304">
        <f ca="1">IF(AND(AR602+AT602&gt;0,AS602+AU602&gt;0),COUNTIF(AV$6:AV601,"&gt;0")+1,0)</f>
        <v>0</v>
      </c>
    </row>
    <row r="603" spans="41:48" x14ac:dyDescent="0.15">
      <c r="AO603" s="304">
        <v>17</v>
      </c>
      <c r="AP603" s="304">
        <v>2</v>
      </c>
      <c r="AQ603" s="304">
        <v>10</v>
      </c>
      <c r="AR603" s="306">
        <f ca="1">IF($AQ603=1,IF(INDIRECT(ADDRESS(($AO603-1)*3+$AP603+5,$AQ603+7))="",0,INDIRECT(ADDRESS(($AO603-1)*3+$AP603+5,$AQ603+7))),IF(INDIRECT(ADDRESS(($AO603-1)*3+$AP603+5,$AQ603+7))="",0,IF(COUNTIF(INDIRECT(ADDRESS(($AO603-1)*36+($AP603-1)*12+6,COLUMN())):INDIRECT(ADDRESS(($AO603-1)*36+($AP603-1)*12+$AQ603+4,COLUMN())),INDIRECT(ADDRESS(($AO603-1)*3+$AP603+5,$AQ603+7)))&gt;=1,0,INDIRECT(ADDRESS(($AO603-1)*3+$AP603+5,$AQ603+7)))))</f>
        <v>0</v>
      </c>
      <c r="AS603" s="304">
        <f ca="1">COUNTIF(INDIRECT("H"&amp;(ROW()+12*(($AO603-1)*3+$AP603)-ROW())/12+5):INDIRECT("S"&amp;(ROW()+12*(($AO603-1)*3+$AP603)-ROW())/12+5),AR603)</f>
        <v>0</v>
      </c>
      <c r="AT603" s="306">
        <f ca="1">IF($AQ603=1,IF(INDIRECT(ADDRESS(($AO603-1)*3+$AP603+5,$AQ603+20))="",0,INDIRECT(ADDRESS(($AO603-1)*3+$AP603+5,$AQ603+20))),IF(INDIRECT(ADDRESS(($AO603-1)*3+$AP603+5,$AQ603+20))="",0,IF(COUNTIF(INDIRECT(ADDRESS(($AO603-1)*36+($AP603-1)*12+6,COLUMN())):INDIRECT(ADDRESS(($AO603-1)*36+($AP603-1)*12+$AQ603+4,COLUMN())),INDIRECT(ADDRESS(($AO603-1)*3+$AP603+5,$AQ603+20)))&gt;=1,0,INDIRECT(ADDRESS(($AO603-1)*3+$AP603+5,$AQ603+20)))))</f>
        <v>0</v>
      </c>
      <c r="AU603" s="304">
        <f ca="1">COUNTIF(INDIRECT("U"&amp;(ROW()+12*(($AO603-1)*3+$AP603)-ROW())/12+5):INDIRECT("AF"&amp;(ROW()+12*(($AO603-1)*3+$AP603)-ROW())/12+5),AT603)</f>
        <v>0</v>
      </c>
      <c r="AV603" s="304">
        <f ca="1">IF(AND(AR603+AT603&gt;0,AS603+AU603&gt;0),COUNTIF(AV$6:AV602,"&gt;0")+1,0)</f>
        <v>0</v>
      </c>
    </row>
    <row r="604" spans="41:48" x14ac:dyDescent="0.15">
      <c r="AO604" s="304">
        <v>17</v>
      </c>
      <c r="AP604" s="304">
        <v>2</v>
      </c>
      <c r="AQ604" s="304">
        <v>11</v>
      </c>
      <c r="AR604" s="306">
        <f ca="1">IF($AQ604=1,IF(INDIRECT(ADDRESS(($AO604-1)*3+$AP604+5,$AQ604+7))="",0,INDIRECT(ADDRESS(($AO604-1)*3+$AP604+5,$AQ604+7))),IF(INDIRECT(ADDRESS(($AO604-1)*3+$AP604+5,$AQ604+7))="",0,IF(COUNTIF(INDIRECT(ADDRESS(($AO604-1)*36+($AP604-1)*12+6,COLUMN())):INDIRECT(ADDRESS(($AO604-1)*36+($AP604-1)*12+$AQ604+4,COLUMN())),INDIRECT(ADDRESS(($AO604-1)*3+$AP604+5,$AQ604+7)))&gt;=1,0,INDIRECT(ADDRESS(($AO604-1)*3+$AP604+5,$AQ604+7)))))</f>
        <v>0</v>
      </c>
      <c r="AS604" s="304">
        <f ca="1">COUNTIF(INDIRECT("H"&amp;(ROW()+12*(($AO604-1)*3+$AP604)-ROW())/12+5):INDIRECT("S"&amp;(ROW()+12*(($AO604-1)*3+$AP604)-ROW())/12+5),AR604)</f>
        <v>0</v>
      </c>
      <c r="AT604" s="306">
        <f ca="1">IF($AQ604=1,IF(INDIRECT(ADDRESS(($AO604-1)*3+$AP604+5,$AQ604+20))="",0,INDIRECT(ADDRESS(($AO604-1)*3+$AP604+5,$AQ604+20))),IF(INDIRECT(ADDRESS(($AO604-1)*3+$AP604+5,$AQ604+20))="",0,IF(COUNTIF(INDIRECT(ADDRESS(($AO604-1)*36+($AP604-1)*12+6,COLUMN())):INDIRECT(ADDRESS(($AO604-1)*36+($AP604-1)*12+$AQ604+4,COLUMN())),INDIRECT(ADDRESS(($AO604-1)*3+$AP604+5,$AQ604+20)))&gt;=1,0,INDIRECT(ADDRESS(($AO604-1)*3+$AP604+5,$AQ604+20)))))</f>
        <v>0</v>
      </c>
      <c r="AU604" s="304">
        <f ca="1">COUNTIF(INDIRECT("U"&amp;(ROW()+12*(($AO604-1)*3+$AP604)-ROW())/12+5):INDIRECT("AF"&amp;(ROW()+12*(($AO604-1)*3+$AP604)-ROW())/12+5),AT604)</f>
        <v>0</v>
      </c>
      <c r="AV604" s="304">
        <f ca="1">IF(AND(AR604+AT604&gt;0,AS604+AU604&gt;0),COUNTIF(AV$6:AV603,"&gt;0")+1,0)</f>
        <v>0</v>
      </c>
    </row>
    <row r="605" spans="41:48" x14ac:dyDescent="0.15">
      <c r="AO605" s="304">
        <v>17</v>
      </c>
      <c r="AP605" s="304">
        <v>2</v>
      </c>
      <c r="AQ605" s="304">
        <v>12</v>
      </c>
      <c r="AR605" s="306">
        <f ca="1">IF($AQ605=1,IF(INDIRECT(ADDRESS(($AO605-1)*3+$AP605+5,$AQ605+7))="",0,INDIRECT(ADDRESS(($AO605-1)*3+$AP605+5,$AQ605+7))),IF(INDIRECT(ADDRESS(($AO605-1)*3+$AP605+5,$AQ605+7))="",0,IF(COUNTIF(INDIRECT(ADDRESS(($AO605-1)*36+($AP605-1)*12+6,COLUMN())):INDIRECT(ADDRESS(($AO605-1)*36+($AP605-1)*12+$AQ605+4,COLUMN())),INDIRECT(ADDRESS(($AO605-1)*3+$AP605+5,$AQ605+7)))&gt;=1,0,INDIRECT(ADDRESS(($AO605-1)*3+$AP605+5,$AQ605+7)))))</f>
        <v>0</v>
      </c>
      <c r="AS605" s="304">
        <f ca="1">COUNTIF(INDIRECT("H"&amp;(ROW()+12*(($AO605-1)*3+$AP605)-ROW())/12+5):INDIRECT("S"&amp;(ROW()+12*(($AO605-1)*3+$AP605)-ROW())/12+5),AR605)</f>
        <v>0</v>
      </c>
      <c r="AT605" s="306">
        <f ca="1">IF($AQ605=1,IF(INDIRECT(ADDRESS(($AO605-1)*3+$AP605+5,$AQ605+20))="",0,INDIRECT(ADDRESS(($AO605-1)*3+$AP605+5,$AQ605+20))),IF(INDIRECT(ADDRESS(($AO605-1)*3+$AP605+5,$AQ605+20))="",0,IF(COUNTIF(INDIRECT(ADDRESS(($AO605-1)*36+($AP605-1)*12+6,COLUMN())):INDIRECT(ADDRESS(($AO605-1)*36+($AP605-1)*12+$AQ605+4,COLUMN())),INDIRECT(ADDRESS(($AO605-1)*3+$AP605+5,$AQ605+20)))&gt;=1,0,INDIRECT(ADDRESS(($AO605-1)*3+$AP605+5,$AQ605+20)))))</f>
        <v>0</v>
      </c>
      <c r="AU605" s="304">
        <f ca="1">COUNTIF(INDIRECT("U"&amp;(ROW()+12*(($AO605-1)*3+$AP605)-ROW())/12+5):INDIRECT("AF"&amp;(ROW()+12*(($AO605-1)*3+$AP605)-ROW())/12+5),AT605)</f>
        <v>0</v>
      </c>
      <c r="AV605" s="304">
        <f ca="1">IF(AND(AR605+AT605&gt;0,AS605+AU605&gt;0),COUNTIF(AV$6:AV604,"&gt;0")+1,0)</f>
        <v>0</v>
      </c>
    </row>
    <row r="606" spans="41:48" x14ac:dyDescent="0.15">
      <c r="AO606" s="304">
        <v>17</v>
      </c>
      <c r="AP606" s="304">
        <v>3</v>
      </c>
      <c r="AQ606" s="304">
        <v>1</v>
      </c>
      <c r="AR606" s="306">
        <f ca="1">IF($AQ606=1,IF(INDIRECT(ADDRESS(($AO606-1)*3+$AP606+5,$AQ606+7))="",0,INDIRECT(ADDRESS(($AO606-1)*3+$AP606+5,$AQ606+7))),IF(INDIRECT(ADDRESS(($AO606-1)*3+$AP606+5,$AQ606+7))="",0,IF(COUNTIF(INDIRECT(ADDRESS(($AO606-1)*36+($AP606-1)*12+6,COLUMN())):INDIRECT(ADDRESS(($AO606-1)*36+($AP606-1)*12+$AQ606+4,COLUMN())),INDIRECT(ADDRESS(($AO606-1)*3+$AP606+5,$AQ606+7)))&gt;=1,0,INDIRECT(ADDRESS(($AO606-1)*3+$AP606+5,$AQ606+7)))))</f>
        <v>0</v>
      </c>
      <c r="AS606" s="304">
        <f ca="1">COUNTIF(INDIRECT("H"&amp;(ROW()+12*(($AO606-1)*3+$AP606)-ROW())/12+5):INDIRECT("S"&amp;(ROW()+12*(($AO606-1)*3+$AP606)-ROW())/12+5),AR606)</f>
        <v>0</v>
      </c>
      <c r="AT606" s="306">
        <f ca="1">IF($AQ606=1,IF(INDIRECT(ADDRESS(($AO606-1)*3+$AP606+5,$AQ606+20))="",0,INDIRECT(ADDRESS(($AO606-1)*3+$AP606+5,$AQ606+20))),IF(INDIRECT(ADDRESS(($AO606-1)*3+$AP606+5,$AQ606+20))="",0,IF(COUNTIF(INDIRECT(ADDRESS(($AO606-1)*36+($AP606-1)*12+6,COLUMN())):INDIRECT(ADDRESS(($AO606-1)*36+($AP606-1)*12+$AQ606+4,COLUMN())),INDIRECT(ADDRESS(($AO606-1)*3+$AP606+5,$AQ606+20)))&gt;=1,0,INDIRECT(ADDRESS(($AO606-1)*3+$AP606+5,$AQ606+20)))))</f>
        <v>0</v>
      </c>
      <c r="AU606" s="304">
        <f ca="1">COUNTIF(INDIRECT("U"&amp;(ROW()+12*(($AO606-1)*3+$AP606)-ROW())/12+5):INDIRECT("AF"&amp;(ROW()+12*(($AO606-1)*3+$AP606)-ROW())/12+5),AT606)</f>
        <v>0</v>
      </c>
      <c r="AV606" s="304">
        <f ca="1">IF(AND(AR606+AT606&gt;0,AS606+AU606&gt;0),COUNTIF(AV$6:AV605,"&gt;0")+1,0)</f>
        <v>0</v>
      </c>
    </row>
    <row r="607" spans="41:48" x14ac:dyDescent="0.15">
      <c r="AO607" s="304">
        <v>17</v>
      </c>
      <c r="AP607" s="304">
        <v>3</v>
      </c>
      <c r="AQ607" s="304">
        <v>2</v>
      </c>
      <c r="AR607" s="306">
        <f ca="1">IF($AQ607=1,IF(INDIRECT(ADDRESS(($AO607-1)*3+$AP607+5,$AQ607+7))="",0,INDIRECT(ADDRESS(($AO607-1)*3+$AP607+5,$AQ607+7))),IF(INDIRECT(ADDRESS(($AO607-1)*3+$AP607+5,$AQ607+7))="",0,IF(COUNTIF(INDIRECT(ADDRESS(($AO607-1)*36+($AP607-1)*12+6,COLUMN())):INDIRECT(ADDRESS(($AO607-1)*36+($AP607-1)*12+$AQ607+4,COLUMN())),INDIRECT(ADDRESS(($AO607-1)*3+$AP607+5,$AQ607+7)))&gt;=1,0,INDIRECT(ADDRESS(($AO607-1)*3+$AP607+5,$AQ607+7)))))</f>
        <v>0</v>
      </c>
      <c r="AS607" s="304">
        <f ca="1">COUNTIF(INDIRECT("H"&amp;(ROW()+12*(($AO607-1)*3+$AP607)-ROW())/12+5):INDIRECT("S"&amp;(ROW()+12*(($AO607-1)*3+$AP607)-ROW())/12+5),AR607)</f>
        <v>0</v>
      </c>
      <c r="AT607" s="306">
        <f ca="1">IF($AQ607=1,IF(INDIRECT(ADDRESS(($AO607-1)*3+$AP607+5,$AQ607+20))="",0,INDIRECT(ADDRESS(($AO607-1)*3+$AP607+5,$AQ607+20))),IF(INDIRECT(ADDRESS(($AO607-1)*3+$AP607+5,$AQ607+20))="",0,IF(COUNTIF(INDIRECT(ADDRESS(($AO607-1)*36+($AP607-1)*12+6,COLUMN())):INDIRECT(ADDRESS(($AO607-1)*36+($AP607-1)*12+$AQ607+4,COLUMN())),INDIRECT(ADDRESS(($AO607-1)*3+$AP607+5,$AQ607+20)))&gt;=1,0,INDIRECT(ADDRESS(($AO607-1)*3+$AP607+5,$AQ607+20)))))</f>
        <v>0</v>
      </c>
      <c r="AU607" s="304">
        <f ca="1">COUNTIF(INDIRECT("U"&amp;(ROW()+12*(($AO607-1)*3+$AP607)-ROW())/12+5):INDIRECT("AF"&amp;(ROW()+12*(($AO607-1)*3+$AP607)-ROW())/12+5),AT607)</f>
        <v>0</v>
      </c>
      <c r="AV607" s="304">
        <f ca="1">IF(AND(AR607+AT607&gt;0,AS607+AU607&gt;0),COUNTIF(AV$6:AV606,"&gt;0")+1,0)</f>
        <v>0</v>
      </c>
    </row>
    <row r="608" spans="41:48" x14ac:dyDescent="0.15">
      <c r="AO608" s="304">
        <v>17</v>
      </c>
      <c r="AP608" s="304">
        <v>3</v>
      </c>
      <c r="AQ608" s="304">
        <v>3</v>
      </c>
      <c r="AR608" s="306">
        <f ca="1">IF($AQ608=1,IF(INDIRECT(ADDRESS(($AO608-1)*3+$AP608+5,$AQ608+7))="",0,INDIRECT(ADDRESS(($AO608-1)*3+$AP608+5,$AQ608+7))),IF(INDIRECT(ADDRESS(($AO608-1)*3+$AP608+5,$AQ608+7))="",0,IF(COUNTIF(INDIRECT(ADDRESS(($AO608-1)*36+($AP608-1)*12+6,COLUMN())):INDIRECT(ADDRESS(($AO608-1)*36+($AP608-1)*12+$AQ608+4,COLUMN())),INDIRECT(ADDRESS(($AO608-1)*3+$AP608+5,$AQ608+7)))&gt;=1,0,INDIRECT(ADDRESS(($AO608-1)*3+$AP608+5,$AQ608+7)))))</f>
        <v>0</v>
      </c>
      <c r="AS608" s="304">
        <f ca="1">COUNTIF(INDIRECT("H"&amp;(ROW()+12*(($AO608-1)*3+$AP608)-ROW())/12+5):INDIRECT("S"&amp;(ROW()+12*(($AO608-1)*3+$AP608)-ROW())/12+5),AR608)</f>
        <v>0</v>
      </c>
      <c r="AT608" s="306">
        <f ca="1">IF($AQ608=1,IF(INDIRECT(ADDRESS(($AO608-1)*3+$AP608+5,$AQ608+20))="",0,INDIRECT(ADDRESS(($AO608-1)*3+$AP608+5,$AQ608+20))),IF(INDIRECT(ADDRESS(($AO608-1)*3+$AP608+5,$AQ608+20))="",0,IF(COUNTIF(INDIRECT(ADDRESS(($AO608-1)*36+($AP608-1)*12+6,COLUMN())):INDIRECT(ADDRESS(($AO608-1)*36+($AP608-1)*12+$AQ608+4,COLUMN())),INDIRECT(ADDRESS(($AO608-1)*3+$AP608+5,$AQ608+20)))&gt;=1,0,INDIRECT(ADDRESS(($AO608-1)*3+$AP608+5,$AQ608+20)))))</f>
        <v>0</v>
      </c>
      <c r="AU608" s="304">
        <f ca="1">COUNTIF(INDIRECT("U"&amp;(ROW()+12*(($AO608-1)*3+$AP608)-ROW())/12+5):INDIRECT("AF"&amp;(ROW()+12*(($AO608-1)*3+$AP608)-ROW())/12+5),AT608)</f>
        <v>0</v>
      </c>
      <c r="AV608" s="304">
        <f ca="1">IF(AND(AR608+AT608&gt;0,AS608+AU608&gt;0),COUNTIF(AV$6:AV607,"&gt;0")+1,0)</f>
        <v>0</v>
      </c>
    </row>
    <row r="609" spans="41:48" x14ac:dyDescent="0.15">
      <c r="AO609" s="304">
        <v>17</v>
      </c>
      <c r="AP609" s="304">
        <v>3</v>
      </c>
      <c r="AQ609" s="304">
        <v>4</v>
      </c>
      <c r="AR609" s="306">
        <f ca="1">IF($AQ609=1,IF(INDIRECT(ADDRESS(($AO609-1)*3+$AP609+5,$AQ609+7))="",0,INDIRECT(ADDRESS(($AO609-1)*3+$AP609+5,$AQ609+7))),IF(INDIRECT(ADDRESS(($AO609-1)*3+$AP609+5,$AQ609+7))="",0,IF(COUNTIF(INDIRECT(ADDRESS(($AO609-1)*36+($AP609-1)*12+6,COLUMN())):INDIRECT(ADDRESS(($AO609-1)*36+($AP609-1)*12+$AQ609+4,COLUMN())),INDIRECT(ADDRESS(($AO609-1)*3+$AP609+5,$AQ609+7)))&gt;=1,0,INDIRECT(ADDRESS(($AO609-1)*3+$AP609+5,$AQ609+7)))))</f>
        <v>0</v>
      </c>
      <c r="AS609" s="304">
        <f ca="1">COUNTIF(INDIRECT("H"&amp;(ROW()+12*(($AO609-1)*3+$AP609)-ROW())/12+5):INDIRECT("S"&amp;(ROW()+12*(($AO609-1)*3+$AP609)-ROW())/12+5),AR609)</f>
        <v>0</v>
      </c>
      <c r="AT609" s="306">
        <f ca="1">IF($AQ609=1,IF(INDIRECT(ADDRESS(($AO609-1)*3+$AP609+5,$AQ609+20))="",0,INDIRECT(ADDRESS(($AO609-1)*3+$AP609+5,$AQ609+20))),IF(INDIRECT(ADDRESS(($AO609-1)*3+$AP609+5,$AQ609+20))="",0,IF(COUNTIF(INDIRECT(ADDRESS(($AO609-1)*36+($AP609-1)*12+6,COLUMN())):INDIRECT(ADDRESS(($AO609-1)*36+($AP609-1)*12+$AQ609+4,COLUMN())),INDIRECT(ADDRESS(($AO609-1)*3+$AP609+5,$AQ609+20)))&gt;=1,0,INDIRECT(ADDRESS(($AO609-1)*3+$AP609+5,$AQ609+20)))))</f>
        <v>0</v>
      </c>
      <c r="AU609" s="304">
        <f ca="1">COUNTIF(INDIRECT("U"&amp;(ROW()+12*(($AO609-1)*3+$AP609)-ROW())/12+5):INDIRECT("AF"&amp;(ROW()+12*(($AO609-1)*3+$AP609)-ROW())/12+5),AT609)</f>
        <v>0</v>
      </c>
      <c r="AV609" s="304">
        <f ca="1">IF(AND(AR609+AT609&gt;0,AS609+AU609&gt;0),COUNTIF(AV$6:AV608,"&gt;0")+1,0)</f>
        <v>0</v>
      </c>
    </row>
    <row r="610" spans="41:48" x14ac:dyDescent="0.15">
      <c r="AO610" s="304">
        <v>17</v>
      </c>
      <c r="AP610" s="304">
        <v>3</v>
      </c>
      <c r="AQ610" s="304">
        <v>5</v>
      </c>
      <c r="AR610" s="306">
        <f ca="1">IF($AQ610=1,IF(INDIRECT(ADDRESS(($AO610-1)*3+$AP610+5,$AQ610+7))="",0,INDIRECT(ADDRESS(($AO610-1)*3+$AP610+5,$AQ610+7))),IF(INDIRECT(ADDRESS(($AO610-1)*3+$AP610+5,$AQ610+7))="",0,IF(COUNTIF(INDIRECT(ADDRESS(($AO610-1)*36+($AP610-1)*12+6,COLUMN())):INDIRECT(ADDRESS(($AO610-1)*36+($AP610-1)*12+$AQ610+4,COLUMN())),INDIRECT(ADDRESS(($AO610-1)*3+$AP610+5,$AQ610+7)))&gt;=1,0,INDIRECT(ADDRESS(($AO610-1)*3+$AP610+5,$AQ610+7)))))</f>
        <v>0</v>
      </c>
      <c r="AS610" s="304">
        <f ca="1">COUNTIF(INDIRECT("H"&amp;(ROW()+12*(($AO610-1)*3+$AP610)-ROW())/12+5):INDIRECT("S"&amp;(ROW()+12*(($AO610-1)*3+$AP610)-ROW())/12+5),AR610)</f>
        <v>0</v>
      </c>
      <c r="AT610" s="306">
        <f ca="1">IF($AQ610=1,IF(INDIRECT(ADDRESS(($AO610-1)*3+$AP610+5,$AQ610+20))="",0,INDIRECT(ADDRESS(($AO610-1)*3+$AP610+5,$AQ610+20))),IF(INDIRECT(ADDRESS(($AO610-1)*3+$AP610+5,$AQ610+20))="",0,IF(COUNTIF(INDIRECT(ADDRESS(($AO610-1)*36+($AP610-1)*12+6,COLUMN())):INDIRECT(ADDRESS(($AO610-1)*36+($AP610-1)*12+$AQ610+4,COLUMN())),INDIRECT(ADDRESS(($AO610-1)*3+$AP610+5,$AQ610+20)))&gt;=1,0,INDIRECT(ADDRESS(($AO610-1)*3+$AP610+5,$AQ610+20)))))</f>
        <v>0</v>
      </c>
      <c r="AU610" s="304">
        <f ca="1">COUNTIF(INDIRECT("U"&amp;(ROW()+12*(($AO610-1)*3+$AP610)-ROW())/12+5):INDIRECT("AF"&amp;(ROW()+12*(($AO610-1)*3+$AP610)-ROW())/12+5),AT610)</f>
        <v>0</v>
      </c>
      <c r="AV610" s="304">
        <f ca="1">IF(AND(AR610+AT610&gt;0,AS610+AU610&gt;0),COUNTIF(AV$6:AV609,"&gt;0")+1,0)</f>
        <v>0</v>
      </c>
    </row>
    <row r="611" spans="41:48" x14ac:dyDescent="0.15">
      <c r="AO611" s="304">
        <v>17</v>
      </c>
      <c r="AP611" s="304">
        <v>3</v>
      </c>
      <c r="AQ611" s="304">
        <v>6</v>
      </c>
      <c r="AR611" s="306">
        <f ca="1">IF($AQ611=1,IF(INDIRECT(ADDRESS(($AO611-1)*3+$AP611+5,$AQ611+7))="",0,INDIRECT(ADDRESS(($AO611-1)*3+$AP611+5,$AQ611+7))),IF(INDIRECT(ADDRESS(($AO611-1)*3+$AP611+5,$AQ611+7))="",0,IF(COUNTIF(INDIRECT(ADDRESS(($AO611-1)*36+($AP611-1)*12+6,COLUMN())):INDIRECT(ADDRESS(($AO611-1)*36+($AP611-1)*12+$AQ611+4,COLUMN())),INDIRECT(ADDRESS(($AO611-1)*3+$AP611+5,$AQ611+7)))&gt;=1,0,INDIRECT(ADDRESS(($AO611-1)*3+$AP611+5,$AQ611+7)))))</f>
        <v>0</v>
      </c>
      <c r="AS611" s="304">
        <f ca="1">COUNTIF(INDIRECT("H"&amp;(ROW()+12*(($AO611-1)*3+$AP611)-ROW())/12+5):INDIRECT("S"&amp;(ROW()+12*(($AO611-1)*3+$AP611)-ROW())/12+5),AR611)</f>
        <v>0</v>
      </c>
      <c r="AT611" s="306">
        <f ca="1">IF($AQ611=1,IF(INDIRECT(ADDRESS(($AO611-1)*3+$AP611+5,$AQ611+20))="",0,INDIRECT(ADDRESS(($AO611-1)*3+$AP611+5,$AQ611+20))),IF(INDIRECT(ADDRESS(($AO611-1)*3+$AP611+5,$AQ611+20))="",0,IF(COUNTIF(INDIRECT(ADDRESS(($AO611-1)*36+($AP611-1)*12+6,COLUMN())):INDIRECT(ADDRESS(($AO611-1)*36+($AP611-1)*12+$AQ611+4,COLUMN())),INDIRECT(ADDRESS(($AO611-1)*3+$AP611+5,$AQ611+20)))&gt;=1,0,INDIRECT(ADDRESS(($AO611-1)*3+$AP611+5,$AQ611+20)))))</f>
        <v>0</v>
      </c>
      <c r="AU611" s="304">
        <f ca="1">COUNTIF(INDIRECT("U"&amp;(ROW()+12*(($AO611-1)*3+$AP611)-ROW())/12+5):INDIRECT("AF"&amp;(ROW()+12*(($AO611-1)*3+$AP611)-ROW())/12+5),AT611)</f>
        <v>0</v>
      </c>
      <c r="AV611" s="304">
        <f ca="1">IF(AND(AR611+AT611&gt;0,AS611+AU611&gt;0),COUNTIF(AV$6:AV610,"&gt;0")+1,0)</f>
        <v>0</v>
      </c>
    </row>
    <row r="612" spans="41:48" x14ac:dyDescent="0.15">
      <c r="AO612" s="304">
        <v>17</v>
      </c>
      <c r="AP612" s="304">
        <v>3</v>
      </c>
      <c r="AQ612" s="304">
        <v>7</v>
      </c>
      <c r="AR612" s="306">
        <f ca="1">IF($AQ612=1,IF(INDIRECT(ADDRESS(($AO612-1)*3+$AP612+5,$AQ612+7))="",0,INDIRECT(ADDRESS(($AO612-1)*3+$AP612+5,$AQ612+7))),IF(INDIRECT(ADDRESS(($AO612-1)*3+$AP612+5,$AQ612+7))="",0,IF(COUNTIF(INDIRECT(ADDRESS(($AO612-1)*36+($AP612-1)*12+6,COLUMN())):INDIRECT(ADDRESS(($AO612-1)*36+($AP612-1)*12+$AQ612+4,COLUMN())),INDIRECT(ADDRESS(($AO612-1)*3+$AP612+5,$AQ612+7)))&gt;=1,0,INDIRECT(ADDRESS(($AO612-1)*3+$AP612+5,$AQ612+7)))))</f>
        <v>0</v>
      </c>
      <c r="AS612" s="304">
        <f ca="1">COUNTIF(INDIRECT("H"&amp;(ROW()+12*(($AO612-1)*3+$AP612)-ROW())/12+5):INDIRECT("S"&amp;(ROW()+12*(($AO612-1)*3+$AP612)-ROW())/12+5),AR612)</f>
        <v>0</v>
      </c>
      <c r="AT612" s="306">
        <f ca="1">IF($AQ612=1,IF(INDIRECT(ADDRESS(($AO612-1)*3+$AP612+5,$AQ612+20))="",0,INDIRECT(ADDRESS(($AO612-1)*3+$AP612+5,$AQ612+20))),IF(INDIRECT(ADDRESS(($AO612-1)*3+$AP612+5,$AQ612+20))="",0,IF(COUNTIF(INDIRECT(ADDRESS(($AO612-1)*36+($AP612-1)*12+6,COLUMN())):INDIRECT(ADDRESS(($AO612-1)*36+($AP612-1)*12+$AQ612+4,COLUMN())),INDIRECT(ADDRESS(($AO612-1)*3+$AP612+5,$AQ612+20)))&gt;=1,0,INDIRECT(ADDRESS(($AO612-1)*3+$AP612+5,$AQ612+20)))))</f>
        <v>0</v>
      </c>
      <c r="AU612" s="304">
        <f ca="1">COUNTIF(INDIRECT("U"&amp;(ROW()+12*(($AO612-1)*3+$AP612)-ROW())/12+5):INDIRECT("AF"&amp;(ROW()+12*(($AO612-1)*3+$AP612)-ROW())/12+5),AT612)</f>
        <v>0</v>
      </c>
      <c r="AV612" s="304">
        <f ca="1">IF(AND(AR612+AT612&gt;0,AS612+AU612&gt;0),COUNTIF(AV$6:AV611,"&gt;0")+1,0)</f>
        <v>0</v>
      </c>
    </row>
    <row r="613" spans="41:48" x14ac:dyDescent="0.15">
      <c r="AO613" s="304">
        <v>17</v>
      </c>
      <c r="AP613" s="304">
        <v>3</v>
      </c>
      <c r="AQ613" s="304">
        <v>8</v>
      </c>
      <c r="AR613" s="306">
        <f ca="1">IF($AQ613=1,IF(INDIRECT(ADDRESS(($AO613-1)*3+$AP613+5,$AQ613+7))="",0,INDIRECT(ADDRESS(($AO613-1)*3+$AP613+5,$AQ613+7))),IF(INDIRECT(ADDRESS(($AO613-1)*3+$AP613+5,$AQ613+7))="",0,IF(COUNTIF(INDIRECT(ADDRESS(($AO613-1)*36+($AP613-1)*12+6,COLUMN())):INDIRECT(ADDRESS(($AO613-1)*36+($AP613-1)*12+$AQ613+4,COLUMN())),INDIRECT(ADDRESS(($AO613-1)*3+$AP613+5,$AQ613+7)))&gt;=1,0,INDIRECT(ADDRESS(($AO613-1)*3+$AP613+5,$AQ613+7)))))</f>
        <v>0</v>
      </c>
      <c r="AS613" s="304">
        <f ca="1">COUNTIF(INDIRECT("H"&amp;(ROW()+12*(($AO613-1)*3+$AP613)-ROW())/12+5):INDIRECT("S"&amp;(ROW()+12*(($AO613-1)*3+$AP613)-ROW())/12+5),AR613)</f>
        <v>0</v>
      </c>
      <c r="AT613" s="306">
        <f ca="1">IF($AQ613=1,IF(INDIRECT(ADDRESS(($AO613-1)*3+$AP613+5,$AQ613+20))="",0,INDIRECT(ADDRESS(($AO613-1)*3+$AP613+5,$AQ613+20))),IF(INDIRECT(ADDRESS(($AO613-1)*3+$AP613+5,$AQ613+20))="",0,IF(COUNTIF(INDIRECT(ADDRESS(($AO613-1)*36+($AP613-1)*12+6,COLUMN())):INDIRECT(ADDRESS(($AO613-1)*36+($AP613-1)*12+$AQ613+4,COLUMN())),INDIRECT(ADDRESS(($AO613-1)*3+$AP613+5,$AQ613+20)))&gt;=1,0,INDIRECT(ADDRESS(($AO613-1)*3+$AP613+5,$AQ613+20)))))</f>
        <v>0</v>
      </c>
      <c r="AU613" s="304">
        <f ca="1">COUNTIF(INDIRECT("U"&amp;(ROW()+12*(($AO613-1)*3+$AP613)-ROW())/12+5):INDIRECT("AF"&amp;(ROW()+12*(($AO613-1)*3+$AP613)-ROW())/12+5),AT613)</f>
        <v>0</v>
      </c>
      <c r="AV613" s="304">
        <f ca="1">IF(AND(AR613+AT613&gt;0,AS613+AU613&gt;0),COUNTIF(AV$6:AV612,"&gt;0")+1,0)</f>
        <v>0</v>
      </c>
    </row>
    <row r="614" spans="41:48" x14ac:dyDescent="0.15">
      <c r="AO614" s="304">
        <v>17</v>
      </c>
      <c r="AP614" s="304">
        <v>3</v>
      </c>
      <c r="AQ614" s="304">
        <v>9</v>
      </c>
      <c r="AR614" s="306">
        <f ca="1">IF($AQ614=1,IF(INDIRECT(ADDRESS(($AO614-1)*3+$AP614+5,$AQ614+7))="",0,INDIRECT(ADDRESS(($AO614-1)*3+$AP614+5,$AQ614+7))),IF(INDIRECT(ADDRESS(($AO614-1)*3+$AP614+5,$AQ614+7))="",0,IF(COUNTIF(INDIRECT(ADDRESS(($AO614-1)*36+($AP614-1)*12+6,COLUMN())):INDIRECT(ADDRESS(($AO614-1)*36+($AP614-1)*12+$AQ614+4,COLUMN())),INDIRECT(ADDRESS(($AO614-1)*3+$AP614+5,$AQ614+7)))&gt;=1,0,INDIRECT(ADDRESS(($AO614-1)*3+$AP614+5,$AQ614+7)))))</f>
        <v>0</v>
      </c>
      <c r="AS614" s="304">
        <f ca="1">COUNTIF(INDIRECT("H"&amp;(ROW()+12*(($AO614-1)*3+$AP614)-ROW())/12+5):INDIRECT("S"&amp;(ROW()+12*(($AO614-1)*3+$AP614)-ROW())/12+5),AR614)</f>
        <v>0</v>
      </c>
      <c r="AT614" s="306">
        <f ca="1">IF($AQ614=1,IF(INDIRECT(ADDRESS(($AO614-1)*3+$AP614+5,$AQ614+20))="",0,INDIRECT(ADDRESS(($AO614-1)*3+$AP614+5,$AQ614+20))),IF(INDIRECT(ADDRESS(($AO614-1)*3+$AP614+5,$AQ614+20))="",0,IF(COUNTIF(INDIRECT(ADDRESS(($AO614-1)*36+($AP614-1)*12+6,COLUMN())):INDIRECT(ADDRESS(($AO614-1)*36+($AP614-1)*12+$AQ614+4,COLUMN())),INDIRECT(ADDRESS(($AO614-1)*3+$AP614+5,$AQ614+20)))&gt;=1,0,INDIRECT(ADDRESS(($AO614-1)*3+$AP614+5,$AQ614+20)))))</f>
        <v>0</v>
      </c>
      <c r="AU614" s="304">
        <f ca="1">COUNTIF(INDIRECT("U"&amp;(ROW()+12*(($AO614-1)*3+$AP614)-ROW())/12+5):INDIRECT("AF"&amp;(ROW()+12*(($AO614-1)*3+$AP614)-ROW())/12+5),AT614)</f>
        <v>0</v>
      </c>
      <c r="AV614" s="304">
        <f ca="1">IF(AND(AR614+AT614&gt;0,AS614+AU614&gt;0),COUNTIF(AV$6:AV613,"&gt;0")+1,0)</f>
        <v>0</v>
      </c>
    </row>
    <row r="615" spans="41:48" x14ac:dyDescent="0.15">
      <c r="AO615" s="304">
        <v>17</v>
      </c>
      <c r="AP615" s="304">
        <v>3</v>
      </c>
      <c r="AQ615" s="304">
        <v>10</v>
      </c>
      <c r="AR615" s="306">
        <f ca="1">IF($AQ615=1,IF(INDIRECT(ADDRESS(($AO615-1)*3+$AP615+5,$AQ615+7))="",0,INDIRECT(ADDRESS(($AO615-1)*3+$AP615+5,$AQ615+7))),IF(INDIRECT(ADDRESS(($AO615-1)*3+$AP615+5,$AQ615+7))="",0,IF(COUNTIF(INDIRECT(ADDRESS(($AO615-1)*36+($AP615-1)*12+6,COLUMN())):INDIRECT(ADDRESS(($AO615-1)*36+($AP615-1)*12+$AQ615+4,COLUMN())),INDIRECT(ADDRESS(($AO615-1)*3+$AP615+5,$AQ615+7)))&gt;=1,0,INDIRECT(ADDRESS(($AO615-1)*3+$AP615+5,$AQ615+7)))))</f>
        <v>0</v>
      </c>
      <c r="AS615" s="304">
        <f ca="1">COUNTIF(INDIRECT("H"&amp;(ROW()+12*(($AO615-1)*3+$AP615)-ROW())/12+5):INDIRECT("S"&amp;(ROW()+12*(($AO615-1)*3+$AP615)-ROW())/12+5),AR615)</f>
        <v>0</v>
      </c>
      <c r="AT615" s="306">
        <f ca="1">IF($AQ615=1,IF(INDIRECT(ADDRESS(($AO615-1)*3+$AP615+5,$AQ615+20))="",0,INDIRECT(ADDRESS(($AO615-1)*3+$AP615+5,$AQ615+20))),IF(INDIRECT(ADDRESS(($AO615-1)*3+$AP615+5,$AQ615+20))="",0,IF(COUNTIF(INDIRECT(ADDRESS(($AO615-1)*36+($AP615-1)*12+6,COLUMN())):INDIRECT(ADDRESS(($AO615-1)*36+($AP615-1)*12+$AQ615+4,COLUMN())),INDIRECT(ADDRESS(($AO615-1)*3+$AP615+5,$AQ615+20)))&gt;=1,0,INDIRECT(ADDRESS(($AO615-1)*3+$AP615+5,$AQ615+20)))))</f>
        <v>0</v>
      </c>
      <c r="AU615" s="304">
        <f ca="1">COUNTIF(INDIRECT("U"&amp;(ROW()+12*(($AO615-1)*3+$AP615)-ROW())/12+5):INDIRECT("AF"&amp;(ROW()+12*(($AO615-1)*3+$AP615)-ROW())/12+5),AT615)</f>
        <v>0</v>
      </c>
      <c r="AV615" s="304">
        <f ca="1">IF(AND(AR615+AT615&gt;0,AS615+AU615&gt;0),COUNTIF(AV$6:AV614,"&gt;0")+1,0)</f>
        <v>0</v>
      </c>
    </row>
    <row r="616" spans="41:48" x14ac:dyDescent="0.15">
      <c r="AO616" s="304">
        <v>17</v>
      </c>
      <c r="AP616" s="304">
        <v>3</v>
      </c>
      <c r="AQ616" s="304">
        <v>11</v>
      </c>
      <c r="AR616" s="306">
        <f ca="1">IF($AQ616=1,IF(INDIRECT(ADDRESS(($AO616-1)*3+$AP616+5,$AQ616+7))="",0,INDIRECT(ADDRESS(($AO616-1)*3+$AP616+5,$AQ616+7))),IF(INDIRECT(ADDRESS(($AO616-1)*3+$AP616+5,$AQ616+7))="",0,IF(COUNTIF(INDIRECT(ADDRESS(($AO616-1)*36+($AP616-1)*12+6,COLUMN())):INDIRECT(ADDRESS(($AO616-1)*36+($AP616-1)*12+$AQ616+4,COLUMN())),INDIRECT(ADDRESS(($AO616-1)*3+$AP616+5,$AQ616+7)))&gt;=1,0,INDIRECT(ADDRESS(($AO616-1)*3+$AP616+5,$AQ616+7)))))</f>
        <v>0</v>
      </c>
      <c r="AS616" s="304">
        <f ca="1">COUNTIF(INDIRECT("H"&amp;(ROW()+12*(($AO616-1)*3+$AP616)-ROW())/12+5):INDIRECT("S"&amp;(ROW()+12*(($AO616-1)*3+$AP616)-ROW())/12+5),AR616)</f>
        <v>0</v>
      </c>
      <c r="AT616" s="306">
        <f ca="1">IF($AQ616=1,IF(INDIRECT(ADDRESS(($AO616-1)*3+$AP616+5,$AQ616+20))="",0,INDIRECT(ADDRESS(($AO616-1)*3+$AP616+5,$AQ616+20))),IF(INDIRECT(ADDRESS(($AO616-1)*3+$AP616+5,$AQ616+20))="",0,IF(COUNTIF(INDIRECT(ADDRESS(($AO616-1)*36+($AP616-1)*12+6,COLUMN())):INDIRECT(ADDRESS(($AO616-1)*36+($AP616-1)*12+$AQ616+4,COLUMN())),INDIRECT(ADDRESS(($AO616-1)*3+$AP616+5,$AQ616+20)))&gt;=1,0,INDIRECT(ADDRESS(($AO616-1)*3+$AP616+5,$AQ616+20)))))</f>
        <v>0</v>
      </c>
      <c r="AU616" s="304">
        <f ca="1">COUNTIF(INDIRECT("U"&amp;(ROW()+12*(($AO616-1)*3+$AP616)-ROW())/12+5):INDIRECT("AF"&amp;(ROW()+12*(($AO616-1)*3+$AP616)-ROW())/12+5),AT616)</f>
        <v>0</v>
      </c>
      <c r="AV616" s="304">
        <f ca="1">IF(AND(AR616+AT616&gt;0,AS616+AU616&gt;0),COUNTIF(AV$6:AV615,"&gt;0")+1,0)</f>
        <v>0</v>
      </c>
    </row>
    <row r="617" spans="41:48" x14ac:dyDescent="0.15">
      <c r="AO617" s="304">
        <v>17</v>
      </c>
      <c r="AP617" s="304">
        <v>3</v>
      </c>
      <c r="AQ617" s="304">
        <v>12</v>
      </c>
      <c r="AR617" s="306">
        <f ca="1">IF($AQ617=1,IF(INDIRECT(ADDRESS(($AO617-1)*3+$AP617+5,$AQ617+7))="",0,INDIRECT(ADDRESS(($AO617-1)*3+$AP617+5,$AQ617+7))),IF(INDIRECT(ADDRESS(($AO617-1)*3+$AP617+5,$AQ617+7))="",0,IF(COUNTIF(INDIRECT(ADDRESS(($AO617-1)*36+($AP617-1)*12+6,COLUMN())):INDIRECT(ADDRESS(($AO617-1)*36+($AP617-1)*12+$AQ617+4,COLUMN())),INDIRECT(ADDRESS(($AO617-1)*3+$AP617+5,$AQ617+7)))&gt;=1,0,INDIRECT(ADDRESS(($AO617-1)*3+$AP617+5,$AQ617+7)))))</f>
        <v>0</v>
      </c>
      <c r="AS617" s="304">
        <f ca="1">COUNTIF(INDIRECT("H"&amp;(ROW()+12*(($AO617-1)*3+$AP617)-ROW())/12+5):INDIRECT("S"&amp;(ROW()+12*(($AO617-1)*3+$AP617)-ROW())/12+5),AR617)</f>
        <v>0</v>
      </c>
      <c r="AT617" s="306">
        <f ca="1">IF($AQ617=1,IF(INDIRECT(ADDRESS(($AO617-1)*3+$AP617+5,$AQ617+20))="",0,INDIRECT(ADDRESS(($AO617-1)*3+$AP617+5,$AQ617+20))),IF(INDIRECT(ADDRESS(($AO617-1)*3+$AP617+5,$AQ617+20))="",0,IF(COUNTIF(INDIRECT(ADDRESS(($AO617-1)*36+($AP617-1)*12+6,COLUMN())):INDIRECT(ADDRESS(($AO617-1)*36+($AP617-1)*12+$AQ617+4,COLUMN())),INDIRECT(ADDRESS(($AO617-1)*3+$AP617+5,$AQ617+20)))&gt;=1,0,INDIRECT(ADDRESS(($AO617-1)*3+$AP617+5,$AQ617+20)))))</f>
        <v>0</v>
      </c>
      <c r="AU617" s="304">
        <f ca="1">COUNTIF(INDIRECT("U"&amp;(ROW()+12*(($AO617-1)*3+$AP617)-ROW())/12+5):INDIRECT("AF"&amp;(ROW()+12*(($AO617-1)*3+$AP617)-ROW())/12+5),AT617)</f>
        <v>0</v>
      </c>
      <c r="AV617" s="304">
        <f ca="1">IF(AND(AR617+AT617&gt;0,AS617+AU617&gt;0),COUNTIF(AV$6:AV616,"&gt;0")+1,0)</f>
        <v>0</v>
      </c>
    </row>
    <row r="618" spans="41:48" x14ac:dyDescent="0.15">
      <c r="AO618" s="304">
        <v>18</v>
      </c>
      <c r="AP618" s="304">
        <v>1</v>
      </c>
      <c r="AQ618" s="304">
        <v>1</v>
      </c>
      <c r="AR618" s="306">
        <f ca="1">IF($AQ618=1,IF(INDIRECT(ADDRESS(($AO618-1)*3+$AP618+5,$AQ618+7))="",0,INDIRECT(ADDRESS(($AO618-1)*3+$AP618+5,$AQ618+7))),IF(INDIRECT(ADDRESS(($AO618-1)*3+$AP618+5,$AQ618+7))="",0,IF(COUNTIF(INDIRECT(ADDRESS(($AO618-1)*36+($AP618-1)*12+6,COLUMN())):INDIRECT(ADDRESS(($AO618-1)*36+($AP618-1)*12+$AQ618+4,COLUMN())),INDIRECT(ADDRESS(($AO618-1)*3+$AP618+5,$AQ618+7)))&gt;=1,0,INDIRECT(ADDRESS(($AO618-1)*3+$AP618+5,$AQ618+7)))))</f>
        <v>0</v>
      </c>
      <c r="AS618" s="304">
        <f ca="1">COUNTIF(INDIRECT("H"&amp;(ROW()+12*(($AO618-1)*3+$AP618)-ROW())/12+5):INDIRECT("S"&amp;(ROW()+12*(($AO618-1)*3+$AP618)-ROW())/12+5),AR618)</f>
        <v>0</v>
      </c>
      <c r="AT618" s="306">
        <f ca="1">IF($AQ618=1,IF(INDIRECT(ADDRESS(($AO618-1)*3+$AP618+5,$AQ618+20))="",0,INDIRECT(ADDRESS(($AO618-1)*3+$AP618+5,$AQ618+20))),IF(INDIRECT(ADDRESS(($AO618-1)*3+$AP618+5,$AQ618+20))="",0,IF(COUNTIF(INDIRECT(ADDRESS(($AO618-1)*36+($AP618-1)*12+6,COLUMN())):INDIRECT(ADDRESS(($AO618-1)*36+($AP618-1)*12+$AQ618+4,COLUMN())),INDIRECT(ADDRESS(($AO618-1)*3+$AP618+5,$AQ618+20)))&gt;=1,0,INDIRECT(ADDRESS(($AO618-1)*3+$AP618+5,$AQ618+20)))))</f>
        <v>0</v>
      </c>
      <c r="AU618" s="304">
        <f ca="1">COUNTIF(INDIRECT("U"&amp;(ROW()+12*(($AO618-1)*3+$AP618)-ROW())/12+5):INDIRECT("AF"&amp;(ROW()+12*(($AO618-1)*3+$AP618)-ROW())/12+5),AT618)</f>
        <v>0</v>
      </c>
      <c r="AV618" s="304">
        <f ca="1">IF(AND(AR618+AT618&gt;0,AS618+AU618&gt;0),COUNTIF(AV$6:AV617,"&gt;0")+1,0)</f>
        <v>0</v>
      </c>
    </row>
    <row r="619" spans="41:48" x14ac:dyDescent="0.15">
      <c r="AO619" s="304">
        <v>18</v>
      </c>
      <c r="AP619" s="304">
        <v>1</v>
      </c>
      <c r="AQ619" s="304">
        <v>2</v>
      </c>
      <c r="AR619" s="306">
        <f ca="1">IF($AQ619=1,IF(INDIRECT(ADDRESS(($AO619-1)*3+$AP619+5,$AQ619+7))="",0,INDIRECT(ADDRESS(($AO619-1)*3+$AP619+5,$AQ619+7))),IF(INDIRECT(ADDRESS(($AO619-1)*3+$AP619+5,$AQ619+7))="",0,IF(COUNTIF(INDIRECT(ADDRESS(($AO619-1)*36+($AP619-1)*12+6,COLUMN())):INDIRECT(ADDRESS(($AO619-1)*36+($AP619-1)*12+$AQ619+4,COLUMN())),INDIRECT(ADDRESS(($AO619-1)*3+$AP619+5,$AQ619+7)))&gt;=1,0,INDIRECT(ADDRESS(($AO619-1)*3+$AP619+5,$AQ619+7)))))</f>
        <v>0</v>
      </c>
      <c r="AS619" s="304">
        <f ca="1">COUNTIF(INDIRECT("H"&amp;(ROW()+12*(($AO619-1)*3+$AP619)-ROW())/12+5):INDIRECT("S"&amp;(ROW()+12*(($AO619-1)*3+$AP619)-ROW())/12+5),AR619)</f>
        <v>0</v>
      </c>
      <c r="AT619" s="306">
        <f ca="1">IF($AQ619=1,IF(INDIRECT(ADDRESS(($AO619-1)*3+$AP619+5,$AQ619+20))="",0,INDIRECT(ADDRESS(($AO619-1)*3+$AP619+5,$AQ619+20))),IF(INDIRECT(ADDRESS(($AO619-1)*3+$AP619+5,$AQ619+20))="",0,IF(COUNTIF(INDIRECT(ADDRESS(($AO619-1)*36+($AP619-1)*12+6,COLUMN())):INDIRECT(ADDRESS(($AO619-1)*36+($AP619-1)*12+$AQ619+4,COLUMN())),INDIRECT(ADDRESS(($AO619-1)*3+$AP619+5,$AQ619+20)))&gt;=1,0,INDIRECT(ADDRESS(($AO619-1)*3+$AP619+5,$AQ619+20)))))</f>
        <v>0</v>
      </c>
      <c r="AU619" s="304">
        <f ca="1">COUNTIF(INDIRECT("U"&amp;(ROW()+12*(($AO619-1)*3+$AP619)-ROW())/12+5):INDIRECT("AF"&amp;(ROW()+12*(($AO619-1)*3+$AP619)-ROW())/12+5),AT619)</f>
        <v>0</v>
      </c>
      <c r="AV619" s="304">
        <f ca="1">IF(AND(AR619+AT619&gt;0,AS619+AU619&gt;0),COUNTIF(AV$6:AV618,"&gt;0")+1,0)</f>
        <v>0</v>
      </c>
    </row>
    <row r="620" spans="41:48" x14ac:dyDescent="0.15">
      <c r="AO620" s="304">
        <v>18</v>
      </c>
      <c r="AP620" s="304">
        <v>1</v>
      </c>
      <c r="AQ620" s="304">
        <v>3</v>
      </c>
      <c r="AR620" s="306">
        <f ca="1">IF($AQ620=1,IF(INDIRECT(ADDRESS(($AO620-1)*3+$AP620+5,$AQ620+7))="",0,INDIRECT(ADDRESS(($AO620-1)*3+$AP620+5,$AQ620+7))),IF(INDIRECT(ADDRESS(($AO620-1)*3+$AP620+5,$AQ620+7))="",0,IF(COUNTIF(INDIRECT(ADDRESS(($AO620-1)*36+($AP620-1)*12+6,COLUMN())):INDIRECT(ADDRESS(($AO620-1)*36+($AP620-1)*12+$AQ620+4,COLUMN())),INDIRECT(ADDRESS(($AO620-1)*3+$AP620+5,$AQ620+7)))&gt;=1,0,INDIRECT(ADDRESS(($AO620-1)*3+$AP620+5,$AQ620+7)))))</f>
        <v>0</v>
      </c>
      <c r="AS620" s="304">
        <f ca="1">COUNTIF(INDIRECT("H"&amp;(ROW()+12*(($AO620-1)*3+$AP620)-ROW())/12+5):INDIRECT("S"&amp;(ROW()+12*(($AO620-1)*3+$AP620)-ROW())/12+5),AR620)</f>
        <v>0</v>
      </c>
      <c r="AT620" s="306">
        <f ca="1">IF($AQ620=1,IF(INDIRECT(ADDRESS(($AO620-1)*3+$AP620+5,$AQ620+20))="",0,INDIRECT(ADDRESS(($AO620-1)*3+$AP620+5,$AQ620+20))),IF(INDIRECT(ADDRESS(($AO620-1)*3+$AP620+5,$AQ620+20))="",0,IF(COUNTIF(INDIRECT(ADDRESS(($AO620-1)*36+($AP620-1)*12+6,COLUMN())):INDIRECT(ADDRESS(($AO620-1)*36+($AP620-1)*12+$AQ620+4,COLUMN())),INDIRECT(ADDRESS(($AO620-1)*3+$AP620+5,$AQ620+20)))&gt;=1,0,INDIRECT(ADDRESS(($AO620-1)*3+$AP620+5,$AQ620+20)))))</f>
        <v>0</v>
      </c>
      <c r="AU620" s="304">
        <f ca="1">COUNTIF(INDIRECT("U"&amp;(ROW()+12*(($AO620-1)*3+$AP620)-ROW())/12+5):INDIRECT("AF"&amp;(ROW()+12*(($AO620-1)*3+$AP620)-ROW())/12+5),AT620)</f>
        <v>0</v>
      </c>
      <c r="AV620" s="304">
        <f ca="1">IF(AND(AR620+AT620&gt;0,AS620+AU620&gt;0),COUNTIF(AV$6:AV619,"&gt;0")+1,0)</f>
        <v>0</v>
      </c>
    </row>
    <row r="621" spans="41:48" x14ac:dyDescent="0.15">
      <c r="AO621" s="304">
        <v>18</v>
      </c>
      <c r="AP621" s="304">
        <v>1</v>
      </c>
      <c r="AQ621" s="304">
        <v>4</v>
      </c>
      <c r="AR621" s="306">
        <f ca="1">IF($AQ621=1,IF(INDIRECT(ADDRESS(($AO621-1)*3+$AP621+5,$AQ621+7))="",0,INDIRECT(ADDRESS(($AO621-1)*3+$AP621+5,$AQ621+7))),IF(INDIRECT(ADDRESS(($AO621-1)*3+$AP621+5,$AQ621+7))="",0,IF(COUNTIF(INDIRECT(ADDRESS(($AO621-1)*36+($AP621-1)*12+6,COLUMN())):INDIRECT(ADDRESS(($AO621-1)*36+($AP621-1)*12+$AQ621+4,COLUMN())),INDIRECT(ADDRESS(($AO621-1)*3+$AP621+5,$AQ621+7)))&gt;=1,0,INDIRECT(ADDRESS(($AO621-1)*3+$AP621+5,$AQ621+7)))))</f>
        <v>0</v>
      </c>
      <c r="AS621" s="304">
        <f ca="1">COUNTIF(INDIRECT("H"&amp;(ROW()+12*(($AO621-1)*3+$AP621)-ROW())/12+5):INDIRECT("S"&amp;(ROW()+12*(($AO621-1)*3+$AP621)-ROW())/12+5),AR621)</f>
        <v>0</v>
      </c>
      <c r="AT621" s="306">
        <f ca="1">IF($AQ621=1,IF(INDIRECT(ADDRESS(($AO621-1)*3+$AP621+5,$AQ621+20))="",0,INDIRECT(ADDRESS(($AO621-1)*3+$AP621+5,$AQ621+20))),IF(INDIRECT(ADDRESS(($AO621-1)*3+$AP621+5,$AQ621+20))="",0,IF(COUNTIF(INDIRECT(ADDRESS(($AO621-1)*36+($AP621-1)*12+6,COLUMN())):INDIRECT(ADDRESS(($AO621-1)*36+($AP621-1)*12+$AQ621+4,COLUMN())),INDIRECT(ADDRESS(($AO621-1)*3+$AP621+5,$AQ621+20)))&gt;=1,0,INDIRECT(ADDRESS(($AO621-1)*3+$AP621+5,$AQ621+20)))))</f>
        <v>0</v>
      </c>
      <c r="AU621" s="304">
        <f ca="1">COUNTIF(INDIRECT("U"&amp;(ROW()+12*(($AO621-1)*3+$AP621)-ROW())/12+5):INDIRECT("AF"&amp;(ROW()+12*(($AO621-1)*3+$AP621)-ROW())/12+5),AT621)</f>
        <v>0</v>
      </c>
      <c r="AV621" s="304">
        <f ca="1">IF(AND(AR621+AT621&gt;0,AS621+AU621&gt;0),COUNTIF(AV$6:AV620,"&gt;0")+1,0)</f>
        <v>0</v>
      </c>
    </row>
    <row r="622" spans="41:48" x14ac:dyDescent="0.15">
      <c r="AO622" s="304">
        <v>18</v>
      </c>
      <c r="AP622" s="304">
        <v>1</v>
      </c>
      <c r="AQ622" s="304">
        <v>5</v>
      </c>
      <c r="AR622" s="306">
        <f ca="1">IF($AQ622=1,IF(INDIRECT(ADDRESS(($AO622-1)*3+$AP622+5,$AQ622+7))="",0,INDIRECT(ADDRESS(($AO622-1)*3+$AP622+5,$AQ622+7))),IF(INDIRECT(ADDRESS(($AO622-1)*3+$AP622+5,$AQ622+7))="",0,IF(COUNTIF(INDIRECT(ADDRESS(($AO622-1)*36+($AP622-1)*12+6,COLUMN())):INDIRECT(ADDRESS(($AO622-1)*36+($AP622-1)*12+$AQ622+4,COLUMN())),INDIRECT(ADDRESS(($AO622-1)*3+$AP622+5,$AQ622+7)))&gt;=1,0,INDIRECT(ADDRESS(($AO622-1)*3+$AP622+5,$AQ622+7)))))</f>
        <v>0</v>
      </c>
      <c r="AS622" s="304">
        <f ca="1">COUNTIF(INDIRECT("H"&amp;(ROW()+12*(($AO622-1)*3+$AP622)-ROW())/12+5):INDIRECT("S"&amp;(ROW()+12*(($AO622-1)*3+$AP622)-ROW())/12+5),AR622)</f>
        <v>0</v>
      </c>
      <c r="AT622" s="306">
        <f ca="1">IF($AQ622=1,IF(INDIRECT(ADDRESS(($AO622-1)*3+$AP622+5,$AQ622+20))="",0,INDIRECT(ADDRESS(($AO622-1)*3+$AP622+5,$AQ622+20))),IF(INDIRECT(ADDRESS(($AO622-1)*3+$AP622+5,$AQ622+20))="",0,IF(COUNTIF(INDIRECT(ADDRESS(($AO622-1)*36+($AP622-1)*12+6,COLUMN())):INDIRECT(ADDRESS(($AO622-1)*36+($AP622-1)*12+$AQ622+4,COLUMN())),INDIRECT(ADDRESS(($AO622-1)*3+$AP622+5,$AQ622+20)))&gt;=1,0,INDIRECT(ADDRESS(($AO622-1)*3+$AP622+5,$AQ622+20)))))</f>
        <v>0</v>
      </c>
      <c r="AU622" s="304">
        <f ca="1">COUNTIF(INDIRECT("U"&amp;(ROW()+12*(($AO622-1)*3+$AP622)-ROW())/12+5):INDIRECT("AF"&amp;(ROW()+12*(($AO622-1)*3+$AP622)-ROW())/12+5),AT622)</f>
        <v>0</v>
      </c>
      <c r="AV622" s="304">
        <f ca="1">IF(AND(AR622+AT622&gt;0,AS622+AU622&gt;0),COUNTIF(AV$6:AV621,"&gt;0")+1,0)</f>
        <v>0</v>
      </c>
    </row>
    <row r="623" spans="41:48" x14ac:dyDescent="0.15">
      <c r="AO623" s="304">
        <v>18</v>
      </c>
      <c r="AP623" s="304">
        <v>1</v>
      </c>
      <c r="AQ623" s="304">
        <v>6</v>
      </c>
      <c r="AR623" s="306">
        <f ca="1">IF($AQ623=1,IF(INDIRECT(ADDRESS(($AO623-1)*3+$AP623+5,$AQ623+7))="",0,INDIRECT(ADDRESS(($AO623-1)*3+$AP623+5,$AQ623+7))),IF(INDIRECT(ADDRESS(($AO623-1)*3+$AP623+5,$AQ623+7))="",0,IF(COUNTIF(INDIRECT(ADDRESS(($AO623-1)*36+($AP623-1)*12+6,COLUMN())):INDIRECT(ADDRESS(($AO623-1)*36+($AP623-1)*12+$AQ623+4,COLUMN())),INDIRECT(ADDRESS(($AO623-1)*3+$AP623+5,$AQ623+7)))&gt;=1,0,INDIRECT(ADDRESS(($AO623-1)*3+$AP623+5,$AQ623+7)))))</f>
        <v>0</v>
      </c>
      <c r="AS623" s="304">
        <f ca="1">COUNTIF(INDIRECT("H"&amp;(ROW()+12*(($AO623-1)*3+$AP623)-ROW())/12+5):INDIRECT("S"&amp;(ROW()+12*(($AO623-1)*3+$AP623)-ROW())/12+5),AR623)</f>
        <v>0</v>
      </c>
      <c r="AT623" s="306">
        <f ca="1">IF($AQ623=1,IF(INDIRECT(ADDRESS(($AO623-1)*3+$AP623+5,$AQ623+20))="",0,INDIRECT(ADDRESS(($AO623-1)*3+$AP623+5,$AQ623+20))),IF(INDIRECT(ADDRESS(($AO623-1)*3+$AP623+5,$AQ623+20))="",0,IF(COUNTIF(INDIRECT(ADDRESS(($AO623-1)*36+($AP623-1)*12+6,COLUMN())):INDIRECT(ADDRESS(($AO623-1)*36+($AP623-1)*12+$AQ623+4,COLUMN())),INDIRECT(ADDRESS(($AO623-1)*3+$AP623+5,$AQ623+20)))&gt;=1,0,INDIRECT(ADDRESS(($AO623-1)*3+$AP623+5,$AQ623+20)))))</f>
        <v>0</v>
      </c>
      <c r="AU623" s="304">
        <f ca="1">COUNTIF(INDIRECT("U"&amp;(ROW()+12*(($AO623-1)*3+$AP623)-ROW())/12+5):INDIRECT("AF"&amp;(ROW()+12*(($AO623-1)*3+$AP623)-ROW())/12+5),AT623)</f>
        <v>0</v>
      </c>
      <c r="AV623" s="304">
        <f ca="1">IF(AND(AR623+AT623&gt;0,AS623+AU623&gt;0),COUNTIF(AV$6:AV622,"&gt;0")+1,0)</f>
        <v>0</v>
      </c>
    </row>
    <row r="624" spans="41:48" x14ac:dyDescent="0.15">
      <c r="AO624" s="304">
        <v>18</v>
      </c>
      <c r="AP624" s="304">
        <v>1</v>
      </c>
      <c r="AQ624" s="304">
        <v>7</v>
      </c>
      <c r="AR624" s="306">
        <f ca="1">IF($AQ624=1,IF(INDIRECT(ADDRESS(($AO624-1)*3+$AP624+5,$AQ624+7))="",0,INDIRECT(ADDRESS(($AO624-1)*3+$AP624+5,$AQ624+7))),IF(INDIRECT(ADDRESS(($AO624-1)*3+$AP624+5,$AQ624+7))="",0,IF(COUNTIF(INDIRECT(ADDRESS(($AO624-1)*36+($AP624-1)*12+6,COLUMN())):INDIRECT(ADDRESS(($AO624-1)*36+($AP624-1)*12+$AQ624+4,COLUMN())),INDIRECT(ADDRESS(($AO624-1)*3+$AP624+5,$AQ624+7)))&gt;=1,0,INDIRECT(ADDRESS(($AO624-1)*3+$AP624+5,$AQ624+7)))))</f>
        <v>0</v>
      </c>
      <c r="AS624" s="304">
        <f ca="1">COUNTIF(INDIRECT("H"&amp;(ROW()+12*(($AO624-1)*3+$AP624)-ROW())/12+5):INDIRECT("S"&amp;(ROW()+12*(($AO624-1)*3+$AP624)-ROW())/12+5),AR624)</f>
        <v>0</v>
      </c>
      <c r="AT624" s="306">
        <f ca="1">IF($AQ624=1,IF(INDIRECT(ADDRESS(($AO624-1)*3+$AP624+5,$AQ624+20))="",0,INDIRECT(ADDRESS(($AO624-1)*3+$AP624+5,$AQ624+20))),IF(INDIRECT(ADDRESS(($AO624-1)*3+$AP624+5,$AQ624+20))="",0,IF(COUNTIF(INDIRECT(ADDRESS(($AO624-1)*36+($AP624-1)*12+6,COLUMN())):INDIRECT(ADDRESS(($AO624-1)*36+($AP624-1)*12+$AQ624+4,COLUMN())),INDIRECT(ADDRESS(($AO624-1)*3+$AP624+5,$AQ624+20)))&gt;=1,0,INDIRECT(ADDRESS(($AO624-1)*3+$AP624+5,$AQ624+20)))))</f>
        <v>0</v>
      </c>
      <c r="AU624" s="304">
        <f ca="1">COUNTIF(INDIRECT("U"&amp;(ROW()+12*(($AO624-1)*3+$AP624)-ROW())/12+5):INDIRECT("AF"&amp;(ROW()+12*(($AO624-1)*3+$AP624)-ROW())/12+5),AT624)</f>
        <v>0</v>
      </c>
      <c r="AV624" s="304">
        <f ca="1">IF(AND(AR624+AT624&gt;0,AS624+AU624&gt;0),COUNTIF(AV$6:AV623,"&gt;0")+1,0)</f>
        <v>0</v>
      </c>
    </row>
    <row r="625" spans="41:48" x14ac:dyDescent="0.15">
      <c r="AO625" s="304">
        <v>18</v>
      </c>
      <c r="AP625" s="304">
        <v>1</v>
      </c>
      <c r="AQ625" s="304">
        <v>8</v>
      </c>
      <c r="AR625" s="306">
        <f ca="1">IF($AQ625=1,IF(INDIRECT(ADDRESS(($AO625-1)*3+$AP625+5,$AQ625+7))="",0,INDIRECT(ADDRESS(($AO625-1)*3+$AP625+5,$AQ625+7))),IF(INDIRECT(ADDRESS(($AO625-1)*3+$AP625+5,$AQ625+7))="",0,IF(COUNTIF(INDIRECT(ADDRESS(($AO625-1)*36+($AP625-1)*12+6,COLUMN())):INDIRECT(ADDRESS(($AO625-1)*36+($AP625-1)*12+$AQ625+4,COLUMN())),INDIRECT(ADDRESS(($AO625-1)*3+$AP625+5,$AQ625+7)))&gt;=1,0,INDIRECT(ADDRESS(($AO625-1)*3+$AP625+5,$AQ625+7)))))</f>
        <v>0</v>
      </c>
      <c r="AS625" s="304">
        <f ca="1">COUNTIF(INDIRECT("H"&amp;(ROW()+12*(($AO625-1)*3+$AP625)-ROW())/12+5):INDIRECT("S"&amp;(ROW()+12*(($AO625-1)*3+$AP625)-ROW())/12+5),AR625)</f>
        <v>0</v>
      </c>
      <c r="AT625" s="306">
        <f ca="1">IF($AQ625=1,IF(INDIRECT(ADDRESS(($AO625-1)*3+$AP625+5,$AQ625+20))="",0,INDIRECT(ADDRESS(($AO625-1)*3+$AP625+5,$AQ625+20))),IF(INDIRECT(ADDRESS(($AO625-1)*3+$AP625+5,$AQ625+20))="",0,IF(COUNTIF(INDIRECT(ADDRESS(($AO625-1)*36+($AP625-1)*12+6,COLUMN())):INDIRECT(ADDRESS(($AO625-1)*36+($AP625-1)*12+$AQ625+4,COLUMN())),INDIRECT(ADDRESS(($AO625-1)*3+$AP625+5,$AQ625+20)))&gt;=1,0,INDIRECT(ADDRESS(($AO625-1)*3+$AP625+5,$AQ625+20)))))</f>
        <v>0</v>
      </c>
      <c r="AU625" s="304">
        <f ca="1">COUNTIF(INDIRECT("U"&amp;(ROW()+12*(($AO625-1)*3+$AP625)-ROW())/12+5):INDIRECT("AF"&amp;(ROW()+12*(($AO625-1)*3+$AP625)-ROW())/12+5),AT625)</f>
        <v>0</v>
      </c>
      <c r="AV625" s="304">
        <f ca="1">IF(AND(AR625+AT625&gt;0,AS625+AU625&gt;0),COUNTIF(AV$6:AV624,"&gt;0")+1,0)</f>
        <v>0</v>
      </c>
    </row>
    <row r="626" spans="41:48" x14ac:dyDescent="0.15">
      <c r="AO626" s="304">
        <v>18</v>
      </c>
      <c r="AP626" s="304">
        <v>1</v>
      </c>
      <c r="AQ626" s="304">
        <v>9</v>
      </c>
      <c r="AR626" s="306">
        <f ca="1">IF($AQ626=1,IF(INDIRECT(ADDRESS(($AO626-1)*3+$AP626+5,$AQ626+7))="",0,INDIRECT(ADDRESS(($AO626-1)*3+$AP626+5,$AQ626+7))),IF(INDIRECT(ADDRESS(($AO626-1)*3+$AP626+5,$AQ626+7))="",0,IF(COUNTIF(INDIRECT(ADDRESS(($AO626-1)*36+($AP626-1)*12+6,COLUMN())):INDIRECT(ADDRESS(($AO626-1)*36+($AP626-1)*12+$AQ626+4,COLUMN())),INDIRECT(ADDRESS(($AO626-1)*3+$AP626+5,$AQ626+7)))&gt;=1,0,INDIRECT(ADDRESS(($AO626-1)*3+$AP626+5,$AQ626+7)))))</f>
        <v>0</v>
      </c>
      <c r="AS626" s="304">
        <f ca="1">COUNTIF(INDIRECT("H"&amp;(ROW()+12*(($AO626-1)*3+$AP626)-ROW())/12+5):INDIRECT("S"&amp;(ROW()+12*(($AO626-1)*3+$AP626)-ROW())/12+5),AR626)</f>
        <v>0</v>
      </c>
      <c r="AT626" s="306">
        <f ca="1">IF($AQ626=1,IF(INDIRECT(ADDRESS(($AO626-1)*3+$AP626+5,$AQ626+20))="",0,INDIRECT(ADDRESS(($AO626-1)*3+$AP626+5,$AQ626+20))),IF(INDIRECT(ADDRESS(($AO626-1)*3+$AP626+5,$AQ626+20))="",0,IF(COUNTIF(INDIRECT(ADDRESS(($AO626-1)*36+($AP626-1)*12+6,COLUMN())):INDIRECT(ADDRESS(($AO626-1)*36+($AP626-1)*12+$AQ626+4,COLUMN())),INDIRECT(ADDRESS(($AO626-1)*3+$AP626+5,$AQ626+20)))&gt;=1,0,INDIRECT(ADDRESS(($AO626-1)*3+$AP626+5,$AQ626+20)))))</f>
        <v>0</v>
      </c>
      <c r="AU626" s="304">
        <f ca="1">COUNTIF(INDIRECT("U"&amp;(ROW()+12*(($AO626-1)*3+$AP626)-ROW())/12+5):INDIRECT("AF"&amp;(ROW()+12*(($AO626-1)*3+$AP626)-ROW())/12+5),AT626)</f>
        <v>0</v>
      </c>
      <c r="AV626" s="304">
        <f ca="1">IF(AND(AR626+AT626&gt;0,AS626+AU626&gt;0),COUNTIF(AV$6:AV625,"&gt;0")+1,0)</f>
        <v>0</v>
      </c>
    </row>
    <row r="627" spans="41:48" x14ac:dyDescent="0.15">
      <c r="AO627" s="304">
        <v>18</v>
      </c>
      <c r="AP627" s="304">
        <v>1</v>
      </c>
      <c r="AQ627" s="304">
        <v>10</v>
      </c>
      <c r="AR627" s="306">
        <f ca="1">IF($AQ627=1,IF(INDIRECT(ADDRESS(($AO627-1)*3+$AP627+5,$AQ627+7))="",0,INDIRECT(ADDRESS(($AO627-1)*3+$AP627+5,$AQ627+7))),IF(INDIRECT(ADDRESS(($AO627-1)*3+$AP627+5,$AQ627+7))="",0,IF(COUNTIF(INDIRECT(ADDRESS(($AO627-1)*36+($AP627-1)*12+6,COLUMN())):INDIRECT(ADDRESS(($AO627-1)*36+($AP627-1)*12+$AQ627+4,COLUMN())),INDIRECT(ADDRESS(($AO627-1)*3+$AP627+5,$AQ627+7)))&gt;=1,0,INDIRECT(ADDRESS(($AO627-1)*3+$AP627+5,$AQ627+7)))))</f>
        <v>0</v>
      </c>
      <c r="AS627" s="304">
        <f ca="1">COUNTIF(INDIRECT("H"&amp;(ROW()+12*(($AO627-1)*3+$AP627)-ROW())/12+5):INDIRECT("S"&amp;(ROW()+12*(($AO627-1)*3+$AP627)-ROW())/12+5),AR627)</f>
        <v>0</v>
      </c>
      <c r="AT627" s="306">
        <f ca="1">IF($AQ627=1,IF(INDIRECT(ADDRESS(($AO627-1)*3+$AP627+5,$AQ627+20))="",0,INDIRECT(ADDRESS(($AO627-1)*3+$AP627+5,$AQ627+20))),IF(INDIRECT(ADDRESS(($AO627-1)*3+$AP627+5,$AQ627+20))="",0,IF(COUNTIF(INDIRECT(ADDRESS(($AO627-1)*36+($AP627-1)*12+6,COLUMN())):INDIRECT(ADDRESS(($AO627-1)*36+($AP627-1)*12+$AQ627+4,COLUMN())),INDIRECT(ADDRESS(($AO627-1)*3+$AP627+5,$AQ627+20)))&gt;=1,0,INDIRECT(ADDRESS(($AO627-1)*3+$AP627+5,$AQ627+20)))))</f>
        <v>0</v>
      </c>
      <c r="AU627" s="304">
        <f ca="1">COUNTIF(INDIRECT("U"&amp;(ROW()+12*(($AO627-1)*3+$AP627)-ROW())/12+5):INDIRECT("AF"&amp;(ROW()+12*(($AO627-1)*3+$AP627)-ROW())/12+5),AT627)</f>
        <v>0</v>
      </c>
      <c r="AV627" s="304">
        <f ca="1">IF(AND(AR627+AT627&gt;0,AS627+AU627&gt;0),COUNTIF(AV$6:AV626,"&gt;0")+1,0)</f>
        <v>0</v>
      </c>
    </row>
    <row r="628" spans="41:48" x14ac:dyDescent="0.15">
      <c r="AO628" s="304">
        <v>18</v>
      </c>
      <c r="AP628" s="304">
        <v>1</v>
      </c>
      <c r="AQ628" s="304">
        <v>11</v>
      </c>
      <c r="AR628" s="306">
        <f ca="1">IF($AQ628=1,IF(INDIRECT(ADDRESS(($AO628-1)*3+$AP628+5,$AQ628+7))="",0,INDIRECT(ADDRESS(($AO628-1)*3+$AP628+5,$AQ628+7))),IF(INDIRECT(ADDRESS(($AO628-1)*3+$AP628+5,$AQ628+7))="",0,IF(COUNTIF(INDIRECT(ADDRESS(($AO628-1)*36+($AP628-1)*12+6,COLUMN())):INDIRECT(ADDRESS(($AO628-1)*36+($AP628-1)*12+$AQ628+4,COLUMN())),INDIRECT(ADDRESS(($AO628-1)*3+$AP628+5,$AQ628+7)))&gt;=1,0,INDIRECT(ADDRESS(($AO628-1)*3+$AP628+5,$AQ628+7)))))</f>
        <v>0</v>
      </c>
      <c r="AS628" s="304">
        <f ca="1">COUNTIF(INDIRECT("H"&amp;(ROW()+12*(($AO628-1)*3+$AP628)-ROW())/12+5):INDIRECT("S"&amp;(ROW()+12*(($AO628-1)*3+$AP628)-ROW())/12+5),AR628)</f>
        <v>0</v>
      </c>
      <c r="AT628" s="306">
        <f ca="1">IF($AQ628=1,IF(INDIRECT(ADDRESS(($AO628-1)*3+$AP628+5,$AQ628+20))="",0,INDIRECT(ADDRESS(($AO628-1)*3+$AP628+5,$AQ628+20))),IF(INDIRECT(ADDRESS(($AO628-1)*3+$AP628+5,$AQ628+20))="",0,IF(COUNTIF(INDIRECT(ADDRESS(($AO628-1)*36+($AP628-1)*12+6,COLUMN())):INDIRECT(ADDRESS(($AO628-1)*36+($AP628-1)*12+$AQ628+4,COLUMN())),INDIRECT(ADDRESS(($AO628-1)*3+$AP628+5,$AQ628+20)))&gt;=1,0,INDIRECT(ADDRESS(($AO628-1)*3+$AP628+5,$AQ628+20)))))</f>
        <v>0</v>
      </c>
      <c r="AU628" s="304">
        <f ca="1">COUNTIF(INDIRECT("U"&amp;(ROW()+12*(($AO628-1)*3+$AP628)-ROW())/12+5):INDIRECT("AF"&amp;(ROW()+12*(($AO628-1)*3+$AP628)-ROW())/12+5),AT628)</f>
        <v>0</v>
      </c>
      <c r="AV628" s="304">
        <f ca="1">IF(AND(AR628+AT628&gt;0,AS628+AU628&gt;0),COUNTIF(AV$6:AV627,"&gt;0")+1,0)</f>
        <v>0</v>
      </c>
    </row>
    <row r="629" spans="41:48" x14ac:dyDescent="0.15">
      <c r="AO629" s="304">
        <v>18</v>
      </c>
      <c r="AP629" s="304">
        <v>1</v>
      </c>
      <c r="AQ629" s="304">
        <v>12</v>
      </c>
      <c r="AR629" s="306">
        <f ca="1">IF($AQ629=1,IF(INDIRECT(ADDRESS(($AO629-1)*3+$AP629+5,$AQ629+7))="",0,INDIRECT(ADDRESS(($AO629-1)*3+$AP629+5,$AQ629+7))),IF(INDIRECT(ADDRESS(($AO629-1)*3+$AP629+5,$AQ629+7))="",0,IF(COUNTIF(INDIRECT(ADDRESS(($AO629-1)*36+($AP629-1)*12+6,COLUMN())):INDIRECT(ADDRESS(($AO629-1)*36+($AP629-1)*12+$AQ629+4,COLUMN())),INDIRECT(ADDRESS(($AO629-1)*3+$AP629+5,$AQ629+7)))&gt;=1,0,INDIRECT(ADDRESS(($AO629-1)*3+$AP629+5,$AQ629+7)))))</f>
        <v>0</v>
      </c>
      <c r="AS629" s="304">
        <f ca="1">COUNTIF(INDIRECT("H"&amp;(ROW()+12*(($AO629-1)*3+$AP629)-ROW())/12+5):INDIRECT("S"&amp;(ROW()+12*(($AO629-1)*3+$AP629)-ROW())/12+5),AR629)</f>
        <v>0</v>
      </c>
      <c r="AT629" s="306">
        <f ca="1">IF($AQ629=1,IF(INDIRECT(ADDRESS(($AO629-1)*3+$AP629+5,$AQ629+20))="",0,INDIRECT(ADDRESS(($AO629-1)*3+$AP629+5,$AQ629+20))),IF(INDIRECT(ADDRESS(($AO629-1)*3+$AP629+5,$AQ629+20))="",0,IF(COUNTIF(INDIRECT(ADDRESS(($AO629-1)*36+($AP629-1)*12+6,COLUMN())):INDIRECT(ADDRESS(($AO629-1)*36+($AP629-1)*12+$AQ629+4,COLUMN())),INDIRECT(ADDRESS(($AO629-1)*3+$AP629+5,$AQ629+20)))&gt;=1,0,INDIRECT(ADDRESS(($AO629-1)*3+$AP629+5,$AQ629+20)))))</f>
        <v>0</v>
      </c>
      <c r="AU629" s="304">
        <f ca="1">COUNTIF(INDIRECT("U"&amp;(ROW()+12*(($AO629-1)*3+$AP629)-ROW())/12+5):INDIRECT("AF"&amp;(ROW()+12*(($AO629-1)*3+$AP629)-ROW())/12+5),AT629)</f>
        <v>0</v>
      </c>
      <c r="AV629" s="304">
        <f ca="1">IF(AND(AR629+AT629&gt;0,AS629+AU629&gt;0),COUNTIF(AV$6:AV628,"&gt;0")+1,0)</f>
        <v>0</v>
      </c>
    </row>
    <row r="630" spans="41:48" x14ac:dyDescent="0.15">
      <c r="AO630" s="304">
        <v>18</v>
      </c>
      <c r="AP630" s="304">
        <v>2</v>
      </c>
      <c r="AQ630" s="304">
        <v>1</v>
      </c>
      <c r="AR630" s="306">
        <f ca="1">IF($AQ630=1,IF(INDIRECT(ADDRESS(($AO630-1)*3+$AP630+5,$AQ630+7))="",0,INDIRECT(ADDRESS(($AO630-1)*3+$AP630+5,$AQ630+7))),IF(INDIRECT(ADDRESS(($AO630-1)*3+$AP630+5,$AQ630+7))="",0,IF(COUNTIF(INDIRECT(ADDRESS(($AO630-1)*36+($AP630-1)*12+6,COLUMN())):INDIRECT(ADDRESS(($AO630-1)*36+($AP630-1)*12+$AQ630+4,COLUMN())),INDIRECT(ADDRESS(($AO630-1)*3+$AP630+5,$AQ630+7)))&gt;=1,0,INDIRECT(ADDRESS(($AO630-1)*3+$AP630+5,$AQ630+7)))))</f>
        <v>0</v>
      </c>
      <c r="AS630" s="304">
        <f ca="1">COUNTIF(INDIRECT("H"&amp;(ROW()+12*(($AO630-1)*3+$AP630)-ROW())/12+5):INDIRECT("S"&amp;(ROW()+12*(($AO630-1)*3+$AP630)-ROW())/12+5),AR630)</f>
        <v>0</v>
      </c>
      <c r="AT630" s="306">
        <f ca="1">IF($AQ630=1,IF(INDIRECT(ADDRESS(($AO630-1)*3+$AP630+5,$AQ630+20))="",0,INDIRECT(ADDRESS(($AO630-1)*3+$AP630+5,$AQ630+20))),IF(INDIRECT(ADDRESS(($AO630-1)*3+$AP630+5,$AQ630+20))="",0,IF(COUNTIF(INDIRECT(ADDRESS(($AO630-1)*36+($AP630-1)*12+6,COLUMN())):INDIRECT(ADDRESS(($AO630-1)*36+($AP630-1)*12+$AQ630+4,COLUMN())),INDIRECT(ADDRESS(($AO630-1)*3+$AP630+5,$AQ630+20)))&gt;=1,0,INDIRECT(ADDRESS(($AO630-1)*3+$AP630+5,$AQ630+20)))))</f>
        <v>0</v>
      </c>
      <c r="AU630" s="304">
        <f ca="1">COUNTIF(INDIRECT("U"&amp;(ROW()+12*(($AO630-1)*3+$AP630)-ROW())/12+5):INDIRECT("AF"&amp;(ROW()+12*(($AO630-1)*3+$AP630)-ROW())/12+5),AT630)</f>
        <v>0</v>
      </c>
      <c r="AV630" s="304">
        <f ca="1">IF(AND(AR630+AT630&gt;0,AS630+AU630&gt;0),COUNTIF(AV$6:AV629,"&gt;0")+1,0)</f>
        <v>0</v>
      </c>
    </row>
    <row r="631" spans="41:48" x14ac:dyDescent="0.15">
      <c r="AO631" s="304">
        <v>18</v>
      </c>
      <c r="AP631" s="304">
        <v>2</v>
      </c>
      <c r="AQ631" s="304">
        <v>2</v>
      </c>
      <c r="AR631" s="306">
        <f ca="1">IF($AQ631=1,IF(INDIRECT(ADDRESS(($AO631-1)*3+$AP631+5,$AQ631+7))="",0,INDIRECT(ADDRESS(($AO631-1)*3+$AP631+5,$AQ631+7))),IF(INDIRECT(ADDRESS(($AO631-1)*3+$AP631+5,$AQ631+7))="",0,IF(COUNTIF(INDIRECT(ADDRESS(($AO631-1)*36+($AP631-1)*12+6,COLUMN())):INDIRECT(ADDRESS(($AO631-1)*36+($AP631-1)*12+$AQ631+4,COLUMN())),INDIRECT(ADDRESS(($AO631-1)*3+$AP631+5,$AQ631+7)))&gt;=1,0,INDIRECT(ADDRESS(($AO631-1)*3+$AP631+5,$AQ631+7)))))</f>
        <v>0</v>
      </c>
      <c r="AS631" s="304">
        <f ca="1">COUNTIF(INDIRECT("H"&amp;(ROW()+12*(($AO631-1)*3+$AP631)-ROW())/12+5):INDIRECT("S"&amp;(ROW()+12*(($AO631-1)*3+$AP631)-ROW())/12+5),AR631)</f>
        <v>0</v>
      </c>
      <c r="AT631" s="306">
        <f ca="1">IF($AQ631=1,IF(INDIRECT(ADDRESS(($AO631-1)*3+$AP631+5,$AQ631+20))="",0,INDIRECT(ADDRESS(($AO631-1)*3+$AP631+5,$AQ631+20))),IF(INDIRECT(ADDRESS(($AO631-1)*3+$AP631+5,$AQ631+20))="",0,IF(COUNTIF(INDIRECT(ADDRESS(($AO631-1)*36+($AP631-1)*12+6,COLUMN())):INDIRECT(ADDRESS(($AO631-1)*36+($AP631-1)*12+$AQ631+4,COLUMN())),INDIRECT(ADDRESS(($AO631-1)*3+$AP631+5,$AQ631+20)))&gt;=1,0,INDIRECT(ADDRESS(($AO631-1)*3+$AP631+5,$AQ631+20)))))</f>
        <v>0</v>
      </c>
      <c r="AU631" s="304">
        <f ca="1">COUNTIF(INDIRECT("U"&amp;(ROW()+12*(($AO631-1)*3+$AP631)-ROW())/12+5):INDIRECT("AF"&amp;(ROW()+12*(($AO631-1)*3+$AP631)-ROW())/12+5),AT631)</f>
        <v>0</v>
      </c>
      <c r="AV631" s="304">
        <f ca="1">IF(AND(AR631+AT631&gt;0,AS631+AU631&gt;0),COUNTIF(AV$6:AV630,"&gt;0")+1,0)</f>
        <v>0</v>
      </c>
    </row>
    <row r="632" spans="41:48" x14ac:dyDescent="0.15">
      <c r="AO632" s="304">
        <v>18</v>
      </c>
      <c r="AP632" s="304">
        <v>2</v>
      </c>
      <c r="AQ632" s="304">
        <v>3</v>
      </c>
      <c r="AR632" s="306">
        <f ca="1">IF($AQ632=1,IF(INDIRECT(ADDRESS(($AO632-1)*3+$AP632+5,$AQ632+7))="",0,INDIRECT(ADDRESS(($AO632-1)*3+$AP632+5,$AQ632+7))),IF(INDIRECT(ADDRESS(($AO632-1)*3+$AP632+5,$AQ632+7))="",0,IF(COUNTIF(INDIRECT(ADDRESS(($AO632-1)*36+($AP632-1)*12+6,COLUMN())):INDIRECT(ADDRESS(($AO632-1)*36+($AP632-1)*12+$AQ632+4,COLUMN())),INDIRECT(ADDRESS(($AO632-1)*3+$AP632+5,$AQ632+7)))&gt;=1,0,INDIRECT(ADDRESS(($AO632-1)*3+$AP632+5,$AQ632+7)))))</f>
        <v>0</v>
      </c>
      <c r="AS632" s="304">
        <f ca="1">COUNTIF(INDIRECT("H"&amp;(ROW()+12*(($AO632-1)*3+$AP632)-ROW())/12+5):INDIRECT("S"&amp;(ROW()+12*(($AO632-1)*3+$AP632)-ROW())/12+5),AR632)</f>
        <v>0</v>
      </c>
      <c r="AT632" s="306">
        <f ca="1">IF($AQ632=1,IF(INDIRECT(ADDRESS(($AO632-1)*3+$AP632+5,$AQ632+20))="",0,INDIRECT(ADDRESS(($AO632-1)*3+$AP632+5,$AQ632+20))),IF(INDIRECT(ADDRESS(($AO632-1)*3+$AP632+5,$AQ632+20))="",0,IF(COUNTIF(INDIRECT(ADDRESS(($AO632-1)*36+($AP632-1)*12+6,COLUMN())):INDIRECT(ADDRESS(($AO632-1)*36+($AP632-1)*12+$AQ632+4,COLUMN())),INDIRECT(ADDRESS(($AO632-1)*3+$AP632+5,$AQ632+20)))&gt;=1,0,INDIRECT(ADDRESS(($AO632-1)*3+$AP632+5,$AQ632+20)))))</f>
        <v>0</v>
      </c>
      <c r="AU632" s="304">
        <f ca="1">COUNTIF(INDIRECT("U"&amp;(ROW()+12*(($AO632-1)*3+$AP632)-ROW())/12+5):INDIRECT("AF"&amp;(ROW()+12*(($AO632-1)*3+$AP632)-ROW())/12+5),AT632)</f>
        <v>0</v>
      </c>
      <c r="AV632" s="304">
        <f ca="1">IF(AND(AR632+AT632&gt;0,AS632+AU632&gt;0),COUNTIF(AV$6:AV631,"&gt;0")+1,0)</f>
        <v>0</v>
      </c>
    </row>
    <row r="633" spans="41:48" x14ac:dyDescent="0.15">
      <c r="AO633" s="304">
        <v>18</v>
      </c>
      <c r="AP633" s="304">
        <v>2</v>
      </c>
      <c r="AQ633" s="304">
        <v>4</v>
      </c>
      <c r="AR633" s="306">
        <f ca="1">IF($AQ633=1,IF(INDIRECT(ADDRESS(($AO633-1)*3+$AP633+5,$AQ633+7))="",0,INDIRECT(ADDRESS(($AO633-1)*3+$AP633+5,$AQ633+7))),IF(INDIRECT(ADDRESS(($AO633-1)*3+$AP633+5,$AQ633+7))="",0,IF(COUNTIF(INDIRECT(ADDRESS(($AO633-1)*36+($AP633-1)*12+6,COLUMN())):INDIRECT(ADDRESS(($AO633-1)*36+($AP633-1)*12+$AQ633+4,COLUMN())),INDIRECT(ADDRESS(($AO633-1)*3+$AP633+5,$AQ633+7)))&gt;=1,0,INDIRECT(ADDRESS(($AO633-1)*3+$AP633+5,$AQ633+7)))))</f>
        <v>0</v>
      </c>
      <c r="AS633" s="304">
        <f ca="1">COUNTIF(INDIRECT("H"&amp;(ROW()+12*(($AO633-1)*3+$AP633)-ROW())/12+5):INDIRECT("S"&amp;(ROW()+12*(($AO633-1)*3+$AP633)-ROW())/12+5),AR633)</f>
        <v>0</v>
      </c>
      <c r="AT633" s="306">
        <f ca="1">IF($AQ633=1,IF(INDIRECT(ADDRESS(($AO633-1)*3+$AP633+5,$AQ633+20))="",0,INDIRECT(ADDRESS(($AO633-1)*3+$AP633+5,$AQ633+20))),IF(INDIRECT(ADDRESS(($AO633-1)*3+$AP633+5,$AQ633+20))="",0,IF(COUNTIF(INDIRECT(ADDRESS(($AO633-1)*36+($AP633-1)*12+6,COLUMN())):INDIRECT(ADDRESS(($AO633-1)*36+($AP633-1)*12+$AQ633+4,COLUMN())),INDIRECT(ADDRESS(($AO633-1)*3+$AP633+5,$AQ633+20)))&gt;=1,0,INDIRECT(ADDRESS(($AO633-1)*3+$AP633+5,$AQ633+20)))))</f>
        <v>0</v>
      </c>
      <c r="AU633" s="304">
        <f ca="1">COUNTIF(INDIRECT("U"&amp;(ROW()+12*(($AO633-1)*3+$AP633)-ROW())/12+5):INDIRECT("AF"&amp;(ROW()+12*(($AO633-1)*3+$AP633)-ROW())/12+5),AT633)</f>
        <v>0</v>
      </c>
      <c r="AV633" s="304">
        <f ca="1">IF(AND(AR633+AT633&gt;0,AS633+AU633&gt;0),COUNTIF(AV$6:AV632,"&gt;0")+1,0)</f>
        <v>0</v>
      </c>
    </row>
    <row r="634" spans="41:48" x14ac:dyDescent="0.15">
      <c r="AO634" s="304">
        <v>18</v>
      </c>
      <c r="AP634" s="304">
        <v>2</v>
      </c>
      <c r="AQ634" s="304">
        <v>5</v>
      </c>
      <c r="AR634" s="306">
        <f ca="1">IF($AQ634=1,IF(INDIRECT(ADDRESS(($AO634-1)*3+$AP634+5,$AQ634+7))="",0,INDIRECT(ADDRESS(($AO634-1)*3+$AP634+5,$AQ634+7))),IF(INDIRECT(ADDRESS(($AO634-1)*3+$AP634+5,$AQ634+7))="",0,IF(COUNTIF(INDIRECT(ADDRESS(($AO634-1)*36+($AP634-1)*12+6,COLUMN())):INDIRECT(ADDRESS(($AO634-1)*36+($AP634-1)*12+$AQ634+4,COLUMN())),INDIRECT(ADDRESS(($AO634-1)*3+$AP634+5,$AQ634+7)))&gt;=1,0,INDIRECT(ADDRESS(($AO634-1)*3+$AP634+5,$AQ634+7)))))</f>
        <v>0</v>
      </c>
      <c r="AS634" s="304">
        <f ca="1">COUNTIF(INDIRECT("H"&amp;(ROW()+12*(($AO634-1)*3+$AP634)-ROW())/12+5):INDIRECT("S"&amp;(ROW()+12*(($AO634-1)*3+$AP634)-ROW())/12+5),AR634)</f>
        <v>0</v>
      </c>
      <c r="AT634" s="306">
        <f ca="1">IF($AQ634=1,IF(INDIRECT(ADDRESS(($AO634-1)*3+$AP634+5,$AQ634+20))="",0,INDIRECT(ADDRESS(($AO634-1)*3+$AP634+5,$AQ634+20))),IF(INDIRECT(ADDRESS(($AO634-1)*3+$AP634+5,$AQ634+20))="",0,IF(COUNTIF(INDIRECT(ADDRESS(($AO634-1)*36+($AP634-1)*12+6,COLUMN())):INDIRECT(ADDRESS(($AO634-1)*36+($AP634-1)*12+$AQ634+4,COLUMN())),INDIRECT(ADDRESS(($AO634-1)*3+$AP634+5,$AQ634+20)))&gt;=1,0,INDIRECT(ADDRESS(($AO634-1)*3+$AP634+5,$AQ634+20)))))</f>
        <v>0</v>
      </c>
      <c r="AU634" s="304">
        <f ca="1">COUNTIF(INDIRECT("U"&amp;(ROW()+12*(($AO634-1)*3+$AP634)-ROW())/12+5):INDIRECT("AF"&amp;(ROW()+12*(($AO634-1)*3+$AP634)-ROW())/12+5),AT634)</f>
        <v>0</v>
      </c>
      <c r="AV634" s="304">
        <f ca="1">IF(AND(AR634+AT634&gt;0,AS634+AU634&gt;0),COUNTIF(AV$6:AV633,"&gt;0")+1,0)</f>
        <v>0</v>
      </c>
    </row>
    <row r="635" spans="41:48" x14ac:dyDescent="0.15">
      <c r="AO635" s="304">
        <v>18</v>
      </c>
      <c r="AP635" s="304">
        <v>2</v>
      </c>
      <c r="AQ635" s="304">
        <v>6</v>
      </c>
      <c r="AR635" s="306">
        <f ca="1">IF($AQ635=1,IF(INDIRECT(ADDRESS(($AO635-1)*3+$AP635+5,$AQ635+7))="",0,INDIRECT(ADDRESS(($AO635-1)*3+$AP635+5,$AQ635+7))),IF(INDIRECT(ADDRESS(($AO635-1)*3+$AP635+5,$AQ635+7))="",0,IF(COUNTIF(INDIRECT(ADDRESS(($AO635-1)*36+($AP635-1)*12+6,COLUMN())):INDIRECT(ADDRESS(($AO635-1)*36+($AP635-1)*12+$AQ635+4,COLUMN())),INDIRECT(ADDRESS(($AO635-1)*3+$AP635+5,$AQ635+7)))&gt;=1,0,INDIRECT(ADDRESS(($AO635-1)*3+$AP635+5,$AQ635+7)))))</f>
        <v>0</v>
      </c>
      <c r="AS635" s="304">
        <f ca="1">COUNTIF(INDIRECT("H"&amp;(ROW()+12*(($AO635-1)*3+$AP635)-ROW())/12+5):INDIRECT("S"&amp;(ROW()+12*(($AO635-1)*3+$AP635)-ROW())/12+5),AR635)</f>
        <v>0</v>
      </c>
      <c r="AT635" s="306">
        <f ca="1">IF($AQ635=1,IF(INDIRECT(ADDRESS(($AO635-1)*3+$AP635+5,$AQ635+20))="",0,INDIRECT(ADDRESS(($AO635-1)*3+$AP635+5,$AQ635+20))),IF(INDIRECT(ADDRESS(($AO635-1)*3+$AP635+5,$AQ635+20))="",0,IF(COUNTIF(INDIRECT(ADDRESS(($AO635-1)*36+($AP635-1)*12+6,COLUMN())):INDIRECT(ADDRESS(($AO635-1)*36+($AP635-1)*12+$AQ635+4,COLUMN())),INDIRECT(ADDRESS(($AO635-1)*3+$AP635+5,$AQ635+20)))&gt;=1,0,INDIRECT(ADDRESS(($AO635-1)*3+$AP635+5,$AQ635+20)))))</f>
        <v>0</v>
      </c>
      <c r="AU635" s="304">
        <f ca="1">COUNTIF(INDIRECT("U"&amp;(ROW()+12*(($AO635-1)*3+$AP635)-ROW())/12+5):INDIRECT("AF"&amp;(ROW()+12*(($AO635-1)*3+$AP635)-ROW())/12+5),AT635)</f>
        <v>0</v>
      </c>
      <c r="AV635" s="304">
        <f ca="1">IF(AND(AR635+AT635&gt;0,AS635+AU635&gt;0),COUNTIF(AV$6:AV634,"&gt;0")+1,0)</f>
        <v>0</v>
      </c>
    </row>
    <row r="636" spans="41:48" x14ac:dyDescent="0.15">
      <c r="AO636" s="304">
        <v>18</v>
      </c>
      <c r="AP636" s="304">
        <v>2</v>
      </c>
      <c r="AQ636" s="304">
        <v>7</v>
      </c>
      <c r="AR636" s="306">
        <f ca="1">IF($AQ636=1,IF(INDIRECT(ADDRESS(($AO636-1)*3+$AP636+5,$AQ636+7))="",0,INDIRECT(ADDRESS(($AO636-1)*3+$AP636+5,$AQ636+7))),IF(INDIRECT(ADDRESS(($AO636-1)*3+$AP636+5,$AQ636+7))="",0,IF(COUNTIF(INDIRECT(ADDRESS(($AO636-1)*36+($AP636-1)*12+6,COLUMN())):INDIRECT(ADDRESS(($AO636-1)*36+($AP636-1)*12+$AQ636+4,COLUMN())),INDIRECT(ADDRESS(($AO636-1)*3+$AP636+5,$AQ636+7)))&gt;=1,0,INDIRECT(ADDRESS(($AO636-1)*3+$AP636+5,$AQ636+7)))))</f>
        <v>0</v>
      </c>
      <c r="AS636" s="304">
        <f ca="1">COUNTIF(INDIRECT("H"&amp;(ROW()+12*(($AO636-1)*3+$AP636)-ROW())/12+5):INDIRECT("S"&amp;(ROW()+12*(($AO636-1)*3+$AP636)-ROW())/12+5),AR636)</f>
        <v>0</v>
      </c>
      <c r="AT636" s="306">
        <f ca="1">IF($AQ636=1,IF(INDIRECT(ADDRESS(($AO636-1)*3+$AP636+5,$AQ636+20))="",0,INDIRECT(ADDRESS(($AO636-1)*3+$AP636+5,$AQ636+20))),IF(INDIRECT(ADDRESS(($AO636-1)*3+$AP636+5,$AQ636+20))="",0,IF(COUNTIF(INDIRECT(ADDRESS(($AO636-1)*36+($AP636-1)*12+6,COLUMN())):INDIRECT(ADDRESS(($AO636-1)*36+($AP636-1)*12+$AQ636+4,COLUMN())),INDIRECT(ADDRESS(($AO636-1)*3+$AP636+5,$AQ636+20)))&gt;=1,0,INDIRECT(ADDRESS(($AO636-1)*3+$AP636+5,$AQ636+20)))))</f>
        <v>0</v>
      </c>
      <c r="AU636" s="304">
        <f ca="1">COUNTIF(INDIRECT("U"&amp;(ROW()+12*(($AO636-1)*3+$AP636)-ROW())/12+5):INDIRECT("AF"&amp;(ROW()+12*(($AO636-1)*3+$AP636)-ROW())/12+5),AT636)</f>
        <v>0</v>
      </c>
      <c r="AV636" s="304">
        <f ca="1">IF(AND(AR636+AT636&gt;0,AS636+AU636&gt;0),COUNTIF(AV$6:AV635,"&gt;0")+1,0)</f>
        <v>0</v>
      </c>
    </row>
    <row r="637" spans="41:48" x14ac:dyDescent="0.15">
      <c r="AO637" s="304">
        <v>18</v>
      </c>
      <c r="AP637" s="304">
        <v>2</v>
      </c>
      <c r="AQ637" s="304">
        <v>8</v>
      </c>
      <c r="AR637" s="306">
        <f ca="1">IF($AQ637=1,IF(INDIRECT(ADDRESS(($AO637-1)*3+$AP637+5,$AQ637+7))="",0,INDIRECT(ADDRESS(($AO637-1)*3+$AP637+5,$AQ637+7))),IF(INDIRECT(ADDRESS(($AO637-1)*3+$AP637+5,$AQ637+7))="",0,IF(COUNTIF(INDIRECT(ADDRESS(($AO637-1)*36+($AP637-1)*12+6,COLUMN())):INDIRECT(ADDRESS(($AO637-1)*36+($AP637-1)*12+$AQ637+4,COLUMN())),INDIRECT(ADDRESS(($AO637-1)*3+$AP637+5,$AQ637+7)))&gt;=1,0,INDIRECT(ADDRESS(($AO637-1)*3+$AP637+5,$AQ637+7)))))</f>
        <v>0</v>
      </c>
      <c r="AS637" s="304">
        <f ca="1">COUNTIF(INDIRECT("H"&amp;(ROW()+12*(($AO637-1)*3+$AP637)-ROW())/12+5):INDIRECT("S"&amp;(ROW()+12*(($AO637-1)*3+$AP637)-ROW())/12+5),AR637)</f>
        <v>0</v>
      </c>
      <c r="AT637" s="306">
        <f ca="1">IF($AQ637=1,IF(INDIRECT(ADDRESS(($AO637-1)*3+$AP637+5,$AQ637+20))="",0,INDIRECT(ADDRESS(($AO637-1)*3+$AP637+5,$AQ637+20))),IF(INDIRECT(ADDRESS(($AO637-1)*3+$AP637+5,$AQ637+20))="",0,IF(COUNTIF(INDIRECT(ADDRESS(($AO637-1)*36+($AP637-1)*12+6,COLUMN())):INDIRECT(ADDRESS(($AO637-1)*36+($AP637-1)*12+$AQ637+4,COLUMN())),INDIRECT(ADDRESS(($AO637-1)*3+$AP637+5,$AQ637+20)))&gt;=1,0,INDIRECT(ADDRESS(($AO637-1)*3+$AP637+5,$AQ637+20)))))</f>
        <v>0</v>
      </c>
      <c r="AU637" s="304">
        <f ca="1">COUNTIF(INDIRECT("U"&amp;(ROW()+12*(($AO637-1)*3+$AP637)-ROW())/12+5):INDIRECT("AF"&amp;(ROW()+12*(($AO637-1)*3+$AP637)-ROW())/12+5),AT637)</f>
        <v>0</v>
      </c>
      <c r="AV637" s="304">
        <f ca="1">IF(AND(AR637+AT637&gt;0,AS637+AU637&gt;0),COUNTIF(AV$6:AV636,"&gt;0")+1,0)</f>
        <v>0</v>
      </c>
    </row>
    <row r="638" spans="41:48" x14ac:dyDescent="0.15">
      <c r="AO638" s="304">
        <v>18</v>
      </c>
      <c r="AP638" s="304">
        <v>2</v>
      </c>
      <c r="AQ638" s="304">
        <v>9</v>
      </c>
      <c r="AR638" s="306">
        <f ca="1">IF($AQ638=1,IF(INDIRECT(ADDRESS(($AO638-1)*3+$AP638+5,$AQ638+7))="",0,INDIRECT(ADDRESS(($AO638-1)*3+$AP638+5,$AQ638+7))),IF(INDIRECT(ADDRESS(($AO638-1)*3+$AP638+5,$AQ638+7))="",0,IF(COUNTIF(INDIRECT(ADDRESS(($AO638-1)*36+($AP638-1)*12+6,COLUMN())):INDIRECT(ADDRESS(($AO638-1)*36+($AP638-1)*12+$AQ638+4,COLUMN())),INDIRECT(ADDRESS(($AO638-1)*3+$AP638+5,$AQ638+7)))&gt;=1,0,INDIRECT(ADDRESS(($AO638-1)*3+$AP638+5,$AQ638+7)))))</f>
        <v>0</v>
      </c>
      <c r="AS638" s="304">
        <f ca="1">COUNTIF(INDIRECT("H"&amp;(ROW()+12*(($AO638-1)*3+$AP638)-ROW())/12+5):INDIRECT("S"&amp;(ROW()+12*(($AO638-1)*3+$AP638)-ROW())/12+5),AR638)</f>
        <v>0</v>
      </c>
      <c r="AT638" s="306">
        <f ca="1">IF($AQ638=1,IF(INDIRECT(ADDRESS(($AO638-1)*3+$AP638+5,$AQ638+20))="",0,INDIRECT(ADDRESS(($AO638-1)*3+$AP638+5,$AQ638+20))),IF(INDIRECT(ADDRESS(($AO638-1)*3+$AP638+5,$AQ638+20))="",0,IF(COUNTIF(INDIRECT(ADDRESS(($AO638-1)*36+($AP638-1)*12+6,COLUMN())):INDIRECT(ADDRESS(($AO638-1)*36+($AP638-1)*12+$AQ638+4,COLUMN())),INDIRECT(ADDRESS(($AO638-1)*3+$AP638+5,$AQ638+20)))&gt;=1,0,INDIRECT(ADDRESS(($AO638-1)*3+$AP638+5,$AQ638+20)))))</f>
        <v>0</v>
      </c>
      <c r="AU638" s="304">
        <f ca="1">COUNTIF(INDIRECT("U"&amp;(ROW()+12*(($AO638-1)*3+$AP638)-ROW())/12+5):INDIRECT("AF"&amp;(ROW()+12*(($AO638-1)*3+$AP638)-ROW())/12+5),AT638)</f>
        <v>0</v>
      </c>
      <c r="AV638" s="304">
        <f ca="1">IF(AND(AR638+AT638&gt;0,AS638+AU638&gt;0),COUNTIF(AV$6:AV637,"&gt;0")+1,0)</f>
        <v>0</v>
      </c>
    </row>
    <row r="639" spans="41:48" x14ac:dyDescent="0.15">
      <c r="AO639" s="304">
        <v>18</v>
      </c>
      <c r="AP639" s="304">
        <v>2</v>
      </c>
      <c r="AQ639" s="304">
        <v>10</v>
      </c>
      <c r="AR639" s="306">
        <f ca="1">IF($AQ639=1,IF(INDIRECT(ADDRESS(($AO639-1)*3+$AP639+5,$AQ639+7))="",0,INDIRECT(ADDRESS(($AO639-1)*3+$AP639+5,$AQ639+7))),IF(INDIRECT(ADDRESS(($AO639-1)*3+$AP639+5,$AQ639+7))="",0,IF(COUNTIF(INDIRECT(ADDRESS(($AO639-1)*36+($AP639-1)*12+6,COLUMN())):INDIRECT(ADDRESS(($AO639-1)*36+($AP639-1)*12+$AQ639+4,COLUMN())),INDIRECT(ADDRESS(($AO639-1)*3+$AP639+5,$AQ639+7)))&gt;=1,0,INDIRECT(ADDRESS(($AO639-1)*3+$AP639+5,$AQ639+7)))))</f>
        <v>0</v>
      </c>
      <c r="AS639" s="304">
        <f ca="1">COUNTIF(INDIRECT("H"&amp;(ROW()+12*(($AO639-1)*3+$AP639)-ROW())/12+5):INDIRECT("S"&amp;(ROW()+12*(($AO639-1)*3+$AP639)-ROW())/12+5),AR639)</f>
        <v>0</v>
      </c>
      <c r="AT639" s="306">
        <f ca="1">IF($AQ639=1,IF(INDIRECT(ADDRESS(($AO639-1)*3+$AP639+5,$AQ639+20))="",0,INDIRECT(ADDRESS(($AO639-1)*3+$AP639+5,$AQ639+20))),IF(INDIRECT(ADDRESS(($AO639-1)*3+$AP639+5,$AQ639+20))="",0,IF(COUNTIF(INDIRECT(ADDRESS(($AO639-1)*36+($AP639-1)*12+6,COLUMN())):INDIRECT(ADDRESS(($AO639-1)*36+($AP639-1)*12+$AQ639+4,COLUMN())),INDIRECT(ADDRESS(($AO639-1)*3+$AP639+5,$AQ639+20)))&gt;=1,0,INDIRECT(ADDRESS(($AO639-1)*3+$AP639+5,$AQ639+20)))))</f>
        <v>0</v>
      </c>
      <c r="AU639" s="304">
        <f ca="1">COUNTIF(INDIRECT("U"&amp;(ROW()+12*(($AO639-1)*3+$AP639)-ROW())/12+5):INDIRECT("AF"&amp;(ROW()+12*(($AO639-1)*3+$AP639)-ROW())/12+5),AT639)</f>
        <v>0</v>
      </c>
      <c r="AV639" s="304">
        <f ca="1">IF(AND(AR639+AT639&gt;0,AS639+AU639&gt;0),COUNTIF(AV$6:AV638,"&gt;0")+1,0)</f>
        <v>0</v>
      </c>
    </row>
    <row r="640" spans="41:48" x14ac:dyDescent="0.15">
      <c r="AO640" s="304">
        <v>18</v>
      </c>
      <c r="AP640" s="304">
        <v>2</v>
      </c>
      <c r="AQ640" s="304">
        <v>11</v>
      </c>
      <c r="AR640" s="306">
        <f ca="1">IF($AQ640=1,IF(INDIRECT(ADDRESS(($AO640-1)*3+$AP640+5,$AQ640+7))="",0,INDIRECT(ADDRESS(($AO640-1)*3+$AP640+5,$AQ640+7))),IF(INDIRECT(ADDRESS(($AO640-1)*3+$AP640+5,$AQ640+7))="",0,IF(COUNTIF(INDIRECT(ADDRESS(($AO640-1)*36+($AP640-1)*12+6,COLUMN())):INDIRECT(ADDRESS(($AO640-1)*36+($AP640-1)*12+$AQ640+4,COLUMN())),INDIRECT(ADDRESS(($AO640-1)*3+$AP640+5,$AQ640+7)))&gt;=1,0,INDIRECT(ADDRESS(($AO640-1)*3+$AP640+5,$AQ640+7)))))</f>
        <v>0</v>
      </c>
      <c r="AS640" s="304">
        <f ca="1">COUNTIF(INDIRECT("H"&amp;(ROW()+12*(($AO640-1)*3+$AP640)-ROW())/12+5):INDIRECT("S"&amp;(ROW()+12*(($AO640-1)*3+$AP640)-ROW())/12+5),AR640)</f>
        <v>0</v>
      </c>
      <c r="AT640" s="306">
        <f ca="1">IF($AQ640=1,IF(INDIRECT(ADDRESS(($AO640-1)*3+$AP640+5,$AQ640+20))="",0,INDIRECT(ADDRESS(($AO640-1)*3+$AP640+5,$AQ640+20))),IF(INDIRECT(ADDRESS(($AO640-1)*3+$AP640+5,$AQ640+20))="",0,IF(COUNTIF(INDIRECT(ADDRESS(($AO640-1)*36+($AP640-1)*12+6,COLUMN())):INDIRECT(ADDRESS(($AO640-1)*36+($AP640-1)*12+$AQ640+4,COLUMN())),INDIRECT(ADDRESS(($AO640-1)*3+$AP640+5,$AQ640+20)))&gt;=1,0,INDIRECT(ADDRESS(($AO640-1)*3+$AP640+5,$AQ640+20)))))</f>
        <v>0</v>
      </c>
      <c r="AU640" s="304">
        <f ca="1">COUNTIF(INDIRECT("U"&amp;(ROW()+12*(($AO640-1)*3+$AP640)-ROW())/12+5):INDIRECT("AF"&amp;(ROW()+12*(($AO640-1)*3+$AP640)-ROW())/12+5),AT640)</f>
        <v>0</v>
      </c>
      <c r="AV640" s="304">
        <f ca="1">IF(AND(AR640+AT640&gt;0,AS640+AU640&gt;0),COUNTIF(AV$6:AV639,"&gt;0")+1,0)</f>
        <v>0</v>
      </c>
    </row>
    <row r="641" spans="41:48" x14ac:dyDescent="0.15">
      <c r="AO641" s="304">
        <v>18</v>
      </c>
      <c r="AP641" s="304">
        <v>2</v>
      </c>
      <c r="AQ641" s="304">
        <v>12</v>
      </c>
      <c r="AR641" s="306">
        <f ca="1">IF($AQ641=1,IF(INDIRECT(ADDRESS(($AO641-1)*3+$AP641+5,$AQ641+7))="",0,INDIRECT(ADDRESS(($AO641-1)*3+$AP641+5,$AQ641+7))),IF(INDIRECT(ADDRESS(($AO641-1)*3+$AP641+5,$AQ641+7))="",0,IF(COUNTIF(INDIRECT(ADDRESS(($AO641-1)*36+($AP641-1)*12+6,COLUMN())):INDIRECT(ADDRESS(($AO641-1)*36+($AP641-1)*12+$AQ641+4,COLUMN())),INDIRECT(ADDRESS(($AO641-1)*3+$AP641+5,$AQ641+7)))&gt;=1,0,INDIRECT(ADDRESS(($AO641-1)*3+$AP641+5,$AQ641+7)))))</f>
        <v>0</v>
      </c>
      <c r="AS641" s="304">
        <f ca="1">COUNTIF(INDIRECT("H"&amp;(ROW()+12*(($AO641-1)*3+$AP641)-ROW())/12+5):INDIRECT("S"&amp;(ROW()+12*(($AO641-1)*3+$AP641)-ROW())/12+5),AR641)</f>
        <v>0</v>
      </c>
      <c r="AT641" s="306">
        <f ca="1">IF($AQ641=1,IF(INDIRECT(ADDRESS(($AO641-1)*3+$AP641+5,$AQ641+20))="",0,INDIRECT(ADDRESS(($AO641-1)*3+$AP641+5,$AQ641+20))),IF(INDIRECT(ADDRESS(($AO641-1)*3+$AP641+5,$AQ641+20))="",0,IF(COUNTIF(INDIRECT(ADDRESS(($AO641-1)*36+($AP641-1)*12+6,COLUMN())):INDIRECT(ADDRESS(($AO641-1)*36+($AP641-1)*12+$AQ641+4,COLUMN())),INDIRECT(ADDRESS(($AO641-1)*3+$AP641+5,$AQ641+20)))&gt;=1,0,INDIRECT(ADDRESS(($AO641-1)*3+$AP641+5,$AQ641+20)))))</f>
        <v>0</v>
      </c>
      <c r="AU641" s="304">
        <f ca="1">COUNTIF(INDIRECT("U"&amp;(ROW()+12*(($AO641-1)*3+$AP641)-ROW())/12+5):INDIRECT("AF"&amp;(ROW()+12*(($AO641-1)*3+$AP641)-ROW())/12+5),AT641)</f>
        <v>0</v>
      </c>
      <c r="AV641" s="304">
        <f ca="1">IF(AND(AR641+AT641&gt;0,AS641+AU641&gt;0),COUNTIF(AV$6:AV640,"&gt;0")+1,0)</f>
        <v>0</v>
      </c>
    </row>
    <row r="642" spans="41:48" x14ac:dyDescent="0.15">
      <c r="AO642" s="304">
        <v>18</v>
      </c>
      <c r="AP642" s="304">
        <v>3</v>
      </c>
      <c r="AQ642" s="304">
        <v>1</v>
      </c>
      <c r="AR642" s="306">
        <f ca="1">IF($AQ642=1,IF(INDIRECT(ADDRESS(($AO642-1)*3+$AP642+5,$AQ642+7))="",0,INDIRECT(ADDRESS(($AO642-1)*3+$AP642+5,$AQ642+7))),IF(INDIRECT(ADDRESS(($AO642-1)*3+$AP642+5,$AQ642+7))="",0,IF(COUNTIF(INDIRECT(ADDRESS(($AO642-1)*36+($AP642-1)*12+6,COLUMN())):INDIRECT(ADDRESS(($AO642-1)*36+($AP642-1)*12+$AQ642+4,COLUMN())),INDIRECT(ADDRESS(($AO642-1)*3+$AP642+5,$AQ642+7)))&gt;=1,0,INDIRECT(ADDRESS(($AO642-1)*3+$AP642+5,$AQ642+7)))))</f>
        <v>0</v>
      </c>
      <c r="AS642" s="304">
        <f ca="1">COUNTIF(INDIRECT("H"&amp;(ROW()+12*(($AO642-1)*3+$AP642)-ROW())/12+5):INDIRECT("S"&amp;(ROW()+12*(($AO642-1)*3+$AP642)-ROW())/12+5),AR642)</f>
        <v>0</v>
      </c>
      <c r="AT642" s="306">
        <f ca="1">IF($AQ642=1,IF(INDIRECT(ADDRESS(($AO642-1)*3+$AP642+5,$AQ642+20))="",0,INDIRECT(ADDRESS(($AO642-1)*3+$AP642+5,$AQ642+20))),IF(INDIRECT(ADDRESS(($AO642-1)*3+$AP642+5,$AQ642+20))="",0,IF(COUNTIF(INDIRECT(ADDRESS(($AO642-1)*36+($AP642-1)*12+6,COLUMN())):INDIRECT(ADDRESS(($AO642-1)*36+($AP642-1)*12+$AQ642+4,COLUMN())),INDIRECT(ADDRESS(($AO642-1)*3+$AP642+5,$AQ642+20)))&gt;=1,0,INDIRECT(ADDRESS(($AO642-1)*3+$AP642+5,$AQ642+20)))))</f>
        <v>0</v>
      </c>
      <c r="AU642" s="304">
        <f ca="1">COUNTIF(INDIRECT("U"&amp;(ROW()+12*(($AO642-1)*3+$AP642)-ROW())/12+5):INDIRECT("AF"&amp;(ROW()+12*(($AO642-1)*3+$AP642)-ROW())/12+5),AT642)</f>
        <v>0</v>
      </c>
      <c r="AV642" s="304">
        <f ca="1">IF(AND(AR642+AT642&gt;0,AS642+AU642&gt;0),COUNTIF(AV$6:AV641,"&gt;0")+1,0)</f>
        <v>0</v>
      </c>
    </row>
    <row r="643" spans="41:48" x14ac:dyDescent="0.15">
      <c r="AO643" s="304">
        <v>18</v>
      </c>
      <c r="AP643" s="304">
        <v>3</v>
      </c>
      <c r="AQ643" s="304">
        <v>2</v>
      </c>
      <c r="AR643" s="306">
        <f ca="1">IF($AQ643=1,IF(INDIRECT(ADDRESS(($AO643-1)*3+$AP643+5,$AQ643+7))="",0,INDIRECT(ADDRESS(($AO643-1)*3+$AP643+5,$AQ643+7))),IF(INDIRECT(ADDRESS(($AO643-1)*3+$AP643+5,$AQ643+7))="",0,IF(COUNTIF(INDIRECT(ADDRESS(($AO643-1)*36+($AP643-1)*12+6,COLUMN())):INDIRECT(ADDRESS(($AO643-1)*36+($AP643-1)*12+$AQ643+4,COLUMN())),INDIRECT(ADDRESS(($AO643-1)*3+$AP643+5,$AQ643+7)))&gt;=1,0,INDIRECT(ADDRESS(($AO643-1)*3+$AP643+5,$AQ643+7)))))</f>
        <v>0</v>
      </c>
      <c r="AS643" s="304">
        <f ca="1">COUNTIF(INDIRECT("H"&amp;(ROW()+12*(($AO643-1)*3+$AP643)-ROW())/12+5):INDIRECT("S"&amp;(ROW()+12*(($AO643-1)*3+$AP643)-ROW())/12+5),AR643)</f>
        <v>0</v>
      </c>
      <c r="AT643" s="306">
        <f ca="1">IF($AQ643=1,IF(INDIRECT(ADDRESS(($AO643-1)*3+$AP643+5,$AQ643+20))="",0,INDIRECT(ADDRESS(($AO643-1)*3+$AP643+5,$AQ643+20))),IF(INDIRECT(ADDRESS(($AO643-1)*3+$AP643+5,$AQ643+20))="",0,IF(COUNTIF(INDIRECT(ADDRESS(($AO643-1)*36+($AP643-1)*12+6,COLUMN())):INDIRECT(ADDRESS(($AO643-1)*36+($AP643-1)*12+$AQ643+4,COLUMN())),INDIRECT(ADDRESS(($AO643-1)*3+$AP643+5,$AQ643+20)))&gt;=1,0,INDIRECT(ADDRESS(($AO643-1)*3+$AP643+5,$AQ643+20)))))</f>
        <v>0</v>
      </c>
      <c r="AU643" s="304">
        <f ca="1">COUNTIF(INDIRECT("U"&amp;(ROW()+12*(($AO643-1)*3+$AP643)-ROW())/12+5):INDIRECT("AF"&amp;(ROW()+12*(($AO643-1)*3+$AP643)-ROW())/12+5),AT643)</f>
        <v>0</v>
      </c>
      <c r="AV643" s="304">
        <f ca="1">IF(AND(AR643+AT643&gt;0,AS643+AU643&gt;0),COUNTIF(AV$6:AV642,"&gt;0")+1,0)</f>
        <v>0</v>
      </c>
    </row>
    <row r="644" spans="41:48" x14ac:dyDescent="0.15">
      <c r="AO644" s="304">
        <v>18</v>
      </c>
      <c r="AP644" s="304">
        <v>3</v>
      </c>
      <c r="AQ644" s="304">
        <v>3</v>
      </c>
      <c r="AR644" s="306">
        <f ca="1">IF($AQ644=1,IF(INDIRECT(ADDRESS(($AO644-1)*3+$AP644+5,$AQ644+7))="",0,INDIRECT(ADDRESS(($AO644-1)*3+$AP644+5,$AQ644+7))),IF(INDIRECT(ADDRESS(($AO644-1)*3+$AP644+5,$AQ644+7))="",0,IF(COUNTIF(INDIRECT(ADDRESS(($AO644-1)*36+($AP644-1)*12+6,COLUMN())):INDIRECT(ADDRESS(($AO644-1)*36+($AP644-1)*12+$AQ644+4,COLUMN())),INDIRECT(ADDRESS(($AO644-1)*3+$AP644+5,$AQ644+7)))&gt;=1,0,INDIRECT(ADDRESS(($AO644-1)*3+$AP644+5,$AQ644+7)))))</f>
        <v>0</v>
      </c>
      <c r="AS644" s="304">
        <f ca="1">COUNTIF(INDIRECT("H"&amp;(ROW()+12*(($AO644-1)*3+$AP644)-ROW())/12+5):INDIRECT("S"&amp;(ROW()+12*(($AO644-1)*3+$AP644)-ROW())/12+5),AR644)</f>
        <v>0</v>
      </c>
      <c r="AT644" s="306">
        <f ca="1">IF($AQ644=1,IF(INDIRECT(ADDRESS(($AO644-1)*3+$AP644+5,$AQ644+20))="",0,INDIRECT(ADDRESS(($AO644-1)*3+$AP644+5,$AQ644+20))),IF(INDIRECT(ADDRESS(($AO644-1)*3+$AP644+5,$AQ644+20))="",0,IF(COUNTIF(INDIRECT(ADDRESS(($AO644-1)*36+($AP644-1)*12+6,COLUMN())):INDIRECT(ADDRESS(($AO644-1)*36+($AP644-1)*12+$AQ644+4,COLUMN())),INDIRECT(ADDRESS(($AO644-1)*3+$AP644+5,$AQ644+20)))&gt;=1,0,INDIRECT(ADDRESS(($AO644-1)*3+$AP644+5,$AQ644+20)))))</f>
        <v>0</v>
      </c>
      <c r="AU644" s="304">
        <f ca="1">COUNTIF(INDIRECT("U"&amp;(ROW()+12*(($AO644-1)*3+$AP644)-ROW())/12+5):INDIRECT("AF"&amp;(ROW()+12*(($AO644-1)*3+$AP644)-ROW())/12+5),AT644)</f>
        <v>0</v>
      </c>
      <c r="AV644" s="304">
        <f ca="1">IF(AND(AR644+AT644&gt;0,AS644+AU644&gt;0),COUNTIF(AV$6:AV643,"&gt;0")+1,0)</f>
        <v>0</v>
      </c>
    </row>
    <row r="645" spans="41:48" x14ac:dyDescent="0.15">
      <c r="AO645" s="304">
        <v>18</v>
      </c>
      <c r="AP645" s="304">
        <v>3</v>
      </c>
      <c r="AQ645" s="304">
        <v>4</v>
      </c>
      <c r="AR645" s="306">
        <f ca="1">IF($AQ645=1,IF(INDIRECT(ADDRESS(($AO645-1)*3+$AP645+5,$AQ645+7))="",0,INDIRECT(ADDRESS(($AO645-1)*3+$AP645+5,$AQ645+7))),IF(INDIRECT(ADDRESS(($AO645-1)*3+$AP645+5,$AQ645+7))="",0,IF(COUNTIF(INDIRECT(ADDRESS(($AO645-1)*36+($AP645-1)*12+6,COLUMN())):INDIRECT(ADDRESS(($AO645-1)*36+($AP645-1)*12+$AQ645+4,COLUMN())),INDIRECT(ADDRESS(($AO645-1)*3+$AP645+5,$AQ645+7)))&gt;=1,0,INDIRECT(ADDRESS(($AO645-1)*3+$AP645+5,$AQ645+7)))))</f>
        <v>0</v>
      </c>
      <c r="AS645" s="304">
        <f ca="1">COUNTIF(INDIRECT("H"&amp;(ROW()+12*(($AO645-1)*3+$AP645)-ROW())/12+5):INDIRECT("S"&amp;(ROW()+12*(($AO645-1)*3+$AP645)-ROW())/12+5),AR645)</f>
        <v>0</v>
      </c>
      <c r="AT645" s="306">
        <f ca="1">IF($AQ645=1,IF(INDIRECT(ADDRESS(($AO645-1)*3+$AP645+5,$AQ645+20))="",0,INDIRECT(ADDRESS(($AO645-1)*3+$AP645+5,$AQ645+20))),IF(INDIRECT(ADDRESS(($AO645-1)*3+$AP645+5,$AQ645+20))="",0,IF(COUNTIF(INDIRECT(ADDRESS(($AO645-1)*36+($AP645-1)*12+6,COLUMN())):INDIRECT(ADDRESS(($AO645-1)*36+($AP645-1)*12+$AQ645+4,COLUMN())),INDIRECT(ADDRESS(($AO645-1)*3+$AP645+5,$AQ645+20)))&gt;=1,0,INDIRECT(ADDRESS(($AO645-1)*3+$AP645+5,$AQ645+20)))))</f>
        <v>0</v>
      </c>
      <c r="AU645" s="304">
        <f ca="1">COUNTIF(INDIRECT("U"&amp;(ROW()+12*(($AO645-1)*3+$AP645)-ROW())/12+5):INDIRECT("AF"&amp;(ROW()+12*(($AO645-1)*3+$AP645)-ROW())/12+5),AT645)</f>
        <v>0</v>
      </c>
      <c r="AV645" s="304">
        <f ca="1">IF(AND(AR645+AT645&gt;0,AS645+AU645&gt;0),COUNTIF(AV$6:AV644,"&gt;0")+1,0)</f>
        <v>0</v>
      </c>
    </row>
    <row r="646" spans="41:48" x14ac:dyDescent="0.15">
      <c r="AO646" s="304">
        <v>18</v>
      </c>
      <c r="AP646" s="304">
        <v>3</v>
      </c>
      <c r="AQ646" s="304">
        <v>5</v>
      </c>
      <c r="AR646" s="306">
        <f ca="1">IF($AQ646=1,IF(INDIRECT(ADDRESS(($AO646-1)*3+$AP646+5,$AQ646+7))="",0,INDIRECT(ADDRESS(($AO646-1)*3+$AP646+5,$AQ646+7))),IF(INDIRECT(ADDRESS(($AO646-1)*3+$AP646+5,$AQ646+7))="",0,IF(COUNTIF(INDIRECT(ADDRESS(($AO646-1)*36+($AP646-1)*12+6,COLUMN())):INDIRECT(ADDRESS(($AO646-1)*36+($AP646-1)*12+$AQ646+4,COLUMN())),INDIRECT(ADDRESS(($AO646-1)*3+$AP646+5,$AQ646+7)))&gt;=1,0,INDIRECT(ADDRESS(($AO646-1)*3+$AP646+5,$AQ646+7)))))</f>
        <v>0</v>
      </c>
      <c r="AS646" s="304">
        <f ca="1">COUNTIF(INDIRECT("H"&amp;(ROW()+12*(($AO646-1)*3+$AP646)-ROW())/12+5):INDIRECT("S"&amp;(ROW()+12*(($AO646-1)*3+$AP646)-ROW())/12+5),AR646)</f>
        <v>0</v>
      </c>
      <c r="AT646" s="306">
        <f ca="1">IF($AQ646=1,IF(INDIRECT(ADDRESS(($AO646-1)*3+$AP646+5,$AQ646+20))="",0,INDIRECT(ADDRESS(($AO646-1)*3+$AP646+5,$AQ646+20))),IF(INDIRECT(ADDRESS(($AO646-1)*3+$AP646+5,$AQ646+20))="",0,IF(COUNTIF(INDIRECT(ADDRESS(($AO646-1)*36+($AP646-1)*12+6,COLUMN())):INDIRECT(ADDRESS(($AO646-1)*36+($AP646-1)*12+$AQ646+4,COLUMN())),INDIRECT(ADDRESS(($AO646-1)*3+$AP646+5,$AQ646+20)))&gt;=1,0,INDIRECT(ADDRESS(($AO646-1)*3+$AP646+5,$AQ646+20)))))</f>
        <v>0</v>
      </c>
      <c r="AU646" s="304">
        <f ca="1">COUNTIF(INDIRECT("U"&amp;(ROW()+12*(($AO646-1)*3+$AP646)-ROW())/12+5):INDIRECT("AF"&amp;(ROW()+12*(($AO646-1)*3+$AP646)-ROW())/12+5),AT646)</f>
        <v>0</v>
      </c>
      <c r="AV646" s="304">
        <f ca="1">IF(AND(AR646+AT646&gt;0,AS646+AU646&gt;0),COUNTIF(AV$6:AV645,"&gt;0")+1,0)</f>
        <v>0</v>
      </c>
    </row>
    <row r="647" spans="41:48" x14ac:dyDescent="0.15">
      <c r="AO647" s="304">
        <v>18</v>
      </c>
      <c r="AP647" s="304">
        <v>3</v>
      </c>
      <c r="AQ647" s="304">
        <v>6</v>
      </c>
      <c r="AR647" s="306">
        <f ca="1">IF($AQ647=1,IF(INDIRECT(ADDRESS(($AO647-1)*3+$AP647+5,$AQ647+7))="",0,INDIRECT(ADDRESS(($AO647-1)*3+$AP647+5,$AQ647+7))),IF(INDIRECT(ADDRESS(($AO647-1)*3+$AP647+5,$AQ647+7))="",0,IF(COUNTIF(INDIRECT(ADDRESS(($AO647-1)*36+($AP647-1)*12+6,COLUMN())):INDIRECT(ADDRESS(($AO647-1)*36+($AP647-1)*12+$AQ647+4,COLUMN())),INDIRECT(ADDRESS(($AO647-1)*3+$AP647+5,$AQ647+7)))&gt;=1,0,INDIRECT(ADDRESS(($AO647-1)*3+$AP647+5,$AQ647+7)))))</f>
        <v>0</v>
      </c>
      <c r="AS647" s="304">
        <f ca="1">COUNTIF(INDIRECT("H"&amp;(ROW()+12*(($AO647-1)*3+$AP647)-ROW())/12+5):INDIRECT("S"&amp;(ROW()+12*(($AO647-1)*3+$AP647)-ROW())/12+5),AR647)</f>
        <v>0</v>
      </c>
      <c r="AT647" s="306">
        <f ca="1">IF($AQ647=1,IF(INDIRECT(ADDRESS(($AO647-1)*3+$AP647+5,$AQ647+20))="",0,INDIRECT(ADDRESS(($AO647-1)*3+$AP647+5,$AQ647+20))),IF(INDIRECT(ADDRESS(($AO647-1)*3+$AP647+5,$AQ647+20))="",0,IF(COUNTIF(INDIRECT(ADDRESS(($AO647-1)*36+($AP647-1)*12+6,COLUMN())):INDIRECT(ADDRESS(($AO647-1)*36+($AP647-1)*12+$AQ647+4,COLUMN())),INDIRECT(ADDRESS(($AO647-1)*3+$AP647+5,$AQ647+20)))&gt;=1,0,INDIRECT(ADDRESS(($AO647-1)*3+$AP647+5,$AQ647+20)))))</f>
        <v>0</v>
      </c>
      <c r="AU647" s="304">
        <f ca="1">COUNTIF(INDIRECT("U"&amp;(ROW()+12*(($AO647-1)*3+$AP647)-ROW())/12+5):INDIRECT("AF"&amp;(ROW()+12*(($AO647-1)*3+$AP647)-ROW())/12+5),AT647)</f>
        <v>0</v>
      </c>
      <c r="AV647" s="304">
        <f ca="1">IF(AND(AR647+AT647&gt;0,AS647+AU647&gt;0),COUNTIF(AV$6:AV646,"&gt;0")+1,0)</f>
        <v>0</v>
      </c>
    </row>
    <row r="648" spans="41:48" x14ac:dyDescent="0.15">
      <c r="AO648" s="304">
        <v>18</v>
      </c>
      <c r="AP648" s="304">
        <v>3</v>
      </c>
      <c r="AQ648" s="304">
        <v>7</v>
      </c>
      <c r="AR648" s="306">
        <f ca="1">IF($AQ648=1,IF(INDIRECT(ADDRESS(($AO648-1)*3+$AP648+5,$AQ648+7))="",0,INDIRECT(ADDRESS(($AO648-1)*3+$AP648+5,$AQ648+7))),IF(INDIRECT(ADDRESS(($AO648-1)*3+$AP648+5,$AQ648+7))="",0,IF(COUNTIF(INDIRECT(ADDRESS(($AO648-1)*36+($AP648-1)*12+6,COLUMN())):INDIRECT(ADDRESS(($AO648-1)*36+($AP648-1)*12+$AQ648+4,COLUMN())),INDIRECT(ADDRESS(($AO648-1)*3+$AP648+5,$AQ648+7)))&gt;=1,0,INDIRECT(ADDRESS(($AO648-1)*3+$AP648+5,$AQ648+7)))))</f>
        <v>0</v>
      </c>
      <c r="AS648" s="304">
        <f ca="1">COUNTIF(INDIRECT("H"&amp;(ROW()+12*(($AO648-1)*3+$AP648)-ROW())/12+5):INDIRECT("S"&amp;(ROW()+12*(($AO648-1)*3+$AP648)-ROW())/12+5),AR648)</f>
        <v>0</v>
      </c>
      <c r="AT648" s="306">
        <f ca="1">IF($AQ648=1,IF(INDIRECT(ADDRESS(($AO648-1)*3+$AP648+5,$AQ648+20))="",0,INDIRECT(ADDRESS(($AO648-1)*3+$AP648+5,$AQ648+20))),IF(INDIRECT(ADDRESS(($AO648-1)*3+$AP648+5,$AQ648+20))="",0,IF(COUNTIF(INDIRECT(ADDRESS(($AO648-1)*36+($AP648-1)*12+6,COLUMN())):INDIRECT(ADDRESS(($AO648-1)*36+($AP648-1)*12+$AQ648+4,COLUMN())),INDIRECT(ADDRESS(($AO648-1)*3+$AP648+5,$AQ648+20)))&gt;=1,0,INDIRECT(ADDRESS(($AO648-1)*3+$AP648+5,$AQ648+20)))))</f>
        <v>0</v>
      </c>
      <c r="AU648" s="304">
        <f ca="1">COUNTIF(INDIRECT("U"&amp;(ROW()+12*(($AO648-1)*3+$AP648)-ROW())/12+5):INDIRECT("AF"&amp;(ROW()+12*(($AO648-1)*3+$AP648)-ROW())/12+5),AT648)</f>
        <v>0</v>
      </c>
      <c r="AV648" s="304">
        <f ca="1">IF(AND(AR648+AT648&gt;0,AS648+AU648&gt;0),COUNTIF(AV$6:AV647,"&gt;0")+1,0)</f>
        <v>0</v>
      </c>
    </row>
    <row r="649" spans="41:48" x14ac:dyDescent="0.15">
      <c r="AO649" s="304">
        <v>18</v>
      </c>
      <c r="AP649" s="304">
        <v>3</v>
      </c>
      <c r="AQ649" s="304">
        <v>8</v>
      </c>
      <c r="AR649" s="306">
        <f ca="1">IF($AQ649=1,IF(INDIRECT(ADDRESS(($AO649-1)*3+$AP649+5,$AQ649+7))="",0,INDIRECT(ADDRESS(($AO649-1)*3+$AP649+5,$AQ649+7))),IF(INDIRECT(ADDRESS(($AO649-1)*3+$AP649+5,$AQ649+7))="",0,IF(COUNTIF(INDIRECT(ADDRESS(($AO649-1)*36+($AP649-1)*12+6,COLUMN())):INDIRECT(ADDRESS(($AO649-1)*36+($AP649-1)*12+$AQ649+4,COLUMN())),INDIRECT(ADDRESS(($AO649-1)*3+$AP649+5,$AQ649+7)))&gt;=1,0,INDIRECT(ADDRESS(($AO649-1)*3+$AP649+5,$AQ649+7)))))</f>
        <v>0</v>
      </c>
      <c r="AS649" s="304">
        <f ca="1">COUNTIF(INDIRECT("H"&amp;(ROW()+12*(($AO649-1)*3+$AP649)-ROW())/12+5):INDIRECT("S"&amp;(ROW()+12*(($AO649-1)*3+$AP649)-ROW())/12+5),AR649)</f>
        <v>0</v>
      </c>
      <c r="AT649" s="306">
        <f ca="1">IF($AQ649=1,IF(INDIRECT(ADDRESS(($AO649-1)*3+$AP649+5,$AQ649+20))="",0,INDIRECT(ADDRESS(($AO649-1)*3+$AP649+5,$AQ649+20))),IF(INDIRECT(ADDRESS(($AO649-1)*3+$AP649+5,$AQ649+20))="",0,IF(COUNTIF(INDIRECT(ADDRESS(($AO649-1)*36+($AP649-1)*12+6,COLUMN())):INDIRECT(ADDRESS(($AO649-1)*36+($AP649-1)*12+$AQ649+4,COLUMN())),INDIRECT(ADDRESS(($AO649-1)*3+$AP649+5,$AQ649+20)))&gt;=1,0,INDIRECT(ADDRESS(($AO649-1)*3+$AP649+5,$AQ649+20)))))</f>
        <v>0</v>
      </c>
      <c r="AU649" s="304">
        <f ca="1">COUNTIF(INDIRECT("U"&amp;(ROW()+12*(($AO649-1)*3+$AP649)-ROW())/12+5):INDIRECT("AF"&amp;(ROW()+12*(($AO649-1)*3+$AP649)-ROW())/12+5),AT649)</f>
        <v>0</v>
      </c>
      <c r="AV649" s="304">
        <f ca="1">IF(AND(AR649+AT649&gt;0,AS649+AU649&gt;0),COUNTIF(AV$6:AV648,"&gt;0")+1,0)</f>
        <v>0</v>
      </c>
    </row>
    <row r="650" spans="41:48" x14ac:dyDescent="0.15">
      <c r="AO650" s="304">
        <v>18</v>
      </c>
      <c r="AP650" s="304">
        <v>3</v>
      </c>
      <c r="AQ650" s="304">
        <v>9</v>
      </c>
      <c r="AR650" s="306">
        <f ca="1">IF($AQ650=1,IF(INDIRECT(ADDRESS(($AO650-1)*3+$AP650+5,$AQ650+7))="",0,INDIRECT(ADDRESS(($AO650-1)*3+$AP650+5,$AQ650+7))),IF(INDIRECT(ADDRESS(($AO650-1)*3+$AP650+5,$AQ650+7))="",0,IF(COUNTIF(INDIRECT(ADDRESS(($AO650-1)*36+($AP650-1)*12+6,COLUMN())):INDIRECT(ADDRESS(($AO650-1)*36+($AP650-1)*12+$AQ650+4,COLUMN())),INDIRECT(ADDRESS(($AO650-1)*3+$AP650+5,$AQ650+7)))&gt;=1,0,INDIRECT(ADDRESS(($AO650-1)*3+$AP650+5,$AQ650+7)))))</f>
        <v>0</v>
      </c>
      <c r="AS650" s="304">
        <f ca="1">COUNTIF(INDIRECT("H"&amp;(ROW()+12*(($AO650-1)*3+$AP650)-ROW())/12+5):INDIRECT("S"&amp;(ROW()+12*(($AO650-1)*3+$AP650)-ROW())/12+5),AR650)</f>
        <v>0</v>
      </c>
      <c r="AT650" s="306">
        <f ca="1">IF($AQ650=1,IF(INDIRECT(ADDRESS(($AO650-1)*3+$AP650+5,$AQ650+20))="",0,INDIRECT(ADDRESS(($AO650-1)*3+$AP650+5,$AQ650+20))),IF(INDIRECT(ADDRESS(($AO650-1)*3+$AP650+5,$AQ650+20))="",0,IF(COUNTIF(INDIRECT(ADDRESS(($AO650-1)*36+($AP650-1)*12+6,COLUMN())):INDIRECT(ADDRESS(($AO650-1)*36+($AP650-1)*12+$AQ650+4,COLUMN())),INDIRECT(ADDRESS(($AO650-1)*3+$AP650+5,$AQ650+20)))&gt;=1,0,INDIRECT(ADDRESS(($AO650-1)*3+$AP650+5,$AQ650+20)))))</f>
        <v>0</v>
      </c>
      <c r="AU650" s="304">
        <f ca="1">COUNTIF(INDIRECT("U"&amp;(ROW()+12*(($AO650-1)*3+$AP650)-ROW())/12+5):INDIRECT("AF"&amp;(ROW()+12*(($AO650-1)*3+$AP650)-ROW())/12+5),AT650)</f>
        <v>0</v>
      </c>
      <c r="AV650" s="304">
        <f ca="1">IF(AND(AR650+AT650&gt;0,AS650+AU650&gt;0),COUNTIF(AV$6:AV649,"&gt;0")+1,0)</f>
        <v>0</v>
      </c>
    </row>
    <row r="651" spans="41:48" x14ac:dyDescent="0.15">
      <c r="AO651" s="304">
        <v>18</v>
      </c>
      <c r="AP651" s="304">
        <v>3</v>
      </c>
      <c r="AQ651" s="304">
        <v>10</v>
      </c>
      <c r="AR651" s="306">
        <f ca="1">IF($AQ651=1,IF(INDIRECT(ADDRESS(($AO651-1)*3+$AP651+5,$AQ651+7))="",0,INDIRECT(ADDRESS(($AO651-1)*3+$AP651+5,$AQ651+7))),IF(INDIRECT(ADDRESS(($AO651-1)*3+$AP651+5,$AQ651+7))="",0,IF(COUNTIF(INDIRECT(ADDRESS(($AO651-1)*36+($AP651-1)*12+6,COLUMN())):INDIRECT(ADDRESS(($AO651-1)*36+($AP651-1)*12+$AQ651+4,COLUMN())),INDIRECT(ADDRESS(($AO651-1)*3+$AP651+5,$AQ651+7)))&gt;=1,0,INDIRECT(ADDRESS(($AO651-1)*3+$AP651+5,$AQ651+7)))))</f>
        <v>0</v>
      </c>
      <c r="AS651" s="304">
        <f ca="1">COUNTIF(INDIRECT("H"&amp;(ROW()+12*(($AO651-1)*3+$AP651)-ROW())/12+5):INDIRECT("S"&amp;(ROW()+12*(($AO651-1)*3+$AP651)-ROW())/12+5),AR651)</f>
        <v>0</v>
      </c>
      <c r="AT651" s="306">
        <f ca="1">IF($AQ651=1,IF(INDIRECT(ADDRESS(($AO651-1)*3+$AP651+5,$AQ651+20))="",0,INDIRECT(ADDRESS(($AO651-1)*3+$AP651+5,$AQ651+20))),IF(INDIRECT(ADDRESS(($AO651-1)*3+$AP651+5,$AQ651+20))="",0,IF(COUNTIF(INDIRECT(ADDRESS(($AO651-1)*36+($AP651-1)*12+6,COLUMN())):INDIRECT(ADDRESS(($AO651-1)*36+($AP651-1)*12+$AQ651+4,COLUMN())),INDIRECT(ADDRESS(($AO651-1)*3+$AP651+5,$AQ651+20)))&gt;=1,0,INDIRECT(ADDRESS(($AO651-1)*3+$AP651+5,$AQ651+20)))))</f>
        <v>0</v>
      </c>
      <c r="AU651" s="304">
        <f ca="1">COUNTIF(INDIRECT("U"&amp;(ROW()+12*(($AO651-1)*3+$AP651)-ROW())/12+5):INDIRECT("AF"&amp;(ROW()+12*(($AO651-1)*3+$AP651)-ROW())/12+5),AT651)</f>
        <v>0</v>
      </c>
      <c r="AV651" s="304">
        <f ca="1">IF(AND(AR651+AT651&gt;0,AS651+AU651&gt;0),COUNTIF(AV$6:AV650,"&gt;0")+1,0)</f>
        <v>0</v>
      </c>
    </row>
    <row r="652" spans="41:48" x14ac:dyDescent="0.15">
      <c r="AO652" s="304">
        <v>18</v>
      </c>
      <c r="AP652" s="304">
        <v>3</v>
      </c>
      <c r="AQ652" s="304">
        <v>11</v>
      </c>
      <c r="AR652" s="306">
        <f ca="1">IF($AQ652=1,IF(INDIRECT(ADDRESS(($AO652-1)*3+$AP652+5,$AQ652+7))="",0,INDIRECT(ADDRESS(($AO652-1)*3+$AP652+5,$AQ652+7))),IF(INDIRECT(ADDRESS(($AO652-1)*3+$AP652+5,$AQ652+7))="",0,IF(COUNTIF(INDIRECT(ADDRESS(($AO652-1)*36+($AP652-1)*12+6,COLUMN())):INDIRECT(ADDRESS(($AO652-1)*36+($AP652-1)*12+$AQ652+4,COLUMN())),INDIRECT(ADDRESS(($AO652-1)*3+$AP652+5,$AQ652+7)))&gt;=1,0,INDIRECT(ADDRESS(($AO652-1)*3+$AP652+5,$AQ652+7)))))</f>
        <v>0</v>
      </c>
      <c r="AS652" s="304">
        <f ca="1">COUNTIF(INDIRECT("H"&amp;(ROW()+12*(($AO652-1)*3+$AP652)-ROW())/12+5):INDIRECT("S"&amp;(ROW()+12*(($AO652-1)*3+$AP652)-ROW())/12+5),AR652)</f>
        <v>0</v>
      </c>
      <c r="AT652" s="306">
        <f ca="1">IF($AQ652=1,IF(INDIRECT(ADDRESS(($AO652-1)*3+$AP652+5,$AQ652+20))="",0,INDIRECT(ADDRESS(($AO652-1)*3+$AP652+5,$AQ652+20))),IF(INDIRECT(ADDRESS(($AO652-1)*3+$AP652+5,$AQ652+20))="",0,IF(COUNTIF(INDIRECT(ADDRESS(($AO652-1)*36+($AP652-1)*12+6,COLUMN())):INDIRECT(ADDRESS(($AO652-1)*36+($AP652-1)*12+$AQ652+4,COLUMN())),INDIRECT(ADDRESS(($AO652-1)*3+$AP652+5,$AQ652+20)))&gt;=1,0,INDIRECT(ADDRESS(($AO652-1)*3+$AP652+5,$AQ652+20)))))</f>
        <v>0</v>
      </c>
      <c r="AU652" s="304">
        <f ca="1">COUNTIF(INDIRECT("U"&amp;(ROW()+12*(($AO652-1)*3+$AP652)-ROW())/12+5):INDIRECT("AF"&amp;(ROW()+12*(($AO652-1)*3+$AP652)-ROW())/12+5),AT652)</f>
        <v>0</v>
      </c>
      <c r="AV652" s="304">
        <f ca="1">IF(AND(AR652+AT652&gt;0,AS652+AU652&gt;0),COUNTIF(AV$6:AV651,"&gt;0")+1,0)</f>
        <v>0</v>
      </c>
    </row>
    <row r="653" spans="41:48" x14ac:dyDescent="0.15">
      <c r="AO653" s="304">
        <v>18</v>
      </c>
      <c r="AP653" s="304">
        <v>3</v>
      </c>
      <c r="AQ653" s="304">
        <v>12</v>
      </c>
      <c r="AR653" s="306">
        <f ca="1">IF($AQ653=1,IF(INDIRECT(ADDRESS(($AO653-1)*3+$AP653+5,$AQ653+7))="",0,INDIRECT(ADDRESS(($AO653-1)*3+$AP653+5,$AQ653+7))),IF(INDIRECT(ADDRESS(($AO653-1)*3+$AP653+5,$AQ653+7))="",0,IF(COUNTIF(INDIRECT(ADDRESS(($AO653-1)*36+($AP653-1)*12+6,COLUMN())):INDIRECT(ADDRESS(($AO653-1)*36+($AP653-1)*12+$AQ653+4,COLUMN())),INDIRECT(ADDRESS(($AO653-1)*3+$AP653+5,$AQ653+7)))&gt;=1,0,INDIRECT(ADDRESS(($AO653-1)*3+$AP653+5,$AQ653+7)))))</f>
        <v>0</v>
      </c>
      <c r="AS653" s="304">
        <f ca="1">COUNTIF(INDIRECT("H"&amp;(ROW()+12*(($AO653-1)*3+$AP653)-ROW())/12+5):INDIRECT("S"&amp;(ROW()+12*(($AO653-1)*3+$AP653)-ROW())/12+5),AR653)</f>
        <v>0</v>
      </c>
      <c r="AT653" s="306">
        <f ca="1">IF($AQ653=1,IF(INDIRECT(ADDRESS(($AO653-1)*3+$AP653+5,$AQ653+20))="",0,INDIRECT(ADDRESS(($AO653-1)*3+$AP653+5,$AQ653+20))),IF(INDIRECT(ADDRESS(($AO653-1)*3+$AP653+5,$AQ653+20))="",0,IF(COUNTIF(INDIRECT(ADDRESS(($AO653-1)*36+($AP653-1)*12+6,COLUMN())):INDIRECT(ADDRESS(($AO653-1)*36+($AP653-1)*12+$AQ653+4,COLUMN())),INDIRECT(ADDRESS(($AO653-1)*3+$AP653+5,$AQ653+20)))&gt;=1,0,INDIRECT(ADDRESS(($AO653-1)*3+$AP653+5,$AQ653+20)))))</f>
        <v>0</v>
      </c>
      <c r="AU653" s="304">
        <f ca="1">COUNTIF(INDIRECT("U"&amp;(ROW()+12*(($AO653-1)*3+$AP653)-ROW())/12+5):INDIRECT("AF"&amp;(ROW()+12*(($AO653-1)*3+$AP653)-ROW())/12+5),AT653)</f>
        <v>0</v>
      </c>
      <c r="AV653" s="304">
        <f ca="1">IF(AND(AR653+AT653&gt;0,AS653+AU653&gt;0),COUNTIF(AV$6:AV652,"&gt;0")+1,0)</f>
        <v>0</v>
      </c>
    </row>
    <row r="654" spans="41:48" x14ac:dyDescent="0.15">
      <c r="AO654" s="304">
        <v>19</v>
      </c>
      <c r="AP654" s="304">
        <v>1</v>
      </c>
      <c r="AQ654" s="304">
        <v>1</v>
      </c>
      <c r="AR654" s="306">
        <f ca="1">IF($AQ654=1,IF(INDIRECT(ADDRESS(($AO654-1)*3+$AP654+5,$AQ654+7))="",0,INDIRECT(ADDRESS(($AO654-1)*3+$AP654+5,$AQ654+7))),IF(INDIRECT(ADDRESS(($AO654-1)*3+$AP654+5,$AQ654+7))="",0,IF(COUNTIF(INDIRECT(ADDRESS(($AO654-1)*36+($AP654-1)*12+6,COLUMN())):INDIRECT(ADDRESS(($AO654-1)*36+($AP654-1)*12+$AQ654+4,COLUMN())),INDIRECT(ADDRESS(($AO654-1)*3+$AP654+5,$AQ654+7)))&gt;=1,0,INDIRECT(ADDRESS(($AO654-1)*3+$AP654+5,$AQ654+7)))))</f>
        <v>0</v>
      </c>
      <c r="AS654" s="304">
        <f ca="1">COUNTIF(INDIRECT("H"&amp;(ROW()+12*(($AO654-1)*3+$AP654)-ROW())/12+5):INDIRECT("S"&amp;(ROW()+12*(($AO654-1)*3+$AP654)-ROW())/12+5),AR654)</f>
        <v>0</v>
      </c>
      <c r="AT654" s="306">
        <f ca="1">IF($AQ654=1,IF(INDIRECT(ADDRESS(($AO654-1)*3+$AP654+5,$AQ654+20))="",0,INDIRECT(ADDRESS(($AO654-1)*3+$AP654+5,$AQ654+20))),IF(INDIRECT(ADDRESS(($AO654-1)*3+$AP654+5,$AQ654+20))="",0,IF(COUNTIF(INDIRECT(ADDRESS(($AO654-1)*36+($AP654-1)*12+6,COLUMN())):INDIRECT(ADDRESS(($AO654-1)*36+($AP654-1)*12+$AQ654+4,COLUMN())),INDIRECT(ADDRESS(($AO654-1)*3+$AP654+5,$AQ654+20)))&gt;=1,0,INDIRECT(ADDRESS(($AO654-1)*3+$AP654+5,$AQ654+20)))))</f>
        <v>0</v>
      </c>
      <c r="AU654" s="304">
        <f ca="1">COUNTIF(INDIRECT("U"&amp;(ROW()+12*(($AO654-1)*3+$AP654)-ROW())/12+5):INDIRECT("AF"&amp;(ROW()+12*(($AO654-1)*3+$AP654)-ROW())/12+5),AT654)</f>
        <v>0</v>
      </c>
      <c r="AV654" s="304">
        <f ca="1">IF(AND(AR654+AT654&gt;0,AS654+AU654&gt;0),COUNTIF(AV$6:AV653,"&gt;0")+1,0)</f>
        <v>0</v>
      </c>
    </row>
    <row r="655" spans="41:48" x14ac:dyDescent="0.15">
      <c r="AO655" s="304">
        <v>19</v>
      </c>
      <c r="AP655" s="304">
        <v>1</v>
      </c>
      <c r="AQ655" s="304">
        <v>2</v>
      </c>
      <c r="AR655" s="306">
        <f ca="1">IF($AQ655=1,IF(INDIRECT(ADDRESS(($AO655-1)*3+$AP655+5,$AQ655+7))="",0,INDIRECT(ADDRESS(($AO655-1)*3+$AP655+5,$AQ655+7))),IF(INDIRECT(ADDRESS(($AO655-1)*3+$AP655+5,$AQ655+7))="",0,IF(COUNTIF(INDIRECT(ADDRESS(($AO655-1)*36+($AP655-1)*12+6,COLUMN())):INDIRECT(ADDRESS(($AO655-1)*36+($AP655-1)*12+$AQ655+4,COLUMN())),INDIRECT(ADDRESS(($AO655-1)*3+$AP655+5,$AQ655+7)))&gt;=1,0,INDIRECT(ADDRESS(($AO655-1)*3+$AP655+5,$AQ655+7)))))</f>
        <v>0</v>
      </c>
      <c r="AS655" s="304">
        <f ca="1">COUNTIF(INDIRECT("H"&amp;(ROW()+12*(($AO655-1)*3+$AP655)-ROW())/12+5):INDIRECT("S"&amp;(ROW()+12*(($AO655-1)*3+$AP655)-ROW())/12+5),AR655)</f>
        <v>0</v>
      </c>
      <c r="AT655" s="306">
        <f ca="1">IF($AQ655=1,IF(INDIRECT(ADDRESS(($AO655-1)*3+$AP655+5,$AQ655+20))="",0,INDIRECT(ADDRESS(($AO655-1)*3+$AP655+5,$AQ655+20))),IF(INDIRECT(ADDRESS(($AO655-1)*3+$AP655+5,$AQ655+20))="",0,IF(COUNTIF(INDIRECT(ADDRESS(($AO655-1)*36+($AP655-1)*12+6,COLUMN())):INDIRECT(ADDRESS(($AO655-1)*36+($AP655-1)*12+$AQ655+4,COLUMN())),INDIRECT(ADDRESS(($AO655-1)*3+$AP655+5,$AQ655+20)))&gt;=1,0,INDIRECT(ADDRESS(($AO655-1)*3+$AP655+5,$AQ655+20)))))</f>
        <v>0</v>
      </c>
      <c r="AU655" s="304">
        <f ca="1">COUNTIF(INDIRECT("U"&amp;(ROW()+12*(($AO655-1)*3+$AP655)-ROW())/12+5):INDIRECT("AF"&amp;(ROW()+12*(($AO655-1)*3+$AP655)-ROW())/12+5),AT655)</f>
        <v>0</v>
      </c>
      <c r="AV655" s="304">
        <f ca="1">IF(AND(AR655+AT655&gt;0,AS655+AU655&gt;0),COUNTIF(AV$6:AV654,"&gt;0")+1,0)</f>
        <v>0</v>
      </c>
    </row>
    <row r="656" spans="41:48" x14ac:dyDescent="0.15">
      <c r="AO656" s="304">
        <v>19</v>
      </c>
      <c r="AP656" s="304">
        <v>1</v>
      </c>
      <c r="AQ656" s="304">
        <v>3</v>
      </c>
      <c r="AR656" s="306">
        <f ca="1">IF($AQ656=1,IF(INDIRECT(ADDRESS(($AO656-1)*3+$AP656+5,$AQ656+7))="",0,INDIRECT(ADDRESS(($AO656-1)*3+$AP656+5,$AQ656+7))),IF(INDIRECT(ADDRESS(($AO656-1)*3+$AP656+5,$AQ656+7))="",0,IF(COUNTIF(INDIRECT(ADDRESS(($AO656-1)*36+($AP656-1)*12+6,COLUMN())):INDIRECT(ADDRESS(($AO656-1)*36+($AP656-1)*12+$AQ656+4,COLUMN())),INDIRECT(ADDRESS(($AO656-1)*3+$AP656+5,$AQ656+7)))&gt;=1,0,INDIRECT(ADDRESS(($AO656-1)*3+$AP656+5,$AQ656+7)))))</f>
        <v>0</v>
      </c>
      <c r="AS656" s="304">
        <f ca="1">COUNTIF(INDIRECT("H"&amp;(ROW()+12*(($AO656-1)*3+$AP656)-ROW())/12+5):INDIRECT("S"&amp;(ROW()+12*(($AO656-1)*3+$AP656)-ROW())/12+5),AR656)</f>
        <v>0</v>
      </c>
      <c r="AT656" s="306">
        <f ca="1">IF($AQ656=1,IF(INDIRECT(ADDRESS(($AO656-1)*3+$AP656+5,$AQ656+20))="",0,INDIRECT(ADDRESS(($AO656-1)*3+$AP656+5,$AQ656+20))),IF(INDIRECT(ADDRESS(($AO656-1)*3+$AP656+5,$AQ656+20))="",0,IF(COUNTIF(INDIRECT(ADDRESS(($AO656-1)*36+($AP656-1)*12+6,COLUMN())):INDIRECT(ADDRESS(($AO656-1)*36+($AP656-1)*12+$AQ656+4,COLUMN())),INDIRECT(ADDRESS(($AO656-1)*3+$AP656+5,$AQ656+20)))&gt;=1,0,INDIRECT(ADDRESS(($AO656-1)*3+$AP656+5,$AQ656+20)))))</f>
        <v>0</v>
      </c>
      <c r="AU656" s="304">
        <f ca="1">COUNTIF(INDIRECT("U"&amp;(ROW()+12*(($AO656-1)*3+$AP656)-ROW())/12+5):INDIRECT("AF"&amp;(ROW()+12*(($AO656-1)*3+$AP656)-ROW())/12+5),AT656)</f>
        <v>0</v>
      </c>
      <c r="AV656" s="304">
        <f ca="1">IF(AND(AR656+AT656&gt;0,AS656+AU656&gt;0),COUNTIF(AV$6:AV655,"&gt;0")+1,0)</f>
        <v>0</v>
      </c>
    </row>
    <row r="657" spans="41:48" x14ac:dyDescent="0.15">
      <c r="AO657" s="304">
        <v>19</v>
      </c>
      <c r="AP657" s="304">
        <v>1</v>
      </c>
      <c r="AQ657" s="304">
        <v>4</v>
      </c>
      <c r="AR657" s="306">
        <f ca="1">IF($AQ657=1,IF(INDIRECT(ADDRESS(($AO657-1)*3+$AP657+5,$AQ657+7))="",0,INDIRECT(ADDRESS(($AO657-1)*3+$AP657+5,$AQ657+7))),IF(INDIRECT(ADDRESS(($AO657-1)*3+$AP657+5,$AQ657+7))="",0,IF(COUNTIF(INDIRECT(ADDRESS(($AO657-1)*36+($AP657-1)*12+6,COLUMN())):INDIRECT(ADDRESS(($AO657-1)*36+($AP657-1)*12+$AQ657+4,COLUMN())),INDIRECT(ADDRESS(($AO657-1)*3+$AP657+5,$AQ657+7)))&gt;=1,0,INDIRECT(ADDRESS(($AO657-1)*3+$AP657+5,$AQ657+7)))))</f>
        <v>0</v>
      </c>
      <c r="AS657" s="304">
        <f ca="1">COUNTIF(INDIRECT("H"&amp;(ROW()+12*(($AO657-1)*3+$AP657)-ROW())/12+5):INDIRECT("S"&amp;(ROW()+12*(($AO657-1)*3+$AP657)-ROW())/12+5),AR657)</f>
        <v>0</v>
      </c>
      <c r="AT657" s="306">
        <f ca="1">IF($AQ657=1,IF(INDIRECT(ADDRESS(($AO657-1)*3+$AP657+5,$AQ657+20))="",0,INDIRECT(ADDRESS(($AO657-1)*3+$AP657+5,$AQ657+20))),IF(INDIRECT(ADDRESS(($AO657-1)*3+$AP657+5,$AQ657+20))="",0,IF(COUNTIF(INDIRECT(ADDRESS(($AO657-1)*36+($AP657-1)*12+6,COLUMN())):INDIRECT(ADDRESS(($AO657-1)*36+($AP657-1)*12+$AQ657+4,COLUMN())),INDIRECT(ADDRESS(($AO657-1)*3+$AP657+5,$AQ657+20)))&gt;=1,0,INDIRECT(ADDRESS(($AO657-1)*3+$AP657+5,$AQ657+20)))))</f>
        <v>0</v>
      </c>
      <c r="AU657" s="304">
        <f ca="1">COUNTIF(INDIRECT("U"&amp;(ROW()+12*(($AO657-1)*3+$AP657)-ROW())/12+5):INDIRECT("AF"&amp;(ROW()+12*(($AO657-1)*3+$AP657)-ROW())/12+5),AT657)</f>
        <v>0</v>
      </c>
      <c r="AV657" s="304">
        <f ca="1">IF(AND(AR657+AT657&gt;0,AS657+AU657&gt;0),COUNTIF(AV$6:AV656,"&gt;0")+1,0)</f>
        <v>0</v>
      </c>
    </row>
    <row r="658" spans="41:48" x14ac:dyDescent="0.15">
      <c r="AO658" s="304">
        <v>19</v>
      </c>
      <c r="AP658" s="304">
        <v>1</v>
      </c>
      <c r="AQ658" s="304">
        <v>5</v>
      </c>
      <c r="AR658" s="306">
        <f ca="1">IF($AQ658=1,IF(INDIRECT(ADDRESS(($AO658-1)*3+$AP658+5,$AQ658+7))="",0,INDIRECT(ADDRESS(($AO658-1)*3+$AP658+5,$AQ658+7))),IF(INDIRECT(ADDRESS(($AO658-1)*3+$AP658+5,$AQ658+7))="",0,IF(COUNTIF(INDIRECT(ADDRESS(($AO658-1)*36+($AP658-1)*12+6,COLUMN())):INDIRECT(ADDRESS(($AO658-1)*36+($AP658-1)*12+$AQ658+4,COLUMN())),INDIRECT(ADDRESS(($AO658-1)*3+$AP658+5,$AQ658+7)))&gt;=1,0,INDIRECT(ADDRESS(($AO658-1)*3+$AP658+5,$AQ658+7)))))</f>
        <v>0</v>
      </c>
      <c r="AS658" s="304">
        <f ca="1">COUNTIF(INDIRECT("H"&amp;(ROW()+12*(($AO658-1)*3+$AP658)-ROW())/12+5):INDIRECT("S"&amp;(ROW()+12*(($AO658-1)*3+$AP658)-ROW())/12+5),AR658)</f>
        <v>0</v>
      </c>
      <c r="AT658" s="306">
        <f ca="1">IF($AQ658=1,IF(INDIRECT(ADDRESS(($AO658-1)*3+$AP658+5,$AQ658+20))="",0,INDIRECT(ADDRESS(($AO658-1)*3+$AP658+5,$AQ658+20))),IF(INDIRECT(ADDRESS(($AO658-1)*3+$AP658+5,$AQ658+20))="",0,IF(COUNTIF(INDIRECT(ADDRESS(($AO658-1)*36+($AP658-1)*12+6,COLUMN())):INDIRECT(ADDRESS(($AO658-1)*36+($AP658-1)*12+$AQ658+4,COLUMN())),INDIRECT(ADDRESS(($AO658-1)*3+$AP658+5,$AQ658+20)))&gt;=1,0,INDIRECT(ADDRESS(($AO658-1)*3+$AP658+5,$AQ658+20)))))</f>
        <v>0</v>
      </c>
      <c r="AU658" s="304">
        <f ca="1">COUNTIF(INDIRECT("U"&amp;(ROW()+12*(($AO658-1)*3+$AP658)-ROW())/12+5):INDIRECT("AF"&amp;(ROW()+12*(($AO658-1)*3+$AP658)-ROW())/12+5),AT658)</f>
        <v>0</v>
      </c>
      <c r="AV658" s="304">
        <f ca="1">IF(AND(AR658+AT658&gt;0,AS658+AU658&gt;0),COUNTIF(AV$6:AV657,"&gt;0")+1,0)</f>
        <v>0</v>
      </c>
    </row>
    <row r="659" spans="41:48" x14ac:dyDescent="0.15">
      <c r="AO659" s="304">
        <v>19</v>
      </c>
      <c r="AP659" s="304">
        <v>1</v>
      </c>
      <c r="AQ659" s="304">
        <v>6</v>
      </c>
      <c r="AR659" s="306">
        <f ca="1">IF($AQ659=1,IF(INDIRECT(ADDRESS(($AO659-1)*3+$AP659+5,$AQ659+7))="",0,INDIRECT(ADDRESS(($AO659-1)*3+$AP659+5,$AQ659+7))),IF(INDIRECT(ADDRESS(($AO659-1)*3+$AP659+5,$AQ659+7))="",0,IF(COUNTIF(INDIRECT(ADDRESS(($AO659-1)*36+($AP659-1)*12+6,COLUMN())):INDIRECT(ADDRESS(($AO659-1)*36+($AP659-1)*12+$AQ659+4,COLUMN())),INDIRECT(ADDRESS(($AO659-1)*3+$AP659+5,$AQ659+7)))&gt;=1,0,INDIRECT(ADDRESS(($AO659-1)*3+$AP659+5,$AQ659+7)))))</f>
        <v>0</v>
      </c>
      <c r="AS659" s="304">
        <f ca="1">COUNTIF(INDIRECT("H"&amp;(ROW()+12*(($AO659-1)*3+$AP659)-ROW())/12+5):INDIRECT("S"&amp;(ROW()+12*(($AO659-1)*3+$AP659)-ROW())/12+5),AR659)</f>
        <v>0</v>
      </c>
      <c r="AT659" s="306">
        <f ca="1">IF($AQ659=1,IF(INDIRECT(ADDRESS(($AO659-1)*3+$AP659+5,$AQ659+20))="",0,INDIRECT(ADDRESS(($AO659-1)*3+$AP659+5,$AQ659+20))),IF(INDIRECT(ADDRESS(($AO659-1)*3+$AP659+5,$AQ659+20))="",0,IF(COUNTIF(INDIRECT(ADDRESS(($AO659-1)*36+($AP659-1)*12+6,COLUMN())):INDIRECT(ADDRESS(($AO659-1)*36+($AP659-1)*12+$AQ659+4,COLUMN())),INDIRECT(ADDRESS(($AO659-1)*3+$AP659+5,$AQ659+20)))&gt;=1,0,INDIRECT(ADDRESS(($AO659-1)*3+$AP659+5,$AQ659+20)))))</f>
        <v>0</v>
      </c>
      <c r="AU659" s="304">
        <f ca="1">COUNTIF(INDIRECT("U"&amp;(ROW()+12*(($AO659-1)*3+$AP659)-ROW())/12+5):INDIRECT("AF"&amp;(ROW()+12*(($AO659-1)*3+$AP659)-ROW())/12+5),AT659)</f>
        <v>0</v>
      </c>
      <c r="AV659" s="304">
        <f ca="1">IF(AND(AR659+AT659&gt;0,AS659+AU659&gt;0),COUNTIF(AV$6:AV658,"&gt;0")+1,0)</f>
        <v>0</v>
      </c>
    </row>
    <row r="660" spans="41:48" x14ac:dyDescent="0.15">
      <c r="AO660" s="304">
        <v>19</v>
      </c>
      <c r="AP660" s="304">
        <v>1</v>
      </c>
      <c r="AQ660" s="304">
        <v>7</v>
      </c>
      <c r="AR660" s="306">
        <f ca="1">IF($AQ660=1,IF(INDIRECT(ADDRESS(($AO660-1)*3+$AP660+5,$AQ660+7))="",0,INDIRECT(ADDRESS(($AO660-1)*3+$AP660+5,$AQ660+7))),IF(INDIRECT(ADDRESS(($AO660-1)*3+$AP660+5,$AQ660+7))="",0,IF(COUNTIF(INDIRECT(ADDRESS(($AO660-1)*36+($AP660-1)*12+6,COLUMN())):INDIRECT(ADDRESS(($AO660-1)*36+($AP660-1)*12+$AQ660+4,COLUMN())),INDIRECT(ADDRESS(($AO660-1)*3+$AP660+5,$AQ660+7)))&gt;=1,0,INDIRECT(ADDRESS(($AO660-1)*3+$AP660+5,$AQ660+7)))))</f>
        <v>0</v>
      </c>
      <c r="AS660" s="304">
        <f ca="1">COUNTIF(INDIRECT("H"&amp;(ROW()+12*(($AO660-1)*3+$AP660)-ROW())/12+5):INDIRECT("S"&amp;(ROW()+12*(($AO660-1)*3+$AP660)-ROW())/12+5),AR660)</f>
        <v>0</v>
      </c>
      <c r="AT660" s="306">
        <f ca="1">IF($AQ660=1,IF(INDIRECT(ADDRESS(($AO660-1)*3+$AP660+5,$AQ660+20))="",0,INDIRECT(ADDRESS(($AO660-1)*3+$AP660+5,$AQ660+20))),IF(INDIRECT(ADDRESS(($AO660-1)*3+$AP660+5,$AQ660+20))="",0,IF(COUNTIF(INDIRECT(ADDRESS(($AO660-1)*36+($AP660-1)*12+6,COLUMN())):INDIRECT(ADDRESS(($AO660-1)*36+($AP660-1)*12+$AQ660+4,COLUMN())),INDIRECT(ADDRESS(($AO660-1)*3+$AP660+5,$AQ660+20)))&gt;=1,0,INDIRECT(ADDRESS(($AO660-1)*3+$AP660+5,$AQ660+20)))))</f>
        <v>0</v>
      </c>
      <c r="AU660" s="304">
        <f ca="1">COUNTIF(INDIRECT("U"&amp;(ROW()+12*(($AO660-1)*3+$AP660)-ROW())/12+5):INDIRECT("AF"&amp;(ROW()+12*(($AO660-1)*3+$AP660)-ROW())/12+5),AT660)</f>
        <v>0</v>
      </c>
      <c r="AV660" s="304">
        <f ca="1">IF(AND(AR660+AT660&gt;0,AS660+AU660&gt;0),COUNTIF(AV$6:AV659,"&gt;0")+1,0)</f>
        <v>0</v>
      </c>
    </row>
    <row r="661" spans="41:48" x14ac:dyDescent="0.15">
      <c r="AO661" s="304">
        <v>19</v>
      </c>
      <c r="AP661" s="304">
        <v>1</v>
      </c>
      <c r="AQ661" s="304">
        <v>8</v>
      </c>
      <c r="AR661" s="306">
        <f ca="1">IF($AQ661=1,IF(INDIRECT(ADDRESS(($AO661-1)*3+$AP661+5,$AQ661+7))="",0,INDIRECT(ADDRESS(($AO661-1)*3+$AP661+5,$AQ661+7))),IF(INDIRECT(ADDRESS(($AO661-1)*3+$AP661+5,$AQ661+7))="",0,IF(COUNTIF(INDIRECT(ADDRESS(($AO661-1)*36+($AP661-1)*12+6,COLUMN())):INDIRECT(ADDRESS(($AO661-1)*36+($AP661-1)*12+$AQ661+4,COLUMN())),INDIRECT(ADDRESS(($AO661-1)*3+$AP661+5,$AQ661+7)))&gt;=1,0,INDIRECT(ADDRESS(($AO661-1)*3+$AP661+5,$AQ661+7)))))</f>
        <v>0</v>
      </c>
      <c r="AS661" s="304">
        <f ca="1">COUNTIF(INDIRECT("H"&amp;(ROW()+12*(($AO661-1)*3+$AP661)-ROW())/12+5):INDIRECT("S"&amp;(ROW()+12*(($AO661-1)*3+$AP661)-ROW())/12+5),AR661)</f>
        <v>0</v>
      </c>
      <c r="AT661" s="306">
        <f ca="1">IF($AQ661=1,IF(INDIRECT(ADDRESS(($AO661-1)*3+$AP661+5,$AQ661+20))="",0,INDIRECT(ADDRESS(($AO661-1)*3+$AP661+5,$AQ661+20))),IF(INDIRECT(ADDRESS(($AO661-1)*3+$AP661+5,$AQ661+20))="",0,IF(COUNTIF(INDIRECT(ADDRESS(($AO661-1)*36+($AP661-1)*12+6,COLUMN())):INDIRECT(ADDRESS(($AO661-1)*36+($AP661-1)*12+$AQ661+4,COLUMN())),INDIRECT(ADDRESS(($AO661-1)*3+$AP661+5,$AQ661+20)))&gt;=1,0,INDIRECT(ADDRESS(($AO661-1)*3+$AP661+5,$AQ661+20)))))</f>
        <v>0</v>
      </c>
      <c r="AU661" s="304">
        <f ca="1">COUNTIF(INDIRECT("U"&amp;(ROW()+12*(($AO661-1)*3+$AP661)-ROW())/12+5):INDIRECT("AF"&amp;(ROW()+12*(($AO661-1)*3+$AP661)-ROW())/12+5),AT661)</f>
        <v>0</v>
      </c>
      <c r="AV661" s="304">
        <f ca="1">IF(AND(AR661+AT661&gt;0,AS661+AU661&gt;0),COUNTIF(AV$6:AV660,"&gt;0")+1,0)</f>
        <v>0</v>
      </c>
    </row>
    <row r="662" spans="41:48" x14ac:dyDescent="0.15">
      <c r="AO662" s="304">
        <v>19</v>
      </c>
      <c r="AP662" s="304">
        <v>1</v>
      </c>
      <c r="AQ662" s="304">
        <v>9</v>
      </c>
      <c r="AR662" s="306">
        <f ca="1">IF($AQ662=1,IF(INDIRECT(ADDRESS(($AO662-1)*3+$AP662+5,$AQ662+7))="",0,INDIRECT(ADDRESS(($AO662-1)*3+$AP662+5,$AQ662+7))),IF(INDIRECT(ADDRESS(($AO662-1)*3+$AP662+5,$AQ662+7))="",0,IF(COUNTIF(INDIRECT(ADDRESS(($AO662-1)*36+($AP662-1)*12+6,COLUMN())):INDIRECT(ADDRESS(($AO662-1)*36+($AP662-1)*12+$AQ662+4,COLUMN())),INDIRECT(ADDRESS(($AO662-1)*3+$AP662+5,$AQ662+7)))&gt;=1,0,INDIRECT(ADDRESS(($AO662-1)*3+$AP662+5,$AQ662+7)))))</f>
        <v>0</v>
      </c>
      <c r="AS662" s="304">
        <f ca="1">COUNTIF(INDIRECT("H"&amp;(ROW()+12*(($AO662-1)*3+$AP662)-ROW())/12+5):INDIRECT("S"&amp;(ROW()+12*(($AO662-1)*3+$AP662)-ROW())/12+5),AR662)</f>
        <v>0</v>
      </c>
      <c r="AT662" s="306">
        <f ca="1">IF($AQ662=1,IF(INDIRECT(ADDRESS(($AO662-1)*3+$AP662+5,$AQ662+20))="",0,INDIRECT(ADDRESS(($AO662-1)*3+$AP662+5,$AQ662+20))),IF(INDIRECT(ADDRESS(($AO662-1)*3+$AP662+5,$AQ662+20))="",0,IF(COUNTIF(INDIRECT(ADDRESS(($AO662-1)*36+($AP662-1)*12+6,COLUMN())):INDIRECT(ADDRESS(($AO662-1)*36+($AP662-1)*12+$AQ662+4,COLUMN())),INDIRECT(ADDRESS(($AO662-1)*3+$AP662+5,$AQ662+20)))&gt;=1,0,INDIRECT(ADDRESS(($AO662-1)*3+$AP662+5,$AQ662+20)))))</f>
        <v>0</v>
      </c>
      <c r="AU662" s="304">
        <f ca="1">COUNTIF(INDIRECT("U"&amp;(ROW()+12*(($AO662-1)*3+$AP662)-ROW())/12+5):INDIRECT("AF"&amp;(ROW()+12*(($AO662-1)*3+$AP662)-ROW())/12+5),AT662)</f>
        <v>0</v>
      </c>
      <c r="AV662" s="304">
        <f ca="1">IF(AND(AR662+AT662&gt;0,AS662+AU662&gt;0),COUNTIF(AV$6:AV661,"&gt;0")+1,0)</f>
        <v>0</v>
      </c>
    </row>
    <row r="663" spans="41:48" x14ac:dyDescent="0.15">
      <c r="AO663" s="304">
        <v>19</v>
      </c>
      <c r="AP663" s="304">
        <v>1</v>
      </c>
      <c r="AQ663" s="304">
        <v>10</v>
      </c>
      <c r="AR663" s="306">
        <f ca="1">IF($AQ663=1,IF(INDIRECT(ADDRESS(($AO663-1)*3+$AP663+5,$AQ663+7))="",0,INDIRECT(ADDRESS(($AO663-1)*3+$AP663+5,$AQ663+7))),IF(INDIRECT(ADDRESS(($AO663-1)*3+$AP663+5,$AQ663+7))="",0,IF(COUNTIF(INDIRECT(ADDRESS(($AO663-1)*36+($AP663-1)*12+6,COLUMN())):INDIRECT(ADDRESS(($AO663-1)*36+($AP663-1)*12+$AQ663+4,COLUMN())),INDIRECT(ADDRESS(($AO663-1)*3+$AP663+5,$AQ663+7)))&gt;=1,0,INDIRECT(ADDRESS(($AO663-1)*3+$AP663+5,$AQ663+7)))))</f>
        <v>0</v>
      </c>
      <c r="AS663" s="304">
        <f ca="1">COUNTIF(INDIRECT("H"&amp;(ROW()+12*(($AO663-1)*3+$AP663)-ROW())/12+5):INDIRECT("S"&amp;(ROW()+12*(($AO663-1)*3+$AP663)-ROW())/12+5),AR663)</f>
        <v>0</v>
      </c>
      <c r="AT663" s="306">
        <f ca="1">IF($AQ663=1,IF(INDIRECT(ADDRESS(($AO663-1)*3+$AP663+5,$AQ663+20))="",0,INDIRECT(ADDRESS(($AO663-1)*3+$AP663+5,$AQ663+20))),IF(INDIRECT(ADDRESS(($AO663-1)*3+$AP663+5,$AQ663+20))="",0,IF(COUNTIF(INDIRECT(ADDRESS(($AO663-1)*36+($AP663-1)*12+6,COLUMN())):INDIRECT(ADDRESS(($AO663-1)*36+($AP663-1)*12+$AQ663+4,COLUMN())),INDIRECT(ADDRESS(($AO663-1)*3+$AP663+5,$AQ663+20)))&gt;=1,0,INDIRECT(ADDRESS(($AO663-1)*3+$AP663+5,$AQ663+20)))))</f>
        <v>0</v>
      </c>
      <c r="AU663" s="304">
        <f ca="1">COUNTIF(INDIRECT("U"&amp;(ROW()+12*(($AO663-1)*3+$AP663)-ROW())/12+5):INDIRECT("AF"&amp;(ROW()+12*(($AO663-1)*3+$AP663)-ROW())/12+5),AT663)</f>
        <v>0</v>
      </c>
      <c r="AV663" s="304">
        <f ca="1">IF(AND(AR663+AT663&gt;0,AS663+AU663&gt;0),COUNTIF(AV$6:AV662,"&gt;0")+1,0)</f>
        <v>0</v>
      </c>
    </row>
    <row r="664" spans="41:48" x14ac:dyDescent="0.15">
      <c r="AO664" s="304">
        <v>19</v>
      </c>
      <c r="AP664" s="304">
        <v>1</v>
      </c>
      <c r="AQ664" s="304">
        <v>11</v>
      </c>
      <c r="AR664" s="306">
        <f ca="1">IF($AQ664=1,IF(INDIRECT(ADDRESS(($AO664-1)*3+$AP664+5,$AQ664+7))="",0,INDIRECT(ADDRESS(($AO664-1)*3+$AP664+5,$AQ664+7))),IF(INDIRECT(ADDRESS(($AO664-1)*3+$AP664+5,$AQ664+7))="",0,IF(COUNTIF(INDIRECT(ADDRESS(($AO664-1)*36+($AP664-1)*12+6,COLUMN())):INDIRECT(ADDRESS(($AO664-1)*36+($AP664-1)*12+$AQ664+4,COLUMN())),INDIRECT(ADDRESS(($AO664-1)*3+$AP664+5,$AQ664+7)))&gt;=1,0,INDIRECT(ADDRESS(($AO664-1)*3+$AP664+5,$AQ664+7)))))</f>
        <v>0</v>
      </c>
      <c r="AS664" s="304">
        <f ca="1">COUNTIF(INDIRECT("H"&amp;(ROW()+12*(($AO664-1)*3+$AP664)-ROW())/12+5):INDIRECT("S"&amp;(ROW()+12*(($AO664-1)*3+$AP664)-ROW())/12+5),AR664)</f>
        <v>0</v>
      </c>
      <c r="AT664" s="306">
        <f ca="1">IF($AQ664=1,IF(INDIRECT(ADDRESS(($AO664-1)*3+$AP664+5,$AQ664+20))="",0,INDIRECT(ADDRESS(($AO664-1)*3+$AP664+5,$AQ664+20))),IF(INDIRECT(ADDRESS(($AO664-1)*3+$AP664+5,$AQ664+20))="",0,IF(COUNTIF(INDIRECT(ADDRESS(($AO664-1)*36+($AP664-1)*12+6,COLUMN())):INDIRECT(ADDRESS(($AO664-1)*36+($AP664-1)*12+$AQ664+4,COLUMN())),INDIRECT(ADDRESS(($AO664-1)*3+$AP664+5,$AQ664+20)))&gt;=1,0,INDIRECT(ADDRESS(($AO664-1)*3+$AP664+5,$AQ664+20)))))</f>
        <v>0</v>
      </c>
      <c r="AU664" s="304">
        <f ca="1">COUNTIF(INDIRECT("U"&amp;(ROW()+12*(($AO664-1)*3+$AP664)-ROW())/12+5):INDIRECT("AF"&amp;(ROW()+12*(($AO664-1)*3+$AP664)-ROW())/12+5),AT664)</f>
        <v>0</v>
      </c>
      <c r="AV664" s="304">
        <f ca="1">IF(AND(AR664+AT664&gt;0,AS664+AU664&gt;0),COUNTIF(AV$6:AV663,"&gt;0")+1,0)</f>
        <v>0</v>
      </c>
    </row>
    <row r="665" spans="41:48" x14ac:dyDescent="0.15">
      <c r="AO665" s="304">
        <v>19</v>
      </c>
      <c r="AP665" s="304">
        <v>1</v>
      </c>
      <c r="AQ665" s="304">
        <v>12</v>
      </c>
      <c r="AR665" s="306">
        <f ca="1">IF($AQ665=1,IF(INDIRECT(ADDRESS(($AO665-1)*3+$AP665+5,$AQ665+7))="",0,INDIRECT(ADDRESS(($AO665-1)*3+$AP665+5,$AQ665+7))),IF(INDIRECT(ADDRESS(($AO665-1)*3+$AP665+5,$AQ665+7))="",0,IF(COUNTIF(INDIRECT(ADDRESS(($AO665-1)*36+($AP665-1)*12+6,COLUMN())):INDIRECT(ADDRESS(($AO665-1)*36+($AP665-1)*12+$AQ665+4,COLUMN())),INDIRECT(ADDRESS(($AO665-1)*3+$AP665+5,$AQ665+7)))&gt;=1,0,INDIRECT(ADDRESS(($AO665-1)*3+$AP665+5,$AQ665+7)))))</f>
        <v>0</v>
      </c>
      <c r="AS665" s="304">
        <f ca="1">COUNTIF(INDIRECT("H"&amp;(ROW()+12*(($AO665-1)*3+$AP665)-ROW())/12+5):INDIRECT("S"&amp;(ROW()+12*(($AO665-1)*3+$AP665)-ROW())/12+5),AR665)</f>
        <v>0</v>
      </c>
      <c r="AT665" s="306">
        <f ca="1">IF($AQ665=1,IF(INDIRECT(ADDRESS(($AO665-1)*3+$AP665+5,$AQ665+20))="",0,INDIRECT(ADDRESS(($AO665-1)*3+$AP665+5,$AQ665+20))),IF(INDIRECT(ADDRESS(($AO665-1)*3+$AP665+5,$AQ665+20))="",0,IF(COUNTIF(INDIRECT(ADDRESS(($AO665-1)*36+($AP665-1)*12+6,COLUMN())):INDIRECT(ADDRESS(($AO665-1)*36+($AP665-1)*12+$AQ665+4,COLUMN())),INDIRECT(ADDRESS(($AO665-1)*3+$AP665+5,$AQ665+20)))&gt;=1,0,INDIRECT(ADDRESS(($AO665-1)*3+$AP665+5,$AQ665+20)))))</f>
        <v>0</v>
      </c>
      <c r="AU665" s="304">
        <f ca="1">COUNTIF(INDIRECT("U"&amp;(ROW()+12*(($AO665-1)*3+$AP665)-ROW())/12+5):INDIRECT("AF"&amp;(ROW()+12*(($AO665-1)*3+$AP665)-ROW())/12+5),AT665)</f>
        <v>0</v>
      </c>
      <c r="AV665" s="304">
        <f ca="1">IF(AND(AR665+AT665&gt;0,AS665+AU665&gt;0),COUNTIF(AV$6:AV664,"&gt;0")+1,0)</f>
        <v>0</v>
      </c>
    </row>
    <row r="666" spans="41:48" x14ac:dyDescent="0.15">
      <c r="AO666" s="304">
        <v>19</v>
      </c>
      <c r="AP666" s="304">
        <v>2</v>
      </c>
      <c r="AQ666" s="304">
        <v>1</v>
      </c>
      <c r="AR666" s="306">
        <f ca="1">IF($AQ666=1,IF(INDIRECT(ADDRESS(($AO666-1)*3+$AP666+5,$AQ666+7))="",0,INDIRECT(ADDRESS(($AO666-1)*3+$AP666+5,$AQ666+7))),IF(INDIRECT(ADDRESS(($AO666-1)*3+$AP666+5,$AQ666+7))="",0,IF(COUNTIF(INDIRECT(ADDRESS(($AO666-1)*36+($AP666-1)*12+6,COLUMN())):INDIRECT(ADDRESS(($AO666-1)*36+($AP666-1)*12+$AQ666+4,COLUMN())),INDIRECT(ADDRESS(($AO666-1)*3+$AP666+5,$AQ666+7)))&gt;=1,0,INDIRECT(ADDRESS(($AO666-1)*3+$AP666+5,$AQ666+7)))))</f>
        <v>0</v>
      </c>
      <c r="AS666" s="304">
        <f ca="1">COUNTIF(INDIRECT("H"&amp;(ROW()+12*(($AO666-1)*3+$AP666)-ROW())/12+5):INDIRECT("S"&amp;(ROW()+12*(($AO666-1)*3+$AP666)-ROW())/12+5),AR666)</f>
        <v>0</v>
      </c>
      <c r="AT666" s="306">
        <f ca="1">IF($AQ666=1,IF(INDIRECT(ADDRESS(($AO666-1)*3+$AP666+5,$AQ666+20))="",0,INDIRECT(ADDRESS(($AO666-1)*3+$AP666+5,$AQ666+20))),IF(INDIRECT(ADDRESS(($AO666-1)*3+$AP666+5,$AQ666+20))="",0,IF(COUNTIF(INDIRECT(ADDRESS(($AO666-1)*36+($AP666-1)*12+6,COLUMN())):INDIRECT(ADDRESS(($AO666-1)*36+($AP666-1)*12+$AQ666+4,COLUMN())),INDIRECT(ADDRESS(($AO666-1)*3+$AP666+5,$AQ666+20)))&gt;=1,0,INDIRECT(ADDRESS(($AO666-1)*3+$AP666+5,$AQ666+20)))))</f>
        <v>0</v>
      </c>
      <c r="AU666" s="304">
        <f ca="1">COUNTIF(INDIRECT("U"&amp;(ROW()+12*(($AO666-1)*3+$AP666)-ROW())/12+5):INDIRECT("AF"&amp;(ROW()+12*(($AO666-1)*3+$AP666)-ROW())/12+5),AT666)</f>
        <v>0</v>
      </c>
      <c r="AV666" s="304">
        <f ca="1">IF(AND(AR666+AT666&gt;0,AS666+AU666&gt;0),COUNTIF(AV$6:AV665,"&gt;0")+1,0)</f>
        <v>0</v>
      </c>
    </row>
    <row r="667" spans="41:48" x14ac:dyDescent="0.15">
      <c r="AO667" s="304">
        <v>19</v>
      </c>
      <c r="AP667" s="304">
        <v>2</v>
      </c>
      <c r="AQ667" s="304">
        <v>2</v>
      </c>
      <c r="AR667" s="306">
        <f ca="1">IF($AQ667=1,IF(INDIRECT(ADDRESS(($AO667-1)*3+$AP667+5,$AQ667+7))="",0,INDIRECT(ADDRESS(($AO667-1)*3+$AP667+5,$AQ667+7))),IF(INDIRECT(ADDRESS(($AO667-1)*3+$AP667+5,$AQ667+7))="",0,IF(COUNTIF(INDIRECT(ADDRESS(($AO667-1)*36+($AP667-1)*12+6,COLUMN())):INDIRECT(ADDRESS(($AO667-1)*36+($AP667-1)*12+$AQ667+4,COLUMN())),INDIRECT(ADDRESS(($AO667-1)*3+$AP667+5,$AQ667+7)))&gt;=1,0,INDIRECT(ADDRESS(($AO667-1)*3+$AP667+5,$AQ667+7)))))</f>
        <v>0</v>
      </c>
      <c r="AS667" s="304">
        <f ca="1">COUNTIF(INDIRECT("H"&amp;(ROW()+12*(($AO667-1)*3+$AP667)-ROW())/12+5):INDIRECT("S"&amp;(ROW()+12*(($AO667-1)*3+$AP667)-ROW())/12+5),AR667)</f>
        <v>0</v>
      </c>
      <c r="AT667" s="306">
        <f ca="1">IF($AQ667=1,IF(INDIRECT(ADDRESS(($AO667-1)*3+$AP667+5,$AQ667+20))="",0,INDIRECT(ADDRESS(($AO667-1)*3+$AP667+5,$AQ667+20))),IF(INDIRECT(ADDRESS(($AO667-1)*3+$AP667+5,$AQ667+20))="",0,IF(COUNTIF(INDIRECT(ADDRESS(($AO667-1)*36+($AP667-1)*12+6,COLUMN())):INDIRECT(ADDRESS(($AO667-1)*36+($AP667-1)*12+$AQ667+4,COLUMN())),INDIRECT(ADDRESS(($AO667-1)*3+$AP667+5,$AQ667+20)))&gt;=1,0,INDIRECT(ADDRESS(($AO667-1)*3+$AP667+5,$AQ667+20)))))</f>
        <v>0</v>
      </c>
      <c r="AU667" s="304">
        <f ca="1">COUNTIF(INDIRECT("U"&amp;(ROW()+12*(($AO667-1)*3+$AP667)-ROW())/12+5):INDIRECT("AF"&amp;(ROW()+12*(($AO667-1)*3+$AP667)-ROW())/12+5),AT667)</f>
        <v>0</v>
      </c>
      <c r="AV667" s="304">
        <f ca="1">IF(AND(AR667+AT667&gt;0,AS667+AU667&gt;0),COUNTIF(AV$6:AV666,"&gt;0")+1,0)</f>
        <v>0</v>
      </c>
    </row>
    <row r="668" spans="41:48" x14ac:dyDescent="0.15">
      <c r="AO668" s="304">
        <v>19</v>
      </c>
      <c r="AP668" s="304">
        <v>2</v>
      </c>
      <c r="AQ668" s="304">
        <v>3</v>
      </c>
      <c r="AR668" s="306">
        <f ca="1">IF($AQ668=1,IF(INDIRECT(ADDRESS(($AO668-1)*3+$AP668+5,$AQ668+7))="",0,INDIRECT(ADDRESS(($AO668-1)*3+$AP668+5,$AQ668+7))),IF(INDIRECT(ADDRESS(($AO668-1)*3+$AP668+5,$AQ668+7))="",0,IF(COUNTIF(INDIRECT(ADDRESS(($AO668-1)*36+($AP668-1)*12+6,COLUMN())):INDIRECT(ADDRESS(($AO668-1)*36+($AP668-1)*12+$AQ668+4,COLUMN())),INDIRECT(ADDRESS(($AO668-1)*3+$AP668+5,$AQ668+7)))&gt;=1,0,INDIRECT(ADDRESS(($AO668-1)*3+$AP668+5,$AQ668+7)))))</f>
        <v>0</v>
      </c>
      <c r="AS668" s="304">
        <f ca="1">COUNTIF(INDIRECT("H"&amp;(ROW()+12*(($AO668-1)*3+$AP668)-ROW())/12+5):INDIRECT("S"&amp;(ROW()+12*(($AO668-1)*3+$AP668)-ROW())/12+5),AR668)</f>
        <v>0</v>
      </c>
      <c r="AT668" s="306">
        <f ca="1">IF($AQ668=1,IF(INDIRECT(ADDRESS(($AO668-1)*3+$AP668+5,$AQ668+20))="",0,INDIRECT(ADDRESS(($AO668-1)*3+$AP668+5,$AQ668+20))),IF(INDIRECT(ADDRESS(($AO668-1)*3+$AP668+5,$AQ668+20))="",0,IF(COUNTIF(INDIRECT(ADDRESS(($AO668-1)*36+($AP668-1)*12+6,COLUMN())):INDIRECT(ADDRESS(($AO668-1)*36+($AP668-1)*12+$AQ668+4,COLUMN())),INDIRECT(ADDRESS(($AO668-1)*3+$AP668+5,$AQ668+20)))&gt;=1,0,INDIRECT(ADDRESS(($AO668-1)*3+$AP668+5,$AQ668+20)))))</f>
        <v>0</v>
      </c>
      <c r="AU668" s="304">
        <f ca="1">COUNTIF(INDIRECT("U"&amp;(ROW()+12*(($AO668-1)*3+$AP668)-ROW())/12+5):INDIRECT("AF"&amp;(ROW()+12*(($AO668-1)*3+$AP668)-ROW())/12+5),AT668)</f>
        <v>0</v>
      </c>
      <c r="AV668" s="304">
        <f ca="1">IF(AND(AR668+AT668&gt;0,AS668+AU668&gt;0),COUNTIF(AV$6:AV667,"&gt;0")+1,0)</f>
        <v>0</v>
      </c>
    </row>
    <row r="669" spans="41:48" x14ac:dyDescent="0.15">
      <c r="AO669" s="304">
        <v>19</v>
      </c>
      <c r="AP669" s="304">
        <v>2</v>
      </c>
      <c r="AQ669" s="304">
        <v>4</v>
      </c>
      <c r="AR669" s="306">
        <f ca="1">IF($AQ669=1,IF(INDIRECT(ADDRESS(($AO669-1)*3+$AP669+5,$AQ669+7))="",0,INDIRECT(ADDRESS(($AO669-1)*3+$AP669+5,$AQ669+7))),IF(INDIRECT(ADDRESS(($AO669-1)*3+$AP669+5,$AQ669+7))="",0,IF(COUNTIF(INDIRECT(ADDRESS(($AO669-1)*36+($AP669-1)*12+6,COLUMN())):INDIRECT(ADDRESS(($AO669-1)*36+($AP669-1)*12+$AQ669+4,COLUMN())),INDIRECT(ADDRESS(($AO669-1)*3+$AP669+5,$AQ669+7)))&gt;=1,0,INDIRECT(ADDRESS(($AO669-1)*3+$AP669+5,$AQ669+7)))))</f>
        <v>0</v>
      </c>
      <c r="AS669" s="304">
        <f ca="1">COUNTIF(INDIRECT("H"&amp;(ROW()+12*(($AO669-1)*3+$AP669)-ROW())/12+5):INDIRECT("S"&amp;(ROW()+12*(($AO669-1)*3+$AP669)-ROW())/12+5),AR669)</f>
        <v>0</v>
      </c>
      <c r="AT669" s="306">
        <f ca="1">IF($AQ669=1,IF(INDIRECT(ADDRESS(($AO669-1)*3+$AP669+5,$AQ669+20))="",0,INDIRECT(ADDRESS(($AO669-1)*3+$AP669+5,$AQ669+20))),IF(INDIRECT(ADDRESS(($AO669-1)*3+$AP669+5,$AQ669+20))="",0,IF(COUNTIF(INDIRECT(ADDRESS(($AO669-1)*36+($AP669-1)*12+6,COLUMN())):INDIRECT(ADDRESS(($AO669-1)*36+($AP669-1)*12+$AQ669+4,COLUMN())),INDIRECT(ADDRESS(($AO669-1)*3+$AP669+5,$AQ669+20)))&gt;=1,0,INDIRECT(ADDRESS(($AO669-1)*3+$AP669+5,$AQ669+20)))))</f>
        <v>0</v>
      </c>
      <c r="AU669" s="304">
        <f ca="1">COUNTIF(INDIRECT("U"&amp;(ROW()+12*(($AO669-1)*3+$AP669)-ROW())/12+5):INDIRECT("AF"&amp;(ROW()+12*(($AO669-1)*3+$AP669)-ROW())/12+5),AT669)</f>
        <v>0</v>
      </c>
      <c r="AV669" s="304">
        <f ca="1">IF(AND(AR669+AT669&gt;0,AS669+AU669&gt;0),COUNTIF(AV$6:AV668,"&gt;0")+1,0)</f>
        <v>0</v>
      </c>
    </row>
    <row r="670" spans="41:48" x14ac:dyDescent="0.15">
      <c r="AO670" s="304">
        <v>19</v>
      </c>
      <c r="AP670" s="304">
        <v>2</v>
      </c>
      <c r="AQ670" s="304">
        <v>5</v>
      </c>
      <c r="AR670" s="306">
        <f ca="1">IF($AQ670=1,IF(INDIRECT(ADDRESS(($AO670-1)*3+$AP670+5,$AQ670+7))="",0,INDIRECT(ADDRESS(($AO670-1)*3+$AP670+5,$AQ670+7))),IF(INDIRECT(ADDRESS(($AO670-1)*3+$AP670+5,$AQ670+7))="",0,IF(COUNTIF(INDIRECT(ADDRESS(($AO670-1)*36+($AP670-1)*12+6,COLUMN())):INDIRECT(ADDRESS(($AO670-1)*36+($AP670-1)*12+$AQ670+4,COLUMN())),INDIRECT(ADDRESS(($AO670-1)*3+$AP670+5,$AQ670+7)))&gt;=1,0,INDIRECT(ADDRESS(($AO670-1)*3+$AP670+5,$AQ670+7)))))</f>
        <v>0</v>
      </c>
      <c r="AS670" s="304">
        <f ca="1">COUNTIF(INDIRECT("H"&amp;(ROW()+12*(($AO670-1)*3+$AP670)-ROW())/12+5):INDIRECT("S"&amp;(ROW()+12*(($AO670-1)*3+$AP670)-ROW())/12+5),AR670)</f>
        <v>0</v>
      </c>
      <c r="AT670" s="306">
        <f ca="1">IF($AQ670=1,IF(INDIRECT(ADDRESS(($AO670-1)*3+$AP670+5,$AQ670+20))="",0,INDIRECT(ADDRESS(($AO670-1)*3+$AP670+5,$AQ670+20))),IF(INDIRECT(ADDRESS(($AO670-1)*3+$AP670+5,$AQ670+20))="",0,IF(COUNTIF(INDIRECT(ADDRESS(($AO670-1)*36+($AP670-1)*12+6,COLUMN())):INDIRECT(ADDRESS(($AO670-1)*36+($AP670-1)*12+$AQ670+4,COLUMN())),INDIRECT(ADDRESS(($AO670-1)*3+$AP670+5,$AQ670+20)))&gt;=1,0,INDIRECT(ADDRESS(($AO670-1)*3+$AP670+5,$AQ670+20)))))</f>
        <v>0</v>
      </c>
      <c r="AU670" s="304">
        <f ca="1">COUNTIF(INDIRECT("U"&amp;(ROW()+12*(($AO670-1)*3+$AP670)-ROW())/12+5):INDIRECT("AF"&amp;(ROW()+12*(($AO670-1)*3+$AP670)-ROW())/12+5),AT670)</f>
        <v>0</v>
      </c>
      <c r="AV670" s="304">
        <f ca="1">IF(AND(AR670+AT670&gt;0,AS670+AU670&gt;0),COUNTIF(AV$6:AV669,"&gt;0")+1,0)</f>
        <v>0</v>
      </c>
    </row>
    <row r="671" spans="41:48" x14ac:dyDescent="0.15">
      <c r="AO671" s="304">
        <v>19</v>
      </c>
      <c r="AP671" s="304">
        <v>2</v>
      </c>
      <c r="AQ671" s="304">
        <v>6</v>
      </c>
      <c r="AR671" s="306">
        <f ca="1">IF($AQ671=1,IF(INDIRECT(ADDRESS(($AO671-1)*3+$AP671+5,$AQ671+7))="",0,INDIRECT(ADDRESS(($AO671-1)*3+$AP671+5,$AQ671+7))),IF(INDIRECT(ADDRESS(($AO671-1)*3+$AP671+5,$AQ671+7))="",0,IF(COUNTIF(INDIRECT(ADDRESS(($AO671-1)*36+($AP671-1)*12+6,COLUMN())):INDIRECT(ADDRESS(($AO671-1)*36+($AP671-1)*12+$AQ671+4,COLUMN())),INDIRECT(ADDRESS(($AO671-1)*3+$AP671+5,$AQ671+7)))&gt;=1,0,INDIRECT(ADDRESS(($AO671-1)*3+$AP671+5,$AQ671+7)))))</f>
        <v>0</v>
      </c>
      <c r="AS671" s="304">
        <f ca="1">COUNTIF(INDIRECT("H"&amp;(ROW()+12*(($AO671-1)*3+$AP671)-ROW())/12+5):INDIRECT("S"&amp;(ROW()+12*(($AO671-1)*3+$AP671)-ROW())/12+5),AR671)</f>
        <v>0</v>
      </c>
      <c r="AT671" s="306">
        <f ca="1">IF($AQ671=1,IF(INDIRECT(ADDRESS(($AO671-1)*3+$AP671+5,$AQ671+20))="",0,INDIRECT(ADDRESS(($AO671-1)*3+$AP671+5,$AQ671+20))),IF(INDIRECT(ADDRESS(($AO671-1)*3+$AP671+5,$AQ671+20))="",0,IF(COUNTIF(INDIRECT(ADDRESS(($AO671-1)*36+($AP671-1)*12+6,COLUMN())):INDIRECT(ADDRESS(($AO671-1)*36+($AP671-1)*12+$AQ671+4,COLUMN())),INDIRECT(ADDRESS(($AO671-1)*3+$AP671+5,$AQ671+20)))&gt;=1,0,INDIRECT(ADDRESS(($AO671-1)*3+$AP671+5,$AQ671+20)))))</f>
        <v>0</v>
      </c>
      <c r="AU671" s="304">
        <f ca="1">COUNTIF(INDIRECT("U"&amp;(ROW()+12*(($AO671-1)*3+$AP671)-ROW())/12+5):INDIRECT("AF"&amp;(ROW()+12*(($AO671-1)*3+$AP671)-ROW())/12+5),AT671)</f>
        <v>0</v>
      </c>
      <c r="AV671" s="304">
        <f ca="1">IF(AND(AR671+AT671&gt;0,AS671+AU671&gt;0),COUNTIF(AV$6:AV670,"&gt;0")+1,0)</f>
        <v>0</v>
      </c>
    </row>
    <row r="672" spans="41:48" x14ac:dyDescent="0.15">
      <c r="AO672" s="304">
        <v>19</v>
      </c>
      <c r="AP672" s="304">
        <v>2</v>
      </c>
      <c r="AQ672" s="304">
        <v>7</v>
      </c>
      <c r="AR672" s="306">
        <f ca="1">IF($AQ672=1,IF(INDIRECT(ADDRESS(($AO672-1)*3+$AP672+5,$AQ672+7))="",0,INDIRECT(ADDRESS(($AO672-1)*3+$AP672+5,$AQ672+7))),IF(INDIRECT(ADDRESS(($AO672-1)*3+$AP672+5,$AQ672+7))="",0,IF(COUNTIF(INDIRECT(ADDRESS(($AO672-1)*36+($AP672-1)*12+6,COLUMN())):INDIRECT(ADDRESS(($AO672-1)*36+($AP672-1)*12+$AQ672+4,COLUMN())),INDIRECT(ADDRESS(($AO672-1)*3+$AP672+5,$AQ672+7)))&gt;=1,0,INDIRECT(ADDRESS(($AO672-1)*3+$AP672+5,$AQ672+7)))))</f>
        <v>0</v>
      </c>
      <c r="AS672" s="304">
        <f ca="1">COUNTIF(INDIRECT("H"&amp;(ROW()+12*(($AO672-1)*3+$AP672)-ROW())/12+5):INDIRECT("S"&amp;(ROW()+12*(($AO672-1)*3+$AP672)-ROW())/12+5),AR672)</f>
        <v>0</v>
      </c>
      <c r="AT672" s="306">
        <f ca="1">IF($AQ672=1,IF(INDIRECT(ADDRESS(($AO672-1)*3+$AP672+5,$AQ672+20))="",0,INDIRECT(ADDRESS(($AO672-1)*3+$AP672+5,$AQ672+20))),IF(INDIRECT(ADDRESS(($AO672-1)*3+$AP672+5,$AQ672+20))="",0,IF(COUNTIF(INDIRECT(ADDRESS(($AO672-1)*36+($AP672-1)*12+6,COLUMN())):INDIRECT(ADDRESS(($AO672-1)*36+($AP672-1)*12+$AQ672+4,COLUMN())),INDIRECT(ADDRESS(($AO672-1)*3+$AP672+5,$AQ672+20)))&gt;=1,0,INDIRECT(ADDRESS(($AO672-1)*3+$AP672+5,$AQ672+20)))))</f>
        <v>0</v>
      </c>
      <c r="AU672" s="304">
        <f ca="1">COUNTIF(INDIRECT("U"&amp;(ROW()+12*(($AO672-1)*3+$AP672)-ROW())/12+5):INDIRECT("AF"&amp;(ROW()+12*(($AO672-1)*3+$AP672)-ROW())/12+5),AT672)</f>
        <v>0</v>
      </c>
      <c r="AV672" s="304">
        <f ca="1">IF(AND(AR672+AT672&gt;0,AS672+AU672&gt;0),COUNTIF(AV$6:AV671,"&gt;0")+1,0)</f>
        <v>0</v>
      </c>
    </row>
    <row r="673" spans="41:48" x14ac:dyDescent="0.15">
      <c r="AO673" s="304">
        <v>19</v>
      </c>
      <c r="AP673" s="304">
        <v>2</v>
      </c>
      <c r="AQ673" s="304">
        <v>8</v>
      </c>
      <c r="AR673" s="306">
        <f ca="1">IF($AQ673=1,IF(INDIRECT(ADDRESS(($AO673-1)*3+$AP673+5,$AQ673+7))="",0,INDIRECT(ADDRESS(($AO673-1)*3+$AP673+5,$AQ673+7))),IF(INDIRECT(ADDRESS(($AO673-1)*3+$AP673+5,$AQ673+7))="",0,IF(COUNTIF(INDIRECT(ADDRESS(($AO673-1)*36+($AP673-1)*12+6,COLUMN())):INDIRECT(ADDRESS(($AO673-1)*36+($AP673-1)*12+$AQ673+4,COLUMN())),INDIRECT(ADDRESS(($AO673-1)*3+$AP673+5,$AQ673+7)))&gt;=1,0,INDIRECT(ADDRESS(($AO673-1)*3+$AP673+5,$AQ673+7)))))</f>
        <v>0</v>
      </c>
      <c r="AS673" s="304">
        <f ca="1">COUNTIF(INDIRECT("H"&amp;(ROW()+12*(($AO673-1)*3+$AP673)-ROW())/12+5):INDIRECT("S"&amp;(ROW()+12*(($AO673-1)*3+$AP673)-ROW())/12+5),AR673)</f>
        <v>0</v>
      </c>
      <c r="AT673" s="306">
        <f ca="1">IF($AQ673=1,IF(INDIRECT(ADDRESS(($AO673-1)*3+$AP673+5,$AQ673+20))="",0,INDIRECT(ADDRESS(($AO673-1)*3+$AP673+5,$AQ673+20))),IF(INDIRECT(ADDRESS(($AO673-1)*3+$AP673+5,$AQ673+20))="",0,IF(COUNTIF(INDIRECT(ADDRESS(($AO673-1)*36+($AP673-1)*12+6,COLUMN())):INDIRECT(ADDRESS(($AO673-1)*36+($AP673-1)*12+$AQ673+4,COLUMN())),INDIRECT(ADDRESS(($AO673-1)*3+$AP673+5,$AQ673+20)))&gt;=1,0,INDIRECT(ADDRESS(($AO673-1)*3+$AP673+5,$AQ673+20)))))</f>
        <v>0</v>
      </c>
      <c r="AU673" s="304">
        <f ca="1">COUNTIF(INDIRECT("U"&amp;(ROW()+12*(($AO673-1)*3+$AP673)-ROW())/12+5):INDIRECT("AF"&amp;(ROW()+12*(($AO673-1)*3+$AP673)-ROW())/12+5),AT673)</f>
        <v>0</v>
      </c>
      <c r="AV673" s="304">
        <f ca="1">IF(AND(AR673+AT673&gt;0,AS673+AU673&gt;0),COUNTIF(AV$6:AV672,"&gt;0")+1,0)</f>
        <v>0</v>
      </c>
    </row>
    <row r="674" spans="41:48" x14ac:dyDescent="0.15">
      <c r="AO674" s="304">
        <v>19</v>
      </c>
      <c r="AP674" s="304">
        <v>2</v>
      </c>
      <c r="AQ674" s="304">
        <v>9</v>
      </c>
      <c r="AR674" s="306">
        <f ca="1">IF($AQ674=1,IF(INDIRECT(ADDRESS(($AO674-1)*3+$AP674+5,$AQ674+7))="",0,INDIRECT(ADDRESS(($AO674-1)*3+$AP674+5,$AQ674+7))),IF(INDIRECT(ADDRESS(($AO674-1)*3+$AP674+5,$AQ674+7))="",0,IF(COUNTIF(INDIRECT(ADDRESS(($AO674-1)*36+($AP674-1)*12+6,COLUMN())):INDIRECT(ADDRESS(($AO674-1)*36+($AP674-1)*12+$AQ674+4,COLUMN())),INDIRECT(ADDRESS(($AO674-1)*3+$AP674+5,$AQ674+7)))&gt;=1,0,INDIRECT(ADDRESS(($AO674-1)*3+$AP674+5,$AQ674+7)))))</f>
        <v>0</v>
      </c>
      <c r="AS674" s="304">
        <f ca="1">COUNTIF(INDIRECT("H"&amp;(ROW()+12*(($AO674-1)*3+$AP674)-ROW())/12+5):INDIRECT("S"&amp;(ROW()+12*(($AO674-1)*3+$AP674)-ROW())/12+5),AR674)</f>
        <v>0</v>
      </c>
      <c r="AT674" s="306">
        <f ca="1">IF($AQ674=1,IF(INDIRECT(ADDRESS(($AO674-1)*3+$AP674+5,$AQ674+20))="",0,INDIRECT(ADDRESS(($AO674-1)*3+$AP674+5,$AQ674+20))),IF(INDIRECT(ADDRESS(($AO674-1)*3+$AP674+5,$AQ674+20))="",0,IF(COUNTIF(INDIRECT(ADDRESS(($AO674-1)*36+($AP674-1)*12+6,COLUMN())):INDIRECT(ADDRESS(($AO674-1)*36+($AP674-1)*12+$AQ674+4,COLUMN())),INDIRECT(ADDRESS(($AO674-1)*3+$AP674+5,$AQ674+20)))&gt;=1,0,INDIRECT(ADDRESS(($AO674-1)*3+$AP674+5,$AQ674+20)))))</f>
        <v>0</v>
      </c>
      <c r="AU674" s="304">
        <f ca="1">COUNTIF(INDIRECT("U"&amp;(ROW()+12*(($AO674-1)*3+$AP674)-ROW())/12+5):INDIRECT("AF"&amp;(ROW()+12*(($AO674-1)*3+$AP674)-ROW())/12+5),AT674)</f>
        <v>0</v>
      </c>
      <c r="AV674" s="304">
        <f ca="1">IF(AND(AR674+AT674&gt;0,AS674+AU674&gt;0),COUNTIF(AV$6:AV673,"&gt;0")+1,0)</f>
        <v>0</v>
      </c>
    </row>
    <row r="675" spans="41:48" x14ac:dyDescent="0.15">
      <c r="AO675" s="304">
        <v>19</v>
      </c>
      <c r="AP675" s="304">
        <v>2</v>
      </c>
      <c r="AQ675" s="304">
        <v>10</v>
      </c>
      <c r="AR675" s="306">
        <f ca="1">IF($AQ675=1,IF(INDIRECT(ADDRESS(($AO675-1)*3+$AP675+5,$AQ675+7))="",0,INDIRECT(ADDRESS(($AO675-1)*3+$AP675+5,$AQ675+7))),IF(INDIRECT(ADDRESS(($AO675-1)*3+$AP675+5,$AQ675+7))="",0,IF(COUNTIF(INDIRECT(ADDRESS(($AO675-1)*36+($AP675-1)*12+6,COLUMN())):INDIRECT(ADDRESS(($AO675-1)*36+($AP675-1)*12+$AQ675+4,COLUMN())),INDIRECT(ADDRESS(($AO675-1)*3+$AP675+5,$AQ675+7)))&gt;=1,0,INDIRECT(ADDRESS(($AO675-1)*3+$AP675+5,$AQ675+7)))))</f>
        <v>0</v>
      </c>
      <c r="AS675" s="304">
        <f ca="1">COUNTIF(INDIRECT("H"&amp;(ROW()+12*(($AO675-1)*3+$AP675)-ROW())/12+5):INDIRECT("S"&amp;(ROW()+12*(($AO675-1)*3+$AP675)-ROW())/12+5),AR675)</f>
        <v>0</v>
      </c>
      <c r="AT675" s="306">
        <f ca="1">IF($AQ675=1,IF(INDIRECT(ADDRESS(($AO675-1)*3+$AP675+5,$AQ675+20))="",0,INDIRECT(ADDRESS(($AO675-1)*3+$AP675+5,$AQ675+20))),IF(INDIRECT(ADDRESS(($AO675-1)*3+$AP675+5,$AQ675+20))="",0,IF(COUNTIF(INDIRECT(ADDRESS(($AO675-1)*36+($AP675-1)*12+6,COLUMN())):INDIRECT(ADDRESS(($AO675-1)*36+($AP675-1)*12+$AQ675+4,COLUMN())),INDIRECT(ADDRESS(($AO675-1)*3+$AP675+5,$AQ675+20)))&gt;=1,0,INDIRECT(ADDRESS(($AO675-1)*3+$AP675+5,$AQ675+20)))))</f>
        <v>0</v>
      </c>
      <c r="AU675" s="304">
        <f ca="1">COUNTIF(INDIRECT("U"&amp;(ROW()+12*(($AO675-1)*3+$AP675)-ROW())/12+5):INDIRECT("AF"&amp;(ROW()+12*(($AO675-1)*3+$AP675)-ROW())/12+5),AT675)</f>
        <v>0</v>
      </c>
      <c r="AV675" s="304">
        <f ca="1">IF(AND(AR675+AT675&gt;0,AS675+AU675&gt;0),COUNTIF(AV$6:AV674,"&gt;0")+1,0)</f>
        <v>0</v>
      </c>
    </row>
    <row r="676" spans="41:48" x14ac:dyDescent="0.15">
      <c r="AO676" s="304">
        <v>19</v>
      </c>
      <c r="AP676" s="304">
        <v>2</v>
      </c>
      <c r="AQ676" s="304">
        <v>11</v>
      </c>
      <c r="AR676" s="306">
        <f ca="1">IF($AQ676=1,IF(INDIRECT(ADDRESS(($AO676-1)*3+$AP676+5,$AQ676+7))="",0,INDIRECT(ADDRESS(($AO676-1)*3+$AP676+5,$AQ676+7))),IF(INDIRECT(ADDRESS(($AO676-1)*3+$AP676+5,$AQ676+7))="",0,IF(COUNTIF(INDIRECT(ADDRESS(($AO676-1)*36+($AP676-1)*12+6,COLUMN())):INDIRECT(ADDRESS(($AO676-1)*36+($AP676-1)*12+$AQ676+4,COLUMN())),INDIRECT(ADDRESS(($AO676-1)*3+$AP676+5,$AQ676+7)))&gt;=1,0,INDIRECT(ADDRESS(($AO676-1)*3+$AP676+5,$AQ676+7)))))</f>
        <v>0</v>
      </c>
      <c r="AS676" s="304">
        <f ca="1">COUNTIF(INDIRECT("H"&amp;(ROW()+12*(($AO676-1)*3+$AP676)-ROW())/12+5):INDIRECT("S"&amp;(ROW()+12*(($AO676-1)*3+$AP676)-ROW())/12+5),AR676)</f>
        <v>0</v>
      </c>
      <c r="AT676" s="306">
        <f ca="1">IF($AQ676=1,IF(INDIRECT(ADDRESS(($AO676-1)*3+$AP676+5,$AQ676+20))="",0,INDIRECT(ADDRESS(($AO676-1)*3+$AP676+5,$AQ676+20))),IF(INDIRECT(ADDRESS(($AO676-1)*3+$AP676+5,$AQ676+20))="",0,IF(COUNTIF(INDIRECT(ADDRESS(($AO676-1)*36+($AP676-1)*12+6,COLUMN())):INDIRECT(ADDRESS(($AO676-1)*36+($AP676-1)*12+$AQ676+4,COLUMN())),INDIRECT(ADDRESS(($AO676-1)*3+$AP676+5,$AQ676+20)))&gt;=1,0,INDIRECT(ADDRESS(($AO676-1)*3+$AP676+5,$AQ676+20)))))</f>
        <v>0</v>
      </c>
      <c r="AU676" s="304">
        <f ca="1">COUNTIF(INDIRECT("U"&amp;(ROW()+12*(($AO676-1)*3+$AP676)-ROW())/12+5):INDIRECT("AF"&amp;(ROW()+12*(($AO676-1)*3+$AP676)-ROW())/12+5),AT676)</f>
        <v>0</v>
      </c>
      <c r="AV676" s="304">
        <f ca="1">IF(AND(AR676+AT676&gt;0,AS676+AU676&gt;0),COUNTIF(AV$6:AV675,"&gt;0")+1,0)</f>
        <v>0</v>
      </c>
    </row>
    <row r="677" spans="41:48" x14ac:dyDescent="0.15">
      <c r="AO677" s="304">
        <v>19</v>
      </c>
      <c r="AP677" s="304">
        <v>2</v>
      </c>
      <c r="AQ677" s="304">
        <v>12</v>
      </c>
      <c r="AR677" s="306">
        <f ca="1">IF($AQ677=1,IF(INDIRECT(ADDRESS(($AO677-1)*3+$AP677+5,$AQ677+7))="",0,INDIRECT(ADDRESS(($AO677-1)*3+$AP677+5,$AQ677+7))),IF(INDIRECT(ADDRESS(($AO677-1)*3+$AP677+5,$AQ677+7))="",0,IF(COUNTIF(INDIRECT(ADDRESS(($AO677-1)*36+($AP677-1)*12+6,COLUMN())):INDIRECT(ADDRESS(($AO677-1)*36+($AP677-1)*12+$AQ677+4,COLUMN())),INDIRECT(ADDRESS(($AO677-1)*3+$AP677+5,$AQ677+7)))&gt;=1,0,INDIRECT(ADDRESS(($AO677-1)*3+$AP677+5,$AQ677+7)))))</f>
        <v>0</v>
      </c>
      <c r="AS677" s="304">
        <f ca="1">COUNTIF(INDIRECT("H"&amp;(ROW()+12*(($AO677-1)*3+$AP677)-ROW())/12+5):INDIRECT("S"&amp;(ROW()+12*(($AO677-1)*3+$AP677)-ROW())/12+5),AR677)</f>
        <v>0</v>
      </c>
      <c r="AT677" s="306">
        <f ca="1">IF($AQ677=1,IF(INDIRECT(ADDRESS(($AO677-1)*3+$AP677+5,$AQ677+20))="",0,INDIRECT(ADDRESS(($AO677-1)*3+$AP677+5,$AQ677+20))),IF(INDIRECT(ADDRESS(($AO677-1)*3+$AP677+5,$AQ677+20))="",0,IF(COUNTIF(INDIRECT(ADDRESS(($AO677-1)*36+($AP677-1)*12+6,COLUMN())):INDIRECT(ADDRESS(($AO677-1)*36+($AP677-1)*12+$AQ677+4,COLUMN())),INDIRECT(ADDRESS(($AO677-1)*3+$AP677+5,$AQ677+20)))&gt;=1,0,INDIRECT(ADDRESS(($AO677-1)*3+$AP677+5,$AQ677+20)))))</f>
        <v>0</v>
      </c>
      <c r="AU677" s="304">
        <f ca="1">COUNTIF(INDIRECT("U"&amp;(ROW()+12*(($AO677-1)*3+$AP677)-ROW())/12+5):INDIRECT("AF"&amp;(ROW()+12*(($AO677-1)*3+$AP677)-ROW())/12+5),AT677)</f>
        <v>0</v>
      </c>
      <c r="AV677" s="304">
        <f ca="1">IF(AND(AR677+AT677&gt;0,AS677+AU677&gt;0),COUNTIF(AV$6:AV676,"&gt;0")+1,0)</f>
        <v>0</v>
      </c>
    </row>
    <row r="678" spans="41:48" x14ac:dyDescent="0.15">
      <c r="AO678" s="304">
        <v>19</v>
      </c>
      <c r="AP678" s="304">
        <v>3</v>
      </c>
      <c r="AQ678" s="304">
        <v>1</v>
      </c>
      <c r="AR678" s="306">
        <f ca="1">IF($AQ678=1,IF(INDIRECT(ADDRESS(($AO678-1)*3+$AP678+5,$AQ678+7))="",0,INDIRECT(ADDRESS(($AO678-1)*3+$AP678+5,$AQ678+7))),IF(INDIRECT(ADDRESS(($AO678-1)*3+$AP678+5,$AQ678+7))="",0,IF(COUNTIF(INDIRECT(ADDRESS(($AO678-1)*36+($AP678-1)*12+6,COLUMN())):INDIRECT(ADDRESS(($AO678-1)*36+($AP678-1)*12+$AQ678+4,COLUMN())),INDIRECT(ADDRESS(($AO678-1)*3+$AP678+5,$AQ678+7)))&gt;=1,0,INDIRECT(ADDRESS(($AO678-1)*3+$AP678+5,$AQ678+7)))))</f>
        <v>0</v>
      </c>
      <c r="AS678" s="304">
        <f ca="1">COUNTIF(INDIRECT("H"&amp;(ROW()+12*(($AO678-1)*3+$AP678)-ROW())/12+5):INDIRECT("S"&amp;(ROW()+12*(($AO678-1)*3+$AP678)-ROW())/12+5),AR678)</f>
        <v>0</v>
      </c>
      <c r="AT678" s="306">
        <f ca="1">IF($AQ678=1,IF(INDIRECT(ADDRESS(($AO678-1)*3+$AP678+5,$AQ678+20))="",0,INDIRECT(ADDRESS(($AO678-1)*3+$AP678+5,$AQ678+20))),IF(INDIRECT(ADDRESS(($AO678-1)*3+$AP678+5,$AQ678+20))="",0,IF(COUNTIF(INDIRECT(ADDRESS(($AO678-1)*36+($AP678-1)*12+6,COLUMN())):INDIRECT(ADDRESS(($AO678-1)*36+($AP678-1)*12+$AQ678+4,COLUMN())),INDIRECT(ADDRESS(($AO678-1)*3+$AP678+5,$AQ678+20)))&gt;=1,0,INDIRECT(ADDRESS(($AO678-1)*3+$AP678+5,$AQ678+20)))))</f>
        <v>0</v>
      </c>
      <c r="AU678" s="304">
        <f ca="1">COUNTIF(INDIRECT("U"&amp;(ROW()+12*(($AO678-1)*3+$AP678)-ROW())/12+5):INDIRECT("AF"&amp;(ROW()+12*(($AO678-1)*3+$AP678)-ROW())/12+5),AT678)</f>
        <v>0</v>
      </c>
      <c r="AV678" s="304">
        <f ca="1">IF(AND(AR678+AT678&gt;0,AS678+AU678&gt;0),COUNTIF(AV$6:AV677,"&gt;0")+1,0)</f>
        <v>0</v>
      </c>
    </row>
    <row r="679" spans="41:48" x14ac:dyDescent="0.15">
      <c r="AO679" s="304">
        <v>19</v>
      </c>
      <c r="AP679" s="304">
        <v>3</v>
      </c>
      <c r="AQ679" s="304">
        <v>2</v>
      </c>
      <c r="AR679" s="306">
        <f ca="1">IF($AQ679=1,IF(INDIRECT(ADDRESS(($AO679-1)*3+$AP679+5,$AQ679+7))="",0,INDIRECT(ADDRESS(($AO679-1)*3+$AP679+5,$AQ679+7))),IF(INDIRECT(ADDRESS(($AO679-1)*3+$AP679+5,$AQ679+7))="",0,IF(COUNTIF(INDIRECT(ADDRESS(($AO679-1)*36+($AP679-1)*12+6,COLUMN())):INDIRECT(ADDRESS(($AO679-1)*36+($AP679-1)*12+$AQ679+4,COLUMN())),INDIRECT(ADDRESS(($AO679-1)*3+$AP679+5,$AQ679+7)))&gt;=1,0,INDIRECT(ADDRESS(($AO679-1)*3+$AP679+5,$AQ679+7)))))</f>
        <v>0</v>
      </c>
      <c r="AS679" s="304">
        <f ca="1">COUNTIF(INDIRECT("H"&amp;(ROW()+12*(($AO679-1)*3+$AP679)-ROW())/12+5):INDIRECT("S"&amp;(ROW()+12*(($AO679-1)*3+$AP679)-ROW())/12+5),AR679)</f>
        <v>0</v>
      </c>
      <c r="AT679" s="306">
        <f ca="1">IF($AQ679=1,IF(INDIRECT(ADDRESS(($AO679-1)*3+$AP679+5,$AQ679+20))="",0,INDIRECT(ADDRESS(($AO679-1)*3+$AP679+5,$AQ679+20))),IF(INDIRECT(ADDRESS(($AO679-1)*3+$AP679+5,$AQ679+20))="",0,IF(COUNTIF(INDIRECT(ADDRESS(($AO679-1)*36+($AP679-1)*12+6,COLUMN())):INDIRECT(ADDRESS(($AO679-1)*36+($AP679-1)*12+$AQ679+4,COLUMN())),INDIRECT(ADDRESS(($AO679-1)*3+$AP679+5,$AQ679+20)))&gt;=1,0,INDIRECT(ADDRESS(($AO679-1)*3+$AP679+5,$AQ679+20)))))</f>
        <v>0</v>
      </c>
      <c r="AU679" s="304">
        <f ca="1">COUNTIF(INDIRECT("U"&amp;(ROW()+12*(($AO679-1)*3+$AP679)-ROW())/12+5):INDIRECT("AF"&amp;(ROW()+12*(($AO679-1)*3+$AP679)-ROW())/12+5),AT679)</f>
        <v>0</v>
      </c>
      <c r="AV679" s="304">
        <f ca="1">IF(AND(AR679+AT679&gt;0,AS679+AU679&gt;0),COUNTIF(AV$6:AV678,"&gt;0")+1,0)</f>
        <v>0</v>
      </c>
    </row>
    <row r="680" spans="41:48" x14ac:dyDescent="0.15">
      <c r="AO680" s="304">
        <v>19</v>
      </c>
      <c r="AP680" s="304">
        <v>3</v>
      </c>
      <c r="AQ680" s="304">
        <v>3</v>
      </c>
      <c r="AR680" s="306">
        <f ca="1">IF($AQ680=1,IF(INDIRECT(ADDRESS(($AO680-1)*3+$AP680+5,$AQ680+7))="",0,INDIRECT(ADDRESS(($AO680-1)*3+$AP680+5,$AQ680+7))),IF(INDIRECT(ADDRESS(($AO680-1)*3+$AP680+5,$AQ680+7))="",0,IF(COUNTIF(INDIRECT(ADDRESS(($AO680-1)*36+($AP680-1)*12+6,COLUMN())):INDIRECT(ADDRESS(($AO680-1)*36+($AP680-1)*12+$AQ680+4,COLUMN())),INDIRECT(ADDRESS(($AO680-1)*3+$AP680+5,$AQ680+7)))&gt;=1,0,INDIRECT(ADDRESS(($AO680-1)*3+$AP680+5,$AQ680+7)))))</f>
        <v>0</v>
      </c>
      <c r="AS680" s="304">
        <f ca="1">COUNTIF(INDIRECT("H"&amp;(ROW()+12*(($AO680-1)*3+$AP680)-ROW())/12+5):INDIRECT("S"&amp;(ROW()+12*(($AO680-1)*3+$AP680)-ROW())/12+5),AR680)</f>
        <v>0</v>
      </c>
      <c r="AT680" s="306">
        <f ca="1">IF($AQ680=1,IF(INDIRECT(ADDRESS(($AO680-1)*3+$AP680+5,$AQ680+20))="",0,INDIRECT(ADDRESS(($AO680-1)*3+$AP680+5,$AQ680+20))),IF(INDIRECT(ADDRESS(($AO680-1)*3+$AP680+5,$AQ680+20))="",0,IF(COUNTIF(INDIRECT(ADDRESS(($AO680-1)*36+($AP680-1)*12+6,COLUMN())):INDIRECT(ADDRESS(($AO680-1)*36+($AP680-1)*12+$AQ680+4,COLUMN())),INDIRECT(ADDRESS(($AO680-1)*3+$AP680+5,$AQ680+20)))&gt;=1,0,INDIRECT(ADDRESS(($AO680-1)*3+$AP680+5,$AQ680+20)))))</f>
        <v>0</v>
      </c>
      <c r="AU680" s="304">
        <f ca="1">COUNTIF(INDIRECT("U"&amp;(ROW()+12*(($AO680-1)*3+$AP680)-ROW())/12+5):INDIRECT("AF"&amp;(ROW()+12*(($AO680-1)*3+$AP680)-ROW())/12+5),AT680)</f>
        <v>0</v>
      </c>
      <c r="AV680" s="304">
        <f ca="1">IF(AND(AR680+AT680&gt;0,AS680+AU680&gt;0),COUNTIF(AV$6:AV679,"&gt;0")+1,0)</f>
        <v>0</v>
      </c>
    </row>
    <row r="681" spans="41:48" x14ac:dyDescent="0.15">
      <c r="AO681" s="304">
        <v>19</v>
      </c>
      <c r="AP681" s="304">
        <v>3</v>
      </c>
      <c r="AQ681" s="304">
        <v>4</v>
      </c>
      <c r="AR681" s="306">
        <f ca="1">IF($AQ681=1,IF(INDIRECT(ADDRESS(($AO681-1)*3+$AP681+5,$AQ681+7))="",0,INDIRECT(ADDRESS(($AO681-1)*3+$AP681+5,$AQ681+7))),IF(INDIRECT(ADDRESS(($AO681-1)*3+$AP681+5,$AQ681+7))="",0,IF(COUNTIF(INDIRECT(ADDRESS(($AO681-1)*36+($AP681-1)*12+6,COLUMN())):INDIRECT(ADDRESS(($AO681-1)*36+($AP681-1)*12+$AQ681+4,COLUMN())),INDIRECT(ADDRESS(($AO681-1)*3+$AP681+5,$AQ681+7)))&gt;=1,0,INDIRECT(ADDRESS(($AO681-1)*3+$AP681+5,$AQ681+7)))))</f>
        <v>0</v>
      </c>
      <c r="AS681" s="304">
        <f ca="1">COUNTIF(INDIRECT("H"&amp;(ROW()+12*(($AO681-1)*3+$AP681)-ROW())/12+5):INDIRECT("S"&amp;(ROW()+12*(($AO681-1)*3+$AP681)-ROW())/12+5),AR681)</f>
        <v>0</v>
      </c>
      <c r="AT681" s="306">
        <f ca="1">IF($AQ681=1,IF(INDIRECT(ADDRESS(($AO681-1)*3+$AP681+5,$AQ681+20))="",0,INDIRECT(ADDRESS(($AO681-1)*3+$AP681+5,$AQ681+20))),IF(INDIRECT(ADDRESS(($AO681-1)*3+$AP681+5,$AQ681+20))="",0,IF(COUNTIF(INDIRECT(ADDRESS(($AO681-1)*36+($AP681-1)*12+6,COLUMN())):INDIRECT(ADDRESS(($AO681-1)*36+($AP681-1)*12+$AQ681+4,COLUMN())),INDIRECT(ADDRESS(($AO681-1)*3+$AP681+5,$AQ681+20)))&gt;=1,0,INDIRECT(ADDRESS(($AO681-1)*3+$AP681+5,$AQ681+20)))))</f>
        <v>0</v>
      </c>
      <c r="AU681" s="304">
        <f ca="1">COUNTIF(INDIRECT("U"&amp;(ROW()+12*(($AO681-1)*3+$AP681)-ROW())/12+5):INDIRECT("AF"&amp;(ROW()+12*(($AO681-1)*3+$AP681)-ROW())/12+5),AT681)</f>
        <v>0</v>
      </c>
      <c r="AV681" s="304">
        <f ca="1">IF(AND(AR681+AT681&gt;0,AS681+AU681&gt;0),COUNTIF(AV$6:AV680,"&gt;0")+1,0)</f>
        <v>0</v>
      </c>
    </row>
    <row r="682" spans="41:48" x14ac:dyDescent="0.15">
      <c r="AO682" s="304">
        <v>19</v>
      </c>
      <c r="AP682" s="304">
        <v>3</v>
      </c>
      <c r="AQ682" s="304">
        <v>5</v>
      </c>
      <c r="AR682" s="306">
        <f ca="1">IF($AQ682=1,IF(INDIRECT(ADDRESS(($AO682-1)*3+$AP682+5,$AQ682+7))="",0,INDIRECT(ADDRESS(($AO682-1)*3+$AP682+5,$AQ682+7))),IF(INDIRECT(ADDRESS(($AO682-1)*3+$AP682+5,$AQ682+7))="",0,IF(COUNTIF(INDIRECT(ADDRESS(($AO682-1)*36+($AP682-1)*12+6,COLUMN())):INDIRECT(ADDRESS(($AO682-1)*36+($AP682-1)*12+$AQ682+4,COLUMN())),INDIRECT(ADDRESS(($AO682-1)*3+$AP682+5,$AQ682+7)))&gt;=1,0,INDIRECT(ADDRESS(($AO682-1)*3+$AP682+5,$AQ682+7)))))</f>
        <v>0</v>
      </c>
      <c r="AS682" s="304">
        <f ca="1">COUNTIF(INDIRECT("H"&amp;(ROW()+12*(($AO682-1)*3+$AP682)-ROW())/12+5):INDIRECT("S"&amp;(ROW()+12*(($AO682-1)*3+$AP682)-ROW())/12+5),AR682)</f>
        <v>0</v>
      </c>
      <c r="AT682" s="306">
        <f ca="1">IF($AQ682=1,IF(INDIRECT(ADDRESS(($AO682-1)*3+$AP682+5,$AQ682+20))="",0,INDIRECT(ADDRESS(($AO682-1)*3+$AP682+5,$AQ682+20))),IF(INDIRECT(ADDRESS(($AO682-1)*3+$AP682+5,$AQ682+20))="",0,IF(COUNTIF(INDIRECT(ADDRESS(($AO682-1)*36+($AP682-1)*12+6,COLUMN())):INDIRECT(ADDRESS(($AO682-1)*36+($AP682-1)*12+$AQ682+4,COLUMN())),INDIRECT(ADDRESS(($AO682-1)*3+$AP682+5,$AQ682+20)))&gt;=1,0,INDIRECT(ADDRESS(($AO682-1)*3+$AP682+5,$AQ682+20)))))</f>
        <v>0</v>
      </c>
      <c r="AU682" s="304">
        <f ca="1">COUNTIF(INDIRECT("U"&amp;(ROW()+12*(($AO682-1)*3+$AP682)-ROW())/12+5):INDIRECT("AF"&amp;(ROW()+12*(($AO682-1)*3+$AP682)-ROW())/12+5),AT682)</f>
        <v>0</v>
      </c>
      <c r="AV682" s="304">
        <f ca="1">IF(AND(AR682+AT682&gt;0,AS682+AU682&gt;0),COUNTIF(AV$6:AV681,"&gt;0")+1,0)</f>
        <v>0</v>
      </c>
    </row>
    <row r="683" spans="41:48" x14ac:dyDescent="0.15">
      <c r="AO683" s="304">
        <v>19</v>
      </c>
      <c r="AP683" s="304">
        <v>3</v>
      </c>
      <c r="AQ683" s="304">
        <v>6</v>
      </c>
      <c r="AR683" s="306">
        <f ca="1">IF($AQ683=1,IF(INDIRECT(ADDRESS(($AO683-1)*3+$AP683+5,$AQ683+7))="",0,INDIRECT(ADDRESS(($AO683-1)*3+$AP683+5,$AQ683+7))),IF(INDIRECT(ADDRESS(($AO683-1)*3+$AP683+5,$AQ683+7))="",0,IF(COUNTIF(INDIRECT(ADDRESS(($AO683-1)*36+($AP683-1)*12+6,COLUMN())):INDIRECT(ADDRESS(($AO683-1)*36+($AP683-1)*12+$AQ683+4,COLUMN())),INDIRECT(ADDRESS(($AO683-1)*3+$AP683+5,$AQ683+7)))&gt;=1,0,INDIRECT(ADDRESS(($AO683-1)*3+$AP683+5,$AQ683+7)))))</f>
        <v>0</v>
      </c>
      <c r="AS683" s="304">
        <f ca="1">COUNTIF(INDIRECT("H"&amp;(ROW()+12*(($AO683-1)*3+$AP683)-ROW())/12+5):INDIRECT("S"&amp;(ROW()+12*(($AO683-1)*3+$AP683)-ROW())/12+5),AR683)</f>
        <v>0</v>
      </c>
      <c r="AT683" s="306">
        <f ca="1">IF($AQ683=1,IF(INDIRECT(ADDRESS(($AO683-1)*3+$AP683+5,$AQ683+20))="",0,INDIRECT(ADDRESS(($AO683-1)*3+$AP683+5,$AQ683+20))),IF(INDIRECT(ADDRESS(($AO683-1)*3+$AP683+5,$AQ683+20))="",0,IF(COUNTIF(INDIRECT(ADDRESS(($AO683-1)*36+($AP683-1)*12+6,COLUMN())):INDIRECT(ADDRESS(($AO683-1)*36+($AP683-1)*12+$AQ683+4,COLUMN())),INDIRECT(ADDRESS(($AO683-1)*3+$AP683+5,$AQ683+20)))&gt;=1,0,INDIRECT(ADDRESS(($AO683-1)*3+$AP683+5,$AQ683+20)))))</f>
        <v>0</v>
      </c>
      <c r="AU683" s="304">
        <f ca="1">COUNTIF(INDIRECT("U"&amp;(ROW()+12*(($AO683-1)*3+$AP683)-ROW())/12+5):INDIRECT("AF"&amp;(ROW()+12*(($AO683-1)*3+$AP683)-ROW())/12+5),AT683)</f>
        <v>0</v>
      </c>
      <c r="AV683" s="304">
        <f ca="1">IF(AND(AR683+AT683&gt;0,AS683+AU683&gt;0),COUNTIF(AV$6:AV682,"&gt;0")+1,0)</f>
        <v>0</v>
      </c>
    </row>
    <row r="684" spans="41:48" x14ac:dyDescent="0.15">
      <c r="AO684" s="304">
        <v>19</v>
      </c>
      <c r="AP684" s="304">
        <v>3</v>
      </c>
      <c r="AQ684" s="304">
        <v>7</v>
      </c>
      <c r="AR684" s="306">
        <f ca="1">IF($AQ684=1,IF(INDIRECT(ADDRESS(($AO684-1)*3+$AP684+5,$AQ684+7))="",0,INDIRECT(ADDRESS(($AO684-1)*3+$AP684+5,$AQ684+7))),IF(INDIRECT(ADDRESS(($AO684-1)*3+$AP684+5,$AQ684+7))="",0,IF(COUNTIF(INDIRECT(ADDRESS(($AO684-1)*36+($AP684-1)*12+6,COLUMN())):INDIRECT(ADDRESS(($AO684-1)*36+($AP684-1)*12+$AQ684+4,COLUMN())),INDIRECT(ADDRESS(($AO684-1)*3+$AP684+5,$AQ684+7)))&gt;=1,0,INDIRECT(ADDRESS(($AO684-1)*3+$AP684+5,$AQ684+7)))))</f>
        <v>0</v>
      </c>
      <c r="AS684" s="304">
        <f ca="1">COUNTIF(INDIRECT("H"&amp;(ROW()+12*(($AO684-1)*3+$AP684)-ROW())/12+5):INDIRECT("S"&amp;(ROW()+12*(($AO684-1)*3+$AP684)-ROW())/12+5),AR684)</f>
        <v>0</v>
      </c>
      <c r="AT684" s="306">
        <f ca="1">IF($AQ684=1,IF(INDIRECT(ADDRESS(($AO684-1)*3+$AP684+5,$AQ684+20))="",0,INDIRECT(ADDRESS(($AO684-1)*3+$AP684+5,$AQ684+20))),IF(INDIRECT(ADDRESS(($AO684-1)*3+$AP684+5,$AQ684+20))="",0,IF(COUNTIF(INDIRECT(ADDRESS(($AO684-1)*36+($AP684-1)*12+6,COLUMN())):INDIRECT(ADDRESS(($AO684-1)*36+($AP684-1)*12+$AQ684+4,COLUMN())),INDIRECT(ADDRESS(($AO684-1)*3+$AP684+5,$AQ684+20)))&gt;=1,0,INDIRECT(ADDRESS(($AO684-1)*3+$AP684+5,$AQ684+20)))))</f>
        <v>0</v>
      </c>
      <c r="AU684" s="304">
        <f ca="1">COUNTIF(INDIRECT("U"&amp;(ROW()+12*(($AO684-1)*3+$AP684)-ROW())/12+5):INDIRECT("AF"&amp;(ROW()+12*(($AO684-1)*3+$AP684)-ROW())/12+5),AT684)</f>
        <v>0</v>
      </c>
      <c r="AV684" s="304">
        <f ca="1">IF(AND(AR684+AT684&gt;0,AS684+AU684&gt;0),COUNTIF(AV$6:AV683,"&gt;0")+1,0)</f>
        <v>0</v>
      </c>
    </row>
    <row r="685" spans="41:48" x14ac:dyDescent="0.15">
      <c r="AO685" s="304">
        <v>19</v>
      </c>
      <c r="AP685" s="304">
        <v>3</v>
      </c>
      <c r="AQ685" s="304">
        <v>8</v>
      </c>
      <c r="AR685" s="306">
        <f ca="1">IF($AQ685=1,IF(INDIRECT(ADDRESS(($AO685-1)*3+$AP685+5,$AQ685+7))="",0,INDIRECT(ADDRESS(($AO685-1)*3+$AP685+5,$AQ685+7))),IF(INDIRECT(ADDRESS(($AO685-1)*3+$AP685+5,$AQ685+7))="",0,IF(COUNTIF(INDIRECT(ADDRESS(($AO685-1)*36+($AP685-1)*12+6,COLUMN())):INDIRECT(ADDRESS(($AO685-1)*36+($AP685-1)*12+$AQ685+4,COLUMN())),INDIRECT(ADDRESS(($AO685-1)*3+$AP685+5,$AQ685+7)))&gt;=1,0,INDIRECT(ADDRESS(($AO685-1)*3+$AP685+5,$AQ685+7)))))</f>
        <v>0</v>
      </c>
      <c r="AS685" s="304">
        <f ca="1">COUNTIF(INDIRECT("H"&amp;(ROW()+12*(($AO685-1)*3+$AP685)-ROW())/12+5):INDIRECT("S"&amp;(ROW()+12*(($AO685-1)*3+$AP685)-ROW())/12+5),AR685)</f>
        <v>0</v>
      </c>
      <c r="AT685" s="306">
        <f ca="1">IF($AQ685=1,IF(INDIRECT(ADDRESS(($AO685-1)*3+$AP685+5,$AQ685+20))="",0,INDIRECT(ADDRESS(($AO685-1)*3+$AP685+5,$AQ685+20))),IF(INDIRECT(ADDRESS(($AO685-1)*3+$AP685+5,$AQ685+20))="",0,IF(COUNTIF(INDIRECT(ADDRESS(($AO685-1)*36+($AP685-1)*12+6,COLUMN())):INDIRECT(ADDRESS(($AO685-1)*36+($AP685-1)*12+$AQ685+4,COLUMN())),INDIRECT(ADDRESS(($AO685-1)*3+$AP685+5,$AQ685+20)))&gt;=1,0,INDIRECT(ADDRESS(($AO685-1)*3+$AP685+5,$AQ685+20)))))</f>
        <v>0</v>
      </c>
      <c r="AU685" s="304">
        <f ca="1">COUNTIF(INDIRECT("U"&amp;(ROW()+12*(($AO685-1)*3+$AP685)-ROW())/12+5):INDIRECT("AF"&amp;(ROW()+12*(($AO685-1)*3+$AP685)-ROW())/12+5),AT685)</f>
        <v>0</v>
      </c>
      <c r="AV685" s="304">
        <f ca="1">IF(AND(AR685+AT685&gt;0,AS685+AU685&gt;0),COUNTIF(AV$6:AV684,"&gt;0")+1,0)</f>
        <v>0</v>
      </c>
    </row>
    <row r="686" spans="41:48" x14ac:dyDescent="0.15">
      <c r="AO686" s="304">
        <v>19</v>
      </c>
      <c r="AP686" s="304">
        <v>3</v>
      </c>
      <c r="AQ686" s="304">
        <v>9</v>
      </c>
      <c r="AR686" s="306">
        <f ca="1">IF($AQ686=1,IF(INDIRECT(ADDRESS(($AO686-1)*3+$AP686+5,$AQ686+7))="",0,INDIRECT(ADDRESS(($AO686-1)*3+$AP686+5,$AQ686+7))),IF(INDIRECT(ADDRESS(($AO686-1)*3+$AP686+5,$AQ686+7))="",0,IF(COUNTIF(INDIRECT(ADDRESS(($AO686-1)*36+($AP686-1)*12+6,COLUMN())):INDIRECT(ADDRESS(($AO686-1)*36+($AP686-1)*12+$AQ686+4,COLUMN())),INDIRECT(ADDRESS(($AO686-1)*3+$AP686+5,$AQ686+7)))&gt;=1,0,INDIRECT(ADDRESS(($AO686-1)*3+$AP686+5,$AQ686+7)))))</f>
        <v>0</v>
      </c>
      <c r="AS686" s="304">
        <f ca="1">COUNTIF(INDIRECT("H"&amp;(ROW()+12*(($AO686-1)*3+$AP686)-ROW())/12+5):INDIRECT("S"&amp;(ROW()+12*(($AO686-1)*3+$AP686)-ROW())/12+5),AR686)</f>
        <v>0</v>
      </c>
      <c r="AT686" s="306">
        <f ca="1">IF($AQ686=1,IF(INDIRECT(ADDRESS(($AO686-1)*3+$AP686+5,$AQ686+20))="",0,INDIRECT(ADDRESS(($AO686-1)*3+$AP686+5,$AQ686+20))),IF(INDIRECT(ADDRESS(($AO686-1)*3+$AP686+5,$AQ686+20))="",0,IF(COUNTIF(INDIRECT(ADDRESS(($AO686-1)*36+($AP686-1)*12+6,COLUMN())):INDIRECT(ADDRESS(($AO686-1)*36+($AP686-1)*12+$AQ686+4,COLUMN())),INDIRECT(ADDRESS(($AO686-1)*3+$AP686+5,$AQ686+20)))&gt;=1,0,INDIRECT(ADDRESS(($AO686-1)*3+$AP686+5,$AQ686+20)))))</f>
        <v>0</v>
      </c>
      <c r="AU686" s="304">
        <f ca="1">COUNTIF(INDIRECT("U"&amp;(ROW()+12*(($AO686-1)*3+$AP686)-ROW())/12+5):INDIRECT("AF"&amp;(ROW()+12*(($AO686-1)*3+$AP686)-ROW())/12+5),AT686)</f>
        <v>0</v>
      </c>
      <c r="AV686" s="304">
        <f ca="1">IF(AND(AR686+AT686&gt;0,AS686+AU686&gt;0),COUNTIF(AV$6:AV685,"&gt;0")+1,0)</f>
        <v>0</v>
      </c>
    </row>
    <row r="687" spans="41:48" x14ac:dyDescent="0.15">
      <c r="AO687" s="304">
        <v>19</v>
      </c>
      <c r="AP687" s="304">
        <v>3</v>
      </c>
      <c r="AQ687" s="304">
        <v>10</v>
      </c>
      <c r="AR687" s="306">
        <f ca="1">IF($AQ687=1,IF(INDIRECT(ADDRESS(($AO687-1)*3+$AP687+5,$AQ687+7))="",0,INDIRECT(ADDRESS(($AO687-1)*3+$AP687+5,$AQ687+7))),IF(INDIRECT(ADDRESS(($AO687-1)*3+$AP687+5,$AQ687+7))="",0,IF(COUNTIF(INDIRECT(ADDRESS(($AO687-1)*36+($AP687-1)*12+6,COLUMN())):INDIRECT(ADDRESS(($AO687-1)*36+($AP687-1)*12+$AQ687+4,COLUMN())),INDIRECT(ADDRESS(($AO687-1)*3+$AP687+5,$AQ687+7)))&gt;=1,0,INDIRECT(ADDRESS(($AO687-1)*3+$AP687+5,$AQ687+7)))))</f>
        <v>0</v>
      </c>
      <c r="AS687" s="304">
        <f ca="1">COUNTIF(INDIRECT("H"&amp;(ROW()+12*(($AO687-1)*3+$AP687)-ROW())/12+5):INDIRECT("S"&amp;(ROW()+12*(($AO687-1)*3+$AP687)-ROW())/12+5),AR687)</f>
        <v>0</v>
      </c>
      <c r="AT687" s="306">
        <f ca="1">IF($AQ687=1,IF(INDIRECT(ADDRESS(($AO687-1)*3+$AP687+5,$AQ687+20))="",0,INDIRECT(ADDRESS(($AO687-1)*3+$AP687+5,$AQ687+20))),IF(INDIRECT(ADDRESS(($AO687-1)*3+$AP687+5,$AQ687+20))="",0,IF(COUNTIF(INDIRECT(ADDRESS(($AO687-1)*36+($AP687-1)*12+6,COLUMN())):INDIRECT(ADDRESS(($AO687-1)*36+($AP687-1)*12+$AQ687+4,COLUMN())),INDIRECT(ADDRESS(($AO687-1)*3+$AP687+5,$AQ687+20)))&gt;=1,0,INDIRECT(ADDRESS(($AO687-1)*3+$AP687+5,$AQ687+20)))))</f>
        <v>0</v>
      </c>
      <c r="AU687" s="304">
        <f ca="1">COUNTIF(INDIRECT("U"&amp;(ROW()+12*(($AO687-1)*3+$AP687)-ROW())/12+5):INDIRECT("AF"&amp;(ROW()+12*(($AO687-1)*3+$AP687)-ROW())/12+5),AT687)</f>
        <v>0</v>
      </c>
      <c r="AV687" s="304">
        <f ca="1">IF(AND(AR687+AT687&gt;0,AS687+AU687&gt;0),COUNTIF(AV$6:AV686,"&gt;0")+1,0)</f>
        <v>0</v>
      </c>
    </row>
    <row r="688" spans="41:48" x14ac:dyDescent="0.15">
      <c r="AO688" s="304">
        <v>19</v>
      </c>
      <c r="AP688" s="304">
        <v>3</v>
      </c>
      <c r="AQ688" s="304">
        <v>11</v>
      </c>
      <c r="AR688" s="306">
        <f ca="1">IF($AQ688=1,IF(INDIRECT(ADDRESS(($AO688-1)*3+$AP688+5,$AQ688+7))="",0,INDIRECT(ADDRESS(($AO688-1)*3+$AP688+5,$AQ688+7))),IF(INDIRECT(ADDRESS(($AO688-1)*3+$AP688+5,$AQ688+7))="",0,IF(COUNTIF(INDIRECT(ADDRESS(($AO688-1)*36+($AP688-1)*12+6,COLUMN())):INDIRECT(ADDRESS(($AO688-1)*36+($AP688-1)*12+$AQ688+4,COLUMN())),INDIRECT(ADDRESS(($AO688-1)*3+$AP688+5,$AQ688+7)))&gt;=1,0,INDIRECT(ADDRESS(($AO688-1)*3+$AP688+5,$AQ688+7)))))</f>
        <v>0</v>
      </c>
      <c r="AS688" s="304">
        <f ca="1">COUNTIF(INDIRECT("H"&amp;(ROW()+12*(($AO688-1)*3+$AP688)-ROW())/12+5):INDIRECT("S"&amp;(ROW()+12*(($AO688-1)*3+$AP688)-ROW())/12+5),AR688)</f>
        <v>0</v>
      </c>
      <c r="AT688" s="306">
        <f ca="1">IF($AQ688=1,IF(INDIRECT(ADDRESS(($AO688-1)*3+$AP688+5,$AQ688+20))="",0,INDIRECT(ADDRESS(($AO688-1)*3+$AP688+5,$AQ688+20))),IF(INDIRECT(ADDRESS(($AO688-1)*3+$AP688+5,$AQ688+20))="",0,IF(COUNTIF(INDIRECT(ADDRESS(($AO688-1)*36+($AP688-1)*12+6,COLUMN())):INDIRECT(ADDRESS(($AO688-1)*36+($AP688-1)*12+$AQ688+4,COLUMN())),INDIRECT(ADDRESS(($AO688-1)*3+$AP688+5,$AQ688+20)))&gt;=1,0,INDIRECT(ADDRESS(($AO688-1)*3+$AP688+5,$AQ688+20)))))</f>
        <v>0</v>
      </c>
      <c r="AU688" s="304">
        <f ca="1">COUNTIF(INDIRECT("U"&amp;(ROW()+12*(($AO688-1)*3+$AP688)-ROW())/12+5):INDIRECT("AF"&amp;(ROW()+12*(($AO688-1)*3+$AP688)-ROW())/12+5),AT688)</f>
        <v>0</v>
      </c>
      <c r="AV688" s="304">
        <f ca="1">IF(AND(AR688+AT688&gt;0,AS688+AU688&gt;0),COUNTIF(AV$6:AV687,"&gt;0")+1,0)</f>
        <v>0</v>
      </c>
    </row>
    <row r="689" spans="41:48" x14ac:dyDescent="0.15">
      <c r="AO689" s="304">
        <v>19</v>
      </c>
      <c r="AP689" s="304">
        <v>3</v>
      </c>
      <c r="AQ689" s="304">
        <v>12</v>
      </c>
      <c r="AR689" s="306">
        <f ca="1">IF($AQ689=1,IF(INDIRECT(ADDRESS(($AO689-1)*3+$AP689+5,$AQ689+7))="",0,INDIRECT(ADDRESS(($AO689-1)*3+$AP689+5,$AQ689+7))),IF(INDIRECT(ADDRESS(($AO689-1)*3+$AP689+5,$AQ689+7))="",0,IF(COUNTIF(INDIRECT(ADDRESS(($AO689-1)*36+($AP689-1)*12+6,COLUMN())):INDIRECT(ADDRESS(($AO689-1)*36+($AP689-1)*12+$AQ689+4,COLUMN())),INDIRECT(ADDRESS(($AO689-1)*3+$AP689+5,$AQ689+7)))&gt;=1,0,INDIRECT(ADDRESS(($AO689-1)*3+$AP689+5,$AQ689+7)))))</f>
        <v>0</v>
      </c>
      <c r="AS689" s="304">
        <f ca="1">COUNTIF(INDIRECT("H"&amp;(ROW()+12*(($AO689-1)*3+$AP689)-ROW())/12+5):INDIRECT("S"&amp;(ROW()+12*(($AO689-1)*3+$AP689)-ROW())/12+5),AR689)</f>
        <v>0</v>
      </c>
      <c r="AT689" s="306">
        <f ca="1">IF($AQ689=1,IF(INDIRECT(ADDRESS(($AO689-1)*3+$AP689+5,$AQ689+20))="",0,INDIRECT(ADDRESS(($AO689-1)*3+$AP689+5,$AQ689+20))),IF(INDIRECT(ADDRESS(($AO689-1)*3+$AP689+5,$AQ689+20))="",0,IF(COUNTIF(INDIRECT(ADDRESS(($AO689-1)*36+($AP689-1)*12+6,COLUMN())):INDIRECT(ADDRESS(($AO689-1)*36+($AP689-1)*12+$AQ689+4,COLUMN())),INDIRECT(ADDRESS(($AO689-1)*3+$AP689+5,$AQ689+20)))&gt;=1,0,INDIRECT(ADDRESS(($AO689-1)*3+$AP689+5,$AQ689+20)))))</f>
        <v>0</v>
      </c>
      <c r="AU689" s="304">
        <f ca="1">COUNTIF(INDIRECT("U"&amp;(ROW()+12*(($AO689-1)*3+$AP689)-ROW())/12+5):INDIRECT("AF"&amp;(ROW()+12*(($AO689-1)*3+$AP689)-ROW())/12+5),AT689)</f>
        <v>0</v>
      </c>
      <c r="AV689" s="304">
        <f ca="1">IF(AND(AR689+AT689&gt;0,AS689+AU689&gt;0),COUNTIF(AV$6:AV688,"&gt;0")+1,0)</f>
        <v>0</v>
      </c>
    </row>
    <row r="690" spans="41:48" x14ac:dyDescent="0.15">
      <c r="AO690" s="304">
        <v>20</v>
      </c>
      <c r="AP690" s="304">
        <v>1</v>
      </c>
      <c r="AQ690" s="304">
        <v>1</v>
      </c>
      <c r="AR690" s="306">
        <f ca="1">IF($AQ690=1,IF(INDIRECT(ADDRESS(($AO690-1)*3+$AP690+5,$AQ690+7))="",0,INDIRECT(ADDRESS(($AO690-1)*3+$AP690+5,$AQ690+7))),IF(INDIRECT(ADDRESS(($AO690-1)*3+$AP690+5,$AQ690+7))="",0,IF(COUNTIF(INDIRECT(ADDRESS(($AO690-1)*36+($AP690-1)*12+6,COLUMN())):INDIRECT(ADDRESS(($AO690-1)*36+($AP690-1)*12+$AQ690+4,COLUMN())),INDIRECT(ADDRESS(($AO690-1)*3+$AP690+5,$AQ690+7)))&gt;=1,0,INDIRECT(ADDRESS(($AO690-1)*3+$AP690+5,$AQ690+7)))))</f>
        <v>0</v>
      </c>
      <c r="AS690" s="304">
        <f ca="1">COUNTIF(INDIRECT("H"&amp;(ROW()+12*(($AO690-1)*3+$AP690)-ROW())/12+5):INDIRECT("S"&amp;(ROW()+12*(($AO690-1)*3+$AP690)-ROW())/12+5),AR690)</f>
        <v>0</v>
      </c>
      <c r="AT690" s="306">
        <f ca="1">IF($AQ690=1,IF(INDIRECT(ADDRESS(($AO690-1)*3+$AP690+5,$AQ690+20))="",0,INDIRECT(ADDRESS(($AO690-1)*3+$AP690+5,$AQ690+20))),IF(INDIRECT(ADDRESS(($AO690-1)*3+$AP690+5,$AQ690+20))="",0,IF(COUNTIF(INDIRECT(ADDRESS(($AO690-1)*36+($AP690-1)*12+6,COLUMN())):INDIRECT(ADDRESS(($AO690-1)*36+($AP690-1)*12+$AQ690+4,COLUMN())),INDIRECT(ADDRESS(($AO690-1)*3+$AP690+5,$AQ690+20)))&gt;=1,0,INDIRECT(ADDRESS(($AO690-1)*3+$AP690+5,$AQ690+20)))))</f>
        <v>0</v>
      </c>
      <c r="AU690" s="304">
        <f ca="1">COUNTIF(INDIRECT("U"&amp;(ROW()+12*(($AO690-1)*3+$AP690)-ROW())/12+5):INDIRECT("AF"&amp;(ROW()+12*(($AO690-1)*3+$AP690)-ROW())/12+5),AT690)</f>
        <v>0</v>
      </c>
      <c r="AV690" s="304">
        <f ca="1">IF(AND(AR690+AT690&gt;0,AS690+AU690&gt;0),COUNTIF(AV$6:AV689,"&gt;0")+1,0)</f>
        <v>0</v>
      </c>
    </row>
    <row r="691" spans="41:48" x14ac:dyDescent="0.15">
      <c r="AO691" s="304">
        <v>20</v>
      </c>
      <c r="AP691" s="304">
        <v>1</v>
      </c>
      <c r="AQ691" s="304">
        <v>2</v>
      </c>
      <c r="AR691" s="306">
        <f ca="1">IF($AQ691=1,IF(INDIRECT(ADDRESS(($AO691-1)*3+$AP691+5,$AQ691+7))="",0,INDIRECT(ADDRESS(($AO691-1)*3+$AP691+5,$AQ691+7))),IF(INDIRECT(ADDRESS(($AO691-1)*3+$AP691+5,$AQ691+7))="",0,IF(COUNTIF(INDIRECT(ADDRESS(($AO691-1)*36+($AP691-1)*12+6,COLUMN())):INDIRECT(ADDRESS(($AO691-1)*36+($AP691-1)*12+$AQ691+4,COLUMN())),INDIRECT(ADDRESS(($AO691-1)*3+$AP691+5,$AQ691+7)))&gt;=1,0,INDIRECT(ADDRESS(($AO691-1)*3+$AP691+5,$AQ691+7)))))</f>
        <v>0</v>
      </c>
      <c r="AS691" s="304">
        <f ca="1">COUNTIF(INDIRECT("H"&amp;(ROW()+12*(($AO691-1)*3+$AP691)-ROW())/12+5):INDIRECT("S"&amp;(ROW()+12*(($AO691-1)*3+$AP691)-ROW())/12+5),AR691)</f>
        <v>0</v>
      </c>
      <c r="AT691" s="306">
        <f ca="1">IF($AQ691=1,IF(INDIRECT(ADDRESS(($AO691-1)*3+$AP691+5,$AQ691+20))="",0,INDIRECT(ADDRESS(($AO691-1)*3+$AP691+5,$AQ691+20))),IF(INDIRECT(ADDRESS(($AO691-1)*3+$AP691+5,$AQ691+20))="",0,IF(COUNTIF(INDIRECT(ADDRESS(($AO691-1)*36+($AP691-1)*12+6,COLUMN())):INDIRECT(ADDRESS(($AO691-1)*36+($AP691-1)*12+$AQ691+4,COLUMN())),INDIRECT(ADDRESS(($AO691-1)*3+$AP691+5,$AQ691+20)))&gt;=1,0,INDIRECT(ADDRESS(($AO691-1)*3+$AP691+5,$AQ691+20)))))</f>
        <v>0</v>
      </c>
      <c r="AU691" s="304">
        <f ca="1">COUNTIF(INDIRECT("U"&amp;(ROW()+12*(($AO691-1)*3+$AP691)-ROW())/12+5):INDIRECT("AF"&amp;(ROW()+12*(($AO691-1)*3+$AP691)-ROW())/12+5),AT691)</f>
        <v>0</v>
      </c>
      <c r="AV691" s="304">
        <f ca="1">IF(AND(AR691+AT691&gt;0,AS691+AU691&gt;0),COUNTIF(AV$6:AV690,"&gt;0")+1,0)</f>
        <v>0</v>
      </c>
    </row>
    <row r="692" spans="41:48" x14ac:dyDescent="0.15">
      <c r="AO692" s="304">
        <v>20</v>
      </c>
      <c r="AP692" s="304">
        <v>1</v>
      </c>
      <c r="AQ692" s="304">
        <v>3</v>
      </c>
      <c r="AR692" s="306">
        <f ca="1">IF($AQ692=1,IF(INDIRECT(ADDRESS(($AO692-1)*3+$AP692+5,$AQ692+7))="",0,INDIRECT(ADDRESS(($AO692-1)*3+$AP692+5,$AQ692+7))),IF(INDIRECT(ADDRESS(($AO692-1)*3+$AP692+5,$AQ692+7))="",0,IF(COUNTIF(INDIRECT(ADDRESS(($AO692-1)*36+($AP692-1)*12+6,COLUMN())):INDIRECT(ADDRESS(($AO692-1)*36+($AP692-1)*12+$AQ692+4,COLUMN())),INDIRECT(ADDRESS(($AO692-1)*3+$AP692+5,$AQ692+7)))&gt;=1,0,INDIRECT(ADDRESS(($AO692-1)*3+$AP692+5,$AQ692+7)))))</f>
        <v>0</v>
      </c>
      <c r="AS692" s="304">
        <f ca="1">COUNTIF(INDIRECT("H"&amp;(ROW()+12*(($AO692-1)*3+$AP692)-ROW())/12+5):INDIRECT("S"&amp;(ROW()+12*(($AO692-1)*3+$AP692)-ROW())/12+5),AR692)</f>
        <v>0</v>
      </c>
      <c r="AT692" s="306">
        <f ca="1">IF($AQ692=1,IF(INDIRECT(ADDRESS(($AO692-1)*3+$AP692+5,$AQ692+20))="",0,INDIRECT(ADDRESS(($AO692-1)*3+$AP692+5,$AQ692+20))),IF(INDIRECT(ADDRESS(($AO692-1)*3+$AP692+5,$AQ692+20))="",0,IF(COUNTIF(INDIRECT(ADDRESS(($AO692-1)*36+($AP692-1)*12+6,COLUMN())):INDIRECT(ADDRESS(($AO692-1)*36+($AP692-1)*12+$AQ692+4,COLUMN())),INDIRECT(ADDRESS(($AO692-1)*3+$AP692+5,$AQ692+20)))&gt;=1,0,INDIRECT(ADDRESS(($AO692-1)*3+$AP692+5,$AQ692+20)))))</f>
        <v>0</v>
      </c>
      <c r="AU692" s="304">
        <f ca="1">COUNTIF(INDIRECT("U"&amp;(ROW()+12*(($AO692-1)*3+$AP692)-ROW())/12+5):INDIRECT("AF"&amp;(ROW()+12*(($AO692-1)*3+$AP692)-ROW())/12+5),AT692)</f>
        <v>0</v>
      </c>
      <c r="AV692" s="304">
        <f ca="1">IF(AND(AR692+AT692&gt;0,AS692+AU692&gt;0),COUNTIF(AV$6:AV691,"&gt;0")+1,0)</f>
        <v>0</v>
      </c>
    </row>
    <row r="693" spans="41:48" x14ac:dyDescent="0.15">
      <c r="AO693" s="304">
        <v>20</v>
      </c>
      <c r="AP693" s="304">
        <v>1</v>
      </c>
      <c r="AQ693" s="304">
        <v>4</v>
      </c>
      <c r="AR693" s="306">
        <f ca="1">IF($AQ693=1,IF(INDIRECT(ADDRESS(($AO693-1)*3+$AP693+5,$AQ693+7))="",0,INDIRECT(ADDRESS(($AO693-1)*3+$AP693+5,$AQ693+7))),IF(INDIRECT(ADDRESS(($AO693-1)*3+$AP693+5,$AQ693+7))="",0,IF(COUNTIF(INDIRECT(ADDRESS(($AO693-1)*36+($AP693-1)*12+6,COLUMN())):INDIRECT(ADDRESS(($AO693-1)*36+($AP693-1)*12+$AQ693+4,COLUMN())),INDIRECT(ADDRESS(($AO693-1)*3+$AP693+5,$AQ693+7)))&gt;=1,0,INDIRECT(ADDRESS(($AO693-1)*3+$AP693+5,$AQ693+7)))))</f>
        <v>0</v>
      </c>
      <c r="AS693" s="304">
        <f ca="1">COUNTIF(INDIRECT("H"&amp;(ROW()+12*(($AO693-1)*3+$AP693)-ROW())/12+5):INDIRECT("S"&amp;(ROW()+12*(($AO693-1)*3+$AP693)-ROW())/12+5),AR693)</f>
        <v>0</v>
      </c>
      <c r="AT693" s="306">
        <f ca="1">IF($AQ693=1,IF(INDIRECT(ADDRESS(($AO693-1)*3+$AP693+5,$AQ693+20))="",0,INDIRECT(ADDRESS(($AO693-1)*3+$AP693+5,$AQ693+20))),IF(INDIRECT(ADDRESS(($AO693-1)*3+$AP693+5,$AQ693+20))="",0,IF(COUNTIF(INDIRECT(ADDRESS(($AO693-1)*36+($AP693-1)*12+6,COLUMN())):INDIRECT(ADDRESS(($AO693-1)*36+($AP693-1)*12+$AQ693+4,COLUMN())),INDIRECT(ADDRESS(($AO693-1)*3+$AP693+5,$AQ693+20)))&gt;=1,0,INDIRECT(ADDRESS(($AO693-1)*3+$AP693+5,$AQ693+20)))))</f>
        <v>0</v>
      </c>
      <c r="AU693" s="304">
        <f ca="1">COUNTIF(INDIRECT("U"&amp;(ROW()+12*(($AO693-1)*3+$AP693)-ROW())/12+5):INDIRECT("AF"&amp;(ROW()+12*(($AO693-1)*3+$AP693)-ROW())/12+5),AT693)</f>
        <v>0</v>
      </c>
      <c r="AV693" s="304">
        <f ca="1">IF(AND(AR693+AT693&gt;0,AS693+AU693&gt;0),COUNTIF(AV$6:AV692,"&gt;0")+1,0)</f>
        <v>0</v>
      </c>
    </row>
    <row r="694" spans="41:48" x14ac:dyDescent="0.15">
      <c r="AO694" s="304">
        <v>20</v>
      </c>
      <c r="AP694" s="304">
        <v>1</v>
      </c>
      <c r="AQ694" s="304">
        <v>5</v>
      </c>
      <c r="AR694" s="306">
        <f ca="1">IF($AQ694=1,IF(INDIRECT(ADDRESS(($AO694-1)*3+$AP694+5,$AQ694+7))="",0,INDIRECT(ADDRESS(($AO694-1)*3+$AP694+5,$AQ694+7))),IF(INDIRECT(ADDRESS(($AO694-1)*3+$AP694+5,$AQ694+7))="",0,IF(COUNTIF(INDIRECT(ADDRESS(($AO694-1)*36+($AP694-1)*12+6,COLUMN())):INDIRECT(ADDRESS(($AO694-1)*36+($AP694-1)*12+$AQ694+4,COLUMN())),INDIRECT(ADDRESS(($AO694-1)*3+$AP694+5,$AQ694+7)))&gt;=1,0,INDIRECT(ADDRESS(($AO694-1)*3+$AP694+5,$AQ694+7)))))</f>
        <v>0</v>
      </c>
      <c r="AS694" s="304">
        <f ca="1">COUNTIF(INDIRECT("H"&amp;(ROW()+12*(($AO694-1)*3+$AP694)-ROW())/12+5):INDIRECT("S"&amp;(ROW()+12*(($AO694-1)*3+$AP694)-ROW())/12+5),AR694)</f>
        <v>0</v>
      </c>
      <c r="AT694" s="306">
        <f ca="1">IF($AQ694=1,IF(INDIRECT(ADDRESS(($AO694-1)*3+$AP694+5,$AQ694+20))="",0,INDIRECT(ADDRESS(($AO694-1)*3+$AP694+5,$AQ694+20))),IF(INDIRECT(ADDRESS(($AO694-1)*3+$AP694+5,$AQ694+20))="",0,IF(COUNTIF(INDIRECT(ADDRESS(($AO694-1)*36+($AP694-1)*12+6,COLUMN())):INDIRECT(ADDRESS(($AO694-1)*36+($AP694-1)*12+$AQ694+4,COLUMN())),INDIRECT(ADDRESS(($AO694-1)*3+$AP694+5,$AQ694+20)))&gt;=1,0,INDIRECT(ADDRESS(($AO694-1)*3+$AP694+5,$AQ694+20)))))</f>
        <v>0</v>
      </c>
      <c r="AU694" s="304">
        <f ca="1">COUNTIF(INDIRECT("U"&amp;(ROW()+12*(($AO694-1)*3+$AP694)-ROW())/12+5):INDIRECT("AF"&amp;(ROW()+12*(($AO694-1)*3+$AP694)-ROW())/12+5),AT694)</f>
        <v>0</v>
      </c>
      <c r="AV694" s="304">
        <f ca="1">IF(AND(AR694+AT694&gt;0,AS694+AU694&gt;0),COUNTIF(AV$6:AV693,"&gt;0")+1,0)</f>
        <v>0</v>
      </c>
    </row>
    <row r="695" spans="41:48" x14ac:dyDescent="0.15">
      <c r="AO695" s="304">
        <v>20</v>
      </c>
      <c r="AP695" s="304">
        <v>1</v>
      </c>
      <c r="AQ695" s="304">
        <v>6</v>
      </c>
      <c r="AR695" s="306">
        <f ca="1">IF($AQ695=1,IF(INDIRECT(ADDRESS(($AO695-1)*3+$AP695+5,$AQ695+7))="",0,INDIRECT(ADDRESS(($AO695-1)*3+$AP695+5,$AQ695+7))),IF(INDIRECT(ADDRESS(($AO695-1)*3+$AP695+5,$AQ695+7))="",0,IF(COUNTIF(INDIRECT(ADDRESS(($AO695-1)*36+($AP695-1)*12+6,COLUMN())):INDIRECT(ADDRESS(($AO695-1)*36+($AP695-1)*12+$AQ695+4,COLUMN())),INDIRECT(ADDRESS(($AO695-1)*3+$AP695+5,$AQ695+7)))&gt;=1,0,INDIRECT(ADDRESS(($AO695-1)*3+$AP695+5,$AQ695+7)))))</f>
        <v>0</v>
      </c>
      <c r="AS695" s="304">
        <f ca="1">COUNTIF(INDIRECT("H"&amp;(ROW()+12*(($AO695-1)*3+$AP695)-ROW())/12+5):INDIRECT("S"&amp;(ROW()+12*(($AO695-1)*3+$AP695)-ROW())/12+5),AR695)</f>
        <v>0</v>
      </c>
      <c r="AT695" s="306">
        <f ca="1">IF($AQ695=1,IF(INDIRECT(ADDRESS(($AO695-1)*3+$AP695+5,$AQ695+20))="",0,INDIRECT(ADDRESS(($AO695-1)*3+$AP695+5,$AQ695+20))),IF(INDIRECT(ADDRESS(($AO695-1)*3+$AP695+5,$AQ695+20))="",0,IF(COUNTIF(INDIRECT(ADDRESS(($AO695-1)*36+($AP695-1)*12+6,COLUMN())):INDIRECT(ADDRESS(($AO695-1)*36+($AP695-1)*12+$AQ695+4,COLUMN())),INDIRECT(ADDRESS(($AO695-1)*3+$AP695+5,$AQ695+20)))&gt;=1,0,INDIRECT(ADDRESS(($AO695-1)*3+$AP695+5,$AQ695+20)))))</f>
        <v>0</v>
      </c>
      <c r="AU695" s="304">
        <f ca="1">COUNTIF(INDIRECT("U"&amp;(ROW()+12*(($AO695-1)*3+$AP695)-ROW())/12+5):INDIRECT("AF"&amp;(ROW()+12*(($AO695-1)*3+$AP695)-ROW())/12+5),AT695)</f>
        <v>0</v>
      </c>
      <c r="AV695" s="304">
        <f ca="1">IF(AND(AR695+AT695&gt;0,AS695+AU695&gt;0),COUNTIF(AV$6:AV694,"&gt;0")+1,0)</f>
        <v>0</v>
      </c>
    </row>
    <row r="696" spans="41:48" x14ac:dyDescent="0.15">
      <c r="AO696" s="304">
        <v>20</v>
      </c>
      <c r="AP696" s="304">
        <v>1</v>
      </c>
      <c r="AQ696" s="304">
        <v>7</v>
      </c>
      <c r="AR696" s="306">
        <f ca="1">IF($AQ696=1,IF(INDIRECT(ADDRESS(($AO696-1)*3+$AP696+5,$AQ696+7))="",0,INDIRECT(ADDRESS(($AO696-1)*3+$AP696+5,$AQ696+7))),IF(INDIRECT(ADDRESS(($AO696-1)*3+$AP696+5,$AQ696+7))="",0,IF(COUNTIF(INDIRECT(ADDRESS(($AO696-1)*36+($AP696-1)*12+6,COLUMN())):INDIRECT(ADDRESS(($AO696-1)*36+($AP696-1)*12+$AQ696+4,COLUMN())),INDIRECT(ADDRESS(($AO696-1)*3+$AP696+5,$AQ696+7)))&gt;=1,0,INDIRECT(ADDRESS(($AO696-1)*3+$AP696+5,$AQ696+7)))))</f>
        <v>0</v>
      </c>
      <c r="AS696" s="304">
        <f ca="1">COUNTIF(INDIRECT("H"&amp;(ROW()+12*(($AO696-1)*3+$AP696)-ROW())/12+5):INDIRECT("S"&amp;(ROW()+12*(($AO696-1)*3+$AP696)-ROW())/12+5),AR696)</f>
        <v>0</v>
      </c>
      <c r="AT696" s="306">
        <f ca="1">IF($AQ696=1,IF(INDIRECT(ADDRESS(($AO696-1)*3+$AP696+5,$AQ696+20))="",0,INDIRECT(ADDRESS(($AO696-1)*3+$AP696+5,$AQ696+20))),IF(INDIRECT(ADDRESS(($AO696-1)*3+$AP696+5,$AQ696+20))="",0,IF(COUNTIF(INDIRECT(ADDRESS(($AO696-1)*36+($AP696-1)*12+6,COLUMN())):INDIRECT(ADDRESS(($AO696-1)*36+($AP696-1)*12+$AQ696+4,COLUMN())),INDIRECT(ADDRESS(($AO696-1)*3+$AP696+5,$AQ696+20)))&gt;=1,0,INDIRECT(ADDRESS(($AO696-1)*3+$AP696+5,$AQ696+20)))))</f>
        <v>0</v>
      </c>
      <c r="AU696" s="304">
        <f ca="1">COUNTIF(INDIRECT("U"&amp;(ROW()+12*(($AO696-1)*3+$AP696)-ROW())/12+5):INDIRECT("AF"&amp;(ROW()+12*(($AO696-1)*3+$AP696)-ROW())/12+5),AT696)</f>
        <v>0</v>
      </c>
      <c r="AV696" s="304">
        <f ca="1">IF(AND(AR696+AT696&gt;0,AS696+AU696&gt;0),COUNTIF(AV$6:AV695,"&gt;0")+1,0)</f>
        <v>0</v>
      </c>
    </row>
    <row r="697" spans="41:48" x14ac:dyDescent="0.15">
      <c r="AO697" s="304">
        <v>20</v>
      </c>
      <c r="AP697" s="304">
        <v>1</v>
      </c>
      <c r="AQ697" s="304">
        <v>8</v>
      </c>
      <c r="AR697" s="306">
        <f ca="1">IF($AQ697=1,IF(INDIRECT(ADDRESS(($AO697-1)*3+$AP697+5,$AQ697+7))="",0,INDIRECT(ADDRESS(($AO697-1)*3+$AP697+5,$AQ697+7))),IF(INDIRECT(ADDRESS(($AO697-1)*3+$AP697+5,$AQ697+7))="",0,IF(COUNTIF(INDIRECT(ADDRESS(($AO697-1)*36+($AP697-1)*12+6,COLUMN())):INDIRECT(ADDRESS(($AO697-1)*36+($AP697-1)*12+$AQ697+4,COLUMN())),INDIRECT(ADDRESS(($AO697-1)*3+$AP697+5,$AQ697+7)))&gt;=1,0,INDIRECT(ADDRESS(($AO697-1)*3+$AP697+5,$AQ697+7)))))</f>
        <v>0</v>
      </c>
      <c r="AS697" s="304">
        <f ca="1">COUNTIF(INDIRECT("H"&amp;(ROW()+12*(($AO697-1)*3+$AP697)-ROW())/12+5):INDIRECT("S"&amp;(ROW()+12*(($AO697-1)*3+$AP697)-ROW())/12+5),AR697)</f>
        <v>0</v>
      </c>
      <c r="AT697" s="306">
        <f ca="1">IF($AQ697=1,IF(INDIRECT(ADDRESS(($AO697-1)*3+$AP697+5,$AQ697+20))="",0,INDIRECT(ADDRESS(($AO697-1)*3+$AP697+5,$AQ697+20))),IF(INDIRECT(ADDRESS(($AO697-1)*3+$AP697+5,$AQ697+20))="",0,IF(COUNTIF(INDIRECT(ADDRESS(($AO697-1)*36+($AP697-1)*12+6,COLUMN())):INDIRECT(ADDRESS(($AO697-1)*36+($AP697-1)*12+$AQ697+4,COLUMN())),INDIRECT(ADDRESS(($AO697-1)*3+$AP697+5,$AQ697+20)))&gt;=1,0,INDIRECT(ADDRESS(($AO697-1)*3+$AP697+5,$AQ697+20)))))</f>
        <v>0</v>
      </c>
      <c r="AU697" s="304">
        <f ca="1">COUNTIF(INDIRECT("U"&amp;(ROW()+12*(($AO697-1)*3+$AP697)-ROW())/12+5):INDIRECT("AF"&amp;(ROW()+12*(($AO697-1)*3+$AP697)-ROW())/12+5),AT697)</f>
        <v>0</v>
      </c>
      <c r="AV697" s="304">
        <f ca="1">IF(AND(AR697+AT697&gt;0,AS697+AU697&gt;0),COUNTIF(AV$6:AV696,"&gt;0")+1,0)</f>
        <v>0</v>
      </c>
    </row>
    <row r="698" spans="41:48" x14ac:dyDescent="0.15">
      <c r="AO698" s="304">
        <v>20</v>
      </c>
      <c r="AP698" s="304">
        <v>1</v>
      </c>
      <c r="AQ698" s="304">
        <v>9</v>
      </c>
      <c r="AR698" s="306">
        <f ca="1">IF($AQ698=1,IF(INDIRECT(ADDRESS(($AO698-1)*3+$AP698+5,$AQ698+7))="",0,INDIRECT(ADDRESS(($AO698-1)*3+$AP698+5,$AQ698+7))),IF(INDIRECT(ADDRESS(($AO698-1)*3+$AP698+5,$AQ698+7))="",0,IF(COUNTIF(INDIRECT(ADDRESS(($AO698-1)*36+($AP698-1)*12+6,COLUMN())):INDIRECT(ADDRESS(($AO698-1)*36+($AP698-1)*12+$AQ698+4,COLUMN())),INDIRECT(ADDRESS(($AO698-1)*3+$AP698+5,$AQ698+7)))&gt;=1,0,INDIRECT(ADDRESS(($AO698-1)*3+$AP698+5,$AQ698+7)))))</f>
        <v>0</v>
      </c>
      <c r="AS698" s="304">
        <f ca="1">COUNTIF(INDIRECT("H"&amp;(ROW()+12*(($AO698-1)*3+$AP698)-ROW())/12+5):INDIRECT("S"&amp;(ROW()+12*(($AO698-1)*3+$AP698)-ROW())/12+5),AR698)</f>
        <v>0</v>
      </c>
      <c r="AT698" s="306">
        <f ca="1">IF($AQ698=1,IF(INDIRECT(ADDRESS(($AO698-1)*3+$AP698+5,$AQ698+20))="",0,INDIRECT(ADDRESS(($AO698-1)*3+$AP698+5,$AQ698+20))),IF(INDIRECT(ADDRESS(($AO698-1)*3+$AP698+5,$AQ698+20))="",0,IF(COUNTIF(INDIRECT(ADDRESS(($AO698-1)*36+($AP698-1)*12+6,COLUMN())):INDIRECT(ADDRESS(($AO698-1)*36+($AP698-1)*12+$AQ698+4,COLUMN())),INDIRECT(ADDRESS(($AO698-1)*3+$AP698+5,$AQ698+20)))&gt;=1,0,INDIRECT(ADDRESS(($AO698-1)*3+$AP698+5,$AQ698+20)))))</f>
        <v>0</v>
      </c>
      <c r="AU698" s="304">
        <f ca="1">COUNTIF(INDIRECT("U"&amp;(ROW()+12*(($AO698-1)*3+$AP698)-ROW())/12+5):INDIRECT("AF"&amp;(ROW()+12*(($AO698-1)*3+$AP698)-ROW())/12+5),AT698)</f>
        <v>0</v>
      </c>
      <c r="AV698" s="304">
        <f ca="1">IF(AND(AR698+AT698&gt;0,AS698+AU698&gt;0),COUNTIF(AV$6:AV697,"&gt;0")+1,0)</f>
        <v>0</v>
      </c>
    </row>
    <row r="699" spans="41:48" x14ac:dyDescent="0.15">
      <c r="AO699" s="304">
        <v>20</v>
      </c>
      <c r="AP699" s="304">
        <v>1</v>
      </c>
      <c r="AQ699" s="304">
        <v>10</v>
      </c>
      <c r="AR699" s="306">
        <f ca="1">IF($AQ699=1,IF(INDIRECT(ADDRESS(($AO699-1)*3+$AP699+5,$AQ699+7))="",0,INDIRECT(ADDRESS(($AO699-1)*3+$AP699+5,$AQ699+7))),IF(INDIRECT(ADDRESS(($AO699-1)*3+$AP699+5,$AQ699+7))="",0,IF(COUNTIF(INDIRECT(ADDRESS(($AO699-1)*36+($AP699-1)*12+6,COLUMN())):INDIRECT(ADDRESS(($AO699-1)*36+($AP699-1)*12+$AQ699+4,COLUMN())),INDIRECT(ADDRESS(($AO699-1)*3+$AP699+5,$AQ699+7)))&gt;=1,0,INDIRECT(ADDRESS(($AO699-1)*3+$AP699+5,$AQ699+7)))))</f>
        <v>0</v>
      </c>
      <c r="AS699" s="304">
        <f ca="1">COUNTIF(INDIRECT("H"&amp;(ROW()+12*(($AO699-1)*3+$AP699)-ROW())/12+5):INDIRECT("S"&amp;(ROW()+12*(($AO699-1)*3+$AP699)-ROW())/12+5),AR699)</f>
        <v>0</v>
      </c>
      <c r="AT699" s="306">
        <f ca="1">IF($AQ699=1,IF(INDIRECT(ADDRESS(($AO699-1)*3+$AP699+5,$AQ699+20))="",0,INDIRECT(ADDRESS(($AO699-1)*3+$AP699+5,$AQ699+20))),IF(INDIRECT(ADDRESS(($AO699-1)*3+$AP699+5,$AQ699+20))="",0,IF(COUNTIF(INDIRECT(ADDRESS(($AO699-1)*36+($AP699-1)*12+6,COLUMN())):INDIRECT(ADDRESS(($AO699-1)*36+($AP699-1)*12+$AQ699+4,COLUMN())),INDIRECT(ADDRESS(($AO699-1)*3+$AP699+5,$AQ699+20)))&gt;=1,0,INDIRECT(ADDRESS(($AO699-1)*3+$AP699+5,$AQ699+20)))))</f>
        <v>0</v>
      </c>
      <c r="AU699" s="304">
        <f ca="1">COUNTIF(INDIRECT("U"&amp;(ROW()+12*(($AO699-1)*3+$AP699)-ROW())/12+5):INDIRECT("AF"&amp;(ROW()+12*(($AO699-1)*3+$AP699)-ROW())/12+5),AT699)</f>
        <v>0</v>
      </c>
      <c r="AV699" s="304">
        <f ca="1">IF(AND(AR699+AT699&gt;0,AS699+AU699&gt;0),COUNTIF(AV$6:AV698,"&gt;0")+1,0)</f>
        <v>0</v>
      </c>
    </row>
    <row r="700" spans="41:48" x14ac:dyDescent="0.15">
      <c r="AO700" s="304">
        <v>20</v>
      </c>
      <c r="AP700" s="304">
        <v>1</v>
      </c>
      <c r="AQ700" s="304">
        <v>11</v>
      </c>
      <c r="AR700" s="306">
        <f ca="1">IF($AQ700=1,IF(INDIRECT(ADDRESS(($AO700-1)*3+$AP700+5,$AQ700+7))="",0,INDIRECT(ADDRESS(($AO700-1)*3+$AP700+5,$AQ700+7))),IF(INDIRECT(ADDRESS(($AO700-1)*3+$AP700+5,$AQ700+7))="",0,IF(COUNTIF(INDIRECT(ADDRESS(($AO700-1)*36+($AP700-1)*12+6,COLUMN())):INDIRECT(ADDRESS(($AO700-1)*36+($AP700-1)*12+$AQ700+4,COLUMN())),INDIRECT(ADDRESS(($AO700-1)*3+$AP700+5,$AQ700+7)))&gt;=1,0,INDIRECT(ADDRESS(($AO700-1)*3+$AP700+5,$AQ700+7)))))</f>
        <v>0</v>
      </c>
      <c r="AS700" s="304">
        <f ca="1">COUNTIF(INDIRECT("H"&amp;(ROW()+12*(($AO700-1)*3+$AP700)-ROW())/12+5):INDIRECT("S"&amp;(ROW()+12*(($AO700-1)*3+$AP700)-ROW())/12+5),AR700)</f>
        <v>0</v>
      </c>
      <c r="AT700" s="306">
        <f ca="1">IF($AQ700=1,IF(INDIRECT(ADDRESS(($AO700-1)*3+$AP700+5,$AQ700+20))="",0,INDIRECT(ADDRESS(($AO700-1)*3+$AP700+5,$AQ700+20))),IF(INDIRECT(ADDRESS(($AO700-1)*3+$AP700+5,$AQ700+20))="",0,IF(COUNTIF(INDIRECT(ADDRESS(($AO700-1)*36+($AP700-1)*12+6,COLUMN())):INDIRECT(ADDRESS(($AO700-1)*36+($AP700-1)*12+$AQ700+4,COLUMN())),INDIRECT(ADDRESS(($AO700-1)*3+$AP700+5,$AQ700+20)))&gt;=1,0,INDIRECT(ADDRESS(($AO700-1)*3+$AP700+5,$AQ700+20)))))</f>
        <v>0</v>
      </c>
      <c r="AU700" s="304">
        <f ca="1">COUNTIF(INDIRECT("U"&amp;(ROW()+12*(($AO700-1)*3+$AP700)-ROW())/12+5):INDIRECT("AF"&amp;(ROW()+12*(($AO700-1)*3+$AP700)-ROW())/12+5),AT700)</f>
        <v>0</v>
      </c>
      <c r="AV700" s="304">
        <f ca="1">IF(AND(AR700+AT700&gt;0,AS700+AU700&gt;0),COUNTIF(AV$6:AV699,"&gt;0")+1,0)</f>
        <v>0</v>
      </c>
    </row>
    <row r="701" spans="41:48" x14ac:dyDescent="0.15">
      <c r="AO701" s="304">
        <v>20</v>
      </c>
      <c r="AP701" s="304">
        <v>1</v>
      </c>
      <c r="AQ701" s="304">
        <v>12</v>
      </c>
      <c r="AR701" s="306">
        <f ca="1">IF($AQ701=1,IF(INDIRECT(ADDRESS(($AO701-1)*3+$AP701+5,$AQ701+7))="",0,INDIRECT(ADDRESS(($AO701-1)*3+$AP701+5,$AQ701+7))),IF(INDIRECT(ADDRESS(($AO701-1)*3+$AP701+5,$AQ701+7))="",0,IF(COUNTIF(INDIRECT(ADDRESS(($AO701-1)*36+($AP701-1)*12+6,COLUMN())):INDIRECT(ADDRESS(($AO701-1)*36+($AP701-1)*12+$AQ701+4,COLUMN())),INDIRECT(ADDRESS(($AO701-1)*3+$AP701+5,$AQ701+7)))&gt;=1,0,INDIRECT(ADDRESS(($AO701-1)*3+$AP701+5,$AQ701+7)))))</f>
        <v>0</v>
      </c>
      <c r="AS701" s="304">
        <f ca="1">COUNTIF(INDIRECT("H"&amp;(ROW()+12*(($AO701-1)*3+$AP701)-ROW())/12+5):INDIRECT("S"&amp;(ROW()+12*(($AO701-1)*3+$AP701)-ROW())/12+5),AR701)</f>
        <v>0</v>
      </c>
      <c r="AT701" s="306">
        <f ca="1">IF($AQ701=1,IF(INDIRECT(ADDRESS(($AO701-1)*3+$AP701+5,$AQ701+20))="",0,INDIRECT(ADDRESS(($AO701-1)*3+$AP701+5,$AQ701+20))),IF(INDIRECT(ADDRESS(($AO701-1)*3+$AP701+5,$AQ701+20))="",0,IF(COUNTIF(INDIRECT(ADDRESS(($AO701-1)*36+($AP701-1)*12+6,COLUMN())):INDIRECT(ADDRESS(($AO701-1)*36+($AP701-1)*12+$AQ701+4,COLUMN())),INDIRECT(ADDRESS(($AO701-1)*3+$AP701+5,$AQ701+20)))&gt;=1,0,INDIRECT(ADDRESS(($AO701-1)*3+$AP701+5,$AQ701+20)))))</f>
        <v>0</v>
      </c>
      <c r="AU701" s="304">
        <f ca="1">COUNTIF(INDIRECT("U"&amp;(ROW()+12*(($AO701-1)*3+$AP701)-ROW())/12+5):INDIRECT("AF"&amp;(ROW()+12*(($AO701-1)*3+$AP701)-ROW())/12+5),AT701)</f>
        <v>0</v>
      </c>
      <c r="AV701" s="304">
        <f ca="1">IF(AND(AR701+AT701&gt;0,AS701+AU701&gt;0),COUNTIF(AV$6:AV700,"&gt;0")+1,0)</f>
        <v>0</v>
      </c>
    </row>
    <row r="702" spans="41:48" x14ac:dyDescent="0.15">
      <c r="AO702" s="304">
        <v>20</v>
      </c>
      <c r="AP702" s="304">
        <v>2</v>
      </c>
      <c r="AQ702" s="304">
        <v>1</v>
      </c>
      <c r="AR702" s="306">
        <f ca="1">IF($AQ702=1,IF(INDIRECT(ADDRESS(($AO702-1)*3+$AP702+5,$AQ702+7))="",0,INDIRECT(ADDRESS(($AO702-1)*3+$AP702+5,$AQ702+7))),IF(INDIRECT(ADDRESS(($AO702-1)*3+$AP702+5,$AQ702+7))="",0,IF(COUNTIF(INDIRECT(ADDRESS(($AO702-1)*36+($AP702-1)*12+6,COLUMN())):INDIRECT(ADDRESS(($AO702-1)*36+($AP702-1)*12+$AQ702+4,COLUMN())),INDIRECT(ADDRESS(($AO702-1)*3+$AP702+5,$AQ702+7)))&gt;=1,0,INDIRECT(ADDRESS(($AO702-1)*3+$AP702+5,$AQ702+7)))))</f>
        <v>0</v>
      </c>
      <c r="AS702" s="304">
        <f ca="1">COUNTIF(INDIRECT("H"&amp;(ROW()+12*(($AO702-1)*3+$AP702)-ROW())/12+5):INDIRECT("S"&amp;(ROW()+12*(($AO702-1)*3+$AP702)-ROW())/12+5),AR702)</f>
        <v>0</v>
      </c>
      <c r="AT702" s="306">
        <f ca="1">IF($AQ702=1,IF(INDIRECT(ADDRESS(($AO702-1)*3+$AP702+5,$AQ702+20))="",0,INDIRECT(ADDRESS(($AO702-1)*3+$AP702+5,$AQ702+20))),IF(INDIRECT(ADDRESS(($AO702-1)*3+$AP702+5,$AQ702+20))="",0,IF(COUNTIF(INDIRECT(ADDRESS(($AO702-1)*36+($AP702-1)*12+6,COLUMN())):INDIRECT(ADDRESS(($AO702-1)*36+($AP702-1)*12+$AQ702+4,COLUMN())),INDIRECT(ADDRESS(($AO702-1)*3+$AP702+5,$AQ702+20)))&gt;=1,0,INDIRECT(ADDRESS(($AO702-1)*3+$AP702+5,$AQ702+20)))))</f>
        <v>0</v>
      </c>
      <c r="AU702" s="304">
        <f ca="1">COUNTIF(INDIRECT("U"&amp;(ROW()+12*(($AO702-1)*3+$AP702)-ROW())/12+5):INDIRECT("AF"&amp;(ROW()+12*(($AO702-1)*3+$AP702)-ROW())/12+5),AT702)</f>
        <v>0</v>
      </c>
      <c r="AV702" s="304">
        <f ca="1">IF(AND(AR702+AT702&gt;0,AS702+AU702&gt;0),COUNTIF(AV$6:AV701,"&gt;0")+1,0)</f>
        <v>0</v>
      </c>
    </row>
    <row r="703" spans="41:48" x14ac:dyDescent="0.15">
      <c r="AO703" s="304">
        <v>20</v>
      </c>
      <c r="AP703" s="304">
        <v>2</v>
      </c>
      <c r="AQ703" s="304">
        <v>2</v>
      </c>
      <c r="AR703" s="306">
        <f ca="1">IF($AQ703=1,IF(INDIRECT(ADDRESS(($AO703-1)*3+$AP703+5,$AQ703+7))="",0,INDIRECT(ADDRESS(($AO703-1)*3+$AP703+5,$AQ703+7))),IF(INDIRECT(ADDRESS(($AO703-1)*3+$AP703+5,$AQ703+7))="",0,IF(COUNTIF(INDIRECT(ADDRESS(($AO703-1)*36+($AP703-1)*12+6,COLUMN())):INDIRECT(ADDRESS(($AO703-1)*36+($AP703-1)*12+$AQ703+4,COLUMN())),INDIRECT(ADDRESS(($AO703-1)*3+$AP703+5,$AQ703+7)))&gt;=1,0,INDIRECT(ADDRESS(($AO703-1)*3+$AP703+5,$AQ703+7)))))</f>
        <v>0</v>
      </c>
      <c r="AS703" s="304">
        <f ca="1">COUNTIF(INDIRECT("H"&amp;(ROW()+12*(($AO703-1)*3+$AP703)-ROW())/12+5):INDIRECT("S"&amp;(ROW()+12*(($AO703-1)*3+$AP703)-ROW())/12+5),AR703)</f>
        <v>0</v>
      </c>
      <c r="AT703" s="306">
        <f ca="1">IF($AQ703=1,IF(INDIRECT(ADDRESS(($AO703-1)*3+$AP703+5,$AQ703+20))="",0,INDIRECT(ADDRESS(($AO703-1)*3+$AP703+5,$AQ703+20))),IF(INDIRECT(ADDRESS(($AO703-1)*3+$AP703+5,$AQ703+20))="",0,IF(COUNTIF(INDIRECT(ADDRESS(($AO703-1)*36+($AP703-1)*12+6,COLUMN())):INDIRECT(ADDRESS(($AO703-1)*36+($AP703-1)*12+$AQ703+4,COLUMN())),INDIRECT(ADDRESS(($AO703-1)*3+$AP703+5,$AQ703+20)))&gt;=1,0,INDIRECT(ADDRESS(($AO703-1)*3+$AP703+5,$AQ703+20)))))</f>
        <v>0</v>
      </c>
      <c r="AU703" s="304">
        <f ca="1">COUNTIF(INDIRECT("U"&amp;(ROW()+12*(($AO703-1)*3+$AP703)-ROW())/12+5):INDIRECT("AF"&amp;(ROW()+12*(($AO703-1)*3+$AP703)-ROW())/12+5),AT703)</f>
        <v>0</v>
      </c>
      <c r="AV703" s="304">
        <f ca="1">IF(AND(AR703+AT703&gt;0,AS703+AU703&gt;0),COUNTIF(AV$6:AV702,"&gt;0")+1,0)</f>
        <v>0</v>
      </c>
    </row>
    <row r="704" spans="41:48" x14ac:dyDescent="0.15">
      <c r="AO704" s="304">
        <v>20</v>
      </c>
      <c r="AP704" s="304">
        <v>2</v>
      </c>
      <c r="AQ704" s="304">
        <v>3</v>
      </c>
      <c r="AR704" s="306">
        <f ca="1">IF($AQ704=1,IF(INDIRECT(ADDRESS(($AO704-1)*3+$AP704+5,$AQ704+7))="",0,INDIRECT(ADDRESS(($AO704-1)*3+$AP704+5,$AQ704+7))),IF(INDIRECT(ADDRESS(($AO704-1)*3+$AP704+5,$AQ704+7))="",0,IF(COUNTIF(INDIRECT(ADDRESS(($AO704-1)*36+($AP704-1)*12+6,COLUMN())):INDIRECT(ADDRESS(($AO704-1)*36+($AP704-1)*12+$AQ704+4,COLUMN())),INDIRECT(ADDRESS(($AO704-1)*3+$AP704+5,$AQ704+7)))&gt;=1,0,INDIRECT(ADDRESS(($AO704-1)*3+$AP704+5,$AQ704+7)))))</f>
        <v>0</v>
      </c>
      <c r="AS704" s="304">
        <f ca="1">COUNTIF(INDIRECT("H"&amp;(ROW()+12*(($AO704-1)*3+$AP704)-ROW())/12+5):INDIRECT("S"&amp;(ROW()+12*(($AO704-1)*3+$AP704)-ROW())/12+5),AR704)</f>
        <v>0</v>
      </c>
      <c r="AT704" s="306">
        <f ca="1">IF($AQ704=1,IF(INDIRECT(ADDRESS(($AO704-1)*3+$AP704+5,$AQ704+20))="",0,INDIRECT(ADDRESS(($AO704-1)*3+$AP704+5,$AQ704+20))),IF(INDIRECT(ADDRESS(($AO704-1)*3+$AP704+5,$AQ704+20))="",0,IF(COUNTIF(INDIRECT(ADDRESS(($AO704-1)*36+($AP704-1)*12+6,COLUMN())):INDIRECT(ADDRESS(($AO704-1)*36+($AP704-1)*12+$AQ704+4,COLUMN())),INDIRECT(ADDRESS(($AO704-1)*3+$AP704+5,$AQ704+20)))&gt;=1,0,INDIRECT(ADDRESS(($AO704-1)*3+$AP704+5,$AQ704+20)))))</f>
        <v>0</v>
      </c>
      <c r="AU704" s="304">
        <f ca="1">COUNTIF(INDIRECT("U"&amp;(ROW()+12*(($AO704-1)*3+$AP704)-ROW())/12+5):INDIRECT("AF"&amp;(ROW()+12*(($AO704-1)*3+$AP704)-ROW())/12+5),AT704)</f>
        <v>0</v>
      </c>
      <c r="AV704" s="304">
        <f ca="1">IF(AND(AR704+AT704&gt;0,AS704+AU704&gt;0),COUNTIF(AV$6:AV703,"&gt;0")+1,0)</f>
        <v>0</v>
      </c>
    </row>
    <row r="705" spans="41:48" x14ac:dyDescent="0.15">
      <c r="AO705" s="304">
        <v>20</v>
      </c>
      <c r="AP705" s="304">
        <v>2</v>
      </c>
      <c r="AQ705" s="304">
        <v>4</v>
      </c>
      <c r="AR705" s="306">
        <f ca="1">IF($AQ705=1,IF(INDIRECT(ADDRESS(($AO705-1)*3+$AP705+5,$AQ705+7))="",0,INDIRECT(ADDRESS(($AO705-1)*3+$AP705+5,$AQ705+7))),IF(INDIRECT(ADDRESS(($AO705-1)*3+$AP705+5,$AQ705+7))="",0,IF(COUNTIF(INDIRECT(ADDRESS(($AO705-1)*36+($AP705-1)*12+6,COLUMN())):INDIRECT(ADDRESS(($AO705-1)*36+($AP705-1)*12+$AQ705+4,COLUMN())),INDIRECT(ADDRESS(($AO705-1)*3+$AP705+5,$AQ705+7)))&gt;=1,0,INDIRECT(ADDRESS(($AO705-1)*3+$AP705+5,$AQ705+7)))))</f>
        <v>0</v>
      </c>
      <c r="AS705" s="304">
        <f ca="1">COUNTIF(INDIRECT("H"&amp;(ROW()+12*(($AO705-1)*3+$AP705)-ROW())/12+5):INDIRECT("S"&amp;(ROW()+12*(($AO705-1)*3+$AP705)-ROW())/12+5),AR705)</f>
        <v>0</v>
      </c>
      <c r="AT705" s="306">
        <f ca="1">IF($AQ705=1,IF(INDIRECT(ADDRESS(($AO705-1)*3+$AP705+5,$AQ705+20))="",0,INDIRECT(ADDRESS(($AO705-1)*3+$AP705+5,$AQ705+20))),IF(INDIRECT(ADDRESS(($AO705-1)*3+$AP705+5,$AQ705+20))="",0,IF(COUNTIF(INDIRECT(ADDRESS(($AO705-1)*36+($AP705-1)*12+6,COLUMN())):INDIRECT(ADDRESS(($AO705-1)*36+($AP705-1)*12+$AQ705+4,COLUMN())),INDIRECT(ADDRESS(($AO705-1)*3+$AP705+5,$AQ705+20)))&gt;=1,0,INDIRECT(ADDRESS(($AO705-1)*3+$AP705+5,$AQ705+20)))))</f>
        <v>0</v>
      </c>
      <c r="AU705" s="304">
        <f ca="1">COUNTIF(INDIRECT("U"&amp;(ROW()+12*(($AO705-1)*3+$AP705)-ROW())/12+5):INDIRECT("AF"&amp;(ROW()+12*(($AO705-1)*3+$AP705)-ROW())/12+5),AT705)</f>
        <v>0</v>
      </c>
      <c r="AV705" s="304">
        <f ca="1">IF(AND(AR705+AT705&gt;0,AS705+AU705&gt;0),COUNTIF(AV$6:AV704,"&gt;0")+1,0)</f>
        <v>0</v>
      </c>
    </row>
    <row r="706" spans="41:48" x14ac:dyDescent="0.15">
      <c r="AO706" s="304">
        <v>20</v>
      </c>
      <c r="AP706" s="304">
        <v>2</v>
      </c>
      <c r="AQ706" s="304">
        <v>5</v>
      </c>
      <c r="AR706" s="306">
        <f ca="1">IF($AQ706=1,IF(INDIRECT(ADDRESS(($AO706-1)*3+$AP706+5,$AQ706+7))="",0,INDIRECT(ADDRESS(($AO706-1)*3+$AP706+5,$AQ706+7))),IF(INDIRECT(ADDRESS(($AO706-1)*3+$AP706+5,$AQ706+7))="",0,IF(COUNTIF(INDIRECT(ADDRESS(($AO706-1)*36+($AP706-1)*12+6,COLUMN())):INDIRECT(ADDRESS(($AO706-1)*36+($AP706-1)*12+$AQ706+4,COLUMN())),INDIRECT(ADDRESS(($AO706-1)*3+$AP706+5,$AQ706+7)))&gt;=1,0,INDIRECT(ADDRESS(($AO706-1)*3+$AP706+5,$AQ706+7)))))</f>
        <v>0</v>
      </c>
      <c r="AS706" s="304">
        <f ca="1">COUNTIF(INDIRECT("H"&amp;(ROW()+12*(($AO706-1)*3+$AP706)-ROW())/12+5):INDIRECT("S"&amp;(ROW()+12*(($AO706-1)*3+$AP706)-ROW())/12+5),AR706)</f>
        <v>0</v>
      </c>
      <c r="AT706" s="306">
        <f ca="1">IF($AQ706=1,IF(INDIRECT(ADDRESS(($AO706-1)*3+$AP706+5,$AQ706+20))="",0,INDIRECT(ADDRESS(($AO706-1)*3+$AP706+5,$AQ706+20))),IF(INDIRECT(ADDRESS(($AO706-1)*3+$AP706+5,$AQ706+20))="",0,IF(COUNTIF(INDIRECT(ADDRESS(($AO706-1)*36+($AP706-1)*12+6,COLUMN())):INDIRECT(ADDRESS(($AO706-1)*36+($AP706-1)*12+$AQ706+4,COLUMN())),INDIRECT(ADDRESS(($AO706-1)*3+$AP706+5,$AQ706+20)))&gt;=1,0,INDIRECT(ADDRESS(($AO706-1)*3+$AP706+5,$AQ706+20)))))</f>
        <v>0</v>
      </c>
      <c r="AU706" s="304">
        <f ca="1">COUNTIF(INDIRECT("U"&amp;(ROW()+12*(($AO706-1)*3+$AP706)-ROW())/12+5):INDIRECT("AF"&amp;(ROW()+12*(($AO706-1)*3+$AP706)-ROW())/12+5),AT706)</f>
        <v>0</v>
      </c>
      <c r="AV706" s="304">
        <f ca="1">IF(AND(AR706+AT706&gt;0,AS706+AU706&gt;0),COUNTIF(AV$6:AV705,"&gt;0")+1,0)</f>
        <v>0</v>
      </c>
    </row>
    <row r="707" spans="41:48" x14ac:dyDescent="0.15">
      <c r="AO707" s="304">
        <v>20</v>
      </c>
      <c r="AP707" s="304">
        <v>2</v>
      </c>
      <c r="AQ707" s="304">
        <v>6</v>
      </c>
      <c r="AR707" s="306">
        <f ca="1">IF($AQ707=1,IF(INDIRECT(ADDRESS(($AO707-1)*3+$AP707+5,$AQ707+7))="",0,INDIRECT(ADDRESS(($AO707-1)*3+$AP707+5,$AQ707+7))),IF(INDIRECT(ADDRESS(($AO707-1)*3+$AP707+5,$AQ707+7))="",0,IF(COUNTIF(INDIRECT(ADDRESS(($AO707-1)*36+($AP707-1)*12+6,COLUMN())):INDIRECT(ADDRESS(($AO707-1)*36+($AP707-1)*12+$AQ707+4,COLUMN())),INDIRECT(ADDRESS(($AO707-1)*3+$AP707+5,$AQ707+7)))&gt;=1,0,INDIRECT(ADDRESS(($AO707-1)*3+$AP707+5,$AQ707+7)))))</f>
        <v>0</v>
      </c>
      <c r="AS707" s="304">
        <f ca="1">COUNTIF(INDIRECT("H"&amp;(ROW()+12*(($AO707-1)*3+$AP707)-ROW())/12+5):INDIRECT("S"&amp;(ROW()+12*(($AO707-1)*3+$AP707)-ROW())/12+5),AR707)</f>
        <v>0</v>
      </c>
      <c r="AT707" s="306">
        <f ca="1">IF($AQ707=1,IF(INDIRECT(ADDRESS(($AO707-1)*3+$AP707+5,$AQ707+20))="",0,INDIRECT(ADDRESS(($AO707-1)*3+$AP707+5,$AQ707+20))),IF(INDIRECT(ADDRESS(($AO707-1)*3+$AP707+5,$AQ707+20))="",0,IF(COUNTIF(INDIRECT(ADDRESS(($AO707-1)*36+($AP707-1)*12+6,COLUMN())):INDIRECT(ADDRESS(($AO707-1)*36+($AP707-1)*12+$AQ707+4,COLUMN())),INDIRECT(ADDRESS(($AO707-1)*3+$AP707+5,$AQ707+20)))&gt;=1,0,INDIRECT(ADDRESS(($AO707-1)*3+$AP707+5,$AQ707+20)))))</f>
        <v>0</v>
      </c>
      <c r="AU707" s="304">
        <f ca="1">COUNTIF(INDIRECT("U"&amp;(ROW()+12*(($AO707-1)*3+$AP707)-ROW())/12+5):INDIRECT("AF"&amp;(ROW()+12*(($AO707-1)*3+$AP707)-ROW())/12+5),AT707)</f>
        <v>0</v>
      </c>
      <c r="AV707" s="304">
        <f ca="1">IF(AND(AR707+AT707&gt;0,AS707+AU707&gt;0),COUNTIF(AV$6:AV706,"&gt;0")+1,0)</f>
        <v>0</v>
      </c>
    </row>
    <row r="708" spans="41:48" x14ac:dyDescent="0.15">
      <c r="AO708" s="304">
        <v>20</v>
      </c>
      <c r="AP708" s="304">
        <v>2</v>
      </c>
      <c r="AQ708" s="304">
        <v>7</v>
      </c>
      <c r="AR708" s="306">
        <f ca="1">IF($AQ708=1,IF(INDIRECT(ADDRESS(($AO708-1)*3+$AP708+5,$AQ708+7))="",0,INDIRECT(ADDRESS(($AO708-1)*3+$AP708+5,$AQ708+7))),IF(INDIRECT(ADDRESS(($AO708-1)*3+$AP708+5,$AQ708+7))="",0,IF(COUNTIF(INDIRECT(ADDRESS(($AO708-1)*36+($AP708-1)*12+6,COLUMN())):INDIRECT(ADDRESS(($AO708-1)*36+($AP708-1)*12+$AQ708+4,COLUMN())),INDIRECT(ADDRESS(($AO708-1)*3+$AP708+5,$AQ708+7)))&gt;=1,0,INDIRECT(ADDRESS(($AO708-1)*3+$AP708+5,$AQ708+7)))))</f>
        <v>0</v>
      </c>
      <c r="AS708" s="304">
        <f ca="1">COUNTIF(INDIRECT("H"&amp;(ROW()+12*(($AO708-1)*3+$AP708)-ROW())/12+5):INDIRECT("S"&amp;(ROW()+12*(($AO708-1)*3+$AP708)-ROW())/12+5),AR708)</f>
        <v>0</v>
      </c>
      <c r="AT708" s="306">
        <f ca="1">IF($AQ708=1,IF(INDIRECT(ADDRESS(($AO708-1)*3+$AP708+5,$AQ708+20))="",0,INDIRECT(ADDRESS(($AO708-1)*3+$AP708+5,$AQ708+20))),IF(INDIRECT(ADDRESS(($AO708-1)*3+$AP708+5,$AQ708+20))="",0,IF(COUNTIF(INDIRECT(ADDRESS(($AO708-1)*36+($AP708-1)*12+6,COLUMN())):INDIRECT(ADDRESS(($AO708-1)*36+($AP708-1)*12+$AQ708+4,COLUMN())),INDIRECT(ADDRESS(($AO708-1)*3+$AP708+5,$AQ708+20)))&gt;=1,0,INDIRECT(ADDRESS(($AO708-1)*3+$AP708+5,$AQ708+20)))))</f>
        <v>0</v>
      </c>
      <c r="AU708" s="304">
        <f ca="1">COUNTIF(INDIRECT("U"&amp;(ROW()+12*(($AO708-1)*3+$AP708)-ROW())/12+5):INDIRECT("AF"&amp;(ROW()+12*(($AO708-1)*3+$AP708)-ROW())/12+5),AT708)</f>
        <v>0</v>
      </c>
      <c r="AV708" s="304">
        <f ca="1">IF(AND(AR708+AT708&gt;0,AS708+AU708&gt;0),COUNTIF(AV$6:AV707,"&gt;0")+1,0)</f>
        <v>0</v>
      </c>
    </row>
    <row r="709" spans="41:48" x14ac:dyDescent="0.15">
      <c r="AO709" s="304">
        <v>20</v>
      </c>
      <c r="AP709" s="304">
        <v>2</v>
      </c>
      <c r="AQ709" s="304">
        <v>8</v>
      </c>
      <c r="AR709" s="306">
        <f ca="1">IF($AQ709=1,IF(INDIRECT(ADDRESS(($AO709-1)*3+$AP709+5,$AQ709+7))="",0,INDIRECT(ADDRESS(($AO709-1)*3+$AP709+5,$AQ709+7))),IF(INDIRECT(ADDRESS(($AO709-1)*3+$AP709+5,$AQ709+7))="",0,IF(COUNTIF(INDIRECT(ADDRESS(($AO709-1)*36+($AP709-1)*12+6,COLUMN())):INDIRECT(ADDRESS(($AO709-1)*36+($AP709-1)*12+$AQ709+4,COLUMN())),INDIRECT(ADDRESS(($AO709-1)*3+$AP709+5,$AQ709+7)))&gt;=1,0,INDIRECT(ADDRESS(($AO709-1)*3+$AP709+5,$AQ709+7)))))</f>
        <v>0</v>
      </c>
      <c r="AS709" s="304">
        <f ca="1">COUNTIF(INDIRECT("H"&amp;(ROW()+12*(($AO709-1)*3+$AP709)-ROW())/12+5):INDIRECT("S"&amp;(ROW()+12*(($AO709-1)*3+$AP709)-ROW())/12+5),AR709)</f>
        <v>0</v>
      </c>
      <c r="AT709" s="306">
        <f ca="1">IF($AQ709=1,IF(INDIRECT(ADDRESS(($AO709-1)*3+$AP709+5,$AQ709+20))="",0,INDIRECT(ADDRESS(($AO709-1)*3+$AP709+5,$AQ709+20))),IF(INDIRECT(ADDRESS(($AO709-1)*3+$AP709+5,$AQ709+20))="",0,IF(COUNTIF(INDIRECT(ADDRESS(($AO709-1)*36+($AP709-1)*12+6,COLUMN())):INDIRECT(ADDRESS(($AO709-1)*36+($AP709-1)*12+$AQ709+4,COLUMN())),INDIRECT(ADDRESS(($AO709-1)*3+$AP709+5,$AQ709+20)))&gt;=1,0,INDIRECT(ADDRESS(($AO709-1)*3+$AP709+5,$AQ709+20)))))</f>
        <v>0</v>
      </c>
      <c r="AU709" s="304">
        <f ca="1">COUNTIF(INDIRECT("U"&amp;(ROW()+12*(($AO709-1)*3+$AP709)-ROW())/12+5):INDIRECT("AF"&amp;(ROW()+12*(($AO709-1)*3+$AP709)-ROW())/12+5),AT709)</f>
        <v>0</v>
      </c>
      <c r="AV709" s="304">
        <f ca="1">IF(AND(AR709+AT709&gt;0,AS709+AU709&gt;0),COUNTIF(AV$6:AV708,"&gt;0")+1,0)</f>
        <v>0</v>
      </c>
    </row>
    <row r="710" spans="41:48" x14ac:dyDescent="0.15">
      <c r="AO710" s="304">
        <v>20</v>
      </c>
      <c r="AP710" s="304">
        <v>2</v>
      </c>
      <c r="AQ710" s="304">
        <v>9</v>
      </c>
      <c r="AR710" s="306">
        <f ca="1">IF($AQ710=1,IF(INDIRECT(ADDRESS(($AO710-1)*3+$AP710+5,$AQ710+7))="",0,INDIRECT(ADDRESS(($AO710-1)*3+$AP710+5,$AQ710+7))),IF(INDIRECT(ADDRESS(($AO710-1)*3+$AP710+5,$AQ710+7))="",0,IF(COUNTIF(INDIRECT(ADDRESS(($AO710-1)*36+($AP710-1)*12+6,COLUMN())):INDIRECT(ADDRESS(($AO710-1)*36+($AP710-1)*12+$AQ710+4,COLUMN())),INDIRECT(ADDRESS(($AO710-1)*3+$AP710+5,$AQ710+7)))&gt;=1,0,INDIRECT(ADDRESS(($AO710-1)*3+$AP710+5,$AQ710+7)))))</f>
        <v>0</v>
      </c>
      <c r="AS710" s="304">
        <f ca="1">COUNTIF(INDIRECT("H"&amp;(ROW()+12*(($AO710-1)*3+$AP710)-ROW())/12+5):INDIRECT("S"&amp;(ROW()+12*(($AO710-1)*3+$AP710)-ROW())/12+5),AR710)</f>
        <v>0</v>
      </c>
      <c r="AT710" s="306">
        <f ca="1">IF($AQ710=1,IF(INDIRECT(ADDRESS(($AO710-1)*3+$AP710+5,$AQ710+20))="",0,INDIRECT(ADDRESS(($AO710-1)*3+$AP710+5,$AQ710+20))),IF(INDIRECT(ADDRESS(($AO710-1)*3+$AP710+5,$AQ710+20))="",0,IF(COUNTIF(INDIRECT(ADDRESS(($AO710-1)*36+($AP710-1)*12+6,COLUMN())):INDIRECT(ADDRESS(($AO710-1)*36+($AP710-1)*12+$AQ710+4,COLUMN())),INDIRECT(ADDRESS(($AO710-1)*3+$AP710+5,$AQ710+20)))&gt;=1,0,INDIRECT(ADDRESS(($AO710-1)*3+$AP710+5,$AQ710+20)))))</f>
        <v>0</v>
      </c>
      <c r="AU710" s="304">
        <f ca="1">COUNTIF(INDIRECT("U"&amp;(ROW()+12*(($AO710-1)*3+$AP710)-ROW())/12+5):INDIRECT("AF"&amp;(ROW()+12*(($AO710-1)*3+$AP710)-ROW())/12+5),AT710)</f>
        <v>0</v>
      </c>
      <c r="AV710" s="304">
        <f ca="1">IF(AND(AR710+AT710&gt;0,AS710+AU710&gt;0),COUNTIF(AV$6:AV709,"&gt;0")+1,0)</f>
        <v>0</v>
      </c>
    </row>
    <row r="711" spans="41:48" x14ac:dyDescent="0.15">
      <c r="AO711" s="304">
        <v>20</v>
      </c>
      <c r="AP711" s="304">
        <v>2</v>
      </c>
      <c r="AQ711" s="304">
        <v>10</v>
      </c>
      <c r="AR711" s="306">
        <f ca="1">IF($AQ711=1,IF(INDIRECT(ADDRESS(($AO711-1)*3+$AP711+5,$AQ711+7))="",0,INDIRECT(ADDRESS(($AO711-1)*3+$AP711+5,$AQ711+7))),IF(INDIRECT(ADDRESS(($AO711-1)*3+$AP711+5,$AQ711+7))="",0,IF(COUNTIF(INDIRECT(ADDRESS(($AO711-1)*36+($AP711-1)*12+6,COLUMN())):INDIRECT(ADDRESS(($AO711-1)*36+($AP711-1)*12+$AQ711+4,COLUMN())),INDIRECT(ADDRESS(($AO711-1)*3+$AP711+5,$AQ711+7)))&gt;=1,0,INDIRECT(ADDRESS(($AO711-1)*3+$AP711+5,$AQ711+7)))))</f>
        <v>0</v>
      </c>
      <c r="AS711" s="304">
        <f ca="1">COUNTIF(INDIRECT("H"&amp;(ROW()+12*(($AO711-1)*3+$AP711)-ROW())/12+5):INDIRECT("S"&amp;(ROW()+12*(($AO711-1)*3+$AP711)-ROW())/12+5),AR711)</f>
        <v>0</v>
      </c>
      <c r="AT711" s="306">
        <f ca="1">IF($AQ711=1,IF(INDIRECT(ADDRESS(($AO711-1)*3+$AP711+5,$AQ711+20))="",0,INDIRECT(ADDRESS(($AO711-1)*3+$AP711+5,$AQ711+20))),IF(INDIRECT(ADDRESS(($AO711-1)*3+$AP711+5,$AQ711+20))="",0,IF(COUNTIF(INDIRECT(ADDRESS(($AO711-1)*36+($AP711-1)*12+6,COLUMN())):INDIRECT(ADDRESS(($AO711-1)*36+($AP711-1)*12+$AQ711+4,COLUMN())),INDIRECT(ADDRESS(($AO711-1)*3+$AP711+5,$AQ711+20)))&gt;=1,0,INDIRECT(ADDRESS(($AO711-1)*3+$AP711+5,$AQ711+20)))))</f>
        <v>0</v>
      </c>
      <c r="AU711" s="304">
        <f ca="1">COUNTIF(INDIRECT("U"&amp;(ROW()+12*(($AO711-1)*3+$AP711)-ROW())/12+5):INDIRECT("AF"&amp;(ROW()+12*(($AO711-1)*3+$AP711)-ROW())/12+5),AT711)</f>
        <v>0</v>
      </c>
      <c r="AV711" s="304">
        <f ca="1">IF(AND(AR711+AT711&gt;0,AS711+AU711&gt;0),COUNTIF(AV$6:AV710,"&gt;0")+1,0)</f>
        <v>0</v>
      </c>
    </row>
    <row r="712" spans="41:48" x14ac:dyDescent="0.15">
      <c r="AO712" s="304">
        <v>20</v>
      </c>
      <c r="AP712" s="304">
        <v>2</v>
      </c>
      <c r="AQ712" s="304">
        <v>11</v>
      </c>
      <c r="AR712" s="306">
        <f ca="1">IF($AQ712=1,IF(INDIRECT(ADDRESS(($AO712-1)*3+$AP712+5,$AQ712+7))="",0,INDIRECT(ADDRESS(($AO712-1)*3+$AP712+5,$AQ712+7))),IF(INDIRECT(ADDRESS(($AO712-1)*3+$AP712+5,$AQ712+7))="",0,IF(COUNTIF(INDIRECT(ADDRESS(($AO712-1)*36+($AP712-1)*12+6,COLUMN())):INDIRECT(ADDRESS(($AO712-1)*36+($AP712-1)*12+$AQ712+4,COLUMN())),INDIRECT(ADDRESS(($AO712-1)*3+$AP712+5,$AQ712+7)))&gt;=1,0,INDIRECT(ADDRESS(($AO712-1)*3+$AP712+5,$AQ712+7)))))</f>
        <v>0</v>
      </c>
      <c r="AS712" s="304">
        <f ca="1">COUNTIF(INDIRECT("H"&amp;(ROW()+12*(($AO712-1)*3+$AP712)-ROW())/12+5):INDIRECT("S"&amp;(ROW()+12*(($AO712-1)*3+$AP712)-ROW())/12+5),AR712)</f>
        <v>0</v>
      </c>
      <c r="AT712" s="306">
        <f ca="1">IF($AQ712=1,IF(INDIRECT(ADDRESS(($AO712-1)*3+$AP712+5,$AQ712+20))="",0,INDIRECT(ADDRESS(($AO712-1)*3+$AP712+5,$AQ712+20))),IF(INDIRECT(ADDRESS(($AO712-1)*3+$AP712+5,$AQ712+20))="",0,IF(COUNTIF(INDIRECT(ADDRESS(($AO712-1)*36+($AP712-1)*12+6,COLUMN())):INDIRECT(ADDRESS(($AO712-1)*36+($AP712-1)*12+$AQ712+4,COLUMN())),INDIRECT(ADDRESS(($AO712-1)*3+$AP712+5,$AQ712+20)))&gt;=1,0,INDIRECT(ADDRESS(($AO712-1)*3+$AP712+5,$AQ712+20)))))</f>
        <v>0</v>
      </c>
      <c r="AU712" s="304">
        <f ca="1">COUNTIF(INDIRECT("U"&amp;(ROW()+12*(($AO712-1)*3+$AP712)-ROW())/12+5):INDIRECT("AF"&amp;(ROW()+12*(($AO712-1)*3+$AP712)-ROW())/12+5),AT712)</f>
        <v>0</v>
      </c>
      <c r="AV712" s="304">
        <f ca="1">IF(AND(AR712+AT712&gt;0,AS712+AU712&gt;0),COUNTIF(AV$6:AV711,"&gt;0")+1,0)</f>
        <v>0</v>
      </c>
    </row>
    <row r="713" spans="41:48" x14ac:dyDescent="0.15">
      <c r="AO713" s="304">
        <v>20</v>
      </c>
      <c r="AP713" s="304">
        <v>2</v>
      </c>
      <c r="AQ713" s="304">
        <v>12</v>
      </c>
      <c r="AR713" s="306">
        <f ca="1">IF($AQ713=1,IF(INDIRECT(ADDRESS(($AO713-1)*3+$AP713+5,$AQ713+7))="",0,INDIRECT(ADDRESS(($AO713-1)*3+$AP713+5,$AQ713+7))),IF(INDIRECT(ADDRESS(($AO713-1)*3+$AP713+5,$AQ713+7))="",0,IF(COUNTIF(INDIRECT(ADDRESS(($AO713-1)*36+($AP713-1)*12+6,COLUMN())):INDIRECT(ADDRESS(($AO713-1)*36+($AP713-1)*12+$AQ713+4,COLUMN())),INDIRECT(ADDRESS(($AO713-1)*3+$AP713+5,$AQ713+7)))&gt;=1,0,INDIRECT(ADDRESS(($AO713-1)*3+$AP713+5,$AQ713+7)))))</f>
        <v>0</v>
      </c>
      <c r="AS713" s="304">
        <f ca="1">COUNTIF(INDIRECT("H"&amp;(ROW()+12*(($AO713-1)*3+$AP713)-ROW())/12+5):INDIRECT("S"&amp;(ROW()+12*(($AO713-1)*3+$AP713)-ROW())/12+5),AR713)</f>
        <v>0</v>
      </c>
      <c r="AT713" s="306">
        <f ca="1">IF($AQ713=1,IF(INDIRECT(ADDRESS(($AO713-1)*3+$AP713+5,$AQ713+20))="",0,INDIRECT(ADDRESS(($AO713-1)*3+$AP713+5,$AQ713+20))),IF(INDIRECT(ADDRESS(($AO713-1)*3+$AP713+5,$AQ713+20))="",0,IF(COUNTIF(INDIRECT(ADDRESS(($AO713-1)*36+($AP713-1)*12+6,COLUMN())):INDIRECT(ADDRESS(($AO713-1)*36+($AP713-1)*12+$AQ713+4,COLUMN())),INDIRECT(ADDRESS(($AO713-1)*3+$AP713+5,$AQ713+20)))&gt;=1,0,INDIRECT(ADDRESS(($AO713-1)*3+$AP713+5,$AQ713+20)))))</f>
        <v>0</v>
      </c>
      <c r="AU713" s="304">
        <f ca="1">COUNTIF(INDIRECT("U"&amp;(ROW()+12*(($AO713-1)*3+$AP713)-ROW())/12+5):INDIRECT("AF"&amp;(ROW()+12*(($AO713-1)*3+$AP713)-ROW())/12+5),AT713)</f>
        <v>0</v>
      </c>
      <c r="AV713" s="304">
        <f ca="1">IF(AND(AR713+AT713&gt;0,AS713+AU713&gt;0),COUNTIF(AV$6:AV712,"&gt;0")+1,0)</f>
        <v>0</v>
      </c>
    </row>
    <row r="714" spans="41:48" x14ac:dyDescent="0.15">
      <c r="AO714" s="304">
        <v>20</v>
      </c>
      <c r="AP714" s="304">
        <v>3</v>
      </c>
      <c r="AQ714" s="304">
        <v>1</v>
      </c>
      <c r="AR714" s="306">
        <f ca="1">IF($AQ714=1,IF(INDIRECT(ADDRESS(($AO714-1)*3+$AP714+5,$AQ714+7))="",0,INDIRECT(ADDRESS(($AO714-1)*3+$AP714+5,$AQ714+7))),IF(INDIRECT(ADDRESS(($AO714-1)*3+$AP714+5,$AQ714+7))="",0,IF(COUNTIF(INDIRECT(ADDRESS(($AO714-1)*36+($AP714-1)*12+6,COLUMN())):INDIRECT(ADDRESS(($AO714-1)*36+($AP714-1)*12+$AQ714+4,COLUMN())),INDIRECT(ADDRESS(($AO714-1)*3+$AP714+5,$AQ714+7)))&gt;=1,0,INDIRECT(ADDRESS(($AO714-1)*3+$AP714+5,$AQ714+7)))))</f>
        <v>0</v>
      </c>
      <c r="AS714" s="304">
        <f ca="1">COUNTIF(INDIRECT("H"&amp;(ROW()+12*(($AO714-1)*3+$AP714)-ROW())/12+5):INDIRECT("S"&amp;(ROW()+12*(($AO714-1)*3+$AP714)-ROW())/12+5),AR714)</f>
        <v>0</v>
      </c>
      <c r="AT714" s="306">
        <f ca="1">IF($AQ714=1,IF(INDIRECT(ADDRESS(($AO714-1)*3+$AP714+5,$AQ714+20))="",0,INDIRECT(ADDRESS(($AO714-1)*3+$AP714+5,$AQ714+20))),IF(INDIRECT(ADDRESS(($AO714-1)*3+$AP714+5,$AQ714+20))="",0,IF(COUNTIF(INDIRECT(ADDRESS(($AO714-1)*36+($AP714-1)*12+6,COLUMN())):INDIRECT(ADDRESS(($AO714-1)*36+($AP714-1)*12+$AQ714+4,COLUMN())),INDIRECT(ADDRESS(($AO714-1)*3+$AP714+5,$AQ714+20)))&gt;=1,0,INDIRECT(ADDRESS(($AO714-1)*3+$AP714+5,$AQ714+20)))))</f>
        <v>0</v>
      </c>
      <c r="AU714" s="304">
        <f ca="1">COUNTIF(INDIRECT("U"&amp;(ROW()+12*(($AO714-1)*3+$AP714)-ROW())/12+5):INDIRECT("AF"&amp;(ROW()+12*(($AO714-1)*3+$AP714)-ROW())/12+5),AT714)</f>
        <v>0</v>
      </c>
      <c r="AV714" s="304">
        <f ca="1">IF(AND(AR714+AT714&gt;0,AS714+AU714&gt;0),COUNTIF(AV$6:AV713,"&gt;0")+1,0)</f>
        <v>0</v>
      </c>
    </row>
    <row r="715" spans="41:48" x14ac:dyDescent="0.15">
      <c r="AO715" s="304">
        <v>20</v>
      </c>
      <c r="AP715" s="304">
        <v>3</v>
      </c>
      <c r="AQ715" s="304">
        <v>2</v>
      </c>
      <c r="AR715" s="306">
        <f ca="1">IF($AQ715=1,IF(INDIRECT(ADDRESS(($AO715-1)*3+$AP715+5,$AQ715+7))="",0,INDIRECT(ADDRESS(($AO715-1)*3+$AP715+5,$AQ715+7))),IF(INDIRECT(ADDRESS(($AO715-1)*3+$AP715+5,$AQ715+7))="",0,IF(COUNTIF(INDIRECT(ADDRESS(($AO715-1)*36+($AP715-1)*12+6,COLUMN())):INDIRECT(ADDRESS(($AO715-1)*36+($AP715-1)*12+$AQ715+4,COLUMN())),INDIRECT(ADDRESS(($AO715-1)*3+$AP715+5,$AQ715+7)))&gt;=1,0,INDIRECT(ADDRESS(($AO715-1)*3+$AP715+5,$AQ715+7)))))</f>
        <v>0</v>
      </c>
      <c r="AS715" s="304">
        <f ca="1">COUNTIF(INDIRECT("H"&amp;(ROW()+12*(($AO715-1)*3+$AP715)-ROW())/12+5):INDIRECT("S"&amp;(ROW()+12*(($AO715-1)*3+$AP715)-ROW())/12+5),AR715)</f>
        <v>0</v>
      </c>
      <c r="AT715" s="306">
        <f ca="1">IF($AQ715=1,IF(INDIRECT(ADDRESS(($AO715-1)*3+$AP715+5,$AQ715+20))="",0,INDIRECT(ADDRESS(($AO715-1)*3+$AP715+5,$AQ715+20))),IF(INDIRECT(ADDRESS(($AO715-1)*3+$AP715+5,$AQ715+20))="",0,IF(COUNTIF(INDIRECT(ADDRESS(($AO715-1)*36+($AP715-1)*12+6,COLUMN())):INDIRECT(ADDRESS(($AO715-1)*36+($AP715-1)*12+$AQ715+4,COLUMN())),INDIRECT(ADDRESS(($AO715-1)*3+$AP715+5,$AQ715+20)))&gt;=1,0,INDIRECT(ADDRESS(($AO715-1)*3+$AP715+5,$AQ715+20)))))</f>
        <v>0</v>
      </c>
      <c r="AU715" s="304">
        <f ca="1">COUNTIF(INDIRECT("U"&amp;(ROW()+12*(($AO715-1)*3+$AP715)-ROW())/12+5):INDIRECT("AF"&amp;(ROW()+12*(($AO715-1)*3+$AP715)-ROW())/12+5),AT715)</f>
        <v>0</v>
      </c>
      <c r="AV715" s="304">
        <f ca="1">IF(AND(AR715+AT715&gt;0,AS715+AU715&gt;0),COUNTIF(AV$6:AV714,"&gt;0")+1,0)</f>
        <v>0</v>
      </c>
    </row>
    <row r="716" spans="41:48" x14ac:dyDescent="0.15">
      <c r="AO716" s="304">
        <v>20</v>
      </c>
      <c r="AP716" s="304">
        <v>3</v>
      </c>
      <c r="AQ716" s="304">
        <v>3</v>
      </c>
      <c r="AR716" s="306">
        <f ca="1">IF($AQ716=1,IF(INDIRECT(ADDRESS(($AO716-1)*3+$AP716+5,$AQ716+7))="",0,INDIRECT(ADDRESS(($AO716-1)*3+$AP716+5,$AQ716+7))),IF(INDIRECT(ADDRESS(($AO716-1)*3+$AP716+5,$AQ716+7))="",0,IF(COUNTIF(INDIRECT(ADDRESS(($AO716-1)*36+($AP716-1)*12+6,COLUMN())):INDIRECT(ADDRESS(($AO716-1)*36+($AP716-1)*12+$AQ716+4,COLUMN())),INDIRECT(ADDRESS(($AO716-1)*3+$AP716+5,$AQ716+7)))&gt;=1,0,INDIRECT(ADDRESS(($AO716-1)*3+$AP716+5,$AQ716+7)))))</f>
        <v>0</v>
      </c>
      <c r="AS716" s="304">
        <f ca="1">COUNTIF(INDIRECT("H"&amp;(ROW()+12*(($AO716-1)*3+$AP716)-ROW())/12+5):INDIRECT("S"&amp;(ROW()+12*(($AO716-1)*3+$AP716)-ROW())/12+5),AR716)</f>
        <v>0</v>
      </c>
      <c r="AT716" s="306">
        <f ca="1">IF($AQ716=1,IF(INDIRECT(ADDRESS(($AO716-1)*3+$AP716+5,$AQ716+20))="",0,INDIRECT(ADDRESS(($AO716-1)*3+$AP716+5,$AQ716+20))),IF(INDIRECT(ADDRESS(($AO716-1)*3+$AP716+5,$AQ716+20))="",0,IF(COUNTIF(INDIRECT(ADDRESS(($AO716-1)*36+($AP716-1)*12+6,COLUMN())):INDIRECT(ADDRESS(($AO716-1)*36+($AP716-1)*12+$AQ716+4,COLUMN())),INDIRECT(ADDRESS(($AO716-1)*3+$AP716+5,$AQ716+20)))&gt;=1,0,INDIRECT(ADDRESS(($AO716-1)*3+$AP716+5,$AQ716+20)))))</f>
        <v>0</v>
      </c>
      <c r="AU716" s="304">
        <f ca="1">COUNTIF(INDIRECT("U"&amp;(ROW()+12*(($AO716-1)*3+$AP716)-ROW())/12+5):INDIRECT("AF"&amp;(ROW()+12*(($AO716-1)*3+$AP716)-ROW())/12+5),AT716)</f>
        <v>0</v>
      </c>
      <c r="AV716" s="304">
        <f ca="1">IF(AND(AR716+AT716&gt;0,AS716+AU716&gt;0),COUNTIF(AV$6:AV715,"&gt;0")+1,0)</f>
        <v>0</v>
      </c>
    </row>
    <row r="717" spans="41:48" x14ac:dyDescent="0.15">
      <c r="AO717" s="304">
        <v>20</v>
      </c>
      <c r="AP717" s="304">
        <v>3</v>
      </c>
      <c r="AQ717" s="304">
        <v>4</v>
      </c>
      <c r="AR717" s="306">
        <f ca="1">IF($AQ717=1,IF(INDIRECT(ADDRESS(($AO717-1)*3+$AP717+5,$AQ717+7))="",0,INDIRECT(ADDRESS(($AO717-1)*3+$AP717+5,$AQ717+7))),IF(INDIRECT(ADDRESS(($AO717-1)*3+$AP717+5,$AQ717+7))="",0,IF(COUNTIF(INDIRECT(ADDRESS(($AO717-1)*36+($AP717-1)*12+6,COLUMN())):INDIRECT(ADDRESS(($AO717-1)*36+($AP717-1)*12+$AQ717+4,COLUMN())),INDIRECT(ADDRESS(($AO717-1)*3+$AP717+5,$AQ717+7)))&gt;=1,0,INDIRECT(ADDRESS(($AO717-1)*3+$AP717+5,$AQ717+7)))))</f>
        <v>0</v>
      </c>
      <c r="AS717" s="304">
        <f ca="1">COUNTIF(INDIRECT("H"&amp;(ROW()+12*(($AO717-1)*3+$AP717)-ROW())/12+5):INDIRECT("S"&amp;(ROW()+12*(($AO717-1)*3+$AP717)-ROW())/12+5),AR717)</f>
        <v>0</v>
      </c>
      <c r="AT717" s="306">
        <f ca="1">IF($AQ717=1,IF(INDIRECT(ADDRESS(($AO717-1)*3+$AP717+5,$AQ717+20))="",0,INDIRECT(ADDRESS(($AO717-1)*3+$AP717+5,$AQ717+20))),IF(INDIRECT(ADDRESS(($AO717-1)*3+$AP717+5,$AQ717+20))="",0,IF(COUNTIF(INDIRECT(ADDRESS(($AO717-1)*36+($AP717-1)*12+6,COLUMN())):INDIRECT(ADDRESS(($AO717-1)*36+($AP717-1)*12+$AQ717+4,COLUMN())),INDIRECT(ADDRESS(($AO717-1)*3+$AP717+5,$AQ717+20)))&gt;=1,0,INDIRECT(ADDRESS(($AO717-1)*3+$AP717+5,$AQ717+20)))))</f>
        <v>0</v>
      </c>
      <c r="AU717" s="304">
        <f ca="1">COUNTIF(INDIRECT("U"&amp;(ROW()+12*(($AO717-1)*3+$AP717)-ROW())/12+5):INDIRECT("AF"&amp;(ROW()+12*(($AO717-1)*3+$AP717)-ROW())/12+5),AT717)</f>
        <v>0</v>
      </c>
      <c r="AV717" s="304">
        <f ca="1">IF(AND(AR717+AT717&gt;0,AS717+AU717&gt;0),COUNTIF(AV$6:AV716,"&gt;0")+1,0)</f>
        <v>0</v>
      </c>
    </row>
    <row r="718" spans="41:48" x14ac:dyDescent="0.15">
      <c r="AO718" s="304">
        <v>20</v>
      </c>
      <c r="AP718" s="304">
        <v>3</v>
      </c>
      <c r="AQ718" s="304">
        <v>5</v>
      </c>
      <c r="AR718" s="306">
        <f ca="1">IF($AQ718=1,IF(INDIRECT(ADDRESS(($AO718-1)*3+$AP718+5,$AQ718+7))="",0,INDIRECT(ADDRESS(($AO718-1)*3+$AP718+5,$AQ718+7))),IF(INDIRECT(ADDRESS(($AO718-1)*3+$AP718+5,$AQ718+7))="",0,IF(COUNTIF(INDIRECT(ADDRESS(($AO718-1)*36+($AP718-1)*12+6,COLUMN())):INDIRECT(ADDRESS(($AO718-1)*36+($AP718-1)*12+$AQ718+4,COLUMN())),INDIRECT(ADDRESS(($AO718-1)*3+$AP718+5,$AQ718+7)))&gt;=1,0,INDIRECT(ADDRESS(($AO718-1)*3+$AP718+5,$AQ718+7)))))</f>
        <v>0</v>
      </c>
      <c r="AS718" s="304">
        <f ca="1">COUNTIF(INDIRECT("H"&amp;(ROW()+12*(($AO718-1)*3+$AP718)-ROW())/12+5):INDIRECT("S"&amp;(ROW()+12*(($AO718-1)*3+$AP718)-ROW())/12+5),AR718)</f>
        <v>0</v>
      </c>
      <c r="AT718" s="306">
        <f ca="1">IF($AQ718=1,IF(INDIRECT(ADDRESS(($AO718-1)*3+$AP718+5,$AQ718+20))="",0,INDIRECT(ADDRESS(($AO718-1)*3+$AP718+5,$AQ718+20))),IF(INDIRECT(ADDRESS(($AO718-1)*3+$AP718+5,$AQ718+20))="",0,IF(COUNTIF(INDIRECT(ADDRESS(($AO718-1)*36+($AP718-1)*12+6,COLUMN())):INDIRECT(ADDRESS(($AO718-1)*36+($AP718-1)*12+$AQ718+4,COLUMN())),INDIRECT(ADDRESS(($AO718-1)*3+$AP718+5,$AQ718+20)))&gt;=1,0,INDIRECT(ADDRESS(($AO718-1)*3+$AP718+5,$AQ718+20)))))</f>
        <v>0</v>
      </c>
      <c r="AU718" s="304">
        <f ca="1">COUNTIF(INDIRECT("U"&amp;(ROW()+12*(($AO718-1)*3+$AP718)-ROW())/12+5):INDIRECT("AF"&amp;(ROW()+12*(($AO718-1)*3+$AP718)-ROW())/12+5),AT718)</f>
        <v>0</v>
      </c>
      <c r="AV718" s="304">
        <f ca="1">IF(AND(AR718+AT718&gt;0,AS718+AU718&gt;0),COUNTIF(AV$6:AV717,"&gt;0")+1,0)</f>
        <v>0</v>
      </c>
    </row>
    <row r="719" spans="41:48" x14ac:dyDescent="0.15">
      <c r="AO719" s="304">
        <v>20</v>
      </c>
      <c r="AP719" s="304">
        <v>3</v>
      </c>
      <c r="AQ719" s="304">
        <v>6</v>
      </c>
      <c r="AR719" s="306">
        <f ca="1">IF($AQ719=1,IF(INDIRECT(ADDRESS(($AO719-1)*3+$AP719+5,$AQ719+7))="",0,INDIRECT(ADDRESS(($AO719-1)*3+$AP719+5,$AQ719+7))),IF(INDIRECT(ADDRESS(($AO719-1)*3+$AP719+5,$AQ719+7))="",0,IF(COUNTIF(INDIRECT(ADDRESS(($AO719-1)*36+($AP719-1)*12+6,COLUMN())):INDIRECT(ADDRESS(($AO719-1)*36+($AP719-1)*12+$AQ719+4,COLUMN())),INDIRECT(ADDRESS(($AO719-1)*3+$AP719+5,$AQ719+7)))&gt;=1,0,INDIRECT(ADDRESS(($AO719-1)*3+$AP719+5,$AQ719+7)))))</f>
        <v>0</v>
      </c>
      <c r="AS719" s="304">
        <f ca="1">COUNTIF(INDIRECT("H"&amp;(ROW()+12*(($AO719-1)*3+$AP719)-ROW())/12+5):INDIRECT("S"&amp;(ROW()+12*(($AO719-1)*3+$AP719)-ROW())/12+5),AR719)</f>
        <v>0</v>
      </c>
      <c r="AT719" s="306">
        <f ca="1">IF($AQ719=1,IF(INDIRECT(ADDRESS(($AO719-1)*3+$AP719+5,$AQ719+20))="",0,INDIRECT(ADDRESS(($AO719-1)*3+$AP719+5,$AQ719+20))),IF(INDIRECT(ADDRESS(($AO719-1)*3+$AP719+5,$AQ719+20))="",0,IF(COUNTIF(INDIRECT(ADDRESS(($AO719-1)*36+($AP719-1)*12+6,COLUMN())):INDIRECT(ADDRESS(($AO719-1)*36+($AP719-1)*12+$AQ719+4,COLUMN())),INDIRECT(ADDRESS(($AO719-1)*3+$AP719+5,$AQ719+20)))&gt;=1,0,INDIRECT(ADDRESS(($AO719-1)*3+$AP719+5,$AQ719+20)))))</f>
        <v>0</v>
      </c>
      <c r="AU719" s="304">
        <f ca="1">COUNTIF(INDIRECT("U"&amp;(ROW()+12*(($AO719-1)*3+$AP719)-ROW())/12+5):INDIRECT("AF"&amp;(ROW()+12*(($AO719-1)*3+$AP719)-ROW())/12+5),AT719)</f>
        <v>0</v>
      </c>
      <c r="AV719" s="304">
        <f ca="1">IF(AND(AR719+AT719&gt;0,AS719+AU719&gt;0),COUNTIF(AV$6:AV718,"&gt;0")+1,0)</f>
        <v>0</v>
      </c>
    </row>
    <row r="720" spans="41:48" x14ac:dyDescent="0.15">
      <c r="AO720" s="304">
        <v>20</v>
      </c>
      <c r="AP720" s="304">
        <v>3</v>
      </c>
      <c r="AQ720" s="304">
        <v>7</v>
      </c>
      <c r="AR720" s="306">
        <f ca="1">IF($AQ720=1,IF(INDIRECT(ADDRESS(($AO720-1)*3+$AP720+5,$AQ720+7))="",0,INDIRECT(ADDRESS(($AO720-1)*3+$AP720+5,$AQ720+7))),IF(INDIRECT(ADDRESS(($AO720-1)*3+$AP720+5,$AQ720+7))="",0,IF(COUNTIF(INDIRECT(ADDRESS(($AO720-1)*36+($AP720-1)*12+6,COLUMN())):INDIRECT(ADDRESS(($AO720-1)*36+($AP720-1)*12+$AQ720+4,COLUMN())),INDIRECT(ADDRESS(($AO720-1)*3+$AP720+5,$AQ720+7)))&gt;=1,0,INDIRECT(ADDRESS(($AO720-1)*3+$AP720+5,$AQ720+7)))))</f>
        <v>0</v>
      </c>
      <c r="AS720" s="304">
        <f ca="1">COUNTIF(INDIRECT("H"&amp;(ROW()+12*(($AO720-1)*3+$AP720)-ROW())/12+5):INDIRECT("S"&amp;(ROW()+12*(($AO720-1)*3+$AP720)-ROW())/12+5),AR720)</f>
        <v>0</v>
      </c>
      <c r="AT720" s="306">
        <f ca="1">IF($AQ720=1,IF(INDIRECT(ADDRESS(($AO720-1)*3+$AP720+5,$AQ720+20))="",0,INDIRECT(ADDRESS(($AO720-1)*3+$AP720+5,$AQ720+20))),IF(INDIRECT(ADDRESS(($AO720-1)*3+$AP720+5,$AQ720+20))="",0,IF(COUNTIF(INDIRECT(ADDRESS(($AO720-1)*36+($AP720-1)*12+6,COLUMN())):INDIRECT(ADDRESS(($AO720-1)*36+($AP720-1)*12+$AQ720+4,COLUMN())),INDIRECT(ADDRESS(($AO720-1)*3+$AP720+5,$AQ720+20)))&gt;=1,0,INDIRECT(ADDRESS(($AO720-1)*3+$AP720+5,$AQ720+20)))))</f>
        <v>0</v>
      </c>
      <c r="AU720" s="304">
        <f ca="1">COUNTIF(INDIRECT("U"&amp;(ROW()+12*(($AO720-1)*3+$AP720)-ROW())/12+5):INDIRECT("AF"&amp;(ROW()+12*(($AO720-1)*3+$AP720)-ROW())/12+5),AT720)</f>
        <v>0</v>
      </c>
      <c r="AV720" s="304">
        <f ca="1">IF(AND(AR720+AT720&gt;0,AS720+AU720&gt;0),COUNTIF(AV$6:AV719,"&gt;0")+1,0)</f>
        <v>0</v>
      </c>
    </row>
    <row r="721" spans="41:48" x14ac:dyDescent="0.15">
      <c r="AO721" s="304">
        <v>20</v>
      </c>
      <c r="AP721" s="304">
        <v>3</v>
      </c>
      <c r="AQ721" s="304">
        <v>8</v>
      </c>
      <c r="AR721" s="306">
        <f ca="1">IF($AQ721=1,IF(INDIRECT(ADDRESS(($AO721-1)*3+$AP721+5,$AQ721+7))="",0,INDIRECT(ADDRESS(($AO721-1)*3+$AP721+5,$AQ721+7))),IF(INDIRECT(ADDRESS(($AO721-1)*3+$AP721+5,$AQ721+7))="",0,IF(COUNTIF(INDIRECT(ADDRESS(($AO721-1)*36+($AP721-1)*12+6,COLUMN())):INDIRECT(ADDRESS(($AO721-1)*36+($AP721-1)*12+$AQ721+4,COLUMN())),INDIRECT(ADDRESS(($AO721-1)*3+$AP721+5,$AQ721+7)))&gt;=1,0,INDIRECT(ADDRESS(($AO721-1)*3+$AP721+5,$AQ721+7)))))</f>
        <v>0</v>
      </c>
      <c r="AS721" s="304">
        <f ca="1">COUNTIF(INDIRECT("H"&amp;(ROW()+12*(($AO721-1)*3+$AP721)-ROW())/12+5):INDIRECT("S"&amp;(ROW()+12*(($AO721-1)*3+$AP721)-ROW())/12+5),AR721)</f>
        <v>0</v>
      </c>
      <c r="AT721" s="306">
        <f ca="1">IF($AQ721=1,IF(INDIRECT(ADDRESS(($AO721-1)*3+$AP721+5,$AQ721+20))="",0,INDIRECT(ADDRESS(($AO721-1)*3+$AP721+5,$AQ721+20))),IF(INDIRECT(ADDRESS(($AO721-1)*3+$AP721+5,$AQ721+20))="",0,IF(COUNTIF(INDIRECT(ADDRESS(($AO721-1)*36+($AP721-1)*12+6,COLUMN())):INDIRECT(ADDRESS(($AO721-1)*36+($AP721-1)*12+$AQ721+4,COLUMN())),INDIRECT(ADDRESS(($AO721-1)*3+$AP721+5,$AQ721+20)))&gt;=1,0,INDIRECT(ADDRESS(($AO721-1)*3+$AP721+5,$AQ721+20)))))</f>
        <v>0</v>
      </c>
      <c r="AU721" s="304">
        <f ca="1">COUNTIF(INDIRECT("U"&amp;(ROW()+12*(($AO721-1)*3+$AP721)-ROW())/12+5):INDIRECT("AF"&amp;(ROW()+12*(($AO721-1)*3+$AP721)-ROW())/12+5),AT721)</f>
        <v>0</v>
      </c>
      <c r="AV721" s="304">
        <f ca="1">IF(AND(AR721+AT721&gt;0,AS721+AU721&gt;0),COUNTIF(AV$6:AV720,"&gt;0")+1,0)</f>
        <v>0</v>
      </c>
    </row>
    <row r="722" spans="41:48" x14ac:dyDescent="0.15">
      <c r="AO722" s="304">
        <v>20</v>
      </c>
      <c r="AP722" s="304">
        <v>3</v>
      </c>
      <c r="AQ722" s="304">
        <v>9</v>
      </c>
      <c r="AR722" s="306">
        <f ca="1">IF($AQ722=1,IF(INDIRECT(ADDRESS(($AO722-1)*3+$AP722+5,$AQ722+7))="",0,INDIRECT(ADDRESS(($AO722-1)*3+$AP722+5,$AQ722+7))),IF(INDIRECT(ADDRESS(($AO722-1)*3+$AP722+5,$AQ722+7))="",0,IF(COUNTIF(INDIRECT(ADDRESS(($AO722-1)*36+($AP722-1)*12+6,COLUMN())):INDIRECT(ADDRESS(($AO722-1)*36+($AP722-1)*12+$AQ722+4,COLUMN())),INDIRECT(ADDRESS(($AO722-1)*3+$AP722+5,$AQ722+7)))&gt;=1,0,INDIRECT(ADDRESS(($AO722-1)*3+$AP722+5,$AQ722+7)))))</f>
        <v>0</v>
      </c>
      <c r="AS722" s="304">
        <f ca="1">COUNTIF(INDIRECT("H"&amp;(ROW()+12*(($AO722-1)*3+$AP722)-ROW())/12+5):INDIRECT("S"&amp;(ROW()+12*(($AO722-1)*3+$AP722)-ROW())/12+5),AR722)</f>
        <v>0</v>
      </c>
      <c r="AT722" s="306">
        <f ca="1">IF($AQ722=1,IF(INDIRECT(ADDRESS(($AO722-1)*3+$AP722+5,$AQ722+20))="",0,INDIRECT(ADDRESS(($AO722-1)*3+$AP722+5,$AQ722+20))),IF(INDIRECT(ADDRESS(($AO722-1)*3+$AP722+5,$AQ722+20))="",0,IF(COUNTIF(INDIRECT(ADDRESS(($AO722-1)*36+($AP722-1)*12+6,COLUMN())):INDIRECT(ADDRESS(($AO722-1)*36+($AP722-1)*12+$AQ722+4,COLUMN())),INDIRECT(ADDRESS(($AO722-1)*3+$AP722+5,$AQ722+20)))&gt;=1,0,INDIRECT(ADDRESS(($AO722-1)*3+$AP722+5,$AQ722+20)))))</f>
        <v>0</v>
      </c>
      <c r="AU722" s="304">
        <f ca="1">COUNTIF(INDIRECT("U"&amp;(ROW()+12*(($AO722-1)*3+$AP722)-ROW())/12+5):INDIRECT("AF"&amp;(ROW()+12*(($AO722-1)*3+$AP722)-ROW())/12+5),AT722)</f>
        <v>0</v>
      </c>
      <c r="AV722" s="304">
        <f ca="1">IF(AND(AR722+AT722&gt;0,AS722+AU722&gt;0),COUNTIF(AV$6:AV721,"&gt;0")+1,0)</f>
        <v>0</v>
      </c>
    </row>
    <row r="723" spans="41:48" x14ac:dyDescent="0.15">
      <c r="AO723" s="304">
        <v>20</v>
      </c>
      <c r="AP723" s="304">
        <v>3</v>
      </c>
      <c r="AQ723" s="304">
        <v>10</v>
      </c>
      <c r="AR723" s="306">
        <f ca="1">IF($AQ723=1,IF(INDIRECT(ADDRESS(($AO723-1)*3+$AP723+5,$AQ723+7))="",0,INDIRECT(ADDRESS(($AO723-1)*3+$AP723+5,$AQ723+7))),IF(INDIRECT(ADDRESS(($AO723-1)*3+$AP723+5,$AQ723+7))="",0,IF(COUNTIF(INDIRECT(ADDRESS(($AO723-1)*36+($AP723-1)*12+6,COLUMN())):INDIRECT(ADDRESS(($AO723-1)*36+($AP723-1)*12+$AQ723+4,COLUMN())),INDIRECT(ADDRESS(($AO723-1)*3+$AP723+5,$AQ723+7)))&gt;=1,0,INDIRECT(ADDRESS(($AO723-1)*3+$AP723+5,$AQ723+7)))))</f>
        <v>0</v>
      </c>
      <c r="AS723" s="304">
        <f ca="1">COUNTIF(INDIRECT("H"&amp;(ROW()+12*(($AO723-1)*3+$AP723)-ROW())/12+5):INDIRECT("S"&amp;(ROW()+12*(($AO723-1)*3+$AP723)-ROW())/12+5),AR723)</f>
        <v>0</v>
      </c>
      <c r="AT723" s="306">
        <f ca="1">IF($AQ723=1,IF(INDIRECT(ADDRESS(($AO723-1)*3+$AP723+5,$AQ723+20))="",0,INDIRECT(ADDRESS(($AO723-1)*3+$AP723+5,$AQ723+20))),IF(INDIRECT(ADDRESS(($AO723-1)*3+$AP723+5,$AQ723+20))="",0,IF(COUNTIF(INDIRECT(ADDRESS(($AO723-1)*36+($AP723-1)*12+6,COLUMN())):INDIRECT(ADDRESS(($AO723-1)*36+($AP723-1)*12+$AQ723+4,COLUMN())),INDIRECT(ADDRESS(($AO723-1)*3+$AP723+5,$AQ723+20)))&gt;=1,0,INDIRECT(ADDRESS(($AO723-1)*3+$AP723+5,$AQ723+20)))))</f>
        <v>0</v>
      </c>
      <c r="AU723" s="304">
        <f ca="1">COUNTIF(INDIRECT("U"&amp;(ROW()+12*(($AO723-1)*3+$AP723)-ROW())/12+5):INDIRECT("AF"&amp;(ROW()+12*(($AO723-1)*3+$AP723)-ROW())/12+5),AT723)</f>
        <v>0</v>
      </c>
      <c r="AV723" s="304">
        <f ca="1">IF(AND(AR723+AT723&gt;0,AS723+AU723&gt;0),COUNTIF(AV$6:AV722,"&gt;0")+1,0)</f>
        <v>0</v>
      </c>
    </row>
    <row r="724" spans="41:48" x14ac:dyDescent="0.15">
      <c r="AO724" s="304">
        <v>20</v>
      </c>
      <c r="AP724" s="304">
        <v>3</v>
      </c>
      <c r="AQ724" s="304">
        <v>11</v>
      </c>
      <c r="AR724" s="306">
        <f ca="1">IF($AQ724=1,IF(INDIRECT(ADDRESS(($AO724-1)*3+$AP724+5,$AQ724+7))="",0,INDIRECT(ADDRESS(($AO724-1)*3+$AP724+5,$AQ724+7))),IF(INDIRECT(ADDRESS(($AO724-1)*3+$AP724+5,$AQ724+7))="",0,IF(COUNTIF(INDIRECT(ADDRESS(($AO724-1)*36+($AP724-1)*12+6,COLUMN())):INDIRECT(ADDRESS(($AO724-1)*36+($AP724-1)*12+$AQ724+4,COLUMN())),INDIRECT(ADDRESS(($AO724-1)*3+$AP724+5,$AQ724+7)))&gt;=1,0,INDIRECT(ADDRESS(($AO724-1)*3+$AP724+5,$AQ724+7)))))</f>
        <v>0</v>
      </c>
      <c r="AS724" s="304">
        <f ca="1">COUNTIF(INDIRECT("H"&amp;(ROW()+12*(($AO724-1)*3+$AP724)-ROW())/12+5):INDIRECT("S"&amp;(ROW()+12*(($AO724-1)*3+$AP724)-ROW())/12+5),AR724)</f>
        <v>0</v>
      </c>
      <c r="AT724" s="306">
        <f ca="1">IF($AQ724=1,IF(INDIRECT(ADDRESS(($AO724-1)*3+$AP724+5,$AQ724+20))="",0,INDIRECT(ADDRESS(($AO724-1)*3+$AP724+5,$AQ724+20))),IF(INDIRECT(ADDRESS(($AO724-1)*3+$AP724+5,$AQ724+20))="",0,IF(COUNTIF(INDIRECT(ADDRESS(($AO724-1)*36+($AP724-1)*12+6,COLUMN())):INDIRECT(ADDRESS(($AO724-1)*36+($AP724-1)*12+$AQ724+4,COLUMN())),INDIRECT(ADDRESS(($AO724-1)*3+$AP724+5,$AQ724+20)))&gt;=1,0,INDIRECT(ADDRESS(($AO724-1)*3+$AP724+5,$AQ724+20)))))</f>
        <v>0</v>
      </c>
      <c r="AU724" s="304">
        <f ca="1">COUNTIF(INDIRECT("U"&amp;(ROW()+12*(($AO724-1)*3+$AP724)-ROW())/12+5):INDIRECT("AF"&amp;(ROW()+12*(($AO724-1)*3+$AP724)-ROW())/12+5),AT724)</f>
        <v>0</v>
      </c>
      <c r="AV724" s="304">
        <f ca="1">IF(AND(AR724+AT724&gt;0,AS724+AU724&gt;0),COUNTIF(AV$6:AV723,"&gt;0")+1,0)</f>
        <v>0</v>
      </c>
    </row>
    <row r="725" spans="41:48" x14ac:dyDescent="0.15">
      <c r="AO725" s="304">
        <v>20</v>
      </c>
      <c r="AP725" s="304">
        <v>3</v>
      </c>
      <c r="AQ725" s="304">
        <v>12</v>
      </c>
      <c r="AR725" s="306">
        <f ca="1">IF($AQ725=1,IF(INDIRECT(ADDRESS(($AO725-1)*3+$AP725+5,$AQ725+7))="",0,INDIRECT(ADDRESS(($AO725-1)*3+$AP725+5,$AQ725+7))),IF(INDIRECT(ADDRESS(($AO725-1)*3+$AP725+5,$AQ725+7))="",0,IF(COUNTIF(INDIRECT(ADDRESS(($AO725-1)*36+($AP725-1)*12+6,COLUMN())):INDIRECT(ADDRESS(($AO725-1)*36+($AP725-1)*12+$AQ725+4,COLUMN())),INDIRECT(ADDRESS(($AO725-1)*3+$AP725+5,$AQ725+7)))&gt;=1,0,INDIRECT(ADDRESS(($AO725-1)*3+$AP725+5,$AQ725+7)))))</f>
        <v>0</v>
      </c>
      <c r="AS725" s="304">
        <f ca="1">COUNTIF(INDIRECT("H"&amp;(ROW()+12*(($AO725-1)*3+$AP725)-ROW())/12+5):INDIRECT("S"&amp;(ROW()+12*(($AO725-1)*3+$AP725)-ROW())/12+5),AR725)</f>
        <v>0</v>
      </c>
      <c r="AT725" s="306">
        <f ca="1">IF($AQ725=1,IF(INDIRECT(ADDRESS(($AO725-1)*3+$AP725+5,$AQ725+20))="",0,INDIRECT(ADDRESS(($AO725-1)*3+$AP725+5,$AQ725+20))),IF(INDIRECT(ADDRESS(($AO725-1)*3+$AP725+5,$AQ725+20))="",0,IF(COUNTIF(INDIRECT(ADDRESS(($AO725-1)*36+($AP725-1)*12+6,COLUMN())):INDIRECT(ADDRESS(($AO725-1)*36+($AP725-1)*12+$AQ725+4,COLUMN())),INDIRECT(ADDRESS(($AO725-1)*3+$AP725+5,$AQ725+20)))&gt;=1,0,INDIRECT(ADDRESS(($AO725-1)*3+$AP725+5,$AQ725+20)))))</f>
        <v>0</v>
      </c>
      <c r="AU725" s="304">
        <f ca="1">COUNTIF(INDIRECT("U"&amp;(ROW()+12*(($AO725-1)*3+$AP725)-ROW())/12+5):INDIRECT("AF"&amp;(ROW()+12*(($AO725-1)*3+$AP725)-ROW())/12+5),AT725)</f>
        <v>0</v>
      </c>
      <c r="AV725" s="304">
        <f ca="1">IF(AND(AR725+AT725&gt;0,AS725+AU725&gt;0),COUNTIF(AV$6:AV724,"&gt;0")+1,0)</f>
        <v>0</v>
      </c>
    </row>
    <row r="726" spans="41:48" x14ac:dyDescent="0.15">
      <c r="AO726" s="304">
        <v>21</v>
      </c>
      <c r="AP726" s="304">
        <v>1</v>
      </c>
      <c r="AQ726" s="304">
        <v>1</v>
      </c>
      <c r="AR726" s="306">
        <f ca="1">IF($AQ726=1,IF(INDIRECT(ADDRESS(($AO726-1)*3+$AP726+5,$AQ726+7))="",0,INDIRECT(ADDRESS(($AO726-1)*3+$AP726+5,$AQ726+7))),IF(INDIRECT(ADDRESS(($AO726-1)*3+$AP726+5,$AQ726+7))="",0,IF(COUNTIF(INDIRECT(ADDRESS(($AO726-1)*36+($AP726-1)*12+6,COLUMN())):INDIRECT(ADDRESS(($AO726-1)*36+($AP726-1)*12+$AQ726+4,COLUMN())),INDIRECT(ADDRESS(($AO726-1)*3+$AP726+5,$AQ726+7)))&gt;=1,0,INDIRECT(ADDRESS(($AO726-1)*3+$AP726+5,$AQ726+7)))))</f>
        <v>0</v>
      </c>
      <c r="AS726" s="304">
        <f ca="1">COUNTIF(INDIRECT("H"&amp;(ROW()+12*(($AO726-1)*3+$AP726)-ROW())/12+5):INDIRECT("S"&amp;(ROW()+12*(($AO726-1)*3+$AP726)-ROW())/12+5),AR726)</f>
        <v>0</v>
      </c>
      <c r="AT726" s="306">
        <f ca="1">IF($AQ726=1,IF(INDIRECT(ADDRESS(($AO726-1)*3+$AP726+5,$AQ726+20))="",0,INDIRECT(ADDRESS(($AO726-1)*3+$AP726+5,$AQ726+20))),IF(INDIRECT(ADDRESS(($AO726-1)*3+$AP726+5,$AQ726+20))="",0,IF(COUNTIF(INDIRECT(ADDRESS(($AO726-1)*36+($AP726-1)*12+6,COLUMN())):INDIRECT(ADDRESS(($AO726-1)*36+($AP726-1)*12+$AQ726+4,COLUMN())),INDIRECT(ADDRESS(($AO726-1)*3+$AP726+5,$AQ726+20)))&gt;=1,0,INDIRECT(ADDRESS(($AO726-1)*3+$AP726+5,$AQ726+20)))))</f>
        <v>0</v>
      </c>
      <c r="AU726" s="304">
        <f ca="1">COUNTIF(INDIRECT("U"&amp;(ROW()+12*(($AO726-1)*3+$AP726)-ROW())/12+5):INDIRECT("AF"&amp;(ROW()+12*(($AO726-1)*3+$AP726)-ROW())/12+5),AT726)</f>
        <v>0</v>
      </c>
      <c r="AV726" s="304">
        <f ca="1">IF(AND(AR726+AT726&gt;0,AS726+AU726&gt;0),COUNTIF(AV$6:AV725,"&gt;0")+1,0)</f>
        <v>0</v>
      </c>
    </row>
    <row r="727" spans="41:48" x14ac:dyDescent="0.15">
      <c r="AO727" s="304">
        <v>21</v>
      </c>
      <c r="AP727" s="304">
        <v>1</v>
      </c>
      <c r="AQ727" s="304">
        <v>2</v>
      </c>
      <c r="AR727" s="306">
        <f ca="1">IF($AQ727=1,IF(INDIRECT(ADDRESS(($AO727-1)*3+$AP727+5,$AQ727+7))="",0,INDIRECT(ADDRESS(($AO727-1)*3+$AP727+5,$AQ727+7))),IF(INDIRECT(ADDRESS(($AO727-1)*3+$AP727+5,$AQ727+7))="",0,IF(COUNTIF(INDIRECT(ADDRESS(($AO727-1)*36+($AP727-1)*12+6,COLUMN())):INDIRECT(ADDRESS(($AO727-1)*36+($AP727-1)*12+$AQ727+4,COLUMN())),INDIRECT(ADDRESS(($AO727-1)*3+$AP727+5,$AQ727+7)))&gt;=1,0,INDIRECT(ADDRESS(($AO727-1)*3+$AP727+5,$AQ727+7)))))</f>
        <v>0</v>
      </c>
      <c r="AS727" s="304">
        <f ca="1">COUNTIF(INDIRECT("H"&amp;(ROW()+12*(($AO727-1)*3+$AP727)-ROW())/12+5):INDIRECT("S"&amp;(ROW()+12*(($AO727-1)*3+$AP727)-ROW())/12+5),AR727)</f>
        <v>0</v>
      </c>
      <c r="AT727" s="306">
        <f ca="1">IF($AQ727=1,IF(INDIRECT(ADDRESS(($AO727-1)*3+$AP727+5,$AQ727+20))="",0,INDIRECT(ADDRESS(($AO727-1)*3+$AP727+5,$AQ727+20))),IF(INDIRECT(ADDRESS(($AO727-1)*3+$AP727+5,$AQ727+20))="",0,IF(COUNTIF(INDIRECT(ADDRESS(($AO727-1)*36+($AP727-1)*12+6,COLUMN())):INDIRECT(ADDRESS(($AO727-1)*36+($AP727-1)*12+$AQ727+4,COLUMN())),INDIRECT(ADDRESS(($AO727-1)*3+$AP727+5,$AQ727+20)))&gt;=1,0,INDIRECT(ADDRESS(($AO727-1)*3+$AP727+5,$AQ727+20)))))</f>
        <v>0</v>
      </c>
      <c r="AU727" s="304">
        <f ca="1">COUNTIF(INDIRECT("U"&amp;(ROW()+12*(($AO727-1)*3+$AP727)-ROW())/12+5):INDIRECT("AF"&amp;(ROW()+12*(($AO727-1)*3+$AP727)-ROW())/12+5),AT727)</f>
        <v>0</v>
      </c>
      <c r="AV727" s="304">
        <f ca="1">IF(AND(AR727+AT727&gt;0,AS727+AU727&gt;0),COUNTIF(AV$6:AV726,"&gt;0")+1,0)</f>
        <v>0</v>
      </c>
    </row>
    <row r="728" spans="41:48" x14ac:dyDescent="0.15">
      <c r="AO728" s="304">
        <v>21</v>
      </c>
      <c r="AP728" s="304">
        <v>1</v>
      </c>
      <c r="AQ728" s="304">
        <v>3</v>
      </c>
      <c r="AR728" s="306">
        <f ca="1">IF($AQ728=1,IF(INDIRECT(ADDRESS(($AO728-1)*3+$AP728+5,$AQ728+7))="",0,INDIRECT(ADDRESS(($AO728-1)*3+$AP728+5,$AQ728+7))),IF(INDIRECT(ADDRESS(($AO728-1)*3+$AP728+5,$AQ728+7))="",0,IF(COUNTIF(INDIRECT(ADDRESS(($AO728-1)*36+($AP728-1)*12+6,COLUMN())):INDIRECT(ADDRESS(($AO728-1)*36+($AP728-1)*12+$AQ728+4,COLUMN())),INDIRECT(ADDRESS(($AO728-1)*3+$AP728+5,$AQ728+7)))&gt;=1,0,INDIRECT(ADDRESS(($AO728-1)*3+$AP728+5,$AQ728+7)))))</f>
        <v>0</v>
      </c>
      <c r="AS728" s="304">
        <f ca="1">COUNTIF(INDIRECT("H"&amp;(ROW()+12*(($AO728-1)*3+$AP728)-ROW())/12+5):INDIRECT("S"&amp;(ROW()+12*(($AO728-1)*3+$AP728)-ROW())/12+5),AR728)</f>
        <v>0</v>
      </c>
      <c r="AT728" s="306">
        <f ca="1">IF($AQ728=1,IF(INDIRECT(ADDRESS(($AO728-1)*3+$AP728+5,$AQ728+20))="",0,INDIRECT(ADDRESS(($AO728-1)*3+$AP728+5,$AQ728+20))),IF(INDIRECT(ADDRESS(($AO728-1)*3+$AP728+5,$AQ728+20))="",0,IF(COUNTIF(INDIRECT(ADDRESS(($AO728-1)*36+($AP728-1)*12+6,COLUMN())):INDIRECT(ADDRESS(($AO728-1)*36+($AP728-1)*12+$AQ728+4,COLUMN())),INDIRECT(ADDRESS(($AO728-1)*3+$AP728+5,$AQ728+20)))&gt;=1,0,INDIRECT(ADDRESS(($AO728-1)*3+$AP728+5,$AQ728+20)))))</f>
        <v>0</v>
      </c>
      <c r="AU728" s="304">
        <f ca="1">COUNTIF(INDIRECT("U"&amp;(ROW()+12*(($AO728-1)*3+$AP728)-ROW())/12+5):INDIRECT("AF"&amp;(ROW()+12*(($AO728-1)*3+$AP728)-ROW())/12+5),AT728)</f>
        <v>0</v>
      </c>
      <c r="AV728" s="304">
        <f ca="1">IF(AND(AR728+AT728&gt;0,AS728+AU728&gt;0),COUNTIF(AV$6:AV727,"&gt;0")+1,0)</f>
        <v>0</v>
      </c>
    </row>
    <row r="729" spans="41:48" x14ac:dyDescent="0.15">
      <c r="AO729" s="304">
        <v>21</v>
      </c>
      <c r="AP729" s="304">
        <v>1</v>
      </c>
      <c r="AQ729" s="304">
        <v>4</v>
      </c>
      <c r="AR729" s="306">
        <f ca="1">IF($AQ729=1,IF(INDIRECT(ADDRESS(($AO729-1)*3+$AP729+5,$AQ729+7))="",0,INDIRECT(ADDRESS(($AO729-1)*3+$AP729+5,$AQ729+7))),IF(INDIRECT(ADDRESS(($AO729-1)*3+$AP729+5,$AQ729+7))="",0,IF(COUNTIF(INDIRECT(ADDRESS(($AO729-1)*36+($AP729-1)*12+6,COLUMN())):INDIRECT(ADDRESS(($AO729-1)*36+($AP729-1)*12+$AQ729+4,COLUMN())),INDIRECT(ADDRESS(($AO729-1)*3+$AP729+5,$AQ729+7)))&gt;=1,0,INDIRECT(ADDRESS(($AO729-1)*3+$AP729+5,$AQ729+7)))))</f>
        <v>0</v>
      </c>
      <c r="AS729" s="304">
        <f ca="1">COUNTIF(INDIRECT("H"&amp;(ROW()+12*(($AO729-1)*3+$AP729)-ROW())/12+5):INDIRECT("S"&amp;(ROW()+12*(($AO729-1)*3+$AP729)-ROW())/12+5),AR729)</f>
        <v>0</v>
      </c>
      <c r="AT729" s="306">
        <f ca="1">IF($AQ729=1,IF(INDIRECT(ADDRESS(($AO729-1)*3+$AP729+5,$AQ729+20))="",0,INDIRECT(ADDRESS(($AO729-1)*3+$AP729+5,$AQ729+20))),IF(INDIRECT(ADDRESS(($AO729-1)*3+$AP729+5,$AQ729+20))="",0,IF(COUNTIF(INDIRECT(ADDRESS(($AO729-1)*36+($AP729-1)*12+6,COLUMN())):INDIRECT(ADDRESS(($AO729-1)*36+($AP729-1)*12+$AQ729+4,COLUMN())),INDIRECT(ADDRESS(($AO729-1)*3+$AP729+5,$AQ729+20)))&gt;=1,0,INDIRECT(ADDRESS(($AO729-1)*3+$AP729+5,$AQ729+20)))))</f>
        <v>0</v>
      </c>
      <c r="AU729" s="304">
        <f ca="1">COUNTIF(INDIRECT("U"&amp;(ROW()+12*(($AO729-1)*3+$AP729)-ROW())/12+5):INDIRECT("AF"&amp;(ROW()+12*(($AO729-1)*3+$AP729)-ROW())/12+5),AT729)</f>
        <v>0</v>
      </c>
      <c r="AV729" s="304">
        <f ca="1">IF(AND(AR729+AT729&gt;0,AS729+AU729&gt;0),COUNTIF(AV$6:AV728,"&gt;0")+1,0)</f>
        <v>0</v>
      </c>
    </row>
    <row r="730" spans="41:48" x14ac:dyDescent="0.15">
      <c r="AO730" s="304">
        <v>21</v>
      </c>
      <c r="AP730" s="304">
        <v>1</v>
      </c>
      <c r="AQ730" s="304">
        <v>5</v>
      </c>
      <c r="AR730" s="306">
        <f ca="1">IF($AQ730=1,IF(INDIRECT(ADDRESS(($AO730-1)*3+$AP730+5,$AQ730+7))="",0,INDIRECT(ADDRESS(($AO730-1)*3+$AP730+5,$AQ730+7))),IF(INDIRECT(ADDRESS(($AO730-1)*3+$AP730+5,$AQ730+7))="",0,IF(COUNTIF(INDIRECT(ADDRESS(($AO730-1)*36+($AP730-1)*12+6,COLUMN())):INDIRECT(ADDRESS(($AO730-1)*36+($AP730-1)*12+$AQ730+4,COLUMN())),INDIRECT(ADDRESS(($AO730-1)*3+$AP730+5,$AQ730+7)))&gt;=1,0,INDIRECT(ADDRESS(($AO730-1)*3+$AP730+5,$AQ730+7)))))</f>
        <v>0</v>
      </c>
      <c r="AS730" s="304">
        <f ca="1">COUNTIF(INDIRECT("H"&amp;(ROW()+12*(($AO730-1)*3+$AP730)-ROW())/12+5):INDIRECT("S"&amp;(ROW()+12*(($AO730-1)*3+$AP730)-ROW())/12+5),AR730)</f>
        <v>0</v>
      </c>
      <c r="AT730" s="306">
        <f ca="1">IF($AQ730=1,IF(INDIRECT(ADDRESS(($AO730-1)*3+$AP730+5,$AQ730+20))="",0,INDIRECT(ADDRESS(($AO730-1)*3+$AP730+5,$AQ730+20))),IF(INDIRECT(ADDRESS(($AO730-1)*3+$AP730+5,$AQ730+20))="",0,IF(COUNTIF(INDIRECT(ADDRESS(($AO730-1)*36+($AP730-1)*12+6,COLUMN())):INDIRECT(ADDRESS(($AO730-1)*36+($AP730-1)*12+$AQ730+4,COLUMN())),INDIRECT(ADDRESS(($AO730-1)*3+$AP730+5,$AQ730+20)))&gt;=1,0,INDIRECT(ADDRESS(($AO730-1)*3+$AP730+5,$AQ730+20)))))</f>
        <v>0</v>
      </c>
      <c r="AU730" s="304">
        <f ca="1">COUNTIF(INDIRECT("U"&amp;(ROW()+12*(($AO730-1)*3+$AP730)-ROW())/12+5):INDIRECT("AF"&amp;(ROW()+12*(($AO730-1)*3+$AP730)-ROW())/12+5),AT730)</f>
        <v>0</v>
      </c>
      <c r="AV730" s="304">
        <f ca="1">IF(AND(AR730+AT730&gt;0,AS730+AU730&gt;0),COUNTIF(AV$6:AV729,"&gt;0")+1,0)</f>
        <v>0</v>
      </c>
    </row>
    <row r="731" spans="41:48" x14ac:dyDescent="0.15">
      <c r="AO731" s="304">
        <v>21</v>
      </c>
      <c r="AP731" s="304">
        <v>1</v>
      </c>
      <c r="AQ731" s="304">
        <v>6</v>
      </c>
      <c r="AR731" s="306">
        <f ca="1">IF($AQ731=1,IF(INDIRECT(ADDRESS(($AO731-1)*3+$AP731+5,$AQ731+7))="",0,INDIRECT(ADDRESS(($AO731-1)*3+$AP731+5,$AQ731+7))),IF(INDIRECT(ADDRESS(($AO731-1)*3+$AP731+5,$AQ731+7))="",0,IF(COUNTIF(INDIRECT(ADDRESS(($AO731-1)*36+($AP731-1)*12+6,COLUMN())):INDIRECT(ADDRESS(($AO731-1)*36+($AP731-1)*12+$AQ731+4,COLUMN())),INDIRECT(ADDRESS(($AO731-1)*3+$AP731+5,$AQ731+7)))&gt;=1,0,INDIRECT(ADDRESS(($AO731-1)*3+$AP731+5,$AQ731+7)))))</f>
        <v>0</v>
      </c>
      <c r="AS731" s="304">
        <f ca="1">COUNTIF(INDIRECT("H"&amp;(ROW()+12*(($AO731-1)*3+$AP731)-ROW())/12+5):INDIRECT("S"&amp;(ROW()+12*(($AO731-1)*3+$AP731)-ROW())/12+5),AR731)</f>
        <v>0</v>
      </c>
      <c r="AT731" s="306">
        <f ca="1">IF($AQ731=1,IF(INDIRECT(ADDRESS(($AO731-1)*3+$AP731+5,$AQ731+20))="",0,INDIRECT(ADDRESS(($AO731-1)*3+$AP731+5,$AQ731+20))),IF(INDIRECT(ADDRESS(($AO731-1)*3+$AP731+5,$AQ731+20))="",0,IF(COUNTIF(INDIRECT(ADDRESS(($AO731-1)*36+($AP731-1)*12+6,COLUMN())):INDIRECT(ADDRESS(($AO731-1)*36+($AP731-1)*12+$AQ731+4,COLUMN())),INDIRECT(ADDRESS(($AO731-1)*3+$AP731+5,$AQ731+20)))&gt;=1,0,INDIRECT(ADDRESS(($AO731-1)*3+$AP731+5,$AQ731+20)))))</f>
        <v>0</v>
      </c>
      <c r="AU731" s="304">
        <f ca="1">COUNTIF(INDIRECT("U"&amp;(ROW()+12*(($AO731-1)*3+$AP731)-ROW())/12+5):INDIRECT("AF"&amp;(ROW()+12*(($AO731-1)*3+$AP731)-ROW())/12+5),AT731)</f>
        <v>0</v>
      </c>
      <c r="AV731" s="304">
        <f ca="1">IF(AND(AR731+AT731&gt;0,AS731+AU731&gt;0),COUNTIF(AV$6:AV730,"&gt;0")+1,0)</f>
        <v>0</v>
      </c>
    </row>
    <row r="732" spans="41:48" x14ac:dyDescent="0.15">
      <c r="AO732" s="304">
        <v>21</v>
      </c>
      <c r="AP732" s="304">
        <v>1</v>
      </c>
      <c r="AQ732" s="304">
        <v>7</v>
      </c>
      <c r="AR732" s="306">
        <f ca="1">IF($AQ732=1,IF(INDIRECT(ADDRESS(($AO732-1)*3+$AP732+5,$AQ732+7))="",0,INDIRECT(ADDRESS(($AO732-1)*3+$AP732+5,$AQ732+7))),IF(INDIRECT(ADDRESS(($AO732-1)*3+$AP732+5,$AQ732+7))="",0,IF(COUNTIF(INDIRECT(ADDRESS(($AO732-1)*36+($AP732-1)*12+6,COLUMN())):INDIRECT(ADDRESS(($AO732-1)*36+($AP732-1)*12+$AQ732+4,COLUMN())),INDIRECT(ADDRESS(($AO732-1)*3+$AP732+5,$AQ732+7)))&gt;=1,0,INDIRECT(ADDRESS(($AO732-1)*3+$AP732+5,$AQ732+7)))))</f>
        <v>0</v>
      </c>
      <c r="AS732" s="304">
        <f ca="1">COUNTIF(INDIRECT("H"&amp;(ROW()+12*(($AO732-1)*3+$AP732)-ROW())/12+5):INDIRECT("S"&amp;(ROW()+12*(($AO732-1)*3+$AP732)-ROW())/12+5),AR732)</f>
        <v>0</v>
      </c>
      <c r="AT732" s="306">
        <f ca="1">IF($AQ732=1,IF(INDIRECT(ADDRESS(($AO732-1)*3+$AP732+5,$AQ732+20))="",0,INDIRECT(ADDRESS(($AO732-1)*3+$AP732+5,$AQ732+20))),IF(INDIRECT(ADDRESS(($AO732-1)*3+$AP732+5,$AQ732+20))="",0,IF(COUNTIF(INDIRECT(ADDRESS(($AO732-1)*36+($AP732-1)*12+6,COLUMN())):INDIRECT(ADDRESS(($AO732-1)*36+($AP732-1)*12+$AQ732+4,COLUMN())),INDIRECT(ADDRESS(($AO732-1)*3+$AP732+5,$AQ732+20)))&gt;=1,0,INDIRECT(ADDRESS(($AO732-1)*3+$AP732+5,$AQ732+20)))))</f>
        <v>0</v>
      </c>
      <c r="AU732" s="304">
        <f ca="1">COUNTIF(INDIRECT("U"&amp;(ROW()+12*(($AO732-1)*3+$AP732)-ROW())/12+5):INDIRECT("AF"&amp;(ROW()+12*(($AO732-1)*3+$AP732)-ROW())/12+5),AT732)</f>
        <v>0</v>
      </c>
      <c r="AV732" s="304">
        <f ca="1">IF(AND(AR732+AT732&gt;0,AS732+AU732&gt;0),COUNTIF(AV$6:AV731,"&gt;0")+1,0)</f>
        <v>0</v>
      </c>
    </row>
    <row r="733" spans="41:48" x14ac:dyDescent="0.15">
      <c r="AO733" s="304">
        <v>21</v>
      </c>
      <c r="AP733" s="304">
        <v>1</v>
      </c>
      <c r="AQ733" s="304">
        <v>8</v>
      </c>
      <c r="AR733" s="306">
        <f ca="1">IF($AQ733=1,IF(INDIRECT(ADDRESS(($AO733-1)*3+$AP733+5,$AQ733+7))="",0,INDIRECT(ADDRESS(($AO733-1)*3+$AP733+5,$AQ733+7))),IF(INDIRECT(ADDRESS(($AO733-1)*3+$AP733+5,$AQ733+7))="",0,IF(COUNTIF(INDIRECT(ADDRESS(($AO733-1)*36+($AP733-1)*12+6,COLUMN())):INDIRECT(ADDRESS(($AO733-1)*36+($AP733-1)*12+$AQ733+4,COLUMN())),INDIRECT(ADDRESS(($AO733-1)*3+$AP733+5,$AQ733+7)))&gt;=1,0,INDIRECT(ADDRESS(($AO733-1)*3+$AP733+5,$AQ733+7)))))</f>
        <v>0</v>
      </c>
      <c r="AS733" s="304">
        <f ca="1">COUNTIF(INDIRECT("H"&amp;(ROW()+12*(($AO733-1)*3+$AP733)-ROW())/12+5):INDIRECT("S"&amp;(ROW()+12*(($AO733-1)*3+$AP733)-ROW())/12+5),AR733)</f>
        <v>0</v>
      </c>
      <c r="AT733" s="306">
        <f ca="1">IF($AQ733=1,IF(INDIRECT(ADDRESS(($AO733-1)*3+$AP733+5,$AQ733+20))="",0,INDIRECT(ADDRESS(($AO733-1)*3+$AP733+5,$AQ733+20))),IF(INDIRECT(ADDRESS(($AO733-1)*3+$AP733+5,$AQ733+20))="",0,IF(COUNTIF(INDIRECT(ADDRESS(($AO733-1)*36+($AP733-1)*12+6,COLUMN())):INDIRECT(ADDRESS(($AO733-1)*36+($AP733-1)*12+$AQ733+4,COLUMN())),INDIRECT(ADDRESS(($AO733-1)*3+$AP733+5,$AQ733+20)))&gt;=1,0,INDIRECT(ADDRESS(($AO733-1)*3+$AP733+5,$AQ733+20)))))</f>
        <v>0</v>
      </c>
      <c r="AU733" s="304">
        <f ca="1">COUNTIF(INDIRECT("U"&amp;(ROW()+12*(($AO733-1)*3+$AP733)-ROW())/12+5):INDIRECT("AF"&amp;(ROW()+12*(($AO733-1)*3+$AP733)-ROW())/12+5),AT733)</f>
        <v>0</v>
      </c>
      <c r="AV733" s="304">
        <f ca="1">IF(AND(AR733+AT733&gt;0,AS733+AU733&gt;0),COUNTIF(AV$6:AV732,"&gt;0")+1,0)</f>
        <v>0</v>
      </c>
    </row>
    <row r="734" spans="41:48" x14ac:dyDescent="0.15">
      <c r="AO734" s="304">
        <v>21</v>
      </c>
      <c r="AP734" s="304">
        <v>1</v>
      </c>
      <c r="AQ734" s="304">
        <v>9</v>
      </c>
      <c r="AR734" s="306">
        <f ca="1">IF($AQ734=1,IF(INDIRECT(ADDRESS(($AO734-1)*3+$AP734+5,$AQ734+7))="",0,INDIRECT(ADDRESS(($AO734-1)*3+$AP734+5,$AQ734+7))),IF(INDIRECT(ADDRESS(($AO734-1)*3+$AP734+5,$AQ734+7))="",0,IF(COUNTIF(INDIRECT(ADDRESS(($AO734-1)*36+($AP734-1)*12+6,COLUMN())):INDIRECT(ADDRESS(($AO734-1)*36+($AP734-1)*12+$AQ734+4,COLUMN())),INDIRECT(ADDRESS(($AO734-1)*3+$AP734+5,$AQ734+7)))&gt;=1,0,INDIRECT(ADDRESS(($AO734-1)*3+$AP734+5,$AQ734+7)))))</f>
        <v>0</v>
      </c>
      <c r="AS734" s="304">
        <f ca="1">COUNTIF(INDIRECT("H"&amp;(ROW()+12*(($AO734-1)*3+$AP734)-ROW())/12+5):INDIRECT("S"&amp;(ROW()+12*(($AO734-1)*3+$AP734)-ROW())/12+5),AR734)</f>
        <v>0</v>
      </c>
      <c r="AT734" s="306">
        <f ca="1">IF($AQ734=1,IF(INDIRECT(ADDRESS(($AO734-1)*3+$AP734+5,$AQ734+20))="",0,INDIRECT(ADDRESS(($AO734-1)*3+$AP734+5,$AQ734+20))),IF(INDIRECT(ADDRESS(($AO734-1)*3+$AP734+5,$AQ734+20))="",0,IF(COUNTIF(INDIRECT(ADDRESS(($AO734-1)*36+($AP734-1)*12+6,COLUMN())):INDIRECT(ADDRESS(($AO734-1)*36+($AP734-1)*12+$AQ734+4,COLUMN())),INDIRECT(ADDRESS(($AO734-1)*3+$AP734+5,$AQ734+20)))&gt;=1,0,INDIRECT(ADDRESS(($AO734-1)*3+$AP734+5,$AQ734+20)))))</f>
        <v>0</v>
      </c>
      <c r="AU734" s="304">
        <f ca="1">COUNTIF(INDIRECT("U"&amp;(ROW()+12*(($AO734-1)*3+$AP734)-ROW())/12+5):INDIRECT("AF"&amp;(ROW()+12*(($AO734-1)*3+$AP734)-ROW())/12+5),AT734)</f>
        <v>0</v>
      </c>
      <c r="AV734" s="304">
        <f ca="1">IF(AND(AR734+AT734&gt;0,AS734+AU734&gt;0),COUNTIF(AV$6:AV733,"&gt;0")+1,0)</f>
        <v>0</v>
      </c>
    </row>
    <row r="735" spans="41:48" x14ac:dyDescent="0.15">
      <c r="AO735" s="304">
        <v>21</v>
      </c>
      <c r="AP735" s="304">
        <v>1</v>
      </c>
      <c r="AQ735" s="304">
        <v>10</v>
      </c>
      <c r="AR735" s="306">
        <f ca="1">IF($AQ735=1,IF(INDIRECT(ADDRESS(($AO735-1)*3+$AP735+5,$AQ735+7))="",0,INDIRECT(ADDRESS(($AO735-1)*3+$AP735+5,$AQ735+7))),IF(INDIRECT(ADDRESS(($AO735-1)*3+$AP735+5,$AQ735+7))="",0,IF(COUNTIF(INDIRECT(ADDRESS(($AO735-1)*36+($AP735-1)*12+6,COLUMN())):INDIRECT(ADDRESS(($AO735-1)*36+($AP735-1)*12+$AQ735+4,COLUMN())),INDIRECT(ADDRESS(($AO735-1)*3+$AP735+5,$AQ735+7)))&gt;=1,0,INDIRECT(ADDRESS(($AO735-1)*3+$AP735+5,$AQ735+7)))))</f>
        <v>0</v>
      </c>
      <c r="AS735" s="304">
        <f ca="1">COUNTIF(INDIRECT("H"&amp;(ROW()+12*(($AO735-1)*3+$AP735)-ROW())/12+5):INDIRECT("S"&amp;(ROW()+12*(($AO735-1)*3+$AP735)-ROW())/12+5),AR735)</f>
        <v>0</v>
      </c>
      <c r="AT735" s="306">
        <f ca="1">IF($AQ735=1,IF(INDIRECT(ADDRESS(($AO735-1)*3+$AP735+5,$AQ735+20))="",0,INDIRECT(ADDRESS(($AO735-1)*3+$AP735+5,$AQ735+20))),IF(INDIRECT(ADDRESS(($AO735-1)*3+$AP735+5,$AQ735+20))="",0,IF(COUNTIF(INDIRECT(ADDRESS(($AO735-1)*36+($AP735-1)*12+6,COLUMN())):INDIRECT(ADDRESS(($AO735-1)*36+($AP735-1)*12+$AQ735+4,COLUMN())),INDIRECT(ADDRESS(($AO735-1)*3+$AP735+5,$AQ735+20)))&gt;=1,0,INDIRECT(ADDRESS(($AO735-1)*3+$AP735+5,$AQ735+20)))))</f>
        <v>0</v>
      </c>
      <c r="AU735" s="304">
        <f ca="1">COUNTIF(INDIRECT("U"&amp;(ROW()+12*(($AO735-1)*3+$AP735)-ROW())/12+5):INDIRECT("AF"&amp;(ROW()+12*(($AO735-1)*3+$AP735)-ROW())/12+5),AT735)</f>
        <v>0</v>
      </c>
      <c r="AV735" s="304">
        <f ca="1">IF(AND(AR735+AT735&gt;0,AS735+AU735&gt;0),COUNTIF(AV$6:AV734,"&gt;0")+1,0)</f>
        <v>0</v>
      </c>
    </row>
    <row r="736" spans="41:48" x14ac:dyDescent="0.15">
      <c r="AO736" s="304">
        <v>21</v>
      </c>
      <c r="AP736" s="304">
        <v>1</v>
      </c>
      <c r="AQ736" s="304">
        <v>11</v>
      </c>
      <c r="AR736" s="306">
        <f ca="1">IF($AQ736=1,IF(INDIRECT(ADDRESS(($AO736-1)*3+$AP736+5,$AQ736+7))="",0,INDIRECT(ADDRESS(($AO736-1)*3+$AP736+5,$AQ736+7))),IF(INDIRECT(ADDRESS(($AO736-1)*3+$AP736+5,$AQ736+7))="",0,IF(COUNTIF(INDIRECT(ADDRESS(($AO736-1)*36+($AP736-1)*12+6,COLUMN())):INDIRECT(ADDRESS(($AO736-1)*36+($AP736-1)*12+$AQ736+4,COLUMN())),INDIRECT(ADDRESS(($AO736-1)*3+$AP736+5,$AQ736+7)))&gt;=1,0,INDIRECT(ADDRESS(($AO736-1)*3+$AP736+5,$AQ736+7)))))</f>
        <v>0</v>
      </c>
      <c r="AS736" s="304">
        <f ca="1">COUNTIF(INDIRECT("H"&amp;(ROW()+12*(($AO736-1)*3+$AP736)-ROW())/12+5):INDIRECT("S"&amp;(ROW()+12*(($AO736-1)*3+$AP736)-ROW())/12+5),AR736)</f>
        <v>0</v>
      </c>
      <c r="AT736" s="306">
        <f ca="1">IF($AQ736=1,IF(INDIRECT(ADDRESS(($AO736-1)*3+$AP736+5,$AQ736+20))="",0,INDIRECT(ADDRESS(($AO736-1)*3+$AP736+5,$AQ736+20))),IF(INDIRECT(ADDRESS(($AO736-1)*3+$AP736+5,$AQ736+20))="",0,IF(COUNTIF(INDIRECT(ADDRESS(($AO736-1)*36+($AP736-1)*12+6,COLUMN())):INDIRECT(ADDRESS(($AO736-1)*36+($AP736-1)*12+$AQ736+4,COLUMN())),INDIRECT(ADDRESS(($AO736-1)*3+$AP736+5,$AQ736+20)))&gt;=1,0,INDIRECT(ADDRESS(($AO736-1)*3+$AP736+5,$AQ736+20)))))</f>
        <v>0</v>
      </c>
      <c r="AU736" s="304">
        <f ca="1">COUNTIF(INDIRECT("U"&amp;(ROW()+12*(($AO736-1)*3+$AP736)-ROW())/12+5):INDIRECT("AF"&amp;(ROW()+12*(($AO736-1)*3+$AP736)-ROW())/12+5),AT736)</f>
        <v>0</v>
      </c>
      <c r="AV736" s="304">
        <f ca="1">IF(AND(AR736+AT736&gt;0,AS736+AU736&gt;0),COUNTIF(AV$6:AV735,"&gt;0")+1,0)</f>
        <v>0</v>
      </c>
    </row>
    <row r="737" spans="41:48" x14ac:dyDescent="0.15">
      <c r="AO737" s="304">
        <v>21</v>
      </c>
      <c r="AP737" s="304">
        <v>1</v>
      </c>
      <c r="AQ737" s="304">
        <v>12</v>
      </c>
      <c r="AR737" s="306">
        <f ca="1">IF($AQ737=1,IF(INDIRECT(ADDRESS(($AO737-1)*3+$AP737+5,$AQ737+7))="",0,INDIRECT(ADDRESS(($AO737-1)*3+$AP737+5,$AQ737+7))),IF(INDIRECT(ADDRESS(($AO737-1)*3+$AP737+5,$AQ737+7))="",0,IF(COUNTIF(INDIRECT(ADDRESS(($AO737-1)*36+($AP737-1)*12+6,COLUMN())):INDIRECT(ADDRESS(($AO737-1)*36+($AP737-1)*12+$AQ737+4,COLUMN())),INDIRECT(ADDRESS(($AO737-1)*3+$AP737+5,$AQ737+7)))&gt;=1,0,INDIRECT(ADDRESS(($AO737-1)*3+$AP737+5,$AQ737+7)))))</f>
        <v>0</v>
      </c>
      <c r="AS737" s="304">
        <f ca="1">COUNTIF(INDIRECT("H"&amp;(ROW()+12*(($AO737-1)*3+$AP737)-ROW())/12+5):INDIRECT("S"&amp;(ROW()+12*(($AO737-1)*3+$AP737)-ROW())/12+5),AR737)</f>
        <v>0</v>
      </c>
      <c r="AT737" s="306">
        <f ca="1">IF($AQ737=1,IF(INDIRECT(ADDRESS(($AO737-1)*3+$AP737+5,$AQ737+20))="",0,INDIRECT(ADDRESS(($AO737-1)*3+$AP737+5,$AQ737+20))),IF(INDIRECT(ADDRESS(($AO737-1)*3+$AP737+5,$AQ737+20))="",0,IF(COUNTIF(INDIRECT(ADDRESS(($AO737-1)*36+($AP737-1)*12+6,COLUMN())):INDIRECT(ADDRESS(($AO737-1)*36+($AP737-1)*12+$AQ737+4,COLUMN())),INDIRECT(ADDRESS(($AO737-1)*3+$AP737+5,$AQ737+20)))&gt;=1,0,INDIRECT(ADDRESS(($AO737-1)*3+$AP737+5,$AQ737+20)))))</f>
        <v>0</v>
      </c>
      <c r="AU737" s="304">
        <f ca="1">COUNTIF(INDIRECT("U"&amp;(ROW()+12*(($AO737-1)*3+$AP737)-ROW())/12+5):INDIRECT("AF"&amp;(ROW()+12*(($AO737-1)*3+$AP737)-ROW())/12+5),AT737)</f>
        <v>0</v>
      </c>
      <c r="AV737" s="304">
        <f ca="1">IF(AND(AR737+AT737&gt;0,AS737+AU737&gt;0),COUNTIF(AV$6:AV736,"&gt;0")+1,0)</f>
        <v>0</v>
      </c>
    </row>
    <row r="738" spans="41:48" x14ac:dyDescent="0.15">
      <c r="AO738" s="304">
        <v>21</v>
      </c>
      <c r="AP738" s="304">
        <v>2</v>
      </c>
      <c r="AQ738" s="304">
        <v>1</v>
      </c>
      <c r="AR738" s="306">
        <f ca="1">IF($AQ738=1,IF(INDIRECT(ADDRESS(($AO738-1)*3+$AP738+5,$AQ738+7))="",0,INDIRECT(ADDRESS(($AO738-1)*3+$AP738+5,$AQ738+7))),IF(INDIRECT(ADDRESS(($AO738-1)*3+$AP738+5,$AQ738+7))="",0,IF(COUNTIF(INDIRECT(ADDRESS(($AO738-1)*36+($AP738-1)*12+6,COLUMN())):INDIRECT(ADDRESS(($AO738-1)*36+($AP738-1)*12+$AQ738+4,COLUMN())),INDIRECT(ADDRESS(($AO738-1)*3+$AP738+5,$AQ738+7)))&gt;=1,0,INDIRECT(ADDRESS(($AO738-1)*3+$AP738+5,$AQ738+7)))))</f>
        <v>0</v>
      </c>
      <c r="AS738" s="304">
        <f ca="1">COUNTIF(INDIRECT("H"&amp;(ROW()+12*(($AO738-1)*3+$AP738)-ROW())/12+5):INDIRECT("S"&amp;(ROW()+12*(($AO738-1)*3+$AP738)-ROW())/12+5),AR738)</f>
        <v>0</v>
      </c>
      <c r="AT738" s="306">
        <f ca="1">IF($AQ738=1,IF(INDIRECT(ADDRESS(($AO738-1)*3+$AP738+5,$AQ738+20))="",0,INDIRECT(ADDRESS(($AO738-1)*3+$AP738+5,$AQ738+20))),IF(INDIRECT(ADDRESS(($AO738-1)*3+$AP738+5,$AQ738+20))="",0,IF(COUNTIF(INDIRECT(ADDRESS(($AO738-1)*36+($AP738-1)*12+6,COLUMN())):INDIRECT(ADDRESS(($AO738-1)*36+($AP738-1)*12+$AQ738+4,COLUMN())),INDIRECT(ADDRESS(($AO738-1)*3+$AP738+5,$AQ738+20)))&gt;=1,0,INDIRECT(ADDRESS(($AO738-1)*3+$AP738+5,$AQ738+20)))))</f>
        <v>0</v>
      </c>
      <c r="AU738" s="304">
        <f ca="1">COUNTIF(INDIRECT("U"&amp;(ROW()+12*(($AO738-1)*3+$AP738)-ROW())/12+5):INDIRECT("AF"&amp;(ROW()+12*(($AO738-1)*3+$AP738)-ROW())/12+5),AT738)</f>
        <v>0</v>
      </c>
      <c r="AV738" s="304">
        <f ca="1">IF(AND(AR738+AT738&gt;0,AS738+AU738&gt;0),COUNTIF(AV$6:AV737,"&gt;0")+1,0)</f>
        <v>0</v>
      </c>
    </row>
    <row r="739" spans="41:48" x14ac:dyDescent="0.15">
      <c r="AO739" s="304">
        <v>21</v>
      </c>
      <c r="AP739" s="304">
        <v>2</v>
      </c>
      <c r="AQ739" s="304">
        <v>2</v>
      </c>
      <c r="AR739" s="306">
        <f ca="1">IF($AQ739=1,IF(INDIRECT(ADDRESS(($AO739-1)*3+$AP739+5,$AQ739+7))="",0,INDIRECT(ADDRESS(($AO739-1)*3+$AP739+5,$AQ739+7))),IF(INDIRECT(ADDRESS(($AO739-1)*3+$AP739+5,$AQ739+7))="",0,IF(COUNTIF(INDIRECT(ADDRESS(($AO739-1)*36+($AP739-1)*12+6,COLUMN())):INDIRECT(ADDRESS(($AO739-1)*36+($AP739-1)*12+$AQ739+4,COLUMN())),INDIRECT(ADDRESS(($AO739-1)*3+$AP739+5,$AQ739+7)))&gt;=1,0,INDIRECT(ADDRESS(($AO739-1)*3+$AP739+5,$AQ739+7)))))</f>
        <v>0</v>
      </c>
      <c r="AS739" s="304">
        <f ca="1">COUNTIF(INDIRECT("H"&amp;(ROW()+12*(($AO739-1)*3+$AP739)-ROW())/12+5):INDIRECT("S"&amp;(ROW()+12*(($AO739-1)*3+$AP739)-ROW())/12+5),AR739)</f>
        <v>0</v>
      </c>
      <c r="AT739" s="306">
        <f ca="1">IF($AQ739=1,IF(INDIRECT(ADDRESS(($AO739-1)*3+$AP739+5,$AQ739+20))="",0,INDIRECT(ADDRESS(($AO739-1)*3+$AP739+5,$AQ739+20))),IF(INDIRECT(ADDRESS(($AO739-1)*3+$AP739+5,$AQ739+20))="",0,IF(COUNTIF(INDIRECT(ADDRESS(($AO739-1)*36+($AP739-1)*12+6,COLUMN())):INDIRECT(ADDRESS(($AO739-1)*36+($AP739-1)*12+$AQ739+4,COLUMN())),INDIRECT(ADDRESS(($AO739-1)*3+$AP739+5,$AQ739+20)))&gt;=1,0,INDIRECT(ADDRESS(($AO739-1)*3+$AP739+5,$AQ739+20)))))</f>
        <v>0</v>
      </c>
      <c r="AU739" s="304">
        <f ca="1">COUNTIF(INDIRECT("U"&amp;(ROW()+12*(($AO739-1)*3+$AP739)-ROW())/12+5):INDIRECT("AF"&amp;(ROW()+12*(($AO739-1)*3+$AP739)-ROW())/12+5),AT739)</f>
        <v>0</v>
      </c>
      <c r="AV739" s="304">
        <f ca="1">IF(AND(AR739+AT739&gt;0,AS739+AU739&gt;0),COUNTIF(AV$6:AV738,"&gt;0")+1,0)</f>
        <v>0</v>
      </c>
    </row>
    <row r="740" spans="41:48" x14ac:dyDescent="0.15">
      <c r="AO740" s="304">
        <v>21</v>
      </c>
      <c r="AP740" s="304">
        <v>2</v>
      </c>
      <c r="AQ740" s="304">
        <v>3</v>
      </c>
      <c r="AR740" s="306">
        <f ca="1">IF($AQ740=1,IF(INDIRECT(ADDRESS(($AO740-1)*3+$AP740+5,$AQ740+7))="",0,INDIRECT(ADDRESS(($AO740-1)*3+$AP740+5,$AQ740+7))),IF(INDIRECT(ADDRESS(($AO740-1)*3+$AP740+5,$AQ740+7))="",0,IF(COUNTIF(INDIRECT(ADDRESS(($AO740-1)*36+($AP740-1)*12+6,COLUMN())):INDIRECT(ADDRESS(($AO740-1)*36+($AP740-1)*12+$AQ740+4,COLUMN())),INDIRECT(ADDRESS(($AO740-1)*3+$AP740+5,$AQ740+7)))&gt;=1,0,INDIRECT(ADDRESS(($AO740-1)*3+$AP740+5,$AQ740+7)))))</f>
        <v>0</v>
      </c>
      <c r="AS740" s="304">
        <f ca="1">COUNTIF(INDIRECT("H"&amp;(ROW()+12*(($AO740-1)*3+$AP740)-ROW())/12+5):INDIRECT("S"&amp;(ROW()+12*(($AO740-1)*3+$AP740)-ROW())/12+5),AR740)</f>
        <v>0</v>
      </c>
      <c r="AT740" s="306">
        <f ca="1">IF($AQ740=1,IF(INDIRECT(ADDRESS(($AO740-1)*3+$AP740+5,$AQ740+20))="",0,INDIRECT(ADDRESS(($AO740-1)*3+$AP740+5,$AQ740+20))),IF(INDIRECT(ADDRESS(($AO740-1)*3+$AP740+5,$AQ740+20))="",0,IF(COUNTIF(INDIRECT(ADDRESS(($AO740-1)*36+($AP740-1)*12+6,COLUMN())):INDIRECT(ADDRESS(($AO740-1)*36+($AP740-1)*12+$AQ740+4,COLUMN())),INDIRECT(ADDRESS(($AO740-1)*3+$AP740+5,$AQ740+20)))&gt;=1,0,INDIRECT(ADDRESS(($AO740-1)*3+$AP740+5,$AQ740+20)))))</f>
        <v>0</v>
      </c>
      <c r="AU740" s="304">
        <f ca="1">COUNTIF(INDIRECT("U"&amp;(ROW()+12*(($AO740-1)*3+$AP740)-ROW())/12+5):INDIRECT("AF"&amp;(ROW()+12*(($AO740-1)*3+$AP740)-ROW())/12+5),AT740)</f>
        <v>0</v>
      </c>
      <c r="AV740" s="304">
        <f ca="1">IF(AND(AR740+AT740&gt;0,AS740+AU740&gt;0),COUNTIF(AV$6:AV739,"&gt;0")+1,0)</f>
        <v>0</v>
      </c>
    </row>
    <row r="741" spans="41:48" x14ac:dyDescent="0.15">
      <c r="AO741" s="304">
        <v>21</v>
      </c>
      <c r="AP741" s="304">
        <v>2</v>
      </c>
      <c r="AQ741" s="304">
        <v>4</v>
      </c>
      <c r="AR741" s="306">
        <f ca="1">IF($AQ741=1,IF(INDIRECT(ADDRESS(($AO741-1)*3+$AP741+5,$AQ741+7))="",0,INDIRECT(ADDRESS(($AO741-1)*3+$AP741+5,$AQ741+7))),IF(INDIRECT(ADDRESS(($AO741-1)*3+$AP741+5,$AQ741+7))="",0,IF(COUNTIF(INDIRECT(ADDRESS(($AO741-1)*36+($AP741-1)*12+6,COLUMN())):INDIRECT(ADDRESS(($AO741-1)*36+($AP741-1)*12+$AQ741+4,COLUMN())),INDIRECT(ADDRESS(($AO741-1)*3+$AP741+5,$AQ741+7)))&gt;=1,0,INDIRECT(ADDRESS(($AO741-1)*3+$AP741+5,$AQ741+7)))))</f>
        <v>0</v>
      </c>
      <c r="AS741" s="304">
        <f ca="1">COUNTIF(INDIRECT("H"&amp;(ROW()+12*(($AO741-1)*3+$AP741)-ROW())/12+5):INDIRECT("S"&amp;(ROW()+12*(($AO741-1)*3+$AP741)-ROW())/12+5),AR741)</f>
        <v>0</v>
      </c>
      <c r="AT741" s="306">
        <f ca="1">IF($AQ741=1,IF(INDIRECT(ADDRESS(($AO741-1)*3+$AP741+5,$AQ741+20))="",0,INDIRECT(ADDRESS(($AO741-1)*3+$AP741+5,$AQ741+20))),IF(INDIRECT(ADDRESS(($AO741-1)*3+$AP741+5,$AQ741+20))="",0,IF(COUNTIF(INDIRECT(ADDRESS(($AO741-1)*36+($AP741-1)*12+6,COLUMN())):INDIRECT(ADDRESS(($AO741-1)*36+($AP741-1)*12+$AQ741+4,COLUMN())),INDIRECT(ADDRESS(($AO741-1)*3+$AP741+5,$AQ741+20)))&gt;=1,0,INDIRECT(ADDRESS(($AO741-1)*3+$AP741+5,$AQ741+20)))))</f>
        <v>0</v>
      </c>
      <c r="AU741" s="304">
        <f ca="1">COUNTIF(INDIRECT("U"&amp;(ROW()+12*(($AO741-1)*3+$AP741)-ROW())/12+5):INDIRECT("AF"&amp;(ROW()+12*(($AO741-1)*3+$AP741)-ROW())/12+5),AT741)</f>
        <v>0</v>
      </c>
      <c r="AV741" s="304">
        <f ca="1">IF(AND(AR741+AT741&gt;0,AS741+AU741&gt;0),COUNTIF(AV$6:AV740,"&gt;0")+1,0)</f>
        <v>0</v>
      </c>
    </row>
    <row r="742" spans="41:48" x14ac:dyDescent="0.15">
      <c r="AO742" s="304">
        <v>21</v>
      </c>
      <c r="AP742" s="304">
        <v>2</v>
      </c>
      <c r="AQ742" s="304">
        <v>5</v>
      </c>
      <c r="AR742" s="306">
        <f ca="1">IF($AQ742=1,IF(INDIRECT(ADDRESS(($AO742-1)*3+$AP742+5,$AQ742+7))="",0,INDIRECT(ADDRESS(($AO742-1)*3+$AP742+5,$AQ742+7))),IF(INDIRECT(ADDRESS(($AO742-1)*3+$AP742+5,$AQ742+7))="",0,IF(COUNTIF(INDIRECT(ADDRESS(($AO742-1)*36+($AP742-1)*12+6,COLUMN())):INDIRECT(ADDRESS(($AO742-1)*36+($AP742-1)*12+$AQ742+4,COLUMN())),INDIRECT(ADDRESS(($AO742-1)*3+$AP742+5,$AQ742+7)))&gt;=1,0,INDIRECT(ADDRESS(($AO742-1)*3+$AP742+5,$AQ742+7)))))</f>
        <v>0</v>
      </c>
      <c r="AS742" s="304">
        <f ca="1">COUNTIF(INDIRECT("H"&amp;(ROW()+12*(($AO742-1)*3+$AP742)-ROW())/12+5):INDIRECT("S"&amp;(ROW()+12*(($AO742-1)*3+$AP742)-ROW())/12+5),AR742)</f>
        <v>0</v>
      </c>
      <c r="AT742" s="306">
        <f ca="1">IF($AQ742=1,IF(INDIRECT(ADDRESS(($AO742-1)*3+$AP742+5,$AQ742+20))="",0,INDIRECT(ADDRESS(($AO742-1)*3+$AP742+5,$AQ742+20))),IF(INDIRECT(ADDRESS(($AO742-1)*3+$AP742+5,$AQ742+20))="",0,IF(COUNTIF(INDIRECT(ADDRESS(($AO742-1)*36+($AP742-1)*12+6,COLUMN())):INDIRECT(ADDRESS(($AO742-1)*36+($AP742-1)*12+$AQ742+4,COLUMN())),INDIRECT(ADDRESS(($AO742-1)*3+$AP742+5,$AQ742+20)))&gt;=1,0,INDIRECT(ADDRESS(($AO742-1)*3+$AP742+5,$AQ742+20)))))</f>
        <v>0</v>
      </c>
      <c r="AU742" s="304">
        <f ca="1">COUNTIF(INDIRECT("U"&amp;(ROW()+12*(($AO742-1)*3+$AP742)-ROW())/12+5):INDIRECT("AF"&amp;(ROW()+12*(($AO742-1)*3+$AP742)-ROW())/12+5),AT742)</f>
        <v>0</v>
      </c>
      <c r="AV742" s="304">
        <f ca="1">IF(AND(AR742+AT742&gt;0,AS742+AU742&gt;0),COUNTIF(AV$6:AV741,"&gt;0")+1,0)</f>
        <v>0</v>
      </c>
    </row>
    <row r="743" spans="41:48" x14ac:dyDescent="0.15">
      <c r="AO743" s="304">
        <v>21</v>
      </c>
      <c r="AP743" s="304">
        <v>2</v>
      </c>
      <c r="AQ743" s="304">
        <v>6</v>
      </c>
      <c r="AR743" s="306">
        <f ca="1">IF($AQ743=1,IF(INDIRECT(ADDRESS(($AO743-1)*3+$AP743+5,$AQ743+7))="",0,INDIRECT(ADDRESS(($AO743-1)*3+$AP743+5,$AQ743+7))),IF(INDIRECT(ADDRESS(($AO743-1)*3+$AP743+5,$AQ743+7))="",0,IF(COUNTIF(INDIRECT(ADDRESS(($AO743-1)*36+($AP743-1)*12+6,COLUMN())):INDIRECT(ADDRESS(($AO743-1)*36+($AP743-1)*12+$AQ743+4,COLUMN())),INDIRECT(ADDRESS(($AO743-1)*3+$AP743+5,$AQ743+7)))&gt;=1,0,INDIRECT(ADDRESS(($AO743-1)*3+$AP743+5,$AQ743+7)))))</f>
        <v>0</v>
      </c>
      <c r="AS743" s="304">
        <f ca="1">COUNTIF(INDIRECT("H"&amp;(ROW()+12*(($AO743-1)*3+$AP743)-ROW())/12+5):INDIRECT("S"&amp;(ROW()+12*(($AO743-1)*3+$AP743)-ROW())/12+5),AR743)</f>
        <v>0</v>
      </c>
      <c r="AT743" s="306">
        <f ca="1">IF($AQ743=1,IF(INDIRECT(ADDRESS(($AO743-1)*3+$AP743+5,$AQ743+20))="",0,INDIRECT(ADDRESS(($AO743-1)*3+$AP743+5,$AQ743+20))),IF(INDIRECT(ADDRESS(($AO743-1)*3+$AP743+5,$AQ743+20))="",0,IF(COUNTIF(INDIRECT(ADDRESS(($AO743-1)*36+($AP743-1)*12+6,COLUMN())):INDIRECT(ADDRESS(($AO743-1)*36+($AP743-1)*12+$AQ743+4,COLUMN())),INDIRECT(ADDRESS(($AO743-1)*3+$AP743+5,$AQ743+20)))&gt;=1,0,INDIRECT(ADDRESS(($AO743-1)*3+$AP743+5,$AQ743+20)))))</f>
        <v>0</v>
      </c>
      <c r="AU743" s="304">
        <f ca="1">COUNTIF(INDIRECT("U"&amp;(ROW()+12*(($AO743-1)*3+$AP743)-ROW())/12+5):INDIRECT("AF"&amp;(ROW()+12*(($AO743-1)*3+$AP743)-ROW())/12+5),AT743)</f>
        <v>0</v>
      </c>
      <c r="AV743" s="304">
        <f ca="1">IF(AND(AR743+AT743&gt;0,AS743+AU743&gt;0),COUNTIF(AV$6:AV742,"&gt;0")+1,0)</f>
        <v>0</v>
      </c>
    </row>
    <row r="744" spans="41:48" x14ac:dyDescent="0.15">
      <c r="AO744" s="304">
        <v>21</v>
      </c>
      <c r="AP744" s="304">
        <v>2</v>
      </c>
      <c r="AQ744" s="304">
        <v>7</v>
      </c>
      <c r="AR744" s="306">
        <f ca="1">IF($AQ744=1,IF(INDIRECT(ADDRESS(($AO744-1)*3+$AP744+5,$AQ744+7))="",0,INDIRECT(ADDRESS(($AO744-1)*3+$AP744+5,$AQ744+7))),IF(INDIRECT(ADDRESS(($AO744-1)*3+$AP744+5,$AQ744+7))="",0,IF(COUNTIF(INDIRECT(ADDRESS(($AO744-1)*36+($AP744-1)*12+6,COLUMN())):INDIRECT(ADDRESS(($AO744-1)*36+($AP744-1)*12+$AQ744+4,COLUMN())),INDIRECT(ADDRESS(($AO744-1)*3+$AP744+5,$AQ744+7)))&gt;=1,0,INDIRECT(ADDRESS(($AO744-1)*3+$AP744+5,$AQ744+7)))))</f>
        <v>0</v>
      </c>
      <c r="AS744" s="304">
        <f ca="1">COUNTIF(INDIRECT("H"&amp;(ROW()+12*(($AO744-1)*3+$AP744)-ROW())/12+5):INDIRECT("S"&amp;(ROW()+12*(($AO744-1)*3+$AP744)-ROW())/12+5),AR744)</f>
        <v>0</v>
      </c>
      <c r="AT744" s="306">
        <f ca="1">IF($AQ744=1,IF(INDIRECT(ADDRESS(($AO744-1)*3+$AP744+5,$AQ744+20))="",0,INDIRECT(ADDRESS(($AO744-1)*3+$AP744+5,$AQ744+20))),IF(INDIRECT(ADDRESS(($AO744-1)*3+$AP744+5,$AQ744+20))="",0,IF(COUNTIF(INDIRECT(ADDRESS(($AO744-1)*36+($AP744-1)*12+6,COLUMN())):INDIRECT(ADDRESS(($AO744-1)*36+($AP744-1)*12+$AQ744+4,COLUMN())),INDIRECT(ADDRESS(($AO744-1)*3+$AP744+5,$AQ744+20)))&gt;=1,0,INDIRECT(ADDRESS(($AO744-1)*3+$AP744+5,$AQ744+20)))))</f>
        <v>0</v>
      </c>
      <c r="AU744" s="304">
        <f ca="1">COUNTIF(INDIRECT("U"&amp;(ROW()+12*(($AO744-1)*3+$AP744)-ROW())/12+5):INDIRECT("AF"&amp;(ROW()+12*(($AO744-1)*3+$AP744)-ROW())/12+5),AT744)</f>
        <v>0</v>
      </c>
      <c r="AV744" s="304">
        <f ca="1">IF(AND(AR744+AT744&gt;0,AS744+AU744&gt;0),COUNTIF(AV$6:AV743,"&gt;0")+1,0)</f>
        <v>0</v>
      </c>
    </row>
    <row r="745" spans="41:48" x14ac:dyDescent="0.15">
      <c r="AO745" s="304">
        <v>21</v>
      </c>
      <c r="AP745" s="304">
        <v>2</v>
      </c>
      <c r="AQ745" s="304">
        <v>8</v>
      </c>
      <c r="AR745" s="306">
        <f ca="1">IF($AQ745=1,IF(INDIRECT(ADDRESS(($AO745-1)*3+$AP745+5,$AQ745+7))="",0,INDIRECT(ADDRESS(($AO745-1)*3+$AP745+5,$AQ745+7))),IF(INDIRECT(ADDRESS(($AO745-1)*3+$AP745+5,$AQ745+7))="",0,IF(COUNTIF(INDIRECT(ADDRESS(($AO745-1)*36+($AP745-1)*12+6,COLUMN())):INDIRECT(ADDRESS(($AO745-1)*36+($AP745-1)*12+$AQ745+4,COLUMN())),INDIRECT(ADDRESS(($AO745-1)*3+$AP745+5,$AQ745+7)))&gt;=1,0,INDIRECT(ADDRESS(($AO745-1)*3+$AP745+5,$AQ745+7)))))</f>
        <v>0</v>
      </c>
      <c r="AS745" s="304">
        <f ca="1">COUNTIF(INDIRECT("H"&amp;(ROW()+12*(($AO745-1)*3+$AP745)-ROW())/12+5):INDIRECT("S"&amp;(ROW()+12*(($AO745-1)*3+$AP745)-ROW())/12+5),AR745)</f>
        <v>0</v>
      </c>
      <c r="AT745" s="306">
        <f ca="1">IF($AQ745=1,IF(INDIRECT(ADDRESS(($AO745-1)*3+$AP745+5,$AQ745+20))="",0,INDIRECT(ADDRESS(($AO745-1)*3+$AP745+5,$AQ745+20))),IF(INDIRECT(ADDRESS(($AO745-1)*3+$AP745+5,$AQ745+20))="",0,IF(COUNTIF(INDIRECT(ADDRESS(($AO745-1)*36+($AP745-1)*12+6,COLUMN())):INDIRECT(ADDRESS(($AO745-1)*36+($AP745-1)*12+$AQ745+4,COLUMN())),INDIRECT(ADDRESS(($AO745-1)*3+$AP745+5,$AQ745+20)))&gt;=1,0,INDIRECT(ADDRESS(($AO745-1)*3+$AP745+5,$AQ745+20)))))</f>
        <v>0</v>
      </c>
      <c r="AU745" s="304">
        <f ca="1">COUNTIF(INDIRECT("U"&amp;(ROW()+12*(($AO745-1)*3+$AP745)-ROW())/12+5):INDIRECT("AF"&amp;(ROW()+12*(($AO745-1)*3+$AP745)-ROW())/12+5),AT745)</f>
        <v>0</v>
      </c>
      <c r="AV745" s="304">
        <f ca="1">IF(AND(AR745+AT745&gt;0,AS745+AU745&gt;0),COUNTIF(AV$6:AV744,"&gt;0")+1,0)</f>
        <v>0</v>
      </c>
    </row>
    <row r="746" spans="41:48" x14ac:dyDescent="0.15">
      <c r="AO746" s="304">
        <v>21</v>
      </c>
      <c r="AP746" s="304">
        <v>2</v>
      </c>
      <c r="AQ746" s="304">
        <v>9</v>
      </c>
      <c r="AR746" s="306">
        <f ca="1">IF($AQ746=1,IF(INDIRECT(ADDRESS(($AO746-1)*3+$AP746+5,$AQ746+7))="",0,INDIRECT(ADDRESS(($AO746-1)*3+$AP746+5,$AQ746+7))),IF(INDIRECT(ADDRESS(($AO746-1)*3+$AP746+5,$AQ746+7))="",0,IF(COUNTIF(INDIRECT(ADDRESS(($AO746-1)*36+($AP746-1)*12+6,COLUMN())):INDIRECT(ADDRESS(($AO746-1)*36+($AP746-1)*12+$AQ746+4,COLUMN())),INDIRECT(ADDRESS(($AO746-1)*3+$AP746+5,$AQ746+7)))&gt;=1,0,INDIRECT(ADDRESS(($AO746-1)*3+$AP746+5,$AQ746+7)))))</f>
        <v>0</v>
      </c>
      <c r="AS746" s="304">
        <f ca="1">COUNTIF(INDIRECT("H"&amp;(ROW()+12*(($AO746-1)*3+$AP746)-ROW())/12+5):INDIRECT("S"&amp;(ROW()+12*(($AO746-1)*3+$AP746)-ROW())/12+5),AR746)</f>
        <v>0</v>
      </c>
      <c r="AT746" s="306">
        <f ca="1">IF($AQ746=1,IF(INDIRECT(ADDRESS(($AO746-1)*3+$AP746+5,$AQ746+20))="",0,INDIRECT(ADDRESS(($AO746-1)*3+$AP746+5,$AQ746+20))),IF(INDIRECT(ADDRESS(($AO746-1)*3+$AP746+5,$AQ746+20))="",0,IF(COUNTIF(INDIRECT(ADDRESS(($AO746-1)*36+($AP746-1)*12+6,COLUMN())):INDIRECT(ADDRESS(($AO746-1)*36+($AP746-1)*12+$AQ746+4,COLUMN())),INDIRECT(ADDRESS(($AO746-1)*3+$AP746+5,$AQ746+20)))&gt;=1,0,INDIRECT(ADDRESS(($AO746-1)*3+$AP746+5,$AQ746+20)))))</f>
        <v>0</v>
      </c>
      <c r="AU746" s="304">
        <f ca="1">COUNTIF(INDIRECT("U"&amp;(ROW()+12*(($AO746-1)*3+$AP746)-ROW())/12+5):INDIRECT("AF"&amp;(ROW()+12*(($AO746-1)*3+$AP746)-ROW())/12+5),AT746)</f>
        <v>0</v>
      </c>
      <c r="AV746" s="304">
        <f ca="1">IF(AND(AR746+AT746&gt;0,AS746+AU746&gt;0),COUNTIF(AV$6:AV745,"&gt;0")+1,0)</f>
        <v>0</v>
      </c>
    </row>
    <row r="747" spans="41:48" x14ac:dyDescent="0.15">
      <c r="AO747" s="304">
        <v>21</v>
      </c>
      <c r="AP747" s="304">
        <v>2</v>
      </c>
      <c r="AQ747" s="304">
        <v>10</v>
      </c>
      <c r="AR747" s="306">
        <f ca="1">IF($AQ747=1,IF(INDIRECT(ADDRESS(($AO747-1)*3+$AP747+5,$AQ747+7))="",0,INDIRECT(ADDRESS(($AO747-1)*3+$AP747+5,$AQ747+7))),IF(INDIRECT(ADDRESS(($AO747-1)*3+$AP747+5,$AQ747+7))="",0,IF(COUNTIF(INDIRECT(ADDRESS(($AO747-1)*36+($AP747-1)*12+6,COLUMN())):INDIRECT(ADDRESS(($AO747-1)*36+($AP747-1)*12+$AQ747+4,COLUMN())),INDIRECT(ADDRESS(($AO747-1)*3+$AP747+5,$AQ747+7)))&gt;=1,0,INDIRECT(ADDRESS(($AO747-1)*3+$AP747+5,$AQ747+7)))))</f>
        <v>0</v>
      </c>
      <c r="AS747" s="304">
        <f ca="1">COUNTIF(INDIRECT("H"&amp;(ROW()+12*(($AO747-1)*3+$AP747)-ROW())/12+5):INDIRECT("S"&amp;(ROW()+12*(($AO747-1)*3+$AP747)-ROW())/12+5),AR747)</f>
        <v>0</v>
      </c>
      <c r="AT747" s="306">
        <f ca="1">IF($AQ747=1,IF(INDIRECT(ADDRESS(($AO747-1)*3+$AP747+5,$AQ747+20))="",0,INDIRECT(ADDRESS(($AO747-1)*3+$AP747+5,$AQ747+20))),IF(INDIRECT(ADDRESS(($AO747-1)*3+$AP747+5,$AQ747+20))="",0,IF(COUNTIF(INDIRECT(ADDRESS(($AO747-1)*36+($AP747-1)*12+6,COLUMN())):INDIRECT(ADDRESS(($AO747-1)*36+($AP747-1)*12+$AQ747+4,COLUMN())),INDIRECT(ADDRESS(($AO747-1)*3+$AP747+5,$AQ747+20)))&gt;=1,0,INDIRECT(ADDRESS(($AO747-1)*3+$AP747+5,$AQ747+20)))))</f>
        <v>0</v>
      </c>
      <c r="AU747" s="304">
        <f ca="1">COUNTIF(INDIRECT("U"&amp;(ROW()+12*(($AO747-1)*3+$AP747)-ROW())/12+5):INDIRECT("AF"&amp;(ROW()+12*(($AO747-1)*3+$AP747)-ROW())/12+5),AT747)</f>
        <v>0</v>
      </c>
      <c r="AV747" s="304">
        <f ca="1">IF(AND(AR747+AT747&gt;0,AS747+AU747&gt;0),COUNTIF(AV$6:AV746,"&gt;0")+1,0)</f>
        <v>0</v>
      </c>
    </row>
    <row r="748" spans="41:48" x14ac:dyDescent="0.15">
      <c r="AO748" s="304">
        <v>21</v>
      </c>
      <c r="AP748" s="304">
        <v>2</v>
      </c>
      <c r="AQ748" s="304">
        <v>11</v>
      </c>
      <c r="AR748" s="306">
        <f ca="1">IF($AQ748=1,IF(INDIRECT(ADDRESS(($AO748-1)*3+$AP748+5,$AQ748+7))="",0,INDIRECT(ADDRESS(($AO748-1)*3+$AP748+5,$AQ748+7))),IF(INDIRECT(ADDRESS(($AO748-1)*3+$AP748+5,$AQ748+7))="",0,IF(COUNTIF(INDIRECT(ADDRESS(($AO748-1)*36+($AP748-1)*12+6,COLUMN())):INDIRECT(ADDRESS(($AO748-1)*36+($AP748-1)*12+$AQ748+4,COLUMN())),INDIRECT(ADDRESS(($AO748-1)*3+$AP748+5,$AQ748+7)))&gt;=1,0,INDIRECT(ADDRESS(($AO748-1)*3+$AP748+5,$AQ748+7)))))</f>
        <v>0</v>
      </c>
      <c r="AS748" s="304">
        <f ca="1">COUNTIF(INDIRECT("H"&amp;(ROW()+12*(($AO748-1)*3+$AP748)-ROW())/12+5):INDIRECT("S"&amp;(ROW()+12*(($AO748-1)*3+$AP748)-ROW())/12+5),AR748)</f>
        <v>0</v>
      </c>
      <c r="AT748" s="306">
        <f ca="1">IF($AQ748=1,IF(INDIRECT(ADDRESS(($AO748-1)*3+$AP748+5,$AQ748+20))="",0,INDIRECT(ADDRESS(($AO748-1)*3+$AP748+5,$AQ748+20))),IF(INDIRECT(ADDRESS(($AO748-1)*3+$AP748+5,$AQ748+20))="",0,IF(COUNTIF(INDIRECT(ADDRESS(($AO748-1)*36+($AP748-1)*12+6,COLUMN())):INDIRECT(ADDRESS(($AO748-1)*36+($AP748-1)*12+$AQ748+4,COLUMN())),INDIRECT(ADDRESS(($AO748-1)*3+$AP748+5,$AQ748+20)))&gt;=1,0,INDIRECT(ADDRESS(($AO748-1)*3+$AP748+5,$AQ748+20)))))</f>
        <v>0</v>
      </c>
      <c r="AU748" s="304">
        <f ca="1">COUNTIF(INDIRECT("U"&amp;(ROW()+12*(($AO748-1)*3+$AP748)-ROW())/12+5):INDIRECT("AF"&amp;(ROW()+12*(($AO748-1)*3+$AP748)-ROW())/12+5),AT748)</f>
        <v>0</v>
      </c>
      <c r="AV748" s="304">
        <f ca="1">IF(AND(AR748+AT748&gt;0,AS748+AU748&gt;0),COUNTIF(AV$6:AV747,"&gt;0")+1,0)</f>
        <v>0</v>
      </c>
    </row>
    <row r="749" spans="41:48" x14ac:dyDescent="0.15">
      <c r="AO749" s="304">
        <v>21</v>
      </c>
      <c r="AP749" s="304">
        <v>2</v>
      </c>
      <c r="AQ749" s="304">
        <v>12</v>
      </c>
      <c r="AR749" s="306">
        <f ca="1">IF($AQ749=1,IF(INDIRECT(ADDRESS(($AO749-1)*3+$AP749+5,$AQ749+7))="",0,INDIRECT(ADDRESS(($AO749-1)*3+$AP749+5,$AQ749+7))),IF(INDIRECT(ADDRESS(($AO749-1)*3+$AP749+5,$AQ749+7))="",0,IF(COUNTIF(INDIRECT(ADDRESS(($AO749-1)*36+($AP749-1)*12+6,COLUMN())):INDIRECT(ADDRESS(($AO749-1)*36+($AP749-1)*12+$AQ749+4,COLUMN())),INDIRECT(ADDRESS(($AO749-1)*3+$AP749+5,$AQ749+7)))&gt;=1,0,INDIRECT(ADDRESS(($AO749-1)*3+$AP749+5,$AQ749+7)))))</f>
        <v>0</v>
      </c>
      <c r="AS749" s="304">
        <f ca="1">COUNTIF(INDIRECT("H"&amp;(ROW()+12*(($AO749-1)*3+$AP749)-ROW())/12+5):INDIRECT("S"&amp;(ROW()+12*(($AO749-1)*3+$AP749)-ROW())/12+5),AR749)</f>
        <v>0</v>
      </c>
      <c r="AT749" s="306">
        <f ca="1">IF($AQ749=1,IF(INDIRECT(ADDRESS(($AO749-1)*3+$AP749+5,$AQ749+20))="",0,INDIRECT(ADDRESS(($AO749-1)*3+$AP749+5,$AQ749+20))),IF(INDIRECT(ADDRESS(($AO749-1)*3+$AP749+5,$AQ749+20))="",0,IF(COUNTIF(INDIRECT(ADDRESS(($AO749-1)*36+($AP749-1)*12+6,COLUMN())):INDIRECT(ADDRESS(($AO749-1)*36+($AP749-1)*12+$AQ749+4,COLUMN())),INDIRECT(ADDRESS(($AO749-1)*3+$AP749+5,$AQ749+20)))&gt;=1,0,INDIRECT(ADDRESS(($AO749-1)*3+$AP749+5,$AQ749+20)))))</f>
        <v>0</v>
      </c>
      <c r="AU749" s="304">
        <f ca="1">COUNTIF(INDIRECT("U"&amp;(ROW()+12*(($AO749-1)*3+$AP749)-ROW())/12+5):INDIRECT("AF"&amp;(ROW()+12*(($AO749-1)*3+$AP749)-ROW())/12+5),AT749)</f>
        <v>0</v>
      </c>
      <c r="AV749" s="304">
        <f ca="1">IF(AND(AR749+AT749&gt;0,AS749+AU749&gt;0),COUNTIF(AV$6:AV748,"&gt;0")+1,0)</f>
        <v>0</v>
      </c>
    </row>
    <row r="750" spans="41:48" x14ac:dyDescent="0.15">
      <c r="AO750" s="304">
        <v>21</v>
      </c>
      <c r="AP750" s="304">
        <v>3</v>
      </c>
      <c r="AQ750" s="304">
        <v>1</v>
      </c>
      <c r="AR750" s="306">
        <f ca="1">IF($AQ750=1,IF(INDIRECT(ADDRESS(($AO750-1)*3+$AP750+5,$AQ750+7))="",0,INDIRECT(ADDRESS(($AO750-1)*3+$AP750+5,$AQ750+7))),IF(INDIRECT(ADDRESS(($AO750-1)*3+$AP750+5,$AQ750+7))="",0,IF(COUNTIF(INDIRECT(ADDRESS(($AO750-1)*36+($AP750-1)*12+6,COLUMN())):INDIRECT(ADDRESS(($AO750-1)*36+($AP750-1)*12+$AQ750+4,COLUMN())),INDIRECT(ADDRESS(($AO750-1)*3+$AP750+5,$AQ750+7)))&gt;=1,0,INDIRECT(ADDRESS(($AO750-1)*3+$AP750+5,$AQ750+7)))))</f>
        <v>0</v>
      </c>
      <c r="AS750" s="304">
        <f ca="1">COUNTIF(INDIRECT("H"&amp;(ROW()+12*(($AO750-1)*3+$AP750)-ROW())/12+5):INDIRECT("S"&amp;(ROW()+12*(($AO750-1)*3+$AP750)-ROW())/12+5),AR750)</f>
        <v>0</v>
      </c>
      <c r="AT750" s="306">
        <f ca="1">IF($AQ750=1,IF(INDIRECT(ADDRESS(($AO750-1)*3+$AP750+5,$AQ750+20))="",0,INDIRECT(ADDRESS(($AO750-1)*3+$AP750+5,$AQ750+20))),IF(INDIRECT(ADDRESS(($AO750-1)*3+$AP750+5,$AQ750+20))="",0,IF(COUNTIF(INDIRECT(ADDRESS(($AO750-1)*36+($AP750-1)*12+6,COLUMN())):INDIRECT(ADDRESS(($AO750-1)*36+($AP750-1)*12+$AQ750+4,COLUMN())),INDIRECT(ADDRESS(($AO750-1)*3+$AP750+5,$AQ750+20)))&gt;=1,0,INDIRECT(ADDRESS(($AO750-1)*3+$AP750+5,$AQ750+20)))))</f>
        <v>0</v>
      </c>
      <c r="AU750" s="304">
        <f ca="1">COUNTIF(INDIRECT("U"&amp;(ROW()+12*(($AO750-1)*3+$AP750)-ROW())/12+5):INDIRECT("AF"&amp;(ROW()+12*(($AO750-1)*3+$AP750)-ROW())/12+5),AT750)</f>
        <v>0</v>
      </c>
      <c r="AV750" s="304">
        <f ca="1">IF(AND(AR750+AT750&gt;0,AS750+AU750&gt;0),COUNTIF(AV$6:AV749,"&gt;0")+1,0)</f>
        <v>0</v>
      </c>
    </row>
    <row r="751" spans="41:48" x14ac:dyDescent="0.15">
      <c r="AO751" s="304">
        <v>21</v>
      </c>
      <c r="AP751" s="304">
        <v>3</v>
      </c>
      <c r="AQ751" s="304">
        <v>2</v>
      </c>
      <c r="AR751" s="306">
        <f ca="1">IF($AQ751=1,IF(INDIRECT(ADDRESS(($AO751-1)*3+$AP751+5,$AQ751+7))="",0,INDIRECT(ADDRESS(($AO751-1)*3+$AP751+5,$AQ751+7))),IF(INDIRECT(ADDRESS(($AO751-1)*3+$AP751+5,$AQ751+7))="",0,IF(COUNTIF(INDIRECT(ADDRESS(($AO751-1)*36+($AP751-1)*12+6,COLUMN())):INDIRECT(ADDRESS(($AO751-1)*36+($AP751-1)*12+$AQ751+4,COLUMN())),INDIRECT(ADDRESS(($AO751-1)*3+$AP751+5,$AQ751+7)))&gt;=1,0,INDIRECT(ADDRESS(($AO751-1)*3+$AP751+5,$AQ751+7)))))</f>
        <v>0</v>
      </c>
      <c r="AS751" s="304">
        <f ca="1">COUNTIF(INDIRECT("H"&amp;(ROW()+12*(($AO751-1)*3+$AP751)-ROW())/12+5):INDIRECT("S"&amp;(ROW()+12*(($AO751-1)*3+$AP751)-ROW())/12+5),AR751)</f>
        <v>0</v>
      </c>
      <c r="AT751" s="306">
        <f ca="1">IF($AQ751=1,IF(INDIRECT(ADDRESS(($AO751-1)*3+$AP751+5,$AQ751+20))="",0,INDIRECT(ADDRESS(($AO751-1)*3+$AP751+5,$AQ751+20))),IF(INDIRECT(ADDRESS(($AO751-1)*3+$AP751+5,$AQ751+20))="",0,IF(COUNTIF(INDIRECT(ADDRESS(($AO751-1)*36+($AP751-1)*12+6,COLUMN())):INDIRECT(ADDRESS(($AO751-1)*36+($AP751-1)*12+$AQ751+4,COLUMN())),INDIRECT(ADDRESS(($AO751-1)*3+$AP751+5,$AQ751+20)))&gt;=1,0,INDIRECT(ADDRESS(($AO751-1)*3+$AP751+5,$AQ751+20)))))</f>
        <v>0</v>
      </c>
      <c r="AU751" s="304">
        <f ca="1">COUNTIF(INDIRECT("U"&amp;(ROW()+12*(($AO751-1)*3+$AP751)-ROW())/12+5):INDIRECT("AF"&amp;(ROW()+12*(($AO751-1)*3+$AP751)-ROW())/12+5),AT751)</f>
        <v>0</v>
      </c>
      <c r="AV751" s="304">
        <f ca="1">IF(AND(AR751+AT751&gt;0,AS751+AU751&gt;0),COUNTIF(AV$6:AV750,"&gt;0")+1,0)</f>
        <v>0</v>
      </c>
    </row>
    <row r="752" spans="41:48" x14ac:dyDescent="0.15">
      <c r="AO752" s="304">
        <v>21</v>
      </c>
      <c r="AP752" s="304">
        <v>3</v>
      </c>
      <c r="AQ752" s="304">
        <v>3</v>
      </c>
      <c r="AR752" s="306">
        <f ca="1">IF($AQ752=1,IF(INDIRECT(ADDRESS(($AO752-1)*3+$AP752+5,$AQ752+7))="",0,INDIRECT(ADDRESS(($AO752-1)*3+$AP752+5,$AQ752+7))),IF(INDIRECT(ADDRESS(($AO752-1)*3+$AP752+5,$AQ752+7))="",0,IF(COUNTIF(INDIRECT(ADDRESS(($AO752-1)*36+($AP752-1)*12+6,COLUMN())):INDIRECT(ADDRESS(($AO752-1)*36+($AP752-1)*12+$AQ752+4,COLUMN())),INDIRECT(ADDRESS(($AO752-1)*3+$AP752+5,$AQ752+7)))&gt;=1,0,INDIRECT(ADDRESS(($AO752-1)*3+$AP752+5,$AQ752+7)))))</f>
        <v>0</v>
      </c>
      <c r="AS752" s="304">
        <f ca="1">COUNTIF(INDIRECT("H"&amp;(ROW()+12*(($AO752-1)*3+$AP752)-ROW())/12+5):INDIRECT("S"&amp;(ROW()+12*(($AO752-1)*3+$AP752)-ROW())/12+5),AR752)</f>
        <v>0</v>
      </c>
      <c r="AT752" s="306">
        <f ca="1">IF($AQ752=1,IF(INDIRECT(ADDRESS(($AO752-1)*3+$AP752+5,$AQ752+20))="",0,INDIRECT(ADDRESS(($AO752-1)*3+$AP752+5,$AQ752+20))),IF(INDIRECT(ADDRESS(($AO752-1)*3+$AP752+5,$AQ752+20))="",0,IF(COUNTIF(INDIRECT(ADDRESS(($AO752-1)*36+($AP752-1)*12+6,COLUMN())):INDIRECT(ADDRESS(($AO752-1)*36+($AP752-1)*12+$AQ752+4,COLUMN())),INDIRECT(ADDRESS(($AO752-1)*3+$AP752+5,$AQ752+20)))&gt;=1,0,INDIRECT(ADDRESS(($AO752-1)*3+$AP752+5,$AQ752+20)))))</f>
        <v>0</v>
      </c>
      <c r="AU752" s="304">
        <f ca="1">COUNTIF(INDIRECT("U"&amp;(ROW()+12*(($AO752-1)*3+$AP752)-ROW())/12+5):INDIRECT("AF"&amp;(ROW()+12*(($AO752-1)*3+$AP752)-ROW())/12+5),AT752)</f>
        <v>0</v>
      </c>
      <c r="AV752" s="304">
        <f ca="1">IF(AND(AR752+AT752&gt;0,AS752+AU752&gt;0),COUNTIF(AV$6:AV751,"&gt;0")+1,0)</f>
        <v>0</v>
      </c>
    </row>
    <row r="753" spans="41:48" x14ac:dyDescent="0.15">
      <c r="AO753" s="304">
        <v>21</v>
      </c>
      <c r="AP753" s="304">
        <v>3</v>
      </c>
      <c r="AQ753" s="304">
        <v>4</v>
      </c>
      <c r="AR753" s="306">
        <f ca="1">IF($AQ753=1,IF(INDIRECT(ADDRESS(($AO753-1)*3+$AP753+5,$AQ753+7))="",0,INDIRECT(ADDRESS(($AO753-1)*3+$AP753+5,$AQ753+7))),IF(INDIRECT(ADDRESS(($AO753-1)*3+$AP753+5,$AQ753+7))="",0,IF(COUNTIF(INDIRECT(ADDRESS(($AO753-1)*36+($AP753-1)*12+6,COLUMN())):INDIRECT(ADDRESS(($AO753-1)*36+($AP753-1)*12+$AQ753+4,COLUMN())),INDIRECT(ADDRESS(($AO753-1)*3+$AP753+5,$AQ753+7)))&gt;=1,0,INDIRECT(ADDRESS(($AO753-1)*3+$AP753+5,$AQ753+7)))))</f>
        <v>0</v>
      </c>
      <c r="AS753" s="304">
        <f ca="1">COUNTIF(INDIRECT("H"&amp;(ROW()+12*(($AO753-1)*3+$AP753)-ROW())/12+5):INDIRECT("S"&amp;(ROW()+12*(($AO753-1)*3+$AP753)-ROW())/12+5),AR753)</f>
        <v>0</v>
      </c>
      <c r="AT753" s="306">
        <f ca="1">IF($AQ753=1,IF(INDIRECT(ADDRESS(($AO753-1)*3+$AP753+5,$AQ753+20))="",0,INDIRECT(ADDRESS(($AO753-1)*3+$AP753+5,$AQ753+20))),IF(INDIRECT(ADDRESS(($AO753-1)*3+$AP753+5,$AQ753+20))="",0,IF(COUNTIF(INDIRECT(ADDRESS(($AO753-1)*36+($AP753-1)*12+6,COLUMN())):INDIRECT(ADDRESS(($AO753-1)*36+($AP753-1)*12+$AQ753+4,COLUMN())),INDIRECT(ADDRESS(($AO753-1)*3+$AP753+5,$AQ753+20)))&gt;=1,0,INDIRECT(ADDRESS(($AO753-1)*3+$AP753+5,$AQ753+20)))))</f>
        <v>0</v>
      </c>
      <c r="AU753" s="304">
        <f ca="1">COUNTIF(INDIRECT("U"&amp;(ROW()+12*(($AO753-1)*3+$AP753)-ROW())/12+5):INDIRECT("AF"&amp;(ROW()+12*(($AO753-1)*3+$AP753)-ROW())/12+5),AT753)</f>
        <v>0</v>
      </c>
      <c r="AV753" s="304">
        <f ca="1">IF(AND(AR753+AT753&gt;0,AS753+AU753&gt;0),COUNTIF(AV$6:AV752,"&gt;0")+1,0)</f>
        <v>0</v>
      </c>
    </row>
    <row r="754" spans="41:48" x14ac:dyDescent="0.15">
      <c r="AO754" s="304">
        <v>21</v>
      </c>
      <c r="AP754" s="304">
        <v>3</v>
      </c>
      <c r="AQ754" s="304">
        <v>5</v>
      </c>
      <c r="AR754" s="306">
        <f ca="1">IF($AQ754=1,IF(INDIRECT(ADDRESS(($AO754-1)*3+$AP754+5,$AQ754+7))="",0,INDIRECT(ADDRESS(($AO754-1)*3+$AP754+5,$AQ754+7))),IF(INDIRECT(ADDRESS(($AO754-1)*3+$AP754+5,$AQ754+7))="",0,IF(COUNTIF(INDIRECT(ADDRESS(($AO754-1)*36+($AP754-1)*12+6,COLUMN())):INDIRECT(ADDRESS(($AO754-1)*36+($AP754-1)*12+$AQ754+4,COLUMN())),INDIRECT(ADDRESS(($AO754-1)*3+$AP754+5,$AQ754+7)))&gt;=1,0,INDIRECT(ADDRESS(($AO754-1)*3+$AP754+5,$AQ754+7)))))</f>
        <v>0</v>
      </c>
      <c r="AS754" s="304">
        <f ca="1">COUNTIF(INDIRECT("H"&amp;(ROW()+12*(($AO754-1)*3+$AP754)-ROW())/12+5):INDIRECT("S"&amp;(ROW()+12*(($AO754-1)*3+$AP754)-ROW())/12+5),AR754)</f>
        <v>0</v>
      </c>
      <c r="AT754" s="306">
        <f ca="1">IF($AQ754=1,IF(INDIRECT(ADDRESS(($AO754-1)*3+$AP754+5,$AQ754+20))="",0,INDIRECT(ADDRESS(($AO754-1)*3+$AP754+5,$AQ754+20))),IF(INDIRECT(ADDRESS(($AO754-1)*3+$AP754+5,$AQ754+20))="",0,IF(COUNTIF(INDIRECT(ADDRESS(($AO754-1)*36+($AP754-1)*12+6,COLUMN())):INDIRECT(ADDRESS(($AO754-1)*36+($AP754-1)*12+$AQ754+4,COLUMN())),INDIRECT(ADDRESS(($AO754-1)*3+$AP754+5,$AQ754+20)))&gt;=1,0,INDIRECT(ADDRESS(($AO754-1)*3+$AP754+5,$AQ754+20)))))</f>
        <v>0</v>
      </c>
      <c r="AU754" s="304">
        <f ca="1">COUNTIF(INDIRECT("U"&amp;(ROW()+12*(($AO754-1)*3+$AP754)-ROW())/12+5):INDIRECT("AF"&amp;(ROW()+12*(($AO754-1)*3+$AP754)-ROW())/12+5),AT754)</f>
        <v>0</v>
      </c>
      <c r="AV754" s="304">
        <f ca="1">IF(AND(AR754+AT754&gt;0,AS754+AU754&gt;0),COUNTIF(AV$6:AV753,"&gt;0")+1,0)</f>
        <v>0</v>
      </c>
    </row>
    <row r="755" spans="41:48" x14ac:dyDescent="0.15">
      <c r="AO755" s="304">
        <v>21</v>
      </c>
      <c r="AP755" s="304">
        <v>3</v>
      </c>
      <c r="AQ755" s="304">
        <v>6</v>
      </c>
      <c r="AR755" s="306">
        <f ca="1">IF($AQ755=1,IF(INDIRECT(ADDRESS(($AO755-1)*3+$AP755+5,$AQ755+7))="",0,INDIRECT(ADDRESS(($AO755-1)*3+$AP755+5,$AQ755+7))),IF(INDIRECT(ADDRESS(($AO755-1)*3+$AP755+5,$AQ755+7))="",0,IF(COUNTIF(INDIRECT(ADDRESS(($AO755-1)*36+($AP755-1)*12+6,COLUMN())):INDIRECT(ADDRESS(($AO755-1)*36+($AP755-1)*12+$AQ755+4,COLUMN())),INDIRECT(ADDRESS(($AO755-1)*3+$AP755+5,$AQ755+7)))&gt;=1,0,INDIRECT(ADDRESS(($AO755-1)*3+$AP755+5,$AQ755+7)))))</f>
        <v>0</v>
      </c>
      <c r="AS755" s="304">
        <f ca="1">COUNTIF(INDIRECT("H"&amp;(ROW()+12*(($AO755-1)*3+$AP755)-ROW())/12+5):INDIRECT("S"&amp;(ROW()+12*(($AO755-1)*3+$AP755)-ROW())/12+5),AR755)</f>
        <v>0</v>
      </c>
      <c r="AT755" s="306">
        <f ca="1">IF($AQ755=1,IF(INDIRECT(ADDRESS(($AO755-1)*3+$AP755+5,$AQ755+20))="",0,INDIRECT(ADDRESS(($AO755-1)*3+$AP755+5,$AQ755+20))),IF(INDIRECT(ADDRESS(($AO755-1)*3+$AP755+5,$AQ755+20))="",0,IF(COUNTIF(INDIRECT(ADDRESS(($AO755-1)*36+($AP755-1)*12+6,COLUMN())):INDIRECT(ADDRESS(($AO755-1)*36+($AP755-1)*12+$AQ755+4,COLUMN())),INDIRECT(ADDRESS(($AO755-1)*3+$AP755+5,$AQ755+20)))&gt;=1,0,INDIRECT(ADDRESS(($AO755-1)*3+$AP755+5,$AQ755+20)))))</f>
        <v>0</v>
      </c>
      <c r="AU755" s="304">
        <f ca="1">COUNTIF(INDIRECT("U"&amp;(ROW()+12*(($AO755-1)*3+$AP755)-ROW())/12+5):INDIRECT("AF"&amp;(ROW()+12*(($AO755-1)*3+$AP755)-ROW())/12+5),AT755)</f>
        <v>0</v>
      </c>
      <c r="AV755" s="304">
        <f ca="1">IF(AND(AR755+AT755&gt;0,AS755+AU755&gt;0),COUNTIF(AV$6:AV754,"&gt;0")+1,0)</f>
        <v>0</v>
      </c>
    </row>
    <row r="756" spans="41:48" x14ac:dyDescent="0.15">
      <c r="AO756" s="304">
        <v>21</v>
      </c>
      <c r="AP756" s="304">
        <v>3</v>
      </c>
      <c r="AQ756" s="304">
        <v>7</v>
      </c>
      <c r="AR756" s="306">
        <f ca="1">IF($AQ756=1,IF(INDIRECT(ADDRESS(($AO756-1)*3+$AP756+5,$AQ756+7))="",0,INDIRECT(ADDRESS(($AO756-1)*3+$AP756+5,$AQ756+7))),IF(INDIRECT(ADDRESS(($AO756-1)*3+$AP756+5,$AQ756+7))="",0,IF(COUNTIF(INDIRECT(ADDRESS(($AO756-1)*36+($AP756-1)*12+6,COLUMN())):INDIRECT(ADDRESS(($AO756-1)*36+($AP756-1)*12+$AQ756+4,COLUMN())),INDIRECT(ADDRESS(($AO756-1)*3+$AP756+5,$AQ756+7)))&gt;=1,0,INDIRECT(ADDRESS(($AO756-1)*3+$AP756+5,$AQ756+7)))))</f>
        <v>0</v>
      </c>
      <c r="AS756" s="304">
        <f ca="1">COUNTIF(INDIRECT("H"&amp;(ROW()+12*(($AO756-1)*3+$AP756)-ROW())/12+5):INDIRECT("S"&amp;(ROW()+12*(($AO756-1)*3+$AP756)-ROW())/12+5),AR756)</f>
        <v>0</v>
      </c>
      <c r="AT756" s="306">
        <f ca="1">IF($AQ756=1,IF(INDIRECT(ADDRESS(($AO756-1)*3+$AP756+5,$AQ756+20))="",0,INDIRECT(ADDRESS(($AO756-1)*3+$AP756+5,$AQ756+20))),IF(INDIRECT(ADDRESS(($AO756-1)*3+$AP756+5,$AQ756+20))="",0,IF(COUNTIF(INDIRECT(ADDRESS(($AO756-1)*36+($AP756-1)*12+6,COLUMN())):INDIRECT(ADDRESS(($AO756-1)*36+($AP756-1)*12+$AQ756+4,COLUMN())),INDIRECT(ADDRESS(($AO756-1)*3+$AP756+5,$AQ756+20)))&gt;=1,0,INDIRECT(ADDRESS(($AO756-1)*3+$AP756+5,$AQ756+20)))))</f>
        <v>0</v>
      </c>
      <c r="AU756" s="304">
        <f ca="1">COUNTIF(INDIRECT("U"&amp;(ROW()+12*(($AO756-1)*3+$AP756)-ROW())/12+5):INDIRECT("AF"&amp;(ROW()+12*(($AO756-1)*3+$AP756)-ROW())/12+5),AT756)</f>
        <v>0</v>
      </c>
      <c r="AV756" s="304">
        <f ca="1">IF(AND(AR756+AT756&gt;0,AS756+AU756&gt;0),COUNTIF(AV$6:AV755,"&gt;0")+1,0)</f>
        <v>0</v>
      </c>
    </row>
    <row r="757" spans="41:48" x14ac:dyDescent="0.15">
      <c r="AO757" s="304">
        <v>21</v>
      </c>
      <c r="AP757" s="304">
        <v>3</v>
      </c>
      <c r="AQ757" s="304">
        <v>8</v>
      </c>
      <c r="AR757" s="306">
        <f ca="1">IF($AQ757=1,IF(INDIRECT(ADDRESS(($AO757-1)*3+$AP757+5,$AQ757+7))="",0,INDIRECT(ADDRESS(($AO757-1)*3+$AP757+5,$AQ757+7))),IF(INDIRECT(ADDRESS(($AO757-1)*3+$AP757+5,$AQ757+7))="",0,IF(COUNTIF(INDIRECT(ADDRESS(($AO757-1)*36+($AP757-1)*12+6,COLUMN())):INDIRECT(ADDRESS(($AO757-1)*36+($AP757-1)*12+$AQ757+4,COLUMN())),INDIRECT(ADDRESS(($AO757-1)*3+$AP757+5,$AQ757+7)))&gt;=1,0,INDIRECT(ADDRESS(($AO757-1)*3+$AP757+5,$AQ757+7)))))</f>
        <v>0</v>
      </c>
      <c r="AS757" s="304">
        <f ca="1">COUNTIF(INDIRECT("H"&amp;(ROW()+12*(($AO757-1)*3+$AP757)-ROW())/12+5):INDIRECT("S"&amp;(ROW()+12*(($AO757-1)*3+$AP757)-ROW())/12+5),AR757)</f>
        <v>0</v>
      </c>
      <c r="AT757" s="306">
        <f ca="1">IF($AQ757=1,IF(INDIRECT(ADDRESS(($AO757-1)*3+$AP757+5,$AQ757+20))="",0,INDIRECT(ADDRESS(($AO757-1)*3+$AP757+5,$AQ757+20))),IF(INDIRECT(ADDRESS(($AO757-1)*3+$AP757+5,$AQ757+20))="",0,IF(COUNTIF(INDIRECT(ADDRESS(($AO757-1)*36+($AP757-1)*12+6,COLUMN())):INDIRECT(ADDRESS(($AO757-1)*36+($AP757-1)*12+$AQ757+4,COLUMN())),INDIRECT(ADDRESS(($AO757-1)*3+$AP757+5,$AQ757+20)))&gt;=1,0,INDIRECT(ADDRESS(($AO757-1)*3+$AP757+5,$AQ757+20)))))</f>
        <v>0</v>
      </c>
      <c r="AU757" s="304">
        <f ca="1">COUNTIF(INDIRECT("U"&amp;(ROW()+12*(($AO757-1)*3+$AP757)-ROW())/12+5):INDIRECT("AF"&amp;(ROW()+12*(($AO757-1)*3+$AP757)-ROW())/12+5),AT757)</f>
        <v>0</v>
      </c>
      <c r="AV757" s="304">
        <f ca="1">IF(AND(AR757+AT757&gt;0,AS757+AU757&gt;0),COUNTIF(AV$6:AV756,"&gt;0")+1,0)</f>
        <v>0</v>
      </c>
    </row>
    <row r="758" spans="41:48" x14ac:dyDescent="0.15">
      <c r="AO758" s="304">
        <v>21</v>
      </c>
      <c r="AP758" s="304">
        <v>3</v>
      </c>
      <c r="AQ758" s="304">
        <v>9</v>
      </c>
      <c r="AR758" s="306">
        <f ca="1">IF($AQ758=1,IF(INDIRECT(ADDRESS(($AO758-1)*3+$AP758+5,$AQ758+7))="",0,INDIRECT(ADDRESS(($AO758-1)*3+$AP758+5,$AQ758+7))),IF(INDIRECT(ADDRESS(($AO758-1)*3+$AP758+5,$AQ758+7))="",0,IF(COUNTIF(INDIRECT(ADDRESS(($AO758-1)*36+($AP758-1)*12+6,COLUMN())):INDIRECT(ADDRESS(($AO758-1)*36+($AP758-1)*12+$AQ758+4,COLUMN())),INDIRECT(ADDRESS(($AO758-1)*3+$AP758+5,$AQ758+7)))&gt;=1,0,INDIRECT(ADDRESS(($AO758-1)*3+$AP758+5,$AQ758+7)))))</f>
        <v>0</v>
      </c>
      <c r="AS758" s="304">
        <f ca="1">COUNTIF(INDIRECT("H"&amp;(ROW()+12*(($AO758-1)*3+$AP758)-ROW())/12+5):INDIRECT("S"&amp;(ROW()+12*(($AO758-1)*3+$AP758)-ROW())/12+5),AR758)</f>
        <v>0</v>
      </c>
      <c r="AT758" s="306">
        <f ca="1">IF($AQ758=1,IF(INDIRECT(ADDRESS(($AO758-1)*3+$AP758+5,$AQ758+20))="",0,INDIRECT(ADDRESS(($AO758-1)*3+$AP758+5,$AQ758+20))),IF(INDIRECT(ADDRESS(($AO758-1)*3+$AP758+5,$AQ758+20))="",0,IF(COUNTIF(INDIRECT(ADDRESS(($AO758-1)*36+($AP758-1)*12+6,COLUMN())):INDIRECT(ADDRESS(($AO758-1)*36+($AP758-1)*12+$AQ758+4,COLUMN())),INDIRECT(ADDRESS(($AO758-1)*3+$AP758+5,$AQ758+20)))&gt;=1,0,INDIRECT(ADDRESS(($AO758-1)*3+$AP758+5,$AQ758+20)))))</f>
        <v>0</v>
      </c>
      <c r="AU758" s="304">
        <f ca="1">COUNTIF(INDIRECT("U"&amp;(ROW()+12*(($AO758-1)*3+$AP758)-ROW())/12+5):INDIRECT("AF"&amp;(ROW()+12*(($AO758-1)*3+$AP758)-ROW())/12+5),AT758)</f>
        <v>0</v>
      </c>
      <c r="AV758" s="304">
        <f ca="1">IF(AND(AR758+AT758&gt;0,AS758+AU758&gt;0),COUNTIF(AV$6:AV757,"&gt;0")+1,0)</f>
        <v>0</v>
      </c>
    </row>
    <row r="759" spans="41:48" x14ac:dyDescent="0.15">
      <c r="AO759" s="304">
        <v>21</v>
      </c>
      <c r="AP759" s="304">
        <v>3</v>
      </c>
      <c r="AQ759" s="304">
        <v>10</v>
      </c>
      <c r="AR759" s="306">
        <f ca="1">IF($AQ759=1,IF(INDIRECT(ADDRESS(($AO759-1)*3+$AP759+5,$AQ759+7))="",0,INDIRECT(ADDRESS(($AO759-1)*3+$AP759+5,$AQ759+7))),IF(INDIRECT(ADDRESS(($AO759-1)*3+$AP759+5,$AQ759+7))="",0,IF(COUNTIF(INDIRECT(ADDRESS(($AO759-1)*36+($AP759-1)*12+6,COLUMN())):INDIRECT(ADDRESS(($AO759-1)*36+($AP759-1)*12+$AQ759+4,COLUMN())),INDIRECT(ADDRESS(($AO759-1)*3+$AP759+5,$AQ759+7)))&gt;=1,0,INDIRECT(ADDRESS(($AO759-1)*3+$AP759+5,$AQ759+7)))))</f>
        <v>0</v>
      </c>
      <c r="AS759" s="304">
        <f ca="1">COUNTIF(INDIRECT("H"&amp;(ROW()+12*(($AO759-1)*3+$AP759)-ROW())/12+5):INDIRECT("S"&amp;(ROW()+12*(($AO759-1)*3+$AP759)-ROW())/12+5),AR759)</f>
        <v>0</v>
      </c>
      <c r="AT759" s="306">
        <f ca="1">IF($AQ759=1,IF(INDIRECT(ADDRESS(($AO759-1)*3+$AP759+5,$AQ759+20))="",0,INDIRECT(ADDRESS(($AO759-1)*3+$AP759+5,$AQ759+20))),IF(INDIRECT(ADDRESS(($AO759-1)*3+$AP759+5,$AQ759+20))="",0,IF(COUNTIF(INDIRECT(ADDRESS(($AO759-1)*36+($AP759-1)*12+6,COLUMN())):INDIRECT(ADDRESS(($AO759-1)*36+($AP759-1)*12+$AQ759+4,COLUMN())),INDIRECT(ADDRESS(($AO759-1)*3+$AP759+5,$AQ759+20)))&gt;=1,0,INDIRECT(ADDRESS(($AO759-1)*3+$AP759+5,$AQ759+20)))))</f>
        <v>0</v>
      </c>
      <c r="AU759" s="304">
        <f ca="1">COUNTIF(INDIRECT("U"&amp;(ROW()+12*(($AO759-1)*3+$AP759)-ROW())/12+5):INDIRECT("AF"&amp;(ROW()+12*(($AO759-1)*3+$AP759)-ROW())/12+5),AT759)</f>
        <v>0</v>
      </c>
      <c r="AV759" s="304">
        <f ca="1">IF(AND(AR759+AT759&gt;0,AS759+AU759&gt;0),COUNTIF(AV$6:AV758,"&gt;0")+1,0)</f>
        <v>0</v>
      </c>
    </row>
    <row r="760" spans="41:48" x14ac:dyDescent="0.15">
      <c r="AO760" s="304">
        <v>21</v>
      </c>
      <c r="AP760" s="304">
        <v>3</v>
      </c>
      <c r="AQ760" s="304">
        <v>11</v>
      </c>
      <c r="AR760" s="306">
        <f ca="1">IF($AQ760=1,IF(INDIRECT(ADDRESS(($AO760-1)*3+$AP760+5,$AQ760+7))="",0,INDIRECT(ADDRESS(($AO760-1)*3+$AP760+5,$AQ760+7))),IF(INDIRECT(ADDRESS(($AO760-1)*3+$AP760+5,$AQ760+7))="",0,IF(COUNTIF(INDIRECT(ADDRESS(($AO760-1)*36+($AP760-1)*12+6,COLUMN())):INDIRECT(ADDRESS(($AO760-1)*36+($AP760-1)*12+$AQ760+4,COLUMN())),INDIRECT(ADDRESS(($AO760-1)*3+$AP760+5,$AQ760+7)))&gt;=1,0,INDIRECT(ADDRESS(($AO760-1)*3+$AP760+5,$AQ760+7)))))</f>
        <v>0</v>
      </c>
      <c r="AS760" s="304">
        <f ca="1">COUNTIF(INDIRECT("H"&amp;(ROW()+12*(($AO760-1)*3+$AP760)-ROW())/12+5):INDIRECT("S"&amp;(ROW()+12*(($AO760-1)*3+$AP760)-ROW())/12+5),AR760)</f>
        <v>0</v>
      </c>
      <c r="AT760" s="306">
        <f ca="1">IF($AQ760=1,IF(INDIRECT(ADDRESS(($AO760-1)*3+$AP760+5,$AQ760+20))="",0,INDIRECT(ADDRESS(($AO760-1)*3+$AP760+5,$AQ760+20))),IF(INDIRECT(ADDRESS(($AO760-1)*3+$AP760+5,$AQ760+20))="",0,IF(COUNTIF(INDIRECT(ADDRESS(($AO760-1)*36+($AP760-1)*12+6,COLUMN())):INDIRECT(ADDRESS(($AO760-1)*36+($AP760-1)*12+$AQ760+4,COLUMN())),INDIRECT(ADDRESS(($AO760-1)*3+$AP760+5,$AQ760+20)))&gt;=1,0,INDIRECT(ADDRESS(($AO760-1)*3+$AP760+5,$AQ760+20)))))</f>
        <v>0</v>
      </c>
      <c r="AU760" s="304">
        <f ca="1">COUNTIF(INDIRECT("U"&amp;(ROW()+12*(($AO760-1)*3+$AP760)-ROW())/12+5):INDIRECT("AF"&amp;(ROW()+12*(($AO760-1)*3+$AP760)-ROW())/12+5),AT760)</f>
        <v>0</v>
      </c>
      <c r="AV760" s="304">
        <f ca="1">IF(AND(AR760+AT760&gt;0,AS760+AU760&gt;0),COUNTIF(AV$6:AV759,"&gt;0")+1,0)</f>
        <v>0</v>
      </c>
    </row>
    <row r="761" spans="41:48" x14ac:dyDescent="0.15">
      <c r="AO761" s="304">
        <v>21</v>
      </c>
      <c r="AP761" s="304">
        <v>3</v>
      </c>
      <c r="AQ761" s="304">
        <v>12</v>
      </c>
      <c r="AR761" s="306">
        <f ca="1">IF($AQ761=1,IF(INDIRECT(ADDRESS(($AO761-1)*3+$AP761+5,$AQ761+7))="",0,INDIRECT(ADDRESS(($AO761-1)*3+$AP761+5,$AQ761+7))),IF(INDIRECT(ADDRESS(($AO761-1)*3+$AP761+5,$AQ761+7))="",0,IF(COUNTIF(INDIRECT(ADDRESS(($AO761-1)*36+($AP761-1)*12+6,COLUMN())):INDIRECT(ADDRESS(($AO761-1)*36+($AP761-1)*12+$AQ761+4,COLUMN())),INDIRECT(ADDRESS(($AO761-1)*3+$AP761+5,$AQ761+7)))&gt;=1,0,INDIRECT(ADDRESS(($AO761-1)*3+$AP761+5,$AQ761+7)))))</f>
        <v>0</v>
      </c>
      <c r="AS761" s="304">
        <f ca="1">COUNTIF(INDIRECT("H"&amp;(ROW()+12*(($AO761-1)*3+$AP761)-ROW())/12+5):INDIRECT("S"&amp;(ROW()+12*(($AO761-1)*3+$AP761)-ROW())/12+5),AR761)</f>
        <v>0</v>
      </c>
      <c r="AT761" s="306">
        <f ca="1">IF($AQ761=1,IF(INDIRECT(ADDRESS(($AO761-1)*3+$AP761+5,$AQ761+20))="",0,INDIRECT(ADDRESS(($AO761-1)*3+$AP761+5,$AQ761+20))),IF(INDIRECT(ADDRESS(($AO761-1)*3+$AP761+5,$AQ761+20))="",0,IF(COUNTIF(INDIRECT(ADDRESS(($AO761-1)*36+($AP761-1)*12+6,COLUMN())):INDIRECT(ADDRESS(($AO761-1)*36+($AP761-1)*12+$AQ761+4,COLUMN())),INDIRECT(ADDRESS(($AO761-1)*3+$AP761+5,$AQ761+20)))&gt;=1,0,INDIRECT(ADDRESS(($AO761-1)*3+$AP761+5,$AQ761+20)))))</f>
        <v>0</v>
      </c>
      <c r="AU761" s="304">
        <f ca="1">COUNTIF(INDIRECT("U"&amp;(ROW()+12*(($AO761-1)*3+$AP761)-ROW())/12+5):INDIRECT("AF"&amp;(ROW()+12*(($AO761-1)*3+$AP761)-ROW())/12+5),AT761)</f>
        <v>0</v>
      </c>
      <c r="AV761" s="304">
        <f ca="1">IF(AND(AR761+AT761&gt;0,AS761+AU761&gt;0),COUNTIF(AV$6:AV760,"&gt;0")+1,0)</f>
        <v>0</v>
      </c>
    </row>
    <row r="762" spans="41:48" x14ac:dyDescent="0.15">
      <c r="AO762" s="304">
        <v>22</v>
      </c>
      <c r="AP762" s="304">
        <v>1</v>
      </c>
      <c r="AQ762" s="304">
        <v>1</v>
      </c>
      <c r="AR762" s="306">
        <f ca="1">IF($AQ762=1,IF(INDIRECT(ADDRESS(($AO762-1)*3+$AP762+5,$AQ762+7))="",0,INDIRECT(ADDRESS(($AO762-1)*3+$AP762+5,$AQ762+7))),IF(INDIRECT(ADDRESS(($AO762-1)*3+$AP762+5,$AQ762+7))="",0,IF(COUNTIF(INDIRECT(ADDRESS(($AO762-1)*36+($AP762-1)*12+6,COLUMN())):INDIRECT(ADDRESS(($AO762-1)*36+($AP762-1)*12+$AQ762+4,COLUMN())),INDIRECT(ADDRESS(($AO762-1)*3+$AP762+5,$AQ762+7)))&gt;=1,0,INDIRECT(ADDRESS(($AO762-1)*3+$AP762+5,$AQ762+7)))))</f>
        <v>0</v>
      </c>
      <c r="AS762" s="304">
        <f ca="1">COUNTIF(INDIRECT("H"&amp;(ROW()+12*(($AO762-1)*3+$AP762)-ROW())/12+5):INDIRECT("S"&amp;(ROW()+12*(($AO762-1)*3+$AP762)-ROW())/12+5),AR762)</f>
        <v>0</v>
      </c>
      <c r="AT762" s="306">
        <f ca="1">IF($AQ762=1,IF(INDIRECT(ADDRESS(($AO762-1)*3+$AP762+5,$AQ762+20))="",0,INDIRECT(ADDRESS(($AO762-1)*3+$AP762+5,$AQ762+20))),IF(INDIRECT(ADDRESS(($AO762-1)*3+$AP762+5,$AQ762+20))="",0,IF(COUNTIF(INDIRECT(ADDRESS(($AO762-1)*36+($AP762-1)*12+6,COLUMN())):INDIRECT(ADDRESS(($AO762-1)*36+($AP762-1)*12+$AQ762+4,COLUMN())),INDIRECT(ADDRESS(($AO762-1)*3+$AP762+5,$AQ762+20)))&gt;=1,0,INDIRECT(ADDRESS(($AO762-1)*3+$AP762+5,$AQ762+20)))))</f>
        <v>0</v>
      </c>
      <c r="AU762" s="304">
        <f ca="1">COUNTIF(INDIRECT("U"&amp;(ROW()+12*(($AO762-1)*3+$AP762)-ROW())/12+5):INDIRECT("AF"&amp;(ROW()+12*(($AO762-1)*3+$AP762)-ROW())/12+5),AT762)</f>
        <v>0</v>
      </c>
      <c r="AV762" s="304">
        <f ca="1">IF(AND(AR762+AT762&gt;0,AS762+AU762&gt;0),COUNTIF(AV$6:AV761,"&gt;0")+1,0)</f>
        <v>0</v>
      </c>
    </row>
    <row r="763" spans="41:48" x14ac:dyDescent="0.15">
      <c r="AO763" s="304">
        <v>22</v>
      </c>
      <c r="AP763" s="304">
        <v>1</v>
      </c>
      <c r="AQ763" s="304">
        <v>2</v>
      </c>
      <c r="AR763" s="306">
        <f ca="1">IF($AQ763=1,IF(INDIRECT(ADDRESS(($AO763-1)*3+$AP763+5,$AQ763+7))="",0,INDIRECT(ADDRESS(($AO763-1)*3+$AP763+5,$AQ763+7))),IF(INDIRECT(ADDRESS(($AO763-1)*3+$AP763+5,$AQ763+7))="",0,IF(COUNTIF(INDIRECT(ADDRESS(($AO763-1)*36+($AP763-1)*12+6,COLUMN())):INDIRECT(ADDRESS(($AO763-1)*36+($AP763-1)*12+$AQ763+4,COLUMN())),INDIRECT(ADDRESS(($AO763-1)*3+$AP763+5,$AQ763+7)))&gt;=1,0,INDIRECT(ADDRESS(($AO763-1)*3+$AP763+5,$AQ763+7)))))</f>
        <v>0</v>
      </c>
      <c r="AS763" s="304">
        <f ca="1">COUNTIF(INDIRECT("H"&amp;(ROW()+12*(($AO763-1)*3+$AP763)-ROW())/12+5):INDIRECT("S"&amp;(ROW()+12*(($AO763-1)*3+$AP763)-ROW())/12+5),AR763)</f>
        <v>0</v>
      </c>
      <c r="AT763" s="306">
        <f ca="1">IF($AQ763=1,IF(INDIRECT(ADDRESS(($AO763-1)*3+$AP763+5,$AQ763+20))="",0,INDIRECT(ADDRESS(($AO763-1)*3+$AP763+5,$AQ763+20))),IF(INDIRECT(ADDRESS(($AO763-1)*3+$AP763+5,$AQ763+20))="",0,IF(COUNTIF(INDIRECT(ADDRESS(($AO763-1)*36+($AP763-1)*12+6,COLUMN())):INDIRECT(ADDRESS(($AO763-1)*36+($AP763-1)*12+$AQ763+4,COLUMN())),INDIRECT(ADDRESS(($AO763-1)*3+$AP763+5,$AQ763+20)))&gt;=1,0,INDIRECT(ADDRESS(($AO763-1)*3+$AP763+5,$AQ763+20)))))</f>
        <v>0</v>
      </c>
      <c r="AU763" s="304">
        <f ca="1">COUNTIF(INDIRECT("U"&amp;(ROW()+12*(($AO763-1)*3+$AP763)-ROW())/12+5):INDIRECT("AF"&amp;(ROW()+12*(($AO763-1)*3+$AP763)-ROW())/12+5),AT763)</f>
        <v>0</v>
      </c>
      <c r="AV763" s="304">
        <f ca="1">IF(AND(AR763+AT763&gt;0,AS763+AU763&gt;0),COUNTIF(AV$6:AV762,"&gt;0")+1,0)</f>
        <v>0</v>
      </c>
    </row>
    <row r="764" spans="41:48" x14ac:dyDescent="0.15">
      <c r="AO764" s="304">
        <v>22</v>
      </c>
      <c r="AP764" s="304">
        <v>1</v>
      </c>
      <c r="AQ764" s="304">
        <v>3</v>
      </c>
      <c r="AR764" s="306">
        <f ca="1">IF($AQ764=1,IF(INDIRECT(ADDRESS(($AO764-1)*3+$AP764+5,$AQ764+7))="",0,INDIRECT(ADDRESS(($AO764-1)*3+$AP764+5,$AQ764+7))),IF(INDIRECT(ADDRESS(($AO764-1)*3+$AP764+5,$AQ764+7))="",0,IF(COUNTIF(INDIRECT(ADDRESS(($AO764-1)*36+($AP764-1)*12+6,COLUMN())):INDIRECT(ADDRESS(($AO764-1)*36+($AP764-1)*12+$AQ764+4,COLUMN())),INDIRECT(ADDRESS(($AO764-1)*3+$AP764+5,$AQ764+7)))&gt;=1,0,INDIRECT(ADDRESS(($AO764-1)*3+$AP764+5,$AQ764+7)))))</f>
        <v>0</v>
      </c>
      <c r="AS764" s="304">
        <f ca="1">COUNTIF(INDIRECT("H"&amp;(ROW()+12*(($AO764-1)*3+$AP764)-ROW())/12+5):INDIRECT("S"&amp;(ROW()+12*(($AO764-1)*3+$AP764)-ROW())/12+5),AR764)</f>
        <v>0</v>
      </c>
      <c r="AT764" s="306">
        <f ca="1">IF($AQ764=1,IF(INDIRECT(ADDRESS(($AO764-1)*3+$AP764+5,$AQ764+20))="",0,INDIRECT(ADDRESS(($AO764-1)*3+$AP764+5,$AQ764+20))),IF(INDIRECT(ADDRESS(($AO764-1)*3+$AP764+5,$AQ764+20))="",0,IF(COUNTIF(INDIRECT(ADDRESS(($AO764-1)*36+($AP764-1)*12+6,COLUMN())):INDIRECT(ADDRESS(($AO764-1)*36+($AP764-1)*12+$AQ764+4,COLUMN())),INDIRECT(ADDRESS(($AO764-1)*3+$AP764+5,$AQ764+20)))&gt;=1,0,INDIRECT(ADDRESS(($AO764-1)*3+$AP764+5,$AQ764+20)))))</f>
        <v>0</v>
      </c>
      <c r="AU764" s="304">
        <f ca="1">COUNTIF(INDIRECT("U"&amp;(ROW()+12*(($AO764-1)*3+$AP764)-ROW())/12+5):INDIRECT("AF"&amp;(ROW()+12*(($AO764-1)*3+$AP764)-ROW())/12+5),AT764)</f>
        <v>0</v>
      </c>
      <c r="AV764" s="304">
        <f ca="1">IF(AND(AR764+AT764&gt;0,AS764+AU764&gt;0),COUNTIF(AV$6:AV763,"&gt;0")+1,0)</f>
        <v>0</v>
      </c>
    </row>
    <row r="765" spans="41:48" x14ac:dyDescent="0.15">
      <c r="AO765" s="304">
        <v>22</v>
      </c>
      <c r="AP765" s="304">
        <v>1</v>
      </c>
      <c r="AQ765" s="304">
        <v>4</v>
      </c>
      <c r="AR765" s="306">
        <f ca="1">IF($AQ765=1,IF(INDIRECT(ADDRESS(($AO765-1)*3+$AP765+5,$AQ765+7))="",0,INDIRECT(ADDRESS(($AO765-1)*3+$AP765+5,$AQ765+7))),IF(INDIRECT(ADDRESS(($AO765-1)*3+$AP765+5,$AQ765+7))="",0,IF(COUNTIF(INDIRECT(ADDRESS(($AO765-1)*36+($AP765-1)*12+6,COLUMN())):INDIRECT(ADDRESS(($AO765-1)*36+($AP765-1)*12+$AQ765+4,COLUMN())),INDIRECT(ADDRESS(($AO765-1)*3+$AP765+5,$AQ765+7)))&gt;=1,0,INDIRECT(ADDRESS(($AO765-1)*3+$AP765+5,$AQ765+7)))))</f>
        <v>0</v>
      </c>
      <c r="AS765" s="304">
        <f ca="1">COUNTIF(INDIRECT("H"&amp;(ROW()+12*(($AO765-1)*3+$AP765)-ROW())/12+5):INDIRECT("S"&amp;(ROW()+12*(($AO765-1)*3+$AP765)-ROW())/12+5),AR765)</f>
        <v>0</v>
      </c>
      <c r="AT765" s="306">
        <f ca="1">IF($AQ765=1,IF(INDIRECT(ADDRESS(($AO765-1)*3+$AP765+5,$AQ765+20))="",0,INDIRECT(ADDRESS(($AO765-1)*3+$AP765+5,$AQ765+20))),IF(INDIRECT(ADDRESS(($AO765-1)*3+$AP765+5,$AQ765+20))="",0,IF(COUNTIF(INDIRECT(ADDRESS(($AO765-1)*36+($AP765-1)*12+6,COLUMN())):INDIRECT(ADDRESS(($AO765-1)*36+($AP765-1)*12+$AQ765+4,COLUMN())),INDIRECT(ADDRESS(($AO765-1)*3+$AP765+5,$AQ765+20)))&gt;=1,0,INDIRECT(ADDRESS(($AO765-1)*3+$AP765+5,$AQ765+20)))))</f>
        <v>0</v>
      </c>
      <c r="AU765" s="304">
        <f ca="1">COUNTIF(INDIRECT("U"&amp;(ROW()+12*(($AO765-1)*3+$AP765)-ROW())/12+5):INDIRECT("AF"&amp;(ROW()+12*(($AO765-1)*3+$AP765)-ROW())/12+5),AT765)</f>
        <v>0</v>
      </c>
      <c r="AV765" s="304">
        <f ca="1">IF(AND(AR765+AT765&gt;0,AS765+AU765&gt;0),COUNTIF(AV$6:AV764,"&gt;0")+1,0)</f>
        <v>0</v>
      </c>
    </row>
    <row r="766" spans="41:48" x14ac:dyDescent="0.15">
      <c r="AO766" s="304">
        <v>22</v>
      </c>
      <c r="AP766" s="304">
        <v>1</v>
      </c>
      <c r="AQ766" s="304">
        <v>5</v>
      </c>
      <c r="AR766" s="306">
        <f ca="1">IF($AQ766=1,IF(INDIRECT(ADDRESS(($AO766-1)*3+$AP766+5,$AQ766+7))="",0,INDIRECT(ADDRESS(($AO766-1)*3+$AP766+5,$AQ766+7))),IF(INDIRECT(ADDRESS(($AO766-1)*3+$AP766+5,$AQ766+7))="",0,IF(COUNTIF(INDIRECT(ADDRESS(($AO766-1)*36+($AP766-1)*12+6,COLUMN())):INDIRECT(ADDRESS(($AO766-1)*36+($AP766-1)*12+$AQ766+4,COLUMN())),INDIRECT(ADDRESS(($AO766-1)*3+$AP766+5,$AQ766+7)))&gt;=1,0,INDIRECT(ADDRESS(($AO766-1)*3+$AP766+5,$AQ766+7)))))</f>
        <v>0</v>
      </c>
      <c r="AS766" s="304">
        <f ca="1">COUNTIF(INDIRECT("H"&amp;(ROW()+12*(($AO766-1)*3+$AP766)-ROW())/12+5):INDIRECT("S"&amp;(ROW()+12*(($AO766-1)*3+$AP766)-ROW())/12+5),AR766)</f>
        <v>0</v>
      </c>
      <c r="AT766" s="306">
        <f ca="1">IF($AQ766=1,IF(INDIRECT(ADDRESS(($AO766-1)*3+$AP766+5,$AQ766+20))="",0,INDIRECT(ADDRESS(($AO766-1)*3+$AP766+5,$AQ766+20))),IF(INDIRECT(ADDRESS(($AO766-1)*3+$AP766+5,$AQ766+20))="",0,IF(COUNTIF(INDIRECT(ADDRESS(($AO766-1)*36+($AP766-1)*12+6,COLUMN())):INDIRECT(ADDRESS(($AO766-1)*36+($AP766-1)*12+$AQ766+4,COLUMN())),INDIRECT(ADDRESS(($AO766-1)*3+$AP766+5,$AQ766+20)))&gt;=1,0,INDIRECT(ADDRESS(($AO766-1)*3+$AP766+5,$AQ766+20)))))</f>
        <v>0</v>
      </c>
      <c r="AU766" s="304">
        <f ca="1">COUNTIF(INDIRECT("U"&amp;(ROW()+12*(($AO766-1)*3+$AP766)-ROW())/12+5):INDIRECT("AF"&amp;(ROW()+12*(($AO766-1)*3+$AP766)-ROW())/12+5),AT766)</f>
        <v>0</v>
      </c>
      <c r="AV766" s="304">
        <f ca="1">IF(AND(AR766+AT766&gt;0,AS766+AU766&gt;0),COUNTIF(AV$6:AV765,"&gt;0")+1,0)</f>
        <v>0</v>
      </c>
    </row>
    <row r="767" spans="41:48" x14ac:dyDescent="0.15">
      <c r="AO767" s="304">
        <v>22</v>
      </c>
      <c r="AP767" s="304">
        <v>1</v>
      </c>
      <c r="AQ767" s="304">
        <v>6</v>
      </c>
      <c r="AR767" s="306">
        <f ca="1">IF($AQ767=1,IF(INDIRECT(ADDRESS(($AO767-1)*3+$AP767+5,$AQ767+7))="",0,INDIRECT(ADDRESS(($AO767-1)*3+$AP767+5,$AQ767+7))),IF(INDIRECT(ADDRESS(($AO767-1)*3+$AP767+5,$AQ767+7))="",0,IF(COUNTIF(INDIRECT(ADDRESS(($AO767-1)*36+($AP767-1)*12+6,COLUMN())):INDIRECT(ADDRESS(($AO767-1)*36+($AP767-1)*12+$AQ767+4,COLUMN())),INDIRECT(ADDRESS(($AO767-1)*3+$AP767+5,$AQ767+7)))&gt;=1,0,INDIRECT(ADDRESS(($AO767-1)*3+$AP767+5,$AQ767+7)))))</f>
        <v>0</v>
      </c>
      <c r="AS767" s="304">
        <f ca="1">COUNTIF(INDIRECT("H"&amp;(ROW()+12*(($AO767-1)*3+$AP767)-ROW())/12+5):INDIRECT("S"&amp;(ROW()+12*(($AO767-1)*3+$AP767)-ROW())/12+5),AR767)</f>
        <v>0</v>
      </c>
      <c r="AT767" s="306">
        <f ca="1">IF($AQ767=1,IF(INDIRECT(ADDRESS(($AO767-1)*3+$AP767+5,$AQ767+20))="",0,INDIRECT(ADDRESS(($AO767-1)*3+$AP767+5,$AQ767+20))),IF(INDIRECT(ADDRESS(($AO767-1)*3+$AP767+5,$AQ767+20))="",0,IF(COUNTIF(INDIRECT(ADDRESS(($AO767-1)*36+($AP767-1)*12+6,COLUMN())):INDIRECT(ADDRESS(($AO767-1)*36+($AP767-1)*12+$AQ767+4,COLUMN())),INDIRECT(ADDRESS(($AO767-1)*3+$AP767+5,$AQ767+20)))&gt;=1,0,INDIRECT(ADDRESS(($AO767-1)*3+$AP767+5,$AQ767+20)))))</f>
        <v>0</v>
      </c>
      <c r="AU767" s="304">
        <f ca="1">COUNTIF(INDIRECT("U"&amp;(ROW()+12*(($AO767-1)*3+$AP767)-ROW())/12+5):INDIRECT("AF"&amp;(ROW()+12*(($AO767-1)*3+$AP767)-ROW())/12+5),AT767)</f>
        <v>0</v>
      </c>
      <c r="AV767" s="304">
        <f ca="1">IF(AND(AR767+AT767&gt;0,AS767+AU767&gt;0),COUNTIF(AV$6:AV766,"&gt;0")+1,0)</f>
        <v>0</v>
      </c>
    </row>
    <row r="768" spans="41:48" x14ac:dyDescent="0.15">
      <c r="AO768" s="304">
        <v>22</v>
      </c>
      <c r="AP768" s="304">
        <v>1</v>
      </c>
      <c r="AQ768" s="304">
        <v>7</v>
      </c>
      <c r="AR768" s="306">
        <f ca="1">IF($AQ768=1,IF(INDIRECT(ADDRESS(($AO768-1)*3+$AP768+5,$AQ768+7))="",0,INDIRECT(ADDRESS(($AO768-1)*3+$AP768+5,$AQ768+7))),IF(INDIRECT(ADDRESS(($AO768-1)*3+$AP768+5,$AQ768+7))="",0,IF(COUNTIF(INDIRECT(ADDRESS(($AO768-1)*36+($AP768-1)*12+6,COLUMN())):INDIRECT(ADDRESS(($AO768-1)*36+($AP768-1)*12+$AQ768+4,COLUMN())),INDIRECT(ADDRESS(($AO768-1)*3+$AP768+5,$AQ768+7)))&gt;=1,0,INDIRECT(ADDRESS(($AO768-1)*3+$AP768+5,$AQ768+7)))))</f>
        <v>0</v>
      </c>
      <c r="AS768" s="304">
        <f ca="1">COUNTIF(INDIRECT("H"&amp;(ROW()+12*(($AO768-1)*3+$AP768)-ROW())/12+5):INDIRECT("S"&amp;(ROW()+12*(($AO768-1)*3+$AP768)-ROW())/12+5),AR768)</f>
        <v>0</v>
      </c>
      <c r="AT768" s="306">
        <f ca="1">IF($AQ768=1,IF(INDIRECT(ADDRESS(($AO768-1)*3+$AP768+5,$AQ768+20))="",0,INDIRECT(ADDRESS(($AO768-1)*3+$AP768+5,$AQ768+20))),IF(INDIRECT(ADDRESS(($AO768-1)*3+$AP768+5,$AQ768+20))="",0,IF(COUNTIF(INDIRECT(ADDRESS(($AO768-1)*36+($AP768-1)*12+6,COLUMN())):INDIRECT(ADDRESS(($AO768-1)*36+($AP768-1)*12+$AQ768+4,COLUMN())),INDIRECT(ADDRESS(($AO768-1)*3+$AP768+5,$AQ768+20)))&gt;=1,0,INDIRECT(ADDRESS(($AO768-1)*3+$AP768+5,$AQ768+20)))))</f>
        <v>0</v>
      </c>
      <c r="AU768" s="304">
        <f ca="1">COUNTIF(INDIRECT("U"&amp;(ROW()+12*(($AO768-1)*3+$AP768)-ROW())/12+5):INDIRECT("AF"&amp;(ROW()+12*(($AO768-1)*3+$AP768)-ROW())/12+5),AT768)</f>
        <v>0</v>
      </c>
      <c r="AV768" s="304">
        <f ca="1">IF(AND(AR768+AT768&gt;0,AS768+AU768&gt;0),COUNTIF(AV$6:AV767,"&gt;0")+1,0)</f>
        <v>0</v>
      </c>
    </row>
    <row r="769" spans="41:48" x14ac:dyDescent="0.15">
      <c r="AO769" s="304">
        <v>22</v>
      </c>
      <c r="AP769" s="304">
        <v>1</v>
      </c>
      <c r="AQ769" s="304">
        <v>8</v>
      </c>
      <c r="AR769" s="306">
        <f ca="1">IF($AQ769=1,IF(INDIRECT(ADDRESS(($AO769-1)*3+$AP769+5,$AQ769+7))="",0,INDIRECT(ADDRESS(($AO769-1)*3+$AP769+5,$AQ769+7))),IF(INDIRECT(ADDRESS(($AO769-1)*3+$AP769+5,$AQ769+7))="",0,IF(COUNTIF(INDIRECT(ADDRESS(($AO769-1)*36+($AP769-1)*12+6,COLUMN())):INDIRECT(ADDRESS(($AO769-1)*36+($AP769-1)*12+$AQ769+4,COLUMN())),INDIRECT(ADDRESS(($AO769-1)*3+$AP769+5,$AQ769+7)))&gt;=1,0,INDIRECT(ADDRESS(($AO769-1)*3+$AP769+5,$AQ769+7)))))</f>
        <v>0</v>
      </c>
      <c r="AS769" s="304">
        <f ca="1">COUNTIF(INDIRECT("H"&amp;(ROW()+12*(($AO769-1)*3+$AP769)-ROW())/12+5):INDIRECT("S"&amp;(ROW()+12*(($AO769-1)*3+$AP769)-ROW())/12+5),AR769)</f>
        <v>0</v>
      </c>
      <c r="AT769" s="306">
        <f ca="1">IF($AQ769=1,IF(INDIRECT(ADDRESS(($AO769-1)*3+$AP769+5,$AQ769+20))="",0,INDIRECT(ADDRESS(($AO769-1)*3+$AP769+5,$AQ769+20))),IF(INDIRECT(ADDRESS(($AO769-1)*3+$AP769+5,$AQ769+20))="",0,IF(COUNTIF(INDIRECT(ADDRESS(($AO769-1)*36+($AP769-1)*12+6,COLUMN())):INDIRECT(ADDRESS(($AO769-1)*36+($AP769-1)*12+$AQ769+4,COLUMN())),INDIRECT(ADDRESS(($AO769-1)*3+$AP769+5,$AQ769+20)))&gt;=1,0,INDIRECT(ADDRESS(($AO769-1)*3+$AP769+5,$AQ769+20)))))</f>
        <v>0</v>
      </c>
      <c r="AU769" s="304">
        <f ca="1">COUNTIF(INDIRECT("U"&amp;(ROW()+12*(($AO769-1)*3+$AP769)-ROW())/12+5):INDIRECT("AF"&amp;(ROW()+12*(($AO769-1)*3+$AP769)-ROW())/12+5),AT769)</f>
        <v>0</v>
      </c>
      <c r="AV769" s="304">
        <f ca="1">IF(AND(AR769+AT769&gt;0,AS769+AU769&gt;0),COUNTIF(AV$6:AV768,"&gt;0")+1,0)</f>
        <v>0</v>
      </c>
    </row>
    <row r="770" spans="41:48" x14ac:dyDescent="0.15">
      <c r="AO770" s="304">
        <v>22</v>
      </c>
      <c r="AP770" s="304">
        <v>1</v>
      </c>
      <c r="AQ770" s="304">
        <v>9</v>
      </c>
      <c r="AR770" s="306">
        <f ca="1">IF($AQ770=1,IF(INDIRECT(ADDRESS(($AO770-1)*3+$AP770+5,$AQ770+7))="",0,INDIRECT(ADDRESS(($AO770-1)*3+$AP770+5,$AQ770+7))),IF(INDIRECT(ADDRESS(($AO770-1)*3+$AP770+5,$AQ770+7))="",0,IF(COUNTIF(INDIRECT(ADDRESS(($AO770-1)*36+($AP770-1)*12+6,COLUMN())):INDIRECT(ADDRESS(($AO770-1)*36+($AP770-1)*12+$AQ770+4,COLUMN())),INDIRECT(ADDRESS(($AO770-1)*3+$AP770+5,$AQ770+7)))&gt;=1,0,INDIRECT(ADDRESS(($AO770-1)*3+$AP770+5,$AQ770+7)))))</f>
        <v>0</v>
      </c>
      <c r="AS770" s="304">
        <f ca="1">COUNTIF(INDIRECT("H"&amp;(ROW()+12*(($AO770-1)*3+$AP770)-ROW())/12+5):INDIRECT("S"&amp;(ROW()+12*(($AO770-1)*3+$AP770)-ROW())/12+5),AR770)</f>
        <v>0</v>
      </c>
      <c r="AT770" s="306">
        <f ca="1">IF($AQ770=1,IF(INDIRECT(ADDRESS(($AO770-1)*3+$AP770+5,$AQ770+20))="",0,INDIRECT(ADDRESS(($AO770-1)*3+$AP770+5,$AQ770+20))),IF(INDIRECT(ADDRESS(($AO770-1)*3+$AP770+5,$AQ770+20))="",0,IF(COUNTIF(INDIRECT(ADDRESS(($AO770-1)*36+($AP770-1)*12+6,COLUMN())):INDIRECT(ADDRESS(($AO770-1)*36+($AP770-1)*12+$AQ770+4,COLUMN())),INDIRECT(ADDRESS(($AO770-1)*3+$AP770+5,$AQ770+20)))&gt;=1,0,INDIRECT(ADDRESS(($AO770-1)*3+$AP770+5,$AQ770+20)))))</f>
        <v>0</v>
      </c>
      <c r="AU770" s="304">
        <f ca="1">COUNTIF(INDIRECT("U"&amp;(ROW()+12*(($AO770-1)*3+$AP770)-ROW())/12+5):INDIRECT("AF"&amp;(ROW()+12*(($AO770-1)*3+$AP770)-ROW())/12+5),AT770)</f>
        <v>0</v>
      </c>
      <c r="AV770" s="304">
        <f ca="1">IF(AND(AR770+AT770&gt;0,AS770+AU770&gt;0),COUNTIF(AV$6:AV769,"&gt;0")+1,0)</f>
        <v>0</v>
      </c>
    </row>
    <row r="771" spans="41:48" x14ac:dyDescent="0.15">
      <c r="AO771" s="304">
        <v>22</v>
      </c>
      <c r="AP771" s="304">
        <v>1</v>
      </c>
      <c r="AQ771" s="304">
        <v>10</v>
      </c>
      <c r="AR771" s="306">
        <f ca="1">IF($AQ771=1,IF(INDIRECT(ADDRESS(($AO771-1)*3+$AP771+5,$AQ771+7))="",0,INDIRECT(ADDRESS(($AO771-1)*3+$AP771+5,$AQ771+7))),IF(INDIRECT(ADDRESS(($AO771-1)*3+$AP771+5,$AQ771+7))="",0,IF(COUNTIF(INDIRECT(ADDRESS(($AO771-1)*36+($AP771-1)*12+6,COLUMN())):INDIRECT(ADDRESS(($AO771-1)*36+($AP771-1)*12+$AQ771+4,COLUMN())),INDIRECT(ADDRESS(($AO771-1)*3+$AP771+5,$AQ771+7)))&gt;=1,0,INDIRECT(ADDRESS(($AO771-1)*3+$AP771+5,$AQ771+7)))))</f>
        <v>0</v>
      </c>
      <c r="AS771" s="304">
        <f ca="1">COUNTIF(INDIRECT("H"&amp;(ROW()+12*(($AO771-1)*3+$AP771)-ROW())/12+5):INDIRECT("S"&amp;(ROW()+12*(($AO771-1)*3+$AP771)-ROW())/12+5),AR771)</f>
        <v>0</v>
      </c>
      <c r="AT771" s="306">
        <f ca="1">IF($AQ771=1,IF(INDIRECT(ADDRESS(($AO771-1)*3+$AP771+5,$AQ771+20))="",0,INDIRECT(ADDRESS(($AO771-1)*3+$AP771+5,$AQ771+20))),IF(INDIRECT(ADDRESS(($AO771-1)*3+$AP771+5,$AQ771+20))="",0,IF(COUNTIF(INDIRECT(ADDRESS(($AO771-1)*36+($AP771-1)*12+6,COLUMN())):INDIRECT(ADDRESS(($AO771-1)*36+($AP771-1)*12+$AQ771+4,COLUMN())),INDIRECT(ADDRESS(($AO771-1)*3+$AP771+5,$AQ771+20)))&gt;=1,0,INDIRECT(ADDRESS(($AO771-1)*3+$AP771+5,$AQ771+20)))))</f>
        <v>0</v>
      </c>
      <c r="AU771" s="304">
        <f ca="1">COUNTIF(INDIRECT("U"&amp;(ROW()+12*(($AO771-1)*3+$AP771)-ROW())/12+5):INDIRECT("AF"&amp;(ROW()+12*(($AO771-1)*3+$AP771)-ROW())/12+5),AT771)</f>
        <v>0</v>
      </c>
      <c r="AV771" s="304">
        <f ca="1">IF(AND(AR771+AT771&gt;0,AS771+AU771&gt;0),COUNTIF(AV$6:AV770,"&gt;0")+1,0)</f>
        <v>0</v>
      </c>
    </row>
    <row r="772" spans="41:48" x14ac:dyDescent="0.15">
      <c r="AO772" s="304">
        <v>22</v>
      </c>
      <c r="AP772" s="304">
        <v>1</v>
      </c>
      <c r="AQ772" s="304">
        <v>11</v>
      </c>
      <c r="AR772" s="306">
        <f ca="1">IF($AQ772=1,IF(INDIRECT(ADDRESS(($AO772-1)*3+$AP772+5,$AQ772+7))="",0,INDIRECT(ADDRESS(($AO772-1)*3+$AP772+5,$AQ772+7))),IF(INDIRECT(ADDRESS(($AO772-1)*3+$AP772+5,$AQ772+7))="",0,IF(COUNTIF(INDIRECT(ADDRESS(($AO772-1)*36+($AP772-1)*12+6,COLUMN())):INDIRECT(ADDRESS(($AO772-1)*36+($AP772-1)*12+$AQ772+4,COLUMN())),INDIRECT(ADDRESS(($AO772-1)*3+$AP772+5,$AQ772+7)))&gt;=1,0,INDIRECT(ADDRESS(($AO772-1)*3+$AP772+5,$AQ772+7)))))</f>
        <v>0</v>
      </c>
      <c r="AS772" s="304">
        <f ca="1">COUNTIF(INDIRECT("H"&amp;(ROW()+12*(($AO772-1)*3+$AP772)-ROW())/12+5):INDIRECT("S"&amp;(ROW()+12*(($AO772-1)*3+$AP772)-ROW())/12+5),AR772)</f>
        <v>0</v>
      </c>
      <c r="AT772" s="306">
        <f ca="1">IF($AQ772=1,IF(INDIRECT(ADDRESS(($AO772-1)*3+$AP772+5,$AQ772+20))="",0,INDIRECT(ADDRESS(($AO772-1)*3+$AP772+5,$AQ772+20))),IF(INDIRECT(ADDRESS(($AO772-1)*3+$AP772+5,$AQ772+20))="",0,IF(COUNTIF(INDIRECT(ADDRESS(($AO772-1)*36+($AP772-1)*12+6,COLUMN())):INDIRECT(ADDRESS(($AO772-1)*36+($AP772-1)*12+$AQ772+4,COLUMN())),INDIRECT(ADDRESS(($AO772-1)*3+$AP772+5,$AQ772+20)))&gt;=1,0,INDIRECT(ADDRESS(($AO772-1)*3+$AP772+5,$AQ772+20)))))</f>
        <v>0</v>
      </c>
      <c r="AU772" s="304">
        <f ca="1">COUNTIF(INDIRECT("U"&amp;(ROW()+12*(($AO772-1)*3+$AP772)-ROW())/12+5):INDIRECT("AF"&amp;(ROW()+12*(($AO772-1)*3+$AP772)-ROW())/12+5),AT772)</f>
        <v>0</v>
      </c>
      <c r="AV772" s="304">
        <f ca="1">IF(AND(AR772+AT772&gt;0,AS772+AU772&gt;0),COUNTIF(AV$6:AV771,"&gt;0")+1,0)</f>
        <v>0</v>
      </c>
    </row>
    <row r="773" spans="41:48" x14ac:dyDescent="0.15">
      <c r="AO773" s="304">
        <v>22</v>
      </c>
      <c r="AP773" s="304">
        <v>1</v>
      </c>
      <c r="AQ773" s="304">
        <v>12</v>
      </c>
      <c r="AR773" s="306">
        <f ca="1">IF($AQ773=1,IF(INDIRECT(ADDRESS(($AO773-1)*3+$AP773+5,$AQ773+7))="",0,INDIRECT(ADDRESS(($AO773-1)*3+$AP773+5,$AQ773+7))),IF(INDIRECT(ADDRESS(($AO773-1)*3+$AP773+5,$AQ773+7))="",0,IF(COUNTIF(INDIRECT(ADDRESS(($AO773-1)*36+($AP773-1)*12+6,COLUMN())):INDIRECT(ADDRESS(($AO773-1)*36+($AP773-1)*12+$AQ773+4,COLUMN())),INDIRECT(ADDRESS(($AO773-1)*3+$AP773+5,$AQ773+7)))&gt;=1,0,INDIRECT(ADDRESS(($AO773-1)*3+$AP773+5,$AQ773+7)))))</f>
        <v>0</v>
      </c>
      <c r="AS773" s="304">
        <f ca="1">COUNTIF(INDIRECT("H"&amp;(ROW()+12*(($AO773-1)*3+$AP773)-ROW())/12+5):INDIRECT("S"&amp;(ROW()+12*(($AO773-1)*3+$AP773)-ROW())/12+5),AR773)</f>
        <v>0</v>
      </c>
      <c r="AT773" s="306">
        <f ca="1">IF($AQ773=1,IF(INDIRECT(ADDRESS(($AO773-1)*3+$AP773+5,$AQ773+20))="",0,INDIRECT(ADDRESS(($AO773-1)*3+$AP773+5,$AQ773+20))),IF(INDIRECT(ADDRESS(($AO773-1)*3+$AP773+5,$AQ773+20))="",0,IF(COUNTIF(INDIRECT(ADDRESS(($AO773-1)*36+($AP773-1)*12+6,COLUMN())):INDIRECT(ADDRESS(($AO773-1)*36+($AP773-1)*12+$AQ773+4,COLUMN())),INDIRECT(ADDRESS(($AO773-1)*3+$AP773+5,$AQ773+20)))&gt;=1,0,INDIRECT(ADDRESS(($AO773-1)*3+$AP773+5,$AQ773+20)))))</f>
        <v>0</v>
      </c>
      <c r="AU773" s="304">
        <f ca="1">COUNTIF(INDIRECT("U"&amp;(ROW()+12*(($AO773-1)*3+$AP773)-ROW())/12+5):INDIRECT("AF"&amp;(ROW()+12*(($AO773-1)*3+$AP773)-ROW())/12+5),AT773)</f>
        <v>0</v>
      </c>
      <c r="AV773" s="304">
        <f ca="1">IF(AND(AR773+AT773&gt;0,AS773+AU773&gt;0),COUNTIF(AV$6:AV772,"&gt;0")+1,0)</f>
        <v>0</v>
      </c>
    </row>
    <row r="774" spans="41:48" x14ac:dyDescent="0.15">
      <c r="AO774" s="304">
        <v>22</v>
      </c>
      <c r="AP774" s="304">
        <v>2</v>
      </c>
      <c r="AQ774" s="304">
        <v>1</v>
      </c>
      <c r="AR774" s="306">
        <f ca="1">IF($AQ774=1,IF(INDIRECT(ADDRESS(($AO774-1)*3+$AP774+5,$AQ774+7))="",0,INDIRECT(ADDRESS(($AO774-1)*3+$AP774+5,$AQ774+7))),IF(INDIRECT(ADDRESS(($AO774-1)*3+$AP774+5,$AQ774+7))="",0,IF(COUNTIF(INDIRECT(ADDRESS(($AO774-1)*36+($AP774-1)*12+6,COLUMN())):INDIRECT(ADDRESS(($AO774-1)*36+($AP774-1)*12+$AQ774+4,COLUMN())),INDIRECT(ADDRESS(($AO774-1)*3+$AP774+5,$AQ774+7)))&gt;=1,0,INDIRECT(ADDRESS(($AO774-1)*3+$AP774+5,$AQ774+7)))))</f>
        <v>0</v>
      </c>
      <c r="AS774" s="304">
        <f ca="1">COUNTIF(INDIRECT("H"&amp;(ROW()+12*(($AO774-1)*3+$AP774)-ROW())/12+5):INDIRECT("S"&amp;(ROW()+12*(($AO774-1)*3+$AP774)-ROW())/12+5),AR774)</f>
        <v>0</v>
      </c>
      <c r="AT774" s="306">
        <f ca="1">IF($AQ774=1,IF(INDIRECT(ADDRESS(($AO774-1)*3+$AP774+5,$AQ774+20))="",0,INDIRECT(ADDRESS(($AO774-1)*3+$AP774+5,$AQ774+20))),IF(INDIRECT(ADDRESS(($AO774-1)*3+$AP774+5,$AQ774+20))="",0,IF(COUNTIF(INDIRECT(ADDRESS(($AO774-1)*36+($AP774-1)*12+6,COLUMN())):INDIRECT(ADDRESS(($AO774-1)*36+($AP774-1)*12+$AQ774+4,COLUMN())),INDIRECT(ADDRESS(($AO774-1)*3+$AP774+5,$AQ774+20)))&gt;=1,0,INDIRECT(ADDRESS(($AO774-1)*3+$AP774+5,$AQ774+20)))))</f>
        <v>0</v>
      </c>
      <c r="AU774" s="304">
        <f ca="1">COUNTIF(INDIRECT("U"&amp;(ROW()+12*(($AO774-1)*3+$AP774)-ROW())/12+5):INDIRECT("AF"&amp;(ROW()+12*(($AO774-1)*3+$AP774)-ROW())/12+5),AT774)</f>
        <v>0</v>
      </c>
      <c r="AV774" s="304">
        <f ca="1">IF(AND(AR774+AT774&gt;0,AS774+AU774&gt;0),COUNTIF(AV$6:AV773,"&gt;0")+1,0)</f>
        <v>0</v>
      </c>
    </row>
    <row r="775" spans="41:48" x14ac:dyDescent="0.15">
      <c r="AO775" s="304">
        <v>22</v>
      </c>
      <c r="AP775" s="304">
        <v>2</v>
      </c>
      <c r="AQ775" s="304">
        <v>2</v>
      </c>
      <c r="AR775" s="306">
        <f ca="1">IF($AQ775=1,IF(INDIRECT(ADDRESS(($AO775-1)*3+$AP775+5,$AQ775+7))="",0,INDIRECT(ADDRESS(($AO775-1)*3+$AP775+5,$AQ775+7))),IF(INDIRECT(ADDRESS(($AO775-1)*3+$AP775+5,$AQ775+7))="",0,IF(COUNTIF(INDIRECT(ADDRESS(($AO775-1)*36+($AP775-1)*12+6,COLUMN())):INDIRECT(ADDRESS(($AO775-1)*36+($AP775-1)*12+$AQ775+4,COLUMN())),INDIRECT(ADDRESS(($AO775-1)*3+$AP775+5,$AQ775+7)))&gt;=1,0,INDIRECT(ADDRESS(($AO775-1)*3+$AP775+5,$AQ775+7)))))</f>
        <v>0</v>
      </c>
      <c r="AS775" s="304">
        <f ca="1">COUNTIF(INDIRECT("H"&amp;(ROW()+12*(($AO775-1)*3+$AP775)-ROW())/12+5):INDIRECT("S"&amp;(ROW()+12*(($AO775-1)*3+$AP775)-ROW())/12+5),AR775)</f>
        <v>0</v>
      </c>
      <c r="AT775" s="306">
        <f ca="1">IF($AQ775=1,IF(INDIRECT(ADDRESS(($AO775-1)*3+$AP775+5,$AQ775+20))="",0,INDIRECT(ADDRESS(($AO775-1)*3+$AP775+5,$AQ775+20))),IF(INDIRECT(ADDRESS(($AO775-1)*3+$AP775+5,$AQ775+20))="",0,IF(COUNTIF(INDIRECT(ADDRESS(($AO775-1)*36+($AP775-1)*12+6,COLUMN())):INDIRECT(ADDRESS(($AO775-1)*36+($AP775-1)*12+$AQ775+4,COLUMN())),INDIRECT(ADDRESS(($AO775-1)*3+$AP775+5,$AQ775+20)))&gt;=1,0,INDIRECT(ADDRESS(($AO775-1)*3+$AP775+5,$AQ775+20)))))</f>
        <v>0</v>
      </c>
      <c r="AU775" s="304">
        <f ca="1">COUNTIF(INDIRECT("U"&amp;(ROW()+12*(($AO775-1)*3+$AP775)-ROW())/12+5):INDIRECT("AF"&amp;(ROW()+12*(($AO775-1)*3+$AP775)-ROW())/12+5),AT775)</f>
        <v>0</v>
      </c>
      <c r="AV775" s="304">
        <f ca="1">IF(AND(AR775+AT775&gt;0,AS775+AU775&gt;0),COUNTIF(AV$6:AV774,"&gt;0")+1,0)</f>
        <v>0</v>
      </c>
    </row>
    <row r="776" spans="41:48" x14ac:dyDescent="0.15">
      <c r="AO776" s="304">
        <v>22</v>
      </c>
      <c r="AP776" s="304">
        <v>2</v>
      </c>
      <c r="AQ776" s="304">
        <v>3</v>
      </c>
      <c r="AR776" s="306">
        <f ca="1">IF($AQ776=1,IF(INDIRECT(ADDRESS(($AO776-1)*3+$AP776+5,$AQ776+7))="",0,INDIRECT(ADDRESS(($AO776-1)*3+$AP776+5,$AQ776+7))),IF(INDIRECT(ADDRESS(($AO776-1)*3+$AP776+5,$AQ776+7))="",0,IF(COUNTIF(INDIRECT(ADDRESS(($AO776-1)*36+($AP776-1)*12+6,COLUMN())):INDIRECT(ADDRESS(($AO776-1)*36+($AP776-1)*12+$AQ776+4,COLUMN())),INDIRECT(ADDRESS(($AO776-1)*3+$AP776+5,$AQ776+7)))&gt;=1,0,INDIRECT(ADDRESS(($AO776-1)*3+$AP776+5,$AQ776+7)))))</f>
        <v>0</v>
      </c>
      <c r="AS776" s="304">
        <f ca="1">COUNTIF(INDIRECT("H"&amp;(ROW()+12*(($AO776-1)*3+$AP776)-ROW())/12+5):INDIRECT("S"&amp;(ROW()+12*(($AO776-1)*3+$AP776)-ROW())/12+5),AR776)</f>
        <v>0</v>
      </c>
      <c r="AT776" s="306">
        <f ca="1">IF($AQ776=1,IF(INDIRECT(ADDRESS(($AO776-1)*3+$AP776+5,$AQ776+20))="",0,INDIRECT(ADDRESS(($AO776-1)*3+$AP776+5,$AQ776+20))),IF(INDIRECT(ADDRESS(($AO776-1)*3+$AP776+5,$AQ776+20))="",0,IF(COUNTIF(INDIRECT(ADDRESS(($AO776-1)*36+($AP776-1)*12+6,COLUMN())):INDIRECT(ADDRESS(($AO776-1)*36+($AP776-1)*12+$AQ776+4,COLUMN())),INDIRECT(ADDRESS(($AO776-1)*3+$AP776+5,$AQ776+20)))&gt;=1,0,INDIRECT(ADDRESS(($AO776-1)*3+$AP776+5,$AQ776+20)))))</f>
        <v>0</v>
      </c>
      <c r="AU776" s="304">
        <f ca="1">COUNTIF(INDIRECT("U"&amp;(ROW()+12*(($AO776-1)*3+$AP776)-ROW())/12+5):INDIRECT("AF"&amp;(ROW()+12*(($AO776-1)*3+$AP776)-ROW())/12+5),AT776)</f>
        <v>0</v>
      </c>
      <c r="AV776" s="304">
        <f ca="1">IF(AND(AR776+AT776&gt;0,AS776+AU776&gt;0),COUNTIF(AV$6:AV775,"&gt;0")+1,0)</f>
        <v>0</v>
      </c>
    </row>
    <row r="777" spans="41:48" x14ac:dyDescent="0.15">
      <c r="AO777" s="304">
        <v>22</v>
      </c>
      <c r="AP777" s="304">
        <v>2</v>
      </c>
      <c r="AQ777" s="304">
        <v>4</v>
      </c>
      <c r="AR777" s="306">
        <f ca="1">IF($AQ777=1,IF(INDIRECT(ADDRESS(($AO777-1)*3+$AP777+5,$AQ777+7))="",0,INDIRECT(ADDRESS(($AO777-1)*3+$AP777+5,$AQ777+7))),IF(INDIRECT(ADDRESS(($AO777-1)*3+$AP777+5,$AQ777+7))="",0,IF(COUNTIF(INDIRECT(ADDRESS(($AO777-1)*36+($AP777-1)*12+6,COLUMN())):INDIRECT(ADDRESS(($AO777-1)*36+($AP777-1)*12+$AQ777+4,COLUMN())),INDIRECT(ADDRESS(($AO777-1)*3+$AP777+5,$AQ777+7)))&gt;=1,0,INDIRECT(ADDRESS(($AO777-1)*3+$AP777+5,$AQ777+7)))))</f>
        <v>0</v>
      </c>
      <c r="AS777" s="304">
        <f ca="1">COUNTIF(INDIRECT("H"&amp;(ROW()+12*(($AO777-1)*3+$AP777)-ROW())/12+5):INDIRECT("S"&amp;(ROW()+12*(($AO777-1)*3+$AP777)-ROW())/12+5),AR777)</f>
        <v>0</v>
      </c>
      <c r="AT777" s="306">
        <f ca="1">IF($AQ777=1,IF(INDIRECT(ADDRESS(($AO777-1)*3+$AP777+5,$AQ777+20))="",0,INDIRECT(ADDRESS(($AO777-1)*3+$AP777+5,$AQ777+20))),IF(INDIRECT(ADDRESS(($AO777-1)*3+$AP777+5,$AQ777+20))="",0,IF(COUNTIF(INDIRECT(ADDRESS(($AO777-1)*36+($AP777-1)*12+6,COLUMN())):INDIRECT(ADDRESS(($AO777-1)*36+($AP777-1)*12+$AQ777+4,COLUMN())),INDIRECT(ADDRESS(($AO777-1)*3+$AP777+5,$AQ777+20)))&gt;=1,0,INDIRECT(ADDRESS(($AO777-1)*3+$AP777+5,$AQ777+20)))))</f>
        <v>0</v>
      </c>
      <c r="AU777" s="304">
        <f ca="1">COUNTIF(INDIRECT("U"&amp;(ROW()+12*(($AO777-1)*3+$AP777)-ROW())/12+5):INDIRECT("AF"&amp;(ROW()+12*(($AO777-1)*3+$AP777)-ROW())/12+5),AT777)</f>
        <v>0</v>
      </c>
      <c r="AV777" s="304">
        <f ca="1">IF(AND(AR777+AT777&gt;0,AS777+AU777&gt;0),COUNTIF(AV$6:AV776,"&gt;0")+1,0)</f>
        <v>0</v>
      </c>
    </row>
    <row r="778" spans="41:48" x14ac:dyDescent="0.15">
      <c r="AO778" s="304">
        <v>22</v>
      </c>
      <c r="AP778" s="304">
        <v>2</v>
      </c>
      <c r="AQ778" s="304">
        <v>5</v>
      </c>
      <c r="AR778" s="306">
        <f ca="1">IF($AQ778=1,IF(INDIRECT(ADDRESS(($AO778-1)*3+$AP778+5,$AQ778+7))="",0,INDIRECT(ADDRESS(($AO778-1)*3+$AP778+5,$AQ778+7))),IF(INDIRECT(ADDRESS(($AO778-1)*3+$AP778+5,$AQ778+7))="",0,IF(COUNTIF(INDIRECT(ADDRESS(($AO778-1)*36+($AP778-1)*12+6,COLUMN())):INDIRECT(ADDRESS(($AO778-1)*36+($AP778-1)*12+$AQ778+4,COLUMN())),INDIRECT(ADDRESS(($AO778-1)*3+$AP778+5,$AQ778+7)))&gt;=1,0,INDIRECT(ADDRESS(($AO778-1)*3+$AP778+5,$AQ778+7)))))</f>
        <v>0</v>
      </c>
      <c r="AS778" s="304">
        <f ca="1">COUNTIF(INDIRECT("H"&amp;(ROW()+12*(($AO778-1)*3+$AP778)-ROW())/12+5):INDIRECT("S"&amp;(ROW()+12*(($AO778-1)*3+$AP778)-ROW())/12+5),AR778)</f>
        <v>0</v>
      </c>
      <c r="AT778" s="306">
        <f ca="1">IF($AQ778=1,IF(INDIRECT(ADDRESS(($AO778-1)*3+$AP778+5,$AQ778+20))="",0,INDIRECT(ADDRESS(($AO778-1)*3+$AP778+5,$AQ778+20))),IF(INDIRECT(ADDRESS(($AO778-1)*3+$AP778+5,$AQ778+20))="",0,IF(COUNTIF(INDIRECT(ADDRESS(($AO778-1)*36+($AP778-1)*12+6,COLUMN())):INDIRECT(ADDRESS(($AO778-1)*36+($AP778-1)*12+$AQ778+4,COLUMN())),INDIRECT(ADDRESS(($AO778-1)*3+$AP778+5,$AQ778+20)))&gt;=1,0,INDIRECT(ADDRESS(($AO778-1)*3+$AP778+5,$AQ778+20)))))</f>
        <v>0</v>
      </c>
      <c r="AU778" s="304">
        <f ca="1">COUNTIF(INDIRECT("U"&amp;(ROW()+12*(($AO778-1)*3+$AP778)-ROW())/12+5):INDIRECT("AF"&amp;(ROW()+12*(($AO778-1)*3+$AP778)-ROW())/12+5),AT778)</f>
        <v>0</v>
      </c>
      <c r="AV778" s="304">
        <f ca="1">IF(AND(AR778+AT778&gt;0,AS778+AU778&gt;0),COUNTIF(AV$6:AV777,"&gt;0")+1,0)</f>
        <v>0</v>
      </c>
    </row>
    <row r="779" spans="41:48" x14ac:dyDescent="0.15">
      <c r="AO779" s="304">
        <v>22</v>
      </c>
      <c r="AP779" s="304">
        <v>2</v>
      </c>
      <c r="AQ779" s="304">
        <v>6</v>
      </c>
      <c r="AR779" s="306">
        <f ca="1">IF($AQ779=1,IF(INDIRECT(ADDRESS(($AO779-1)*3+$AP779+5,$AQ779+7))="",0,INDIRECT(ADDRESS(($AO779-1)*3+$AP779+5,$AQ779+7))),IF(INDIRECT(ADDRESS(($AO779-1)*3+$AP779+5,$AQ779+7))="",0,IF(COUNTIF(INDIRECT(ADDRESS(($AO779-1)*36+($AP779-1)*12+6,COLUMN())):INDIRECT(ADDRESS(($AO779-1)*36+($AP779-1)*12+$AQ779+4,COLUMN())),INDIRECT(ADDRESS(($AO779-1)*3+$AP779+5,$AQ779+7)))&gt;=1,0,INDIRECT(ADDRESS(($AO779-1)*3+$AP779+5,$AQ779+7)))))</f>
        <v>0</v>
      </c>
      <c r="AS779" s="304">
        <f ca="1">COUNTIF(INDIRECT("H"&amp;(ROW()+12*(($AO779-1)*3+$AP779)-ROW())/12+5):INDIRECT("S"&amp;(ROW()+12*(($AO779-1)*3+$AP779)-ROW())/12+5),AR779)</f>
        <v>0</v>
      </c>
      <c r="AT779" s="306">
        <f ca="1">IF($AQ779=1,IF(INDIRECT(ADDRESS(($AO779-1)*3+$AP779+5,$AQ779+20))="",0,INDIRECT(ADDRESS(($AO779-1)*3+$AP779+5,$AQ779+20))),IF(INDIRECT(ADDRESS(($AO779-1)*3+$AP779+5,$AQ779+20))="",0,IF(COUNTIF(INDIRECT(ADDRESS(($AO779-1)*36+($AP779-1)*12+6,COLUMN())):INDIRECT(ADDRESS(($AO779-1)*36+($AP779-1)*12+$AQ779+4,COLUMN())),INDIRECT(ADDRESS(($AO779-1)*3+$AP779+5,$AQ779+20)))&gt;=1,0,INDIRECT(ADDRESS(($AO779-1)*3+$AP779+5,$AQ779+20)))))</f>
        <v>0</v>
      </c>
      <c r="AU779" s="304">
        <f ca="1">COUNTIF(INDIRECT("U"&amp;(ROW()+12*(($AO779-1)*3+$AP779)-ROW())/12+5):INDIRECT("AF"&amp;(ROW()+12*(($AO779-1)*3+$AP779)-ROW())/12+5),AT779)</f>
        <v>0</v>
      </c>
      <c r="AV779" s="304">
        <f ca="1">IF(AND(AR779+AT779&gt;0,AS779+AU779&gt;0),COUNTIF(AV$6:AV778,"&gt;0")+1,0)</f>
        <v>0</v>
      </c>
    </row>
    <row r="780" spans="41:48" x14ac:dyDescent="0.15">
      <c r="AO780" s="304">
        <v>22</v>
      </c>
      <c r="AP780" s="304">
        <v>2</v>
      </c>
      <c r="AQ780" s="304">
        <v>7</v>
      </c>
      <c r="AR780" s="306">
        <f ca="1">IF($AQ780=1,IF(INDIRECT(ADDRESS(($AO780-1)*3+$AP780+5,$AQ780+7))="",0,INDIRECT(ADDRESS(($AO780-1)*3+$AP780+5,$AQ780+7))),IF(INDIRECT(ADDRESS(($AO780-1)*3+$AP780+5,$AQ780+7))="",0,IF(COUNTIF(INDIRECT(ADDRESS(($AO780-1)*36+($AP780-1)*12+6,COLUMN())):INDIRECT(ADDRESS(($AO780-1)*36+($AP780-1)*12+$AQ780+4,COLUMN())),INDIRECT(ADDRESS(($AO780-1)*3+$AP780+5,$AQ780+7)))&gt;=1,0,INDIRECT(ADDRESS(($AO780-1)*3+$AP780+5,$AQ780+7)))))</f>
        <v>0</v>
      </c>
      <c r="AS780" s="304">
        <f ca="1">COUNTIF(INDIRECT("H"&amp;(ROW()+12*(($AO780-1)*3+$AP780)-ROW())/12+5):INDIRECT("S"&amp;(ROW()+12*(($AO780-1)*3+$AP780)-ROW())/12+5),AR780)</f>
        <v>0</v>
      </c>
      <c r="AT780" s="306">
        <f ca="1">IF($AQ780=1,IF(INDIRECT(ADDRESS(($AO780-1)*3+$AP780+5,$AQ780+20))="",0,INDIRECT(ADDRESS(($AO780-1)*3+$AP780+5,$AQ780+20))),IF(INDIRECT(ADDRESS(($AO780-1)*3+$AP780+5,$AQ780+20))="",0,IF(COUNTIF(INDIRECT(ADDRESS(($AO780-1)*36+($AP780-1)*12+6,COLUMN())):INDIRECT(ADDRESS(($AO780-1)*36+($AP780-1)*12+$AQ780+4,COLUMN())),INDIRECT(ADDRESS(($AO780-1)*3+$AP780+5,$AQ780+20)))&gt;=1,0,INDIRECT(ADDRESS(($AO780-1)*3+$AP780+5,$AQ780+20)))))</f>
        <v>0</v>
      </c>
      <c r="AU780" s="304">
        <f ca="1">COUNTIF(INDIRECT("U"&amp;(ROW()+12*(($AO780-1)*3+$AP780)-ROW())/12+5):INDIRECT("AF"&amp;(ROW()+12*(($AO780-1)*3+$AP780)-ROW())/12+5),AT780)</f>
        <v>0</v>
      </c>
      <c r="AV780" s="304">
        <f ca="1">IF(AND(AR780+AT780&gt;0,AS780+AU780&gt;0),COUNTIF(AV$6:AV779,"&gt;0")+1,0)</f>
        <v>0</v>
      </c>
    </row>
    <row r="781" spans="41:48" x14ac:dyDescent="0.15">
      <c r="AO781" s="304">
        <v>22</v>
      </c>
      <c r="AP781" s="304">
        <v>2</v>
      </c>
      <c r="AQ781" s="304">
        <v>8</v>
      </c>
      <c r="AR781" s="306">
        <f ca="1">IF($AQ781=1,IF(INDIRECT(ADDRESS(($AO781-1)*3+$AP781+5,$AQ781+7))="",0,INDIRECT(ADDRESS(($AO781-1)*3+$AP781+5,$AQ781+7))),IF(INDIRECT(ADDRESS(($AO781-1)*3+$AP781+5,$AQ781+7))="",0,IF(COUNTIF(INDIRECT(ADDRESS(($AO781-1)*36+($AP781-1)*12+6,COLUMN())):INDIRECT(ADDRESS(($AO781-1)*36+($AP781-1)*12+$AQ781+4,COLUMN())),INDIRECT(ADDRESS(($AO781-1)*3+$AP781+5,$AQ781+7)))&gt;=1,0,INDIRECT(ADDRESS(($AO781-1)*3+$AP781+5,$AQ781+7)))))</f>
        <v>0</v>
      </c>
      <c r="AS781" s="304">
        <f ca="1">COUNTIF(INDIRECT("H"&amp;(ROW()+12*(($AO781-1)*3+$AP781)-ROW())/12+5):INDIRECT("S"&amp;(ROW()+12*(($AO781-1)*3+$AP781)-ROW())/12+5),AR781)</f>
        <v>0</v>
      </c>
      <c r="AT781" s="306">
        <f ca="1">IF($AQ781=1,IF(INDIRECT(ADDRESS(($AO781-1)*3+$AP781+5,$AQ781+20))="",0,INDIRECT(ADDRESS(($AO781-1)*3+$AP781+5,$AQ781+20))),IF(INDIRECT(ADDRESS(($AO781-1)*3+$AP781+5,$AQ781+20))="",0,IF(COUNTIF(INDIRECT(ADDRESS(($AO781-1)*36+($AP781-1)*12+6,COLUMN())):INDIRECT(ADDRESS(($AO781-1)*36+($AP781-1)*12+$AQ781+4,COLUMN())),INDIRECT(ADDRESS(($AO781-1)*3+$AP781+5,$AQ781+20)))&gt;=1,0,INDIRECT(ADDRESS(($AO781-1)*3+$AP781+5,$AQ781+20)))))</f>
        <v>0</v>
      </c>
      <c r="AU781" s="304">
        <f ca="1">COUNTIF(INDIRECT("U"&amp;(ROW()+12*(($AO781-1)*3+$AP781)-ROW())/12+5):INDIRECT("AF"&amp;(ROW()+12*(($AO781-1)*3+$AP781)-ROW())/12+5),AT781)</f>
        <v>0</v>
      </c>
      <c r="AV781" s="304">
        <f ca="1">IF(AND(AR781+AT781&gt;0,AS781+AU781&gt;0),COUNTIF(AV$6:AV780,"&gt;0")+1,0)</f>
        <v>0</v>
      </c>
    </row>
    <row r="782" spans="41:48" x14ac:dyDescent="0.15">
      <c r="AO782" s="304">
        <v>22</v>
      </c>
      <c r="AP782" s="304">
        <v>2</v>
      </c>
      <c r="AQ782" s="304">
        <v>9</v>
      </c>
      <c r="AR782" s="306">
        <f ca="1">IF($AQ782=1,IF(INDIRECT(ADDRESS(($AO782-1)*3+$AP782+5,$AQ782+7))="",0,INDIRECT(ADDRESS(($AO782-1)*3+$AP782+5,$AQ782+7))),IF(INDIRECT(ADDRESS(($AO782-1)*3+$AP782+5,$AQ782+7))="",0,IF(COUNTIF(INDIRECT(ADDRESS(($AO782-1)*36+($AP782-1)*12+6,COLUMN())):INDIRECT(ADDRESS(($AO782-1)*36+($AP782-1)*12+$AQ782+4,COLUMN())),INDIRECT(ADDRESS(($AO782-1)*3+$AP782+5,$AQ782+7)))&gt;=1,0,INDIRECT(ADDRESS(($AO782-1)*3+$AP782+5,$AQ782+7)))))</f>
        <v>0</v>
      </c>
      <c r="AS782" s="304">
        <f ca="1">COUNTIF(INDIRECT("H"&amp;(ROW()+12*(($AO782-1)*3+$AP782)-ROW())/12+5):INDIRECT("S"&amp;(ROW()+12*(($AO782-1)*3+$AP782)-ROW())/12+5),AR782)</f>
        <v>0</v>
      </c>
      <c r="AT782" s="306">
        <f ca="1">IF($AQ782=1,IF(INDIRECT(ADDRESS(($AO782-1)*3+$AP782+5,$AQ782+20))="",0,INDIRECT(ADDRESS(($AO782-1)*3+$AP782+5,$AQ782+20))),IF(INDIRECT(ADDRESS(($AO782-1)*3+$AP782+5,$AQ782+20))="",0,IF(COUNTIF(INDIRECT(ADDRESS(($AO782-1)*36+($AP782-1)*12+6,COLUMN())):INDIRECT(ADDRESS(($AO782-1)*36+($AP782-1)*12+$AQ782+4,COLUMN())),INDIRECT(ADDRESS(($AO782-1)*3+$AP782+5,$AQ782+20)))&gt;=1,0,INDIRECT(ADDRESS(($AO782-1)*3+$AP782+5,$AQ782+20)))))</f>
        <v>0</v>
      </c>
      <c r="AU782" s="304">
        <f ca="1">COUNTIF(INDIRECT("U"&amp;(ROW()+12*(($AO782-1)*3+$AP782)-ROW())/12+5):INDIRECT("AF"&amp;(ROW()+12*(($AO782-1)*3+$AP782)-ROW())/12+5),AT782)</f>
        <v>0</v>
      </c>
      <c r="AV782" s="304">
        <f ca="1">IF(AND(AR782+AT782&gt;0,AS782+AU782&gt;0),COUNTIF(AV$6:AV781,"&gt;0")+1,0)</f>
        <v>0</v>
      </c>
    </row>
    <row r="783" spans="41:48" x14ac:dyDescent="0.15">
      <c r="AO783" s="304">
        <v>22</v>
      </c>
      <c r="AP783" s="304">
        <v>2</v>
      </c>
      <c r="AQ783" s="304">
        <v>10</v>
      </c>
      <c r="AR783" s="306">
        <f ca="1">IF($AQ783=1,IF(INDIRECT(ADDRESS(($AO783-1)*3+$AP783+5,$AQ783+7))="",0,INDIRECT(ADDRESS(($AO783-1)*3+$AP783+5,$AQ783+7))),IF(INDIRECT(ADDRESS(($AO783-1)*3+$AP783+5,$AQ783+7))="",0,IF(COUNTIF(INDIRECT(ADDRESS(($AO783-1)*36+($AP783-1)*12+6,COLUMN())):INDIRECT(ADDRESS(($AO783-1)*36+($AP783-1)*12+$AQ783+4,COLUMN())),INDIRECT(ADDRESS(($AO783-1)*3+$AP783+5,$AQ783+7)))&gt;=1,0,INDIRECT(ADDRESS(($AO783-1)*3+$AP783+5,$AQ783+7)))))</f>
        <v>0</v>
      </c>
      <c r="AS783" s="304">
        <f ca="1">COUNTIF(INDIRECT("H"&amp;(ROW()+12*(($AO783-1)*3+$AP783)-ROW())/12+5):INDIRECT("S"&amp;(ROW()+12*(($AO783-1)*3+$AP783)-ROW())/12+5),AR783)</f>
        <v>0</v>
      </c>
      <c r="AT783" s="306">
        <f ca="1">IF($AQ783=1,IF(INDIRECT(ADDRESS(($AO783-1)*3+$AP783+5,$AQ783+20))="",0,INDIRECT(ADDRESS(($AO783-1)*3+$AP783+5,$AQ783+20))),IF(INDIRECT(ADDRESS(($AO783-1)*3+$AP783+5,$AQ783+20))="",0,IF(COUNTIF(INDIRECT(ADDRESS(($AO783-1)*36+($AP783-1)*12+6,COLUMN())):INDIRECT(ADDRESS(($AO783-1)*36+($AP783-1)*12+$AQ783+4,COLUMN())),INDIRECT(ADDRESS(($AO783-1)*3+$AP783+5,$AQ783+20)))&gt;=1,0,INDIRECT(ADDRESS(($AO783-1)*3+$AP783+5,$AQ783+20)))))</f>
        <v>0</v>
      </c>
      <c r="AU783" s="304">
        <f ca="1">COUNTIF(INDIRECT("U"&amp;(ROW()+12*(($AO783-1)*3+$AP783)-ROW())/12+5):INDIRECT("AF"&amp;(ROW()+12*(($AO783-1)*3+$AP783)-ROW())/12+5),AT783)</f>
        <v>0</v>
      </c>
      <c r="AV783" s="304">
        <f ca="1">IF(AND(AR783+AT783&gt;0,AS783+AU783&gt;0),COUNTIF(AV$6:AV782,"&gt;0")+1,0)</f>
        <v>0</v>
      </c>
    </row>
    <row r="784" spans="41:48" x14ac:dyDescent="0.15">
      <c r="AO784" s="304">
        <v>22</v>
      </c>
      <c r="AP784" s="304">
        <v>2</v>
      </c>
      <c r="AQ784" s="304">
        <v>11</v>
      </c>
      <c r="AR784" s="306">
        <f ca="1">IF($AQ784=1,IF(INDIRECT(ADDRESS(($AO784-1)*3+$AP784+5,$AQ784+7))="",0,INDIRECT(ADDRESS(($AO784-1)*3+$AP784+5,$AQ784+7))),IF(INDIRECT(ADDRESS(($AO784-1)*3+$AP784+5,$AQ784+7))="",0,IF(COUNTIF(INDIRECT(ADDRESS(($AO784-1)*36+($AP784-1)*12+6,COLUMN())):INDIRECT(ADDRESS(($AO784-1)*36+($AP784-1)*12+$AQ784+4,COLUMN())),INDIRECT(ADDRESS(($AO784-1)*3+$AP784+5,$AQ784+7)))&gt;=1,0,INDIRECT(ADDRESS(($AO784-1)*3+$AP784+5,$AQ784+7)))))</f>
        <v>0</v>
      </c>
      <c r="AS784" s="304">
        <f ca="1">COUNTIF(INDIRECT("H"&amp;(ROW()+12*(($AO784-1)*3+$AP784)-ROW())/12+5):INDIRECT("S"&amp;(ROW()+12*(($AO784-1)*3+$AP784)-ROW())/12+5),AR784)</f>
        <v>0</v>
      </c>
      <c r="AT784" s="306">
        <f ca="1">IF($AQ784=1,IF(INDIRECT(ADDRESS(($AO784-1)*3+$AP784+5,$AQ784+20))="",0,INDIRECT(ADDRESS(($AO784-1)*3+$AP784+5,$AQ784+20))),IF(INDIRECT(ADDRESS(($AO784-1)*3+$AP784+5,$AQ784+20))="",0,IF(COUNTIF(INDIRECT(ADDRESS(($AO784-1)*36+($AP784-1)*12+6,COLUMN())):INDIRECT(ADDRESS(($AO784-1)*36+($AP784-1)*12+$AQ784+4,COLUMN())),INDIRECT(ADDRESS(($AO784-1)*3+$AP784+5,$AQ784+20)))&gt;=1,0,INDIRECT(ADDRESS(($AO784-1)*3+$AP784+5,$AQ784+20)))))</f>
        <v>0</v>
      </c>
      <c r="AU784" s="304">
        <f ca="1">COUNTIF(INDIRECT("U"&amp;(ROW()+12*(($AO784-1)*3+$AP784)-ROW())/12+5):INDIRECT("AF"&amp;(ROW()+12*(($AO784-1)*3+$AP784)-ROW())/12+5),AT784)</f>
        <v>0</v>
      </c>
      <c r="AV784" s="304">
        <f ca="1">IF(AND(AR784+AT784&gt;0,AS784+AU784&gt;0),COUNTIF(AV$6:AV783,"&gt;0")+1,0)</f>
        <v>0</v>
      </c>
    </row>
    <row r="785" spans="41:48" x14ac:dyDescent="0.15">
      <c r="AO785" s="304">
        <v>22</v>
      </c>
      <c r="AP785" s="304">
        <v>2</v>
      </c>
      <c r="AQ785" s="304">
        <v>12</v>
      </c>
      <c r="AR785" s="306">
        <f ca="1">IF($AQ785=1,IF(INDIRECT(ADDRESS(($AO785-1)*3+$AP785+5,$AQ785+7))="",0,INDIRECT(ADDRESS(($AO785-1)*3+$AP785+5,$AQ785+7))),IF(INDIRECT(ADDRESS(($AO785-1)*3+$AP785+5,$AQ785+7))="",0,IF(COUNTIF(INDIRECT(ADDRESS(($AO785-1)*36+($AP785-1)*12+6,COLUMN())):INDIRECT(ADDRESS(($AO785-1)*36+($AP785-1)*12+$AQ785+4,COLUMN())),INDIRECT(ADDRESS(($AO785-1)*3+$AP785+5,$AQ785+7)))&gt;=1,0,INDIRECT(ADDRESS(($AO785-1)*3+$AP785+5,$AQ785+7)))))</f>
        <v>0</v>
      </c>
      <c r="AS785" s="304">
        <f ca="1">COUNTIF(INDIRECT("H"&amp;(ROW()+12*(($AO785-1)*3+$AP785)-ROW())/12+5):INDIRECT("S"&amp;(ROW()+12*(($AO785-1)*3+$AP785)-ROW())/12+5),AR785)</f>
        <v>0</v>
      </c>
      <c r="AT785" s="306">
        <f ca="1">IF($AQ785=1,IF(INDIRECT(ADDRESS(($AO785-1)*3+$AP785+5,$AQ785+20))="",0,INDIRECT(ADDRESS(($AO785-1)*3+$AP785+5,$AQ785+20))),IF(INDIRECT(ADDRESS(($AO785-1)*3+$AP785+5,$AQ785+20))="",0,IF(COUNTIF(INDIRECT(ADDRESS(($AO785-1)*36+($AP785-1)*12+6,COLUMN())):INDIRECT(ADDRESS(($AO785-1)*36+($AP785-1)*12+$AQ785+4,COLUMN())),INDIRECT(ADDRESS(($AO785-1)*3+$AP785+5,$AQ785+20)))&gt;=1,0,INDIRECT(ADDRESS(($AO785-1)*3+$AP785+5,$AQ785+20)))))</f>
        <v>0</v>
      </c>
      <c r="AU785" s="304">
        <f ca="1">COUNTIF(INDIRECT("U"&amp;(ROW()+12*(($AO785-1)*3+$AP785)-ROW())/12+5):INDIRECT("AF"&amp;(ROW()+12*(($AO785-1)*3+$AP785)-ROW())/12+5),AT785)</f>
        <v>0</v>
      </c>
      <c r="AV785" s="304">
        <f ca="1">IF(AND(AR785+AT785&gt;0,AS785+AU785&gt;0),COUNTIF(AV$6:AV784,"&gt;0")+1,0)</f>
        <v>0</v>
      </c>
    </row>
    <row r="786" spans="41:48" x14ac:dyDescent="0.15">
      <c r="AO786" s="304">
        <v>22</v>
      </c>
      <c r="AP786" s="304">
        <v>3</v>
      </c>
      <c r="AQ786" s="304">
        <v>1</v>
      </c>
      <c r="AR786" s="306">
        <f ca="1">IF($AQ786=1,IF(INDIRECT(ADDRESS(($AO786-1)*3+$AP786+5,$AQ786+7))="",0,INDIRECT(ADDRESS(($AO786-1)*3+$AP786+5,$AQ786+7))),IF(INDIRECT(ADDRESS(($AO786-1)*3+$AP786+5,$AQ786+7))="",0,IF(COUNTIF(INDIRECT(ADDRESS(($AO786-1)*36+($AP786-1)*12+6,COLUMN())):INDIRECT(ADDRESS(($AO786-1)*36+($AP786-1)*12+$AQ786+4,COLUMN())),INDIRECT(ADDRESS(($AO786-1)*3+$AP786+5,$AQ786+7)))&gt;=1,0,INDIRECT(ADDRESS(($AO786-1)*3+$AP786+5,$AQ786+7)))))</f>
        <v>0</v>
      </c>
      <c r="AS786" s="304">
        <f ca="1">COUNTIF(INDIRECT("H"&amp;(ROW()+12*(($AO786-1)*3+$AP786)-ROW())/12+5):INDIRECT("S"&amp;(ROW()+12*(($AO786-1)*3+$AP786)-ROW())/12+5),AR786)</f>
        <v>0</v>
      </c>
      <c r="AT786" s="306">
        <f ca="1">IF($AQ786=1,IF(INDIRECT(ADDRESS(($AO786-1)*3+$AP786+5,$AQ786+20))="",0,INDIRECT(ADDRESS(($AO786-1)*3+$AP786+5,$AQ786+20))),IF(INDIRECT(ADDRESS(($AO786-1)*3+$AP786+5,$AQ786+20))="",0,IF(COUNTIF(INDIRECT(ADDRESS(($AO786-1)*36+($AP786-1)*12+6,COLUMN())):INDIRECT(ADDRESS(($AO786-1)*36+($AP786-1)*12+$AQ786+4,COLUMN())),INDIRECT(ADDRESS(($AO786-1)*3+$AP786+5,$AQ786+20)))&gt;=1,0,INDIRECT(ADDRESS(($AO786-1)*3+$AP786+5,$AQ786+20)))))</f>
        <v>0</v>
      </c>
      <c r="AU786" s="304">
        <f ca="1">COUNTIF(INDIRECT("U"&amp;(ROW()+12*(($AO786-1)*3+$AP786)-ROW())/12+5):INDIRECT("AF"&amp;(ROW()+12*(($AO786-1)*3+$AP786)-ROW())/12+5),AT786)</f>
        <v>0</v>
      </c>
      <c r="AV786" s="304">
        <f ca="1">IF(AND(AR786+AT786&gt;0,AS786+AU786&gt;0),COUNTIF(AV$6:AV785,"&gt;0")+1,0)</f>
        <v>0</v>
      </c>
    </row>
    <row r="787" spans="41:48" x14ac:dyDescent="0.15">
      <c r="AO787" s="304">
        <v>22</v>
      </c>
      <c r="AP787" s="304">
        <v>3</v>
      </c>
      <c r="AQ787" s="304">
        <v>2</v>
      </c>
      <c r="AR787" s="306">
        <f ca="1">IF($AQ787=1,IF(INDIRECT(ADDRESS(($AO787-1)*3+$AP787+5,$AQ787+7))="",0,INDIRECT(ADDRESS(($AO787-1)*3+$AP787+5,$AQ787+7))),IF(INDIRECT(ADDRESS(($AO787-1)*3+$AP787+5,$AQ787+7))="",0,IF(COUNTIF(INDIRECT(ADDRESS(($AO787-1)*36+($AP787-1)*12+6,COLUMN())):INDIRECT(ADDRESS(($AO787-1)*36+($AP787-1)*12+$AQ787+4,COLUMN())),INDIRECT(ADDRESS(($AO787-1)*3+$AP787+5,$AQ787+7)))&gt;=1,0,INDIRECT(ADDRESS(($AO787-1)*3+$AP787+5,$AQ787+7)))))</f>
        <v>0</v>
      </c>
      <c r="AS787" s="304">
        <f ca="1">COUNTIF(INDIRECT("H"&amp;(ROW()+12*(($AO787-1)*3+$AP787)-ROW())/12+5):INDIRECT("S"&amp;(ROW()+12*(($AO787-1)*3+$AP787)-ROW())/12+5),AR787)</f>
        <v>0</v>
      </c>
      <c r="AT787" s="306">
        <f ca="1">IF($AQ787=1,IF(INDIRECT(ADDRESS(($AO787-1)*3+$AP787+5,$AQ787+20))="",0,INDIRECT(ADDRESS(($AO787-1)*3+$AP787+5,$AQ787+20))),IF(INDIRECT(ADDRESS(($AO787-1)*3+$AP787+5,$AQ787+20))="",0,IF(COUNTIF(INDIRECT(ADDRESS(($AO787-1)*36+($AP787-1)*12+6,COLUMN())):INDIRECT(ADDRESS(($AO787-1)*36+($AP787-1)*12+$AQ787+4,COLUMN())),INDIRECT(ADDRESS(($AO787-1)*3+$AP787+5,$AQ787+20)))&gt;=1,0,INDIRECT(ADDRESS(($AO787-1)*3+$AP787+5,$AQ787+20)))))</f>
        <v>0</v>
      </c>
      <c r="AU787" s="304">
        <f ca="1">COUNTIF(INDIRECT("U"&amp;(ROW()+12*(($AO787-1)*3+$AP787)-ROW())/12+5):INDIRECT("AF"&amp;(ROW()+12*(($AO787-1)*3+$AP787)-ROW())/12+5),AT787)</f>
        <v>0</v>
      </c>
      <c r="AV787" s="304">
        <f ca="1">IF(AND(AR787+AT787&gt;0,AS787+AU787&gt;0),COUNTIF(AV$6:AV786,"&gt;0")+1,0)</f>
        <v>0</v>
      </c>
    </row>
    <row r="788" spans="41:48" x14ac:dyDescent="0.15">
      <c r="AO788" s="304">
        <v>22</v>
      </c>
      <c r="AP788" s="304">
        <v>3</v>
      </c>
      <c r="AQ788" s="304">
        <v>3</v>
      </c>
      <c r="AR788" s="306">
        <f ca="1">IF($AQ788=1,IF(INDIRECT(ADDRESS(($AO788-1)*3+$AP788+5,$AQ788+7))="",0,INDIRECT(ADDRESS(($AO788-1)*3+$AP788+5,$AQ788+7))),IF(INDIRECT(ADDRESS(($AO788-1)*3+$AP788+5,$AQ788+7))="",0,IF(COUNTIF(INDIRECT(ADDRESS(($AO788-1)*36+($AP788-1)*12+6,COLUMN())):INDIRECT(ADDRESS(($AO788-1)*36+($AP788-1)*12+$AQ788+4,COLUMN())),INDIRECT(ADDRESS(($AO788-1)*3+$AP788+5,$AQ788+7)))&gt;=1,0,INDIRECT(ADDRESS(($AO788-1)*3+$AP788+5,$AQ788+7)))))</f>
        <v>0</v>
      </c>
      <c r="AS788" s="304">
        <f ca="1">COUNTIF(INDIRECT("H"&amp;(ROW()+12*(($AO788-1)*3+$AP788)-ROW())/12+5):INDIRECT("S"&amp;(ROW()+12*(($AO788-1)*3+$AP788)-ROW())/12+5),AR788)</f>
        <v>0</v>
      </c>
      <c r="AT788" s="306">
        <f ca="1">IF($AQ788=1,IF(INDIRECT(ADDRESS(($AO788-1)*3+$AP788+5,$AQ788+20))="",0,INDIRECT(ADDRESS(($AO788-1)*3+$AP788+5,$AQ788+20))),IF(INDIRECT(ADDRESS(($AO788-1)*3+$AP788+5,$AQ788+20))="",0,IF(COUNTIF(INDIRECT(ADDRESS(($AO788-1)*36+($AP788-1)*12+6,COLUMN())):INDIRECT(ADDRESS(($AO788-1)*36+($AP788-1)*12+$AQ788+4,COLUMN())),INDIRECT(ADDRESS(($AO788-1)*3+$AP788+5,$AQ788+20)))&gt;=1,0,INDIRECT(ADDRESS(($AO788-1)*3+$AP788+5,$AQ788+20)))))</f>
        <v>0</v>
      </c>
      <c r="AU788" s="304">
        <f ca="1">COUNTIF(INDIRECT("U"&amp;(ROW()+12*(($AO788-1)*3+$AP788)-ROW())/12+5):INDIRECT("AF"&amp;(ROW()+12*(($AO788-1)*3+$AP788)-ROW())/12+5),AT788)</f>
        <v>0</v>
      </c>
      <c r="AV788" s="304">
        <f ca="1">IF(AND(AR788+AT788&gt;0,AS788+AU788&gt;0),COUNTIF(AV$6:AV787,"&gt;0")+1,0)</f>
        <v>0</v>
      </c>
    </row>
    <row r="789" spans="41:48" x14ac:dyDescent="0.15">
      <c r="AO789" s="304">
        <v>22</v>
      </c>
      <c r="AP789" s="304">
        <v>3</v>
      </c>
      <c r="AQ789" s="304">
        <v>4</v>
      </c>
      <c r="AR789" s="306">
        <f ca="1">IF($AQ789=1,IF(INDIRECT(ADDRESS(($AO789-1)*3+$AP789+5,$AQ789+7))="",0,INDIRECT(ADDRESS(($AO789-1)*3+$AP789+5,$AQ789+7))),IF(INDIRECT(ADDRESS(($AO789-1)*3+$AP789+5,$AQ789+7))="",0,IF(COUNTIF(INDIRECT(ADDRESS(($AO789-1)*36+($AP789-1)*12+6,COLUMN())):INDIRECT(ADDRESS(($AO789-1)*36+($AP789-1)*12+$AQ789+4,COLUMN())),INDIRECT(ADDRESS(($AO789-1)*3+$AP789+5,$AQ789+7)))&gt;=1,0,INDIRECT(ADDRESS(($AO789-1)*3+$AP789+5,$AQ789+7)))))</f>
        <v>0</v>
      </c>
      <c r="AS789" s="304">
        <f ca="1">COUNTIF(INDIRECT("H"&amp;(ROW()+12*(($AO789-1)*3+$AP789)-ROW())/12+5):INDIRECT("S"&amp;(ROW()+12*(($AO789-1)*3+$AP789)-ROW())/12+5),AR789)</f>
        <v>0</v>
      </c>
      <c r="AT789" s="306">
        <f ca="1">IF($AQ789=1,IF(INDIRECT(ADDRESS(($AO789-1)*3+$AP789+5,$AQ789+20))="",0,INDIRECT(ADDRESS(($AO789-1)*3+$AP789+5,$AQ789+20))),IF(INDIRECT(ADDRESS(($AO789-1)*3+$AP789+5,$AQ789+20))="",0,IF(COUNTIF(INDIRECT(ADDRESS(($AO789-1)*36+($AP789-1)*12+6,COLUMN())):INDIRECT(ADDRESS(($AO789-1)*36+($AP789-1)*12+$AQ789+4,COLUMN())),INDIRECT(ADDRESS(($AO789-1)*3+$AP789+5,$AQ789+20)))&gt;=1,0,INDIRECT(ADDRESS(($AO789-1)*3+$AP789+5,$AQ789+20)))))</f>
        <v>0</v>
      </c>
      <c r="AU789" s="304">
        <f ca="1">COUNTIF(INDIRECT("U"&amp;(ROW()+12*(($AO789-1)*3+$AP789)-ROW())/12+5):INDIRECT("AF"&amp;(ROW()+12*(($AO789-1)*3+$AP789)-ROW())/12+5),AT789)</f>
        <v>0</v>
      </c>
      <c r="AV789" s="304">
        <f ca="1">IF(AND(AR789+AT789&gt;0,AS789+AU789&gt;0),COUNTIF(AV$6:AV788,"&gt;0")+1,0)</f>
        <v>0</v>
      </c>
    </row>
    <row r="790" spans="41:48" x14ac:dyDescent="0.15">
      <c r="AO790" s="304">
        <v>22</v>
      </c>
      <c r="AP790" s="304">
        <v>3</v>
      </c>
      <c r="AQ790" s="304">
        <v>5</v>
      </c>
      <c r="AR790" s="306">
        <f ca="1">IF($AQ790=1,IF(INDIRECT(ADDRESS(($AO790-1)*3+$AP790+5,$AQ790+7))="",0,INDIRECT(ADDRESS(($AO790-1)*3+$AP790+5,$AQ790+7))),IF(INDIRECT(ADDRESS(($AO790-1)*3+$AP790+5,$AQ790+7))="",0,IF(COUNTIF(INDIRECT(ADDRESS(($AO790-1)*36+($AP790-1)*12+6,COLUMN())):INDIRECT(ADDRESS(($AO790-1)*36+($AP790-1)*12+$AQ790+4,COLUMN())),INDIRECT(ADDRESS(($AO790-1)*3+$AP790+5,$AQ790+7)))&gt;=1,0,INDIRECT(ADDRESS(($AO790-1)*3+$AP790+5,$AQ790+7)))))</f>
        <v>0</v>
      </c>
      <c r="AS790" s="304">
        <f ca="1">COUNTIF(INDIRECT("H"&amp;(ROW()+12*(($AO790-1)*3+$AP790)-ROW())/12+5):INDIRECT("S"&amp;(ROW()+12*(($AO790-1)*3+$AP790)-ROW())/12+5),AR790)</f>
        <v>0</v>
      </c>
      <c r="AT790" s="306">
        <f ca="1">IF($AQ790=1,IF(INDIRECT(ADDRESS(($AO790-1)*3+$AP790+5,$AQ790+20))="",0,INDIRECT(ADDRESS(($AO790-1)*3+$AP790+5,$AQ790+20))),IF(INDIRECT(ADDRESS(($AO790-1)*3+$AP790+5,$AQ790+20))="",0,IF(COUNTIF(INDIRECT(ADDRESS(($AO790-1)*36+($AP790-1)*12+6,COLUMN())):INDIRECT(ADDRESS(($AO790-1)*36+($AP790-1)*12+$AQ790+4,COLUMN())),INDIRECT(ADDRESS(($AO790-1)*3+$AP790+5,$AQ790+20)))&gt;=1,0,INDIRECT(ADDRESS(($AO790-1)*3+$AP790+5,$AQ790+20)))))</f>
        <v>0</v>
      </c>
      <c r="AU790" s="304">
        <f ca="1">COUNTIF(INDIRECT("U"&amp;(ROW()+12*(($AO790-1)*3+$AP790)-ROW())/12+5):INDIRECT("AF"&amp;(ROW()+12*(($AO790-1)*3+$AP790)-ROW())/12+5),AT790)</f>
        <v>0</v>
      </c>
      <c r="AV790" s="304">
        <f ca="1">IF(AND(AR790+AT790&gt;0,AS790+AU790&gt;0),COUNTIF(AV$6:AV789,"&gt;0")+1,0)</f>
        <v>0</v>
      </c>
    </row>
    <row r="791" spans="41:48" x14ac:dyDescent="0.15">
      <c r="AO791" s="304">
        <v>22</v>
      </c>
      <c r="AP791" s="304">
        <v>3</v>
      </c>
      <c r="AQ791" s="304">
        <v>6</v>
      </c>
      <c r="AR791" s="306">
        <f ca="1">IF($AQ791=1,IF(INDIRECT(ADDRESS(($AO791-1)*3+$AP791+5,$AQ791+7))="",0,INDIRECT(ADDRESS(($AO791-1)*3+$AP791+5,$AQ791+7))),IF(INDIRECT(ADDRESS(($AO791-1)*3+$AP791+5,$AQ791+7))="",0,IF(COUNTIF(INDIRECT(ADDRESS(($AO791-1)*36+($AP791-1)*12+6,COLUMN())):INDIRECT(ADDRESS(($AO791-1)*36+($AP791-1)*12+$AQ791+4,COLUMN())),INDIRECT(ADDRESS(($AO791-1)*3+$AP791+5,$AQ791+7)))&gt;=1,0,INDIRECT(ADDRESS(($AO791-1)*3+$AP791+5,$AQ791+7)))))</f>
        <v>0</v>
      </c>
      <c r="AS791" s="304">
        <f ca="1">COUNTIF(INDIRECT("H"&amp;(ROW()+12*(($AO791-1)*3+$AP791)-ROW())/12+5):INDIRECT("S"&amp;(ROW()+12*(($AO791-1)*3+$AP791)-ROW())/12+5),AR791)</f>
        <v>0</v>
      </c>
      <c r="AT791" s="306">
        <f ca="1">IF($AQ791=1,IF(INDIRECT(ADDRESS(($AO791-1)*3+$AP791+5,$AQ791+20))="",0,INDIRECT(ADDRESS(($AO791-1)*3+$AP791+5,$AQ791+20))),IF(INDIRECT(ADDRESS(($AO791-1)*3+$AP791+5,$AQ791+20))="",0,IF(COUNTIF(INDIRECT(ADDRESS(($AO791-1)*36+($AP791-1)*12+6,COLUMN())):INDIRECT(ADDRESS(($AO791-1)*36+($AP791-1)*12+$AQ791+4,COLUMN())),INDIRECT(ADDRESS(($AO791-1)*3+$AP791+5,$AQ791+20)))&gt;=1,0,INDIRECT(ADDRESS(($AO791-1)*3+$AP791+5,$AQ791+20)))))</f>
        <v>0</v>
      </c>
      <c r="AU791" s="304">
        <f ca="1">COUNTIF(INDIRECT("U"&amp;(ROW()+12*(($AO791-1)*3+$AP791)-ROW())/12+5):INDIRECT("AF"&amp;(ROW()+12*(($AO791-1)*3+$AP791)-ROW())/12+5),AT791)</f>
        <v>0</v>
      </c>
      <c r="AV791" s="304">
        <f ca="1">IF(AND(AR791+AT791&gt;0,AS791+AU791&gt;0),COUNTIF(AV$6:AV790,"&gt;0")+1,0)</f>
        <v>0</v>
      </c>
    </row>
    <row r="792" spans="41:48" x14ac:dyDescent="0.15">
      <c r="AO792" s="304">
        <v>22</v>
      </c>
      <c r="AP792" s="304">
        <v>3</v>
      </c>
      <c r="AQ792" s="304">
        <v>7</v>
      </c>
      <c r="AR792" s="306">
        <f ca="1">IF($AQ792=1,IF(INDIRECT(ADDRESS(($AO792-1)*3+$AP792+5,$AQ792+7))="",0,INDIRECT(ADDRESS(($AO792-1)*3+$AP792+5,$AQ792+7))),IF(INDIRECT(ADDRESS(($AO792-1)*3+$AP792+5,$AQ792+7))="",0,IF(COUNTIF(INDIRECT(ADDRESS(($AO792-1)*36+($AP792-1)*12+6,COLUMN())):INDIRECT(ADDRESS(($AO792-1)*36+($AP792-1)*12+$AQ792+4,COLUMN())),INDIRECT(ADDRESS(($AO792-1)*3+$AP792+5,$AQ792+7)))&gt;=1,0,INDIRECT(ADDRESS(($AO792-1)*3+$AP792+5,$AQ792+7)))))</f>
        <v>0</v>
      </c>
      <c r="AS792" s="304">
        <f ca="1">COUNTIF(INDIRECT("H"&amp;(ROW()+12*(($AO792-1)*3+$AP792)-ROW())/12+5):INDIRECT("S"&amp;(ROW()+12*(($AO792-1)*3+$AP792)-ROW())/12+5),AR792)</f>
        <v>0</v>
      </c>
      <c r="AT792" s="306">
        <f ca="1">IF($AQ792=1,IF(INDIRECT(ADDRESS(($AO792-1)*3+$AP792+5,$AQ792+20))="",0,INDIRECT(ADDRESS(($AO792-1)*3+$AP792+5,$AQ792+20))),IF(INDIRECT(ADDRESS(($AO792-1)*3+$AP792+5,$AQ792+20))="",0,IF(COUNTIF(INDIRECT(ADDRESS(($AO792-1)*36+($AP792-1)*12+6,COLUMN())):INDIRECT(ADDRESS(($AO792-1)*36+($AP792-1)*12+$AQ792+4,COLUMN())),INDIRECT(ADDRESS(($AO792-1)*3+$AP792+5,$AQ792+20)))&gt;=1,0,INDIRECT(ADDRESS(($AO792-1)*3+$AP792+5,$AQ792+20)))))</f>
        <v>0</v>
      </c>
      <c r="AU792" s="304">
        <f ca="1">COUNTIF(INDIRECT("U"&amp;(ROW()+12*(($AO792-1)*3+$AP792)-ROW())/12+5):INDIRECT("AF"&amp;(ROW()+12*(($AO792-1)*3+$AP792)-ROW())/12+5),AT792)</f>
        <v>0</v>
      </c>
      <c r="AV792" s="304">
        <f ca="1">IF(AND(AR792+AT792&gt;0,AS792+AU792&gt;0),COUNTIF(AV$6:AV791,"&gt;0")+1,0)</f>
        <v>0</v>
      </c>
    </row>
    <row r="793" spans="41:48" x14ac:dyDescent="0.15">
      <c r="AO793" s="304">
        <v>22</v>
      </c>
      <c r="AP793" s="304">
        <v>3</v>
      </c>
      <c r="AQ793" s="304">
        <v>8</v>
      </c>
      <c r="AR793" s="306">
        <f ca="1">IF($AQ793=1,IF(INDIRECT(ADDRESS(($AO793-1)*3+$AP793+5,$AQ793+7))="",0,INDIRECT(ADDRESS(($AO793-1)*3+$AP793+5,$AQ793+7))),IF(INDIRECT(ADDRESS(($AO793-1)*3+$AP793+5,$AQ793+7))="",0,IF(COUNTIF(INDIRECT(ADDRESS(($AO793-1)*36+($AP793-1)*12+6,COLUMN())):INDIRECT(ADDRESS(($AO793-1)*36+($AP793-1)*12+$AQ793+4,COLUMN())),INDIRECT(ADDRESS(($AO793-1)*3+$AP793+5,$AQ793+7)))&gt;=1,0,INDIRECT(ADDRESS(($AO793-1)*3+$AP793+5,$AQ793+7)))))</f>
        <v>0</v>
      </c>
      <c r="AS793" s="304">
        <f ca="1">COUNTIF(INDIRECT("H"&amp;(ROW()+12*(($AO793-1)*3+$AP793)-ROW())/12+5):INDIRECT("S"&amp;(ROW()+12*(($AO793-1)*3+$AP793)-ROW())/12+5),AR793)</f>
        <v>0</v>
      </c>
      <c r="AT793" s="306">
        <f ca="1">IF($AQ793=1,IF(INDIRECT(ADDRESS(($AO793-1)*3+$AP793+5,$AQ793+20))="",0,INDIRECT(ADDRESS(($AO793-1)*3+$AP793+5,$AQ793+20))),IF(INDIRECT(ADDRESS(($AO793-1)*3+$AP793+5,$AQ793+20))="",0,IF(COUNTIF(INDIRECT(ADDRESS(($AO793-1)*36+($AP793-1)*12+6,COLUMN())):INDIRECT(ADDRESS(($AO793-1)*36+($AP793-1)*12+$AQ793+4,COLUMN())),INDIRECT(ADDRESS(($AO793-1)*3+$AP793+5,$AQ793+20)))&gt;=1,0,INDIRECT(ADDRESS(($AO793-1)*3+$AP793+5,$AQ793+20)))))</f>
        <v>0</v>
      </c>
      <c r="AU793" s="304">
        <f ca="1">COUNTIF(INDIRECT("U"&amp;(ROW()+12*(($AO793-1)*3+$AP793)-ROW())/12+5):INDIRECT("AF"&amp;(ROW()+12*(($AO793-1)*3+$AP793)-ROW())/12+5),AT793)</f>
        <v>0</v>
      </c>
      <c r="AV793" s="304">
        <f ca="1">IF(AND(AR793+AT793&gt;0,AS793+AU793&gt;0),COUNTIF(AV$6:AV792,"&gt;0")+1,0)</f>
        <v>0</v>
      </c>
    </row>
    <row r="794" spans="41:48" x14ac:dyDescent="0.15">
      <c r="AO794" s="304">
        <v>22</v>
      </c>
      <c r="AP794" s="304">
        <v>3</v>
      </c>
      <c r="AQ794" s="304">
        <v>9</v>
      </c>
      <c r="AR794" s="306">
        <f ca="1">IF($AQ794=1,IF(INDIRECT(ADDRESS(($AO794-1)*3+$AP794+5,$AQ794+7))="",0,INDIRECT(ADDRESS(($AO794-1)*3+$AP794+5,$AQ794+7))),IF(INDIRECT(ADDRESS(($AO794-1)*3+$AP794+5,$AQ794+7))="",0,IF(COUNTIF(INDIRECT(ADDRESS(($AO794-1)*36+($AP794-1)*12+6,COLUMN())):INDIRECT(ADDRESS(($AO794-1)*36+($AP794-1)*12+$AQ794+4,COLUMN())),INDIRECT(ADDRESS(($AO794-1)*3+$AP794+5,$AQ794+7)))&gt;=1,0,INDIRECT(ADDRESS(($AO794-1)*3+$AP794+5,$AQ794+7)))))</f>
        <v>0</v>
      </c>
      <c r="AS794" s="304">
        <f ca="1">COUNTIF(INDIRECT("H"&amp;(ROW()+12*(($AO794-1)*3+$AP794)-ROW())/12+5):INDIRECT("S"&amp;(ROW()+12*(($AO794-1)*3+$AP794)-ROW())/12+5),AR794)</f>
        <v>0</v>
      </c>
      <c r="AT794" s="306">
        <f ca="1">IF($AQ794=1,IF(INDIRECT(ADDRESS(($AO794-1)*3+$AP794+5,$AQ794+20))="",0,INDIRECT(ADDRESS(($AO794-1)*3+$AP794+5,$AQ794+20))),IF(INDIRECT(ADDRESS(($AO794-1)*3+$AP794+5,$AQ794+20))="",0,IF(COUNTIF(INDIRECT(ADDRESS(($AO794-1)*36+($AP794-1)*12+6,COLUMN())):INDIRECT(ADDRESS(($AO794-1)*36+($AP794-1)*12+$AQ794+4,COLUMN())),INDIRECT(ADDRESS(($AO794-1)*3+$AP794+5,$AQ794+20)))&gt;=1,0,INDIRECT(ADDRESS(($AO794-1)*3+$AP794+5,$AQ794+20)))))</f>
        <v>0</v>
      </c>
      <c r="AU794" s="304">
        <f ca="1">COUNTIF(INDIRECT("U"&amp;(ROW()+12*(($AO794-1)*3+$AP794)-ROW())/12+5):INDIRECT("AF"&amp;(ROW()+12*(($AO794-1)*3+$AP794)-ROW())/12+5),AT794)</f>
        <v>0</v>
      </c>
      <c r="AV794" s="304">
        <f ca="1">IF(AND(AR794+AT794&gt;0,AS794+AU794&gt;0),COUNTIF(AV$6:AV793,"&gt;0")+1,0)</f>
        <v>0</v>
      </c>
    </row>
    <row r="795" spans="41:48" x14ac:dyDescent="0.15">
      <c r="AO795" s="304">
        <v>22</v>
      </c>
      <c r="AP795" s="304">
        <v>3</v>
      </c>
      <c r="AQ795" s="304">
        <v>10</v>
      </c>
      <c r="AR795" s="306">
        <f ca="1">IF($AQ795=1,IF(INDIRECT(ADDRESS(($AO795-1)*3+$AP795+5,$AQ795+7))="",0,INDIRECT(ADDRESS(($AO795-1)*3+$AP795+5,$AQ795+7))),IF(INDIRECT(ADDRESS(($AO795-1)*3+$AP795+5,$AQ795+7))="",0,IF(COUNTIF(INDIRECT(ADDRESS(($AO795-1)*36+($AP795-1)*12+6,COLUMN())):INDIRECT(ADDRESS(($AO795-1)*36+($AP795-1)*12+$AQ795+4,COLUMN())),INDIRECT(ADDRESS(($AO795-1)*3+$AP795+5,$AQ795+7)))&gt;=1,0,INDIRECT(ADDRESS(($AO795-1)*3+$AP795+5,$AQ795+7)))))</f>
        <v>0</v>
      </c>
      <c r="AS795" s="304">
        <f ca="1">COUNTIF(INDIRECT("H"&amp;(ROW()+12*(($AO795-1)*3+$AP795)-ROW())/12+5):INDIRECT("S"&amp;(ROW()+12*(($AO795-1)*3+$AP795)-ROW())/12+5),AR795)</f>
        <v>0</v>
      </c>
      <c r="AT795" s="306">
        <f ca="1">IF($AQ795=1,IF(INDIRECT(ADDRESS(($AO795-1)*3+$AP795+5,$AQ795+20))="",0,INDIRECT(ADDRESS(($AO795-1)*3+$AP795+5,$AQ795+20))),IF(INDIRECT(ADDRESS(($AO795-1)*3+$AP795+5,$AQ795+20))="",0,IF(COUNTIF(INDIRECT(ADDRESS(($AO795-1)*36+($AP795-1)*12+6,COLUMN())):INDIRECT(ADDRESS(($AO795-1)*36+($AP795-1)*12+$AQ795+4,COLUMN())),INDIRECT(ADDRESS(($AO795-1)*3+$AP795+5,$AQ795+20)))&gt;=1,0,INDIRECT(ADDRESS(($AO795-1)*3+$AP795+5,$AQ795+20)))))</f>
        <v>0</v>
      </c>
      <c r="AU795" s="304">
        <f ca="1">COUNTIF(INDIRECT("U"&amp;(ROW()+12*(($AO795-1)*3+$AP795)-ROW())/12+5):INDIRECT("AF"&amp;(ROW()+12*(($AO795-1)*3+$AP795)-ROW())/12+5),AT795)</f>
        <v>0</v>
      </c>
      <c r="AV795" s="304">
        <f ca="1">IF(AND(AR795+AT795&gt;0,AS795+AU795&gt;0),COUNTIF(AV$6:AV794,"&gt;0")+1,0)</f>
        <v>0</v>
      </c>
    </row>
    <row r="796" spans="41:48" x14ac:dyDescent="0.15">
      <c r="AO796" s="304">
        <v>22</v>
      </c>
      <c r="AP796" s="304">
        <v>3</v>
      </c>
      <c r="AQ796" s="304">
        <v>11</v>
      </c>
      <c r="AR796" s="306">
        <f ca="1">IF($AQ796=1,IF(INDIRECT(ADDRESS(($AO796-1)*3+$AP796+5,$AQ796+7))="",0,INDIRECT(ADDRESS(($AO796-1)*3+$AP796+5,$AQ796+7))),IF(INDIRECT(ADDRESS(($AO796-1)*3+$AP796+5,$AQ796+7))="",0,IF(COUNTIF(INDIRECT(ADDRESS(($AO796-1)*36+($AP796-1)*12+6,COLUMN())):INDIRECT(ADDRESS(($AO796-1)*36+($AP796-1)*12+$AQ796+4,COLUMN())),INDIRECT(ADDRESS(($AO796-1)*3+$AP796+5,$AQ796+7)))&gt;=1,0,INDIRECT(ADDRESS(($AO796-1)*3+$AP796+5,$AQ796+7)))))</f>
        <v>0</v>
      </c>
      <c r="AS796" s="304">
        <f ca="1">COUNTIF(INDIRECT("H"&amp;(ROW()+12*(($AO796-1)*3+$AP796)-ROW())/12+5):INDIRECT("S"&amp;(ROW()+12*(($AO796-1)*3+$AP796)-ROW())/12+5),AR796)</f>
        <v>0</v>
      </c>
      <c r="AT796" s="306">
        <f ca="1">IF($AQ796=1,IF(INDIRECT(ADDRESS(($AO796-1)*3+$AP796+5,$AQ796+20))="",0,INDIRECT(ADDRESS(($AO796-1)*3+$AP796+5,$AQ796+20))),IF(INDIRECT(ADDRESS(($AO796-1)*3+$AP796+5,$AQ796+20))="",0,IF(COUNTIF(INDIRECT(ADDRESS(($AO796-1)*36+($AP796-1)*12+6,COLUMN())):INDIRECT(ADDRESS(($AO796-1)*36+($AP796-1)*12+$AQ796+4,COLUMN())),INDIRECT(ADDRESS(($AO796-1)*3+$AP796+5,$AQ796+20)))&gt;=1,0,INDIRECT(ADDRESS(($AO796-1)*3+$AP796+5,$AQ796+20)))))</f>
        <v>0</v>
      </c>
      <c r="AU796" s="304">
        <f ca="1">COUNTIF(INDIRECT("U"&amp;(ROW()+12*(($AO796-1)*3+$AP796)-ROW())/12+5):INDIRECT("AF"&amp;(ROW()+12*(($AO796-1)*3+$AP796)-ROW())/12+5),AT796)</f>
        <v>0</v>
      </c>
      <c r="AV796" s="304">
        <f ca="1">IF(AND(AR796+AT796&gt;0,AS796+AU796&gt;0),COUNTIF(AV$6:AV795,"&gt;0")+1,0)</f>
        <v>0</v>
      </c>
    </row>
    <row r="797" spans="41:48" x14ac:dyDescent="0.15">
      <c r="AO797" s="304">
        <v>22</v>
      </c>
      <c r="AP797" s="304">
        <v>3</v>
      </c>
      <c r="AQ797" s="304">
        <v>12</v>
      </c>
      <c r="AR797" s="306">
        <f ca="1">IF($AQ797=1,IF(INDIRECT(ADDRESS(($AO797-1)*3+$AP797+5,$AQ797+7))="",0,INDIRECT(ADDRESS(($AO797-1)*3+$AP797+5,$AQ797+7))),IF(INDIRECT(ADDRESS(($AO797-1)*3+$AP797+5,$AQ797+7))="",0,IF(COUNTIF(INDIRECT(ADDRESS(($AO797-1)*36+($AP797-1)*12+6,COLUMN())):INDIRECT(ADDRESS(($AO797-1)*36+($AP797-1)*12+$AQ797+4,COLUMN())),INDIRECT(ADDRESS(($AO797-1)*3+$AP797+5,$AQ797+7)))&gt;=1,0,INDIRECT(ADDRESS(($AO797-1)*3+$AP797+5,$AQ797+7)))))</f>
        <v>0</v>
      </c>
      <c r="AS797" s="304">
        <f ca="1">COUNTIF(INDIRECT("H"&amp;(ROW()+12*(($AO797-1)*3+$AP797)-ROW())/12+5):INDIRECT("S"&amp;(ROW()+12*(($AO797-1)*3+$AP797)-ROW())/12+5),AR797)</f>
        <v>0</v>
      </c>
      <c r="AT797" s="306">
        <f ca="1">IF($AQ797=1,IF(INDIRECT(ADDRESS(($AO797-1)*3+$AP797+5,$AQ797+20))="",0,INDIRECT(ADDRESS(($AO797-1)*3+$AP797+5,$AQ797+20))),IF(INDIRECT(ADDRESS(($AO797-1)*3+$AP797+5,$AQ797+20))="",0,IF(COUNTIF(INDIRECT(ADDRESS(($AO797-1)*36+($AP797-1)*12+6,COLUMN())):INDIRECT(ADDRESS(($AO797-1)*36+($AP797-1)*12+$AQ797+4,COLUMN())),INDIRECT(ADDRESS(($AO797-1)*3+$AP797+5,$AQ797+20)))&gt;=1,0,INDIRECT(ADDRESS(($AO797-1)*3+$AP797+5,$AQ797+20)))))</f>
        <v>0</v>
      </c>
      <c r="AU797" s="304">
        <f ca="1">COUNTIF(INDIRECT("U"&amp;(ROW()+12*(($AO797-1)*3+$AP797)-ROW())/12+5):INDIRECT("AF"&amp;(ROW()+12*(($AO797-1)*3+$AP797)-ROW())/12+5),AT797)</f>
        <v>0</v>
      </c>
      <c r="AV797" s="304">
        <f ca="1">IF(AND(AR797+AT797&gt;0,AS797+AU797&gt;0),COUNTIF(AV$6:AV796,"&gt;0")+1,0)</f>
        <v>0</v>
      </c>
    </row>
    <row r="798" spans="41:48" x14ac:dyDescent="0.15">
      <c r="AO798" s="304">
        <v>23</v>
      </c>
      <c r="AP798" s="304">
        <v>1</v>
      </c>
      <c r="AQ798" s="304">
        <v>1</v>
      </c>
      <c r="AR798" s="306">
        <f ca="1">IF($AQ798=1,IF(INDIRECT(ADDRESS(($AO798-1)*3+$AP798+5,$AQ798+7))="",0,INDIRECT(ADDRESS(($AO798-1)*3+$AP798+5,$AQ798+7))),IF(INDIRECT(ADDRESS(($AO798-1)*3+$AP798+5,$AQ798+7))="",0,IF(COUNTIF(INDIRECT(ADDRESS(($AO798-1)*36+($AP798-1)*12+6,COLUMN())):INDIRECT(ADDRESS(($AO798-1)*36+($AP798-1)*12+$AQ798+4,COLUMN())),INDIRECT(ADDRESS(($AO798-1)*3+$AP798+5,$AQ798+7)))&gt;=1,0,INDIRECT(ADDRESS(($AO798-1)*3+$AP798+5,$AQ798+7)))))</f>
        <v>0</v>
      </c>
      <c r="AS798" s="304">
        <f ca="1">COUNTIF(INDIRECT("H"&amp;(ROW()+12*(($AO798-1)*3+$AP798)-ROW())/12+5):INDIRECT("S"&amp;(ROW()+12*(($AO798-1)*3+$AP798)-ROW())/12+5),AR798)</f>
        <v>0</v>
      </c>
      <c r="AT798" s="306">
        <f ca="1">IF($AQ798=1,IF(INDIRECT(ADDRESS(($AO798-1)*3+$AP798+5,$AQ798+20))="",0,INDIRECT(ADDRESS(($AO798-1)*3+$AP798+5,$AQ798+20))),IF(INDIRECT(ADDRESS(($AO798-1)*3+$AP798+5,$AQ798+20))="",0,IF(COUNTIF(INDIRECT(ADDRESS(($AO798-1)*36+($AP798-1)*12+6,COLUMN())):INDIRECT(ADDRESS(($AO798-1)*36+($AP798-1)*12+$AQ798+4,COLUMN())),INDIRECT(ADDRESS(($AO798-1)*3+$AP798+5,$AQ798+20)))&gt;=1,0,INDIRECT(ADDRESS(($AO798-1)*3+$AP798+5,$AQ798+20)))))</f>
        <v>0</v>
      </c>
      <c r="AU798" s="304">
        <f ca="1">COUNTIF(INDIRECT("U"&amp;(ROW()+12*(($AO798-1)*3+$AP798)-ROW())/12+5):INDIRECT("AF"&amp;(ROW()+12*(($AO798-1)*3+$AP798)-ROW())/12+5),AT798)</f>
        <v>0</v>
      </c>
      <c r="AV798" s="304">
        <f ca="1">IF(AND(AR798+AT798&gt;0,AS798+AU798&gt;0),COUNTIF(AV$6:AV797,"&gt;0")+1,0)</f>
        <v>0</v>
      </c>
    </row>
    <row r="799" spans="41:48" x14ac:dyDescent="0.15">
      <c r="AO799" s="304">
        <v>23</v>
      </c>
      <c r="AP799" s="304">
        <v>1</v>
      </c>
      <c r="AQ799" s="304">
        <v>2</v>
      </c>
      <c r="AR799" s="306">
        <f ca="1">IF($AQ799=1,IF(INDIRECT(ADDRESS(($AO799-1)*3+$AP799+5,$AQ799+7))="",0,INDIRECT(ADDRESS(($AO799-1)*3+$AP799+5,$AQ799+7))),IF(INDIRECT(ADDRESS(($AO799-1)*3+$AP799+5,$AQ799+7))="",0,IF(COUNTIF(INDIRECT(ADDRESS(($AO799-1)*36+($AP799-1)*12+6,COLUMN())):INDIRECT(ADDRESS(($AO799-1)*36+($AP799-1)*12+$AQ799+4,COLUMN())),INDIRECT(ADDRESS(($AO799-1)*3+$AP799+5,$AQ799+7)))&gt;=1,0,INDIRECT(ADDRESS(($AO799-1)*3+$AP799+5,$AQ799+7)))))</f>
        <v>0</v>
      </c>
      <c r="AS799" s="304">
        <f ca="1">COUNTIF(INDIRECT("H"&amp;(ROW()+12*(($AO799-1)*3+$AP799)-ROW())/12+5):INDIRECT("S"&amp;(ROW()+12*(($AO799-1)*3+$AP799)-ROW())/12+5),AR799)</f>
        <v>0</v>
      </c>
      <c r="AT799" s="306">
        <f ca="1">IF($AQ799=1,IF(INDIRECT(ADDRESS(($AO799-1)*3+$AP799+5,$AQ799+20))="",0,INDIRECT(ADDRESS(($AO799-1)*3+$AP799+5,$AQ799+20))),IF(INDIRECT(ADDRESS(($AO799-1)*3+$AP799+5,$AQ799+20))="",0,IF(COUNTIF(INDIRECT(ADDRESS(($AO799-1)*36+($AP799-1)*12+6,COLUMN())):INDIRECT(ADDRESS(($AO799-1)*36+($AP799-1)*12+$AQ799+4,COLUMN())),INDIRECT(ADDRESS(($AO799-1)*3+$AP799+5,$AQ799+20)))&gt;=1,0,INDIRECT(ADDRESS(($AO799-1)*3+$AP799+5,$AQ799+20)))))</f>
        <v>0</v>
      </c>
      <c r="AU799" s="304">
        <f ca="1">COUNTIF(INDIRECT("U"&amp;(ROW()+12*(($AO799-1)*3+$AP799)-ROW())/12+5):INDIRECT("AF"&amp;(ROW()+12*(($AO799-1)*3+$AP799)-ROW())/12+5),AT799)</f>
        <v>0</v>
      </c>
      <c r="AV799" s="304">
        <f ca="1">IF(AND(AR799+AT799&gt;0,AS799+AU799&gt;0),COUNTIF(AV$6:AV798,"&gt;0")+1,0)</f>
        <v>0</v>
      </c>
    </row>
    <row r="800" spans="41:48" x14ac:dyDescent="0.15">
      <c r="AO800" s="304">
        <v>23</v>
      </c>
      <c r="AP800" s="304">
        <v>1</v>
      </c>
      <c r="AQ800" s="304">
        <v>3</v>
      </c>
      <c r="AR800" s="306">
        <f ca="1">IF($AQ800=1,IF(INDIRECT(ADDRESS(($AO800-1)*3+$AP800+5,$AQ800+7))="",0,INDIRECT(ADDRESS(($AO800-1)*3+$AP800+5,$AQ800+7))),IF(INDIRECT(ADDRESS(($AO800-1)*3+$AP800+5,$AQ800+7))="",0,IF(COUNTIF(INDIRECT(ADDRESS(($AO800-1)*36+($AP800-1)*12+6,COLUMN())):INDIRECT(ADDRESS(($AO800-1)*36+($AP800-1)*12+$AQ800+4,COLUMN())),INDIRECT(ADDRESS(($AO800-1)*3+$AP800+5,$AQ800+7)))&gt;=1,0,INDIRECT(ADDRESS(($AO800-1)*3+$AP800+5,$AQ800+7)))))</f>
        <v>0</v>
      </c>
      <c r="AS800" s="304">
        <f ca="1">COUNTIF(INDIRECT("H"&amp;(ROW()+12*(($AO800-1)*3+$AP800)-ROW())/12+5):INDIRECT("S"&amp;(ROW()+12*(($AO800-1)*3+$AP800)-ROW())/12+5),AR800)</f>
        <v>0</v>
      </c>
      <c r="AT800" s="306">
        <f ca="1">IF($AQ800=1,IF(INDIRECT(ADDRESS(($AO800-1)*3+$AP800+5,$AQ800+20))="",0,INDIRECT(ADDRESS(($AO800-1)*3+$AP800+5,$AQ800+20))),IF(INDIRECT(ADDRESS(($AO800-1)*3+$AP800+5,$AQ800+20))="",0,IF(COUNTIF(INDIRECT(ADDRESS(($AO800-1)*36+($AP800-1)*12+6,COLUMN())):INDIRECT(ADDRESS(($AO800-1)*36+($AP800-1)*12+$AQ800+4,COLUMN())),INDIRECT(ADDRESS(($AO800-1)*3+$AP800+5,$AQ800+20)))&gt;=1,0,INDIRECT(ADDRESS(($AO800-1)*3+$AP800+5,$AQ800+20)))))</f>
        <v>0</v>
      </c>
      <c r="AU800" s="304">
        <f ca="1">COUNTIF(INDIRECT("U"&amp;(ROW()+12*(($AO800-1)*3+$AP800)-ROW())/12+5):INDIRECT("AF"&amp;(ROW()+12*(($AO800-1)*3+$AP800)-ROW())/12+5),AT800)</f>
        <v>0</v>
      </c>
      <c r="AV800" s="304">
        <f ca="1">IF(AND(AR800+AT800&gt;0,AS800+AU800&gt;0),COUNTIF(AV$6:AV799,"&gt;0")+1,0)</f>
        <v>0</v>
      </c>
    </row>
    <row r="801" spans="41:48" x14ac:dyDescent="0.15">
      <c r="AO801" s="304">
        <v>23</v>
      </c>
      <c r="AP801" s="304">
        <v>1</v>
      </c>
      <c r="AQ801" s="304">
        <v>4</v>
      </c>
      <c r="AR801" s="306">
        <f ca="1">IF($AQ801=1,IF(INDIRECT(ADDRESS(($AO801-1)*3+$AP801+5,$AQ801+7))="",0,INDIRECT(ADDRESS(($AO801-1)*3+$AP801+5,$AQ801+7))),IF(INDIRECT(ADDRESS(($AO801-1)*3+$AP801+5,$AQ801+7))="",0,IF(COUNTIF(INDIRECT(ADDRESS(($AO801-1)*36+($AP801-1)*12+6,COLUMN())):INDIRECT(ADDRESS(($AO801-1)*36+($AP801-1)*12+$AQ801+4,COLUMN())),INDIRECT(ADDRESS(($AO801-1)*3+$AP801+5,$AQ801+7)))&gt;=1,0,INDIRECT(ADDRESS(($AO801-1)*3+$AP801+5,$AQ801+7)))))</f>
        <v>0</v>
      </c>
      <c r="AS801" s="304">
        <f ca="1">COUNTIF(INDIRECT("H"&amp;(ROW()+12*(($AO801-1)*3+$AP801)-ROW())/12+5):INDIRECT("S"&amp;(ROW()+12*(($AO801-1)*3+$AP801)-ROW())/12+5),AR801)</f>
        <v>0</v>
      </c>
      <c r="AT801" s="306">
        <f ca="1">IF($AQ801=1,IF(INDIRECT(ADDRESS(($AO801-1)*3+$AP801+5,$AQ801+20))="",0,INDIRECT(ADDRESS(($AO801-1)*3+$AP801+5,$AQ801+20))),IF(INDIRECT(ADDRESS(($AO801-1)*3+$AP801+5,$AQ801+20))="",0,IF(COUNTIF(INDIRECT(ADDRESS(($AO801-1)*36+($AP801-1)*12+6,COLUMN())):INDIRECT(ADDRESS(($AO801-1)*36+($AP801-1)*12+$AQ801+4,COLUMN())),INDIRECT(ADDRESS(($AO801-1)*3+$AP801+5,$AQ801+20)))&gt;=1,0,INDIRECT(ADDRESS(($AO801-1)*3+$AP801+5,$AQ801+20)))))</f>
        <v>0</v>
      </c>
      <c r="AU801" s="304">
        <f ca="1">COUNTIF(INDIRECT("U"&amp;(ROW()+12*(($AO801-1)*3+$AP801)-ROW())/12+5):INDIRECT("AF"&amp;(ROW()+12*(($AO801-1)*3+$AP801)-ROW())/12+5),AT801)</f>
        <v>0</v>
      </c>
      <c r="AV801" s="304">
        <f ca="1">IF(AND(AR801+AT801&gt;0,AS801+AU801&gt;0),COUNTIF(AV$6:AV800,"&gt;0")+1,0)</f>
        <v>0</v>
      </c>
    </row>
    <row r="802" spans="41:48" x14ac:dyDescent="0.15">
      <c r="AO802" s="304">
        <v>23</v>
      </c>
      <c r="AP802" s="304">
        <v>1</v>
      </c>
      <c r="AQ802" s="304">
        <v>5</v>
      </c>
      <c r="AR802" s="306">
        <f ca="1">IF($AQ802=1,IF(INDIRECT(ADDRESS(($AO802-1)*3+$AP802+5,$AQ802+7))="",0,INDIRECT(ADDRESS(($AO802-1)*3+$AP802+5,$AQ802+7))),IF(INDIRECT(ADDRESS(($AO802-1)*3+$AP802+5,$AQ802+7))="",0,IF(COUNTIF(INDIRECT(ADDRESS(($AO802-1)*36+($AP802-1)*12+6,COLUMN())):INDIRECT(ADDRESS(($AO802-1)*36+($AP802-1)*12+$AQ802+4,COLUMN())),INDIRECT(ADDRESS(($AO802-1)*3+$AP802+5,$AQ802+7)))&gt;=1,0,INDIRECT(ADDRESS(($AO802-1)*3+$AP802+5,$AQ802+7)))))</f>
        <v>0</v>
      </c>
      <c r="AS802" s="304">
        <f ca="1">COUNTIF(INDIRECT("H"&amp;(ROW()+12*(($AO802-1)*3+$AP802)-ROW())/12+5):INDIRECT("S"&amp;(ROW()+12*(($AO802-1)*3+$AP802)-ROW())/12+5),AR802)</f>
        <v>0</v>
      </c>
      <c r="AT802" s="306">
        <f ca="1">IF($AQ802=1,IF(INDIRECT(ADDRESS(($AO802-1)*3+$AP802+5,$AQ802+20))="",0,INDIRECT(ADDRESS(($AO802-1)*3+$AP802+5,$AQ802+20))),IF(INDIRECT(ADDRESS(($AO802-1)*3+$AP802+5,$AQ802+20))="",0,IF(COUNTIF(INDIRECT(ADDRESS(($AO802-1)*36+($AP802-1)*12+6,COLUMN())):INDIRECT(ADDRESS(($AO802-1)*36+($AP802-1)*12+$AQ802+4,COLUMN())),INDIRECT(ADDRESS(($AO802-1)*3+$AP802+5,$AQ802+20)))&gt;=1,0,INDIRECT(ADDRESS(($AO802-1)*3+$AP802+5,$AQ802+20)))))</f>
        <v>0</v>
      </c>
      <c r="AU802" s="304">
        <f ca="1">COUNTIF(INDIRECT("U"&amp;(ROW()+12*(($AO802-1)*3+$AP802)-ROW())/12+5):INDIRECT("AF"&amp;(ROW()+12*(($AO802-1)*3+$AP802)-ROW())/12+5),AT802)</f>
        <v>0</v>
      </c>
      <c r="AV802" s="304">
        <f ca="1">IF(AND(AR802+AT802&gt;0,AS802+AU802&gt;0),COUNTIF(AV$6:AV801,"&gt;0")+1,0)</f>
        <v>0</v>
      </c>
    </row>
    <row r="803" spans="41:48" x14ac:dyDescent="0.15">
      <c r="AO803" s="304">
        <v>23</v>
      </c>
      <c r="AP803" s="304">
        <v>1</v>
      </c>
      <c r="AQ803" s="304">
        <v>6</v>
      </c>
      <c r="AR803" s="306">
        <f ca="1">IF($AQ803=1,IF(INDIRECT(ADDRESS(($AO803-1)*3+$AP803+5,$AQ803+7))="",0,INDIRECT(ADDRESS(($AO803-1)*3+$AP803+5,$AQ803+7))),IF(INDIRECT(ADDRESS(($AO803-1)*3+$AP803+5,$AQ803+7))="",0,IF(COUNTIF(INDIRECT(ADDRESS(($AO803-1)*36+($AP803-1)*12+6,COLUMN())):INDIRECT(ADDRESS(($AO803-1)*36+($AP803-1)*12+$AQ803+4,COLUMN())),INDIRECT(ADDRESS(($AO803-1)*3+$AP803+5,$AQ803+7)))&gt;=1,0,INDIRECT(ADDRESS(($AO803-1)*3+$AP803+5,$AQ803+7)))))</f>
        <v>0</v>
      </c>
      <c r="AS803" s="304">
        <f ca="1">COUNTIF(INDIRECT("H"&amp;(ROW()+12*(($AO803-1)*3+$AP803)-ROW())/12+5):INDIRECT("S"&amp;(ROW()+12*(($AO803-1)*3+$AP803)-ROW())/12+5),AR803)</f>
        <v>0</v>
      </c>
      <c r="AT803" s="306">
        <f ca="1">IF($AQ803=1,IF(INDIRECT(ADDRESS(($AO803-1)*3+$AP803+5,$AQ803+20))="",0,INDIRECT(ADDRESS(($AO803-1)*3+$AP803+5,$AQ803+20))),IF(INDIRECT(ADDRESS(($AO803-1)*3+$AP803+5,$AQ803+20))="",0,IF(COUNTIF(INDIRECT(ADDRESS(($AO803-1)*36+($AP803-1)*12+6,COLUMN())):INDIRECT(ADDRESS(($AO803-1)*36+($AP803-1)*12+$AQ803+4,COLUMN())),INDIRECT(ADDRESS(($AO803-1)*3+$AP803+5,$AQ803+20)))&gt;=1,0,INDIRECT(ADDRESS(($AO803-1)*3+$AP803+5,$AQ803+20)))))</f>
        <v>0</v>
      </c>
      <c r="AU803" s="304">
        <f ca="1">COUNTIF(INDIRECT("U"&amp;(ROW()+12*(($AO803-1)*3+$AP803)-ROW())/12+5):INDIRECT("AF"&amp;(ROW()+12*(($AO803-1)*3+$AP803)-ROW())/12+5),AT803)</f>
        <v>0</v>
      </c>
      <c r="AV803" s="304">
        <f ca="1">IF(AND(AR803+AT803&gt;0,AS803+AU803&gt;0),COUNTIF(AV$6:AV802,"&gt;0")+1,0)</f>
        <v>0</v>
      </c>
    </row>
    <row r="804" spans="41:48" x14ac:dyDescent="0.15">
      <c r="AO804" s="304">
        <v>23</v>
      </c>
      <c r="AP804" s="304">
        <v>1</v>
      </c>
      <c r="AQ804" s="304">
        <v>7</v>
      </c>
      <c r="AR804" s="306">
        <f ca="1">IF($AQ804=1,IF(INDIRECT(ADDRESS(($AO804-1)*3+$AP804+5,$AQ804+7))="",0,INDIRECT(ADDRESS(($AO804-1)*3+$AP804+5,$AQ804+7))),IF(INDIRECT(ADDRESS(($AO804-1)*3+$AP804+5,$AQ804+7))="",0,IF(COUNTIF(INDIRECT(ADDRESS(($AO804-1)*36+($AP804-1)*12+6,COLUMN())):INDIRECT(ADDRESS(($AO804-1)*36+($AP804-1)*12+$AQ804+4,COLUMN())),INDIRECT(ADDRESS(($AO804-1)*3+$AP804+5,$AQ804+7)))&gt;=1,0,INDIRECT(ADDRESS(($AO804-1)*3+$AP804+5,$AQ804+7)))))</f>
        <v>0</v>
      </c>
      <c r="AS804" s="304">
        <f ca="1">COUNTIF(INDIRECT("H"&amp;(ROW()+12*(($AO804-1)*3+$AP804)-ROW())/12+5):INDIRECT("S"&amp;(ROW()+12*(($AO804-1)*3+$AP804)-ROW())/12+5),AR804)</f>
        <v>0</v>
      </c>
      <c r="AT804" s="306">
        <f ca="1">IF($AQ804=1,IF(INDIRECT(ADDRESS(($AO804-1)*3+$AP804+5,$AQ804+20))="",0,INDIRECT(ADDRESS(($AO804-1)*3+$AP804+5,$AQ804+20))),IF(INDIRECT(ADDRESS(($AO804-1)*3+$AP804+5,$AQ804+20))="",0,IF(COUNTIF(INDIRECT(ADDRESS(($AO804-1)*36+($AP804-1)*12+6,COLUMN())):INDIRECT(ADDRESS(($AO804-1)*36+($AP804-1)*12+$AQ804+4,COLUMN())),INDIRECT(ADDRESS(($AO804-1)*3+$AP804+5,$AQ804+20)))&gt;=1,0,INDIRECT(ADDRESS(($AO804-1)*3+$AP804+5,$AQ804+20)))))</f>
        <v>0</v>
      </c>
      <c r="AU804" s="304">
        <f ca="1">COUNTIF(INDIRECT("U"&amp;(ROW()+12*(($AO804-1)*3+$AP804)-ROW())/12+5):INDIRECT("AF"&amp;(ROW()+12*(($AO804-1)*3+$AP804)-ROW())/12+5),AT804)</f>
        <v>0</v>
      </c>
      <c r="AV804" s="304">
        <f ca="1">IF(AND(AR804+AT804&gt;0,AS804+AU804&gt;0),COUNTIF(AV$6:AV803,"&gt;0")+1,0)</f>
        <v>0</v>
      </c>
    </row>
    <row r="805" spans="41:48" x14ac:dyDescent="0.15">
      <c r="AO805" s="304">
        <v>23</v>
      </c>
      <c r="AP805" s="304">
        <v>1</v>
      </c>
      <c r="AQ805" s="304">
        <v>8</v>
      </c>
      <c r="AR805" s="306">
        <f ca="1">IF($AQ805=1,IF(INDIRECT(ADDRESS(($AO805-1)*3+$AP805+5,$AQ805+7))="",0,INDIRECT(ADDRESS(($AO805-1)*3+$AP805+5,$AQ805+7))),IF(INDIRECT(ADDRESS(($AO805-1)*3+$AP805+5,$AQ805+7))="",0,IF(COUNTIF(INDIRECT(ADDRESS(($AO805-1)*36+($AP805-1)*12+6,COLUMN())):INDIRECT(ADDRESS(($AO805-1)*36+($AP805-1)*12+$AQ805+4,COLUMN())),INDIRECT(ADDRESS(($AO805-1)*3+$AP805+5,$AQ805+7)))&gt;=1,0,INDIRECT(ADDRESS(($AO805-1)*3+$AP805+5,$AQ805+7)))))</f>
        <v>0</v>
      </c>
      <c r="AS805" s="304">
        <f ca="1">COUNTIF(INDIRECT("H"&amp;(ROW()+12*(($AO805-1)*3+$AP805)-ROW())/12+5):INDIRECT("S"&amp;(ROW()+12*(($AO805-1)*3+$AP805)-ROW())/12+5),AR805)</f>
        <v>0</v>
      </c>
      <c r="AT805" s="306">
        <f ca="1">IF($AQ805=1,IF(INDIRECT(ADDRESS(($AO805-1)*3+$AP805+5,$AQ805+20))="",0,INDIRECT(ADDRESS(($AO805-1)*3+$AP805+5,$AQ805+20))),IF(INDIRECT(ADDRESS(($AO805-1)*3+$AP805+5,$AQ805+20))="",0,IF(COUNTIF(INDIRECT(ADDRESS(($AO805-1)*36+($AP805-1)*12+6,COLUMN())):INDIRECT(ADDRESS(($AO805-1)*36+($AP805-1)*12+$AQ805+4,COLUMN())),INDIRECT(ADDRESS(($AO805-1)*3+$AP805+5,$AQ805+20)))&gt;=1,0,INDIRECT(ADDRESS(($AO805-1)*3+$AP805+5,$AQ805+20)))))</f>
        <v>0</v>
      </c>
      <c r="AU805" s="304">
        <f ca="1">COUNTIF(INDIRECT("U"&amp;(ROW()+12*(($AO805-1)*3+$AP805)-ROW())/12+5):INDIRECT("AF"&amp;(ROW()+12*(($AO805-1)*3+$AP805)-ROW())/12+5),AT805)</f>
        <v>0</v>
      </c>
      <c r="AV805" s="304">
        <f ca="1">IF(AND(AR805+AT805&gt;0,AS805+AU805&gt;0),COUNTIF(AV$6:AV804,"&gt;0")+1,0)</f>
        <v>0</v>
      </c>
    </row>
    <row r="806" spans="41:48" x14ac:dyDescent="0.15">
      <c r="AO806" s="304">
        <v>23</v>
      </c>
      <c r="AP806" s="304">
        <v>1</v>
      </c>
      <c r="AQ806" s="304">
        <v>9</v>
      </c>
      <c r="AR806" s="306">
        <f ca="1">IF($AQ806=1,IF(INDIRECT(ADDRESS(($AO806-1)*3+$AP806+5,$AQ806+7))="",0,INDIRECT(ADDRESS(($AO806-1)*3+$AP806+5,$AQ806+7))),IF(INDIRECT(ADDRESS(($AO806-1)*3+$AP806+5,$AQ806+7))="",0,IF(COUNTIF(INDIRECT(ADDRESS(($AO806-1)*36+($AP806-1)*12+6,COLUMN())):INDIRECT(ADDRESS(($AO806-1)*36+($AP806-1)*12+$AQ806+4,COLUMN())),INDIRECT(ADDRESS(($AO806-1)*3+$AP806+5,$AQ806+7)))&gt;=1,0,INDIRECT(ADDRESS(($AO806-1)*3+$AP806+5,$AQ806+7)))))</f>
        <v>0</v>
      </c>
      <c r="AS806" s="304">
        <f ca="1">COUNTIF(INDIRECT("H"&amp;(ROW()+12*(($AO806-1)*3+$AP806)-ROW())/12+5):INDIRECT("S"&amp;(ROW()+12*(($AO806-1)*3+$AP806)-ROW())/12+5),AR806)</f>
        <v>0</v>
      </c>
      <c r="AT806" s="306">
        <f ca="1">IF($AQ806=1,IF(INDIRECT(ADDRESS(($AO806-1)*3+$AP806+5,$AQ806+20))="",0,INDIRECT(ADDRESS(($AO806-1)*3+$AP806+5,$AQ806+20))),IF(INDIRECT(ADDRESS(($AO806-1)*3+$AP806+5,$AQ806+20))="",0,IF(COUNTIF(INDIRECT(ADDRESS(($AO806-1)*36+($AP806-1)*12+6,COLUMN())):INDIRECT(ADDRESS(($AO806-1)*36+($AP806-1)*12+$AQ806+4,COLUMN())),INDIRECT(ADDRESS(($AO806-1)*3+$AP806+5,$AQ806+20)))&gt;=1,0,INDIRECT(ADDRESS(($AO806-1)*3+$AP806+5,$AQ806+20)))))</f>
        <v>0</v>
      </c>
      <c r="AU806" s="304">
        <f ca="1">COUNTIF(INDIRECT("U"&amp;(ROW()+12*(($AO806-1)*3+$AP806)-ROW())/12+5):INDIRECT("AF"&amp;(ROW()+12*(($AO806-1)*3+$AP806)-ROW())/12+5),AT806)</f>
        <v>0</v>
      </c>
      <c r="AV806" s="304">
        <f ca="1">IF(AND(AR806+AT806&gt;0,AS806+AU806&gt;0),COUNTIF(AV$6:AV805,"&gt;0")+1,0)</f>
        <v>0</v>
      </c>
    </row>
    <row r="807" spans="41:48" x14ac:dyDescent="0.15">
      <c r="AO807" s="304">
        <v>23</v>
      </c>
      <c r="AP807" s="304">
        <v>1</v>
      </c>
      <c r="AQ807" s="304">
        <v>10</v>
      </c>
      <c r="AR807" s="306">
        <f ca="1">IF($AQ807=1,IF(INDIRECT(ADDRESS(($AO807-1)*3+$AP807+5,$AQ807+7))="",0,INDIRECT(ADDRESS(($AO807-1)*3+$AP807+5,$AQ807+7))),IF(INDIRECT(ADDRESS(($AO807-1)*3+$AP807+5,$AQ807+7))="",0,IF(COUNTIF(INDIRECT(ADDRESS(($AO807-1)*36+($AP807-1)*12+6,COLUMN())):INDIRECT(ADDRESS(($AO807-1)*36+($AP807-1)*12+$AQ807+4,COLUMN())),INDIRECT(ADDRESS(($AO807-1)*3+$AP807+5,$AQ807+7)))&gt;=1,0,INDIRECT(ADDRESS(($AO807-1)*3+$AP807+5,$AQ807+7)))))</f>
        <v>0</v>
      </c>
      <c r="AS807" s="304">
        <f ca="1">COUNTIF(INDIRECT("H"&amp;(ROW()+12*(($AO807-1)*3+$AP807)-ROW())/12+5):INDIRECT("S"&amp;(ROW()+12*(($AO807-1)*3+$AP807)-ROW())/12+5),AR807)</f>
        <v>0</v>
      </c>
      <c r="AT807" s="306">
        <f ca="1">IF($AQ807=1,IF(INDIRECT(ADDRESS(($AO807-1)*3+$AP807+5,$AQ807+20))="",0,INDIRECT(ADDRESS(($AO807-1)*3+$AP807+5,$AQ807+20))),IF(INDIRECT(ADDRESS(($AO807-1)*3+$AP807+5,$AQ807+20))="",0,IF(COUNTIF(INDIRECT(ADDRESS(($AO807-1)*36+($AP807-1)*12+6,COLUMN())):INDIRECT(ADDRESS(($AO807-1)*36+($AP807-1)*12+$AQ807+4,COLUMN())),INDIRECT(ADDRESS(($AO807-1)*3+$AP807+5,$AQ807+20)))&gt;=1,0,INDIRECT(ADDRESS(($AO807-1)*3+$AP807+5,$AQ807+20)))))</f>
        <v>0</v>
      </c>
      <c r="AU807" s="304">
        <f ca="1">COUNTIF(INDIRECT("U"&amp;(ROW()+12*(($AO807-1)*3+$AP807)-ROW())/12+5):INDIRECT("AF"&amp;(ROW()+12*(($AO807-1)*3+$AP807)-ROW())/12+5),AT807)</f>
        <v>0</v>
      </c>
      <c r="AV807" s="304">
        <f ca="1">IF(AND(AR807+AT807&gt;0,AS807+AU807&gt;0),COUNTIF(AV$6:AV806,"&gt;0")+1,0)</f>
        <v>0</v>
      </c>
    </row>
    <row r="808" spans="41:48" x14ac:dyDescent="0.15">
      <c r="AO808" s="304">
        <v>23</v>
      </c>
      <c r="AP808" s="304">
        <v>1</v>
      </c>
      <c r="AQ808" s="304">
        <v>11</v>
      </c>
      <c r="AR808" s="306">
        <f ca="1">IF($AQ808=1,IF(INDIRECT(ADDRESS(($AO808-1)*3+$AP808+5,$AQ808+7))="",0,INDIRECT(ADDRESS(($AO808-1)*3+$AP808+5,$AQ808+7))),IF(INDIRECT(ADDRESS(($AO808-1)*3+$AP808+5,$AQ808+7))="",0,IF(COUNTIF(INDIRECT(ADDRESS(($AO808-1)*36+($AP808-1)*12+6,COLUMN())):INDIRECT(ADDRESS(($AO808-1)*36+($AP808-1)*12+$AQ808+4,COLUMN())),INDIRECT(ADDRESS(($AO808-1)*3+$AP808+5,$AQ808+7)))&gt;=1,0,INDIRECT(ADDRESS(($AO808-1)*3+$AP808+5,$AQ808+7)))))</f>
        <v>0</v>
      </c>
      <c r="AS808" s="304">
        <f ca="1">COUNTIF(INDIRECT("H"&amp;(ROW()+12*(($AO808-1)*3+$AP808)-ROW())/12+5):INDIRECT("S"&amp;(ROW()+12*(($AO808-1)*3+$AP808)-ROW())/12+5),AR808)</f>
        <v>0</v>
      </c>
      <c r="AT808" s="306">
        <f ca="1">IF($AQ808=1,IF(INDIRECT(ADDRESS(($AO808-1)*3+$AP808+5,$AQ808+20))="",0,INDIRECT(ADDRESS(($AO808-1)*3+$AP808+5,$AQ808+20))),IF(INDIRECT(ADDRESS(($AO808-1)*3+$AP808+5,$AQ808+20))="",0,IF(COUNTIF(INDIRECT(ADDRESS(($AO808-1)*36+($AP808-1)*12+6,COLUMN())):INDIRECT(ADDRESS(($AO808-1)*36+($AP808-1)*12+$AQ808+4,COLUMN())),INDIRECT(ADDRESS(($AO808-1)*3+$AP808+5,$AQ808+20)))&gt;=1,0,INDIRECT(ADDRESS(($AO808-1)*3+$AP808+5,$AQ808+20)))))</f>
        <v>0</v>
      </c>
      <c r="AU808" s="304">
        <f ca="1">COUNTIF(INDIRECT("U"&amp;(ROW()+12*(($AO808-1)*3+$AP808)-ROW())/12+5):INDIRECT("AF"&amp;(ROW()+12*(($AO808-1)*3+$AP808)-ROW())/12+5),AT808)</f>
        <v>0</v>
      </c>
      <c r="AV808" s="304">
        <f ca="1">IF(AND(AR808+AT808&gt;0,AS808+AU808&gt;0),COUNTIF(AV$6:AV807,"&gt;0")+1,0)</f>
        <v>0</v>
      </c>
    </row>
    <row r="809" spans="41:48" x14ac:dyDescent="0.15">
      <c r="AO809" s="304">
        <v>23</v>
      </c>
      <c r="AP809" s="304">
        <v>1</v>
      </c>
      <c r="AQ809" s="304">
        <v>12</v>
      </c>
      <c r="AR809" s="306">
        <f ca="1">IF($AQ809=1,IF(INDIRECT(ADDRESS(($AO809-1)*3+$AP809+5,$AQ809+7))="",0,INDIRECT(ADDRESS(($AO809-1)*3+$AP809+5,$AQ809+7))),IF(INDIRECT(ADDRESS(($AO809-1)*3+$AP809+5,$AQ809+7))="",0,IF(COUNTIF(INDIRECT(ADDRESS(($AO809-1)*36+($AP809-1)*12+6,COLUMN())):INDIRECT(ADDRESS(($AO809-1)*36+($AP809-1)*12+$AQ809+4,COLUMN())),INDIRECT(ADDRESS(($AO809-1)*3+$AP809+5,$AQ809+7)))&gt;=1,0,INDIRECT(ADDRESS(($AO809-1)*3+$AP809+5,$AQ809+7)))))</f>
        <v>0</v>
      </c>
      <c r="AS809" s="304">
        <f ca="1">COUNTIF(INDIRECT("H"&amp;(ROW()+12*(($AO809-1)*3+$AP809)-ROW())/12+5):INDIRECT("S"&amp;(ROW()+12*(($AO809-1)*3+$AP809)-ROW())/12+5),AR809)</f>
        <v>0</v>
      </c>
      <c r="AT809" s="306">
        <f ca="1">IF($AQ809=1,IF(INDIRECT(ADDRESS(($AO809-1)*3+$AP809+5,$AQ809+20))="",0,INDIRECT(ADDRESS(($AO809-1)*3+$AP809+5,$AQ809+20))),IF(INDIRECT(ADDRESS(($AO809-1)*3+$AP809+5,$AQ809+20))="",0,IF(COUNTIF(INDIRECT(ADDRESS(($AO809-1)*36+($AP809-1)*12+6,COLUMN())):INDIRECT(ADDRESS(($AO809-1)*36+($AP809-1)*12+$AQ809+4,COLUMN())),INDIRECT(ADDRESS(($AO809-1)*3+$AP809+5,$AQ809+20)))&gt;=1,0,INDIRECT(ADDRESS(($AO809-1)*3+$AP809+5,$AQ809+20)))))</f>
        <v>0</v>
      </c>
      <c r="AU809" s="304">
        <f ca="1">COUNTIF(INDIRECT("U"&amp;(ROW()+12*(($AO809-1)*3+$AP809)-ROW())/12+5):INDIRECT("AF"&amp;(ROW()+12*(($AO809-1)*3+$AP809)-ROW())/12+5),AT809)</f>
        <v>0</v>
      </c>
      <c r="AV809" s="304">
        <f ca="1">IF(AND(AR809+AT809&gt;0,AS809+AU809&gt;0),COUNTIF(AV$6:AV808,"&gt;0")+1,0)</f>
        <v>0</v>
      </c>
    </row>
    <row r="810" spans="41:48" x14ac:dyDescent="0.15">
      <c r="AO810" s="304">
        <v>23</v>
      </c>
      <c r="AP810" s="304">
        <v>2</v>
      </c>
      <c r="AQ810" s="304">
        <v>1</v>
      </c>
      <c r="AR810" s="306">
        <f ca="1">IF($AQ810=1,IF(INDIRECT(ADDRESS(($AO810-1)*3+$AP810+5,$AQ810+7))="",0,INDIRECT(ADDRESS(($AO810-1)*3+$AP810+5,$AQ810+7))),IF(INDIRECT(ADDRESS(($AO810-1)*3+$AP810+5,$AQ810+7))="",0,IF(COUNTIF(INDIRECT(ADDRESS(($AO810-1)*36+($AP810-1)*12+6,COLUMN())):INDIRECT(ADDRESS(($AO810-1)*36+($AP810-1)*12+$AQ810+4,COLUMN())),INDIRECT(ADDRESS(($AO810-1)*3+$AP810+5,$AQ810+7)))&gt;=1,0,INDIRECT(ADDRESS(($AO810-1)*3+$AP810+5,$AQ810+7)))))</f>
        <v>0</v>
      </c>
      <c r="AS810" s="304">
        <f ca="1">COUNTIF(INDIRECT("H"&amp;(ROW()+12*(($AO810-1)*3+$AP810)-ROW())/12+5):INDIRECT("S"&amp;(ROW()+12*(($AO810-1)*3+$AP810)-ROW())/12+5),AR810)</f>
        <v>0</v>
      </c>
      <c r="AT810" s="306">
        <f ca="1">IF($AQ810=1,IF(INDIRECT(ADDRESS(($AO810-1)*3+$AP810+5,$AQ810+20))="",0,INDIRECT(ADDRESS(($AO810-1)*3+$AP810+5,$AQ810+20))),IF(INDIRECT(ADDRESS(($AO810-1)*3+$AP810+5,$AQ810+20))="",0,IF(COUNTIF(INDIRECT(ADDRESS(($AO810-1)*36+($AP810-1)*12+6,COLUMN())):INDIRECT(ADDRESS(($AO810-1)*36+($AP810-1)*12+$AQ810+4,COLUMN())),INDIRECT(ADDRESS(($AO810-1)*3+$AP810+5,$AQ810+20)))&gt;=1,0,INDIRECT(ADDRESS(($AO810-1)*3+$AP810+5,$AQ810+20)))))</f>
        <v>0</v>
      </c>
      <c r="AU810" s="304">
        <f ca="1">COUNTIF(INDIRECT("U"&amp;(ROW()+12*(($AO810-1)*3+$AP810)-ROW())/12+5):INDIRECT("AF"&amp;(ROW()+12*(($AO810-1)*3+$AP810)-ROW())/12+5),AT810)</f>
        <v>0</v>
      </c>
      <c r="AV810" s="304">
        <f ca="1">IF(AND(AR810+AT810&gt;0,AS810+AU810&gt;0),COUNTIF(AV$6:AV809,"&gt;0")+1,0)</f>
        <v>0</v>
      </c>
    </row>
    <row r="811" spans="41:48" x14ac:dyDescent="0.15">
      <c r="AO811" s="304">
        <v>23</v>
      </c>
      <c r="AP811" s="304">
        <v>2</v>
      </c>
      <c r="AQ811" s="304">
        <v>2</v>
      </c>
      <c r="AR811" s="306">
        <f ca="1">IF($AQ811=1,IF(INDIRECT(ADDRESS(($AO811-1)*3+$AP811+5,$AQ811+7))="",0,INDIRECT(ADDRESS(($AO811-1)*3+$AP811+5,$AQ811+7))),IF(INDIRECT(ADDRESS(($AO811-1)*3+$AP811+5,$AQ811+7))="",0,IF(COUNTIF(INDIRECT(ADDRESS(($AO811-1)*36+($AP811-1)*12+6,COLUMN())):INDIRECT(ADDRESS(($AO811-1)*36+($AP811-1)*12+$AQ811+4,COLUMN())),INDIRECT(ADDRESS(($AO811-1)*3+$AP811+5,$AQ811+7)))&gt;=1,0,INDIRECT(ADDRESS(($AO811-1)*3+$AP811+5,$AQ811+7)))))</f>
        <v>0</v>
      </c>
      <c r="AS811" s="304">
        <f ca="1">COUNTIF(INDIRECT("H"&amp;(ROW()+12*(($AO811-1)*3+$AP811)-ROW())/12+5):INDIRECT("S"&amp;(ROW()+12*(($AO811-1)*3+$AP811)-ROW())/12+5),AR811)</f>
        <v>0</v>
      </c>
      <c r="AT811" s="306">
        <f ca="1">IF($AQ811=1,IF(INDIRECT(ADDRESS(($AO811-1)*3+$AP811+5,$AQ811+20))="",0,INDIRECT(ADDRESS(($AO811-1)*3+$AP811+5,$AQ811+20))),IF(INDIRECT(ADDRESS(($AO811-1)*3+$AP811+5,$AQ811+20))="",0,IF(COUNTIF(INDIRECT(ADDRESS(($AO811-1)*36+($AP811-1)*12+6,COLUMN())):INDIRECT(ADDRESS(($AO811-1)*36+($AP811-1)*12+$AQ811+4,COLUMN())),INDIRECT(ADDRESS(($AO811-1)*3+$AP811+5,$AQ811+20)))&gt;=1,0,INDIRECT(ADDRESS(($AO811-1)*3+$AP811+5,$AQ811+20)))))</f>
        <v>0</v>
      </c>
      <c r="AU811" s="304">
        <f ca="1">COUNTIF(INDIRECT("U"&amp;(ROW()+12*(($AO811-1)*3+$AP811)-ROW())/12+5):INDIRECT("AF"&amp;(ROW()+12*(($AO811-1)*3+$AP811)-ROW())/12+5),AT811)</f>
        <v>0</v>
      </c>
      <c r="AV811" s="304">
        <f ca="1">IF(AND(AR811+AT811&gt;0,AS811+AU811&gt;0),COUNTIF(AV$6:AV810,"&gt;0")+1,0)</f>
        <v>0</v>
      </c>
    </row>
    <row r="812" spans="41:48" x14ac:dyDescent="0.15">
      <c r="AO812" s="304">
        <v>23</v>
      </c>
      <c r="AP812" s="304">
        <v>2</v>
      </c>
      <c r="AQ812" s="304">
        <v>3</v>
      </c>
      <c r="AR812" s="306">
        <f ca="1">IF($AQ812=1,IF(INDIRECT(ADDRESS(($AO812-1)*3+$AP812+5,$AQ812+7))="",0,INDIRECT(ADDRESS(($AO812-1)*3+$AP812+5,$AQ812+7))),IF(INDIRECT(ADDRESS(($AO812-1)*3+$AP812+5,$AQ812+7))="",0,IF(COUNTIF(INDIRECT(ADDRESS(($AO812-1)*36+($AP812-1)*12+6,COLUMN())):INDIRECT(ADDRESS(($AO812-1)*36+($AP812-1)*12+$AQ812+4,COLUMN())),INDIRECT(ADDRESS(($AO812-1)*3+$AP812+5,$AQ812+7)))&gt;=1,0,INDIRECT(ADDRESS(($AO812-1)*3+$AP812+5,$AQ812+7)))))</f>
        <v>0</v>
      </c>
      <c r="AS812" s="304">
        <f ca="1">COUNTIF(INDIRECT("H"&amp;(ROW()+12*(($AO812-1)*3+$AP812)-ROW())/12+5):INDIRECT("S"&amp;(ROW()+12*(($AO812-1)*3+$AP812)-ROW())/12+5),AR812)</f>
        <v>0</v>
      </c>
      <c r="AT812" s="306">
        <f ca="1">IF($AQ812=1,IF(INDIRECT(ADDRESS(($AO812-1)*3+$AP812+5,$AQ812+20))="",0,INDIRECT(ADDRESS(($AO812-1)*3+$AP812+5,$AQ812+20))),IF(INDIRECT(ADDRESS(($AO812-1)*3+$AP812+5,$AQ812+20))="",0,IF(COUNTIF(INDIRECT(ADDRESS(($AO812-1)*36+($AP812-1)*12+6,COLUMN())):INDIRECT(ADDRESS(($AO812-1)*36+($AP812-1)*12+$AQ812+4,COLUMN())),INDIRECT(ADDRESS(($AO812-1)*3+$AP812+5,$AQ812+20)))&gt;=1,0,INDIRECT(ADDRESS(($AO812-1)*3+$AP812+5,$AQ812+20)))))</f>
        <v>0</v>
      </c>
      <c r="AU812" s="304">
        <f ca="1">COUNTIF(INDIRECT("U"&amp;(ROW()+12*(($AO812-1)*3+$AP812)-ROW())/12+5):INDIRECT("AF"&amp;(ROW()+12*(($AO812-1)*3+$AP812)-ROW())/12+5),AT812)</f>
        <v>0</v>
      </c>
      <c r="AV812" s="304">
        <f ca="1">IF(AND(AR812+AT812&gt;0,AS812+AU812&gt;0),COUNTIF(AV$6:AV811,"&gt;0")+1,0)</f>
        <v>0</v>
      </c>
    </row>
    <row r="813" spans="41:48" x14ac:dyDescent="0.15">
      <c r="AO813" s="304">
        <v>23</v>
      </c>
      <c r="AP813" s="304">
        <v>2</v>
      </c>
      <c r="AQ813" s="304">
        <v>4</v>
      </c>
      <c r="AR813" s="306">
        <f ca="1">IF($AQ813=1,IF(INDIRECT(ADDRESS(($AO813-1)*3+$AP813+5,$AQ813+7))="",0,INDIRECT(ADDRESS(($AO813-1)*3+$AP813+5,$AQ813+7))),IF(INDIRECT(ADDRESS(($AO813-1)*3+$AP813+5,$AQ813+7))="",0,IF(COUNTIF(INDIRECT(ADDRESS(($AO813-1)*36+($AP813-1)*12+6,COLUMN())):INDIRECT(ADDRESS(($AO813-1)*36+($AP813-1)*12+$AQ813+4,COLUMN())),INDIRECT(ADDRESS(($AO813-1)*3+$AP813+5,$AQ813+7)))&gt;=1,0,INDIRECT(ADDRESS(($AO813-1)*3+$AP813+5,$AQ813+7)))))</f>
        <v>0</v>
      </c>
      <c r="AS813" s="304">
        <f ca="1">COUNTIF(INDIRECT("H"&amp;(ROW()+12*(($AO813-1)*3+$AP813)-ROW())/12+5):INDIRECT("S"&amp;(ROW()+12*(($AO813-1)*3+$AP813)-ROW())/12+5),AR813)</f>
        <v>0</v>
      </c>
      <c r="AT813" s="306">
        <f ca="1">IF($AQ813=1,IF(INDIRECT(ADDRESS(($AO813-1)*3+$AP813+5,$AQ813+20))="",0,INDIRECT(ADDRESS(($AO813-1)*3+$AP813+5,$AQ813+20))),IF(INDIRECT(ADDRESS(($AO813-1)*3+$AP813+5,$AQ813+20))="",0,IF(COUNTIF(INDIRECT(ADDRESS(($AO813-1)*36+($AP813-1)*12+6,COLUMN())):INDIRECT(ADDRESS(($AO813-1)*36+($AP813-1)*12+$AQ813+4,COLUMN())),INDIRECT(ADDRESS(($AO813-1)*3+$AP813+5,$AQ813+20)))&gt;=1,0,INDIRECT(ADDRESS(($AO813-1)*3+$AP813+5,$AQ813+20)))))</f>
        <v>0</v>
      </c>
      <c r="AU813" s="304">
        <f ca="1">COUNTIF(INDIRECT("U"&amp;(ROW()+12*(($AO813-1)*3+$AP813)-ROW())/12+5):INDIRECT("AF"&amp;(ROW()+12*(($AO813-1)*3+$AP813)-ROW())/12+5),AT813)</f>
        <v>0</v>
      </c>
      <c r="AV813" s="304">
        <f ca="1">IF(AND(AR813+AT813&gt;0,AS813+AU813&gt;0),COUNTIF(AV$6:AV812,"&gt;0")+1,0)</f>
        <v>0</v>
      </c>
    </row>
    <row r="814" spans="41:48" x14ac:dyDescent="0.15">
      <c r="AO814" s="304">
        <v>23</v>
      </c>
      <c r="AP814" s="304">
        <v>2</v>
      </c>
      <c r="AQ814" s="304">
        <v>5</v>
      </c>
      <c r="AR814" s="306">
        <f ca="1">IF($AQ814=1,IF(INDIRECT(ADDRESS(($AO814-1)*3+$AP814+5,$AQ814+7))="",0,INDIRECT(ADDRESS(($AO814-1)*3+$AP814+5,$AQ814+7))),IF(INDIRECT(ADDRESS(($AO814-1)*3+$AP814+5,$AQ814+7))="",0,IF(COUNTIF(INDIRECT(ADDRESS(($AO814-1)*36+($AP814-1)*12+6,COLUMN())):INDIRECT(ADDRESS(($AO814-1)*36+($AP814-1)*12+$AQ814+4,COLUMN())),INDIRECT(ADDRESS(($AO814-1)*3+$AP814+5,$AQ814+7)))&gt;=1,0,INDIRECT(ADDRESS(($AO814-1)*3+$AP814+5,$AQ814+7)))))</f>
        <v>0</v>
      </c>
      <c r="AS814" s="304">
        <f ca="1">COUNTIF(INDIRECT("H"&amp;(ROW()+12*(($AO814-1)*3+$AP814)-ROW())/12+5):INDIRECT("S"&amp;(ROW()+12*(($AO814-1)*3+$AP814)-ROW())/12+5),AR814)</f>
        <v>0</v>
      </c>
      <c r="AT814" s="306">
        <f ca="1">IF($AQ814=1,IF(INDIRECT(ADDRESS(($AO814-1)*3+$AP814+5,$AQ814+20))="",0,INDIRECT(ADDRESS(($AO814-1)*3+$AP814+5,$AQ814+20))),IF(INDIRECT(ADDRESS(($AO814-1)*3+$AP814+5,$AQ814+20))="",0,IF(COUNTIF(INDIRECT(ADDRESS(($AO814-1)*36+($AP814-1)*12+6,COLUMN())):INDIRECT(ADDRESS(($AO814-1)*36+($AP814-1)*12+$AQ814+4,COLUMN())),INDIRECT(ADDRESS(($AO814-1)*3+$AP814+5,$AQ814+20)))&gt;=1,0,INDIRECT(ADDRESS(($AO814-1)*3+$AP814+5,$AQ814+20)))))</f>
        <v>0</v>
      </c>
      <c r="AU814" s="304">
        <f ca="1">COUNTIF(INDIRECT("U"&amp;(ROW()+12*(($AO814-1)*3+$AP814)-ROW())/12+5):INDIRECT("AF"&amp;(ROW()+12*(($AO814-1)*3+$AP814)-ROW())/12+5),AT814)</f>
        <v>0</v>
      </c>
      <c r="AV814" s="304">
        <f ca="1">IF(AND(AR814+AT814&gt;0,AS814+AU814&gt;0),COUNTIF(AV$6:AV813,"&gt;0")+1,0)</f>
        <v>0</v>
      </c>
    </row>
    <row r="815" spans="41:48" x14ac:dyDescent="0.15">
      <c r="AO815" s="304">
        <v>23</v>
      </c>
      <c r="AP815" s="304">
        <v>2</v>
      </c>
      <c r="AQ815" s="304">
        <v>6</v>
      </c>
      <c r="AR815" s="306">
        <f ca="1">IF($AQ815=1,IF(INDIRECT(ADDRESS(($AO815-1)*3+$AP815+5,$AQ815+7))="",0,INDIRECT(ADDRESS(($AO815-1)*3+$AP815+5,$AQ815+7))),IF(INDIRECT(ADDRESS(($AO815-1)*3+$AP815+5,$AQ815+7))="",0,IF(COUNTIF(INDIRECT(ADDRESS(($AO815-1)*36+($AP815-1)*12+6,COLUMN())):INDIRECT(ADDRESS(($AO815-1)*36+($AP815-1)*12+$AQ815+4,COLUMN())),INDIRECT(ADDRESS(($AO815-1)*3+$AP815+5,$AQ815+7)))&gt;=1,0,INDIRECT(ADDRESS(($AO815-1)*3+$AP815+5,$AQ815+7)))))</f>
        <v>0</v>
      </c>
      <c r="AS815" s="304">
        <f ca="1">COUNTIF(INDIRECT("H"&amp;(ROW()+12*(($AO815-1)*3+$AP815)-ROW())/12+5):INDIRECT("S"&amp;(ROW()+12*(($AO815-1)*3+$AP815)-ROW())/12+5),AR815)</f>
        <v>0</v>
      </c>
      <c r="AT815" s="306">
        <f ca="1">IF($AQ815=1,IF(INDIRECT(ADDRESS(($AO815-1)*3+$AP815+5,$AQ815+20))="",0,INDIRECT(ADDRESS(($AO815-1)*3+$AP815+5,$AQ815+20))),IF(INDIRECT(ADDRESS(($AO815-1)*3+$AP815+5,$AQ815+20))="",0,IF(COUNTIF(INDIRECT(ADDRESS(($AO815-1)*36+($AP815-1)*12+6,COLUMN())):INDIRECT(ADDRESS(($AO815-1)*36+($AP815-1)*12+$AQ815+4,COLUMN())),INDIRECT(ADDRESS(($AO815-1)*3+$AP815+5,$AQ815+20)))&gt;=1,0,INDIRECT(ADDRESS(($AO815-1)*3+$AP815+5,$AQ815+20)))))</f>
        <v>0</v>
      </c>
      <c r="AU815" s="304">
        <f ca="1">COUNTIF(INDIRECT("U"&amp;(ROW()+12*(($AO815-1)*3+$AP815)-ROW())/12+5):INDIRECT("AF"&amp;(ROW()+12*(($AO815-1)*3+$AP815)-ROW())/12+5),AT815)</f>
        <v>0</v>
      </c>
      <c r="AV815" s="304">
        <f ca="1">IF(AND(AR815+AT815&gt;0,AS815+AU815&gt;0),COUNTIF(AV$6:AV814,"&gt;0")+1,0)</f>
        <v>0</v>
      </c>
    </row>
    <row r="816" spans="41:48" x14ac:dyDescent="0.15">
      <c r="AO816" s="304">
        <v>23</v>
      </c>
      <c r="AP816" s="304">
        <v>2</v>
      </c>
      <c r="AQ816" s="304">
        <v>7</v>
      </c>
      <c r="AR816" s="306">
        <f ca="1">IF($AQ816=1,IF(INDIRECT(ADDRESS(($AO816-1)*3+$AP816+5,$AQ816+7))="",0,INDIRECT(ADDRESS(($AO816-1)*3+$AP816+5,$AQ816+7))),IF(INDIRECT(ADDRESS(($AO816-1)*3+$AP816+5,$AQ816+7))="",0,IF(COUNTIF(INDIRECT(ADDRESS(($AO816-1)*36+($AP816-1)*12+6,COLUMN())):INDIRECT(ADDRESS(($AO816-1)*36+($AP816-1)*12+$AQ816+4,COLUMN())),INDIRECT(ADDRESS(($AO816-1)*3+$AP816+5,$AQ816+7)))&gt;=1,0,INDIRECT(ADDRESS(($AO816-1)*3+$AP816+5,$AQ816+7)))))</f>
        <v>0</v>
      </c>
      <c r="AS816" s="304">
        <f ca="1">COUNTIF(INDIRECT("H"&amp;(ROW()+12*(($AO816-1)*3+$AP816)-ROW())/12+5):INDIRECT("S"&amp;(ROW()+12*(($AO816-1)*3+$AP816)-ROW())/12+5),AR816)</f>
        <v>0</v>
      </c>
      <c r="AT816" s="306">
        <f ca="1">IF($AQ816=1,IF(INDIRECT(ADDRESS(($AO816-1)*3+$AP816+5,$AQ816+20))="",0,INDIRECT(ADDRESS(($AO816-1)*3+$AP816+5,$AQ816+20))),IF(INDIRECT(ADDRESS(($AO816-1)*3+$AP816+5,$AQ816+20))="",0,IF(COUNTIF(INDIRECT(ADDRESS(($AO816-1)*36+($AP816-1)*12+6,COLUMN())):INDIRECT(ADDRESS(($AO816-1)*36+($AP816-1)*12+$AQ816+4,COLUMN())),INDIRECT(ADDRESS(($AO816-1)*3+$AP816+5,$AQ816+20)))&gt;=1,0,INDIRECT(ADDRESS(($AO816-1)*3+$AP816+5,$AQ816+20)))))</f>
        <v>0</v>
      </c>
      <c r="AU816" s="304">
        <f ca="1">COUNTIF(INDIRECT("U"&amp;(ROW()+12*(($AO816-1)*3+$AP816)-ROW())/12+5):INDIRECT("AF"&amp;(ROW()+12*(($AO816-1)*3+$AP816)-ROW())/12+5),AT816)</f>
        <v>0</v>
      </c>
      <c r="AV816" s="304">
        <f ca="1">IF(AND(AR816+AT816&gt;0,AS816+AU816&gt;0),COUNTIF(AV$6:AV815,"&gt;0")+1,0)</f>
        <v>0</v>
      </c>
    </row>
    <row r="817" spans="41:48" x14ac:dyDescent="0.15">
      <c r="AO817" s="304">
        <v>23</v>
      </c>
      <c r="AP817" s="304">
        <v>2</v>
      </c>
      <c r="AQ817" s="304">
        <v>8</v>
      </c>
      <c r="AR817" s="306">
        <f ca="1">IF($AQ817=1,IF(INDIRECT(ADDRESS(($AO817-1)*3+$AP817+5,$AQ817+7))="",0,INDIRECT(ADDRESS(($AO817-1)*3+$AP817+5,$AQ817+7))),IF(INDIRECT(ADDRESS(($AO817-1)*3+$AP817+5,$AQ817+7))="",0,IF(COUNTIF(INDIRECT(ADDRESS(($AO817-1)*36+($AP817-1)*12+6,COLUMN())):INDIRECT(ADDRESS(($AO817-1)*36+($AP817-1)*12+$AQ817+4,COLUMN())),INDIRECT(ADDRESS(($AO817-1)*3+$AP817+5,$AQ817+7)))&gt;=1,0,INDIRECT(ADDRESS(($AO817-1)*3+$AP817+5,$AQ817+7)))))</f>
        <v>0</v>
      </c>
      <c r="AS817" s="304">
        <f ca="1">COUNTIF(INDIRECT("H"&amp;(ROW()+12*(($AO817-1)*3+$AP817)-ROW())/12+5):INDIRECT("S"&amp;(ROW()+12*(($AO817-1)*3+$AP817)-ROW())/12+5),AR817)</f>
        <v>0</v>
      </c>
      <c r="AT817" s="306">
        <f ca="1">IF($AQ817=1,IF(INDIRECT(ADDRESS(($AO817-1)*3+$AP817+5,$AQ817+20))="",0,INDIRECT(ADDRESS(($AO817-1)*3+$AP817+5,$AQ817+20))),IF(INDIRECT(ADDRESS(($AO817-1)*3+$AP817+5,$AQ817+20))="",0,IF(COUNTIF(INDIRECT(ADDRESS(($AO817-1)*36+($AP817-1)*12+6,COLUMN())):INDIRECT(ADDRESS(($AO817-1)*36+($AP817-1)*12+$AQ817+4,COLUMN())),INDIRECT(ADDRESS(($AO817-1)*3+$AP817+5,$AQ817+20)))&gt;=1,0,INDIRECT(ADDRESS(($AO817-1)*3+$AP817+5,$AQ817+20)))))</f>
        <v>0</v>
      </c>
      <c r="AU817" s="304">
        <f ca="1">COUNTIF(INDIRECT("U"&amp;(ROW()+12*(($AO817-1)*3+$AP817)-ROW())/12+5):INDIRECT("AF"&amp;(ROW()+12*(($AO817-1)*3+$AP817)-ROW())/12+5),AT817)</f>
        <v>0</v>
      </c>
      <c r="AV817" s="304">
        <f ca="1">IF(AND(AR817+AT817&gt;0,AS817+AU817&gt;0),COUNTIF(AV$6:AV816,"&gt;0")+1,0)</f>
        <v>0</v>
      </c>
    </row>
    <row r="818" spans="41:48" x14ac:dyDescent="0.15">
      <c r="AO818" s="304">
        <v>23</v>
      </c>
      <c r="AP818" s="304">
        <v>2</v>
      </c>
      <c r="AQ818" s="304">
        <v>9</v>
      </c>
      <c r="AR818" s="306">
        <f ca="1">IF($AQ818=1,IF(INDIRECT(ADDRESS(($AO818-1)*3+$AP818+5,$AQ818+7))="",0,INDIRECT(ADDRESS(($AO818-1)*3+$AP818+5,$AQ818+7))),IF(INDIRECT(ADDRESS(($AO818-1)*3+$AP818+5,$AQ818+7))="",0,IF(COUNTIF(INDIRECT(ADDRESS(($AO818-1)*36+($AP818-1)*12+6,COLUMN())):INDIRECT(ADDRESS(($AO818-1)*36+($AP818-1)*12+$AQ818+4,COLUMN())),INDIRECT(ADDRESS(($AO818-1)*3+$AP818+5,$AQ818+7)))&gt;=1,0,INDIRECT(ADDRESS(($AO818-1)*3+$AP818+5,$AQ818+7)))))</f>
        <v>0</v>
      </c>
      <c r="AS818" s="304">
        <f ca="1">COUNTIF(INDIRECT("H"&amp;(ROW()+12*(($AO818-1)*3+$AP818)-ROW())/12+5):INDIRECT("S"&amp;(ROW()+12*(($AO818-1)*3+$AP818)-ROW())/12+5),AR818)</f>
        <v>0</v>
      </c>
      <c r="AT818" s="306">
        <f ca="1">IF($AQ818=1,IF(INDIRECT(ADDRESS(($AO818-1)*3+$AP818+5,$AQ818+20))="",0,INDIRECT(ADDRESS(($AO818-1)*3+$AP818+5,$AQ818+20))),IF(INDIRECT(ADDRESS(($AO818-1)*3+$AP818+5,$AQ818+20))="",0,IF(COUNTIF(INDIRECT(ADDRESS(($AO818-1)*36+($AP818-1)*12+6,COLUMN())):INDIRECT(ADDRESS(($AO818-1)*36+($AP818-1)*12+$AQ818+4,COLUMN())),INDIRECT(ADDRESS(($AO818-1)*3+$AP818+5,$AQ818+20)))&gt;=1,0,INDIRECT(ADDRESS(($AO818-1)*3+$AP818+5,$AQ818+20)))))</f>
        <v>0</v>
      </c>
      <c r="AU818" s="304">
        <f ca="1">COUNTIF(INDIRECT("U"&amp;(ROW()+12*(($AO818-1)*3+$AP818)-ROW())/12+5):INDIRECT("AF"&amp;(ROW()+12*(($AO818-1)*3+$AP818)-ROW())/12+5),AT818)</f>
        <v>0</v>
      </c>
      <c r="AV818" s="304">
        <f ca="1">IF(AND(AR818+AT818&gt;0,AS818+AU818&gt;0),COUNTIF(AV$6:AV817,"&gt;0")+1,0)</f>
        <v>0</v>
      </c>
    </row>
    <row r="819" spans="41:48" x14ac:dyDescent="0.15">
      <c r="AO819" s="304">
        <v>23</v>
      </c>
      <c r="AP819" s="304">
        <v>2</v>
      </c>
      <c r="AQ819" s="304">
        <v>10</v>
      </c>
      <c r="AR819" s="306">
        <f ca="1">IF($AQ819=1,IF(INDIRECT(ADDRESS(($AO819-1)*3+$AP819+5,$AQ819+7))="",0,INDIRECT(ADDRESS(($AO819-1)*3+$AP819+5,$AQ819+7))),IF(INDIRECT(ADDRESS(($AO819-1)*3+$AP819+5,$AQ819+7))="",0,IF(COUNTIF(INDIRECT(ADDRESS(($AO819-1)*36+($AP819-1)*12+6,COLUMN())):INDIRECT(ADDRESS(($AO819-1)*36+($AP819-1)*12+$AQ819+4,COLUMN())),INDIRECT(ADDRESS(($AO819-1)*3+$AP819+5,$AQ819+7)))&gt;=1,0,INDIRECT(ADDRESS(($AO819-1)*3+$AP819+5,$AQ819+7)))))</f>
        <v>0</v>
      </c>
      <c r="AS819" s="304">
        <f ca="1">COUNTIF(INDIRECT("H"&amp;(ROW()+12*(($AO819-1)*3+$AP819)-ROW())/12+5):INDIRECT("S"&amp;(ROW()+12*(($AO819-1)*3+$AP819)-ROW())/12+5),AR819)</f>
        <v>0</v>
      </c>
      <c r="AT819" s="306">
        <f ca="1">IF($AQ819=1,IF(INDIRECT(ADDRESS(($AO819-1)*3+$AP819+5,$AQ819+20))="",0,INDIRECT(ADDRESS(($AO819-1)*3+$AP819+5,$AQ819+20))),IF(INDIRECT(ADDRESS(($AO819-1)*3+$AP819+5,$AQ819+20))="",0,IF(COUNTIF(INDIRECT(ADDRESS(($AO819-1)*36+($AP819-1)*12+6,COLUMN())):INDIRECT(ADDRESS(($AO819-1)*36+($AP819-1)*12+$AQ819+4,COLUMN())),INDIRECT(ADDRESS(($AO819-1)*3+$AP819+5,$AQ819+20)))&gt;=1,0,INDIRECT(ADDRESS(($AO819-1)*3+$AP819+5,$AQ819+20)))))</f>
        <v>0</v>
      </c>
      <c r="AU819" s="304">
        <f ca="1">COUNTIF(INDIRECT("U"&amp;(ROW()+12*(($AO819-1)*3+$AP819)-ROW())/12+5):INDIRECT("AF"&amp;(ROW()+12*(($AO819-1)*3+$AP819)-ROW())/12+5),AT819)</f>
        <v>0</v>
      </c>
      <c r="AV819" s="304">
        <f ca="1">IF(AND(AR819+AT819&gt;0,AS819+AU819&gt;0),COUNTIF(AV$6:AV818,"&gt;0")+1,0)</f>
        <v>0</v>
      </c>
    </row>
    <row r="820" spans="41:48" x14ac:dyDescent="0.15">
      <c r="AO820" s="304">
        <v>23</v>
      </c>
      <c r="AP820" s="304">
        <v>2</v>
      </c>
      <c r="AQ820" s="304">
        <v>11</v>
      </c>
      <c r="AR820" s="306">
        <f ca="1">IF($AQ820=1,IF(INDIRECT(ADDRESS(($AO820-1)*3+$AP820+5,$AQ820+7))="",0,INDIRECT(ADDRESS(($AO820-1)*3+$AP820+5,$AQ820+7))),IF(INDIRECT(ADDRESS(($AO820-1)*3+$AP820+5,$AQ820+7))="",0,IF(COUNTIF(INDIRECT(ADDRESS(($AO820-1)*36+($AP820-1)*12+6,COLUMN())):INDIRECT(ADDRESS(($AO820-1)*36+($AP820-1)*12+$AQ820+4,COLUMN())),INDIRECT(ADDRESS(($AO820-1)*3+$AP820+5,$AQ820+7)))&gt;=1,0,INDIRECT(ADDRESS(($AO820-1)*3+$AP820+5,$AQ820+7)))))</f>
        <v>0</v>
      </c>
      <c r="AS820" s="304">
        <f ca="1">COUNTIF(INDIRECT("H"&amp;(ROW()+12*(($AO820-1)*3+$AP820)-ROW())/12+5):INDIRECT("S"&amp;(ROW()+12*(($AO820-1)*3+$AP820)-ROW())/12+5),AR820)</f>
        <v>0</v>
      </c>
      <c r="AT820" s="306">
        <f ca="1">IF($AQ820=1,IF(INDIRECT(ADDRESS(($AO820-1)*3+$AP820+5,$AQ820+20))="",0,INDIRECT(ADDRESS(($AO820-1)*3+$AP820+5,$AQ820+20))),IF(INDIRECT(ADDRESS(($AO820-1)*3+$AP820+5,$AQ820+20))="",0,IF(COUNTIF(INDIRECT(ADDRESS(($AO820-1)*36+($AP820-1)*12+6,COLUMN())):INDIRECT(ADDRESS(($AO820-1)*36+($AP820-1)*12+$AQ820+4,COLUMN())),INDIRECT(ADDRESS(($AO820-1)*3+$AP820+5,$AQ820+20)))&gt;=1,0,INDIRECT(ADDRESS(($AO820-1)*3+$AP820+5,$AQ820+20)))))</f>
        <v>0</v>
      </c>
      <c r="AU820" s="304">
        <f ca="1">COUNTIF(INDIRECT("U"&amp;(ROW()+12*(($AO820-1)*3+$AP820)-ROW())/12+5):INDIRECT("AF"&amp;(ROW()+12*(($AO820-1)*3+$AP820)-ROW())/12+5),AT820)</f>
        <v>0</v>
      </c>
      <c r="AV820" s="304">
        <f ca="1">IF(AND(AR820+AT820&gt;0,AS820+AU820&gt;0),COUNTIF(AV$6:AV819,"&gt;0")+1,0)</f>
        <v>0</v>
      </c>
    </row>
    <row r="821" spans="41:48" x14ac:dyDescent="0.15">
      <c r="AO821" s="304">
        <v>23</v>
      </c>
      <c r="AP821" s="304">
        <v>2</v>
      </c>
      <c r="AQ821" s="304">
        <v>12</v>
      </c>
      <c r="AR821" s="306">
        <f ca="1">IF($AQ821=1,IF(INDIRECT(ADDRESS(($AO821-1)*3+$AP821+5,$AQ821+7))="",0,INDIRECT(ADDRESS(($AO821-1)*3+$AP821+5,$AQ821+7))),IF(INDIRECT(ADDRESS(($AO821-1)*3+$AP821+5,$AQ821+7))="",0,IF(COUNTIF(INDIRECT(ADDRESS(($AO821-1)*36+($AP821-1)*12+6,COLUMN())):INDIRECT(ADDRESS(($AO821-1)*36+($AP821-1)*12+$AQ821+4,COLUMN())),INDIRECT(ADDRESS(($AO821-1)*3+$AP821+5,$AQ821+7)))&gt;=1,0,INDIRECT(ADDRESS(($AO821-1)*3+$AP821+5,$AQ821+7)))))</f>
        <v>0</v>
      </c>
      <c r="AS821" s="304">
        <f ca="1">COUNTIF(INDIRECT("H"&amp;(ROW()+12*(($AO821-1)*3+$AP821)-ROW())/12+5):INDIRECT("S"&amp;(ROW()+12*(($AO821-1)*3+$AP821)-ROW())/12+5),AR821)</f>
        <v>0</v>
      </c>
      <c r="AT821" s="306">
        <f ca="1">IF($AQ821=1,IF(INDIRECT(ADDRESS(($AO821-1)*3+$AP821+5,$AQ821+20))="",0,INDIRECT(ADDRESS(($AO821-1)*3+$AP821+5,$AQ821+20))),IF(INDIRECT(ADDRESS(($AO821-1)*3+$AP821+5,$AQ821+20))="",0,IF(COUNTIF(INDIRECT(ADDRESS(($AO821-1)*36+($AP821-1)*12+6,COLUMN())):INDIRECT(ADDRESS(($AO821-1)*36+($AP821-1)*12+$AQ821+4,COLUMN())),INDIRECT(ADDRESS(($AO821-1)*3+$AP821+5,$AQ821+20)))&gt;=1,0,INDIRECT(ADDRESS(($AO821-1)*3+$AP821+5,$AQ821+20)))))</f>
        <v>0</v>
      </c>
      <c r="AU821" s="304">
        <f ca="1">COUNTIF(INDIRECT("U"&amp;(ROW()+12*(($AO821-1)*3+$AP821)-ROW())/12+5):INDIRECT("AF"&amp;(ROW()+12*(($AO821-1)*3+$AP821)-ROW())/12+5),AT821)</f>
        <v>0</v>
      </c>
      <c r="AV821" s="304">
        <f ca="1">IF(AND(AR821+AT821&gt;0,AS821+AU821&gt;0),COUNTIF(AV$6:AV820,"&gt;0")+1,0)</f>
        <v>0</v>
      </c>
    </row>
    <row r="822" spans="41:48" x14ac:dyDescent="0.15">
      <c r="AO822" s="304">
        <v>23</v>
      </c>
      <c r="AP822" s="304">
        <v>3</v>
      </c>
      <c r="AQ822" s="304">
        <v>1</v>
      </c>
      <c r="AR822" s="306">
        <f ca="1">IF($AQ822=1,IF(INDIRECT(ADDRESS(($AO822-1)*3+$AP822+5,$AQ822+7))="",0,INDIRECT(ADDRESS(($AO822-1)*3+$AP822+5,$AQ822+7))),IF(INDIRECT(ADDRESS(($AO822-1)*3+$AP822+5,$AQ822+7))="",0,IF(COUNTIF(INDIRECT(ADDRESS(($AO822-1)*36+($AP822-1)*12+6,COLUMN())):INDIRECT(ADDRESS(($AO822-1)*36+($AP822-1)*12+$AQ822+4,COLUMN())),INDIRECT(ADDRESS(($AO822-1)*3+$AP822+5,$AQ822+7)))&gt;=1,0,INDIRECT(ADDRESS(($AO822-1)*3+$AP822+5,$AQ822+7)))))</f>
        <v>0</v>
      </c>
      <c r="AS822" s="304">
        <f ca="1">COUNTIF(INDIRECT("H"&amp;(ROW()+12*(($AO822-1)*3+$AP822)-ROW())/12+5):INDIRECT("S"&amp;(ROW()+12*(($AO822-1)*3+$AP822)-ROW())/12+5),AR822)</f>
        <v>0</v>
      </c>
      <c r="AT822" s="306">
        <f ca="1">IF($AQ822=1,IF(INDIRECT(ADDRESS(($AO822-1)*3+$AP822+5,$AQ822+20))="",0,INDIRECT(ADDRESS(($AO822-1)*3+$AP822+5,$AQ822+20))),IF(INDIRECT(ADDRESS(($AO822-1)*3+$AP822+5,$AQ822+20))="",0,IF(COUNTIF(INDIRECT(ADDRESS(($AO822-1)*36+($AP822-1)*12+6,COLUMN())):INDIRECT(ADDRESS(($AO822-1)*36+($AP822-1)*12+$AQ822+4,COLUMN())),INDIRECT(ADDRESS(($AO822-1)*3+$AP822+5,$AQ822+20)))&gt;=1,0,INDIRECT(ADDRESS(($AO822-1)*3+$AP822+5,$AQ822+20)))))</f>
        <v>0</v>
      </c>
      <c r="AU822" s="304">
        <f ca="1">COUNTIF(INDIRECT("U"&amp;(ROW()+12*(($AO822-1)*3+$AP822)-ROW())/12+5):INDIRECT("AF"&amp;(ROW()+12*(($AO822-1)*3+$AP822)-ROW())/12+5),AT822)</f>
        <v>0</v>
      </c>
      <c r="AV822" s="304">
        <f ca="1">IF(AND(AR822+AT822&gt;0,AS822+AU822&gt;0),COUNTIF(AV$6:AV821,"&gt;0")+1,0)</f>
        <v>0</v>
      </c>
    </row>
    <row r="823" spans="41:48" x14ac:dyDescent="0.15">
      <c r="AO823" s="304">
        <v>23</v>
      </c>
      <c r="AP823" s="304">
        <v>3</v>
      </c>
      <c r="AQ823" s="304">
        <v>2</v>
      </c>
      <c r="AR823" s="306">
        <f ca="1">IF($AQ823=1,IF(INDIRECT(ADDRESS(($AO823-1)*3+$AP823+5,$AQ823+7))="",0,INDIRECT(ADDRESS(($AO823-1)*3+$AP823+5,$AQ823+7))),IF(INDIRECT(ADDRESS(($AO823-1)*3+$AP823+5,$AQ823+7))="",0,IF(COUNTIF(INDIRECT(ADDRESS(($AO823-1)*36+($AP823-1)*12+6,COLUMN())):INDIRECT(ADDRESS(($AO823-1)*36+($AP823-1)*12+$AQ823+4,COLUMN())),INDIRECT(ADDRESS(($AO823-1)*3+$AP823+5,$AQ823+7)))&gt;=1,0,INDIRECT(ADDRESS(($AO823-1)*3+$AP823+5,$AQ823+7)))))</f>
        <v>0</v>
      </c>
      <c r="AS823" s="304">
        <f ca="1">COUNTIF(INDIRECT("H"&amp;(ROW()+12*(($AO823-1)*3+$AP823)-ROW())/12+5):INDIRECT("S"&amp;(ROW()+12*(($AO823-1)*3+$AP823)-ROW())/12+5),AR823)</f>
        <v>0</v>
      </c>
      <c r="AT823" s="306">
        <f ca="1">IF($AQ823=1,IF(INDIRECT(ADDRESS(($AO823-1)*3+$AP823+5,$AQ823+20))="",0,INDIRECT(ADDRESS(($AO823-1)*3+$AP823+5,$AQ823+20))),IF(INDIRECT(ADDRESS(($AO823-1)*3+$AP823+5,$AQ823+20))="",0,IF(COUNTIF(INDIRECT(ADDRESS(($AO823-1)*36+($AP823-1)*12+6,COLUMN())):INDIRECT(ADDRESS(($AO823-1)*36+($AP823-1)*12+$AQ823+4,COLUMN())),INDIRECT(ADDRESS(($AO823-1)*3+$AP823+5,$AQ823+20)))&gt;=1,0,INDIRECT(ADDRESS(($AO823-1)*3+$AP823+5,$AQ823+20)))))</f>
        <v>0</v>
      </c>
      <c r="AU823" s="304">
        <f ca="1">COUNTIF(INDIRECT("U"&amp;(ROW()+12*(($AO823-1)*3+$AP823)-ROW())/12+5):INDIRECT("AF"&amp;(ROW()+12*(($AO823-1)*3+$AP823)-ROW())/12+5),AT823)</f>
        <v>0</v>
      </c>
      <c r="AV823" s="304">
        <f ca="1">IF(AND(AR823+AT823&gt;0,AS823+AU823&gt;0),COUNTIF(AV$6:AV822,"&gt;0")+1,0)</f>
        <v>0</v>
      </c>
    </row>
    <row r="824" spans="41:48" x14ac:dyDescent="0.15">
      <c r="AO824" s="304">
        <v>23</v>
      </c>
      <c r="AP824" s="304">
        <v>3</v>
      </c>
      <c r="AQ824" s="304">
        <v>3</v>
      </c>
      <c r="AR824" s="306">
        <f ca="1">IF($AQ824=1,IF(INDIRECT(ADDRESS(($AO824-1)*3+$AP824+5,$AQ824+7))="",0,INDIRECT(ADDRESS(($AO824-1)*3+$AP824+5,$AQ824+7))),IF(INDIRECT(ADDRESS(($AO824-1)*3+$AP824+5,$AQ824+7))="",0,IF(COUNTIF(INDIRECT(ADDRESS(($AO824-1)*36+($AP824-1)*12+6,COLUMN())):INDIRECT(ADDRESS(($AO824-1)*36+($AP824-1)*12+$AQ824+4,COLUMN())),INDIRECT(ADDRESS(($AO824-1)*3+$AP824+5,$AQ824+7)))&gt;=1,0,INDIRECT(ADDRESS(($AO824-1)*3+$AP824+5,$AQ824+7)))))</f>
        <v>0</v>
      </c>
      <c r="AS824" s="304">
        <f ca="1">COUNTIF(INDIRECT("H"&amp;(ROW()+12*(($AO824-1)*3+$AP824)-ROW())/12+5):INDIRECT("S"&amp;(ROW()+12*(($AO824-1)*3+$AP824)-ROW())/12+5),AR824)</f>
        <v>0</v>
      </c>
      <c r="AT824" s="306">
        <f ca="1">IF($AQ824=1,IF(INDIRECT(ADDRESS(($AO824-1)*3+$AP824+5,$AQ824+20))="",0,INDIRECT(ADDRESS(($AO824-1)*3+$AP824+5,$AQ824+20))),IF(INDIRECT(ADDRESS(($AO824-1)*3+$AP824+5,$AQ824+20))="",0,IF(COUNTIF(INDIRECT(ADDRESS(($AO824-1)*36+($AP824-1)*12+6,COLUMN())):INDIRECT(ADDRESS(($AO824-1)*36+($AP824-1)*12+$AQ824+4,COLUMN())),INDIRECT(ADDRESS(($AO824-1)*3+$AP824+5,$AQ824+20)))&gt;=1,0,INDIRECT(ADDRESS(($AO824-1)*3+$AP824+5,$AQ824+20)))))</f>
        <v>0</v>
      </c>
      <c r="AU824" s="304">
        <f ca="1">COUNTIF(INDIRECT("U"&amp;(ROW()+12*(($AO824-1)*3+$AP824)-ROW())/12+5):INDIRECT("AF"&amp;(ROW()+12*(($AO824-1)*3+$AP824)-ROW())/12+5),AT824)</f>
        <v>0</v>
      </c>
      <c r="AV824" s="304">
        <f ca="1">IF(AND(AR824+AT824&gt;0,AS824+AU824&gt;0),COUNTIF(AV$6:AV823,"&gt;0")+1,0)</f>
        <v>0</v>
      </c>
    </row>
    <row r="825" spans="41:48" x14ac:dyDescent="0.15">
      <c r="AO825" s="304">
        <v>23</v>
      </c>
      <c r="AP825" s="304">
        <v>3</v>
      </c>
      <c r="AQ825" s="304">
        <v>4</v>
      </c>
      <c r="AR825" s="306">
        <f ca="1">IF($AQ825=1,IF(INDIRECT(ADDRESS(($AO825-1)*3+$AP825+5,$AQ825+7))="",0,INDIRECT(ADDRESS(($AO825-1)*3+$AP825+5,$AQ825+7))),IF(INDIRECT(ADDRESS(($AO825-1)*3+$AP825+5,$AQ825+7))="",0,IF(COUNTIF(INDIRECT(ADDRESS(($AO825-1)*36+($AP825-1)*12+6,COLUMN())):INDIRECT(ADDRESS(($AO825-1)*36+($AP825-1)*12+$AQ825+4,COLUMN())),INDIRECT(ADDRESS(($AO825-1)*3+$AP825+5,$AQ825+7)))&gt;=1,0,INDIRECT(ADDRESS(($AO825-1)*3+$AP825+5,$AQ825+7)))))</f>
        <v>0</v>
      </c>
      <c r="AS825" s="304">
        <f ca="1">COUNTIF(INDIRECT("H"&amp;(ROW()+12*(($AO825-1)*3+$AP825)-ROW())/12+5):INDIRECT("S"&amp;(ROW()+12*(($AO825-1)*3+$AP825)-ROW())/12+5),AR825)</f>
        <v>0</v>
      </c>
      <c r="AT825" s="306">
        <f ca="1">IF($AQ825=1,IF(INDIRECT(ADDRESS(($AO825-1)*3+$AP825+5,$AQ825+20))="",0,INDIRECT(ADDRESS(($AO825-1)*3+$AP825+5,$AQ825+20))),IF(INDIRECT(ADDRESS(($AO825-1)*3+$AP825+5,$AQ825+20))="",0,IF(COUNTIF(INDIRECT(ADDRESS(($AO825-1)*36+($AP825-1)*12+6,COLUMN())):INDIRECT(ADDRESS(($AO825-1)*36+($AP825-1)*12+$AQ825+4,COLUMN())),INDIRECT(ADDRESS(($AO825-1)*3+$AP825+5,$AQ825+20)))&gt;=1,0,INDIRECT(ADDRESS(($AO825-1)*3+$AP825+5,$AQ825+20)))))</f>
        <v>0</v>
      </c>
      <c r="AU825" s="304">
        <f ca="1">COUNTIF(INDIRECT("U"&amp;(ROW()+12*(($AO825-1)*3+$AP825)-ROW())/12+5):INDIRECT("AF"&amp;(ROW()+12*(($AO825-1)*3+$AP825)-ROW())/12+5),AT825)</f>
        <v>0</v>
      </c>
      <c r="AV825" s="304">
        <f ca="1">IF(AND(AR825+AT825&gt;0,AS825+AU825&gt;0),COUNTIF(AV$6:AV824,"&gt;0")+1,0)</f>
        <v>0</v>
      </c>
    </row>
    <row r="826" spans="41:48" x14ac:dyDescent="0.15">
      <c r="AO826" s="304">
        <v>23</v>
      </c>
      <c r="AP826" s="304">
        <v>3</v>
      </c>
      <c r="AQ826" s="304">
        <v>5</v>
      </c>
      <c r="AR826" s="306">
        <f ca="1">IF($AQ826=1,IF(INDIRECT(ADDRESS(($AO826-1)*3+$AP826+5,$AQ826+7))="",0,INDIRECT(ADDRESS(($AO826-1)*3+$AP826+5,$AQ826+7))),IF(INDIRECT(ADDRESS(($AO826-1)*3+$AP826+5,$AQ826+7))="",0,IF(COUNTIF(INDIRECT(ADDRESS(($AO826-1)*36+($AP826-1)*12+6,COLUMN())):INDIRECT(ADDRESS(($AO826-1)*36+($AP826-1)*12+$AQ826+4,COLUMN())),INDIRECT(ADDRESS(($AO826-1)*3+$AP826+5,$AQ826+7)))&gt;=1,0,INDIRECT(ADDRESS(($AO826-1)*3+$AP826+5,$AQ826+7)))))</f>
        <v>0</v>
      </c>
      <c r="AS826" s="304">
        <f ca="1">COUNTIF(INDIRECT("H"&amp;(ROW()+12*(($AO826-1)*3+$AP826)-ROW())/12+5):INDIRECT("S"&amp;(ROW()+12*(($AO826-1)*3+$AP826)-ROW())/12+5),AR826)</f>
        <v>0</v>
      </c>
      <c r="AT826" s="306">
        <f ca="1">IF($AQ826=1,IF(INDIRECT(ADDRESS(($AO826-1)*3+$AP826+5,$AQ826+20))="",0,INDIRECT(ADDRESS(($AO826-1)*3+$AP826+5,$AQ826+20))),IF(INDIRECT(ADDRESS(($AO826-1)*3+$AP826+5,$AQ826+20))="",0,IF(COUNTIF(INDIRECT(ADDRESS(($AO826-1)*36+($AP826-1)*12+6,COLUMN())):INDIRECT(ADDRESS(($AO826-1)*36+($AP826-1)*12+$AQ826+4,COLUMN())),INDIRECT(ADDRESS(($AO826-1)*3+$AP826+5,$AQ826+20)))&gt;=1,0,INDIRECT(ADDRESS(($AO826-1)*3+$AP826+5,$AQ826+20)))))</f>
        <v>0</v>
      </c>
      <c r="AU826" s="304">
        <f ca="1">COUNTIF(INDIRECT("U"&amp;(ROW()+12*(($AO826-1)*3+$AP826)-ROW())/12+5):INDIRECT("AF"&amp;(ROW()+12*(($AO826-1)*3+$AP826)-ROW())/12+5),AT826)</f>
        <v>0</v>
      </c>
      <c r="AV826" s="304">
        <f ca="1">IF(AND(AR826+AT826&gt;0,AS826+AU826&gt;0),COUNTIF(AV$6:AV825,"&gt;0")+1,0)</f>
        <v>0</v>
      </c>
    </row>
    <row r="827" spans="41:48" x14ac:dyDescent="0.15">
      <c r="AO827" s="304">
        <v>23</v>
      </c>
      <c r="AP827" s="304">
        <v>3</v>
      </c>
      <c r="AQ827" s="304">
        <v>6</v>
      </c>
      <c r="AR827" s="306">
        <f ca="1">IF($AQ827=1,IF(INDIRECT(ADDRESS(($AO827-1)*3+$AP827+5,$AQ827+7))="",0,INDIRECT(ADDRESS(($AO827-1)*3+$AP827+5,$AQ827+7))),IF(INDIRECT(ADDRESS(($AO827-1)*3+$AP827+5,$AQ827+7))="",0,IF(COUNTIF(INDIRECT(ADDRESS(($AO827-1)*36+($AP827-1)*12+6,COLUMN())):INDIRECT(ADDRESS(($AO827-1)*36+($AP827-1)*12+$AQ827+4,COLUMN())),INDIRECT(ADDRESS(($AO827-1)*3+$AP827+5,$AQ827+7)))&gt;=1,0,INDIRECT(ADDRESS(($AO827-1)*3+$AP827+5,$AQ827+7)))))</f>
        <v>0</v>
      </c>
      <c r="AS827" s="304">
        <f ca="1">COUNTIF(INDIRECT("H"&amp;(ROW()+12*(($AO827-1)*3+$AP827)-ROW())/12+5):INDIRECT("S"&amp;(ROW()+12*(($AO827-1)*3+$AP827)-ROW())/12+5),AR827)</f>
        <v>0</v>
      </c>
      <c r="AT827" s="306">
        <f ca="1">IF($AQ827=1,IF(INDIRECT(ADDRESS(($AO827-1)*3+$AP827+5,$AQ827+20))="",0,INDIRECT(ADDRESS(($AO827-1)*3+$AP827+5,$AQ827+20))),IF(INDIRECT(ADDRESS(($AO827-1)*3+$AP827+5,$AQ827+20))="",0,IF(COUNTIF(INDIRECT(ADDRESS(($AO827-1)*36+($AP827-1)*12+6,COLUMN())):INDIRECT(ADDRESS(($AO827-1)*36+($AP827-1)*12+$AQ827+4,COLUMN())),INDIRECT(ADDRESS(($AO827-1)*3+$AP827+5,$AQ827+20)))&gt;=1,0,INDIRECT(ADDRESS(($AO827-1)*3+$AP827+5,$AQ827+20)))))</f>
        <v>0</v>
      </c>
      <c r="AU827" s="304">
        <f ca="1">COUNTIF(INDIRECT("U"&amp;(ROW()+12*(($AO827-1)*3+$AP827)-ROW())/12+5):INDIRECT("AF"&amp;(ROW()+12*(($AO827-1)*3+$AP827)-ROW())/12+5),AT827)</f>
        <v>0</v>
      </c>
      <c r="AV827" s="304">
        <f ca="1">IF(AND(AR827+AT827&gt;0,AS827+AU827&gt;0),COUNTIF(AV$6:AV826,"&gt;0")+1,0)</f>
        <v>0</v>
      </c>
    </row>
    <row r="828" spans="41:48" x14ac:dyDescent="0.15">
      <c r="AO828" s="304">
        <v>23</v>
      </c>
      <c r="AP828" s="304">
        <v>3</v>
      </c>
      <c r="AQ828" s="304">
        <v>7</v>
      </c>
      <c r="AR828" s="306">
        <f ca="1">IF($AQ828=1,IF(INDIRECT(ADDRESS(($AO828-1)*3+$AP828+5,$AQ828+7))="",0,INDIRECT(ADDRESS(($AO828-1)*3+$AP828+5,$AQ828+7))),IF(INDIRECT(ADDRESS(($AO828-1)*3+$AP828+5,$AQ828+7))="",0,IF(COUNTIF(INDIRECT(ADDRESS(($AO828-1)*36+($AP828-1)*12+6,COLUMN())):INDIRECT(ADDRESS(($AO828-1)*36+($AP828-1)*12+$AQ828+4,COLUMN())),INDIRECT(ADDRESS(($AO828-1)*3+$AP828+5,$AQ828+7)))&gt;=1,0,INDIRECT(ADDRESS(($AO828-1)*3+$AP828+5,$AQ828+7)))))</f>
        <v>0</v>
      </c>
      <c r="AS828" s="304">
        <f ca="1">COUNTIF(INDIRECT("H"&amp;(ROW()+12*(($AO828-1)*3+$AP828)-ROW())/12+5):INDIRECT("S"&amp;(ROW()+12*(($AO828-1)*3+$AP828)-ROW())/12+5),AR828)</f>
        <v>0</v>
      </c>
      <c r="AT828" s="306">
        <f ca="1">IF($AQ828=1,IF(INDIRECT(ADDRESS(($AO828-1)*3+$AP828+5,$AQ828+20))="",0,INDIRECT(ADDRESS(($AO828-1)*3+$AP828+5,$AQ828+20))),IF(INDIRECT(ADDRESS(($AO828-1)*3+$AP828+5,$AQ828+20))="",0,IF(COUNTIF(INDIRECT(ADDRESS(($AO828-1)*36+($AP828-1)*12+6,COLUMN())):INDIRECT(ADDRESS(($AO828-1)*36+($AP828-1)*12+$AQ828+4,COLUMN())),INDIRECT(ADDRESS(($AO828-1)*3+$AP828+5,$AQ828+20)))&gt;=1,0,INDIRECT(ADDRESS(($AO828-1)*3+$AP828+5,$AQ828+20)))))</f>
        <v>0</v>
      </c>
      <c r="AU828" s="304">
        <f ca="1">COUNTIF(INDIRECT("U"&amp;(ROW()+12*(($AO828-1)*3+$AP828)-ROW())/12+5):INDIRECT("AF"&amp;(ROW()+12*(($AO828-1)*3+$AP828)-ROW())/12+5),AT828)</f>
        <v>0</v>
      </c>
      <c r="AV828" s="304">
        <f ca="1">IF(AND(AR828+AT828&gt;0,AS828+AU828&gt;0),COUNTIF(AV$6:AV827,"&gt;0")+1,0)</f>
        <v>0</v>
      </c>
    </row>
    <row r="829" spans="41:48" x14ac:dyDescent="0.15">
      <c r="AO829" s="304">
        <v>23</v>
      </c>
      <c r="AP829" s="304">
        <v>3</v>
      </c>
      <c r="AQ829" s="304">
        <v>8</v>
      </c>
      <c r="AR829" s="306">
        <f ca="1">IF($AQ829=1,IF(INDIRECT(ADDRESS(($AO829-1)*3+$AP829+5,$AQ829+7))="",0,INDIRECT(ADDRESS(($AO829-1)*3+$AP829+5,$AQ829+7))),IF(INDIRECT(ADDRESS(($AO829-1)*3+$AP829+5,$AQ829+7))="",0,IF(COUNTIF(INDIRECT(ADDRESS(($AO829-1)*36+($AP829-1)*12+6,COLUMN())):INDIRECT(ADDRESS(($AO829-1)*36+($AP829-1)*12+$AQ829+4,COLUMN())),INDIRECT(ADDRESS(($AO829-1)*3+$AP829+5,$AQ829+7)))&gt;=1,0,INDIRECT(ADDRESS(($AO829-1)*3+$AP829+5,$AQ829+7)))))</f>
        <v>0</v>
      </c>
      <c r="AS829" s="304">
        <f ca="1">COUNTIF(INDIRECT("H"&amp;(ROW()+12*(($AO829-1)*3+$AP829)-ROW())/12+5):INDIRECT("S"&amp;(ROW()+12*(($AO829-1)*3+$AP829)-ROW())/12+5),AR829)</f>
        <v>0</v>
      </c>
      <c r="AT829" s="306">
        <f ca="1">IF($AQ829=1,IF(INDIRECT(ADDRESS(($AO829-1)*3+$AP829+5,$AQ829+20))="",0,INDIRECT(ADDRESS(($AO829-1)*3+$AP829+5,$AQ829+20))),IF(INDIRECT(ADDRESS(($AO829-1)*3+$AP829+5,$AQ829+20))="",0,IF(COUNTIF(INDIRECT(ADDRESS(($AO829-1)*36+($AP829-1)*12+6,COLUMN())):INDIRECT(ADDRESS(($AO829-1)*36+($AP829-1)*12+$AQ829+4,COLUMN())),INDIRECT(ADDRESS(($AO829-1)*3+$AP829+5,$AQ829+20)))&gt;=1,0,INDIRECT(ADDRESS(($AO829-1)*3+$AP829+5,$AQ829+20)))))</f>
        <v>0</v>
      </c>
      <c r="AU829" s="304">
        <f ca="1">COUNTIF(INDIRECT("U"&amp;(ROW()+12*(($AO829-1)*3+$AP829)-ROW())/12+5):INDIRECT("AF"&amp;(ROW()+12*(($AO829-1)*3+$AP829)-ROW())/12+5),AT829)</f>
        <v>0</v>
      </c>
      <c r="AV829" s="304">
        <f ca="1">IF(AND(AR829+AT829&gt;0,AS829+AU829&gt;0),COUNTIF(AV$6:AV828,"&gt;0")+1,0)</f>
        <v>0</v>
      </c>
    </row>
    <row r="830" spans="41:48" x14ac:dyDescent="0.15">
      <c r="AO830" s="304">
        <v>23</v>
      </c>
      <c r="AP830" s="304">
        <v>3</v>
      </c>
      <c r="AQ830" s="304">
        <v>9</v>
      </c>
      <c r="AR830" s="306">
        <f ca="1">IF($AQ830=1,IF(INDIRECT(ADDRESS(($AO830-1)*3+$AP830+5,$AQ830+7))="",0,INDIRECT(ADDRESS(($AO830-1)*3+$AP830+5,$AQ830+7))),IF(INDIRECT(ADDRESS(($AO830-1)*3+$AP830+5,$AQ830+7))="",0,IF(COUNTIF(INDIRECT(ADDRESS(($AO830-1)*36+($AP830-1)*12+6,COLUMN())):INDIRECT(ADDRESS(($AO830-1)*36+($AP830-1)*12+$AQ830+4,COLUMN())),INDIRECT(ADDRESS(($AO830-1)*3+$AP830+5,$AQ830+7)))&gt;=1,0,INDIRECT(ADDRESS(($AO830-1)*3+$AP830+5,$AQ830+7)))))</f>
        <v>0</v>
      </c>
      <c r="AS830" s="304">
        <f ca="1">COUNTIF(INDIRECT("H"&amp;(ROW()+12*(($AO830-1)*3+$AP830)-ROW())/12+5):INDIRECT("S"&amp;(ROW()+12*(($AO830-1)*3+$AP830)-ROW())/12+5),AR830)</f>
        <v>0</v>
      </c>
      <c r="AT830" s="306">
        <f ca="1">IF($AQ830=1,IF(INDIRECT(ADDRESS(($AO830-1)*3+$AP830+5,$AQ830+20))="",0,INDIRECT(ADDRESS(($AO830-1)*3+$AP830+5,$AQ830+20))),IF(INDIRECT(ADDRESS(($AO830-1)*3+$AP830+5,$AQ830+20))="",0,IF(COUNTIF(INDIRECT(ADDRESS(($AO830-1)*36+($AP830-1)*12+6,COLUMN())):INDIRECT(ADDRESS(($AO830-1)*36+($AP830-1)*12+$AQ830+4,COLUMN())),INDIRECT(ADDRESS(($AO830-1)*3+$AP830+5,$AQ830+20)))&gt;=1,0,INDIRECT(ADDRESS(($AO830-1)*3+$AP830+5,$AQ830+20)))))</f>
        <v>0</v>
      </c>
      <c r="AU830" s="304">
        <f ca="1">COUNTIF(INDIRECT("U"&amp;(ROW()+12*(($AO830-1)*3+$AP830)-ROW())/12+5):INDIRECT("AF"&amp;(ROW()+12*(($AO830-1)*3+$AP830)-ROW())/12+5),AT830)</f>
        <v>0</v>
      </c>
      <c r="AV830" s="304">
        <f ca="1">IF(AND(AR830+AT830&gt;0,AS830+AU830&gt;0),COUNTIF(AV$6:AV829,"&gt;0")+1,0)</f>
        <v>0</v>
      </c>
    </row>
    <row r="831" spans="41:48" x14ac:dyDescent="0.15">
      <c r="AO831" s="304">
        <v>23</v>
      </c>
      <c r="AP831" s="304">
        <v>3</v>
      </c>
      <c r="AQ831" s="304">
        <v>10</v>
      </c>
      <c r="AR831" s="306">
        <f ca="1">IF($AQ831=1,IF(INDIRECT(ADDRESS(($AO831-1)*3+$AP831+5,$AQ831+7))="",0,INDIRECT(ADDRESS(($AO831-1)*3+$AP831+5,$AQ831+7))),IF(INDIRECT(ADDRESS(($AO831-1)*3+$AP831+5,$AQ831+7))="",0,IF(COUNTIF(INDIRECT(ADDRESS(($AO831-1)*36+($AP831-1)*12+6,COLUMN())):INDIRECT(ADDRESS(($AO831-1)*36+($AP831-1)*12+$AQ831+4,COLUMN())),INDIRECT(ADDRESS(($AO831-1)*3+$AP831+5,$AQ831+7)))&gt;=1,0,INDIRECT(ADDRESS(($AO831-1)*3+$AP831+5,$AQ831+7)))))</f>
        <v>0</v>
      </c>
      <c r="AS831" s="304">
        <f ca="1">COUNTIF(INDIRECT("H"&amp;(ROW()+12*(($AO831-1)*3+$AP831)-ROW())/12+5):INDIRECT("S"&amp;(ROW()+12*(($AO831-1)*3+$AP831)-ROW())/12+5),AR831)</f>
        <v>0</v>
      </c>
      <c r="AT831" s="306">
        <f ca="1">IF($AQ831=1,IF(INDIRECT(ADDRESS(($AO831-1)*3+$AP831+5,$AQ831+20))="",0,INDIRECT(ADDRESS(($AO831-1)*3+$AP831+5,$AQ831+20))),IF(INDIRECT(ADDRESS(($AO831-1)*3+$AP831+5,$AQ831+20))="",0,IF(COUNTIF(INDIRECT(ADDRESS(($AO831-1)*36+($AP831-1)*12+6,COLUMN())):INDIRECT(ADDRESS(($AO831-1)*36+($AP831-1)*12+$AQ831+4,COLUMN())),INDIRECT(ADDRESS(($AO831-1)*3+$AP831+5,$AQ831+20)))&gt;=1,0,INDIRECT(ADDRESS(($AO831-1)*3+$AP831+5,$AQ831+20)))))</f>
        <v>0</v>
      </c>
      <c r="AU831" s="304">
        <f ca="1">COUNTIF(INDIRECT("U"&amp;(ROW()+12*(($AO831-1)*3+$AP831)-ROW())/12+5):INDIRECT("AF"&amp;(ROW()+12*(($AO831-1)*3+$AP831)-ROW())/12+5),AT831)</f>
        <v>0</v>
      </c>
      <c r="AV831" s="304">
        <f ca="1">IF(AND(AR831+AT831&gt;0,AS831+AU831&gt;0),COUNTIF(AV$6:AV830,"&gt;0")+1,0)</f>
        <v>0</v>
      </c>
    </row>
    <row r="832" spans="41:48" x14ac:dyDescent="0.15">
      <c r="AO832" s="304">
        <v>23</v>
      </c>
      <c r="AP832" s="304">
        <v>3</v>
      </c>
      <c r="AQ832" s="304">
        <v>11</v>
      </c>
      <c r="AR832" s="306">
        <f ca="1">IF($AQ832=1,IF(INDIRECT(ADDRESS(($AO832-1)*3+$AP832+5,$AQ832+7))="",0,INDIRECT(ADDRESS(($AO832-1)*3+$AP832+5,$AQ832+7))),IF(INDIRECT(ADDRESS(($AO832-1)*3+$AP832+5,$AQ832+7))="",0,IF(COUNTIF(INDIRECT(ADDRESS(($AO832-1)*36+($AP832-1)*12+6,COLUMN())):INDIRECT(ADDRESS(($AO832-1)*36+($AP832-1)*12+$AQ832+4,COLUMN())),INDIRECT(ADDRESS(($AO832-1)*3+$AP832+5,$AQ832+7)))&gt;=1,0,INDIRECT(ADDRESS(($AO832-1)*3+$AP832+5,$AQ832+7)))))</f>
        <v>0</v>
      </c>
      <c r="AS832" s="304">
        <f ca="1">COUNTIF(INDIRECT("H"&amp;(ROW()+12*(($AO832-1)*3+$AP832)-ROW())/12+5):INDIRECT("S"&amp;(ROW()+12*(($AO832-1)*3+$AP832)-ROW())/12+5),AR832)</f>
        <v>0</v>
      </c>
      <c r="AT832" s="306">
        <f ca="1">IF($AQ832=1,IF(INDIRECT(ADDRESS(($AO832-1)*3+$AP832+5,$AQ832+20))="",0,INDIRECT(ADDRESS(($AO832-1)*3+$AP832+5,$AQ832+20))),IF(INDIRECT(ADDRESS(($AO832-1)*3+$AP832+5,$AQ832+20))="",0,IF(COUNTIF(INDIRECT(ADDRESS(($AO832-1)*36+($AP832-1)*12+6,COLUMN())):INDIRECT(ADDRESS(($AO832-1)*36+($AP832-1)*12+$AQ832+4,COLUMN())),INDIRECT(ADDRESS(($AO832-1)*3+$AP832+5,$AQ832+20)))&gt;=1,0,INDIRECT(ADDRESS(($AO832-1)*3+$AP832+5,$AQ832+20)))))</f>
        <v>0</v>
      </c>
      <c r="AU832" s="304">
        <f ca="1">COUNTIF(INDIRECT("U"&amp;(ROW()+12*(($AO832-1)*3+$AP832)-ROW())/12+5):INDIRECT("AF"&amp;(ROW()+12*(($AO832-1)*3+$AP832)-ROW())/12+5),AT832)</f>
        <v>0</v>
      </c>
      <c r="AV832" s="304">
        <f ca="1">IF(AND(AR832+AT832&gt;0,AS832+AU832&gt;0),COUNTIF(AV$6:AV831,"&gt;0")+1,0)</f>
        <v>0</v>
      </c>
    </row>
    <row r="833" spans="41:48" x14ac:dyDescent="0.15">
      <c r="AO833" s="304">
        <v>23</v>
      </c>
      <c r="AP833" s="304">
        <v>3</v>
      </c>
      <c r="AQ833" s="304">
        <v>12</v>
      </c>
      <c r="AR833" s="306">
        <f ca="1">IF($AQ833=1,IF(INDIRECT(ADDRESS(($AO833-1)*3+$AP833+5,$AQ833+7))="",0,INDIRECT(ADDRESS(($AO833-1)*3+$AP833+5,$AQ833+7))),IF(INDIRECT(ADDRESS(($AO833-1)*3+$AP833+5,$AQ833+7))="",0,IF(COUNTIF(INDIRECT(ADDRESS(($AO833-1)*36+($AP833-1)*12+6,COLUMN())):INDIRECT(ADDRESS(($AO833-1)*36+($AP833-1)*12+$AQ833+4,COLUMN())),INDIRECT(ADDRESS(($AO833-1)*3+$AP833+5,$AQ833+7)))&gt;=1,0,INDIRECT(ADDRESS(($AO833-1)*3+$AP833+5,$AQ833+7)))))</f>
        <v>0</v>
      </c>
      <c r="AS833" s="304">
        <f ca="1">COUNTIF(INDIRECT("H"&amp;(ROW()+12*(($AO833-1)*3+$AP833)-ROW())/12+5):INDIRECT("S"&amp;(ROW()+12*(($AO833-1)*3+$AP833)-ROW())/12+5),AR833)</f>
        <v>0</v>
      </c>
      <c r="AT833" s="306">
        <f ca="1">IF($AQ833=1,IF(INDIRECT(ADDRESS(($AO833-1)*3+$AP833+5,$AQ833+20))="",0,INDIRECT(ADDRESS(($AO833-1)*3+$AP833+5,$AQ833+20))),IF(INDIRECT(ADDRESS(($AO833-1)*3+$AP833+5,$AQ833+20))="",0,IF(COUNTIF(INDIRECT(ADDRESS(($AO833-1)*36+($AP833-1)*12+6,COLUMN())):INDIRECT(ADDRESS(($AO833-1)*36+($AP833-1)*12+$AQ833+4,COLUMN())),INDIRECT(ADDRESS(($AO833-1)*3+$AP833+5,$AQ833+20)))&gt;=1,0,INDIRECT(ADDRESS(($AO833-1)*3+$AP833+5,$AQ833+20)))))</f>
        <v>0</v>
      </c>
      <c r="AU833" s="304">
        <f ca="1">COUNTIF(INDIRECT("U"&amp;(ROW()+12*(($AO833-1)*3+$AP833)-ROW())/12+5):INDIRECT("AF"&amp;(ROW()+12*(($AO833-1)*3+$AP833)-ROW())/12+5),AT833)</f>
        <v>0</v>
      </c>
      <c r="AV833" s="304">
        <f ca="1">IF(AND(AR833+AT833&gt;0,AS833+AU833&gt;0),COUNTIF(AV$6:AV832,"&gt;0")+1,0)</f>
        <v>0</v>
      </c>
    </row>
    <row r="834" spans="41:48" x14ac:dyDescent="0.15">
      <c r="AO834" s="304">
        <v>24</v>
      </c>
      <c r="AP834" s="304">
        <v>1</v>
      </c>
      <c r="AQ834" s="304">
        <v>1</v>
      </c>
      <c r="AR834" s="306">
        <f ca="1">IF($AQ834=1,IF(INDIRECT(ADDRESS(($AO834-1)*3+$AP834+5,$AQ834+7))="",0,INDIRECT(ADDRESS(($AO834-1)*3+$AP834+5,$AQ834+7))),IF(INDIRECT(ADDRESS(($AO834-1)*3+$AP834+5,$AQ834+7))="",0,IF(COUNTIF(INDIRECT(ADDRESS(($AO834-1)*36+($AP834-1)*12+6,COLUMN())):INDIRECT(ADDRESS(($AO834-1)*36+($AP834-1)*12+$AQ834+4,COLUMN())),INDIRECT(ADDRESS(($AO834-1)*3+$AP834+5,$AQ834+7)))&gt;=1,0,INDIRECT(ADDRESS(($AO834-1)*3+$AP834+5,$AQ834+7)))))</f>
        <v>0</v>
      </c>
      <c r="AS834" s="304">
        <f ca="1">COUNTIF(INDIRECT("H"&amp;(ROW()+12*(($AO834-1)*3+$AP834)-ROW())/12+5):INDIRECT("S"&amp;(ROW()+12*(($AO834-1)*3+$AP834)-ROW())/12+5),AR834)</f>
        <v>0</v>
      </c>
      <c r="AT834" s="306">
        <f ca="1">IF($AQ834=1,IF(INDIRECT(ADDRESS(($AO834-1)*3+$AP834+5,$AQ834+20))="",0,INDIRECT(ADDRESS(($AO834-1)*3+$AP834+5,$AQ834+20))),IF(INDIRECT(ADDRESS(($AO834-1)*3+$AP834+5,$AQ834+20))="",0,IF(COUNTIF(INDIRECT(ADDRESS(($AO834-1)*36+($AP834-1)*12+6,COLUMN())):INDIRECT(ADDRESS(($AO834-1)*36+($AP834-1)*12+$AQ834+4,COLUMN())),INDIRECT(ADDRESS(($AO834-1)*3+$AP834+5,$AQ834+20)))&gt;=1,0,INDIRECT(ADDRESS(($AO834-1)*3+$AP834+5,$AQ834+20)))))</f>
        <v>0</v>
      </c>
      <c r="AU834" s="304">
        <f ca="1">COUNTIF(INDIRECT("U"&amp;(ROW()+12*(($AO834-1)*3+$AP834)-ROW())/12+5):INDIRECT("AF"&amp;(ROW()+12*(($AO834-1)*3+$AP834)-ROW())/12+5),AT834)</f>
        <v>0</v>
      </c>
      <c r="AV834" s="304">
        <f ca="1">IF(AND(AR834+AT834&gt;0,AS834+AU834&gt;0),COUNTIF(AV$6:AV833,"&gt;0")+1,0)</f>
        <v>0</v>
      </c>
    </row>
    <row r="835" spans="41:48" x14ac:dyDescent="0.15">
      <c r="AO835" s="304">
        <v>24</v>
      </c>
      <c r="AP835" s="304">
        <v>1</v>
      </c>
      <c r="AQ835" s="304">
        <v>2</v>
      </c>
      <c r="AR835" s="306">
        <f ca="1">IF($AQ835=1,IF(INDIRECT(ADDRESS(($AO835-1)*3+$AP835+5,$AQ835+7))="",0,INDIRECT(ADDRESS(($AO835-1)*3+$AP835+5,$AQ835+7))),IF(INDIRECT(ADDRESS(($AO835-1)*3+$AP835+5,$AQ835+7))="",0,IF(COUNTIF(INDIRECT(ADDRESS(($AO835-1)*36+($AP835-1)*12+6,COLUMN())):INDIRECT(ADDRESS(($AO835-1)*36+($AP835-1)*12+$AQ835+4,COLUMN())),INDIRECT(ADDRESS(($AO835-1)*3+$AP835+5,$AQ835+7)))&gt;=1,0,INDIRECT(ADDRESS(($AO835-1)*3+$AP835+5,$AQ835+7)))))</f>
        <v>0</v>
      </c>
      <c r="AS835" s="304">
        <f ca="1">COUNTIF(INDIRECT("H"&amp;(ROW()+12*(($AO835-1)*3+$AP835)-ROW())/12+5):INDIRECT("S"&amp;(ROW()+12*(($AO835-1)*3+$AP835)-ROW())/12+5),AR835)</f>
        <v>0</v>
      </c>
      <c r="AT835" s="306">
        <f ca="1">IF($AQ835=1,IF(INDIRECT(ADDRESS(($AO835-1)*3+$AP835+5,$AQ835+20))="",0,INDIRECT(ADDRESS(($AO835-1)*3+$AP835+5,$AQ835+20))),IF(INDIRECT(ADDRESS(($AO835-1)*3+$AP835+5,$AQ835+20))="",0,IF(COUNTIF(INDIRECT(ADDRESS(($AO835-1)*36+($AP835-1)*12+6,COLUMN())):INDIRECT(ADDRESS(($AO835-1)*36+($AP835-1)*12+$AQ835+4,COLUMN())),INDIRECT(ADDRESS(($AO835-1)*3+$AP835+5,$AQ835+20)))&gt;=1,0,INDIRECT(ADDRESS(($AO835-1)*3+$AP835+5,$AQ835+20)))))</f>
        <v>0</v>
      </c>
      <c r="AU835" s="304">
        <f ca="1">COUNTIF(INDIRECT("U"&amp;(ROW()+12*(($AO835-1)*3+$AP835)-ROW())/12+5):INDIRECT("AF"&amp;(ROW()+12*(($AO835-1)*3+$AP835)-ROW())/12+5),AT835)</f>
        <v>0</v>
      </c>
      <c r="AV835" s="304">
        <f ca="1">IF(AND(AR835+AT835&gt;0,AS835+AU835&gt;0),COUNTIF(AV$6:AV834,"&gt;0")+1,0)</f>
        <v>0</v>
      </c>
    </row>
    <row r="836" spans="41:48" x14ac:dyDescent="0.15">
      <c r="AO836" s="304">
        <v>24</v>
      </c>
      <c r="AP836" s="304">
        <v>1</v>
      </c>
      <c r="AQ836" s="304">
        <v>3</v>
      </c>
      <c r="AR836" s="306">
        <f ca="1">IF($AQ836=1,IF(INDIRECT(ADDRESS(($AO836-1)*3+$AP836+5,$AQ836+7))="",0,INDIRECT(ADDRESS(($AO836-1)*3+$AP836+5,$AQ836+7))),IF(INDIRECT(ADDRESS(($AO836-1)*3+$AP836+5,$AQ836+7))="",0,IF(COUNTIF(INDIRECT(ADDRESS(($AO836-1)*36+($AP836-1)*12+6,COLUMN())):INDIRECT(ADDRESS(($AO836-1)*36+($AP836-1)*12+$AQ836+4,COLUMN())),INDIRECT(ADDRESS(($AO836-1)*3+$AP836+5,$AQ836+7)))&gt;=1,0,INDIRECT(ADDRESS(($AO836-1)*3+$AP836+5,$AQ836+7)))))</f>
        <v>0</v>
      </c>
      <c r="AS836" s="304">
        <f ca="1">COUNTIF(INDIRECT("H"&amp;(ROW()+12*(($AO836-1)*3+$AP836)-ROW())/12+5):INDIRECT("S"&amp;(ROW()+12*(($AO836-1)*3+$AP836)-ROW())/12+5),AR836)</f>
        <v>0</v>
      </c>
      <c r="AT836" s="306">
        <f ca="1">IF($AQ836=1,IF(INDIRECT(ADDRESS(($AO836-1)*3+$AP836+5,$AQ836+20))="",0,INDIRECT(ADDRESS(($AO836-1)*3+$AP836+5,$AQ836+20))),IF(INDIRECT(ADDRESS(($AO836-1)*3+$AP836+5,$AQ836+20))="",0,IF(COUNTIF(INDIRECT(ADDRESS(($AO836-1)*36+($AP836-1)*12+6,COLUMN())):INDIRECT(ADDRESS(($AO836-1)*36+($AP836-1)*12+$AQ836+4,COLUMN())),INDIRECT(ADDRESS(($AO836-1)*3+$AP836+5,$AQ836+20)))&gt;=1,0,INDIRECT(ADDRESS(($AO836-1)*3+$AP836+5,$AQ836+20)))))</f>
        <v>0</v>
      </c>
      <c r="AU836" s="304">
        <f ca="1">COUNTIF(INDIRECT("U"&amp;(ROW()+12*(($AO836-1)*3+$AP836)-ROW())/12+5):INDIRECT("AF"&amp;(ROW()+12*(($AO836-1)*3+$AP836)-ROW())/12+5),AT836)</f>
        <v>0</v>
      </c>
      <c r="AV836" s="304">
        <f ca="1">IF(AND(AR836+AT836&gt;0,AS836+AU836&gt;0),COUNTIF(AV$6:AV835,"&gt;0")+1,0)</f>
        <v>0</v>
      </c>
    </row>
    <row r="837" spans="41:48" x14ac:dyDescent="0.15">
      <c r="AO837" s="304">
        <v>24</v>
      </c>
      <c r="AP837" s="304">
        <v>1</v>
      </c>
      <c r="AQ837" s="304">
        <v>4</v>
      </c>
      <c r="AR837" s="306">
        <f ca="1">IF($AQ837=1,IF(INDIRECT(ADDRESS(($AO837-1)*3+$AP837+5,$AQ837+7))="",0,INDIRECT(ADDRESS(($AO837-1)*3+$AP837+5,$AQ837+7))),IF(INDIRECT(ADDRESS(($AO837-1)*3+$AP837+5,$AQ837+7))="",0,IF(COUNTIF(INDIRECT(ADDRESS(($AO837-1)*36+($AP837-1)*12+6,COLUMN())):INDIRECT(ADDRESS(($AO837-1)*36+($AP837-1)*12+$AQ837+4,COLUMN())),INDIRECT(ADDRESS(($AO837-1)*3+$AP837+5,$AQ837+7)))&gt;=1,0,INDIRECT(ADDRESS(($AO837-1)*3+$AP837+5,$AQ837+7)))))</f>
        <v>0</v>
      </c>
      <c r="AS837" s="304">
        <f ca="1">COUNTIF(INDIRECT("H"&amp;(ROW()+12*(($AO837-1)*3+$AP837)-ROW())/12+5):INDIRECT("S"&amp;(ROW()+12*(($AO837-1)*3+$AP837)-ROW())/12+5),AR837)</f>
        <v>0</v>
      </c>
      <c r="AT837" s="306">
        <f ca="1">IF($AQ837=1,IF(INDIRECT(ADDRESS(($AO837-1)*3+$AP837+5,$AQ837+20))="",0,INDIRECT(ADDRESS(($AO837-1)*3+$AP837+5,$AQ837+20))),IF(INDIRECT(ADDRESS(($AO837-1)*3+$AP837+5,$AQ837+20))="",0,IF(COUNTIF(INDIRECT(ADDRESS(($AO837-1)*36+($AP837-1)*12+6,COLUMN())):INDIRECT(ADDRESS(($AO837-1)*36+($AP837-1)*12+$AQ837+4,COLUMN())),INDIRECT(ADDRESS(($AO837-1)*3+$AP837+5,$AQ837+20)))&gt;=1,0,INDIRECT(ADDRESS(($AO837-1)*3+$AP837+5,$AQ837+20)))))</f>
        <v>0</v>
      </c>
      <c r="AU837" s="304">
        <f ca="1">COUNTIF(INDIRECT("U"&amp;(ROW()+12*(($AO837-1)*3+$AP837)-ROW())/12+5):INDIRECT("AF"&amp;(ROW()+12*(($AO837-1)*3+$AP837)-ROW())/12+5),AT837)</f>
        <v>0</v>
      </c>
      <c r="AV837" s="304">
        <f ca="1">IF(AND(AR837+AT837&gt;0,AS837+AU837&gt;0),COUNTIF(AV$6:AV836,"&gt;0")+1,0)</f>
        <v>0</v>
      </c>
    </row>
    <row r="838" spans="41:48" x14ac:dyDescent="0.15">
      <c r="AO838" s="304">
        <v>24</v>
      </c>
      <c r="AP838" s="304">
        <v>1</v>
      </c>
      <c r="AQ838" s="304">
        <v>5</v>
      </c>
      <c r="AR838" s="306">
        <f ca="1">IF($AQ838=1,IF(INDIRECT(ADDRESS(($AO838-1)*3+$AP838+5,$AQ838+7))="",0,INDIRECT(ADDRESS(($AO838-1)*3+$AP838+5,$AQ838+7))),IF(INDIRECT(ADDRESS(($AO838-1)*3+$AP838+5,$AQ838+7))="",0,IF(COUNTIF(INDIRECT(ADDRESS(($AO838-1)*36+($AP838-1)*12+6,COLUMN())):INDIRECT(ADDRESS(($AO838-1)*36+($AP838-1)*12+$AQ838+4,COLUMN())),INDIRECT(ADDRESS(($AO838-1)*3+$AP838+5,$AQ838+7)))&gt;=1,0,INDIRECT(ADDRESS(($AO838-1)*3+$AP838+5,$AQ838+7)))))</f>
        <v>0</v>
      </c>
      <c r="AS838" s="304">
        <f ca="1">COUNTIF(INDIRECT("H"&amp;(ROW()+12*(($AO838-1)*3+$AP838)-ROW())/12+5):INDIRECT("S"&amp;(ROW()+12*(($AO838-1)*3+$AP838)-ROW())/12+5),AR838)</f>
        <v>0</v>
      </c>
      <c r="AT838" s="306">
        <f ca="1">IF($AQ838=1,IF(INDIRECT(ADDRESS(($AO838-1)*3+$AP838+5,$AQ838+20))="",0,INDIRECT(ADDRESS(($AO838-1)*3+$AP838+5,$AQ838+20))),IF(INDIRECT(ADDRESS(($AO838-1)*3+$AP838+5,$AQ838+20))="",0,IF(COUNTIF(INDIRECT(ADDRESS(($AO838-1)*36+($AP838-1)*12+6,COLUMN())):INDIRECT(ADDRESS(($AO838-1)*36+($AP838-1)*12+$AQ838+4,COLUMN())),INDIRECT(ADDRESS(($AO838-1)*3+$AP838+5,$AQ838+20)))&gt;=1,0,INDIRECT(ADDRESS(($AO838-1)*3+$AP838+5,$AQ838+20)))))</f>
        <v>0</v>
      </c>
      <c r="AU838" s="304">
        <f ca="1">COUNTIF(INDIRECT("U"&amp;(ROW()+12*(($AO838-1)*3+$AP838)-ROW())/12+5):INDIRECT("AF"&amp;(ROW()+12*(($AO838-1)*3+$AP838)-ROW())/12+5),AT838)</f>
        <v>0</v>
      </c>
      <c r="AV838" s="304">
        <f ca="1">IF(AND(AR838+AT838&gt;0,AS838+AU838&gt;0),COUNTIF(AV$6:AV837,"&gt;0")+1,0)</f>
        <v>0</v>
      </c>
    </row>
    <row r="839" spans="41:48" x14ac:dyDescent="0.15">
      <c r="AO839" s="304">
        <v>24</v>
      </c>
      <c r="AP839" s="304">
        <v>1</v>
      </c>
      <c r="AQ839" s="304">
        <v>6</v>
      </c>
      <c r="AR839" s="306">
        <f ca="1">IF($AQ839=1,IF(INDIRECT(ADDRESS(($AO839-1)*3+$AP839+5,$AQ839+7))="",0,INDIRECT(ADDRESS(($AO839-1)*3+$AP839+5,$AQ839+7))),IF(INDIRECT(ADDRESS(($AO839-1)*3+$AP839+5,$AQ839+7))="",0,IF(COUNTIF(INDIRECT(ADDRESS(($AO839-1)*36+($AP839-1)*12+6,COLUMN())):INDIRECT(ADDRESS(($AO839-1)*36+($AP839-1)*12+$AQ839+4,COLUMN())),INDIRECT(ADDRESS(($AO839-1)*3+$AP839+5,$AQ839+7)))&gt;=1,0,INDIRECT(ADDRESS(($AO839-1)*3+$AP839+5,$AQ839+7)))))</f>
        <v>0</v>
      </c>
      <c r="AS839" s="304">
        <f ca="1">COUNTIF(INDIRECT("H"&amp;(ROW()+12*(($AO839-1)*3+$AP839)-ROW())/12+5):INDIRECT("S"&amp;(ROW()+12*(($AO839-1)*3+$AP839)-ROW())/12+5),AR839)</f>
        <v>0</v>
      </c>
      <c r="AT839" s="306">
        <f ca="1">IF($AQ839=1,IF(INDIRECT(ADDRESS(($AO839-1)*3+$AP839+5,$AQ839+20))="",0,INDIRECT(ADDRESS(($AO839-1)*3+$AP839+5,$AQ839+20))),IF(INDIRECT(ADDRESS(($AO839-1)*3+$AP839+5,$AQ839+20))="",0,IF(COUNTIF(INDIRECT(ADDRESS(($AO839-1)*36+($AP839-1)*12+6,COLUMN())):INDIRECT(ADDRESS(($AO839-1)*36+($AP839-1)*12+$AQ839+4,COLUMN())),INDIRECT(ADDRESS(($AO839-1)*3+$AP839+5,$AQ839+20)))&gt;=1,0,INDIRECT(ADDRESS(($AO839-1)*3+$AP839+5,$AQ839+20)))))</f>
        <v>0</v>
      </c>
      <c r="AU839" s="304">
        <f ca="1">COUNTIF(INDIRECT("U"&amp;(ROW()+12*(($AO839-1)*3+$AP839)-ROW())/12+5):INDIRECT("AF"&amp;(ROW()+12*(($AO839-1)*3+$AP839)-ROW())/12+5),AT839)</f>
        <v>0</v>
      </c>
      <c r="AV839" s="304">
        <f ca="1">IF(AND(AR839+AT839&gt;0,AS839+AU839&gt;0),COUNTIF(AV$6:AV838,"&gt;0")+1,0)</f>
        <v>0</v>
      </c>
    </row>
    <row r="840" spans="41:48" x14ac:dyDescent="0.15">
      <c r="AO840" s="304">
        <v>24</v>
      </c>
      <c r="AP840" s="304">
        <v>1</v>
      </c>
      <c r="AQ840" s="304">
        <v>7</v>
      </c>
      <c r="AR840" s="306">
        <f ca="1">IF($AQ840=1,IF(INDIRECT(ADDRESS(($AO840-1)*3+$AP840+5,$AQ840+7))="",0,INDIRECT(ADDRESS(($AO840-1)*3+$AP840+5,$AQ840+7))),IF(INDIRECT(ADDRESS(($AO840-1)*3+$AP840+5,$AQ840+7))="",0,IF(COUNTIF(INDIRECT(ADDRESS(($AO840-1)*36+($AP840-1)*12+6,COLUMN())):INDIRECT(ADDRESS(($AO840-1)*36+($AP840-1)*12+$AQ840+4,COLUMN())),INDIRECT(ADDRESS(($AO840-1)*3+$AP840+5,$AQ840+7)))&gt;=1,0,INDIRECT(ADDRESS(($AO840-1)*3+$AP840+5,$AQ840+7)))))</f>
        <v>0</v>
      </c>
      <c r="AS840" s="304">
        <f ca="1">COUNTIF(INDIRECT("H"&amp;(ROW()+12*(($AO840-1)*3+$AP840)-ROW())/12+5):INDIRECT("S"&amp;(ROW()+12*(($AO840-1)*3+$AP840)-ROW())/12+5),AR840)</f>
        <v>0</v>
      </c>
      <c r="AT840" s="306">
        <f ca="1">IF($AQ840=1,IF(INDIRECT(ADDRESS(($AO840-1)*3+$AP840+5,$AQ840+20))="",0,INDIRECT(ADDRESS(($AO840-1)*3+$AP840+5,$AQ840+20))),IF(INDIRECT(ADDRESS(($AO840-1)*3+$AP840+5,$AQ840+20))="",0,IF(COUNTIF(INDIRECT(ADDRESS(($AO840-1)*36+($AP840-1)*12+6,COLUMN())):INDIRECT(ADDRESS(($AO840-1)*36+($AP840-1)*12+$AQ840+4,COLUMN())),INDIRECT(ADDRESS(($AO840-1)*3+$AP840+5,$AQ840+20)))&gt;=1,0,INDIRECT(ADDRESS(($AO840-1)*3+$AP840+5,$AQ840+20)))))</f>
        <v>0</v>
      </c>
      <c r="AU840" s="304">
        <f ca="1">COUNTIF(INDIRECT("U"&amp;(ROW()+12*(($AO840-1)*3+$AP840)-ROW())/12+5):INDIRECT("AF"&amp;(ROW()+12*(($AO840-1)*3+$AP840)-ROW())/12+5),AT840)</f>
        <v>0</v>
      </c>
      <c r="AV840" s="304">
        <f ca="1">IF(AND(AR840+AT840&gt;0,AS840+AU840&gt;0),COUNTIF(AV$6:AV839,"&gt;0")+1,0)</f>
        <v>0</v>
      </c>
    </row>
    <row r="841" spans="41:48" x14ac:dyDescent="0.15">
      <c r="AO841" s="304">
        <v>24</v>
      </c>
      <c r="AP841" s="304">
        <v>1</v>
      </c>
      <c r="AQ841" s="304">
        <v>8</v>
      </c>
      <c r="AR841" s="306">
        <f ca="1">IF($AQ841=1,IF(INDIRECT(ADDRESS(($AO841-1)*3+$AP841+5,$AQ841+7))="",0,INDIRECT(ADDRESS(($AO841-1)*3+$AP841+5,$AQ841+7))),IF(INDIRECT(ADDRESS(($AO841-1)*3+$AP841+5,$AQ841+7))="",0,IF(COUNTIF(INDIRECT(ADDRESS(($AO841-1)*36+($AP841-1)*12+6,COLUMN())):INDIRECT(ADDRESS(($AO841-1)*36+($AP841-1)*12+$AQ841+4,COLUMN())),INDIRECT(ADDRESS(($AO841-1)*3+$AP841+5,$AQ841+7)))&gt;=1,0,INDIRECT(ADDRESS(($AO841-1)*3+$AP841+5,$AQ841+7)))))</f>
        <v>0</v>
      </c>
      <c r="AS841" s="304">
        <f ca="1">COUNTIF(INDIRECT("H"&amp;(ROW()+12*(($AO841-1)*3+$AP841)-ROW())/12+5):INDIRECT("S"&amp;(ROW()+12*(($AO841-1)*3+$AP841)-ROW())/12+5),AR841)</f>
        <v>0</v>
      </c>
      <c r="AT841" s="306">
        <f ca="1">IF($AQ841=1,IF(INDIRECT(ADDRESS(($AO841-1)*3+$AP841+5,$AQ841+20))="",0,INDIRECT(ADDRESS(($AO841-1)*3+$AP841+5,$AQ841+20))),IF(INDIRECT(ADDRESS(($AO841-1)*3+$AP841+5,$AQ841+20))="",0,IF(COUNTIF(INDIRECT(ADDRESS(($AO841-1)*36+($AP841-1)*12+6,COLUMN())):INDIRECT(ADDRESS(($AO841-1)*36+($AP841-1)*12+$AQ841+4,COLUMN())),INDIRECT(ADDRESS(($AO841-1)*3+$AP841+5,$AQ841+20)))&gt;=1,0,INDIRECT(ADDRESS(($AO841-1)*3+$AP841+5,$AQ841+20)))))</f>
        <v>0</v>
      </c>
      <c r="AU841" s="304">
        <f ca="1">COUNTIF(INDIRECT("U"&amp;(ROW()+12*(($AO841-1)*3+$AP841)-ROW())/12+5):INDIRECT("AF"&amp;(ROW()+12*(($AO841-1)*3+$AP841)-ROW())/12+5),AT841)</f>
        <v>0</v>
      </c>
      <c r="AV841" s="304">
        <f ca="1">IF(AND(AR841+AT841&gt;0,AS841+AU841&gt;0),COUNTIF(AV$6:AV840,"&gt;0")+1,0)</f>
        <v>0</v>
      </c>
    </row>
    <row r="842" spans="41:48" x14ac:dyDescent="0.15">
      <c r="AO842" s="304">
        <v>24</v>
      </c>
      <c r="AP842" s="304">
        <v>1</v>
      </c>
      <c r="AQ842" s="304">
        <v>9</v>
      </c>
      <c r="AR842" s="306">
        <f ca="1">IF($AQ842=1,IF(INDIRECT(ADDRESS(($AO842-1)*3+$AP842+5,$AQ842+7))="",0,INDIRECT(ADDRESS(($AO842-1)*3+$AP842+5,$AQ842+7))),IF(INDIRECT(ADDRESS(($AO842-1)*3+$AP842+5,$AQ842+7))="",0,IF(COUNTIF(INDIRECT(ADDRESS(($AO842-1)*36+($AP842-1)*12+6,COLUMN())):INDIRECT(ADDRESS(($AO842-1)*36+($AP842-1)*12+$AQ842+4,COLUMN())),INDIRECT(ADDRESS(($AO842-1)*3+$AP842+5,$AQ842+7)))&gt;=1,0,INDIRECT(ADDRESS(($AO842-1)*3+$AP842+5,$AQ842+7)))))</f>
        <v>0</v>
      </c>
      <c r="AS842" s="304">
        <f ca="1">COUNTIF(INDIRECT("H"&amp;(ROW()+12*(($AO842-1)*3+$AP842)-ROW())/12+5):INDIRECT("S"&amp;(ROW()+12*(($AO842-1)*3+$AP842)-ROW())/12+5),AR842)</f>
        <v>0</v>
      </c>
      <c r="AT842" s="306">
        <f ca="1">IF($AQ842=1,IF(INDIRECT(ADDRESS(($AO842-1)*3+$AP842+5,$AQ842+20))="",0,INDIRECT(ADDRESS(($AO842-1)*3+$AP842+5,$AQ842+20))),IF(INDIRECT(ADDRESS(($AO842-1)*3+$AP842+5,$AQ842+20))="",0,IF(COUNTIF(INDIRECT(ADDRESS(($AO842-1)*36+($AP842-1)*12+6,COLUMN())):INDIRECT(ADDRESS(($AO842-1)*36+($AP842-1)*12+$AQ842+4,COLUMN())),INDIRECT(ADDRESS(($AO842-1)*3+$AP842+5,$AQ842+20)))&gt;=1,0,INDIRECT(ADDRESS(($AO842-1)*3+$AP842+5,$AQ842+20)))))</f>
        <v>0</v>
      </c>
      <c r="AU842" s="304">
        <f ca="1">COUNTIF(INDIRECT("U"&amp;(ROW()+12*(($AO842-1)*3+$AP842)-ROW())/12+5):INDIRECT("AF"&amp;(ROW()+12*(($AO842-1)*3+$AP842)-ROW())/12+5),AT842)</f>
        <v>0</v>
      </c>
      <c r="AV842" s="304">
        <f ca="1">IF(AND(AR842+AT842&gt;0,AS842+AU842&gt;0),COUNTIF(AV$6:AV841,"&gt;0")+1,0)</f>
        <v>0</v>
      </c>
    </row>
    <row r="843" spans="41:48" x14ac:dyDescent="0.15">
      <c r="AO843" s="304">
        <v>24</v>
      </c>
      <c r="AP843" s="304">
        <v>1</v>
      </c>
      <c r="AQ843" s="304">
        <v>10</v>
      </c>
      <c r="AR843" s="306">
        <f ca="1">IF($AQ843=1,IF(INDIRECT(ADDRESS(($AO843-1)*3+$AP843+5,$AQ843+7))="",0,INDIRECT(ADDRESS(($AO843-1)*3+$AP843+5,$AQ843+7))),IF(INDIRECT(ADDRESS(($AO843-1)*3+$AP843+5,$AQ843+7))="",0,IF(COUNTIF(INDIRECT(ADDRESS(($AO843-1)*36+($AP843-1)*12+6,COLUMN())):INDIRECT(ADDRESS(($AO843-1)*36+($AP843-1)*12+$AQ843+4,COLUMN())),INDIRECT(ADDRESS(($AO843-1)*3+$AP843+5,$AQ843+7)))&gt;=1,0,INDIRECT(ADDRESS(($AO843-1)*3+$AP843+5,$AQ843+7)))))</f>
        <v>0</v>
      </c>
      <c r="AS843" s="304">
        <f ca="1">COUNTIF(INDIRECT("H"&amp;(ROW()+12*(($AO843-1)*3+$AP843)-ROW())/12+5):INDIRECT("S"&amp;(ROW()+12*(($AO843-1)*3+$AP843)-ROW())/12+5),AR843)</f>
        <v>0</v>
      </c>
      <c r="AT843" s="306">
        <f ca="1">IF($AQ843=1,IF(INDIRECT(ADDRESS(($AO843-1)*3+$AP843+5,$AQ843+20))="",0,INDIRECT(ADDRESS(($AO843-1)*3+$AP843+5,$AQ843+20))),IF(INDIRECT(ADDRESS(($AO843-1)*3+$AP843+5,$AQ843+20))="",0,IF(COUNTIF(INDIRECT(ADDRESS(($AO843-1)*36+($AP843-1)*12+6,COLUMN())):INDIRECT(ADDRESS(($AO843-1)*36+($AP843-1)*12+$AQ843+4,COLUMN())),INDIRECT(ADDRESS(($AO843-1)*3+$AP843+5,$AQ843+20)))&gt;=1,0,INDIRECT(ADDRESS(($AO843-1)*3+$AP843+5,$AQ843+20)))))</f>
        <v>0</v>
      </c>
      <c r="AU843" s="304">
        <f ca="1">COUNTIF(INDIRECT("U"&amp;(ROW()+12*(($AO843-1)*3+$AP843)-ROW())/12+5):INDIRECT("AF"&amp;(ROW()+12*(($AO843-1)*3+$AP843)-ROW())/12+5),AT843)</f>
        <v>0</v>
      </c>
      <c r="AV843" s="304">
        <f ca="1">IF(AND(AR843+AT843&gt;0,AS843+AU843&gt;0),COUNTIF(AV$6:AV842,"&gt;0")+1,0)</f>
        <v>0</v>
      </c>
    </row>
    <row r="844" spans="41:48" x14ac:dyDescent="0.15">
      <c r="AO844" s="304">
        <v>24</v>
      </c>
      <c r="AP844" s="304">
        <v>1</v>
      </c>
      <c r="AQ844" s="304">
        <v>11</v>
      </c>
      <c r="AR844" s="306">
        <f ca="1">IF($AQ844=1,IF(INDIRECT(ADDRESS(($AO844-1)*3+$AP844+5,$AQ844+7))="",0,INDIRECT(ADDRESS(($AO844-1)*3+$AP844+5,$AQ844+7))),IF(INDIRECT(ADDRESS(($AO844-1)*3+$AP844+5,$AQ844+7))="",0,IF(COUNTIF(INDIRECT(ADDRESS(($AO844-1)*36+($AP844-1)*12+6,COLUMN())):INDIRECT(ADDRESS(($AO844-1)*36+($AP844-1)*12+$AQ844+4,COLUMN())),INDIRECT(ADDRESS(($AO844-1)*3+$AP844+5,$AQ844+7)))&gt;=1,0,INDIRECT(ADDRESS(($AO844-1)*3+$AP844+5,$AQ844+7)))))</f>
        <v>0</v>
      </c>
      <c r="AS844" s="304">
        <f ca="1">COUNTIF(INDIRECT("H"&amp;(ROW()+12*(($AO844-1)*3+$AP844)-ROW())/12+5):INDIRECT("S"&amp;(ROW()+12*(($AO844-1)*3+$AP844)-ROW())/12+5),AR844)</f>
        <v>0</v>
      </c>
      <c r="AT844" s="306">
        <f ca="1">IF($AQ844=1,IF(INDIRECT(ADDRESS(($AO844-1)*3+$AP844+5,$AQ844+20))="",0,INDIRECT(ADDRESS(($AO844-1)*3+$AP844+5,$AQ844+20))),IF(INDIRECT(ADDRESS(($AO844-1)*3+$AP844+5,$AQ844+20))="",0,IF(COUNTIF(INDIRECT(ADDRESS(($AO844-1)*36+($AP844-1)*12+6,COLUMN())):INDIRECT(ADDRESS(($AO844-1)*36+($AP844-1)*12+$AQ844+4,COLUMN())),INDIRECT(ADDRESS(($AO844-1)*3+$AP844+5,$AQ844+20)))&gt;=1,0,INDIRECT(ADDRESS(($AO844-1)*3+$AP844+5,$AQ844+20)))))</f>
        <v>0</v>
      </c>
      <c r="AU844" s="304">
        <f ca="1">COUNTIF(INDIRECT("U"&amp;(ROW()+12*(($AO844-1)*3+$AP844)-ROW())/12+5):INDIRECT("AF"&amp;(ROW()+12*(($AO844-1)*3+$AP844)-ROW())/12+5),AT844)</f>
        <v>0</v>
      </c>
      <c r="AV844" s="304">
        <f ca="1">IF(AND(AR844+AT844&gt;0,AS844+AU844&gt;0),COUNTIF(AV$6:AV843,"&gt;0")+1,0)</f>
        <v>0</v>
      </c>
    </row>
    <row r="845" spans="41:48" x14ac:dyDescent="0.15">
      <c r="AO845" s="304">
        <v>24</v>
      </c>
      <c r="AP845" s="304">
        <v>1</v>
      </c>
      <c r="AQ845" s="304">
        <v>12</v>
      </c>
      <c r="AR845" s="306">
        <f ca="1">IF($AQ845=1,IF(INDIRECT(ADDRESS(($AO845-1)*3+$AP845+5,$AQ845+7))="",0,INDIRECT(ADDRESS(($AO845-1)*3+$AP845+5,$AQ845+7))),IF(INDIRECT(ADDRESS(($AO845-1)*3+$AP845+5,$AQ845+7))="",0,IF(COUNTIF(INDIRECT(ADDRESS(($AO845-1)*36+($AP845-1)*12+6,COLUMN())):INDIRECT(ADDRESS(($AO845-1)*36+($AP845-1)*12+$AQ845+4,COLUMN())),INDIRECT(ADDRESS(($AO845-1)*3+$AP845+5,$AQ845+7)))&gt;=1,0,INDIRECT(ADDRESS(($AO845-1)*3+$AP845+5,$AQ845+7)))))</f>
        <v>0</v>
      </c>
      <c r="AS845" s="304">
        <f ca="1">COUNTIF(INDIRECT("H"&amp;(ROW()+12*(($AO845-1)*3+$AP845)-ROW())/12+5):INDIRECT("S"&amp;(ROW()+12*(($AO845-1)*3+$AP845)-ROW())/12+5),AR845)</f>
        <v>0</v>
      </c>
      <c r="AT845" s="306">
        <f ca="1">IF($AQ845=1,IF(INDIRECT(ADDRESS(($AO845-1)*3+$AP845+5,$AQ845+20))="",0,INDIRECT(ADDRESS(($AO845-1)*3+$AP845+5,$AQ845+20))),IF(INDIRECT(ADDRESS(($AO845-1)*3+$AP845+5,$AQ845+20))="",0,IF(COUNTIF(INDIRECT(ADDRESS(($AO845-1)*36+($AP845-1)*12+6,COLUMN())):INDIRECT(ADDRESS(($AO845-1)*36+($AP845-1)*12+$AQ845+4,COLUMN())),INDIRECT(ADDRESS(($AO845-1)*3+$AP845+5,$AQ845+20)))&gt;=1,0,INDIRECT(ADDRESS(($AO845-1)*3+$AP845+5,$AQ845+20)))))</f>
        <v>0</v>
      </c>
      <c r="AU845" s="304">
        <f ca="1">COUNTIF(INDIRECT("U"&amp;(ROW()+12*(($AO845-1)*3+$AP845)-ROW())/12+5):INDIRECT("AF"&amp;(ROW()+12*(($AO845-1)*3+$AP845)-ROW())/12+5),AT845)</f>
        <v>0</v>
      </c>
      <c r="AV845" s="304">
        <f ca="1">IF(AND(AR845+AT845&gt;0,AS845+AU845&gt;0),COUNTIF(AV$6:AV844,"&gt;0")+1,0)</f>
        <v>0</v>
      </c>
    </row>
    <row r="846" spans="41:48" x14ac:dyDescent="0.15">
      <c r="AO846" s="304">
        <v>24</v>
      </c>
      <c r="AP846" s="304">
        <v>2</v>
      </c>
      <c r="AQ846" s="304">
        <v>1</v>
      </c>
      <c r="AR846" s="306">
        <f ca="1">IF($AQ846=1,IF(INDIRECT(ADDRESS(($AO846-1)*3+$AP846+5,$AQ846+7))="",0,INDIRECT(ADDRESS(($AO846-1)*3+$AP846+5,$AQ846+7))),IF(INDIRECT(ADDRESS(($AO846-1)*3+$AP846+5,$AQ846+7))="",0,IF(COUNTIF(INDIRECT(ADDRESS(($AO846-1)*36+($AP846-1)*12+6,COLUMN())):INDIRECT(ADDRESS(($AO846-1)*36+($AP846-1)*12+$AQ846+4,COLUMN())),INDIRECT(ADDRESS(($AO846-1)*3+$AP846+5,$AQ846+7)))&gt;=1,0,INDIRECT(ADDRESS(($AO846-1)*3+$AP846+5,$AQ846+7)))))</f>
        <v>0</v>
      </c>
      <c r="AS846" s="304">
        <f ca="1">COUNTIF(INDIRECT("H"&amp;(ROW()+12*(($AO846-1)*3+$AP846)-ROW())/12+5):INDIRECT("S"&amp;(ROW()+12*(($AO846-1)*3+$AP846)-ROW())/12+5),AR846)</f>
        <v>0</v>
      </c>
      <c r="AT846" s="306">
        <f ca="1">IF($AQ846=1,IF(INDIRECT(ADDRESS(($AO846-1)*3+$AP846+5,$AQ846+20))="",0,INDIRECT(ADDRESS(($AO846-1)*3+$AP846+5,$AQ846+20))),IF(INDIRECT(ADDRESS(($AO846-1)*3+$AP846+5,$AQ846+20))="",0,IF(COUNTIF(INDIRECT(ADDRESS(($AO846-1)*36+($AP846-1)*12+6,COLUMN())):INDIRECT(ADDRESS(($AO846-1)*36+($AP846-1)*12+$AQ846+4,COLUMN())),INDIRECT(ADDRESS(($AO846-1)*3+$AP846+5,$AQ846+20)))&gt;=1,0,INDIRECT(ADDRESS(($AO846-1)*3+$AP846+5,$AQ846+20)))))</f>
        <v>0</v>
      </c>
      <c r="AU846" s="304">
        <f ca="1">COUNTIF(INDIRECT("U"&amp;(ROW()+12*(($AO846-1)*3+$AP846)-ROW())/12+5):INDIRECT("AF"&amp;(ROW()+12*(($AO846-1)*3+$AP846)-ROW())/12+5),AT846)</f>
        <v>0</v>
      </c>
      <c r="AV846" s="304">
        <f ca="1">IF(AND(AR846+AT846&gt;0,AS846+AU846&gt;0),COUNTIF(AV$6:AV845,"&gt;0")+1,0)</f>
        <v>0</v>
      </c>
    </row>
    <row r="847" spans="41:48" x14ac:dyDescent="0.15">
      <c r="AO847" s="304">
        <v>24</v>
      </c>
      <c r="AP847" s="304">
        <v>2</v>
      </c>
      <c r="AQ847" s="304">
        <v>2</v>
      </c>
      <c r="AR847" s="306">
        <f ca="1">IF($AQ847=1,IF(INDIRECT(ADDRESS(($AO847-1)*3+$AP847+5,$AQ847+7))="",0,INDIRECT(ADDRESS(($AO847-1)*3+$AP847+5,$AQ847+7))),IF(INDIRECT(ADDRESS(($AO847-1)*3+$AP847+5,$AQ847+7))="",0,IF(COUNTIF(INDIRECT(ADDRESS(($AO847-1)*36+($AP847-1)*12+6,COLUMN())):INDIRECT(ADDRESS(($AO847-1)*36+($AP847-1)*12+$AQ847+4,COLUMN())),INDIRECT(ADDRESS(($AO847-1)*3+$AP847+5,$AQ847+7)))&gt;=1,0,INDIRECT(ADDRESS(($AO847-1)*3+$AP847+5,$AQ847+7)))))</f>
        <v>0</v>
      </c>
      <c r="AS847" s="304">
        <f ca="1">COUNTIF(INDIRECT("H"&amp;(ROW()+12*(($AO847-1)*3+$AP847)-ROW())/12+5):INDIRECT("S"&amp;(ROW()+12*(($AO847-1)*3+$AP847)-ROW())/12+5),AR847)</f>
        <v>0</v>
      </c>
      <c r="AT847" s="306">
        <f ca="1">IF($AQ847=1,IF(INDIRECT(ADDRESS(($AO847-1)*3+$AP847+5,$AQ847+20))="",0,INDIRECT(ADDRESS(($AO847-1)*3+$AP847+5,$AQ847+20))),IF(INDIRECT(ADDRESS(($AO847-1)*3+$AP847+5,$AQ847+20))="",0,IF(COUNTIF(INDIRECT(ADDRESS(($AO847-1)*36+($AP847-1)*12+6,COLUMN())):INDIRECT(ADDRESS(($AO847-1)*36+($AP847-1)*12+$AQ847+4,COLUMN())),INDIRECT(ADDRESS(($AO847-1)*3+$AP847+5,$AQ847+20)))&gt;=1,0,INDIRECT(ADDRESS(($AO847-1)*3+$AP847+5,$AQ847+20)))))</f>
        <v>0</v>
      </c>
      <c r="AU847" s="304">
        <f ca="1">COUNTIF(INDIRECT("U"&amp;(ROW()+12*(($AO847-1)*3+$AP847)-ROW())/12+5):INDIRECT("AF"&amp;(ROW()+12*(($AO847-1)*3+$AP847)-ROW())/12+5),AT847)</f>
        <v>0</v>
      </c>
      <c r="AV847" s="304">
        <f ca="1">IF(AND(AR847+AT847&gt;0,AS847+AU847&gt;0),COUNTIF(AV$6:AV846,"&gt;0")+1,0)</f>
        <v>0</v>
      </c>
    </row>
    <row r="848" spans="41:48" x14ac:dyDescent="0.15">
      <c r="AO848" s="304">
        <v>24</v>
      </c>
      <c r="AP848" s="304">
        <v>2</v>
      </c>
      <c r="AQ848" s="304">
        <v>3</v>
      </c>
      <c r="AR848" s="306">
        <f ca="1">IF($AQ848=1,IF(INDIRECT(ADDRESS(($AO848-1)*3+$AP848+5,$AQ848+7))="",0,INDIRECT(ADDRESS(($AO848-1)*3+$AP848+5,$AQ848+7))),IF(INDIRECT(ADDRESS(($AO848-1)*3+$AP848+5,$AQ848+7))="",0,IF(COUNTIF(INDIRECT(ADDRESS(($AO848-1)*36+($AP848-1)*12+6,COLUMN())):INDIRECT(ADDRESS(($AO848-1)*36+($AP848-1)*12+$AQ848+4,COLUMN())),INDIRECT(ADDRESS(($AO848-1)*3+$AP848+5,$AQ848+7)))&gt;=1,0,INDIRECT(ADDRESS(($AO848-1)*3+$AP848+5,$AQ848+7)))))</f>
        <v>0</v>
      </c>
      <c r="AS848" s="304">
        <f ca="1">COUNTIF(INDIRECT("H"&amp;(ROW()+12*(($AO848-1)*3+$AP848)-ROW())/12+5):INDIRECT("S"&amp;(ROW()+12*(($AO848-1)*3+$AP848)-ROW())/12+5),AR848)</f>
        <v>0</v>
      </c>
      <c r="AT848" s="306">
        <f ca="1">IF($AQ848=1,IF(INDIRECT(ADDRESS(($AO848-1)*3+$AP848+5,$AQ848+20))="",0,INDIRECT(ADDRESS(($AO848-1)*3+$AP848+5,$AQ848+20))),IF(INDIRECT(ADDRESS(($AO848-1)*3+$AP848+5,$AQ848+20))="",0,IF(COUNTIF(INDIRECT(ADDRESS(($AO848-1)*36+($AP848-1)*12+6,COLUMN())):INDIRECT(ADDRESS(($AO848-1)*36+($AP848-1)*12+$AQ848+4,COLUMN())),INDIRECT(ADDRESS(($AO848-1)*3+$AP848+5,$AQ848+20)))&gt;=1,0,INDIRECT(ADDRESS(($AO848-1)*3+$AP848+5,$AQ848+20)))))</f>
        <v>0</v>
      </c>
      <c r="AU848" s="304">
        <f ca="1">COUNTIF(INDIRECT("U"&amp;(ROW()+12*(($AO848-1)*3+$AP848)-ROW())/12+5):INDIRECT("AF"&amp;(ROW()+12*(($AO848-1)*3+$AP848)-ROW())/12+5),AT848)</f>
        <v>0</v>
      </c>
      <c r="AV848" s="304">
        <f ca="1">IF(AND(AR848+AT848&gt;0,AS848+AU848&gt;0),COUNTIF(AV$6:AV847,"&gt;0")+1,0)</f>
        <v>0</v>
      </c>
    </row>
    <row r="849" spans="41:48" x14ac:dyDescent="0.15">
      <c r="AO849" s="304">
        <v>24</v>
      </c>
      <c r="AP849" s="304">
        <v>2</v>
      </c>
      <c r="AQ849" s="304">
        <v>4</v>
      </c>
      <c r="AR849" s="306">
        <f ca="1">IF($AQ849=1,IF(INDIRECT(ADDRESS(($AO849-1)*3+$AP849+5,$AQ849+7))="",0,INDIRECT(ADDRESS(($AO849-1)*3+$AP849+5,$AQ849+7))),IF(INDIRECT(ADDRESS(($AO849-1)*3+$AP849+5,$AQ849+7))="",0,IF(COUNTIF(INDIRECT(ADDRESS(($AO849-1)*36+($AP849-1)*12+6,COLUMN())):INDIRECT(ADDRESS(($AO849-1)*36+($AP849-1)*12+$AQ849+4,COLUMN())),INDIRECT(ADDRESS(($AO849-1)*3+$AP849+5,$AQ849+7)))&gt;=1,0,INDIRECT(ADDRESS(($AO849-1)*3+$AP849+5,$AQ849+7)))))</f>
        <v>0</v>
      </c>
      <c r="AS849" s="304">
        <f ca="1">COUNTIF(INDIRECT("H"&amp;(ROW()+12*(($AO849-1)*3+$AP849)-ROW())/12+5):INDIRECT("S"&amp;(ROW()+12*(($AO849-1)*3+$AP849)-ROW())/12+5),AR849)</f>
        <v>0</v>
      </c>
      <c r="AT849" s="306">
        <f ca="1">IF($AQ849=1,IF(INDIRECT(ADDRESS(($AO849-1)*3+$AP849+5,$AQ849+20))="",0,INDIRECT(ADDRESS(($AO849-1)*3+$AP849+5,$AQ849+20))),IF(INDIRECT(ADDRESS(($AO849-1)*3+$AP849+5,$AQ849+20))="",0,IF(COUNTIF(INDIRECT(ADDRESS(($AO849-1)*36+($AP849-1)*12+6,COLUMN())):INDIRECT(ADDRESS(($AO849-1)*36+($AP849-1)*12+$AQ849+4,COLUMN())),INDIRECT(ADDRESS(($AO849-1)*3+$AP849+5,$AQ849+20)))&gt;=1,0,INDIRECT(ADDRESS(($AO849-1)*3+$AP849+5,$AQ849+20)))))</f>
        <v>0</v>
      </c>
      <c r="AU849" s="304">
        <f ca="1">COUNTIF(INDIRECT("U"&amp;(ROW()+12*(($AO849-1)*3+$AP849)-ROW())/12+5):INDIRECT("AF"&amp;(ROW()+12*(($AO849-1)*3+$AP849)-ROW())/12+5),AT849)</f>
        <v>0</v>
      </c>
      <c r="AV849" s="304">
        <f ca="1">IF(AND(AR849+AT849&gt;0,AS849+AU849&gt;0),COUNTIF(AV$6:AV848,"&gt;0")+1,0)</f>
        <v>0</v>
      </c>
    </row>
    <row r="850" spans="41:48" x14ac:dyDescent="0.15">
      <c r="AO850" s="304">
        <v>24</v>
      </c>
      <c r="AP850" s="304">
        <v>2</v>
      </c>
      <c r="AQ850" s="304">
        <v>5</v>
      </c>
      <c r="AR850" s="306">
        <f ca="1">IF($AQ850=1,IF(INDIRECT(ADDRESS(($AO850-1)*3+$AP850+5,$AQ850+7))="",0,INDIRECT(ADDRESS(($AO850-1)*3+$AP850+5,$AQ850+7))),IF(INDIRECT(ADDRESS(($AO850-1)*3+$AP850+5,$AQ850+7))="",0,IF(COUNTIF(INDIRECT(ADDRESS(($AO850-1)*36+($AP850-1)*12+6,COLUMN())):INDIRECT(ADDRESS(($AO850-1)*36+($AP850-1)*12+$AQ850+4,COLUMN())),INDIRECT(ADDRESS(($AO850-1)*3+$AP850+5,$AQ850+7)))&gt;=1,0,INDIRECT(ADDRESS(($AO850-1)*3+$AP850+5,$AQ850+7)))))</f>
        <v>0</v>
      </c>
      <c r="AS850" s="304">
        <f ca="1">COUNTIF(INDIRECT("H"&amp;(ROW()+12*(($AO850-1)*3+$AP850)-ROW())/12+5):INDIRECT("S"&amp;(ROW()+12*(($AO850-1)*3+$AP850)-ROW())/12+5),AR850)</f>
        <v>0</v>
      </c>
      <c r="AT850" s="306">
        <f ca="1">IF($AQ850=1,IF(INDIRECT(ADDRESS(($AO850-1)*3+$AP850+5,$AQ850+20))="",0,INDIRECT(ADDRESS(($AO850-1)*3+$AP850+5,$AQ850+20))),IF(INDIRECT(ADDRESS(($AO850-1)*3+$AP850+5,$AQ850+20))="",0,IF(COUNTIF(INDIRECT(ADDRESS(($AO850-1)*36+($AP850-1)*12+6,COLUMN())):INDIRECT(ADDRESS(($AO850-1)*36+($AP850-1)*12+$AQ850+4,COLUMN())),INDIRECT(ADDRESS(($AO850-1)*3+$AP850+5,$AQ850+20)))&gt;=1,0,INDIRECT(ADDRESS(($AO850-1)*3+$AP850+5,$AQ850+20)))))</f>
        <v>0</v>
      </c>
      <c r="AU850" s="304">
        <f ca="1">COUNTIF(INDIRECT("U"&amp;(ROW()+12*(($AO850-1)*3+$AP850)-ROW())/12+5):INDIRECT("AF"&amp;(ROW()+12*(($AO850-1)*3+$AP850)-ROW())/12+5),AT850)</f>
        <v>0</v>
      </c>
      <c r="AV850" s="304">
        <f ca="1">IF(AND(AR850+AT850&gt;0,AS850+AU850&gt;0),COUNTIF(AV$6:AV849,"&gt;0")+1,0)</f>
        <v>0</v>
      </c>
    </row>
    <row r="851" spans="41:48" x14ac:dyDescent="0.15">
      <c r="AO851" s="304">
        <v>24</v>
      </c>
      <c r="AP851" s="304">
        <v>2</v>
      </c>
      <c r="AQ851" s="304">
        <v>6</v>
      </c>
      <c r="AR851" s="306">
        <f ca="1">IF($AQ851=1,IF(INDIRECT(ADDRESS(($AO851-1)*3+$AP851+5,$AQ851+7))="",0,INDIRECT(ADDRESS(($AO851-1)*3+$AP851+5,$AQ851+7))),IF(INDIRECT(ADDRESS(($AO851-1)*3+$AP851+5,$AQ851+7))="",0,IF(COUNTIF(INDIRECT(ADDRESS(($AO851-1)*36+($AP851-1)*12+6,COLUMN())):INDIRECT(ADDRESS(($AO851-1)*36+($AP851-1)*12+$AQ851+4,COLUMN())),INDIRECT(ADDRESS(($AO851-1)*3+$AP851+5,$AQ851+7)))&gt;=1,0,INDIRECT(ADDRESS(($AO851-1)*3+$AP851+5,$AQ851+7)))))</f>
        <v>0</v>
      </c>
      <c r="AS851" s="304">
        <f ca="1">COUNTIF(INDIRECT("H"&amp;(ROW()+12*(($AO851-1)*3+$AP851)-ROW())/12+5):INDIRECT("S"&amp;(ROW()+12*(($AO851-1)*3+$AP851)-ROW())/12+5),AR851)</f>
        <v>0</v>
      </c>
      <c r="AT851" s="306">
        <f ca="1">IF($AQ851=1,IF(INDIRECT(ADDRESS(($AO851-1)*3+$AP851+5,$AQ851+20))="",0,INDIRECT(ADDRESS(($AO851-1)*3+$AP851+5,$AQ851+20))),IF(INDIRECT(ADDRESS(($AO851-1)*3+$AP851+5,$AQ851+20))="",0,IF(COUNTIF(INDIRECT(ADDRESS(($AO851-1)*36+($AP851-1)*12+6,COLUMN())):INDIRECT(ADDRESS(($AO851-1)*36+($AP851-1)*12+$AQ851+4,COLUMN())),INDIRECT(ADDRESS(($AO851-1)*3+$AP851+5,$AQ851+20)))&gt;=1,0,INDIRECT(ADDRESS(($AO851-1)*3+$AP851+5,$AQ851+20)))))</f>
        <v>0</v>
      </c>
      <c r="AU851" s="304">
        <f ca="1">COUNTIF(INDIRECT("U"&amp;(ROW()+12*(($AO851-1)*3+$AP851)-ROW())/12+5):INDIRECT("AF"&amp;(ROW()+12*(($AO851-1)*3+$AP851)-ROW())/12+5),AT851)</f>
        <v>0</v>
      </c>
      <c r="AV851" s="304">
        <f ca="1">IF(AND(AR851+AT851&gt;0,AS851+AU851&gt;0),COUNTIF(AV$6:AV850,"&gt;0")+1,0)</f>
        <v>0</v>
      </c>
    </row>
    <row r="852" spans="41:48" x14ac:dyDescent="0.15">
      <c r="AO852" s="304">
        <v>24</v>
      </c>
      <c r="AP852" s="304">
        <v>2</v>
      </c>
      <c r="AQ852" s="304">
        <v>7</v>
      </c>
      <c r="AR852" s="306">
        <f ca="1">IF($AQ852=1,IF(INDIRECT(ADDRESS(($AO852-1)*3+$AP852+5,$AQ852+7))="",0,INDIRECT(ADDRESS(($AO852-1)*3+$AP852+5,$AQ852+7))),IF(INDIRECT(ADDRESS(($AO852-1)*3+$AP852+5,$AQ852+7))="",0,IF(COUNTIF(INDIRECT(ADDRESS(($AO852-1)*36+($AP852-1)*12+6,COLUMN())):INDIRECT(ADDRESS(($AO852-1)*36+($AP852-1)*12+$AQ852+4,COLUMN())),INDIRECT(ADDRESS(($AO852-1)*3+$AP852+5,$AQ852+7)))&gt;=1,0,INDIRECT(ADDRESS(($AO852-1)*3+$AP852+5,$AQ852+7)))))</f>
        <v>0</v>
      </c>
      <c r="AS852" s="304">
        <f ca="1">COUNTIF(INDIRECT("H"&amp;(ROW()+12*(($AO852-1)*3+$AP852)-ROW())/12+5):INDIRECT("S"&amp;(ROW()+12*(($AO852-1)*3+$AP852)-ROW())/12+5),AR852)</f>
        <v>0</v>
      </c>
      <c r="AT852" s="306">
        <f ca="1">IF($AQ852=1,IF(INDIRECT(ADDRESS(($AO852-1)*3+$AP852+5,$AQ852+20))="",0,INDIRECT(ADDRESS(($AO852-1)*3+$AP852+5,$AQ852+20))),IF(INDIRECT(ADDRESS(($AO852-1)*3+$AP852+5,$AQ852+20))="",0,IF(COUNTIF(INDIRECT(ADDRESS(($AO852-1)*36+($AP852-1)*12+6,COLUMN())):INDIRECT(ADDRESS(($AO852-1)*36+($AP852-1)*12+$AQ852+4,COLUMN())),INDIRECT(ADDRESS(($AO852-1)*3+$AP852+5,$AQ852+20)))&gt;=1,0,INDIRECT(ADDRESS(($AO852-1)*3+$AP852+5,$AQ852+20)))))</f>
        <v>0</v>
      </c>
      <c r="AU852" s="304">
        <f ca="1">COUNTIF(INDIRECT("U"&amp;(ROW()+12*(($AO852-1)*3+$AP852)-ROW())/12+5):INDIRECT("AF"&amp;(ROW()+12*(($AO852-1)*3+$AP852)-ROW())/12+5),AT852)</f>
        <v>0</v>
      </c>
      <c r="AV852" s="304">
        <f ca="1">IF(AND(AR852+AT852&gt;0,AS852+AU852&gt;0),COUNTIF(AV$6:AV851,"&gt;0")+1,0)</f>
        <v>0</v>
      </c>
    </row>
    <row r="853" spans="41:48" x14ac:dyDescent="0.15">
      <c r="AO853" s="304">
        <v>24</v>
      </c>
      <c r="AP853" s="304">
        <v>2</v>
      </c>
      <c r="AQ853" s="304">
        <v>8</v>
      </c>
      <c r="AR853" s="306">
        <f ca="1">IF($AQ853=1,IF(INDIRECT(ADDRESS(($AO853-1)*3+$AP853+5,$AQ853+7))="",0,INDIRECT(ADDRESS(($AO853-1)*3+$AP853+5,$AQ853+7))),IF(INDIRECT(ADDRESS(($AO853-1)*3+$AP853+5,$AQ853+7))="",0,IF(COUNTIF(INDIRECT(ADDRESS(($AO853-1)*36+($AP853-1)*12+6,COLUMN())):INDIRECT(ADDRESS(($AO853-1)*36+($AP853-1)*12+$AQ853+4,COLUMN())),INDIRECT(ADDRESS(($AO853-1)*3+$AP853+5,$AQ853+7)))&gt;=1,0,INDIRECT(ADDRESS(($AO853-1)*3+$AP853+5,$AQ853+7)))))</f>
        <v>0</v>
      </c>
      <c r="AS853" s="304">
        <f ca="1">COUNTIF(INDIRECT("H"&amp;(ROW()+12*(($AO853-1)*3+$AP853)-ROW())/12+5):INDIRECT("S"&amp;(ROW()+12*(($AO853-1)*3+$AP853)-ROW())/12+5),AR853)</f>
        <v>0</v>
      </c>
      <c r="AT853" s="306">
        <f ca="1">IF($AQ853=1,IF(INDIRECT(ADDRESS(($AO853-1)*3+$AP853+5,$AQ853+20))="",0,INDIRECT(ADDRESS(($AO853-1)*3+$AP853+5,$AQ853+20))),IF(INDIRECT(ADDRESS(($AO853-1)*3+$AP853+5,$AQ853+20))="",0,IF(COUNTIF(INDIRECT(ADDRESS(($AO853-1)*36+($AP853-1)*12+6,COLUMN())):INDIRECT(ADDRESS(($AO853-1)*36+($AP853-1)*12+$AQ853+4,COLUMN())),INDIRECT(ADDRESS(($AO853-1)*3+$AP853+5,$AQ853+20)))&gt;=1,0,INDIRECT(ADDRESS(($AO853-1)*3+$AP853+5,$AQ853+20)))))</f>
        <v>0</v>
      </c>
      <c r="AU853" s="304">
        <f ca="1">COUNTIF(INDIRECT("U"&amp;(ROW()+12*(($AO853-1)*3+$AP853)-ROW())/12+5):INDIRECT("AF"&amp;(ROW()+12*(($AO853-1)*3+$AP853)-ROW())/12+5),AT853)</f>
        <v>0</v>
      </c>
      <c r="AV853" s="304">
        <f ca="1">IF(AND(AR853+AT853&gt;0,AS853+AU853&gt;0),COUNTIF(AV$6:AV852,"&gt;0")+1,0)</f>
        <v>0</v>
      </c>
    </row>
    <row r="854" spans="41:48" x14ac:dyDescent="0.15">
      <c r="AO854" s="304">
        <v>24</v>
      </c>
      <c r="AP854" s="304">
        <v>2</v>
      </c>
      <c r="AQ854" s="304">
        <v>9</v>
      </c>
      <c r="AR854" s="306">
        <f ca="1">IF($AQ854=1,IF(INDIRECT(ADDRESS(($AO854-1)*3+$AP854+5,$AQ854+7))="",0,INDIRECT(ADDRESS(($AO854-1)*3+$AP854+5,$AQ854+7))),IF(INDIRECT(ADDRESS(($AO854-1)*3+$AP854+5,$AQ854+7))="",0,IF(COUNTIF(INDIRECT(ADDRESS(($AO854-1)*36+($AP854-1)*12+6,COLUMN())):INDIRECT(ADDRESS(($AO854-1)*36+($AP854-1)*12+$AQ854+4,COLUMN())),INDIRECT(ADDRESS(($AO854-1)*3+$AP854+5,$AQ854+7)))&gt;=1,0,INDIRECT(ADDRESS(($AO854-1)*3+$AP854+5,$AQ854+7)))))</f>
        <v>0</v>
      </c>
      <c r="AS854" s="304">
        <f ca="1">COUNTIF(INDIRECT("H"&amp;(ROW()+12*(($AO854-1)*3+$AP854)-ROW())/12+5):INDIRECT("S"&amp;(ROW()+12*(($AO854-1)*3+$AP854)-ROW())/12+5),AR854)</f>
        <v>0</v>
      </c>
      <c r="AT854" s="306">
        <f ca="1">IF($AQ854=1,IF(INDIRECT(ADDRESS(($AO854-1)*3+$AP854+5,$AQ854+20))="",0,INDIRECT(ADDRESS(($AO854-1)*3+$AP854+5,$AQ854+20))),IF(INDIRECT(ADDRESS(($AO854-1)*3+$AP854+5,$AQ854+20))="",0,IF(COUNTIF(INDIRECT(ADDRESS(($AO854-1)*36+($AP854-1)*12+6,COLUMN())):INDIRECT(ADDRESS(($AO854-1)*36+($AP854-1)*12+$AQ854+4,COLUMN())),INDIRECT(ADDRESS(($AO854-1)*3+$AP854+5,$AQ854+20)))&gt;=1,0,INDIRECT(ADDRESS(($AO854-1)*3+$AP854+5,$AQ854+20)))))</f>
        <v>0</v>
      </c>
      <c r="AU854" s="304">
        <f ca="1">COUNTIF(INDIRECT("U"&amp;(ROW()+12*(($AO854-1)*3+$AP854)-ROW())/12+5):INDIRECT("AF"&amp;(ROW()+12*(($AO854-1)*3+$AP854)-ROW())/12+5),AT854)</f>
        <v>0</v>
      </c>
      <c r="AV854" s="304">
        <f ca="1">IF(AND(AR854+AT854&gt;0,AS854+AU854&gt;0),COUNTIF(AV$6:AV853,"&gt;0")+1,0)</f>
        <v>0</v>
      </c>
    </row>
    <row r="855" spans="41:48" x14ac:dyDescent="0.15">
      <c r="AO855" s="304">
        <v>24</v>
      </c>
      <c r="AP855" s="304">
        <v>2</v>
      </c>
      <c r="AQ855" s="304">
        <v>10</v>
      </c>
      <c r="AR855" s="306">
        <f ca="1">IF($AQ855=1,IF(INDIRECT(ADDRESS(($AO855-1)*3+$AP855+5,$AQ855+7))="",0,INDIRECT(ADDRESS(($AO855-1)*3+$AP855+5,$AQ855+7))),IF(INDIRECT(ADDRESS(($AO855-1)*3+$AP855+5,$AQ855+7))="",0,IF(COUNTIF(INDIRECT(ADDRESS(($AO855-1)*36+($AP855-1)*12+6,COLUMN())):INDIRECT(ADDRESS(($AO855-1)*36+($AP855-1)*12+$AQ855+4,COLUMN())),INDIRECT(ADDRESS(($AO855-1)*3+$AP855+5,$AQ855+7)))&gt;=1,0,INDIRECT(ADDRESS(($AO855-1)*3+$AP855+5,$AQ855+7)))))</f>
        <v>0</v>
      </c>
      <c r="AS855" s="304">
        <f ca="1">COUNTIF(INDIRECT("H"&amp;(ROW()+12*(($AO855-1)*3+$AP855)-ROW())/12+5):INDIRECT("S"&amp;(ROW()+12*(($AO855-1)*3+$AP855)-ROW())/12+5),AR855)</f>
        <v>0</v>
      </c>
      <c r="AT855" s="306">
        <f ca="1">IF($AQ855=1,IF(INDIRECT(ADDRESS(($AO855-1)*3+$AP855+5,$AQ855+20))="",0,INDIRECT(ADDRESS(($AO855-1)*3+$AP855+5,$AQ855+20))),IF(INDIRECT(ADDRESS(($AO855-1)*3+$AP855+5,$AQ855+20))="",0,IF(COUNTIF(INDIRECT(ADDRESS(($AO855-1)*36+($AP855-1)*12+6,COLUMN())):INDIRECT(ADDRESS(($AO855-1)*36+($AP855-1)*12+$AQ855+4,COLUMN())),INDIRECT(ADDRESS(($AO855-1)*3+$AP855+5,$AQ855+20)))&gt;=1,0,INDIRECT(ADDRESS(($AO855-1)*3+$AP855+5,$AQ855+20)))))</f>
        <v>0</v>
      </c>
      <c r="AU855" s="304">
        <f ca="1">COUNTIF(INDIRECT("U"&amp;(ROW()+12*(($AO855-1)*3+$AP855)-ROW())/12+5):INDIRECT("AF"&amp;(ROW()+12*(($AO855-1)*3+$AP855)-ROW())/12+5),AT855)</f>
        <v>0</v>
      </c>
      <c r="AV855" s="304">
        <f ca="1">IF(AND(AR855+AT855&gt;0,AS855+AU855&gt;0),COUNTIF(AV$6:AV854,"&gt;0")+1,0)</f>
        <v>0</v>
      </c>
    </row>
    <row r="856" spans="41:48" x14ac:dyDescent="0.15">
      <c r="AO856" s="304">
        <v>24</v>
      </c>
      <c r="AP856" s="304">
        <v>2</v>
      </c>
      <c r="AQ856" s="304">
        <v>11</v>
      </c>
      <c r="AR856" s="306">
        <f ca="1">IF($AQ856=1,IF(INDIRECT(ADDRESS(($AO856-1)*3+$AP856+5,$AQ856+7))="",0,INDIRECT(ADDRESS(($AO856-1)*3+$AP856+5,$AQ856+7))),IF(INDIRECT(ADDRESS(($AO856-1)*3+$AP856+5,$AQ856+7))="",0,IF(COUNTIF(INDIRECT(ADDRESS(($AO856-1)*36+($AP856-1)*12+6,COLUMN())):INDIRECT(ADDRESS(($AO856-1)*36+($AP856-1)*12+$AQ856+4,COLUMN())),INDIRECT(ADDRESS(($AO856-1)*3+$AP856+5,$AQ856+7)))&gt;=1,0,INDIRECT(ADDRESS(($AO856-1)*3+$AP856+5,$AQ856+7)))))</f>
        <v>0</v>
      </c>
      <c r="AS856" s="304">
        <f ca="1">COUNTIF(INDIRECT("H"&amp;(ROW()+12*(($AO856-1)*3+$AP856)-ROW())/12+5):INDIRECT("S"&amp;(ROW()+12*(($AO856-1)*3+$AP856)-ROW())/12+5),AR856)</f>
        <v>0</v>
      </c>
      <c r="AT856" s="306">
        <f ca="1">IF($AQ856=1,IF(INDIRECT(ADDRESS(($AO856-1)*3+$AP856+5,$AQ856+20))="",0,INDIRECT(ADDRESS(($AO856-1)*3+$AP856+5,$AQ856+20))),IF(INDIRECT(ADDRESS(($AO856-1)*3+$AP856+5,$AQ856+20))="",0,IF(COUNTIF(INDIRECT(ADDRESS(($AO856-1)*36+($AP856-1)*12+6,COLUMN())):INDIRECT(ADDRESS(($AO856-1)*36+($AP856-1)*12+$AQ856+4,COLUMN())),INDIRECT(ADDRESS(($AO856-1)*3+$AP856+5,$AQ856+20)))&gt;=1,0,INDIRECT(ADDRESS(($AO856-1)*3+$AP856+5,$AQ856+20)))))</f>
        <v>0</v>
      </c>
      <c r="AU856" s="304">
        <f ca="1">COUNTIF(INDIRECT("U"&amp;(ROW()+12*(($AO856-1)*3+$AP856)-ROW())/12+5):INDIRECT("AF"&amp;(ROW()+12*(($AO856-1)*3+$AP856)-ROW())/12+5),AT856)</f>
        <v>0</v>
      </c>
      <c r="AV856" s="304">
        <f ca="1">IF(AND(AR856+AT856&gt;0,AS856+AU856&gt;0),COUNTIF(AV$6:AV855,"&gt;0")+1,0)</f>
        <v>0</v>
      </c>
    </row>
    <row r="857" spans="41:48" x14ac:dyDescent="0.15">
      <c r="AO857" s="304">
        <v>24</v>
      </c>
      <c r="AP857" s="304">
        <v>2</v>
      </c>
      <c r="AQ857" s="304">
        <v>12</v>
      </c>
      <c r="AR857" s="306">
        <f ca="1">IF($AQ857=1,IF(INDIRECT(ADDRESS(($AO857-1)*3+$AP857+5,$AQ857+7))="",0,INDIRECT(ADDRESS(($AO857-1)*3+$AP857+5,$AQ857+7))),IF(INDIRECT(ADDRESS(($AO857-1)*3+$AP857+5,$AQ857+7))="",0,IF(COUNTIF(INDIRECT(ADDRESS(($AO857-1)*36+($AP857-1)*12+6,COLUMN())):INDIRECT(ADDRESS(($AO857-1)*36+($AP857-1)*12+$AQ857+4,COLUMN())),INDIRECT(ADDRESS(($AO857-1)*3+$AP857+5,$AQ857+7)))&gt;=1,0,INDIRECT(ADDRESS(($AO857-1)*3+$AP857+5,$AQ857+7)))))</f>
        <v>0</v>
      </c>
      <c r="AS857" s="304">
        <f ca="1">COUNTIF(INDIRECT("H"&amp;(ROW()+12*(($AO857-1)*3+$AP857)-ROW())/12+5):INDIRECT("S"&amp;(ROW()+12*(($AO857-1)*3+$AP857)-ROW())/12+5),AR857)</f>
        <v>0</v>
      </c>
      <c r="AT857" s="306">
        <f ca="1">IF($AQ857=1,IF(INDIRECT(ADDRESS(($AO857-1)*3+$AP857+5,$AQ857+20))="",0,INDIRECT(ADDRESS(($AO857-1)*3+$AP857+5,$AQ857+20))),IF(INDIRECT(ADDRESS(($AO857-1)*3+$AP857+5,$AQ857+20))="",0,IF(COUNTIF(INDIRECT(ADDRESS(($AO857-1)*36+($AP857-1)*12+6,COLUMN())):INDIRECT(ADDRESS(($AO857-1)*36+($AP857-1)*12+$AQ857+4,COLUMN())),INDIRECT(ADDRESS(($AO857-1)*3+$AP857+5,$AQ857+20)))&gt;=1,0,INDIRECT(ADDRESS(($AO857-1)*3+$AP857+5,$AQ857+20)))))</f>
        <v>0</v>
      </c>
      <c r="AU857" s="304">
        <f ca="1">COUNTIF(INDIRECT("U"&amp;(ROW()+12*(($AO857-1)*3+$AP857)-ROW())/12+5):INDIRECT("AF"&amp;(ROW()+12*(($AO857-1)*3+$AP857)-ROW())/12+5),AT857)</f>
        <v>0</v>
      </c>
      <c r="AV857" s="304">
        <f ca="1">IF(AND(AR857+AT857&gt;0,AS857+AU857&gt;0),COUNTIF(AV$6:AV856,"&gt;0")+1,0)</f>
        <v>0</v>
      </c>
    </row>
    <row r="858" spans="41:48" x14ac:dyDescent="0.15">
      <c r="AO858" s="304">
        <v>24</v>
      </c>
      <c r="AP858" s="304">
        <v>3</v>
      </c>
      <c r="AQ858" s="304">
        <v>1</v>
      </c>
      <c r="AR858" s="306">
        <f ca="1">IF($AQ858=1,IF(INDIRECT(ADDRESS(($AO858-1)*3+$AP858+5,$AQ858+7))="",0,INDIRECT(ADDRESS(($AO858-1)*3+$AP858+5,$AQ858+7))),IF(INDIRECT(ADDRESS(($AO858-1)*3+$AP858+5,$AQ858+7))="",0,IF(COUNTIF(INDIRECT(ADDRESS(($AO858-1)*36+($AP858-1)*12+6,COLUMN())):INDIRECT(ADDRESS(($AO858-1)*36+($AP858-1)*12+$AQ858+4,COLUMN())),INDIRECT(ADDRESS(($AO858-1)*3+$AP858+5,$AQ858+7)))&gt;=1,0,INDIRECT(ADDRESS(($AO858-1)*3+$AP858+5,$AQ858+7)))))</f>
        <v>0</v>
      </c>
      <c r="AS858" s="304">
        <f ca="1">COUNTIF(INDIRECT("H"&amp;(ROW()+12*(($AO858-1)*3+$AP858)-ROW())/12+5):INDIRECT("S"&amp;(ROW()+12*(($AO858-1)*3+$AP858)-ROW())/12+5),AR858)</f>
        <v>0</v>
      </c>
      <c r="AT858" s="306">
        <f ca="1">IF($AQ858=1,IF(INDIRECT(ADDRESS(($AO858-1)*3+$AP858+5,$AQ858+20))="",0,INDIRECT(ADDRESS(($AO858-1)*3+$AP858+5,$AQ858+20))),IF(INDIRECT(ADDRESS(($AO858-1)*3+$AP858+5,$AQ858+20))="",0,IF(COUNTIF(INDIRECT(ADDRESS(($AO858-1)*36+($AP858-1)*12+6,COLUMN())):INDIRECT(ADDRESS(($AO858-1)*36+($AP858-1)*12+$AQ858+4,COLUMN())),INDIRECT(ADDRESS(($AO858-1)*3+$AP858+5,$AQ858+20)))&gt;=1,0,INDIRECT(ADDRESS(($AO858-1)*3+$AP858+5,$AQ858+20)))))</f>
        <v>0</v>
      </c>
      <c r="AU858" s="304">
        <f ca="1">COUNTIF(INDIRECT("U"&amp;(ROW()+12*(($AO858-1)*3+$AP858)-ROW())/12+5):INDIRECT("AF"&amp;(ROW()+12*(($AO858-1)*3+$AP858)-ROW())/12+5),AT858)</f>
        <v>0</v>
      </c>
      <c r="AV858" s="304">
        <f ca="1">IF(AND(AR858+AT858&gt;0,AS858+AU858&gt;0),COUNTIF(AV$6:AV857,"&gt;0")+1,0)</f>
        <v>0</v>
      </c>
    </row>
    <row r="859" spans="41:48" x14ac:dyDescent="0.15">
      <c r="AO859" s="304">
        <v>24</v>
      </c>
      <c r="AP859" s="304">
        <v>3</v>
      </c>
      <c r="AQ859" s="304">
        <v>2</v>
      </c>
      <c r="AR859" s="306">
        <f ca="1">IF($AQ859=1,IF(INDIRECT(ADDRESS(($AO859-1)*3+$AP859+5,$AQ859+7))="",0,INDIRECT(ADDRESS(($AO859-1)*3+$AP859+5,$AQ859+7))),IF(INDIRECT(ADDRESS(($AO859-1)*3+$AP859+5,$AQ859+7))="",0,IF(COUNTIF(INDIRECT(ADDRESS(($AO859-1)*36+($AP859-1)*12+6,COLUMN())):INDIRECT(ADDRESS(($AO859-1)*36+($AP859-1)*12+$AQ859+4,COLUMN())),INDIRECT(ADDRESS(($AO859-1)*3+$AP859+5,$AQ859+7)))&gt;=1,0,INDIRECT(ADDRESS(($AO859-1)*3+$AP859+5,$AQ859+7)))))</f>
        <v>0</v>
      </c>
      <c r="AS859" s="304">
        <f ca="1">COUNTIF(INDIRECT("H"&amp;(ROW()+12*(($AO859-1)*3+$AP859)-ROW())/12+5):INDIRECT("S"&amp;(ROW()+12*(($AO859-1)*3+$AP859)-ROW())/12+5),AR859)</f>
        <v>0</v>
      </c>
      <c r="AT859" s="306">
        <f ca="1">IF($AQ859=1,IF(INDIRECT(ADDRESS(($AO859-1)*3+$AP859+5,$AQ859+20))="",0,INDIRECT(ADDRESS(($AO859-1)*3+$AP859+5,$AQ859+20))),IF(INDIRECT(ADDRESS(($AO859-1)*3+$AP859+5,$AQ859+20))="",0,IF(COUNTIF(INDIRECT(ADDRESS(($AO859-1)*36+($AP859-1)*12+6,COLUMN())):INDIRECT(ADDRESS(($AO859-1)*36+($AP859-1)*12+$AQ859+4,COLUMN())),INDIRECT(ADDRESS(($AO859-1)*3+$AP859+5,$AQ859+20)))&gt;=1,0,INDIRECT(ADDRESS(($AO859-1)*3+$AP859+5,$AQ859+20)))))</f>
        <v>0</v>
      </c>
      <c r="AU859" s="304">
        <f ca="1">COUNTIF(INDIRECT("U"&amp;(ROW()+12*(($AO859-1)*3+$AP859)-ROW())/12+5):INDIRECT("AF"&amp;(ROW()+12*(($AO859-1)*3+$AP859)-ROW())/12+5),AT859)</f>
        <v>0</v>
      </c>
      <c r="AV859" s="304">
        <f ca="1">IF(AND(AR859+AT859&gt;0,AS859+AU859&gt;0),COUNTIF(AV$6:AV858,"&gt;0")+1,0)</f>
        <v>0</v>
      </c>
    </row>
    <row r="860" spans="41:48" x14ac:dyDescent="0.15">
      <c r="AO860" s="304">
        <v>24</v>
      </c>
      <c r="AP860" s="304">
        <v>3</v>
      </c>
      <c r="AQ860" s="304">
        <v>3</v>
      </c>
      <c r="AR860" s="306">
        <f ca="1">IF($AQ860=1,IF(INDIRECT(ADDRESS(($AO860-1)*3+$AP860+5,$AQ860+7))="",0,INDIRECT(ADDRESS(($AO860-1)*3+$AP860+5,$AQ860+7))),IF(INDIRECT(ADDRESS(($AO860-1)*3+$AP860+5,$AQ860+7))="",0,IF(COUNTIF(INDIRECT(ADDRESS(($AO860-1)*36+($AP860-1)*12+6,COLUMN())):INDIRECT(ADDRESS(($AO860-1)*36+($AP860-1)*12+$AQ860+4,COLUMN())),INDIRECT(ADDRESS(($AO860-1)*3+$AP860+5,$AQ860+7)))&gt;=1,0,INDIRECT(ADDRESS(($AO860-1)*3+$AP860+5,$AQ860+7)))))</f>
        <v>0</v>
      </c>
      <c r="AS860" s="304">
        <f ca="1">COUNTIF(INDIRECT("H"&amp;(ROW()+12*(($AO860-1)*3+$AP860)-ROW())/12+5):INDIRECT("S"&amp;(ROW()+12*(($AO860-1)*3+$AP860)-ROW())/12+5),AR860)</f>
        <v>0</v>
      </c>
      <c r="AT860" s="306">
        <f ca="1">IF($AQ860=1,IF(INDIRECT(ADDRESS(($AO860-1)*3+$AP860+5,$AQ860+20))="",0,INDIRECT(ADDRESS(($AO860-1)*3+$AP860+5,$AQ860+20))),IF(INDIRECT(ADDRESS(($AO860-1)*3+$AP860+5,$AQ860+20))="",0,IF(COUNTIF(INDIRECT(ADDRESS(($AO860-1)*36+($AP860-1)*12+6,COLUMN())):INDIRECT(ADDRESS(($AO860-1)*36+($AP860-1)*12+$AQ860+4,COLUMN())),INDIRECT(ADDRESS(($AO860-1)*3+$AP860+5,$AQ860+20)))&gt;=1,0,INDIRECT(ADDRESS(($AO860-1)*3+$AP860+5,$AQ860+20)))))</f>
        <v>0</v>
      </c>
      <c r="AU860" s="304">
        <f ca="1">COUNTIF(INDIRECT("U"&amp;(ROW()+12*(($AO860-1)*3+$AP860)-ROW())/12+5):INDIRECT("AF"&amp;(ROW()+12*(($AO860-1)*3+$AP860)-ROW())/12+5),AT860)</f>
        <v>0</v>
      </c>
      <c r="AV860" s="304">
        <f ca="1">IF(AND(AR860+AT860&gt;0,AS860+AU860&gt;0),COUNTIF(AV$6:AV859,"&gt;0")+1,0)</f>
        <v>0</v>
      </c>
    </row>
    <row r="861" spans="41:48" x14ac:dyDescent="0.15">
      <c r="AO861" s="304">
        <v>24</v>
      </c>
      <c r="AP861" s="304">
        <v>3</v>
      </c>
      <c r="AQ861" s="304">
        <v>4</v>
      </c>
      <c r="AR861" s="306">
        <f ca="1">IF($AQ861=1,IF(INDIRECT(ADDRESS(($AO861-1)*3+$AP861+5,$AQ861+7))="",0,INDIRECT(ADDRESS(($AO861-1)*3+$AP861+5,$AQ861+7))),IF(INDIRECT(ADDRESS(($AO861-1)*3+$AP861+5,$AQ861+7))="",0,IF(COUNTIF(INDIRECT(ADDRESS(($AO861-1)*36+($AP861-1)*12+6,COLUMN())):INDIRECT(ADDRESS(($AO861-1)*36+($AP861-1)*12+$AQ861+4,COLUMN())),INDIRECT(ADDRESS(($AO861-1)*3+$AP861+5,$AQ861+7)))&gt;=1,0,INDIRECT(ADDRESS(($AO861-1)*3+$AP861+5,$AQ861+7)))))</f>
        <v>0</v>
      </c>
      <c r="AS861" s="304">
        <f ca="1">COUNTIF(INDIRECT("H"&amp;(ROW()+12*(($AO861-1)*3+$AP861)-ROW())/12+5):INDIRECT("S"&amp;(ROW()+12*(($AO861-1)*3+$AP861)-ROW())/12+5),AR861)</f>
        <v>0</v>
      </c>
      <c r="AT861" s="306">
        <f ca="1">IF($AQ861=1,IF(INDIRECT(ADDRESS(($AO861-1)*3+$AP861+5,$AQ861+20))="",0,INDIRECT(ADDRESS(($AO861-1)*3+$AP861+5,$AQ861+20))),IF(INDIRECT(ADDRESS(($AO861-1)*3+$AP861+5,$AQ861+20))="",0,IF(COUNTIF(INDIRECT(ADDRESS(($AO861-1)*36+($AP861-1)*12+6,COLUMN())):INDIRECT(ADDRESS(($AO861-1)*36+($AP861-1)*12+$AQ861+4,COLUMN())),INDIRECT(ADDRESS(($AO861-1)*3+$AP861+5,$AQ861+20)))&gt;=1,0,INDIRECT(ADDRESS(($AO861-1)*3+$AP861+5,$AQ861+20)))))</f>
        <v>0</v>
      </c>
      <c r="AU861" s="304">
        <f ca="1">COUNTIF(INDIRECT("U"&amp;(ROW()+12*(($AO861-1)*3+$AP861)-ROW())/12+5):INDIRECT("AF"&amp;(ROW()+12*(($AO861-1)*3+$AP861)-ROW())/12+5),AT861)</f>
        <v>0</v>
      </c>
      <c r="AV861" s="304">
        <f ca="1">IF(AND(AR861+AT861&gt;0,AS861+AU861&gt;0),COUNTIF(AV$6:AV860,"&gt;0")+1,0)</f>
        <v>0</v>
      </c>
    </row>
    <row r="862" spans="41:48" x14ac:dyDescent="0.15">
      <c r="AO862" s="304">
        <v>24</v>
      </c>
      <c r="AP862" s="304">
        <v>3</v>
      </c>
      <c r="AQ862" s="304">
        <v>5</v>
      </c>
      <c r="AR862" s="306">
        <f ca="1">IF($AQ862=1,IF(INDIRECT(ADDRESS(($AO862-1)*3+$AP862+5,$AQ862+7))="",0,INDIRECT(ADDRESS(($AO862-1)*3+$AP862+5,$AQ862+7))),IF(INDIRECT(ADDRESS(($AO862-1)*3+$AP862+5,$AQ862+7))="",0,IF(COUNTIF(INDIRECT(ADDRESS(($AO862-1)*36+($AP862-1)*12+6,COLUMN())):INDIRECT(ADDRESS(($AO862-1)*36+($AP862-1)*12+$AQ862+4,COLUMN())),INDIRECT(ADDRESS(($AO862-1)*3+$AP862+5,$AQ862+7)))&gt;=1,0,INDIRECT(ADDRESS(($AO862-1)*3+$AP862+5,$AQ862+7)))))</f>
        <v>0</v>
      </c>
      <c r="AS862" s="304">
        <f ca="1">COUNTIF(INDIRECT("H"&amp;(ROW()+12*(($AO862-1)*3+$AP862)-ROW())/12+5):INDIRECT("S"&amp;(ROW()+12*(($AO862-1)*3+$AP862)-ROW())/12+5),AR862)</f>
        <v>0</v>
      </c>
      <c r="AT862" s="306">
        <f ca="1">IF($AQ862=1,IF(INDIRECT(ADDRESS(($AO862-1)*3+$AP862+5,$AQ862+20))="",0,INDIRECT(ADDRESS(($AO862-1)*3+$AP862+5,$AQ862+20))),IF(INDIRECT(ADDRESS(($AO862-1)*3+$AP862+5,$AQ862+20))="",0,IF(COUNTIF(INDIRECT(ADDRESS(($AO862-1)*36+($AP862-1)*12+6,COLUMN())):INDIRECT(ADDRESS(($AO862-1)*36+($AP862-1)*12+$AQ862+4,COLUMN())),INDIRECT(ADDRESS(($AO862-1)*3+$AP862+5,$AQ862+20)))&gt;=1,0,INDIRECT(ADDRESS(($AO862-1)*3+$AP862+5,$AQ862+20)))))</f>
        <v>0</v>
      </c>
      <c r="AU862" s="304">
        <f ca="1">COUNTIF(INDIRECT("U"&amp;(ROW()+12*(($AO862-1)*3+$AP862)-ROW())/12+5):INDIRECT("AF"&amp;(ROW()+12*(($AO862-1)*3+$AP862)-ROW())/12+5),AT862)</f>
        <v>0</v>
      </c>
      <c r="AV862" s="304">
        <f ca="1">IF(AND(AR862+AT862&gt;0,AS862+AU862&gt;0),COUNTIF(AV$6:AV861,"&gt;0")+1,0)</f>
        <v>0</v>
      </c>
    </row>
    <row r="863" spans="41:48" x14ac:dyDescent="0.15">
      <c r="AO863" s="304">
        <v>24</v>
      </c>
      <c r="AP863" s="304">
        <v>3</v>
      </c>
      <c r="AQ863" s="304">
        <v>6</v>
      </c>
      <c r="AR863" s="306">
        <f ca="1">IF($AQ863=1,IF(INDIRECT(ADDRESS(($AO863-1)*3+$AP863+5,$AQ863+7))="",0,INDIRECT(ADDRESS(($AO863-1)*3+$AP863+5,$AQ863+7))),IF(INDIRECT(ADDRESS(($AO863-1)*3+$AP863+5,$AQ863+7))="",0,IF(COUNTIF(INDIRECT(ADDRESS(($AO863-1)*36+($AP863-1)*12+6,COLUMN())):INDIRECT(ADDRESS(($AO863-1)*36+($AP863-1)*12+$AQ863+4,COLUMN())),INDIRECT(ADDRESS(($AO863-1)*3+$AP863+5,$AQ863+7)))&gt;=1,0,INDIRECT(ADDRESS(($AO863-1)*3+$AP863+5,$AQ863+7)))))</f>
        <v>0</v>
      </c>
      <c r="AS863" s="304">
        <f ca="1">COUNTIF(INDIRECT("H"&amp;(ROW()+12*(($AO863-1)*3+$AP863)-ROW())/12+5):INDIRECT("S"&amp;(ROW()+12*(($AO863-1)*3+$AP863)-ROW())/12+5),AR863)</f>
        <v>0</v>
      </c>
      <c r="AT863" s="306">
        <f ca="1">IF($AQ863=1,IF(INDIRECT(ADDRESS(($AO863-1)*3+$AP863+5,$AQ863+20))="",0,INDIRECT(ADDRESS(($AO863-1)*3+$AP863+5,$AQ863+20))),IF(INDIRECT(ADDRESS(($AO863-1)*3+$AP863+5,$AQ863+20))="",0,IF(COUNTIF(INDIRECT(ADDRESS(($AO863-1)*36+($AP863-1)*12+6,COLUMN())):INDIRECT(ADDRESS(($AO863-1)*36+($AP863-1)*12+$AQ863+4,COLUMN())),INDIRECT(ADDRESS(($AO863-1)*3+$AP863+5,$AQ863+20)))&gt;=1,0,INDIRECT(ADDRESS(($AO863-1)*3+$AP863+5,$AQ863+20)))))</f>
        <v>0</v>
      </c>
      <c r="AU863" s="304">
        <f ca="1">COUNTIF(INDIRECT("U"&amp;(ROW()+12*(($AO863-1)*3+$AP863)-ROW())/12+5):INDIRECT("AF"&amp;(ROW()+12*(($AO863-1)*3+$AP863)-ROW())/12+5),AT863)</f>
        <v>0</v>
      </c>
      <c r="AV863" s="304">
        <f ca="1">IF(AND(AR863+AT863&gt;0,AS863+AU863&gt;0),COUNTIF(AV$6:AV862,"&gt;0")+1,0)</f>
        <v>0</v>
      </c>
    </row>
    <row r="864" spans="41:48" x14ac:dyDescent="0.15">
      <c r="AO864" s="304">
        <v>24</v>
      </c>
      <c r="AP864" s="304">
        <v>3</v>
      </c>
      <c r="AQ864" s="304">
        <v>7</v>
      </c>
      <c r="AR864" s="306">
        <f ca="1">IF($AQ864=1,IF(INDIRECT(ADDRESS(($AO864-1)*3+$AP864+5,$AQ864+7))="",0,INDIRECT(ADDRESS(($AO864-1)*3+$AP864+5,$AQ864+7))),IF(INDIRECT(ADDRESS(($AO864-1)*3+$AP864+5,$AQ864+7))="",0,IF(COUNTIF(INDIRECT(ADDRESS(($AO864-1)*36+($AP864-1)*12+6,COLUMN())):INDIRECT(ADDRESS(($AO864-1)*36+($AP864-1)*12+$AQ864+4,COLUMN())),INDIRECT(ADDRESS(($AO864-1)*3+$AP864+5,$AQ864+7)))&gt;=1,0,INDIRECT(ADDRESS(($AO864-1)*3+$AP864+5,$AQ864+7)))))</f>
        <v>0</v>
      </c>
      <c r="AS864" s="304">
        <f ca="1">COUNTIF(INDIRECT("H"&amp;(ROW()+12*(($AO864-1)*3+$AP864)-ROW())/12+5):INDIRECT("S"&amp;(ROW()+12*(($AO864-1)*3+$AP864)-ROW())/12+5),AR864)</f>
        <v>0</v>
      </c>
      <c r="AT864" s="306">
        <f ca="1">IF($AQ864=1,IF(INDIRECT(ADDRESS(($AO864-1)*3+$AP864+5,$AQ864+20))="",0,INDIRECT(ADDRESS(($AO864-1)*3+$AP864+5,$AQ864+20))),IF(INDIRECT(ADDRESS(($AO864-1)*3+$AP864+5,$AQ864+20))="",0,IF(COUNTIF(INDIRECT(ADDRESS(($AO864-1)*36+($AP864-1)*12+6,COLUMN())):INDIRECT(ADDRESS(($AO864-1)*36+($AP864-1)*12+$AQ864+4,COLUMN())),INDIRECT(ADDRESS(($AO864-1)*3+$AP864+5,$AQ864+20)))&gt;=1,0,INDIRECT(ADDRESS(($AO864-1)*3+$AP864+5,$AQ864+20)))))</f>
        <v>0</v>
      </c>
      <c r="AU864" s="304">
        <f ca="1">COUNTIF(INDIRECT("U"&amp;(ROW()+12*(($AO864-1)*3+$AP864)-ROW())/12+5):INDIRECT("AF"&amp;(ROW()+12*(($AO864-1)*3+$AP864)-ROW())/12+5),AT864)</f>
        <v>0</v>
      </c>
      <c r="AV864" s="304">
        <f ca="1">IF(AND(AR864+AT864&gt;0,AS864+AU864&gt;0),COUNTIF(AV$6:AV863,"&gt;0")+1,0)</f>
        <v>0</v>
      </c>
    </row>
    <row r="865" spans="41:48" x14ac:dyDescent="0.15">
      <c r="AO865" s="304">
        <v>24</v>
      </c>
      <c r="AP865" s="304">
        <v>3</v>
      </c>
      <c r="AQ865" s="304">
        <v>8</v>
      </c>
      <c r="AR865" s="306">
        <f ca="1">IF($AQ865=1,IF(INDIRECT(ADDRESS(($AO865-1)*3+$AP865+5,$AQ865+7))="",0,INDIRECT(ADDRESS(($AO865-1)*3+$AP865+5,$AQ865+7))),IF(INDIRECT(ADDRESS(($AO865-1)*3+$AP865+5,$AQ865+7))="",0,IF(COUNTIF(INDIRECT(ADDRESS(($AO865-1)*36+($AP865-1)*12+6,COLUMN())):INDIRECT(ADDRESS(($AO865-1)*36+($AP865-1)*12+$AQ865+4,COLUMN())),INDIRECT(ADDRESS(($AO865-1)*3+$AP865+5,$AQ865+7)))&gt;=1,0,INDIRECT(ADDRESS(($AO865-1)*3+$AP865+5,$AQ865+7)))))</f>
        <v>0</v>
      </c>
      <c r="AS865" s="304">
        <f ca="1">COUNTIF(INDIRECT("H"&amp;(ROW()+12*(($AO865-1)*3+$AP865)-ROW())/12+5):INDIRECT("S"&amp;(ROW()+12*(($AO865-1)*3+$AP865)-ROW())/12+5),AR865)</f>
        <v>0</v>
      </c>
      <c r="AT865" s="306">
        <f ca="1">IF($AQ865=1,IF(INDIRECT(ADDRESS(($AO865-1)*3+$AP865+5,$AQ865+20))="",0,INDIRECT(ADDRESS(($AO865-1)*3+$AP865+5,$AQ865+20))),IF(INDIRECT(ADDRESS(($AO865-1)*3+$AP865+5,$AQ865+20))="",0,IF(COUNTIF(INDIRECT(ADDRESS(($AO865-1)*36+($AP865-1)*12+6,COLUMN())):INDIRECT(ADDRESS(($AO865-1)*36+($AP865-1)*12+$AQ865+4,COLUMN())),INDIRECT(ADDRESS(($AO865-1)*3+$AP865+5,$AQ865+20)))&gt;=1,0,INDIRECT(ADDRESS(($AO865-1)*3+$AP865+5,$AQ865+20)))))</f>
        <v>0</v>
      </c>
      <c r="AU865" s="304">
        <f ca="1">COUNTIF(INDIRECT("U"&amp;(ROW()+12*(($AO865-1)*3+$AP865)-ROW())/12+5):INDIRECT("AF"&amp;(ROW()+12*(($AO865-1)*3+$AP865)-ROW())/12+5),AT865)</f>
        <v>0</v>
      </c>
      <c r="AV865" s="304">
        <f ca="1">IF(AND(AR865+AT865&gt;0,AS865+AU865&gt;0),COUNTIF(AV$6:AV864,"&gt;0")+1,0)</f>
        <v>0</v>
      </c>
    </row>
    <row r="866" spans="41:48" x14ac:dyDescent="0.15">
      <c r="AO866" s="304">
        <v>24</v>
      </c>
      <c r="AP866" s="304">
        <v>3</v>
      </c>
      <c r="AQ866" s="304">
        <v>9</v>
      </c>
      <c r="AR866" s="306">
        <f ca="1">IF($AQ866=1,IF(INDIRECT(ADDRESS(($AO866-1)*3+$AP866+5,$AQ866+7))="",0,INDIRECT(ADDRESS(($AO866-1)*3+$AP866+5,$AQ866+7))),IF(INDIRECT(ADDRESS(($AO866-1)*3+$AP866+5,$AQ866+7))="",0,IF(COUNTIF(INDIRECT(ADDRESS(($AO866-1)*36+($AP866-1)*12+6,COLUMN())):INDIRECT(ADDRESS(($AO866-1)*36+($AP866-1)*12+$AQ866+4,COLUMN())),INDIRECT(ADDRESS(($AO866-1)*3+$AP866+5,$AQ866+7)))&gt;=1,0,INDIRECT(ADDRESS(($AO866-1)*3+$AP866+5,$AQ866+7)))))</f>
        <v>0</v>
      </c>
      <c r="AS866" s="304">
        <f ca="1">COUNTIF(INDIRECT("H"&amp;(ROW()+12*(($AO866-1)*3+$AP866)-ROW())/12+5):INDIRECT("S"&amp;(ROW()+12*(($AO866-1)*3+$AP866)-ROW())/12+5),AR866)</f>
        <v>0</v>
      </c>
      <c r="AT866" s="306">
        <f ca="1">IF($AQ866=1,IF(INDIRECT(ADDRESS(($AO866-1)*3+$AP866+5,$AQ866+20))="",0,INDIRECT(ADDRESS(($AO866-1)*3+$AP866+5,$AQ866+20))),IF(INDIRECT(ADDRESS(($AO866-1)*3+$AP866+5,$AQ866+20))="",0,IF(COUNTIF(INDIRECT(ADDRESS(($AO866-1)*36+($AP866-1)*12+6,COLUMN())):INDIRECT(ADDRESS(($AO866-1)*36+($AP866-1)*12+$AQ866+4,COLUMN())),INDIRECT(ADDRESS(($AO866-1)*3+$AP866+5,$AQ866+20)))&gt;=1,0,INDIRECT(ADDRESS(($AO866-1)*3+$AP866+5,$AQ866+20)))))</f>
        <v>0</v>
      </c>
      <c r="AU866" s="304">
        <f ca="1">COUNTIF(INDIRECT("U"&amp;(ROW()+12*(($AO866-1)*3+$AP866)-ROW())/12+5):INDIRECT("AF"&amp;(ROW()+12*(($AO866-1)*3+$AP866)-ROW())/12+5),AT866)</f>
        <v>0</v>
      </c>
      <c r="AV866" s="304">
        <f ca="1">IF(AND(AR866+AT866&gt;0,AS866+AU866&gt;0),COUNTIF(AV$6:AV865,"&gt;0")+1,0)</f>
        <v>0</v>
      </c>
    </row>
    <row r="867" spans="41:48" x14ac:dyDescent="0.15">
      <c r="AO867" s="304">
        <v>24</v>
      </c>
      <c r="AP867" s="304">
        <v>3</v>
      </c>
      <c r="AQ867" s="304">
        <v>10</v>
      </c>
      <c r="AR867" s="306">
        <f ca="1">IF($AQ867=1,IF(INDIRECT(ADDRESS(($AO867-1)*3+$AP867+5,$AQ867+7))="",0,INDIRECT(ADDRESS(($AO867-1)*3+$AP867+5,$AQ867+7))),IF(INDIRECT(ADDRESS(($AO867-1)*3+$AP867+5,$AQ867+7))="",0,IF(COUNTIF(INDIRECT(ADDRESS(($AO867-1)*36+($AP867-1)*12+6,COLUMN())):INDIRECT(ADDRESS(($AO867-1)*36+($AP867-1)*12+$AQ867+4,COLUMN())),INDIRECT(ADDRESS(($AO867-1)*3+$AP867+5,$AQ867+7)))&gt;=1,0,INDIRECT(ADDRESS(($AO867-1)*3+$AP867+5,$AQ867+7)))))</f>
        <v>0</v>
      </c>
      <c r="AS867" s="304">
        <f ca="1">COUNTIF(INDIRECT("H"&amp;(ROW()+12*(($AO867-1)*3+$AP867)-ROW())/12+5):INDIRECT("S"&amp;(ROW()+12*(($AO867-1)*3+$AP867)-ROW())/12+5),AR867)</f>
        <v>0</v>
      </c>
      <c r="AT867" s="306">
        <f ca="1">IF($AQ867=1,IF(INDIRECT(ADDRESS(($AO867-1)*3+$AP867+5,$AQ867+20))="",0,INDIRECT(ADDRESS(($AO867-1)*3+$AP867+5,$AQ867+20))),IF(INDIRECT(ADDRESS(($AO867-1)*3+$AP867+5,$AQ867+20))="",0,IF(COUNTIF(INDIRECT(ADDRESS(($AO867-1)*36+($AP867-1)*12+6,COLUMN())):INDIRECT(ADDRESS(($AO867-1)*36+($AP867-1)*12+$AQ867+4,COLUMN())),INDIRECT(ADDRESS(($AO867-1)*3+$AP867+5,$AQ867+20)))&gt;=1,0,INDIRECT(ADDRESS(($AO867-1)*3+$AP867+5,$AQ867+20)))))</f>
        <v>0</v>
      </c>
      <c r="AU867" s="304">
        <f ca="1">COUNTIF(INDIRECT("U"&amp;(ROW()+12*(($AO867-1)*3+$AP867)-ROW())/12+5):INDIRECT("AF"&amp;(ROW()+12*(($AO867-1)*3+$AP867)-ROW())/12+5),AT867)</f>
        <v>0</v>
      </c>
      <c r="AV867" s="304">
        <f ca="1">IF(AND(AR867+AT867&gt;0,AS867+AU867&gt;0),COUNTIF(AV$6:AV866,"&gt;0")+1,0)</f>
        <v>0</v>
      </c>
    </row>
    <row r="868" spans="41:48" x14ac:dyDescent="0.15">
      <c r="AO868" s="304">
        <v>24</v>
      </c>
      <c r="AP868" s="304">
        <v>3</v>
      </c>
      <c r="AQ868" s="304">
        <v>11</v>
      </c>
      <c r="AR868" s="306">
        <f ca="1">IF($AQ868=1,IF(INDIRECT(ADDRESS(($AO868-1)*3+$AP868+5,$AQ868+7))="",0,INDIRECT(ADDRESS(($AO868-1)*3+$AP868+5,$AQ868+7))),IF(INDIRECT(ADDRESS(($AO868-1)*3+$AP868+5,$AQ868+7))="",0,IF(COUNTIF(INDIRECT(ADDRESS(($AO868-1)*36+($AP868-1)*12+6,COLUMN())):INDIRECT(ADDRESS(($AO868-1)*36+($AP868-1)*12+$AQ868+4,COLUMN())),INDIRECT(ADDRESS(($AO868-1)*3+$AP868+5,$AQ868+7)))&gt;=1,0,INDIRECT(ADDRESS(($AO868-1)*3+$AP868+5,$AQ868+7)))))</f>
        <v>0</v>
      </c>
      <c r="AS868" s="304">
        <f ca="1">COUNTIF(INDIRECT("H"&amp;(ROW()+12*(($AO868-1)*3+$AP868)-ROW())/12+5):INDIRECT("S"&amp;(ROW()+12*(($AO868-1)*3+$AP868)-ROW())/12+5),AR868)</f>
        <v>0</v>
      </c>
      <c r="AT868" s="306">
        <f ca="1">IF($AQ868=1,IF(INDIRECT(ADDRESS(($AO868-1)*3+$AP868+5,$AQ868+20))="",0,INDIRECT(ADDRESS(($AO868-1)*3+$AP868+5,$AQ868+20))),IF(INDIRECT(ADDRESS(($AO868-1)*3+$AP868+5,$AQ868+20))="",0,IF(COUNTIF(INDIRECT(ADDRESS(($AO868-1)*36+($AP868-1)*12+6,COLUMN())):INDIRECT(ADDRESS(($AO868-1)*36+($AP868-1)*12+$AQ868+4,COLUMN())),INDIRECT(ADDRESS(($AO868-1)*3+$AP868+5,$AQ868+20)))&gt;=1,0,INDIRECT(ADDRESS(($AO868-1)*3+$AP868+5,$AQ868+20)))))</f>
        <v>0</v>
      </c>
      <c r="AU868" s="304">
        <f ca="1">COUNTIF(INDIRECT("U"&amp;(ROW()+12*(($AO868-1)*3+$AP868)-ROW())/12+5):INDIRECT("AF"&amp;(ROW()+12*(($AO868-1)*3+$AP868)-ROW())/12+5),AT868)</f>
        <v>0</v>
      </c>
      <c r="AV868" s="304">
        <f ca="1">IF(AND(AR868+AT868&gt;0,AS868+AU868&gt;0),COUNTIF(AV$6:AV867,"&gt;0")+1,0)</f>
        <v>0</v>
      </c>
    </row>
    <row r="869" spans="41:48" x14ac:dyDescent="0.15">
      <c r="AO869" s="304">
        <v>24</v>
      </c>
      <c r="AP869" s="304">
        <v>3</v>
      </c>
      <c r="AQ869" s="304">
        <v>12</v>
      </c>
      <c r="AR869" s="306">
        <f ca="1">IF($AQ869=1,IF(INDIRECT(ADDRESS(($AO869-1)*3+$AP869+5,$AQ869+7))="",0,INDIRECT(ADDRESS(($AO869-1)*3+$AP869+5,$AQ869+7))),IF(INDIRECT(ADDRESS(($AO869-1)*3+$AP869+5,$AQ869+7))="",0,IF(COUNTIF(INDIRECT(ADDRESS(($AO869-1)*36+($AP869-1)*12+6,COLUMN())):INDIRECT(ADDRESS(($AO869-1)*36+($AP869-1)*12+$AQ869+4,COLUMN())),INDIRECT(ADDRESS(($AO869-1)*3+$AP869+5,$AQ869+7)))&gt;=1,0,INDIRECT(ADDRESS(($AO869-1)*3+$AP869+5,$AQ869+7)))))</f>
        <v>0</v>
      </c>
      <c r="AS869" s="304">
        <f ca="1">COUNTIF(INDIRECT("H"&amp;(ROW()+12*(($AO869-1)*3+$AP869)-ROW())/12+5):INDIRECT("S"&amp;(ROW()+12*(($AO869-1)*3+$AP869)-ROW())/12+5),AR869)</f>
        <v>0</v>
      </c>
      <c r="AT869" s="306">
        <f ca="1">IF($AQ869=1,IF(INDIRECT(ADDRESS(($AO869-1)*3+$AP869+5,$AQ869+20))="",0,INDIRECT(ADDRESS(($AO869-1)*3+$AP869+5,$AQ869+20))),IF(INDIRECT(ADDRESS(($AO869-1)*3+$AP869+5,$AQ869+20))="",0,IF(COUNTIF(INDIRECT(ADDRESS(($AO869-1)*36+($AP869-1)*12+6,COLUMN())):INDIRECT(ADDRESS(($AO869-1)*36+($AP869-1)*12+$AQ869+4,COLUMN())),INDIRECT(ADDRESS(($AO869-1)*3+$AP869+5,$AQ869+20)))&gt;=1,0,INDIRECT(ADDRESS(($AO869-1)*3+$AP869+5,$AQ869+20)))))</f>
        <v>0</v>
      </c>
      <c r="AU869" s="304">
        <f ca="1">COUNTIF(INDIRECT("U"&amp;(ROW()+12*(($AO869-1)*3+$AP869)-ROW())/12+5):INDIRECT("AF"&amp;(ROW()+12*(($AO869-1)*3+$AP869)-ROW())/12+5),AT869)</f>
        <v>0</v>
      </c>
      <c r="AV869" s="304">
        <f ca="1">IF(AND(AR869+AT869&gt;0,AS869+AU869&gt;0),COUNTIF(AV$6:AV868,"&gt;0")+1,0)</f>
        <v>0</v>
      </c>
    </row>
    <row r="870" spans="41:48" x14ac:dyDescent="0.15">
      <c r="AO870" s="304">
        <v>25</v>
      </c>
      <c r="AP870" s="304">
        <v>1</v>
      </c>
      <c r="AQ870" s="304">
        <v>1</v>
      </c>
      <c r="AR870" s="306">
        <f ca="1">IF($AQ870=1,IF(INDIRECT(ADDRESS(($AO870-1)*3+$AP870+5,$AQ870+7))="",0,INDIRECT(ADDRESS(($AO870-1)*3+$AP870+5,$AQ870+7))),IF(INDIRECT(ADDRESS(($AO870-1)*3+$AP870+5,$AQ870+7))="",0,IF(COUNTIF(INDIRECT(ADDRESS(($AO870-1)*36+($AP870-1)*12+6,COLUMN())):INDIRECT(ADDRESS(($AO870-1)*36+($AP870-1)*12+$AQ870+4,COLUMN())),INDIRECT(ADDRESS(($AO870-1)*3+$AP870+5,$AQ870+7)))&gt;=1,0,INDIRECT(ADDRESS(($AO870-1)*3+$AP870+5,$AQ870+7)))))</f>
        <v>0</v>
      </c>
      <c r="AS870" s="304">
        <f ca="1">COUNTIF(INDIRECT("H"&amp;(ROW()+12*(($AO870-1)*3+$AP870)-ROW())/12+5):INDIRECT("S"&amp;(ROW()+12*(($AO870-1)*3+$AP870)-ROW())/12+5),AR870)</f>
        <v>0</v>
      </c>
      <c r="AT870" s="306">
        <f ca="1">IF($AQ870=1,IF(INDIRECT(ADDRESS(($AO870-1)*3+$AP870+5,$AQ870+20))="",0,INDIRECT(ADDRESS(($AO870-1)*3+$AP870+5,$AQ870+20))),IF(INDIRECT(ADDRESS(($AO870-1)*3+$AP870+5,$AQ870+20))="",0,IF(COUNTIF(INDIRECT(ADDRESS(($AO870-1)*36+($AP870-1)*12+6,COLUMN())):INDIRECT(ADDRESS(($AO870-1)*36+($AP870-1)*12+$AQ870+4,COLUMN())),INDIRECT(ADDRESS(($AO870-1)*3+$AP870+5,$AQ870+20)))&gt;=1,0,INDIRECT(ADDRESS(($AO870-1)*3+$AP870+5,$AQ870+20)))))</f>
        <v>0</v>
      </c>
      <c r="AU870" s="304">
        <f ca="1">COUNTIF(INDIRECT("U"&amp;(ROW()+12*(($AO870-1)*3+$AP870)-ROW())/12+5):INDIRECT("AF"&amp;(ROW()+12*(($AO870-1)*3+$AP870)-ROW())/12+5),AT870)</f>
        <v>0</v>
      </c>
      <c r="AV870" s="304">
        <f ca="1">IF(AND(AR870+AT870&gt;0,AS870+AU870&gt;0),COUNTIF(AV$6:AV869,"&gt;0")+1,0)</f>
        <v>0</v>
      </c>
    </row>
    <row r="871" spans="41:48" x14ac:dyDescent="0.15">
      <c r="AO871" s="304">
        <v>25</v>
      </c>
      <c r="AP871" s="304">
        <v>1</v>
      </c>
      <c r="AQ871" s="304">
        <v>2</v>
      </c>
      <c r="AR871" s="306">
        <f ca="1">IF($AQ871=1,IF(INDIRECT(ADDRESS(($AO871-1)*3+$AP871+5,$AQ871+7))="",0,INDIRECT(ADDRESS(($AO871-1)*3+$AP871+5,$AQ871+7))),IF(INDIRECT(ADDRESS(($AO871-1)*3+$AP871+5,$AQ871+7))="",0,IF(COUNTIF(INDIRECT(ADDRESS(($AO871-1)*36+($AP871-1)*12+6,COLUMN())):INDIRECT(ADDRESS(($AO871-1)*36+($AP871-1)*12+$AQ871+4,COLUMN())),INDIRECT(ADDRESS(($AO871-1)*3+$AP871+5,$AQ871+7)))&gt;=1,0,INDIRECT(ADDRESS(($AO871-1)*3+$AP871+5,$AQ871+7)))))</f>
        <v>0</v>
      </c>
      <c r="AS871" s="304">
        <f ca="1">COUNTIF(INDIRECT("H"&amp;(ROW()+12*(($AO871-1)*3+$AP871)-ROW())/12+5):INDIRECT("S"&amp;(ROW()+12*(($AO871-1)*3+$AP871)-ROW())/12+5),AR871)</f>
        <v>0</v>
      </c>
      <c r="AT871" s="306">
        <f ca="1">IF($AQ871=1,IF(INDIRECT(ADDRESS(($AO871-1)*3+$AP871+5,$AQ871+20))="",0,INDIRECT(ADDRESS(($AO871-1)*3+$AP871+5,$AQ871+20))),IF(INDIRECT(ADDRESS(($AO871-1)*3+$AP871+5,$AQ871+20))="",0,IF(COUNTIF(INDIRECT(ADDRESS(($AO871-1)*36+($AP871-1)*12+6,COLUMN())):INDIRECT(ADDRESS(($AO871-1)*36+($AP871-1)*12+$AQ871+4,COLUMN())),INDIRECT(ADDRESS(($AO871-1)*3+$AP871+5,$AQ871+20)))&gt;=1,0,INDIRECT(ADDRESS(($AO871-1)*3+$AP871+5,$AQ871+20)))))</f>
        <v>0</v>
      </c>
      <c r="AU871" s="304">
        <f ca="1">COUNTIF(INDIRECT("U"&amp;(ROW()+12*(($AO871-1)*3+$AP871)-ROW())/12+5):INDIRECT("AF"&amp;(ROW()+12*(($AO871-1)*3+$AP871)-ROW())/12+5),AT871)</f>
        <v>0</v>
      </c>
      <c r="AV871" s="304">
        <f ca="1">IF(AND(AR871+AT871&gt;0,AS871+AU871&gt;0),COUNTIF(AV$6:AV870,"&gt;0")+1,0)</f>
        <v>0</v>
      </c>
    </row>
    <row r="872" spans="41:48" x14ac:dyDescent="0.15">
      <c r="AO872" s="304">
        <v>25</v>
      </c>
      <c r="AP872" s="304">
        <v>1</v>
      </c>
      <c r="AQ872" s="304">
        <v>3</v>
      </c>
      <c r="AR872" s="306">
        <f ca="1">IF($AQ872=1,IF(INDIRECT(ADDRESS(($AO872-1)*3+$AP872+5,$AQ872+7))="",0,INDIRECT(ADDRESS(($AO872-1)*3+$AP872+5,$AQ872+7))),IF(INDIRECT(ADDRESS(($AO872-1)*3+$AP872+5,$AQ872+7))="",0,IF(COUNTIF(INDIRECT(ADDRESS(($AO872-1)*36+($AP872-1)*12+6,COLUMN())):INDIRECT(ADDRESS(($AO872-1)*36+($AP872-1)*12+$AQ872+4,COLUMN())),INDIRECT(ADDRESS(($AO872-1)*3+$AP872+5,$AQ872+7)))&gt;=1,0,INDIRECT(ADDRESS(($AO872-1)*3+$AP872+5,$AQ872+7)))))</f>
        <v>0</v>
      </c>
      <c r="AS872" s="304">
        <f ca="1">COUNTIF(INDIRECT("H"&amp;(ROW()+12*(($AO872-1)*3+$AP872)-ROW())/12+5):INDIRECT("S"&amp;(ROW()+12*(($AO872-1)*3+$AP872)-ROW())/12+5),AR872)</f>
        <v>0</v>
      </c>
      <c r="AT872" s="306">
        <f ca="1">IF($AQ872=1,IF(INDIRECT(ADDRESS(($AO872-1)*3+$AP872+5,$AQ872+20))="",0,INDIRECT(ADDRESS(($AO872-1)*3+$AP872+5,$AQ872+20))),IF(INDIRECT(ADDRESS(($AO872-1)*3+$AP872+5,$AQ872+20))="",0,IF(COUNTIF(INDIRECT(ADDRESS(($AO872-1)*36+($AP872-1)*12+6,COLUMN())):INDIRECT(ADDRESS(($AO872-1)*36+($AP872-1)*12+$AQ872+4,COLUMN())),INDIRECT(ADDRESS(($AO872-1)*3+$AP872+5,$AQ872+20)))&gt;=1,0,INDIRECT(ADDRESS(($AO872-1)*3+$AP872+5,$AQ872+20)))))</f>
        <v>0</v>
      </c>
      <c r="AU872" s="304">
        <f ca="1">COUNTIF(INDIRECT("U"&amp;(ROW()+12*(($AO872-1)*3+$AP872)-ROW())/12+5):INDIRECT("AF"&amp;(ROW()+12*(($AO872-1)*3+$AP872)-ROW())/12+5),AT872)</f>
        <v>0</v>
      </c>
      <c r="AV872" s="304">
        <f ca="1">IF(AND(AR872+AT872&gt;0,AS872+AU872&gt;0),COUNTIF(AV$6:AV871,"&gt;0")+1,0)</f>
        <v>0</v>
      </c>
    </row>
    <row r="873" spans="41:48" x14ac:dyDescent="0.15">
      <c r="AO873" s="304">
        <v>25</v>
      </c>
      <c r="AP873" s="304">
        <v>1</v>
      </c>
      <c r="AQ873" s="304">
        <v>4</v>
      </c>
      <c r="AR873" s="306">
        <f ca="1">IF($AQ873=1,IF(INDIRECT(ADDRESS(($AO873-1)*3+$AP873+5,$AQ873+7))="",0,INDIRECT(ADDRESS(($AO873-1)*3+$AP873+5,$AQ873+7))),IF(INDIRECT(ADDRESS(($AO873-1)*3+$AP873+5,$AQ873+7))="",0,IF(COUNTIF(INDIRECT(ADDRESS(($AO873-1)*36+($AP873-1)*12+6,COLUMN())):INDIRECT(ADDRESS(($AO873-1)*36+($AP873-1)*12+$AQ873+4,COLUMN())),INDIRECT(ADDRESS(($AO873-1)*3+$AP873+5,$AQ873+7)))&gt;=1,0,INDIRECT(ADDRESS(($AO873-1)*3+$AP873+5,$AQ873+7)))))</f>
        <v>0</v>
      </c>
      <c r="AS873" s="304">
        <f ca="1">COUNTIF(INDIRECT("H"&amp;(ROW()+12*(($AO873-1)*3+$AP873)-ROW())/12+5):INDIRECT("S"&amp;(ROW()+12*(($AO873-1)*3+$AP873)-ROW())/12+5),AR873)</f>
        <v>0</v>
      </c>
      <c r="AT873" s="306">
        <f ca="1">IF($AQ873=1,IF(INDIRECT(ADDRESS(($AO873-1)*3+$AP873+5,$AQ873+20))="",0,INDIRECT(ADDRESS(($AO873-1)*3+$AP873+5,$AQ873+20))),IF(INDIRECT(ADDRESS(($AO873-1)*3+$AP873+5,$AQ873+20))="",0,IF(COUNTIF(INDIRECT(ADDRESS(($AO873-1)*36+($AP873-1)*12+6,COLUMN())):INDIRECT(ADDRESS(($AO873-1)*36+($AP873-1)*12+$AQ873+4,COLUMN())),INDIRECT(ADDRESS(($AO873-1)*3+$AP873+5,$AQ873+20)))&gt;=1,0,INDIRECT(ADDRESS(($AO873-1)*3+$AP873+5,$AQ873+20)))))</f>
        <v>0</v>
      </c>
      <c r="AU873" s="304">
        <f ca="1">COUNTIF(INDIRECT("U"&amp;(ROW()+12*(($AO873-1)*3+$AP873)-ROW())/12+5):INDIRECT("AF"&amp;(ROW()+12*(($AO873-1)*3+$AP873)-ROW())/12+5),AT873)</f>
        <v>0</v>
      </c>
      <c r="AV873" s="304">
        <f ca="1">IF(AND(AR873+AT873&gt;0,AS873+AU873&gt;0),COUNTIF(AV$6:AV872,"&gt;0")+1,0)</f>
        <v>0</v>
      </c>
    </row>
    <row r="874" spans="41:48" x14ac:dyDescent="0.15">
      <c r="AO874" s="304">
        <v>25</v>
      </c>
      <c r="AP874" s="304">
        <v>1</v>
      </c>
      <c r="AQ874" s="304">
        <v>5</v>
      </c>
      <c r="AR874" s="306">
        <f ca="1">IF($AQ874=1,IF(INDIRECT(ADDRESS(($AO874-1)*3+$AP874+5,$AQ874+7))="",0,INDIRECT(ADDRESS(($AO874-1)*3+$AP874+5,$AQ874+7))),IF(INDIRECT(ADDRESS(($AO874-1)*3+$AP874+5,$AQ874+7))="",0,IF(COUNTIF(INDIRECT(ADDRESS(($AO874-1)*36+($AP874-1)*12+6,COLUMN())):INDIRECT(ADDRESS(($AO874-1)*36+($AP874-1)*12+$AQ874+4,COLUMN())),INDIRECT(ADDRESS(($AO874-1)*3+$AP874+5,$AQ874+7)))&gt;=1,0,INDIRECT(ADDRESS(($AO874-1)*3+$AP874+5,$AQ874+7)))))</f>
        <v>0</v>
      </c>
      <c r="AS874" s="304">
        <f ca="1">COUNTIF(INDIRECT("H"&amp;(ROW()+12*(($AO874-1)*3+$AP874)-ROW())/12+5):INDIRECT("S"&amp;(ROW()+12*(($AO874-1)*3+$AP874)-ROW())/12+5),AR874)</f>
        <v>0</v>
      </c>
      <c r="AT874" s="306">
        <f ca="1">IF($AQ874=1,IF(INDIRECT(ADDRESS(($AO874-1)*3+$AP874+5,$AQ874+20))="",0,INDIRECT(ADDRESS(($AO874-1)*3+$AP874+5,$AQ874+20))),IF(INDIRECT(ADDRESS(($AO874-1)*3+$AP874+5,$AQ874+20))="",0,IF(COUNTIF(INDIRECT(ADDRESS(($AO874-1)*36+($AP874-1)*12+6,COLUMN())):INDIRECT(ADDRESS(($AO874-1)*36+($AP874-1)*12+$AQ874+4,COLUMN())),INDIRECT(ADDRESS(($AO874-1)*3+$AP874+5,$AQ874+20)))&gt;=1,0,INDIRECT(ADDRESS(($AO874-1)*3+$AP874+5,$AQ874+20)))))</f>
        <v>0</v>
      </c>
      <c r="AU874" s="304">
        <f ca="1">COUNTIF(INDIRECT("U"&amp;(ROW()+12*(($AO874-1)*3+$AP874)-ROW())/12+5):INDIRECT("AF"&amp;(ROW()+12*(($AO874-1)*3+$AP874)-ROW())/12+5),AT874)</f>
        <v>0</v>
      </c>
      <c r="AV874" s="304">
        <f ca="1">IF(AND(AR874+AT874&gt;0,AS874+AU874&gt;0),COUNTIF(AV$6:AV873,"&gt;0")+1,0)</f>
        <v>0</v>
      </c>
    </row>
    <row r="875" spans="41:48" x14ac:dyDescent="0.15">
      <c r="AO875" s="304">
        <v>25</v>
      </c>
      <c r="AP875" s="304">
        <v>1</v>
      </c>
      <c r="AQ875" s="304">
        <v>6</v>
      </c>
      <c r="AR875" s="306">
        <f ca="1">IF($AQ875=1,IF(INDIRECT(ADDRESS(($AO875-1)*3+$AP875+5,$AQ875+7))="",0,INDIRECT(ADDRESS(($AO875-1)*3+$AP875+5,$AQ875+7))),IF(INDIRECT(ADDRESS(($AO875-1)*3+$AP875+5,$AQ875+7))="",0,IF(COUNTIF(INDIRECT(ADDRESS(($AO875-1)*36+($AP875-1)*12+6,COLUMN())):INDIRECT(ADDRESS(($AO875-1)*36+($AP875-1)*12+$AQ875+4,COLUMN())),INDIRECT(ADDRESS(($AO875-1)*3+$AP875+5,$AQ875+7)))&gt;=1,0,INDIRECT(ADDRESS(($AO875-1)*3+$AP875+5,$AQ875+7)))))</f>
        <v>0</v>
      </c>
      <c r="AS875" s="304">
        <f ca="1">COUNTIF(INDIRECT("H"&amp;(ROW()+12*(($AO875-1)*3+$AP875)-ROW())/12+5):INDIRECT("S"&amp;(ROW()+12*(($AO875-1)*3+$AP875)-ROW())/12+5),AR875)</f>
        <v>0</v>
      </c>
      <c r="AT875" s="306">
        <f ca="1">IF($AQ875=1,IF(INDIRECT(ADDRESS(($AO875-1)*3+$AP875+5,$AQ875+20))="",0,INDIRECT(ADDRESS(($AO875-1)*3+$AP875+5,$AQ875+20))),IF(INDIRECT(ADDRESS(($AO875-1)*3+$AP875+5,$AQ875+20))="",0,IF(COUNTIF(INDIRECT(ADDRESS(($AO875-1)*36+($AP875-1)*12+6,COLUMN())):INDIRECT(ADDRESS(($AO875-1)*36+($AP875-1)*12+$AQ875+4,COLUMN())),INDIRECT(ADDRESS(($AO875-1)*3+$AP875+5,$AQ875+20)))&gt;=1,0,INDIRECT(ADDRESS(($AO875-1)*3+$AP875+5,$AQ875+20)))))</f>
        <v>0</v>
      </c>
      <c r="AU875" s="304">
        <f ca="1">COUNTIF(INDIRECT("U"&amp;(ROW()+12*(($AO875-1)*3+$AP875)-ROW())/12+5):INDIRECT("AF"&amp;(ROW()+12*(($AO875-1)*3+$AP875)-ROW())/12+5),AT875)</f>
        <v>0</v>
      </c>
      <c r="AV875" s="304">
        <f ca="1">IF(AND(AR875+AT875&gt;0,AS875+AU875&gt;0),COUNTIF(AV$6:AV874,"&gt;0")+1,0)</f>
        <v>0</v>
      </c>
    </row>
    <row r="876" spans="41:48" x14ac:dyDescent="0.15">
      <c r="AO876" s="304">
        <v>25</v>
      </c>
      <c r="AP876" s="304">
        <v>1</v>
      </c>
      <c r="AQ876" s="304">
        <v>7</v>
      </c>
      <c r="AR876" s="306">
        <f ca="1">IF($AQ876=1,IF(INDIRECT(ADDRESS(($AO876-1)*3+$AP876+5,$AQ876+7))="",0,INDIRECT(ADDRESS(($AO876-1)*3+$AP876+5,$AQ876+7))),IF(INDIRECT(ADDRESS(($AO876-1)*3+$AP876+5,$AQ876+7))="",0,IF(COUNTIF(INDIRECT(ADDRESS(($AO876-1)*36+($AP876-1)*12+6,COLUMN())):INDIRECT(ADDRESS(($AO876-1)*36+($AP876-1)*12+$AQ876+4,COLUMN())),INDIRECT(ADDRESS(($AO876-1)*3+$AP876+5,$AQ876+7)))&gt;=1,0,INDIRECT(ADDRESS(($AO876-1)*3+$AP876+5,$AQ876+7)))))</f>
        <v>0</v>
      </c>
      <c r="AS876" s="304">
        <f ca="1">COUNTIF(INDIRECT("H"&amp;(ROW()+12*(($AO876-1)*3+$AP876)-ROW())/12+5):INDIRECT("S"&amp;(ROW()+12*(($AO876-1)*3+$AP876)-ROW())/12+5),AR876)</f>
        <v>0</v>
      </c>
      <c r="AT876" s="306">
        <f ca="1">IF($AQ876=1,IF(INDIRECT(ADDRESS(($AO876-1)*3+$AP876+5,$AQ876+20))="",0,INDIRECT(ADDRESS(($AO876-1)*3+$AP876+5,$AQ876+20))),IF(INDIRECT(ADDRESS(($AO876-1)*3+$AP876+5,$AQ876+20))="",0,IF(COUNTIF(INDIRECT(ADDRESS(($AO876-1)*36+($AP876-1)*12+6,COLUMN())):INDIRECT(ADDRESS(($AO876-1)*36+($AP876-1)*12+$AQ876+4,COLUMN())),INDIRECT(ADDRESS(($AO876-1)*3+$AP876+5,$AQ876+20)))&gt;=1,0,INDIRECT(ADDRESS(($AO876-1)*3+$AP876+5,$AQ876+20)))))</f>
        <v>0</v>
      </c>
      <c r="AU876" s="304">
        <f ca="1">COUNTIF(INDIRECT("U"&amp;(ROW()+12*(($AO876-1)*3+$AP876)-ROW())/12+5):INDIRECT("AF"&amp;(ROW()+12*(($AO876-1)*3+$AP876)-ROW())/12+5),AT876)</f>
        <v>0</v>
      </c>
      <c r="AV876" s="304">
        <f ca="1">IF(AND(AR876+AT876&gt;0,AS876+AU876&gt;0),COUNTIF(AV$6:AV875,"&gt;0")+1,0)</f>
        <v>0</v>
      </c>
    </row>
    <row r="877" spans="41:48" x14ac:dyDescent="0.15">
      <c r="AO877" s="304">
        <v>25</v>
      </c>
      <c r="AP877" s="304">
        <v>1</v>
      </c>
      <c r="AQ877" s="304">
        <v>8</v>
      </c>
      <c r="AR877" s="306">
        <f ca="1">IF($AQ877=1,IF(INDIRECT(ADDRESS(($AO877-1)*3+$AP877+5,$AQ877+7))="",0,INDIRECT(ADDRESS(($AO877-1)*3+$AP877+5,$AQ877+7))),IF(INDIRECT(ADDRESS(($AO877-1)*3+$AP877+5,$AQ877+7))="",0,IF(COUNTIF(INDIRECT(ADDRESS(($AO877-1)*36+($AP877-1)*12+6,COLUMN())):INDIRECT(ADDRESS(($AO877-1)*36+($AP877-1)*12+$AQ877+4,COLUMN())),INDIRECT(ADDRESS(($AO877-1)*3+$AP877+5,$AQ877+7)))&gt;=1,0,INDIRECT(ADDRESS(($AO877-1)*3+$AP877+5,$AQ877+7)))))</f>
        <v>0</v>
      </c>
      <c r="AS877" s="304">
        <f ca="1">COUNTIF(INDIRECT("H"&amp;(ROW()+12*(($AO877-1)*3+$AP877)-ROW())/12+5):INDIRECT("S"&amp;(ROW()+12*(($AO877-1)*3+$AP877)-ROW())/12+5),AR877)</f>
        <v>0</v>
      </c>
      <c r="AT877" s="306">
        <f ca="1">IF($AQ877=1,IF(INDIRECT(ADDRESS(($AO877-1)*3+$AP877+5,$AQ877+20))="",0,INDIRECT(ADDRESS(($AO877-1)*3+$AP877+5,$AQ877+20))),IF(INDIRECT(ADDRESS(($AO877-1)*3+$AP877+5,$AQ877+20))="",0,IF(COUNTIF(INDIRECT(ADDRESS(($AO877-1)*36+($AP877-1)*12+6,COLUMN())):INDIRECT(ADDRESS(($AO877-1)*36+($AP877-1)*12+$AQ877+4,COLUMN())),INDIRECT(ADDRESS(($AO877-1)*3+$AP877+5,$AQ877+20)))&gt;=1,0,INDIRECT(ADDRESS(($AO877-1)*3+$AP877+5,$AQ877+20)))))</f>
        <v>0</v>
      </c>
      <c r="AU877" s="304">
        <f ca="1">COUNTIF(INDIRECT("U"&amp;(ROW()+12*(($AO877-1)*3+$AP877)-ROW())/12+5):INDIRECT("AF"&amp;(ROW()+12*(($AO877-1)*3+$AP877)-ROW())/12+5),AT877)</f>
        <v>0</v>
      </c>
      <c r="AV877" s="304">
        <f ca="1">IF(AND(AR877+AT877&gt;0,AS877+AU877&gt;0),COUNTIF(AV$6:AV876,"&gt;0")+1,0)</f>
        <v>0</v>
      </c>
    </row>
    <row r="878" spans="41:48" x14ac:dyDescent="0.15">
      <c r="AO878" s="304">
        <v>25</v>
      </c>
      <c r="AP878" s="304">
        <v>1</v>
      </c>
      <c r="AQ878" s="304">
        <v>9</v>
      </c>
      <c r="AR878" s="306">
        <f ca="1">IF($AQ878=1,IF(INDIRECT(ADDRESS(($AO878-1)*3+$AP878+5,$AQ878+7))="",0,INDIRECT(ADDRESS(($AO878-1)*3+$AP878+5,$AQ878+7))),IF(INDIRECT(ADDRESS(($AO878-1)*3+$AP878+5,$AQ878+7))="",0,IF(COUNTIF(INDIRECT(ADDRESS(($AO878-1)*36+($AP878-1)*12+6,COLUMN())):INDIRECT(ADDRESS(($AO878-1)*36+($AP878-1)*12+$AQ878+4,COLUMN())),INDIRECT(ADDRESS(($AO878-1)*3+$AP878+5,$AQ878+7)))&gt;=1,0,INDIRECT(ADDRESS(($AO878-1)*3+$AP878+5,$AQ878+7)))))</f>
        <v>0</v>
      </c>
      <c r="AS878" s="304">
        <f ca="1">COUNTIF(INDIRECT("H"&amp;(ROW()+12*(($AO878-1)*3+$AP878)-ROW())/12+5):INDIRECT("S"&amp;(ROW()+12*(($AO878-1)*3+$AP878)-ROW())/12+5),AR878)</f>
        <v>0</v>
      </c>
      <c r="AT878" s="306">
        <f ca="1">IF($AQ878=1,IF(INDIRECT(ADDRESS(($AO878-1)*3+$AP878+5,$AQ878+20))="",0,INDIRECT(ADDRESS(($AO878-1)*3+$AP878+5,$AQ878+20))),IF(INDIRECT(ADDRESS(($AO878-1)*3+$AP878+5,$AQ878+20))="",0,IF(COUNTIF(INDIRECT(ADDRESS(($AO878-1)*36+($AP878-1)*12+6,COLUMN())):INDIRECT(ADDRESS(($AO878-1)*36+($AP878-1)*12+$AQ878+4,COLUMN())),INDIRECT(ADDRESS(($AO878-1)*3+$AP878+5,$AQ878+20)))&gt;=1,0,INDIRECT(ADDRESS(($AO878-1)*3+$AP878+5,$AQ878+20)))))</f>
        <v>0</v>
      </c>
      <c r="AU878" s="304">
        <f ca="1">COUNTIF(INDIRECT("U"&amp;(ROW()+12*(($AO878-1)*3+$AP878)-ROW())/12+5):INDIRECT("AF"&amp;(ROW()+12*(($AO878-1)*3+$AP878)-ROW())/12+5),AT878)</f>
        <v>0</v>
      </c>
      <c r="AV878" s="304">
        <f ca="1">IF(AND(AR878+AT878&gt;0,AS878+AU878&gt;0),COUNTIF(AV$6:AV877,"&gt;0")+1,0)</f>
        <v>0</v>
      </c>
    </row>
    <row r="879" spans="41:48" x14ac:dyDescent="0.15">
      <c r="AO879" s="304">
        <v>25</v>
      </c>
      <c r="AP879" s="304">
        <v>1</v>
      </c>
      <c r="AQ879" s="304">
        <v>10</v>
      </c>
      <c r="AR879" s="306">
        <f ca="1">IF($AQ879=1,IF(INDIRECT(ADDRESS(($AO879-1)*3+$AP879+5,$AQ879+7))="",0,INDIRECT(ADDRESS(($AO879-1)*3+$AP879+5,$AQ879+7))),IF(INDIRECT(ADDRESS(($AO879-1)*3+$AP879+5,$AQ879+7))="",0,IF(COUNTIF(INDIRECT(ADDRESS(($AO879-1)*36+($AP879-1)*12+6,COLUMN())):INDIRECT(ADDRESS(($AO879-1)*36+($AP879-1)*12+$AQ879+4,COLUMN())),INDIRECT(ADDRESS(($AO879-1)*3+$AP879+5,$AQ879+7)))&gt;=1,0,INDIRECT(ADDRESS(($AO879-1)*3+$AP879+5,$AQ879+7)))))</f>
        <v>0</v>
      </c>
      <c r="AS879" s="304">
        <f ca="1">COUNTIF(INDIRECT("H"&amp;(ROW()+12*(($AO879-1)*3+$AP879)-ROW())/12+5):INDIRECT("S"&amp;(ROW()+12*(($AO879-1)*3+$AP879)-ROW())/12+5),AR879)</f>
        <v>0</v>
      </c>
      <c r="AT879" s="306">
        <f ca="1">IF($AQ879=1,IF(INDIRECT(ADDRESS(($AO879-1)*3+$AP879+5,$AQ879+20))="",0,INDIRECT(ADDRESS(($AO879-1)*3+$AP879+5,$AQ879+20))),IF(INDIRECT(ADDRESS(($AO879-1)*3+$AP879+5,$AQ879+20))="",0,IF(COUNTIF(INDIRECT(ADDRESS(($AO879-1)*36+($AP879-1)*12+6,COLUMN())):INDIRECT(ADDRESS(($AO879-1)*36+($AP879-1)*12+$AQ879+4,COLUMN())),INDIRECT(ADDRESS(($AO879-1)*3+$AP879+5,$AQ879+20)))&gt;=1,0,INDIRECT(ADDRESS(($AO879-1)*3+$AP879+5,$AQ879+20)))))</f>
        <v>0</v>
      </c>
      <c r="AU879" s="304">
        <f ca="1">COUNTIF(INDIRECT("U"&amp;(ROW()+12*(($AO879-1)*3+$AP879)-ROW())/12+5):INDIRECT("AF"&amp;(ROW()+12*(($AO879-1)*3+$AP879)-ROW())/12+5),AT879)</f>
        <v>0</v>
      </c>
      <c r="AV879" s="304">
        <f ca="1">IF(AND(AR879+AT879&gt;0,AS879+AU879&gt;0),COUNTIF(AV$6:AV878,"&gt;0")+1,0)</f>
        <v>0</v>
      </c>
    </row>
    <row r="880" spans="41:48" x14ac:dyDescent="0.15">
      <c r="AO880" s="304">
        <v>25</v>
      </c>
      <c r="AP880" s="304">
        <v>1</v>
      </c>
      <c r="AQ880" s="304">
        <v>11</v>
      </c>
      <c r="AR880" s="306">
        <f ca="1">IF($AQ880=1,IF(INDIRECT(ADDRESS(($AO880-1)*3+$AP880+5,$AQ880+7))="",0,INDIRECT(ADDRESS(($AO880-1)*3+$AP880+5,$AQ880+7))),IF(INDIRECT(ADDRESS(($AO880-1)*3+$AP880+5,$AQ880+7))="",0,IF(COUNTIF(INDIRECT(ADDRESS(($AO880-1)*36+($AP880-1)*12+6,COLUMN())):INDIRECT(ADDRESS(($AO880-1)*36+($AP880-1)*12+$AQ880+4,COLUMN())),INDIRECT(ADDRESS(($AO880-1)*3+$AP880+5,$AQ880+7)))&gt;=1,0,INDIRECT(ADDRESS(($AO880-1)*3+$AP880+5,$AQ880+7)))))</f>
        <v>0</v>
      </c>
      <c r="AS880" s="304">
        <f ca="1">COUNTIF(INDIRECT("H"&amp;(ROW()+12*(($AO880-1)*3+$AP880)-ROW())/12+5):INDIRECT("S"&amp;(ROW()+12*(($AO880-1)*3+$AP880)-ROW())/12+5),AR880)</f>
        <v>0</v>
      </c>
      <c r="AT880" s="306">
        <f ca="1">IF($AQ880=1,IF(INDIRECT(ADDRESS(($AO880-1)*3+$AP880+5,$AQ880+20))="",0,INDIRECT(ADDRESS(($AO880-1)*3+$AP880+5,$AQ880+20))),IF(INDIRECT(ADDRESS(($AO880-1)*3+$AP880+5,$AQ880+20))="",0,IF(COUNTIF(INDIRECT(ADDRESS(($AO880-1)*36+($AP880-1)*12+6,COLUMN())):INDIRECT(ADDRESS(($AO880-1)*36+($AP880-1)*12+$AQ880+4,COLUMN())),INDIRECT(ADDRESS(($AO880-1)*3+$AP880+5,$AQ880+20)))&gt;=1,0,INDIRECT(ADDRESS(($AO880-1)*3+$AP880+5,$AQ880+20)))))</f>
        <v>0</v>
      </c>
      <c r="AU880" s="304">
        <f ca="1">COUNTIF(INDIRECT("U"&amp;(ROW()+12*(($AO880-1)*3+$AP880)-ROW())/12+5):INDIRECT("AF"&amp;(ROW()+12*(($AO880-1)*3+$AP880)-ROW())/12+5),AT880)</f>
        <v>0</v>
      </c>
      <c r="AV880" s="304">
        <f ca="1">IF(AND(AR880+AT880&gt;0,AS880+AU880&gt;0),COUNTIF(AV$6:AV879,"&gt;0")+1,0)</f>
        <v>0</v>
      </c>
    </row>
    <row r="881" spans="41:48" x14ac:dyDescent="0.15">
      <c r="AO881" s="304">
        <v>25</v>
      </c>
      <c r="AP881" s="304">
        <v>1</v>
      </c>
      <c r="AQ881" s="304">
        <v>12</v>
      </c>
      <c r="AR881" s="306">
        <f ca="1">IF($AQ881=1,IF(INDIRECT(ADDRESS(($AO881-1)*3+$AP881+5,$AQ881+7))="",0,INDIRECT(ADDRESS(($AO881-1)*3+$AP881+5,$AQ881+7))),IF(INDIRECT(ADDRESS(($AO881-1)*3+$AP881+5,$AQ881+7))="",0,IF(COUNTIF(INDIRECT(ADDRESS(($AO881-1)*36+($AP881-1)*12+6,COLUMN())):INDIRECT(ADDRESS(($AO881-1)*36+($AP881-1)*12+$AQ881+4,COLUMN())),INDIRECT(ADDRESS(($AO881-1)*3+$AP881+5,$AQ881+7)))&gt;=1,0,INDIRECT(ADDRESS(($AO881-1)*3+$AP881+5,$AQ881+7)))))</f>
        <v>0</v>
      </c>
      <c r="AS881" s="304">
        <f ca="1">COUNTIF(INDIRECT("H"&amp;(ROW()+12*(($AO881-1)*3+$AP881)-ROW())/12+5):INDIRECT("S"&amp;(ROW()+12*(($AO881-1)*3+$AP881)-ROW())/12+5),AR881)</f>
        <v>0</v>
      </c>
      <c r="AT881" s="306">
        <f ca="1">IF($AQ881=1,IF(INDIRECT(ADDRESS(($AO881-1)*3+$AP881+5,$AQ881+20))="",0,INDIRECT(ADDRESS(($AO881-1)*3+$AP881+5,$AQ881+20))),IF(INDIRECT(ADDRESS(($AO881-1)*3+$AP881+5,$AQ881+20))="",0,IF(COUNTIF(INDIRECT(ADDRESS(($AO881-1)*36+($AP881-1)*12+6,COLUMN())):INDIRECT(ADDRESS(($AO881-1)*36+($AP881-1)*12+$AQ881+4,COLUMN())),INDIRECT(ADDRESS(($AO881-1)*3+$AP881+5,$AQ881+20)))&gt;=1,0,INDIRECT(ADDRESS(($AO881-1)*3+$AP881+5,$AQ881+20)))))</f>
        <v>0</v>
      </c>
      <c r="AU881" s="304">
        <f ca="1">COUNTIF(INDIRECT("U"&amp;(ROW()+12*(($AO881-1)*3+$AP881)-ROW())/12+5):INDIRECT("AF"&amp;(ROW()+12*(($AO881-1)*3+$AP881)-ROW())/12+5),AT881)</f>
        <v>0</v>
      </c>
      <c r="AV881" s="304">
        <f ca="1">IF(AND(AR881+AT881&gt;0,AS881+AU881&gt;0),COUNTIF(AV$6:AV880,"&gt;0")+1,0)</f>
        <v>0</v>
      </c>
    </row>
    <row r="882" spans="41:48" x14ac:dyDescent="0.15">
      <c r="AO882" s="304">
        <v>25</v>
      </c>
      <c r="AP882" s="304">
        <v>2</v>
      </c>
      <c r="AQ882" s="304">
        <v>1</v>
      </c>
      <c r="AR882" s="306">
        <f ca="1">IF($AQ882=1,IF(INDIRECT(ADDRESS(($AO882-1)*3+$AP882+5,$AQ882+7))="",0,INDIRECT(ADDRESS(($AO882-1)*3+$AP882+5,$AQ882+7))),IF(INDIRECT(ADDRESS(($AO882-1)*3+$AP882+5,$AQ882+7))="",0,IF(COUNTIF(INDIRECT(ADDRESS(($AO882-1)*36+($AP882-1)*12+6,COLUMN())):INDIRECT(ADDRESS(($AO882-1)*36+($AP882-1)*12+$AQ882+4,COLUMN())),INDIRECT(ADDRESS(($AO882-1)*3+$AP882+5,$AQ882+7)))&gt;=1,0,INDIRECT(ADDRESS(($AO882-1)*3+$AP882+5,$AQ882+7)))))</f>
        <v>0</v>
      </c>
      <c r="AS882" s="304">
        <f ca="1">COUNTIF(INDIRECT("H"&amp;(ROW()+12*(($AO882-1)*3+$AP882)-ROW())/12+5):INDIRECT("S"&amp;(ROW()+12*(($AO882-1)*3+$AP882)-ROW())/12+5),AR882)</f>
        <v>0</v>
      </c>
      <c r="AT882" s="306">
        <f ca="1">IF($AQ882=1,IF(INDIRECT(ADDRESS(($AO882-1)*3+$AP882+5,$AQ882+20))="",0,INDIRECT(ADDRESS(($AO882-1)*3+$AP882+5,$AQ882+20))),IF(INDIRECT(ADDRESS(($AO882-1)*3+$AP882+5,$AQ882+20))="",0,IF(COUNTIF(INDIRECT(ADDRESS(($AO882-1)*36+($AP882-1)*12+6,COLUMN())):INDIRECT(ADDRESS(($AO882-1)*36+($AP882-1)*12+$AQ882+4,COLUMN())),INDIRECT(ADDRESS(($AO882-1)*3+$AP882+5,$AQ882+20)))&gt;=1,0,INDIRECT(ADDRESS(($AO882-1)*3+$AP882+5,$AQ882+20)))))</f>
        <v>0</v>
      </c>
      <c r="AU882" s="304">
        <f ca="1">COUNTIF(INDIRECT("U"&amp;(ROW()+12*(($AO882-1)*3+$AP882)-ROW())/12+5):INDIRECT("AF"&amp;(ROW()+12*(($AO882-1)*3+$AP882)-ROW())/12+5),AT882)</f>
        <v>0</v>
      </c>
      <c r="AV882" s="304">
        <f ca="1">IF(AND(AR882+AT882&gt;0,AS882+AU882&gt;0),COUNTIF(AV$6:AV881,"&gt;0")+1,0)</f>
        <v>0</v>
      </c>
    </row>
    <row r="883" spans="41:48" x14ac:dyDescent="0.15">
      <c r="AO883" s="304">
        <v>25</v>
      </c>
      <c r="AP883" s="304">
        <v>2</v>
      </c>
      <c r="AQ883" s="304">
        <v>2</v>
      </c>
      <c r="AR883" s="306">
        <f ca="1">IF($AQ883=1,IF(INDIRECT(ADDRESS(($AO883-1)*3+$AP883+5,$AQ883+7))="",0,INDIRECT(ADDRESS(($AO883-1)*3+$AP883+5,$AQ883+7))),IF(INDIRECT(ADDRESS(($AO883-1)*3+$AP883+5,$AQ883+7))="",0,IF(COUNTIF(INDIRECT(ADDRESS(($AO883-1)*36+($AP883-1)*12+6,COLUMN())):INDIRECT(ADDRESS(($AO883-1)*36+($AP883-1)*12+$AQ883+4,COLUMN())),INDIRECT(ADDRESS(($AO883-1)*3+$AP883+5,$AQ883+7)))&gt;=1,0,INDIRECT(ADDRESS(($AO883-1)*3+$AP883+5,$AQ883+7)))))</f>
        <v>0</v>
      </c>
      <c r="AS883" s="304">
        <f ca="1">COUNTIF(INDIRECT("H"&amp;(ROW()+12*(($AO883-1)*3+$AP883)-ROW())/12+5):INDIRECT("S"&amp;(ROW()+12*(($AO883-1)*3+$AP883)-ROW())/12+5),AR883)</f>
        <v>0</v>
      </c>
      <c r="AT883" s="306">
        <f ca="1">IF($AQ883=1,IF(INDIRECT(ADDRESS(($AO883-1)*3+$AP883+5,$AQ883+20))="",0,INDIRECT(ADDRESS(($AO883-1)*3+$AP883+5,$AQ883+20))),IF(INDIRECT(ADDRESS(($AO883-1)*3+$AP883+5,$AQ883+20))="",0,IF(COUNTIF(INDIRECT(ADDRESS(($AO883-1)*36+($AP883-1)*12+6,COLUMN())):INDIRECT(ADDRESS(($AO883-1)*36+($AP883-1)*12+$AQ883+4,COLUMN())),INDIRECT(ADDRESS(($AO883-1)*3+$AP883+5,$AQ883+20)))&gt;=1,0,INDIRECT(ADDRESS(($AO883-1)*3+$AP883+5,$AQ883+20)))))</f>
        <v>0</v>
      </c>
      <c r="AU883" s="304">
        <f ca="1">COUNTIF(INDIRECT("U"&amp;(ROW()+12*(($AO883-1)*3+$AP883)-ROW())/12+5):INDIRECT("AF"&amp;(ROW()+12*(($AO883-1)*3+$AP883)-ROW())/12+5),AT883)</f>
        <v>0</v>
      </c>
      <c r="AV883" s="304">
        <f ca="1">IF(AND(AR883+AT883&gt;0,AS883+AU883&gt;0),COUNTIF(AV$6:AV882,"&gt;0")+1,0)</f>
        <v>0</v>
      </c>
    </row>
    <row r="884" spans="41:48" x14ac:dyDescent="0.15">
      <c r="AO884" s="304">
        <v>25</v>
      </c>
      <c r="AP884" s="304">
        <v>2</v>
      </c>
      <c r="AQ884" s="304">
        <v>3</v>
      </c>
      <c r="AR884" s="306">
        <f ca="1">IF($AQ884=1,IF(INDIRECT(ADDRESS(($AO884-1)*3+$AP884+5,$AQ884+7))="",0,INDIRECT(ADDRESS(($AO884-1)*3+$AP884+5,$AQ884+7))),IF(INDIRECT(ADDRESS(($AO884-1)*3+$AP884+5,$AQ884+7))="",0,IF(COUNTIF(INDIRECT(ADDRESS(($AO884-1)*36+($AP884-1)*12+6,COLUMN())):INDIRECT(ADDRESS(($AO884-1)*36+($AP884-1)*12+$AQ884+4,COLUMN())),INDIRECT(ADDRESS(($AO884-1)*3+$AP884+5,$AQ884+7)))&gt;=1,0,INDIRECT(ADDRESS(($AO884-1)*3+$AP884+5,$AQ884+7)))))</f>
        <v>0</v>
      </c>
      <c r="AS884" s="304">
        <f ca="1">COUNTIF(INDIRECT("H"&amp;(ROW()+12*(($AO884-1)*3+$AP884)-ROW())/12+5):INDIRECT("S"&amp;(ROW()+12*(($AO884-1)*3+$AP884)-ROW())/12+5),AR884)</f>
        <v>0</v>
      </c>
      <c r="AT884" s="306">
        <f ca="1">IF($AQ884=1,IF(INDIRECT(ADDRESS(($AO884-1)*3+$AP884+5,$AQ884+20))="",0,INDIRECT(ADDRESS(($AO884-1)*3+$AP884+5,$AQ884+20))),IF(INDIRECT(ADDRESS(($AO884-1)*3+$AP884+5,$AQ884+20))="",0,IF(COUNTIF(INDIRECT(ADDRESS(($AO884-1)*36+($AP884-1)*12+6,COLUMN())):INDIRECT(ADDRESS(($AO884-1)*36+($AP884-1)*12+$AQ884+4,COLUMN())),INDIRECT(ADDRESS(($AO884-1)*3+$AP884+5,$AQ884+20)))&gt;=1,0,INDIRECT(ADDRESS(($AO884-1)*3+$AP884+5,$AQ884+20)))))</f>
        <v>0</v>
      </c>
      <c r="AU884" s="304">
        <f ca="1">COUNTIF(INDIRECT("U"&amp;(ROW()+12*(($AO884-1)*3+$AP884)-ROW())/12+5):INDIRECT("AF"&amp;(ROW()+12*(($AO884-1)*3+$AP884)-ROW())/12+5),AT884)</f>
        <v>0</v>
      </c>
      <c r="AV884" s="304">
        <f ca="1">IF(AND(AR884+AT884&gt;0,AS884+AU884&gt;0),COUNTIF(AV$6:AV883,"&gt;0")+1,0)</f>
        <v>0</v>
      </c>
    </row>
    <row r="885" spans="41:48" x14ac:dyDescent="0.15">
      <c r="AO885" s="304">
        <v>25</v>
      </c>
      <c r="AP885" s="304">
        <v>2</v>
      </c>
      <c r="AQ885" s="304">
        <v>4</v>
      </c>
      <c r="AR885" s="306">
        <f ca="1">IF($AQ885=1,IF(INDIRECT(ADDRESS(($AO885-1)*3+$AP885+5,$AQ885+7))="",0,INDIRECT(ADDRESS(($AO885-1)*3+$AP885+5,$AQ885+7))),IF(INDIRECT(ADDRESS(($AO885-1)*3+$AP885+5,$AQ885+7))="",0,IF(COUNTIF(INDIRECT(ADDRESS(($AO885-1)*36+($AP885-1)*12+6,COLUMN())):INDIRECT(ADDRESS(($AO885-1)*36+($AP885-1)*12+$AQ885+4,COLUMN())),INDIRECT(ADDRESS(($AO885-1)*3+$AP885+5,$AQ885+7)))&gt;=1,0,INDIRECT(ADDRESS(($AO885-1)*3+$AP885+5,$AQ885+7)))))</f>
        <v>0</v>
      </c>
      <c r="AS885" s="304">
        <f ca="1">COUNTIF(INDIRECT("H"&amp;(ROW()+12*(($AO885-1)*3+$AP885)-ROW())/12+5):INDIRECT("S"&amp;(ROW()+12*(($AO885-1)*3+$AP885)-ROW())/12+5),AR885)</f>
        <v>0</v>
      </c>
      <c r="AT885" s="306">
        <f ca="1">IF($AQ885=1,IF(INDIRECT(ADDRESS(($AO885-1)*3+$AP885+5,$AQ885+20))="",0,INDIRECT(ADDRESS(($AO885-1)*3+$AP885+5,$AQ885+20))),IF(INDIRECT(ADDRESS(($AO885-1)*3+$AP885+5,$AQ885+20))="",0,IF(COUNTIF(INDIRECT(ADDRESS(($AO885-1)*36+($AP885-1)*12+6,COLUMN())):INDIRECT(ADDRESS(($AO885-1)*36+($AP885-1)*12+$AQ885+4,COLUMN())),INDIRECT(ADDRESS(($AO885-1)*3+$AP885+5,$AQ885+20)))&gt;=1,0,INDIRECT(ADDRESS(($AO885-1)*3+$AP885+5,$AQ885+20)))))</f>
        <v>0</v>
      </c>
      <c r="AU885" s="304">
        <f ca="1">COUNTIF(INDIRECT("U"&amp;(ROW()+12*(($AO885-1)*3+$AP885)-ROW())/12+5):INDIRECT("AF"&amp;(ROW()+12*(($AO885-1)*3+$AP885)-ROW())/12+5),AT885)</f>
        <v>0</v>
      </c>
      <c r="AV885" s="304">
        <f ca="1">IF(AND(AR885+AT885&gt;0,AS885+AU885&gt;0),COUNTIF(AV$6:AV884,"&gt;0")+1,0)</f>
        <v>0</v>
      </c>
    </row>
    <row r="886" spans="41:48" x14ac:dyDescent="0.15">
      <c r="AO886" s="304">
        <v>25</v>
      </c>
      <c r="AP886" s="304">
        <v>2</v>
      </c>
      <c r="AQ886" s="304">
        <v>5</v>
      </c>
      <c r="AR886" s="306">
        <f ca="1">IF($AQ886=1,IF(INDIRECT(ADDRESS(($AO886-1)*3+$AP886+5,$AQ886+7))="",0,INDIRECT(ADDRESS(($AO886-1)*3+$AP886+5,$AQ886+7))),IF(INDIRECT(ADDRESS(($AO886-1)*3+$AP886+5,$AQ886+7))="",0,IF(COUNTIF(INDIRECT(ADDRESS(($AO886-1)*36+($AP886-1)*12+6,COLUMN())):INDIRECT(ADDRESS(($AO886-1)*36+($AP886-1)*12+$AQ886+4,COLUMN())),INDIRECT(ADDRESS(($AO886-1)*3+$AP886+5,$AQ886+7)))&gt;=1,0,INDIRECT(ADDRESS(($AO886-1)*3+$AP886+5,$AQ886+7)))))</f>
        <v>0</v>
      </c>
      <c r="AS886" s="304">
        <f ca="1">COUNTIF(INDIRECT("H"&amp;(ROW()+12*(($AO886-1)*3+$AP886)-ROW())/12+5):INDIRECT("S"&amp;(ROW()+12*(($AO886-1)*3+$AP886)-ROW())/12+5),AR886)</f>
        <v>0</v>
      </c>
      <c r="AT886" s="306">
        <f ca="1">IF($AQ886=1,IF(INDIRECT(ADDRESS(($AO886-1)*3+$AP886+5,$AQ886+20))="",0,INDIRECT(ADDRESS(($AO886-1)*3+$AP886+5,$AQ886+20))),IF(INDIRECT(ADDRESS(($AO886-1)*3+$AP886+5,$AQ886+20))="",0,IF(COUNTIF(INDIRECT(ADDRESS(($AO886-1)*36+($AP886-1)*12+6,COLUMN())):INDIRECT(ADDRESS(($AO886-1)*36+($AP886-1)*12+$AQ886+4,COLUMN())),INDIRECT(ADDRESS(($AO886-1)*3+$AP886+5,$AQ886+20)))&gt;=1,0,INDIRECT(ADDRESS(($AO886-1)*3+$AP886+5,$AQ886+20)))))</f>
        <v>0</v>
      </c>
      <c r="AU886" s="304">
        <f ca="1">COUNTIF(INDIRECT("U"&amp;(ROW()+12*(($AO886-1)*3+$AP886)-ROW())/12+5):INDIRECT("AF"&amp;(ROW()+12*(($AO886-1)*3+$AP886)-ROW())/12+5),AT886)</f>
        <v>0</v>
      </c>
      <c r="AV886" s="304">
        <f ca="1">IF(AND(AR886+AT886&gt;0,AS886+AU886&gt;0),COUNTIF(AV$6:AV885,"&gt;0")+1,0)</f>
        <v>0</v>
      </c>
    </row>
    <row r="887" spans="41:48" x14ac:dyDescent="0.15">
      <c r="AO887" s="304">
        <v>25</v>
      </c>
      <c r="AP887" s="304">
        <v>2</v>
      </c>
      <c r="AQ887" s="304">
        <v>6</v>
      </c>
      <c r="AR887" s="306">
        <f ca="1">IF($AQ887=1,IF(INDIRECT(ADDRESS(($AO887-1)*3+$AP887+5,$AQ887+7))="",0,INDIRECT(ADDRESS(($AO887-1)*3+$AP887+5,$AQ887+7))),IF(INDIRECT(ADDRESS(($AO887-1)*3+$AP887+5,$AQ887+7))="",0,IF(COUNTIF(INDIRECT(ADDRESS(($AO887-1)*36+($AP887-1)*12+6,COLUMN())):INDIRECT(ADDRESS(($AO887-1)*36+($AP887-1)*12+$AQ887+4,COLUMN())),INDIRECT(ADDRESS(($AO887-1)*3+$AP887+5,$AQ887+7)))&gt;=1,0,INDIRECT(ADDRESS(($AO887-1)*3+$AP887+5,$AQ887+7)))))</f>
        <v>0</v>
      </c>
      <c r="AS887" s="304">
        <f ca="1">COUNTIF(INDIRECT("H"&amp;(ROW()+12*(($AO887-1)*3+$AP887)-ROW())/12+5):INDIRECT("S"&amp;(ROW()+12*(($AO887-1)*3+$AP887)-ROW())/12+5),AR887)</f>
        <v>0</v>
      </c>
      <c r="AT887" s="306">
        <f ca="1">IF($AQ887=1,IF(INDIRECT(ADDRESS(($AO887-1)*3+$AP887+5,$AQ887+20))="",0,INDIRECT(ADDRESS(($AO887-1)*3+$AP887+5,$AQ887+20))),IF(INDIRECT(ADDRESS(($AO887-1)*3+$AP887+5,$AQ887+20))="",0,IF(COUNTIF(INDIRECT(ADDRESS(($AO887-1)*36+($AP887-1)*12+6,COLUMN())):INDIRECT(ADDRESS(($AO887-1)*36+($AP887-1)*12+$AQ887+4,COLUMN())),INDIRECT(ADDRESS(($AO887-1)*3+$AP887+5,$AQ887+20)))&gt;=1,0,INDIRECT(ADDRESS(($AO887-1)*3+$AP887+5,$AQ887+20)))))</f>
        <v>0</v>
      </c>
      <c r="AU887" s="304">
        <f ca="1">COUNTIF(INDIRECT("U"&amp;(ROW()+12*(($AO887-1)*3+$AP887)-ROW())/12+5):INDIRECT("AF"&amp;(ROW()+12*(($AO887-1)*3+$AP887)-ROW())/12+5),AT887)</f>
        <v>0</v>
      </c>
      <c r="AV887" s="304">
        <f ca="1">IF(AND(AR887+AT887&gt;0,AS887+AU887&gt;0),COUNTIF(AV$6:AV886,"&gt;0")+1,0)</f>
        <v>0</v>
      </c>
    </row>
    <row r="888" spans="41:48" x14ac:dyDescent="0.15">
      <c r="AO888" s="304">
        <v>25</v>
      </c>
      <c r="AP888" s="304">
        <v>2</v>
      </c>
      <c r="AQ888" s="304">
        <v>7</v>
      </c>
      <c r="AR888" s="306">
        <f ca="1">IF($AQ888=1,IF(INDIRECT(ADDRESS(($AO888-1)*3+$AP888+5,$AQ888+7))="",0,INDIRECT(ADDRESS(($AO888-1)*3+$AP888+5,$AQ888+7))),IF(INDIRECT(ADDRESS(($AO888-1)*3+$AP888+5,$AQ888+7))="",0,IF(COUNTIF(INDIRECT(ADDRESS(($AO888-1)*36+($AP888-1)*12+6,COLUMN())):INDIRECT(ADDRESS(($AO888-1)*36+($AP888-1)*12+$AQ888+4,COLUMN())),INDIRECT(ADDRESS(($AO888-1)*3+$AP888+5,$AQ888+7)))&gt;=1,0,INDIRECT(ADDRESS(($AO888-1)*3+$AP888+5,$AQ888+7)))))</f>
        <v>0</v>
      </c>
      <c r="AS888" s="304">
        <f ca="1">COUNTIF(INDIRECT("H"&amp;(ROW()+12*(($AO888-1)*3+$AP888)-ROW())/12+5):INDIRECT("S"&amp;(ROW()+12*(($AO888-1)*3+$AP888)-ROW())/12+5),AR888)</f>
        <v>0</v>
      </c>
      <c r="AT888" s="306">
        <f ca="1">IF($AQ888=1,IF(INDIRECT(ADDRESS(($AO888-1)*3+$AP888+5,$AQ888+20))="",0,INDIRECT(ADDRESS(($AO888-1)*3+$AP888+5,$AQ888+20))),IF(INDIRECT(ADDRESS(($AO888-1)*3+$AP888+5,$AQ888+20))="",0,IF(COUNTIF(INDIRECT(ADDRESS(($AO888-1)*36+($AP888-1)*12+6,COLUMN())):INDIRECT(ADDRESS(($AO888-1)*36+($AP888-1)*12+$AQ888+4,COLUMN())),INDIRECT(ADDRESS(($AO888-1)*3+$AP888+5,$AQ888+20)))&gt;=1,0,INDIRECT(ADDRESS(($AO888-1)*3+$AP888+5,$AQ888+20)))))</f>
        <v>0</v>
      </c>
      <c r="AU888" s="304">
        <f ca="1">COUNTIF(INDIRECT("U"&amp;(ROW()+12*(($AO888-1)*3+$AP888)-ROW())/12+5):INDIRECT("AF"&amp;(ROW()+12*(($AO888-1)*3+$AP888)-ROW())/12+5),AT888)</f>
        <v>0</v>
      </c>
      <c r="AV888" s="304">
        <f ca="1">IF(AND(AR888+AT888&gt;0,AS888+AU888&gt;0),COUNTIF(AV$6:AV887,"&gt;0")+1,0)</f>
        <v>0</v>
      </c>
    </row>
    <row r="889" spans="41:48" x14ac:dyDescent="0.15">
      <c r="AO889" s="304">
        <v>25</v>
      </c>
      <c r="AP889" s="304">
        <v>2</v>
      </c>
      <c r="AQ889" s="304">
        <v>8</v>
      </c>
      <c r="AR889" s="306">
        <f ca="1">IF($AQ889=1,IF(INDIRECT(ADDRESS(($AO889-1)*3+$AP889+5,$AQ889+7))="",0,INDIRECT(ADDRESS(($AO889-1)*3+$AP889+5,$AQ889+7))),IF(INDIRECT(ADDRESS(($AO889-1)*3+$AP889+5,$AQ889+7))="",0,IF(COUNTIF(INDIRECT(ADDRESS(($AO889-1)*36+($AP889-1)*12+6,COLUMN())):INDIRECT(ADDRESS(($AO889-1)*36+($AP889-1)*12+$AQ889+4,COLUMN())),INDIRECT(ADDRESS(($AO889-1)*3+$AP889+5,$AQ889+7)))&gt;=1,0,INDIRECT(ADDRESS(($AO889-1)*3+$AP889+5,$AQ889+7)))))</f>
        <v>0</v>
      </c>
      <c r="AS889" s="304">
        <f ca="1">COUNTIF(INDIRECT("H"&amp;(ROW()+12*(($AO889-1)*3+$AP889)-ROW())/12+5):INDIRECT("S"&amp;(ROW()+12*(($AO889-1)*3+$AP889)-ROW())/12+5),AR889)</f>
        <v>0</v>
      </c>
      <c r="AT889" s="306">
        <f ca="1">IF($AQ889=1,IF(INDIRECT(ADDRESS(($AO889-1)*3+$AP889+5,$AQ889+20))="",0,INDIRECT(ADDRESS(($AO889-1)*3+$AP889+5,$AQ889+20))),IF(INDIRECT(ADDRESS(($AO889-1)*3+$AP889+5,$AQ889+20))="",0,IF(COUNTIF(INDIRECT(ADDRESS(($AO889-1)*36+($AP889-1)*12+6,COLUMN())):INDIRECT(ADDRESS(($AO889-1)*36+($AP889-1)*12+$AQ889+4,COLUMN())),INDIRECT(ADDRESS(($AO889-1)*3+$AP889+5,$AQ889+20)))&gt;=1,0,INDIRECT(ADDRESS(($AO889-1)*3+$AP889+5,$AQ889+20)))))</f>
        <v>0</v>
      </c>
      <c r="AU889" s="304">
        <f ca="1">COUNTIF(INDIRECT("U"&amp;(ROW()+12*(($AO889-1)*3+$AP889)-ROW())/12+5):INDIRECT("AF"&amp;(ROW()+12*(($AO889-1)*3+$AP889)-ROW())/12+5),AT889)</f>
        <v>0</v>
      </c>
      <c r="AV889" s="304">
        <f ca="1">IF(AND(AR889+AT889&gt;0,AS889+AU889&gt;0),COUNTIF(AV$6:AV888,"&gt;0")+1,0)</f>
        <v>0</v>
      </c>
    </row>
    <row r="890" spans="41:48" x14ac:dyDescent="0.15">
      <c r="AO890" s="304">
        <v>25</v>
      </c>
      <c r="AP890" s="304">
        <v>2</v>
      </c>
      <c r="AQ890" s="304">
        <v>9</v>
      </c>
      <c r="AR890" s="306">
        <f ca="1">IF($AQ890=1,IF(INDIRECT(ADDRESS(($AO890-1)*3+$AP890+5,$AQ890+7))="",0,INDIRECT(ADDRESS(($AO890-1)*3+$AP890+5,$AQ890+7))),IF(INDIRECT(ADDRESS(($AO890-1)*3+$AP890+5,$AQ890+7))="",0,IF(COUNTIF(INDIRECT(ADDRESS(($AO890-1)*36+($AP890-1)*12+6,COLUMN())):INDIRECT(ADDRESS(($AO890-1)*36+($AP890-1)*12+$AQ890+4,COLUMN())),INDIRECT(ADDRESS(($AO890-1)*3+$AP890+5,$AQ890+7)))&gt;=1,0,INDIRECT(ADDRESS(($AO890-1)*3+$AP890+5,$AQ890+7)))))</f>
        <v>0</v>
      </c>
      <c r="AS890" s="304">
        <f ca="1">COUNTIF(INDIRECT("H"&amp;(ROW()+12*(($AO890-1)*3+$AP890)-ROW())/12+5):INDIRECT("S"&amp;(ROW()+12*(($AO890-1)*3+$AP890)-ROW())/12+5),AR890)</f>
        <v>0</v>
      </c>
      <c r="AT890" s="306">
        <f ca="1">IF($AQ890=1,IF(INDIRECT(ADDRESS(($AO890-1)*3+$AP890+5,$AQ890+20))="",0,INDIRECT(ADDRESS(($AO890-1)*3+$AP890+5,$AQ890+20))),IF(INDIRECT(ADDRESS(($AO890-1)*3+$AP890+5,$AQ890+20))="",0,IF(COUNTIF(INDIRECT(ADDRESS(($AO890-1)*36+($AP890-1)*12+6,COLUMN())):INDIRECT(ADDRESS(($AO890-1)*36+($AP890-1)*12+$AQ890+4,COLUMN())),INDIRECT(ADDRESS(($AO890-1)*3+$AP890+5,$AQ890+20)))&gt;=1,0,INDIRECT(ADDRESS(($AO890-1)*3+$AP890+5,$AQ890+20)))))</f>
        <v>0</v>
      </c>
      <c r="AU890" s="304">
        <f ca="1">COUNTIF(INDIRECT("U"&amp;(ROW()+12*(($AO890-1)*3+$AP890)-ROW())/12+5):INDIRECT("AF"&amp;(ROW()+12*(($AO890-1)*3+$AP890)-ROW())/12+5),AT890)</f>
        <v>0</v>
      </c>
      <c r="AV890" s="304">
        <f ca="1">IF(AND(AR890+AT890&gt;0,AS890+AU890&gt;0),COUNTIF(AV$6:AV889,"&gt;0")+1,0)</f>
        <v>0</v>
      </c>
    </row>
    <row r="891" spans="41:48" x14ac:dyDescent="0.15">
      <c r="AO891" s="304">
        <v>25</v>
      </c>
      <c r="AP891" s="304">
        <v>2</v>
      </c>
      <c r="AQ891" s="304">
        <v>10</v>
      </c>
      <c r="AR891" s="306">
        <f ca="1">IF($AQ891=1,IF(INDIRECT(ADDRESS(($AO891-1)*3+$AP891+5,$AQ891+7))="",0,INDIRECT(ADDRESS(($AO891-1)*3+$AP891+5,$AQ891+7))),IF(INDIRECT(ADDRESS(($AO891-1)*3+$AP891+5,$AQ891+7))="",0,IF(COUNTIF(INDIRECT(ADDRESS(($AO891-1)*36+($AP891-1)*12+6,COLUMN())):INDIRECT(ADDRESS(($AO891-1)*36+($AP891-1)*12+$AQ891+4,COLUMN())),INDIRECT(ADDRESS(($AO891-1)*3+$AP891+5,$AQ891+7)))&gt;=1,0,INDIRECT(ADDRESS(($AO891-1)*3+$AP891+5,$AQ891+7)))))</f>
        <v>0</v>
      </c>
      <c r="AS891" s="304">
        <f ca="1">COUNTIF(INDIRECT("H"&amp;(ROW()+12*(($AO891-1)*3+$AP891)-ROW())/12+5):INDIRECT("S"&amp;(ROW()+12*(($AO891-1)*3+$AP891)-ROW())/12+5),AR891)</f>
        <v>0</v>
      </c>
      <c r="AT891" s="306">
        <f ca="1">IF($AQ891=1,IF(INDIRECT(ADDRESS(($AO891-1)*3+$AP891+5,$AQ891+20))="",0,INDIRECT(ADDRESS(($AO891-1)*3+$AP891+5,$AQ891+20))),IF(INDIRECT(ADDRESS(($AO891-1)*3+$AP891+5,$AQ891+20))="",0,IF(COUNTIF(INDIRECT(ADDRESS(($AO891-1)*36+($AP891-1)*12+6,COLUMN())):INDIRECT(ADDRESS(($AO891-1)*36+($AP891-1)*12+$AQ891+4,COLUMN())),INDIRECT(ADDRESS(($AO891-1)*3+$AP891+5,$AQ891+20)))&gt;=1,0,INDIRECT(ADDRESS(($AO891-1)*3+$AP891+5,$AQ891+20)))))</f>
        <v>0</v>
      </c>
      <c r="AU891" s="304">
        <f ca="1">COUNTIF(INDIRECT("U"&amp;(ROW()+12*(($AO891-1)*3+$AP891)-ROW())/12+5):INDIRECT("AF"&amp;(ROW()+12*(($AO891-1)*3+$AP891)-ROW())/12+5),AT891)</f>
        <v>0</v>
      </c>
      <c r="AV891" s="304">
        <f ca="1">IF(AND(AR891+AT891&gt;0,AS891+AU891&gt;0),COUNTIF(AV$6:AV890,"&gt;0")+1,0)</f>
        <v>0</v>
      </c>
    </row>
    <row r="892" spans="41:48" x14ac:dyDescent="0.15">
      <c r="AO892" s="304">
        <v>25</v>
      </c>
      <c r="AP892" s="304">
        <v>2</v>
      </c>
      <c r="AQ892" s="304">
        <v>11</v>
      </c>
      <c r="AR892" s="306">
        <f ca="1">IF($AQ892=1,IF(INDIRECT(ADDRESS(($AO892-1)*3+$AP892+5,$AQ892+7))="",0,INDIRECT(ADDRESS(($AO892-1)*3+$AP892+5,$AQ892+7))),IF(INDIRECT(ADDRESS(($AO892-1)*3+$AP892+5,$AQ892+7))="",0,IF(COUNTIF(INDIRECT(ADDRESS(($AO892-1)*36+($AP892-1)*12+6,COLUMN())):INDIRECT(ADDRESS(($AO892-1)*36+($AP892-1)*12+$AQ892+4,COLUMN())),INDIRECT(ADDRESS(($AO892-1)*3+$AP892+5,$AQ892+7)))&gt;=1,0,INDIRECT(ADDRESS(($AO892-1)*3+$AP892+5,$AQ892+7)))))</f>
        <v>0</v>
      </c>
      <c r="AS892" s="304">
        <f ca="1">COUNTIF(INDIRECT("H"&amp;(ROW()+12*(($AO892-1)*3+$AP892)-ROW())/12+5):INDIRECT("S"&amp;(ROW()+12*(($AO892-1)*3+$AP892)-ROW())/12+5),AR892)</f>
        <v>0</v>
      </c>
      <c r="AT892" s="306">
        <f ca="1">IF($AQ892=1,IF(INDIRECT(ADDRESS(($AO892-1)*3+$AP892+5,$AQ892+20))="",0,INDIRECT(ADDRESS(($AO892-1)*3+$AP892+5,$AQ892+20))),IF(INDIRECT(ADDRESS(($AO892-1)*3+$AP892+5,$AQ892+20))="",0,IF(COUNTIF(INDIRECT(ADDRESS(($AO892-1)*36+($AP892-1)*12+6,COLUMN())):INDIRECT(ADDRESS(($AO892-1)*36+($AP892-1)*12+$AQ892+4,COLUMN())),INDIRECT(ADDRESS(($AO892-1)*3+$AP892+5,$AQ892+20)))&gt;=1,0,INDIRECT(ADDRESS(($AO892-1)*3+$AP892+5,$AQ892+20)))))</f>
        <v>0</v>
      </c>
      <c r="AU892" s="304">
        <f ca="1">COUNTIF(INDIRECT("U"&amp;(ROW()+12*(($AO892-1)*3+$AP892)-ROW())/12+5):INDIRECT("AF"&amp;(ROW()+12*(($AO892-1)*3+$AP892)-ROW())/12+5),AT892)</f>
        <v>0</v>
      </c>
      <c r="AV892" s="304">
        <f ca="1">IF(AND(AR892+AT892&gt;0,AS892+AU892&gt;0),COUNTIF(AV$6:AV891,"&gt;0")+1,0)</f>
        <v>0</v>
      </c>
    </row>
    <row r="893" spans="41:48" x14ac:dyDescent="0.15">
      <c r="AO893" s="304">
        <v>25</v>
      </c>
      <c r="AP893" s="304">
        <v>2</v>
      </c>
      <c r="AQ893" s="304">
        <v>12</v>
      </c>
      <c r="AR893" s="306">
        <f ca="1">IF($AQ893=1,IF(INDIRECT(ADDRESS(($AO893-1)*3+$AP893+5,$AQ893+7))="",0,INDIRECT(ADDRESS(($AO893-1)*3+$AP893+5,$AQ893+7))),IF(INDIRECT(ADDRESS(($AO893-1)*3+$AP893+5,$AQ893+7))="",0,IF(COUNTIF(INDIRECT(ADDRESS(($AO893-1)*36+($AP893-1)*12+6,COLUMN())):INDIRECT(ADDRESS(($AO893-1)*36+($AP893-1)*12+$AQ893+4,COLUMN())),INDIRECT(ADDRESS(($AO893-1)*3+$AP893+5,$AQ893+7)))&gt;=1,0,INDIRECT(ADDRESS(($AO893-1)*3+$AP893+5,$AQ893+7)))))</f>
        <v>0</v>
      </c>
      <c r="AS893" s="304">
        <f ca="1">COUNTIF(INDIRECT("H"&amp;(ROW()+12*(($AO893-1)*3+$AP893)-ROW())/12+5):INDIRECT("S"&amp;(ROW()+12*(($AO893-1)*3+$AP893)-ROW())/12+5),AR893)</f>
        <v>0</v>
      </c>
      <c r="AT893" s="306">
        <f ca="1">IF($AQ893=1,IF(INDIRECT(ADDRESS(($AO893-1)*3+$AP893+5,$AQ893+20))="",0,INDIRECT(ADDRESS(($AO893-1)*3+$AP893+5,$AQ893+20))),IF(INDIRECT(ADDRESS(($AO893-1)*3+$AP893+5,$AQ893+20))="",0,IF(COUNTIF(INDIRECT(ADDRESS(($AO893-1)*36+($AP893-1)*12+6,COLUMN())):INDIRECT(ADDRESS(($AO893-1)*36+($AP893-1)*12+$AQ893+4,COLUMN())),INDIRECT(ADDRESS(($AO893-1)*3+$AP893+5,$AQ893+20)))&gt;=1,0,INDIRECT(ADDRESS(($AO893-1)*3+$AP893+5,$AQ893+20)))))</f>
        <v>0</v>
      </c>
      <c r="AU893" s="304">
        <f ca="1">COUNTIF(INDIRECT("U"&amp;(ROW()+12*(($AO893-1)*3+$AP893)-ROW())/12+5):INDIRECT("AF"&amp;(ROW()+12*(($AO893-1)*3+$AP893)-ROW())/12+5),AT893)</f>
        <v>0</v>
      </c>
      <c r="AV893" s="304">
        <f ca="1">IF(AND(AR893+AT893&gt;0,AS893+AU893&gt;0),COUNTIF(AV$6:AV892,"&gt;0")+1,0)</f>
        <v>0</v>
      </c>
    </row>
    <row r="894" spans="41:48" x14ac:dyDescent="0.15">
      <c r="AO894" s="304">
        <v>25</v>
      </c>
      <c r="AP894" s="304">
        <v>3</v>
      </c>
      <c r="AQ894" s="304">
        <v>1</v>
      </c>
      <c r="AR894" s="306">
        <f ca="1">IF($AQ894=1,IF(INDIRECT(ADDRESS(($AO894-1)*3+$AP894+5,$AQ894+7))="",0,INDIRECT(ADDRESS(($AO894-1)*3+$AP894+5,$AQ894+7))),IF(INDIRECT(ADDRESS(($AO894-1)*3+$AP894+5,$AQ894+7))="",0,IF(COUNTIF(INDIRECT(ADDRESS(($AO894-1)*36+($AP894-1)*12+6,COLUMN())):INDIRECT(ADDRESS(($AO894-1)*36+($AP894-1)*12+$AQ894+4,COLUMN())),INDIRECT(ADDRESS(($AO894-1)*3+$AP894+5,$AQ894+7)))&gt;=1,0,INDIRECT(ADDRESS(($AO894-1)*3+$AP894+5,$AQ894+7)))))</f>
        <v>0</v>
      </c>
      <c r="AS894" s="304">
        <f ca="1">COUNTIF(INDIRECT("H"&amp;(ROW()+12*(($AO894-1)*3+$AP894)-ROW())/12+5):INDIRECT("S"&amp;(ROW()+12*(($AO894-1)*3+$AP894)-ROW())/12+5),AR894)</f>
        <v>0</v>
      </c>
      <c r="AT894" s="306">
        <f ca="1">IF($AQ894=1,IF(INDIRECT(ADDRESS(($AO894-1)*3+$AP894+5,$AQ894+20))="",0,INDIRECT(ADDRESS(($AO894-1)*3+$AP894+5,$AQ894+20))),IF(INDIRECT(ADDRESS(($AO894-1)*3+$AP894+5,$AQ894+20))="",0,IF(COUNTIF(INDIRECT(ADDRESS(($AO894-1)*36+($AP894-1)*12+6,COLUMN())):INDIRECT(ADDRESS(($AO894-1)*36+($AP894-1)*12+$AQ894+4,COLUMN())),INDIRECT(ADDRESS(($AO894-1)*3+$AP894+5,$AQ894+20)))&gt;=1,0,INDIRECT(ADDRESS(($AO894-1)*3+$AP894+5,$AQ894+20)))))</f>
        <v>0</v>
      </c>
      <c r="AU894" s="304">
        <f ca="1">COUNTIF(INDIRECT("U"&amp;(ROW()+12*(($AO894-1)*3+$AP894)-ROW())/12+5):INDIRECT("AF"&amp;(ROW()+12*(($AO894-1)*3+$AP894)-ROW())/12+5),AT894)</f>
        <v>0</v>
      </c>
      <c r="AV894" s="304">
        <f ca="1">IF(AND(AR894+AT894&gt;0,AS894+AU894&gt;0),COUNTIF(AV$6:AV893,"&gt;0")+1,0)</f>
        <v>0</v>
      </c>
    </row>
    <row r="895" spans="41:48" x14ac:dyDescent="0.15">
      <c r="AO895" s="304">
        <v>25</v>
      </c>
      <c r="AP895" s="304">
        <v>3</v>
      </c>
      <c r="AQ895" s="304">
        <v>2</v>
      </c>
      <c r="AR895" s="306">
        <f ca="1">IF($AQ895=1,IF(INDIRECT(ADDRESS(($AO895-1)*3+$AP895+5,$AQ895+7))="",0,INDIRECT(ADDRESS(($AO895-1)*3+$AP895+5,$AQ895+7))),IF(INDIRECT(ADDRESS(($AO895-1)*3+$AP895+5,$AQ895+7))="",0,IF(COUNTIF(INDIRECT(ADDRESS(($AO895-1)*36+($AP895-1)*12+6,COLUMN())):INDIRECT(ADDRESS(($AO895-1)*36+($AP895-1)*12+$AQ895+4,COLUMN())),INDIRECT(ADDRESS(($AO895-1)*3+$AP895+5,$AQ895+7)))&gt;=1,0,INDIRECT(ADDRESS(($AO895-1)*3+$AP895+5,$AQ895+7)))))</f>
        <v>0</v>
      </c>
      <c r="AS895" s="304">
        <f ca="1">COUNTIF(INDIRECT("H"&amp;(ROW()+12*(($AO895-1)*3+$AP895)-ROW())/12+5):INDIRECT("S"&amp;(ROW()+12*(($AO895-1)*3+$AP895)-ROW())/12+5),AR895)</f>
        <v>0</v>
      </c>
      <c r="AT895" s="306">
        <f ca="1">IF($AQ895=1,IF(INDIRECT(ADDRESS(($AO895-1)*3+$AP895+5,$AQ895+20))="",0,INDIRECT(ADDRESS(($AO895-1)*3+$AP895+5,$AQ895+20))),IF(INDIRECT(ADDRESS(($AO895-1)*3+$AP895+5,$AQ895+20))="",0,IF(COUNTIF(INDIRECT(ADDRESS(($AO895-1)*36+($AP895-1)*12+6,COLUMN())):INDIRECT(ADDRESS(($AO895-1)*36+($AP895-1)*12+$AQ895+4,COLUMN())),INDIRECT(ADDRESS(($AO895-1)*3+$AP895+5,$AQ895+20)))&gt;=1,0,INDIRECT(ADDRESS(($AO895-1)*3+$AP895+5,$AQ895+20)))))</f>
        <v>0</v>
      </c>
      <c r="AU895" s="304">
        <f ca="1">COUNTIF(INDIRECT("U"&amp;(ROW()+12*(($AO895-1)*3+$AP895)-ROW())/12+5):INDIRECT("AF"&amp;(ROW()+12*(($AO895-1)*3+$AP895)-ROW())/12+5),AT895)</f>
        <v>0</v>
      </c>
      <c r="AV895" s="304">
        <f ca="1">IF(AND(AR895+AT895&gt;0,AS895+AU895&gt;0),COUNTIF(AV$6:AV894,"&gt;0")+1,0)</f>
        <v>0</v>
      </c>
    </row>
    <row r="896" spans="41:48" x14ac:dyDescent="0.15">
      <c r="AO896" s="304">
        <v>25</v>
      </c>
      <c r="AP896" s="304">
        <v>3</v>
      </c>
      <c r="AQ896" s="304">
        <v>3</v>
      </c>
      <c r="AR896" s="306">
        <f ca="1">IF($AQ896=1,IF(INDIRECT(ADDRESS(($AO896-1)*3+$AP896+5,$AQ896+7))="",0,INDIRECT(ADDRESS(($AO896-1)*3+$AP896+5,$AQ896+7))),IF(INDIRECT(ADDRESS(($AO896-1)*3+$AP896+5,$AQ896+7))="",0,IF(COUNTIF(INDIRECT(ADDRESS(($AO896-1)*36+($AP896-1)*12+6,COLUMN())):INDIRECT(ADDRESS(($AO896-1)*36+($AP896-1)*12+$AQ896+4,COLUMN())),INDIRECT(ADDRESS(($AO896-1)*3+$AP896+5,$AQ896+7)))&gt;=1,0,INDIRECT(ADDRESS(($AO896-1)*3+$AP896+5,$AQ896+7)))))</f>
        <v>0</v>
      </c>
      <c r="AS896" s="304">
        <f ca="1">COUNTIF(INDIRECT("H"&amp;(ROW()+12*(($AO896-1)*3+$AP896)-ROW())/12+5):INDIRECT("S"&amp;(ROW()+12*(($AO896-1)*3+$AP896)-ROW())/12+5),AR896)</f>
        <v>0</v>
      </c>
      <c r="AT896" s="306">
        <f ca="1">IF($AQ896=1,IF(INDIRECT(ADDRESS(($AO896-1)*3+$AP896+5,$AQ896+20))="",0,INDIRECT(ADDRESS(($AO896-1)*3+$AP896+5,$AQ896+20))),IF(INDIRECT(ADDRESS(($AO896-1)*3+$AP896+5,$AQ896+20))="",0,IF(COUNTIF(INDIRECT(ADDRESS(($AO896-1)*36+($AP896-1)*12+6,COLUMN())):INDIRECT(ADDRESS(($AO896-1)*36+($AP896-1)*12+$AQ896+4,COLUMN())),INDIRECT(ADDRESS(($AO896-1)*3+$AP896+5,$AQ896+20)))&gt;=1,0,INDIRECT(ADDRESS(($AO896-1)*3+$AP896+5,$AQ896+20)))))</f>
        <v>0</v>
      </c>
      <c r="AU896" s="304">
        <f ca="1">COUNTIF(INDIRECT("U"&amp;(ROW()+12*(($AO896-1)*3+$AP896)-ROW())/12+5):INDIRECT("AF"&amp;(ROW()+12*(($AO896-1)*3+$AP896)-ROW())/12+5),AT896)</f>
        <v>0</v>
      </c>
      <c r="AV896" s="304">
        <f ca="1">IF(AND(AR896+AT896&gt;0,AS896+AU896&gt;0),COUNTIF(AV$6:AV895,"&gt;0")+1,0)</f>
        <v>0</v>
      </c>
    </row>
    <row r="897" spans="41:48" x14ac:dyDescent="0.15">
      <c r="AO897" s="304">
        <v>25</v>
      </c>
      <c r="AP897" s="304">
        <v>3</v>
      </c>
      <c r="AQ897" s="304">
        <v>4</v>
      </c>
      <c r="AR897" s="306">
        <f ca="1">IF($AQ897=1,IF(INDIRECT(ADDRESS(($AO897-1)*3+$AP897+5,$AQ897+7))="",0,INDIRECT(ADDRESS(($AO897-1)*3+$AP897+5,$AQ897+7))),IF(INDIRECT(ADDRESS(($AO897-1)*3+$AP897+5,$AQ897+7))="",0,IF(COUNTIF(INDIRECT(ADDRESS(($AO897-1)*36+($AP897-1)*12+6,COLUMN())):INDIRECT(ADDRESS(($AO897-1)*36+($AP897-1)*12+$AQ897+4,COLUMN())),INDIRECT(ADDRESS(($AO897-1)*3+$AP897+5,$AQ897+7)))&gt;=1,0,INDIRECT(ADDRESS(($AO897-1)*3+$AP897+5,$AQ897+7)))))</f>
        <v>0</v>
      </c>
      <c r="AS897" s="304">
        <f ca="1">COUNTIF(INDIRECT("H"&amp;(ROW()+12*(($AO897-1)*3+$AP897)-ROW())/12+5):INDIRECT("S"&amp;(ROW()+12*(($AO897-1)*3+$AP897)-ROW())/12+5),AR897)</f>
        <v>0</v>
      </c>
      <c r="AT897" s="306">
        <f ca="1">IF($AQ897=1,IF(INDIRECT(ADDRESS(($AO897-1)*3+$AP897+5,$AQ897+20))="",0,INDIRECT(ADDRESS(($AO897-1)*3+$AP897+5,$AQ897+20))),IF(INDIRECT(ADDRESS(($AO897-1)*3+$AP897+5,$AQ897+20))="",0,IF(COUNTIF(INDIRECT(ADDRESS(($AO897-1)*36+($AP897-1)*12+6,COLUMN())):INDIRECT(ADDRESS(($AO897-1)*36+($AP897-1)*12+$AQ897+4,COLUMN())),INDIRECT(ADDRESS(($AO897-1)*3+$AP897+5,$AQ897+20)))&gt;=1,0,INDIRECT(ADDRESS(($AO897-1)*3+$AP897+5,$AQ897+20)))))</f>
        <v>0</v>
      </c>
      <c r="AU897" s="304">
        <f ca="1">COUNTIF(INDIRECT("U"&amp;(ROW()+12*(($AO897-1)*3+$AP897)-ROW())/12+5):INDIRECT("AF"&amp;(ROW()+12*(($AO897-1)*3+$AP897)-ROW())/12+5),AT897)</f>
        <v>0</v>
      </c>
      <c r="AV897" s="304">
        <f ca="1">IF(AND(AR897+AT897&gt;0,AS897+AU897&gt;0),COUNTIF(AV$6:AV896,"&gt;0")+1,0)</f>
        <v>0</v>
      </c>
    </row>
    <row r="898" spans="41:48" x14ac:dyDescent="0.15">
      <c r="AO898" s="304">
        <v>25</v>
      </c>
      <c r="AP898" s="304">
        <v>3</v>
      </c>
      <c r="AQ898" s="304">
        <v>5</v>
      </c>
      <c r="AR898" s="306">
        <f ca="1">IF($AQ898=1,IF(INDIRECT(ADDRESS(($AO898-1)*3+$AP898+5,$AQ898+7))="",0,INDIRECT(ADDRESS(($AO898-1)*3+$AP898+5,$AQ898+7))),IF(INDIRECT(ADDRESS(($AO898-1)*3+$AP898+5,$AQ898+7))="",0,IF(COUNTIF(INDIRECT(ADDRESS(($AO898-1)*36+($AP898-1)*12+6,COLUMN())):INDIRECT(ADDRESS(($AO898-1)*36+($AP898-1)*12+$AQ898+4,COLUMN())),INDIRECT(ADDRESS(($AO898-1)*3+$AP898+5,$AQ898+7)))&gt;=1,0,INDIRECT(ADDRESS(($AO898-1)*3+$AP898+5,$AQ898+7)))))</f>
        <v>0</v>
      </c>
      <c r="AS898" s="304">
        <f ca="1">COUNTIF(INDIRECT("H"&amp;(ROW()+12*(($AO898-1)*3+$AP898)-ROW())/12+5):INDIRECT("S"&amp;(ROW()+12*(($AO898-1)*3+$AP898)-ROW())/12+5),AR898)</f>
        <v>0</v>
      </c>
      <c r="AT898" s="306">
        <f ca="1">IF($AQ898=1,IF(INDIRECT(ADDRESS(($AO898-1)*3+$AP898+5,$AQ898+20))="",0,INDIRECT(ADDRESS(($AO898-1)*3+$AP898+5,$AQ898+20))),IF(INDIRECT(ADDRESS(($AO898-1)*3+$AP898+5,$AQ898+20))="",0,IF(COUNTIF(INDIRECT(ADDRESS(($AO898-1)*36+($AP898-1)*12+6,COLUMN())):INDIRECT(ADDRESS(($AO898-1)*36+($AP898-1)*12+$AQ898+4,COLUMN())),INDIRECT(ADDRESS(($AO898-1)*3+$AP898+5,$AQ898+20)))&gt;=1,0,INDIRECT(ADDRESS(($AO898-1)*3+$AP898+5,$AQ898+20)))))</f>
        <v>0</v>
      </c>
      <c r="AU898" s="304">
        <f ca="1">COUNTIF(INDIRECT("U"&amp;(ROW()+12*(($AO898-1)*3+$AP898)-ROW())/12+5):INDIRECT("AF"&amp;(ROW()+12*(($AO898-1)*3+$AP898)-ROW())/12+5),AT898)</f>
        <v>0</v>
      </c>
      <c r="AV898" s="304">
        <f ca="1">IF(AND(AR898+AT898&gt;0,AS898+AU898&gt;0),COUNTIF(AV$6:AV897,"&gt;0")+1,0)</f>
        <v>0</v>
      </c>
    </row>
    <row r="899" spans="41:48" x14ac:dyDescent="0.15">
      <c r="AO899" s="304">
        <v>25</v>
      </c>
      <c r="AP899" s="304">
        <v>3</v>
      </c>
      <c r="AQ899" s="304">
        <v>6</v>
      </c>
      <c r="AR899" s="306">
        <f ca="1">IF($AQ899=1,IF(INDIRECT(ADDRESS(($AO899-1)*3+$AP899+5,$AQ899+7))="",0,INDIRECT(ADDRESS(($AO899-1)*3+$AP899+5,$AQ899+7))),IF(INDIRECT(ADDRESS(($AO899-1)*3+$AP899+5,$AQ899+7))="",0,IF(COUNTIF(INDIRECT(ADDRESS(($AO899-1)*36+($AP899-1)*12+6,COLUMN())):INDIRECT(ADDRESS(($AO899-1)*36+($AP899-1)*12+$AQ899+4,COLUMN())),INDIRECT(ADDRESS(($AO899-1)*3+$AP899+5,$AQ899+7)))&gt;=1,0,INDIRECT(ADDRESS(($AO899-1)*3+$AP899+5,$AQ899+7)))))</f>
        <v>0</v>
      </c>
      <c r="AS899" s="304">
        <f ca="1">COUNTIF(INDIRECT("H"&amp;(ROW()+12*(($AO899-1)*3+$AP899)-ROW())/12+5):INDIRECT("S"&amp;(ROW()+12*(($AO899-1)*3+$AP899)-ROW())/12+5),AR899)</f>
        <v>0</v>
      </c>
      <c r="AT899" s="306">
        <f ca="1">IF($AQ899=1,IF(INDIRECT(ADDRESS(($AO899-1)*3+$AP899+5,$AQ899+20))="",0,INDIRECT(ADDRESS(($AO899-1)*3+$AP899+5,$AQ899+20))),IF(INDIRECT(ADDRESS(($AO899-1)*3+$AP899+5,$AQ899+20))="",0,IF(COUNTIF(INDIRECT(ADDRESS(($AO899-1)*36+($AP899-1)*12+6,COLUMN())):INDIRECT(ADDRESS(($AO899-1)*36+($AP899-1)*12+$AQ899+4,COLUMN())),INDIRECT(ADDRESS(($AO899-1)*3+$AP899+5,$AQ899+20)))&gt;=1,0,INDIRECT(ADDRESS(($AO899-1)*3+$AP899+5,$AQ899+20)))))</f>
        <v>0</v>
      </c>
      <c r="AU899" s="304">
        <f ca="1">COUNTIF(INDIRECT("U"&amp;(ROW()+12*(($AO899-1)*3+$AP899)-ROW())/12+5):INDIRECT("AF"&amp;(ROW()+12*(($AO899-1)*3+$AP899)-ROW())/12+5),AT899)</f>
        <v>0</v>
      </c>
      <c r="AV899" s="304">
        <f ca="1">IF(AND(AR899+AT899&gt;0,AS899+AU899&gt;0),COUNTIF(AV$6:AV898,"&gt;0")+1,0)</f>
        <v>0</v>
      </c>
    </row>
    <row r="900" spans="41:48" x14ac:dyDescent="0.15">
      <c r="AO900" s="304">
        <v>25</v>
      </c>
      <c r="AP900" s="304">
        <v>3</v>
      </c>
      <c r="AQ900" s="304">
        <v>7</v>
      </c>
      <c r="AR900" s="306">
        <f ca="1">IF($AQ900=1,IF(INDIRECT(ADDRESS(($AO900-1)*3+$AP900+5,$AQ900+7))="",0,INDIRECT(ADDRESS(($AO900-1)*3+$AP900+5,$AQ900+7))),IF(INDIRECT(ADDRESS(($AO900-1)*3+$AP900+5,$AQ900+7))="",0,IF(COUNTIF(INDIRECT(ADDRESS(($AO900-1)*36+($AP900-1)*12+6,COLUMN())):INDIRECT(ADDRESS(($AO900-1)*36+($AP900-1)*12+$AQ900+4,COLUMN())),INDIRECT(ADDRESS(($AO900-1)*3+$AP900+5,$AQ900+7)))&gt;=1,0,INDIRECT(ADDRESS(($AO900-1)*3+$AP900+5,$AQ900+7)))))</f>
        <v>0</v>
      </c>
      <c r="AS900" s="304">
        <f ca="1">COUNTIF(INDIRECT("H"&amp;(ROW()+12*(($AO900-1)*3+$AP900)-ROW())/12+5):INDIRECT("S"&amp;(ROW()+12*(($AO900-1)*3+$AP900)-ROW())/12+5),AR900)</f>
        <v>0</v>
      </c>
      <c r="AT900" s="306">
        <f ca="1">IF($AQ900=1,IF(INDIRECT(ADDRESS(($AO900-1)*3+$AP900+5,$AQ900+20))="",0,INDIRECT(ADDRESS(($AO900-1)*3+$AP900+5,$AQ900+20))),IF(INDIRECT(ADDRESS(($AO900-1)*3+$AP900+5,$AQ900+20))="",0,IF(COUNTIF(INDIRECT(ADDRESS(($AO900-1)*36+($AP900-1)*12+6,COLUMN())):INDIRECT(ADDRESS(($AO900-1)*36+($AP900-1)*12+$AQ900+4,COLUMN())),INDIRECT(ADDRESS(($AO900-1)*3+$AP900+5,$AQ900+20)))&gt;=1,0,INDIRECT(ADDRESS(($AO900-1)*3+$AP900+5,$AQ900+20)))))</f>
        <v>0</v>
      </c>
      <c r="AU900" s="304">
        <f ca="1">COUNTIF(INDIRECT("U"&amp;(ROW()+12*(($AO900-1)*3+$AP900)-ROW())/12+5):INDIRECT("AF"&amp;(ROW()+12*(($AO900-1)*3+$AP900)-ROW())/12+5),AT900)</f>
        <v>0</v>
      </c>
      <c r="AV900" s="304">
        <f ca="1">IF(AND(AR900+AT900&gt;0,AS900+AU900&gt;0),COUNTIF(AV$6:AV899,"&gt;0")+1,0)</f>
        <v>0</v>
      </c>
    </row>
    <row r="901" spans="41:48" x14ac:dyDescent="0.15">
      <c r="AO901" s="304">
        <v>25</v>
      </c>
      <c r="AP901" s="304">
        <v>3</v>
      </c>
      <c r="AQ901" s="304">
        <v>8</v>
      </c>
      <c r="AR901" s="306">
        <f ca="1">IF($AQ901=1,IF(INDIRECT(ADDRESS(($AO901-1)*3+$AP901+5,$AQ901+7))="",0,INDIRECT(ADDRESS(($AO901-1)*3+$AP901+5,$AQ901+7))),IF(INDIRECT(ADDRESS(($AO901-1)*3+$AP901+5,$AQ901+7))="",0,IF(COUNTIF(INDIRECT(ADDRESS(($AO901-1)*36+($AP901-1)*12+6,COLUMN())):INDIRECT(ADDRESS(($AO901-1)*36+($AP901-1)*12+$AQ901+4,COLUMN())),INDIRECT(ADDRESS(($AO901-1)*3+$AP901+5,$AQ901+7)))&gt;=1,0,INDIRECT(ADDRESS(($AO901-1)*3+$AP901+5,$AQ901+7)))))</f>
        <v>0</v>
      </c>
      <c r="AS901" s="304">
        <f ca="1">COUNTIF(INDIRECT("H"&amp;(ROW()+12*(($AO901-1)*3+$AP901)-ROW())/12+5):INDIRECT("S"&amp;(ROW()+12*(($AO901-1)*3+$AP901)-ROW())/12+5),AR901)</f>
        <v>0</v>
      </c>
      <c r="AT901" s="306">
        <f ca="1">IF($AQ901=1,IF(INDIRECT(ADDRESS(($AO901-1)*3+$AP901+5,$AQ901+20))="",0,INDIRECT(ADDRESS(($AO901-1)*3+$AP901+5,$AQ901+20))),IF(INDIRECT(ADDRESS(($AO901-1)*3+$AP901+5,$AQ901+20))="",0,IF(COUNTIF(INDIRECT(ADDRESS(($AO901-1)*36+($AP901-1)*12+6,COLUMN())):INDIRECT(ADDRESS(($AO901-1)*36+($AP901-1)*12+$AQ901+4,COLUMN())),INDIRECT(ADDRESS(($AO901-1)*3+$AP901+5,$AQ901+20)))&gt;=1,0,INDIRECT(ADDRESS(($AO901-1)*3+$AP901+5,$AQ901+20)))))</f>
        <v>0</v>
      </c>
      <c r="AU901" s="304">
        <f ca="1">COUNTIF(INDIRECT("U"&amp;(ROW()+12*(($AO901-1)*3+$AP901)-ROW())/12+5):INDIRECT("AF"&amp;(ROW()+12*(($AO901-1)*3+$AP901)-ROW())/12+5),AT901)</f>
        <v>0</v>
      </c>
      <c r="AV901" s="304">
        <f ca="1">IF(AND(AR901+AT901&gt;0,AS901+AU901&gt;0),COUNTIF(AV$6:AV900,"&gt;0")+1,0)</f>
        <v>0</v>
      </c>
    </row>
    <row r="902" spans="41:48" x14ac:dyDescent="0.15">
      <c r="AO902" s="304">
        <v>25</v>
      </c>
      <c r="AP902" s="304">
        <v>3</v>
      </c>
      <c r="AQ902" s="304">
        <v>9</v>
      </c>
      <c r="AR902" s="306">
        <f ca="1">IF($AQ902=1,IF(INDIRECT(ADDRESS(($AO902-1)*3+$AP902+5,$AQ902+7))="",0,INDIRECT(ADDRESS(($AO902-1)*3+$AP902+5,$AQ902+7))),IF(INDIRECT(ADDRESS(($AO902-1)*3+$AP902+5,$AQ902+7))="",0,IF(COUNTIF(INDIRECT(ADDRESS(($AO902-1)*36+($AP902-1)*12+6,COLUMN())):INDIRECT(ADDRESS(($AO902-1)*36+($AP902-1)*12+$AQ902+4,COLUMN())),INDIRECT(ADDRESS(($AO902-1)*3+$AP902+5,$AQ902+7)))&gt;=1,0,INDIRECT(ADDRESS(($AO902-1)*3+$AP902+5,$AQ902+7)))))</f>
        <v>0</v>
      </c>
      <c r="AS902" s="304">
        <f ca="1">COUNTIF(INDIRECT("H"&amp;(ROW()+12*(($AO902-1)*3+$AP902)-ROW())/12+5):INDIRECT("S"&amp;(ROW()+12*(($AO902-1)*3+$AP902)-ROW())/12+5),AR902)</f>
        <v>0</v>
      </c>
      <c r="AT902" s="306">
        <f ca="1">IF($AQ902=1,IF(INDIRECT(ADDRESS(($AO902-1)*3+$AP902+5,$AQ902+20))="",0,INDIRECT(ADDRESS(($AO902-1)*3+$AP902+5,$AQ902+20))),IF(INDIRECT(ADDRESS(($AO902-1)*3+$AP902+5,$AQ902+20))="",0,IF(COUNTIF(INDIRECT(ADDRESS(($AO902-1)*36+($AP902-1)*12+6,COLUMN())):INDIRECT(ADDRESS(($AO902-1)*36+($AP902-1)*12+$AQ902+4,COLUMN())),INDIRECT(ADDRESS(($AO902-1)*3+$AP902+5,$AQ902+20)))&gt;=1,0,INDIRECT(ADDRESS(($AO902-1)*3+$AP902+5,$AQ902+20)))))</f>
        <v>0</v>
      </c>
      <c r="AU902" s="304">
        <f ca="1">COUNTIF(INDIRECT("U"&amp;(ROW()+12*(($AO902-1)*3+$AP902)-ROW())/12+5):INDIRECT("AF"&amp;(ROW()+12*(($AO902-1)*3+$AP902)-ROW())/12+5),AT902)</f>
        <v>0</v>
      </c>
      <c r="AV902" s="304">
        <f ca="1">IF(AND(AR902+AT902&gt;0,AS902+AU902&gt;0),COUNTIF(AV$6:AV901,"&gt;0")+1,0)</f>
        <v>0</v>
      </c>
    </row>
    <row r="903" spans="41:48" x14ac:dyDescent="0.15">
      <c r="AO903" s="304">
        <v>25</v>
      </c>
      <c r="AP903" s="304">
        <v>3</v>
      </c>
      <c r="AQ903" s="304">
        <v>10</v>
      </c>
      <c r="AR903" s="306">
        <f ca="1">IF($AQ903=1,IF(INDIRECT(ADDRESS(($AO903-1)*3+$AP903+5,$AQ903+7))="",0,INDIRECT(ADDRESS(($AO903-1)*3+$AP903+5,$AQ903+7))),IF(INDIRECT(ADDRESS(($AO903-1)*3+$AP903+5,$AQ903+7))="",0,IF(COUNTIF(INDIRECT(ADDRESS(($AO903-1)*36+($AP903-1)*12+6,COLUMN())):INDIRECT(ADDRESS(($AO903-1)*36+($AP903-1)*12+$AQ903+4,COLUMN())),INDIRECT(ADDRESS(($AO903-1)*3+$AP903+5,$AQ903+7)))&gt;=1,0,INDIRECT(ADDRESS(($AO903-1)*3+$AP903+5,$AQ903+7)))))</f>
        <v>0</v>
      </c>
      <c r="AS903" s="304">
        <f ca="1">COUNTIF(INDIRECT("H"&amp;(ROW()+12*(($AO903-1)*3+$AP903)-ROW())/12+5):INDIRECT("S"&amp;(ROW()+12*(($AO903-1)*3+$AP903)-ROW())/12+5),AR903)</f>
        <v>0</v>
      </c>
      <c r="AT903" s="306">
        <f ca="1">IF($AQ903=1,IF(INDIRECT(ADDRESS(($AO903-1)*3+$AP903+5,$AQ903+20))="",0,INDIRECT(ADDRESS(($AO903-1)*3+$AP903+5,$AQ903+20))),IF(INDIRECT(ADDRESS(($AO903-1)*3+$AP903+5,$AQ903+20))="",0,IF(COUNTIF(INDIRECT(ADDRESS(($AO903-1)*36+($AP903-1)*12+6,COLUMN())):INDIRECT(ADDRESS(($AO903-1)*36+($AP903-1)*12+$AQ903+4,COLUMN())),INDIRECT(ADDRESS(($AO903-1)*3+$AP903+5,$AQ903+20)))&gt;=1,0,INDIRECT(ADDRESS(($AO903-1)*3+$AP903+5,$AQ903+20)))))</f>
        <v>0</v>
      </c>
      <c r="AU903" s="304">
        <f ca="1">COUNTIF(INDIRECT("U"&amp;(ROW()+12*(($AO903-1)*3+$AP903)-ROW())/12+5):INDIRECT("AF"&amp;(ROW()+12*(($AO903-1)*3+$AP903)-ROW())/12+5),AT903)</f>
        <v>0</v>
      </c>
      <c r="AV903" s="304">
        <f ca="1">IF(AND(AR903+AT903&gt;0,AS903+AU903&gt;0),COUNTIF(AV$6:AV902,"&gt;0")+1,0)</f>
        <v>0</v>
      </c>
    </row>
    <row r="904" spans="41:48" x14ac:dyDescent="0.15">
      <c r="AO904" s="304">
        <v>25</v>
      </c>
      <c r="AP904" s="304">
        <v>3</v>
      </c>
      <c r="AQ904" s="304">
        <v>11</v>
      </c>
      <c r="AR904" s="306">
        <f ca="1">IF($AQ904=1,IF(INDIRECT(ADDRESS(($AO904-1)*3+$AP904+5,$AQ904+7))="",0,INDIRECT(ADDRESS(($AO904-1)*3+$AP904+5,$AQ904+7))),IF(INDIRECT(ADDRESS(($AO904-1)*3+$AP904+5,$AQ904+7))="",0,IF(COUNTIF(INDIRECT(ADDRESS(($AO904-1)*36+($AP904-1)*12+6,COLUMN())):INDIRECT(ADDRESS(($AO904-1)*36+($AP904-1)*12+$AQ904+4,COLUMN())),INDIRECT(ADDRESS(($AO904-1)*3+$AP904+5,$AQ904+7)))&gt;=1,0,INDIRECT(ADDRESS(($AO904-1)*3+$AP904+5,$AQ904+7)))))</f>
        <v>0</v>
      </c>
      <c r="AS904" s="304">
        <f ca="1">COUNTIF(INDIRECT("H"&amp;(ROW()+12*(($AO904-1)*3+$AP904)-ROW())/12+5):INDIRECT("S"&amp;(ROW()+12*(($AO904-1)*3+$AP904)-ROW())/12+5),AR904)</f>
        <v>0</v>
      </c>
      <c r="AT904" s="306">
        <f ca="1">IF($AQ904=1,IF(INDIRECT(ADDRESS(($AO904-1)*3+$AP904+5,$AQ904+20))="",0,INDIRECT(ADDRESS(($AO904-1)*3+$AP904+5,$AQ904+20))),IF(INDIRECT(ADDRESS(($AO904-1)*3+$AP904+5,$AQ904+20))="",0,IF(COUNTIF(INDIRECT(ADDRESS(($AO904-1)*36+($AP904-1)*12+6,COLUMN())):INDIRECT(ADDRESS(($AO904-1)*36+($AP904-1)*12+$AQ904+4,COLUMN())),INDIRECT(ADDRESS(($AO904-1)*3+$AP904+5,$AQ904+20)))&gt;=1,0,INDIRECT(ADDRESS(($AO904-1)*3+$AP904+5,$AQ904+20)))))</f>
        <v>0</v>
      </c>
      <c r="AU904" s="304">
        <f ca="1">COUNTIF(INDIRECT("U"&amp;(ROW()+12*(($AO904-1)*3+$AP904)-ROW())/12+5):INDIRECT("AF"&amp;(ROW()+12*(($AO904-1)*3+$AP904)-ROW())/12+5),AT904)</f>
        <v>0</v>
      </c>
      <c r="AV904" s="304">
        <f ca="1">IF(AND(AR904+AT904&gt;0,AS904+AU904&gt;0),COUNTIF(AV$6:AV903,"&gt;0")+1,0)</f>
        <v>0</v>
      </c>
    </row>
    <row r="905" spans="41:48" x14ac:dyDescent="0.15">
      <c r="AO905" s="304">
        <v>25</v>
      </c>
      <c r="AP905" s="304">
        <v>3</v>
      </c>
      <c r="AQ905" s="304">
        <v>12</v>
      </c>
      <c r="AR905" s="306">
        <f ca="1">IF($AQ905=1,IF(INDIRECT(ADDRESS(($AO905-1)*3+$AP905+5,$AQ905+7))="",0,INDIRECT(ADDRESS(($AO905-1)*3+$AP905+5,$AQ905+7))),IF(INDIRECT(ADDRESS(($AO905-1)*3+$AP905+5,$AQ905+7))="",0,IF(COUNTIF(INDIRECT(ADDRESS(($AO905-1)*36+($AP905-1)*12+6,COLUMN())):INDIRECT(ADDRESS(($AO905-1)*36+($AP905-1)*12+$AQ905+4,COLUMN())),INDIRECT(ADDRESS(($AO905-1)*3+$AP905+5,$AQ905+7)))&gt;=1,0,INDIRECT(ADDRESS(($AO905-1)*3+$AP905+5,$AQ905+7)))))</f>
        <v>0</v>
      </c>
      <c r="AS905" s="304">
        <f ca="1">COUNTIF(INDIRECT("H"&amp;(ROW()+12*(($AO905-1)*3+$AP905)-ROW())/12+5):INDIRECT("S"&amp;(ROW()+12*(($AO905-1)*3+$AP905)-ROW())/12+5),AR905)</f>
        <v>0</v>
      </c>
      <c r="AT905" s="306">
        <f ca="1">IF($AQ905=1,IF(INDIRECT(ADDRESS(($AO905-1)*3+$AP905+5,$AQ905+20))="",0,INDIRECT(ADDRESS(($AO905-1)*3+$AP905+5,$AQ905+20))),IF(INDIRECT(ADDRESS(($AO905-1)*3+$AP905+5,$AQ905+20))="",0,IF(COUNTIF(INDIRECT(ADDRESS(($AO905-1)*36+($AP905-1)*12+6,COLUMN())):INDIRECT(ADDRESS(($AO905-1)*36+($AP905-1)*12+$AQ905+4,COLUMN())),INDIRECT(ADDRESS(($AO905-1)*3+$AP905+5,$AQ905+20)))&gt;=1,0,INDIRECT(ADDRESS(($AO905-1)*3+$AP905+5,$AQ905+20)))))</f>
        <v>0</v>
      </c>
      <c r="AU905" s="304">
        <f ca="1">COUNTIF(INDIRECT("U"&amp;(ROW()+12*(($AO905-1)*3+$AP905)-ROW())/12+5):INDIRECT("AF"&amp;(ROW()+12*(($AO905-1)*3+$AP905)-ROW())/12+5),AT905)</f>
        <v>0</v>
      </c>
      <c r="AV905" s="304">
        <f ca="1">IF(AND(AR905+AT905&gt;0,AS905+AU905&gt;0),COUNTIF(AV$6:AV904,"&gt;0")+1,0)</f>
        <v>0</v>
      </c>
    </row>
    <row r="906" spans="41:48" x14ac:dyDescent="0.15">
      <c r="AO906" s="304">
        <v>26</v>
      </c>
      <c r="AP906" s="304">
        <v>1</v>
      </c>
      <c r="AQ906" s="304">
        <v>1</v>
      </c>
      <c r="AR906" s="306">
        <f ca="1">IF($AQ906=1,IF(INDIRECT(ADDRESS(($AO906-1)*3+$AP906+5,$AQ906+7))="",0,INDIRECT(ADDRESS(($AO906-1)*3+$AP906+5,$AQ906+7))),IF(INDIRECT(ADDRESS(($AO906-1)*3+$AP906+5,$AQ906+7))="",0,IF(COUNTIF(INDIRECT(ADDRESS(($AO906-1)*36+($AP906-1)*12+6,COLUMN())):INDIRECT(ADDRESS(($AO906-1)*36+($AP906-1)*12+$AQ906+4,COLUMN())),INDIRECT(ADDRESS(($AO906-1)*3+$AP906+5,$AQ906+7)))&gt;=1,0,INDIRECT(ADDRESS(($AO906-1)*3+$AP906+5,$AQ906+7)))))</f>
        <v>0</v>
      </c>
      <c r="AS906" s="304">
        <f ca="1">COUNTIF(INDIRECT("H"&amp;(ROW()+12*(($AO906-1)*3+$AP906)-ROW())/12+5):INDIRECT("S"&amp;(ROW()+12*(($AO906-1)*3+$AP906)-ROW())/12+5),AR906)</f>
        <v>0</v>
      </c>
      <c r="AT906" s="306">
        <f ca="1">IF($AQ906=1,IF(INDIRECT(ADDRESS(($AO906-1)*3+$AP906+5,$AQ906+20))="",0,INDIRECT(ADDRESS(($AO906-1)*3+$AP906+5,$AQ906+20))),IF(INDIRECT(ADDRESS(($AO906-1)*3+$AP906+5,$AQ906+20))="",0,IF(COUNTIF(INDIRECT(ADDRESS(($AO906-1)*36+($AP906-1)*12+6,COLUMN())):INDIRECT(ADDRESS(($AO906-1)*36+($AP906-1)*12+$AQ906+4,COLUMN())),INDIRECT(ADDRESS(($AO906-1)*3+$AP906+5,$AQ906+20)))&gt;=1,0,INDIRECT(ADDRESS(($AO906-1)*3+$AP906+5,$AQ906+20)))))</f>
        <v>0</v>
      </c>
      <c r="AU906" s="304">
        <f ca="1">COUNTIF(INDIRECT("U"&amp;(ROW()+12*(($AO906-1)*3+$AP906)-ROW())/12+5):INDIRECT("AF"&amp;(ROW()+12*(($AO906-1)*3+$AP906)-ROW())/12+5),AT906)</f>
        <v>0</v>
      </c>
      <c r="AV906" s="304">
        <f ca="1">IF(AND(AR906+AT906&gt;0,AS906+AU906&gt;0),COUNTIF(AV$6:AV905,"&gt;0")+1,0)</f>
        <v>0</v>
      </c>
    </row>
    <row r="907" spans="41:48" x14ac:dyDescent="0.15">
      <c r="AO907" s="304">
        <v>26</v>
      </c>
      <c r="AP907" s="304">
        <v>1</v>
      </c>
      <c r="AQ907" s="304">
        <v>2</v>
      </c>
      <c r="AR907" s="306">
        <f ca="1">IF($AQ907=1,IF(INDIRECT(ADDRESS(($AO907-1)*3+$AP907+5,$AQ907+7))="",0,INDIRECT(ADDRESS(($AO907-1)*3+$AP907+5,$AQ907+7))),IF(INDIRECT(ADDRESS(($AO907-1)*3+$AP907+5,$AQ907+7))="",0,IF(COUNTIF(INDIRECT(ADDRESS(($AO907-1)*36+($AP907-1)*12+6,COLUMN())):INDIRECT(ADDRESS(($AO907-1)*36+($AP907-1)*12+$AQ907+4,COLUMN())),INDIRECT(ADDRESS(($AO907-1)*3+$AP907+5,$AQ907+7)))&gt;=1,0,INDIRECT(ADDRESS(($AO907-1)*3+$AP907+5,$AQ907+7)))))</f>
        <v>0</v>
      </c>
      <c r="AS907" s="304">
        <f ca="1">COUNTIF(INDIRECT("H"&amp;(ROW()+12*(($AO907-1)*3+$AP907)-ROW())/12+5):INDIRECT("S"&amp;(ROW()+12*(($AO907-1)*3+$AP907)-ROW())/12+5),AR907)</f>
        <v>0</v>
      </c>
      <c r="AT907" s="306">
        <f ca="1">IF($AQ907=1,IF(INDIRECT(ADDRESS(($AO907-1)*3+$AP907+5,$AQ907+20))="",0,INDIRECT(ADDRESS(($AO907-1)*3+$AP907+5,$AQ907+20))),IF(INDIRECT(ADDRESS(($AO907-1)*3+$AP907+5,$AQ907+20))="",0,IF(COUNTIF(INDIRECT(ADDRESS(($AO907-1)*36+($AP907-1)*12+6,COLUMN())):INDIRECT(ADDRESS(($AO907-1)*36+($AP907-1)*12+$AQ907+4,COLUMN())),INDIRECT(ADDRESS(($AO907-1)*3+$AP907+5,$AQ907+20)))&gt;=1,0,INDIRECT(ADDRESS(($AO907-1)*3+$AP907+5,$AQ907+20)))))</f>
        <v>0</v>
      </c>
      <c r="AU907" s="304">
        <f ca="1">COUNTIF(INDIRECT("U"&amp;(ROW()+12*(($AO907-1)*3+$AP907)-ROW())/12+5):INDIRECT("AF"&amp;(ROW()+12*(($AO907-1)*3+$AP907)-ROW())/12+5),AT907)</f>
        <v>0</v>
      </c>
      <c r="AV907" s="304">
        <f ca="1">IF(AND(AR907+AT907&gt;0,AS907+AU907&gt;0),COUNTIF(AV$6:AV906,"&gt;0")+1,0)</f>
        <v>0</v>
      </c>
    </row>
    <row r="908" spans="41:48" x14ac:dyDescent="0.15">
      <c r="AO908" s="304">
        <v>26</v>
      </c>
      <c r="AP908" s="304">
        <v>1</v>
      </c>
      <c r="AQ908" s="304">
        <v>3</v>
      </c>
      <c r="AR908" s="306">
        <f ca="1">IF($AQ908=1,IF(INDIRECT(ADDRESS(($AO908-1)*3+$AP908+5,$AQ908+7))="",0,INDIRECT(ADDRESS(($AO908-1)*3+$AP908+5,$AQ908+7))),IF(INDIRECT(ADDRESS(($AO908-1)*3+$AP908+5,$AQ908+7))="",0,IF(COUNTIF(INDIRECT(ADDRESS(($AO908-1)*36+($AP908-1)*12+6,COLUMN())):INDIRECT(ADDRESS(($AO908-1)*36+($AP908-1)*12+$AQ908+4,COLUMN())),INDIRECT(ADDRESS(($AO908-1)*3+$AP908+5,$AQ908+7)))&gt;=1,0,INDIRECT(ADDRESS(($AO908-1)*3+$AP908+5,$AQ908+7)))))</f>
        <v>0</v>
      </c>
      <c r="AS908" s="304">
        <f ca="1">COUNTIF(INDIRECT("H"&amp;(ROW()+12*(($AO908-1)*3+$AP908)-ROW())/12+5):INDIRECT("S"&amp;(ROW()+12*(($AO908-1)*3+$AP908)-ROW())/12+5),AR908)</f>
        <v>0</v>
      </c>
      <c r="AT908" s="306">
        <f ca="1">IF($AQ908=1,IF(INDIRECT(ADDRESS(($AO908-1)*3+$AP908+5,$AQ908+20))="",0,INDIRECT(ADDRESS(($AO908-1)*3+$AP908+5,$AQ908+20))),IF(INDIRECT(ADDRESS(($AO908-1)*3+$AP908+5,$AQ908+20))="",0,IF(COUNTIF(INDIRECT(ADDRESS(($AO908-1)*36+($AP908-1)*12+6,COLUMN())):INDIRECT(ADDRESS(($AO908-1)*36+($AP908-1)*12+$AQ908+4,COLUMN())),INDIRECT(ADDRESS(($AO908-1)*3+$AP908+5,$AQ908+20)))&gt;=1,0,INDIRECT(ADDRESS(($AO908-1)*3+$AP908+5,$AQ908+20)))))</f>
        <v>0</v>
      </c>
      <c r="AU908" s="304">
        <f ca="1">COUNTIF(INDIRECT("U"&amp;(ROW()+12*(($AO908-1)*3+$AP908)-ROW())/12+5):INDIRECT("AF"&amp;(ROW()+12*(($AO908-1)*3+$AP908)-ROW())/12+5),AT908)</f>
        <v>0</v>
      </c>
      <c r="AV908" s="304">
        <f ca="1">IF(AND(AR908+AT908&gt;0,AS908+AU908&gt;0),COUNTIF(AV$6:AV907,"&gt;0")+1,0)</f>
        <v>0</v>
      </c>
    </row>
    <row r="909" spans="41:48" x14ac:dyDescent="0.15">
      <c r="AO909" s="304">
        <v>26</v>
      </c>
      <c r="AP909" s="304">
        <v>1</v>
      </c>
      <c r="AQ909" s="304">
        <v>4</v>
      </c>
      <c r="AR909" s="306">
        <f ca="1">IF($AQ909=1,IF(INDIRECT(ADDRESS(($AO909-1)*3+$AP909+5,$AQ909+7))="",0,INDIRECT(ADDRESS(($AO909-1)*3+$AP909+5,$AQ909+7))),IF(INDIRECT(ADDRESS(($AO909-1)*3+$AP909+5,$AQ909+7))="",0,IF(COUNTIF(INDIRECT(ADDRESS(($AO909-1)*36+($AP909-1)*12+6,COLUMN())):INDIRECT(ADDRESS(($AO909-1)*36+($AP909-1)*12+$AQ909+4,COLUMN())),INDIRECT(ADDRESS(($AO909-1)*3+$AP909+5,$AQ909+7)))&gt;=1,0,INDIRECT(ADDRESS(($AO909-1)*3+$AP909+5,$AQ909+7)))))</f>
        <v>0</v>
      </c>
      <c r="AS909" s="304">
        <f ca="1">COUNTIF(INDIRECT("H"&amp;(ROW()+12*(($AO909-1)*3+$AP909)-ROW())/12+5):INDIRECT("S"&amp;(ROW()+12*(($AO909-1)*3+$AP909)-ROW())/12+5),AR909)</f>
        <v>0</v>
      </c>
      <c r="AT909" s="306">
        <f ca="1">IF($AQ909=1,IF(INDIRECT(ADDRESS(($AO909-1)*3+$AP909+5,$AQ909+20))="",0,INDIRECT(ADDRESS(($AO909-1)*3+$AP909+5,$AQ909+20))),IF(INDIRECT(ADDRESS(($AO909-1)*3+$AP909+5,$AQ909+20))="",0,IF(COUNTIF(INDIRECT(ADDRESS(($AO909-1)*36+($AP909-1)*12+6,COLUMN())):INDIRECT(ADDRESS(($AO909-1)*36+($AP909-1)*12+$AQ909+4,COLUMN())),INDIRECT(ADDRESS(($AO909-1)*3+$AP909+5,$AQ909+20)))&gt;=1,0,INDIRECT(ADDRESS(($AO909-1)*3+$AP909+5,$AQ909+20)))))</f>
        <v>0</v>
      </c>
      <c r="AU909" s="304">
        <f ca="1">COUNTIF(INDIRECT("U"&amp;(ROW()+12*(($AO909-1)*3+$AP909)-ROW())/12+5):INDIRECT("AF"&amp;(ROW()+12*(($AO909-1)*3+$AP909)-ROW())/12+5),AT909)</f>
        <v>0</v>
      </c>
      <c r="AV909" s="304">
        <f ca="1">IF(AND(AR909+AT909&gt;0,AS909+AU909&gt;0),COUNTIF(AV$6:AV908,"&gt;0")+1,0)</f>
        <v>0</v>
      </c>
    </row>
    <row r="910" spans="41:48" x14ac:dyDescent="0.15">
      <c r="AO910" s="304">
        <v>26</v>
      </c>
      <c r="AP910" s="304">
        <v>1</v>
      </c>
      <c r="AQ910" s="304">
        <v>5</v>
      </c>
      <c r="AR910" s="306">
        <f ca="1">IF($AQ910=1,IF(INDIRECT(ADDRESS(($AO910-1)*3+$AP910+5,$AQ910+7))="",0,INDIRECT(ADDRESS(($AO910-1)*3+$AP910+5,$AQ910+7))),IF(INDIRECT(ADDRESS(($AO910-1)*3+$AP910+5,$AQ910+7))="",0,IF(COUNTIF(INDIRECT(ADDRESS(($AO910-1)*36+($AP910-1)*12+6,COLUMN())):INDIRECT(ADDRESS(($AO910-1)*36+($AP910-1)*12+$AQ910+4,COLUMN())),INDIRECT(ADDRESS(($AO910-1)*3+$AP910+5,$AQ910+7)))&gt;=1,0,INDIRECT(ADDRESS(($AO910-1)*3+$AP910+5,$AQ910+7)))))</f>
        <v>0</v>
      </c>
      <c r="AS910" s="304">
        <f ca="1">COUNTIF(INDIRECT("H"&amp;(ROW()+12*(($AO910-1)*3+$AP910)-ROW())/12+5):INDIRECT("S"&amp;(ROW()+12*(($AO910-1)*3+$AP910)-ROW())/12+5),AR910)</f>
        <v>0</v>
      </c>
      <c r="AT910" s="306">
        <f ca="1">IF($AQ910=1,IF(INDIRECT(ADDRESS(($AO910-1)*3+$AP910+5,$AQ910+20))="",0,INDIRECT(ADDRESS(($AO910-1)*3+$AP910+5,$AQ910+20))),IF(INDIRECT(ADDRESS(($AO910-1)*3+$AP910+5,$AQ910+20))="",0,IF(COUNTIF(INDIRECT(ADDRESS(($AO910-1)*36+($AP910-1)*12+6,COLUMN())):INDIRECT(ADDRESS(($AO910-1)*36+($AP910-1)*12+$AQ910+4,COLUMN())),INDIRECT(ADDRESS(($AO910-1)*3+$AP910+5,$AQ910+20)))&gt;=1,0,INDIRECT(ADDRESS(($AO910-1)*3+$AP910+5,$AQ910+20)))))</f>
        <v>0</v>
      </c>
      <c r="AU910" s="304">
        <f ca="1">COUNTIF(INDIRECT("U"&amp;(ROW()+12*(($AO910-1)*3+$AP910)-ROW())/12+5):INDIRECT("AF"&amp;(ROW()+12*(($AO910-1)*3+$AP910)-ROW())/12+5),AT910)</f>
        <v>0</v>
      </c>
      <c r="AV910" s="304">
        <f ca="1">IF(AND(AR910+AT910&gt;0,AS910+AU910&gt;0),COUNTIF(AV$6:AV909,"&gt;0")+1,0)</f>
        <v>0</v>
      </c>
    </row>
    <row r="911" spans="41:48" x14ac:dyDescent="0.15">
      <c r="AO911" s="304">
        <v>26</v>
      </c>
      <c r="AP911" s="304">
        <v>1</v>
      </c>
      <c r="AQ911" s="304">
        <v>6</v>
      </c>
      <c r="AR911" s="306">
        <f ca="1">IF($AQ911=1,IF(INDIRECT(ADDRESS(($AO911-1)*3+$AP911+5,$AQ911+7))="",0,INDIRECT(ADDRESS(($AO911-1)*3+$AP911+5,$AQ911+7))),IF(INDIRECT(ADDRESS(($AO911-1)*3+$AP911+5,$AQ911+7))="",0,IF(COUNTIF(INDIRECT(ADDRESS(($AO911-1)*36+($AP911-1)*12+6,COLUMN())):INDIRECT(ADDRESS(($AO911-1)*36+($AP911-1)*12+$AQ911+4,COLUMN())),INDIRECT(ADDRESS(($AO911-1)*3+$AP911+5,$AQ911+7)))&gt;=1,0,INDIRECT(ADDRESS(($AO911-1)*3+$AP911+5,$AQ911+7)))))</f>
        <v>0</v>
      </c>
      <c r="AS911" s="304">
        <f ca="1">COUNTIF(INDIRECT("H"&amp;(ROW()+12*(($AO911-1)*3+$AP911)-ROW())/12+5):INDIRECT("S"&amp;(ROW()+12*(($AO911-1)*3+$AP911)-ROW())/12+5),AR911)</f>
        <v>0</v>
      </c>
      <c r="AT911" s="306">
        <f ca="1">IF($AQ911=1,IF(INDIRECT(ADDRESS(($AO911-1)*3+$AP911+5,$AQ911+20))="",0,INDIRECT(ADDRESS(($AO911-1)*3+$AP911+5,$AQ911+20))),IF(INDIRECT(ADDRESS(($AO911-1)*3+$AP911+5,$AQ911+20))="",0,IF(COUNTIF(INDIRECT(ADDRESS(($AO911-1)*36+($AP911-1)*12+6,COLUMN())):INDIRECT(ADDRESS(($AO911-1)*36+($AP911-1)*12+$AQ911+4,COLUMN())),INDIRECT(ADDRESS(($AO911-1)*3+$AP911+5,$AQ911+20)))&gt;=1,0,INDIRECT(ADDRESS(($AO911-1)*3+$AP911+5,$AQ911+20)))))</f>
        <v>0</v>
      </c>
      <c r="AU911" s="304">
        <f ca="1">COUNTIF(INDIRECT("U"&amp;(ROW()+12*(($AO911-1)*3+$AP911)-ROW())/12+5):INDIRECT("AF"&amp;(ROW()+12*(($AO911-1)*3+$AP911)-ROW())/12+5),AT911)</f>
        <v>0</v>
      </c>
      <c r="AV911" s="304">
        <f ca="1">IF(AND(AR911+AT911&gt;0,AS911+AU911&gt;0),COUNTIF(AV$6:AV910,"&gt;0")+1,0)</f>
        <v>0</v>
      </c>
    </row>
    <row r="912" spans="41:48" x14ac:dyDescent="0.15">
      <c r="AO912" s="304">
        <v>26</v>
      </c>
      <c r="AP912" s="304">
        <v>1</v>
      </c>
      <c r="AQ912" s="304">
        <v>7</v>
      </c>
      <c r="AR912" s="306">
        <f ca="1">IF($AQ912=1,IF(INDIRECT(ADDRESS(($AO912-1)*3+$AP912+5,$AQ912+7))="",0,INDIRECT(ADDRESS(($AO912-1)*3+$AP912+5,$AQ912+7))),IF(INDIRECT(ADDRESS(($AO912-1)*3+$AP912+5,$AQ912+7))="",0,IF(COUNTIF(INDIRECT(ADDRESS(($AO912-1)*36+($AP912-1)*12+6,COLUMN())):INDIRECT(ADDRESS(($AO912-1)*36+($AP912-1)*12+$AQ912+4,COLUMN())),INDIRECT(ADDRESS(($AO912-1)*3+$AP912+5,$AQ912+7)))&gt;=1,0,INDIRECT(ADDRESS(($AO912-1)*3+$AP912+5,$AQ912+7)))))</f>
        <v>0</v>
      </c>
      <c r="AS912" s="304">
        <f ca="1">COUNTIF(INDIRECT("H"&amp;(ROW()+12*(($AO912-1)*3+$AP912)-ROW())/12+5):INDIRECT("S"&amp;(ROW()+12*(($AO912-1)*3+$AP912)-ROW())/12+5),AR912)</f>
        <v>0</v>
      </c>
      <c r="AT912" s="306">
        <f ca="1">IF($AQ912=1,IF(INDIRECT(ADDRESS(($AO912-1)*3+$AP912+5,$AQ912+20))="",0,INDIRECT(ADDRESS(($AO912-1)*3+$AP912+5,$AQ912+20))),IF(INDIRECT(ADDRESS(($AO912-1)*3+$AP912+5,$AQ912+20))="",0,IF(COUNTIF(INDIRECT(ADDRESS(($AO912-1)*36+($AP912-1)*12+6,COLUMN())):INDIRECT(ADDRESS(($AO912-1)*36+($AP912-1)*12+$AQ912+4,COLUMN())),INDIRECT(ADDRESS(($AO912-1)*3+$AP912+5,$AQ912+20)))&gt;=1,0,INDIRECT(ADDRESS(($AO912-1)*3+$AP912+5,$AQ912+20)))))</f>
        <v>0</v>
      </c>
      <c r="AU912" s="304">
        <f ca="1">COUNTIF(INDIRECT("U"&amp;(ROW()+12*(($AO912-1)*3+$AP912)-ROW())/12+5):INDIRECT("AF"&amp;(ROW()+12*(($AO912-1)*3+$AP912)-ROW())/12+5),AT912)</f>
        <v>0</v>
      </c>
      <c r="AV912" s="304">
        <f ca="1">IF(AND(AR912+AT912&gt;0,AS912+AU912&gt;0),COUNTIF(AV$6:AV911,"&gt;0")+1,0)</f>
        <v>0</v>
      </c>
    </row>
    <row r="913" spans="41:48" x14ac:dyDescent="0.15">
      <c r="AO913" s="304">
        <v>26</v>
      </c>
      <c r="AP913" s="304">
        <v>1</v>
      </c>
      <c r="AQ913" s="304">
        <v>8</v>
      </c>
      <c r="AR913" s="306">
        <f ca="1">IF($AQ913=1,IF(INDIRECT(ADDRESS(($AO913-1)*3+$AP913+5,$AQ913+7))="",0,INDIRECT(ADDRESS(($AO913-1)*3+$AP913+5,$AQ913+7))),IF(INDIRECT(ADDRESS(($AO913-1)*3+$AP913+5,$AQ913+7))="",0,IF(COUNTIF(INDIRECT(ADDRESS(($AO913-1)*36+($AP913-1)*12+6,COLUMN())):INDIRECT(ADDRESS(($AO913-1)*36+($AP913-1)*12+$AQ913+4,COLUMN())),INDIRECT(ADDRESS(($AO913-1)*3+$AP913+5,$AQ913+7)))&gt;=1,0,INDIRECT(ADDRESS(($AO913-1)*3+$AP913+5,$AQ913+7)))))</f>
        <v>0</v>
      </c>
      <c r="AS913" s="304">
        <f ca="1">COUNTIF(INDIRECT("H"&amp;(ROW()+12*(($AO913-1)*3+$AP913)-ROW())/12+5):INDIRECT("S"&amp;(ROW()+12*(($AO913-1)*3+$AP913)-ROW())/12+5),AR913)</f>
        <v>0</v>
      </c>
      <c r="AT913" s="306">
        <f ca="1">IF($AQ913=1,IF(INDIRECT(ADDRESS(($AO913-1)*3+$AP913+5,$AQ913+20))="",0,INDIRECT(ADDRESS(($AO913-1)*3+$AP913+5,$AQ913+20))),IF(INDIRECT(ADDRESS(($AO913-1)*3+$AP913+5,$AQ913+20))="",0,IF(COUNTIF(INDIRECT(ADDRESS(($AO913-1)*36+($AP913-1)*12+6,COLUMN())):INDIRECT(ADDRESS(($AO913-1)*36+($AP913-1)*12+$AQ913+4,COLUMN())),INDIRECT(ADDRESS(($AO913-1)*3+$AP913+5,$AQ913+20)))&gt;=1,0,INDIRECT(ADDRESS(($AO913-1)*3+$AP913+5,$AQ913+20)))))</f>
        <v>0</v>
      </c>
      <c r="AU913" s="304">
        <f ca="1">COUNTIF(INDIRECT("U"&amp;(ROW()+12*(($AO913-1)*3+$AP913)-ROW())/12+5):INDIRECT("AF"&amp;(ROW()+12*(($AO913-1)*3+$AP913)-ROW())/12+5),AT913)</f>
        <v>0</v>
      </c>
      <c r="AV913" s="304">
        <f ca="1">IF(AND(AR913+AT913&gt;0,AS913+AU913&gt;0),COUNTIF(AV$6:AV912,"&gt;0")+1,0)</f>
        <v>0</v>
      </c>
    </row>
    <row r="914" spans="41:48" x14ac:dyDescent="0.15">
      <c r="AO914" s="304">
        <v>26</v>
      </c>
      <c r="AP914" s="304">
        <v>1</v>
      </c>
      <c r="AQ914" s="304">
        <v>9</v>
      </c>
      <c r="AR914" s="306">
        <f ca="1">IF($AQ914=1,IF(INDIRECT(ADDRESS(($AO914-1)*3+$AP914+5,$AQ914+7))="",0,INDIRECT(ADDRESS(($AO914-1)*3+$AP914+5,$AQ914+7))),IF(INDIRECT(ADDRESS(($AO914-1)*3+$AP914+5,$AQ914+7))="",0,IF(COUNTIF(INDIRECT(ADDRESS(($AO914-1)*36+($AP914-1)*12+6,COLUMN())):INDIRECT(ADDRESS(($AO914-1)*36+($AP914-1)*12+$AQ914+4,COLUMN())),INDIRECT(ADDRESS(($AO914-1)*3+$AP914+5,$AQ914+7)))&gt;=1,0,INDIRECT(ADDRESS(($AO914-1)*3+$AP914+5,$AQ914+7)))))</f>
        <v>0</v>
      </c>
      <c r="AS914" s="304">
        <f ca="1">COUNTIF(INDIRECT("H"&amp;(ROW()+12*(($AO914-1)*3+$AP914)-ROW())/12+5):INDIRECT("S"&amp;(ROW()+12*(($AO914-1)*3+$AP914)-ROW())/12+5),AR914)</f>
        <v>0</v>
      </c>
      <c r="AT914" s="306">
        <f ca="1">IF($AQ914=1,IF(INDIRECT(ADDRESS(($AO914-1)*3+$AP914+5,$AQ914+20))="",0,INDIRECT(ADDRESS(($AO914-1)*3+$AP914+5,$AQ914+20))),IF(INDIRECT(ADDRESS(($AO914-1)*3+$AP914+5,$AQ914+20))="",0,IF(COUNTIF(INDIRECT(ADDRESS(($AO914-1)*36+($AP914-1)*12+6,COLUMN())):INDIRECT(ADDRESS(($AO914-1)*36+($AP914-1)*12+$AQ914+4,COLUMN())),INDIRECT(ADDRESS(($AO914-1)*3+$AP914+5,$AQ914+20)))&gt;=1,0,INDIRECT(ADDRESS(($AO914-1)*3+$AP914+5,$AQ914+20)))))</f>
        <v>0</v>
      </c>
      <c r="AU914" s="304">
        <f ca="1">COUNTIF(INDIRECT("U"&amp;(ROW()+12*(($AO914-1)*3+$AP914)-ROW())/12+5):INDIRECT("AF"&amp;(ROW()+12*(($AO914-1)*3+$AP914)-ROW())/12+5),AT914)</f>
        <v>0</v>
      </c>
      <c r="AV914" s="304">
        <f ca="1">IF(AND(AR914+AT914&gt;0,AS914+AU914&gt;0),COUNTIF(AV$6:AV913,"&gt;0")+1,0)</f>
        <v>0</v>
      </c>
    </row>
    <row r="915" spans="41:48" x14ac:dyDescent="0.15">
      <c r="AO915" s="304">
        <v>26</v>
      </c>
      <c r="AP915" s="304">
        <v>1</v>
      </c>
      <c r="AQ915" s="304">
        <v>10</v>
      </c>
      <c r="AR915" s="306">
        <f ca="1">IF($AQ915=1,IF(INDIRECT(ADDRESS(($AO915-1)*3+$AP915+5,$AQ915+7))="",0,INDIRECT(ADDRESS(($AO915-1)*3+$AP915+5,$AQ915+7))),IF(INDIRECT(ADDRESS(($AO915-1)*3+$AP915+5,$AQ915+7))="",0,IF(COUNTIF(INDIRECT(ADDRESS(($AO915-1)*36+($AP915-1)*12+6,COLUMN())):INDIRECT(ADDRESS(($AO915-1)*36+($AP915-1)*12+$AQ915+4,COLUMN())),INDIRECT(ADDRESS(($AO915-1)*3+$AP915+5,$AQ915+7)))&gt;=1,0,INDIRECT(ADDRESS(($AO915-1)*3+$AP915+5,$AQ915+7)))))</f>
        <v>0</v>
      </c>
      <c r="AS915" s="304">
        <f ca="1">COUNTIF(INDIRECT("H"&amp;(ROW()+12*(($AO915-1)*3+$AP915)-ROW())/12+5):INDIRECT("S"&amp;(ROW()+12*(($AO915-1)*3+$AP915)-ROW())/12+5),AR915)</f>
        <v>0</v>
      </c>
      <c r="AT915" s="306">
        <f ca="1">IF($AQ915=1,IF(INDIRECT(ADDRESS(($AO915-1)*3+$AP915+5,$AQ915+20))="",0,INDIRECT(ADDRESS(($AO915-1)*3+$AP915+5,$AQ915+20))),IF(INDIRECT(ADDRESS(($AO915-1)*3+$AP915+5,$AQ915+20))="",0,IF(COUNTIF(INDIRECT(ADDRESS(($AO915-1)*36+($AP915-1)*12+6,COLUMN())):INDIRECT(ADDRESS(($AO915-1)*36+($AP915-1)*12+$AQ915+4,COLUMN())),INDIRECT(ADDRESS(($AO915-1)*3+$AP915+5,$AQ915+20)))&gt;=1,0,INDIRECT(ADDRESS(($AO915-1)*3+$AP915+5,$AQ915+20)))))</f>
        <v>0</v>
      </c>
      <c r="AU915" s="304">
        <f ca="1">COUNTIF(INDIRECT("U"&amp;(ROW()+12*(($AO915-1)*3+$AP915)-ROW())/12+5):INDIRECT("AF"&amp;(ROW()+12*(($AO915-1)*3+$AP915)-ROW())/12+5),AT915)</f>
        <v>0</v>
      </c>
      <c r="AV915" s="304">
        <f ca="1">IF(AND(AR915+AT915&gt;0,AS915+AU915&gt;0),COUNTIF(AV$6:AV914,"&gt;0")+1,0)</f>
        <v>0</v>
      </c>
    </row>
    <row r="916" spans="41:48" x14ac:dyDescent="0.15">
      <c r="AO916" s="304">
        <v>26</v>
      </c>
      <c r="AP916" s="304">
        <v>1</v>
      </c>
      <c r="AQ916" s="304">
        <v>11</v>
      </c>
      <c r="AR916" s="306">
        <f ca="1">IF($AQ916=1,IF(INDIRECT(ADDRESS(($AO916-1)*3+$AP916+5,$AQ916+7))="",0,INDIRECT(ADDRESS(($AO916-1)*3+$AP916+5,$AQ916+7))),IF(INDIRECT(ADDRESS(($AO916-1)*3+$AP916+5,$AQ916+7))="",0,IF(COUNTIF(INDIRECT(ADDRESS(($AO916-1)*36+($AP916-1)*12+6,COLUMN())):INDIRECT(ADDRESS(($AO916-1)*36+($AP916-1)*12+$AQ916+4,COLUMN())),INDIRECT(ADDRESS(($AO916-1)*3+$AP916+5,$AQ916+7)))&gt;=1,0,INDIRECT(ADDRESS(($AO916-1)*3+$AP916+5,$AQ916+7)))))</f>
        <v>0</v>
      </c>
      <c r="AS916" s="304">
        <f ca="1">COUNTIF(INDIRECT("H"&amp;(ROW()+12*(($AO916-1)*3+$AP916)-ROW())/12+5):INDIRECT("S"&amp;(ROW()+12*(($AO916-1)*3+$AP916)-ROW())/12+5),AR916)</f>
        <v>0</v>
      </c>
      <c r="AT916" s="306">
        <f ca="1">IF($AQ916=1,IF(INDIRECT(ADDRESS(($AO916-1)*3+$AP916+5,$AQ916+20))="",0,INDIRECT(ADDRESS(($AO916-1)*3+$AP916+5,$AQ916+20))),IF(INDIRECT(ADDRESS(($AO916-1)*3+$AP916+5,$AQ916+20))="",0,IF(COUNTIF(INDIRECT(ADDRESS(($AO916-1)*36+($AP916-1)*12+6,COLUMN())):INDIRECT(ADDRESS(($AO916-1)*36+($AP916-1)*12+$AQ916+4,COLUMN())),INDIRECT(ADDRESS(($AO916-1)*3+$AP916+5,$AQ916+20)))&gt;=1,0,INDIRECT(ADDRESS(($AO916-1)*3+$AP916+5,$AQ916+20)))))</f>
        <v>0</v>
      </c>
      <c r="AU916" s="304">
        <f ca="1">COUNTIF(INDIRECT("U"&amp;(ROW()+12*(($AO916-1)*3+$AP916)-ROW())/12+5):INDIRECT("AF"&amp;(ROW()+12*(($AO916-1)*3+$AP916)-ROW())/12+5),AT916)</f>
        <v>0</v>
      </c>
      <c r="AV916" s="304">
        <f ca="1">IF(AND(AR916+AT916&gt;0,AS916+AU916&gt;0),COUNTIF(AV$6:AV915,"&gt;0")+1,0)</f>
        <v>0</v>
      </c>
    </row>
    <row r="917" spans="41:48" x14ac:dyDescent="0.15">
      <c r="AO917" s="304">
        <v>26</v>
      </c>
      <c r="AP917" s="304">
        <v>1</v>
      </c>
      <c r="AQ917" s="304">
        <v>12</v>
      </c>
      <c r="AR917" s="306">
        <f ca="1">IF($AQ917=1,IF(INDIRECT(ADDRESS(($AO917-1)*3+$AP917+5,$AQ917+7))="",0,INDIRECT(ADDRESS(($AO917-1)*3+$AP917+5,$AQ917+7))),IF(INDIRECT(ADDRESS(($AO917-1)*3+$AP917+5,$AQ917+7))="",0,IF(COUNTIF(INDIRECT(ADDRESS(($AO917-1)*36+($AP917-1)*12+6,COLUMN())):INDIRECT(ADDRESS(($AO917-1)*36+($AP917-1)*12+$AQ917+4,COLUMN())),INDIRECT(ADDRESS(($AO917-1)*3+$AP917+5,$AQ917+7)))&gt;=1,0,INDIRECT(ADDRESS(($AO917-1)*3+$AP917+5,$AQ917+7)))))</f>
        <v>0</v>
      </c>
      <c r="AS917" s="304">
        <f ca="1">COUNTIF(INDIRECT("H"&amp;(ROW()+12*(($AO917-1)*3+$AP917)-ROW())/12+5):INDIRECT("S"&amp;(ROW()+12*(($AO917-1)*3+$AP917)-ROW())/12+5),AR917)</f>
        <v>0</v>
      </c>
      <c r="AT917" s="306">
        <f ca="1">IF($AQ917=1,IF(INDIRECT(ADDRESS(($AO917-1)*3+$AP917+5,$AQ917+20))="",0,INDIRECT(ADDRESS(($AO917-1)*3+$AP917+5,$AQ917+20))),IF(INDIRECT(ADDRESS(($AO917-1)*3+$AP917+5,$AQ917+20))="",0,IF(COUNTIF(INDIRECT(ADDRESS(($AO917-1)*36+($AP917-1)*12+6,COLUMN())):INDIRECT(ADDRESS(($AO917-1)*36+($AP917-1)*12+$AQ917+4,COLUMN())),INDIRECT(ADDRESS(($AO917-1)*3+$AP917+5,$AQ917+20)))&gt;=1,0,INDIRECT(ADDRESS(($AO917-1)*3+$AP917+5,$AQ917+20)))))</f>
        <v>0</v>
      </c>
      <c r="AU917" s="304">
        <f ca="1">COUNTIF(INDIRECT("U"&amp;(ROW()+12*(($AO917-1)*3+$AP917)-ROW())/12+5):INDIRECT("AF"&amp;(ROW()+12*(($AO917-1)*3+$AP917)-ROW())/12+5),AT917)</f>
        <v>0</v>
      </c>
      <c r="AV917" s="304">
        <f ca="1">IF(AND(AR917+AT917&gt;0,AS917+AU917&gt;0),COUNTIF(AV$6:AV916,"&gt;0")+1,0)</f>
        <v>0</v>
      </c>
    </row>
    <row r="918" spans="41:48" x14ac:dyDescent="0.15">
      <c r="AO918" s="304">
        <v>26</v>
      </c>
      <c r="AP918" s="304">
        <v>2</v>
      </c>
      <c r="AQ918" s="304">
        <v>1</v>
      </c>
      <c r="AR918" s="306">
        <f ca="1">IF($AQ918=1,IF(INDIRECT(ADDRESS(($AO918-1)*3+$AP918+5,$AQ918+7))="",0,INDIRECT(ADDRESS(($AO918-1)*3+$AP918+5,$AQ918+7))),IF(INDIRECT(ADDRESS(($AO918-1)*3+$AP918+5,$AQ918+7))="",0,IF(COUNTIF(INDIRECT(ADDRESS(($AO918-1)*36+($AP918-1)*12+6,COLUMN())):INDIRECT(ADDRESS(($AO918-1)*36+($AP918-1)*12+$AQ918+4,COLUMN())),INDIRECT(ADDRESS(($AO918-1)*3+$AP918+5,$AQ918+7)))&gt;=1,0,INDIRECT(ADDRESS(($AO918-1)*3+$AP918+5,$AQ918+7)))))</f>
        <v>0</v>
      </c>
      <c r="AS918" s="304">
        <f ca="1">COUNTIF(INDIRECT("H"&amp;(ROW()+12*(($AO918-1)*3+$AP918)-ROW())/12+5):INDIRECT("S"&amp;(ROW()+12*(($AO918-1)*3+$AP918)-ROW())/12+5),AR918)</f>
        <v>0</v>
      </c>
      <c r="AT918" s="306">
        <f ca="1">IF($AQ918=1,IF(INDIRECT(ADDRESS(($AO918-1)*3+$AP918+5,$AQ918+20))="",0,INDIRECT(ADDRESS(($AO918-1)*3+$AP918+5,$AQ918+20))),IF(INDIRECT(ADDRESS(($AO918-1)*3+$AP918+5,$AQ918+20))="",0,IF(COUNTIF(INDIRECT(ADDRESS(($AO918-1)*36+($AP918-1)*12+6,COLUMN())):INDIRECT(ADDRESS(($AO918-1)*36+($AP918-1)*12+$AQ918+4,COLUMN())),INDIRECT(ADDRESS(($AO918-1)*3+$AP918+5,$AQ918+20)))&gt;=1,0,INDIRECT(ADDRESS(($AO918-1)*3+$AP918+5,$AQ918+20)))))</f>
        <v>0</v>
      </c>
      <c r="AU918" s="304">
        <f ca="1">COUNTIF(INDIRECT("U"&amp;(ROW()+12*(($AO918-1)*3+$AP918)-ROW())/12+5):INDIRECT("AF"&amp;(ROW()+12*(($AO918-1)*3+$AP918)-ROW())/12+5),AT918)</f>
        <v>0</v>
      </c>
      <c r="AV918" s="304">
        <f ca="1">IF(AND(AR918+AT918&gt;0,AS918+AU918&gt;0),COUNTIF(AV$6:AV917,"&gt;0")+1,0)</f>
        <v>0</v>
      </c>
    </row>
    <row r="919" spans="41:48" x14ac:dyDescent="0.15">
      <c r="AO919" s="304">
        <v>26</v>
      </c>
      <c r="AP919" s="304">
        <v>2</v>
      </c>
      <c r="AQ919" s="304">
        <v>2</v>
      </c>
      <c r="AR919" s="306">
        <f ca="1">IF($AQ919=1,IF(INDIRECT(ADDRESS(($AO919-1)*3+$AP919+5,$AQ919+7))="",0,INDIRECT(ADDRESS(($AO919-1)*3+$AP919+5,$AQ919+7))),IF(INDIRECT(ADDRESS(($AO919-1)*3+$AP919+5,$AQ919+7))="",0,IF(COUNTIF(INDIRECT(ADDRESS(($AO919-1)*36+($AP919-1)*12+6,COLUMN())):INDIRECT(ADDRESS(($AO919-1)*36+($AP919-1)*12+$AQ919+4,COLUMN())),INDIRECT(ADDRESS(($AO919-1)*3+$AP919+5,$AQ919+7)))&gt;=1,0,INDIRECT(ADDRESS(($AO919-1)*3+$AP919+5,$AQ919+7)))))</f>
        <v>0</v>
      </c>
      <c r="AS919" s="304">
        <f ca="1">COUNTIF(INDIRECT("H"&amp;(ROW()+12*(($AO919-1)*3+$AP919)-ROW())/12+5):INDIRECT("S"&amp;(ROW()+12*(($AO919-1)*3+$AP919)-ROW())/12+5),AR919)</f>
        <v>0</v>
      </c>
      <c r="AT919" s="306">
        <f ca="1">IF($AQ919=1,IF(INDIRECT(ADDRESS(($AO919-1)*3+$AP919+5,$AQ919+20))="",0,INDIRECT(ADDRESS(($AO919-1)*3+$AP919+5,$AQ919+20))),IF(INDIRECT(ADDRESS(($AO919-1)*3+$AP919+5,$AQ919+20))="",0,IF(COUNTIF(INDIRECT(ADDRESS(($AO919-1)*36+($AP919-1)*12+6,COLUMN())):INDIRECT(ADDRESS(($AO919-1)*36+($AP919-1)*12+$AQ919+4,COLUMN())),INDIRECT(ADDRESS(($AO919-1)*3+$AP919+5,$AQ919+20)))&gt;=1,0,INDIRECT(ADDRESS(($AO919-1)*3+$AP919+5,$AQ919+20)))))</f>
        <v>0</v>
      </c>
      <c r="AU919" s="304">
        <f ca="1">COUNTIF(INDIRECT("U"&amp;(ROW()+12*(($AO919-1)*3+$AP919)-ROW())/12+5):INDIRECT("AF"&amp;(ROW()+12*(($AO919-1)*3+$AP919)-ROW())/12+5),AT919)</f>
        <v>0</v>
      </c>
      <c r="AV919" s="304">
        <f ca="1">IF(AND(AR919+AT919&gt;0,AS919+AU919&gt;0),COUNTIF(AV$6:AV918,"&gt;0")+1,0)</f>
        <v>0</v>
      </c>
    </row>
    <row r="920" spans="41:48" x14ac:dyDescent="0.15">
      <c r="AO920" s="304">
        <v>26</v>
      </c>
      <c r="AP920" s="304">
        <v>2</v>
      </c>
      <c r="AQ920" s="304">
        <v>3</v>
      </c>
      <c r="AR920" s="306">
        <f ca="1">IF($AQ920=1,IF(INDIRECT(ADDRESS(($AO920-1)*3+$AP920+5,$AQ920+7))="",0,INDIRECT(ADDRESS(($AO920-1)*3+$AP920+5,$AQ920+7))),IF(INDIRECT(ADDRESS(($AO920-1)*3+$AP920+5,$AQ920+7))="",0,IF(COUNTIF(INDIRECT(ADDRESS(($AO920-1)*36+($AP920-1)*12+6,COLUMN())):INDIRECT(ADDRESS(($AO920-1)*36+($AP920-1)*12+$AQ920+4,COLUMN())),INDIRECT(ADDRESS(($AO920-1)*3+$AP920+5,$AQ920+7)))&gt;=1,0,INDIRECT(ADDRESS(($AO920-1)*3+$AP920+5,$AQ920+7)))))</f>
        <v>0</v>
      </c>
      <c r="AS920" s="304">
        <f ca="1">COUNTIF(INDIRECT("H"&amp;(ROW()+12*(($AO920-1)*3+$AP920)-ROW())/12+5):INDIRECT("S"&amp;(ROW()+12*(($AO920-1)*3+$AP920)-ROW())/12+5),AR920)</f>
        <v>0</v>
      </c>
      <c r="AT920" s="306">
        <f ca="1">IF($AQ920=1,IF(INDIRECT(ADDRESS(($AO920-1)*3+$AP920+5,$AQ920+20))="",0,INDIRECT(ADDRESS(($AO920-1)*3+$AP920+5,$AQ920+20))),IF(INDIRECT(ADDRESS(($AO920-1)*3+$AP920+5,$AQ920+20))="",0,IF(COUNTIF(INDIRECT(ADDRESS(($AO920-1)*36+($AP920-1)*12+6,COLUMN())):INDIRECT(ADDRESS(($AO920-1)*36+($AP920-1)*12+$AQ920+4,COLUMN())),INDIRECT(ADDRESS(($AO920-1)*3+$AP920+5,$AQ920+20)))&gt;=1,0,INDIRECT(ADDRESS(($AO920-1)*3+$AP920+5,$AQ920+20)))))</f>
        <v>0</v>
      </c>
      <c r="AU920" s="304">
        <f ca="1">COUNTIF(INDIRECT("U"&amp;(ROW()+12*(($AO920-1)*3+$AP920)-ROW())/12+5):INDIRECT("AF"&amp;(ROW()+12*(($AO920-1)*3+$AP920)-ROW())/12+5),AT920)</f>
        <v>0</v>
      </c>
      <c r="AV920" s="304">
        <f ca="1">IF(AND(AR920+AT920&gt;0,AS920+AU920&gt;0),COUNTIF(AV$6:AV919,"&gt;0")+1,0)</f>
        <v>0</v>
      </c>
    </row>
    <row r="921" spans="41:48" x14ac:dyDescent="0.15">
      <c r="AO921" s="304">
        <v>26</v>
      </c>
      <c r="AP921" s="304">
        <v>2</v>
      </c>
      <c r="AQ921" s="304">
        <v>4</v>
      </c>
      <c r="AR921" s="306">
        <f ca="1">IF($AQ921=1,IF(INDIRECT(ADDRESS(($AO921-1)*3+$AP921+5,$AQ921+7))="",0,INDIRECT(ADDRESS(($AO921-1)*3+$AP921+5,$AQ921+7))),IF(INDIRECT(ADDRESS(($AO921-1)*3+$AP921+5,$AQ921+7))="",0,IF(COUNTIF(INDIRECT(ADDRESS(($AO921-1)*36+($AP921-1)*12+6,COLUMN())):INDIRECT(ADDRESS(($AO921-1)*36+($AP921-1)*12+$AQ921+4,COLUMN())),INDIRECT(ADDRESS(($AO921-1)*3+$AP921+5,$AQ921+7)))&gt;=1,0,INDIRECT(ADDRESS(($AO921-1)*3+$AP921+5,$AQ921+7)))))</f>
        <v>0</v>
      </c>
      <c r="AS921" s="304">
        <f ca="1">COUNTIF(INDIRECT("H"&amp;(ROW()+12*(($AO921-1)*3+$AP921)-ROW())/12+5):INDIRECT("S"&amp;(ROW()+12*(($AO921-1)*3+$AP921)-ROW())/12+5),AR921)</f>
        <v>0</v>
      </c>
      <c r="AT921" s="306">
        <f ca="1">IF($AQ921=1,IF(INDIRECT(ADDRESS(($AO921-1)*3+$AP921+5,$AQ921+20))="",0,INDIRECT(ADDRESS(($AO921-1)*3+$AP921+5,$AQ921+20))),IF(INDIRECT(ADDRESS(($AO921-1)*3+$AP921+5,$AQ921+20))="",0,IF(COUNTIF(INDIRECT(ADDRESS(($AO921-1)*36+($AP921-1)*12+6,COLUMN())):INDIRECT(ADDRESS(($AO921-1)*36+($AP921-1)*12+$AQ921+4,COLUMN())),INDIRECT(ADDRESS(($AO921-1)*3+$AP921+5,$AQ921+20)))&gt;=1,0,INDIRECT(ADDRESS(($AO921-1)*3+$AP921+5,$AQ921+20)))))</f>
        <v>0</v>
      </c>
      <c r="AU921" s="304">
        <f ca="1">COUNTIF(INDIRECT("U"&amp;(ROW()+12*(($AO921-1)*3+$AP921)-ROW())/12+5):INDIRECT("AF"&amp;(ROW()+12*(($AO921-1)*3+$AP921)-ROW())/12+5),AT921)</f>
        <v>0</v>
      </c>
      <c r="AV921" s="304">
        <f ca="1">IF(AND(AR921+AT921&gt;0,AS921+AU921&gt;0),COUNTIF(AV$6:AV920,"&gt;0")+1,0)</f>
        <v>0</v>
      </c>
    </row>
    <row r="922" spans="41:48" x14ac:dyDescent="0.15">
      <c r="AO922" s="304">
        <v>26</v>
      </c>
      <c r="AP922" s="304">
        <v>2</v>
      </c>
      <c r="AQ922" s="304">
        <v>5</v>
      </c>
      <c r="AR922" s="306">
        <f ca="1">IF($AQ922=1,IF(INDIRECT(ADDRESS(($AO922-1)*3+$AP922+5,$AQ922+7))="",0,INDIRECT(ADDRESS(($AO922-1)*3+$AP922+5,$AQ922+7))),IF(INDIRECT(ADDRESS(($AO922-1)*3+$AP922+5,$AQ922+7))="",0,IF(COUNTIF(INDIRECT(ADDRESS(($AO922-1)*36+($AP922-1)*12+6,COLUMN())):INDIRECT(ADDRESS(($AO922-1)*36+($AP922-1)*12+$AQ922+4,COLUMN())),INDIRECT(ADDRESS(($AO922-1)*3+$AP922+5,$AQ922+7)))&gt;=1,0,INDIRECT(ADDRESS(($AO922-1)*3+$AP922+5,$AQ922+7)))))</f>
        <v>0</v>
      </c>
      <c r="AS922" s="304">
        <f ca="1">COUNTIF(INDIRECT("H"&amp;(ROW()+12*(($AO922-1)*3+$AP922)-ROW())/12+5):INDIRECT("S"&amp;(ROW()+12*(($AO922-1)*3+$AP922)-ROW())/12+5),AR922)</f>
        <v>0</v>
      </c>
      <c r="AT922" s="306">
        <f ca="1">IF($AQ922=1,IF(INDIRECT(ADDRESS(($AO922-1)*3+$AP922+5,$AQ922+20))="",0,INDIRECT(ADDRESS(($AO922-1)*3+$AP922+5,$AQ922+20))),IF(INDIRECT(ADDRESS(($AO922-1)*3+$AP922+5,$AQ922+20))="",0,IF(COUNTIF(INDIRECT(ADDRESS(($AO922-1)*36+($AP922-1)*12+6,COLUMN())):INDIRECT(ADDRESS(($AO922-1)*36+($AP922-1)*12+$AQ922+4,COLUMN())),INDIRECT(ADDRESS(($AO922-1)*3+$AP922+5,$AQ922+20)))&gt;=1,0,INDIRECT(ADDRESS(($AO922-1)*3+$AP922+5,$AQ922+20)))))</f>
        <v>0</v>
      </c>
      <c r="AU922" s="304">
        <f ca="1">COUNTIF(INDIRECT("U"&amp;(ROW()+12*(($AO922-1)*3+$AP922)-ROW())/12+5):INDIRECT("AF"&amp;(ROW()+12*(($AO922-1)*3+$AP922)-ROW())/12+5),AT922)</f>
        <v>0</v>
      </c>
      <c r="AV922" s="304">
        <f ca="1">IF(AND(AR922+AT922&gt;0,AS922+AU922&gt;0),COUNTIF(AV$6:AV921,"&gt;0")+1,0)</f>
        <v>0</v>
      </c>
    </row>
    <row r="923" spans="41:48" x14ac:dyDescent="0.15">
      <c r="AO923" s="304">
        <v>26</v>
      </c>
      <c r="AP923" s="304">
        <v>2</v>
      </c>
      <c r="AQ923" s="304">
        <v>6</v>
      </c>
      <c r="AR923" s="306">
        <f ca="1">IF($AQ923=1,IF(INDIRECT(ADDRESS(($AO923-1)*3+$AP923+5,$AQ923+7))="",0,INDIRECT(ADDRESS(($AO923-1)*3+$AP923+5,$AQ923+7))),IF(INDIRECT(ADDRESS(($AO923-1)*3+$AP923+5,$AQ923+7))="",0,IF(COUNTIF(INDIRECT(ADDRESS(($AO923-1)*36+($AP923-1)*12+6,COLUMN())):INDIRECT(ADDRESS(($AO923-1)*36+($AP923-1)*12+$AQ923+4,COLUMN())),INDIRECT(ADDRESS(($AO923-1)*3+$AP923+5,$AQ923+7)))&gt;=1,0,INDIRECT(ADDRESS(($AO923-1)*3+$AP923+5,$AQ923+7)))))</f>
        <v>0</v>
      </c>
      <c r="AS923" s="304">
        <f ca="1">COUNTIF(INDIRECT("H"&amp;(ROW()+12*(($AO923-1)*3+$AP923)-ROW())/12+5):INDIRECT("S"&amp;(ROW()+12*(($AO923-1)*3+$AP923)-ROW())/12+5),AR923)</f>
        <v>0</v>
      </c>
      <c r="AT923" s="306">
        <f ca="1">IF($AQ923=1,IF(INDIRECT(ADDRESS(($AO923-1)*3+$AP923+5,$AQ923+20))="",0,INDIRECT(ADDRESS(($AO923-1)*3+$AP923+5,$AQ923+20))),IF(INDIRECT(ADDRESS(($AO923-1)*3+$AP923+5,$AQ923+20))="",0,IF(COUNTIF(INDIRECT(ADDRESS(($AO923-1)*36+($AP923-1)*12+6,COLUMN())):INDIRECT(ADDRESS(($AO923-1)*36+($AP923-1)*12+$AQ923+4,COLUMN())),INDIRECT(ADDRESS(($AO923-1)*3+$AP923+5,$AQ923+20)))&gt;=1,0,INDIRECT(ADDRESS(($AO923-1)*3+$AP923+5,$AQ923+20)))))</f>
        <v>0</v>
      </c>
      <c r="AU923" s="304">
        <f ca="1">COUNTIF(INDIRECT("U"&amp;(ROW()+12*(($AO923-1)*3+$AP923)-ROW())/12+5):INDIRECT("AF"&amp;(ROW()+12*(($AO923-1)*3+$AP923)-ROW())/12+5),AT923)</f>
        <v>0</v>
      </c>
      <c r="AV923" s="304">
        <f ca="1">IF(AND(AR923+AT923&gt;0,AS923+AU923&gt;0),COUNTIF(AV$6:AV922,"&gt;0")+1,0)</f>
        <v>0</v>
      </c>
    </row>
    <row r="924" spans="41:48" x14ac:dyDescent="0.15">
      <c r="AO924" s="304">
        <v>26</v>
      </c>
      <c r="AP924" s="304">
        <v>2</v>
      </c>
      <c r="AQ924" s="304">
        <v>7</v>
      </c>
      <c r="AR924" s="306">
        <f ca="1">IF($AQ924=1,IF(INDIRECT(ADDRESS(($AO924-1)*3+$AP924+5,$AQ924+7))="",0,INDIRECT(ADDRESS(($AO924-1)*3+$AP924+5,$AQ924+7))),IF(INDIRECT(ADDRESS(($AO924-1)*3+$AP924+5,$AQ924+7))="",0,IF(COUNTIF(INDIRECT(ADDRESS(($AO924-1)*36+($AP924-1)*12+6,COLUMN())):INDIRECT(ADDRESS(($AO924-1)*36+($AP924-1)*12+$AQ924+4,COLUMN())),INDIRECT(ADDRESS(($AO924-1)*3+$AP924+5,$AQ924+7)))&gt;=1,0,INDIRECT(ADDRESS(($AO924-1)*3+$AP924+5,$AQ924+7)))))</f>
        <v>0</v>
      </c>
      <c r="AS924" s="304">
        <f ca="1">COUNTIF(INDIRECT("H"&amp;(ROW()+12*(($AO924-1)*3+$AP924)-ROW())/12+5):INDIRECT("S"&amp;(ROW()+12*(($AO924-1)*3+$AP924)-ROW())/12+5),AR924)</f>
        <v>0</v>
      </c>
      <c r="AT924" s="306">
        <f ca="1">IF($AQ924=1,IF(INDIRECT(ADDRESS(($AO924-1)*3+$AP924+5,$AQ924+20))="",0,INDIRECT(ADDRESS(($AO924-1)*3+$AP924+5,$AQ924+20))),IF(INDIRECT(ADDRESS(($AO924-1)*3+$AP924+5,$AQ924+20))="",0,IF(COUNTIF(INDIRECT(ADDRESS(($AO924-1)*36+($AP924-1)*12+6,COLUMN())):INDIRECT(ADDRESS(($AO924-1)*36+($AP924-1)*12+$AQ924+4,COLUMN())),INDIRECT(ADDRESS(($AO924-1)*3+$AP924+5,$AQ924+20)))&gt;=1,0,INDIRECT(ADDRESS(($AO924-1)*3+$AP924+5,$AQ924+20)))))</f>
        <v>0</v>
      </c>
      <c r="AU924" s="304">
        <f ca="1">COUNTIF(INDIRECT("U"&amp;(ROW()+12*(($AO924-1)*3+$AP924)-ROW())/12+5):INDIRECT("AF"&amp;(ROW()+12*(($AO924-1)*3+$AP924)-ROW())/12+5),AT924)</f>
        <v>0</v>
      </c>
      <c r="AV924" s="304">
        <f ca="1">IF(AND(AR924+AT924&gt;0,AS924+AU924&gt;0),COUNTIF(AV$6:AV923,"&gt;0")+1,0)</f>
        <v>0</v>
      </c>
    </row>
    <row r="925" spans="41:48" x14ac:dyDescent="0.15">
      <c r="AO925" s="304">
        <v>26</v>
      </c>
      <c r="AP925" s="304">
        <v>2</v>
      </c>
      <c r="AQ925" s="304">
        <v>8</v>
      </c>
      <c r="AR925" s="306">
        <f ca="1">IF($AQ925=1,IF(INDIRECT(ADDRESS(($AO925-1)*3+$AP925+5,$AQ925+7))="",0,INDIRECT(ADDRESS(($AO925-1)*3+$AP925+5,$AQ925+7))),IF(INDIRECT(ADDRESS(($AO925-1)*3+$AP925+5,$AQ925+7))="",0,IF(COUNTIF(INDIRECT(ADDRESS(($AO925-1)*36+($AP925-1)*12+6,COLUMN())):INDIRECT(ADDRESS(($AO925-1)*36+($AP925-1)*12+$AQ925+4,COLUMN())),INDIRECT(ADDRESS(($AO925-1)*3+$AP925+5,$AQ925+7)))&gt;=1,0,INDIRECT(ADDRESS(($AO925-1)*3+$AP925+5,$AQ925+7)))))</f>
        <v>0</v>
      </c>
      <c r="AS925" s="304">
        <f ca="1">COUNTIF(INDIRECT("H"&amp;(ROW()+12*(($AO925-1)*3+$AP925)-ROW())/12+5):INDIRECT("S"&amp;(ROW()+12*(($AO925-1)*3+$AP925)-ROW())/12+5),AR925)</f>
        <v>0</v>
      </c>
      <c r="AT925" s="306">
        <f ca="1">IF($AQ925=1,IF(INDIRECT(ADDRESS(($AO925-1)*3+$AP925+5,$AQ925+20))="",0,INDIRECT(ADDRESS(($AO925-1)*3+$AP925+5,$AQ925+20))),IF(INDIRECT(ADDRESS(($AO925-1)*3+$AP925+5,$AQ925+20))="",0,IF(COUNTIF(INDIRECT(ADDRESS(($AO925-1)*36+($AP925-1)*12+6,COLUMN())):INDIRECT(ADDRESS(($AO925-1)*36+($AP925-1)*12+$AQ925+4,COLUMN())),INDIRECT(ADDRESS(($AO925-1)*3+$AP925+5,$AQ925+20)))&gt;=1,0,INDIRECT(ADDRESS(($AO925-1)*3+$AP925+5,$AQ925+20)))))</f>
        <v>0</v>
      </c>
      <c r="AU925" s="304">
        <f ca="1">COUNTIF(INDIRECT("U"&amp;(ROW()+12*(($AO925-1)*3+$AP925)-ROW())/12+5):INDIRECT("AF"&amp;(ROW()+12*(($AO925-1)*3+$AP925)-ROW())/12+5),AT925)</f>
        <v>0</v>
      </c>
      <c r="AV925" s="304">
        <f ca="1">IF(AND(AR925+AT925&gt;0,AS925+AU925&gt;0),COUNTIF(AV$6:AV924,"&gt;0")+1,0)</f>
        <v>0</v>
      </c>
    </row>
    <row r="926" spans="41:48" x14ac:dyDescent="0.15">
      <c r="AO926" s="304">
        <v>26</v>
      </c>
      <c r="AP926" s="304">
        <v>2</v>
      </c>
      <c r="AQ926" s="304">
        <v>9</v>
      </c>
      <c r="AR926" s="306">
        <f ca="1">IF($AQ926=1,IF(INDIRECT(ADDRESS(($AO926-1)*3+$AP926+5,$AQ926+7))="",0,INDIRECT(ADDRESS(($AO926-1)*3+$AP926+5,$AQ926+7))),IF(INDIRECT(ADDRESS(($AO926-1)*3+$AP926+5,$AQ926+7))="",0,IF(COUNTIF(INDIRECT(ADDRESS(($AO926-1)*36+($AP926-1)*12+6,COLUMN())):INDIRECT(ADDRESS(($AO926-1)*36+($AP926-1)*12+$AQ926+4,COLUMN())),INDIRECT(ADDRESS(($AO926-1)*3+$AP926+5,$AQ926+7)))&gt;=1,0,INDIRECT(ADDRESS(($AO926-1)*3+$AP926+5,$AQ926+7)))))</f>
        <v>0</v>
      </c>
      <c r="AS926" s="304">
        <f ca="1">COUNTIF(INDIRECT("H"&amp;(ROW()+12*(($AO926-1)*3+$AP926)-ROW())/12+5):INDIRECT("S"&amp;(ROW()+12*(($AO926-1)*3+$AP926)-ROW())/12+5),AR926)</f>
        <v>0</v>
      </c>
      <c r="AT926" s="306">
        <f ca="1">IF($AQ926=1,IF(INDIRECT(ADDRESS(($AO926-1)*3+$AP926+5,$AQ926+20))="",0,INDIRECT(ADDRESS(($AO926-1)*3+$AP926+5,$AQ926+20))),IF(INDIRECT(ADDRESS(($AO926-1)*3+$AP926+5,$AQ926+20))="",0,IF(COUNTIF(INDIRECT(ADDRESS(($AO926-1)*36+($AP926-1)*12+6,COLUMN())):INDIRECT(ADDRESS(($AO926-1)*36+($AP926-1)*12+$AQ926+4,COLUMN())),INDIRECT(ADDRESS(($AO926-1)*3+$AP926+5,$AQ926+20)))&gt;=1,0,INDIRECT(ADDRESS(($AO926-1)*3+$AP926+5,$AQ926+20)))))</f>
        <v>0</v>
      </c>
      <c r="AU926" s="304">
        <f ca="1">COUNTIF(INDIRECT("U"&amp;(ROW()+12*(($AO926-1)*3+$AP926)-ROW())/12+5):INDIRECT("AF"&amp;(ROW()+12*(($AO926-1)*3+$AP926)-ROW())/12+5),AT926)</f>
        <v>0</v>
      </c>
      <c r="AV926" s="304">
        <f ca="1">IF(AND(AR926+AT926&gt;0,AS926+AU926&gt;0),COUNTIF(AV$6:AV925,"&gt;0")+1,0)</f>
        <v>0</v>
      </c>
    </row>
    <row r="927" spans="41:48" x14ac:dyDescent="0.15">
      <c r="AO927" s="304">
        <v>26</v>
      </c>
      <c r="AP927" s="304">
        <v>2</v>
      </c>
      <c r="AQ927" s="304">
        <v>10</v>
      </c>
      <c r="AR927" s="306">
        <f ca="1">IF($AQ927=1,IF(INDIRECT(ADDRESS(($AO927-1)*3+$AP927+5,$AQ927+7))="",0,INDIRECT(ADDRESS(($AO927-1)*3+$AP927+5,$AQ927+7))),IF(INDIRECT(ADDRESS(($AO927-1)*3+$AP927+5,$AQ927+7))="",0,IF(COUNTIF(INDIRECT(ADDRESS(($AO927-1)*36+($AP927-1)*12+6,COLUMN())):INDIRECT(ADDRESS(($AO927-1)*36+($AP927-1)*12+$AQ927+4,COLUMN())),INDIRECT(ADDRESS(($AO927-1)*3+$AP927+5,$AQ927+7)))&gt;=1,0,INDIRECT(ADDRESS(($AO927-1)*3+$AP927+5,$AQ927+7)))))</f>
        <v>0</v>
      </c>
      <c r="AS927" s="304">
        <f ca="1">COUNTIF(INDIRECT("H"&amp;(ROW()+12*(($AO927-1)*3+$AP927)-ROW())/12+5):INDIRECT("S"&amp;(ROW()+12*(($AO927-1)*3+$AP927)-ROW())/12+5),AR927)</f>
        <v>0</v>
      </c>
      <c r="AT927" s="306">
        <f ca="1">IF($AQ927=1,IF(INDIRECT(ADDRESS(($AO927-1)*3+$AP927+5,$AQ927+20))="",0,INDIRECT(ADDRESS(($AO927-1)*3+$AP927+5,$AQ927+20))),IF(INDIRECT(ADDRESS(($AO927-1)*3+$AP927+5,$AQ927+20))="",0,IF(COUNTIF(INDIRECT(ADDRESS(($AO927-1)*36+($AP927-1)*12+6,COLUMN())):INDIRECT(ADDRESS(($AO927-1)*36+($AP927-1)*12+$AQ927+4,COLUMN())),INDIRECT(ADDRESS(($AO927-1)*3+$AP927+5,$AQ927+20)))&gt;=1,0,INDIRECT(ADDRESS(($AO927-1)*3+$AP927+5,$AQ927+20)))))</f>
        <v>0</v>
      </c>
      <c r="AU927" s="304">
        <f ca="1">COUNTIF(INDIRECT("U"&amp;(ROW()+12*(($AO927-1)*3+$AP927)-ROW())/12+5):INDIRECT("AF"&amp;(ROW()+12*(($AO927-1)*3+$AP927)-ROW())/12+5),AT927)</f>
        <v>0</v>
      </c>
      <c r="AV927" s="304">
        <f ca="1">IF(AND(AR927+AT927&gt;0,AS927+AU927&gt;0),COUNTIF(AV$6:AV926,"&gt;0")+1,0)</f>
        <v>0</v>
      </c>
    </row>
    <row r="928" spans="41:48" x14ac:dyDescent="0.15">
      <c r="AO928" s="304">
        <v>26</v>
      </c>
      <c r="AP928" s="304">
        <v>2</v>
      </c>
      <c r="AQ928" s="304">
        <v>11</v>
      </c>
      <c r="AR928" s="306">
        <f ca="1">IF($AQ928=1,IF(INDIRECT(ADDRESS(($AO928-1)*3+$AP928+5,$AQ928+7))="",0,INDIRECT(ADDRESS(($AO928-1)*3+$AP928+5,$AQ928+7))),IF(INDIRECT(ADDRESS(($AO928-1)*3+$AP928+5,$AQ928+7))="",0,IF(COUNTIF(INDIRECT(ADDRESS(($AO928-1)*36+($AP928-1)*12+6,COLUMN())):INDIRECT(ADDRESS(($AO928-1)*36+($AP928-1)*12+$AQ928+4,COLUMN())),INDIRECT(ADDRESS(($AO928-1)*3+$AP928+5,$AQ928+7)))&gt;=1,0,INDIRECT(ADDRESS(($AO928-1)*3+$AP928+5,$AQ928+7)))))</f>
        <v>0</v>
      </c>
      <c r="AS928" s="304">
        <f ca="1">COUNTIF(INDIRECT("H"&amp;(ROW()+12*(($AO928-1)*3+$AP928)-ROW())/12+5):INDIRECT("S"&amp;(ROW()+12*(($AO928-1)*3+$AP928)-ROW())/12+5),AR928)</f>
        <v>0</v>
      </c>
      <c r="AT928" s="306">
        <f ca="1">IF($AQ928=1,IF(INDIRECT(ADDRESS(($AO928-1)*3+$AP928+5,$AQ928+20))="",0,INDIRECT(ADDRESS(($AO928-1)*3+$AP928+5,$AQ928+20))),IF(INDIRECT(ADDRESS(($AO928-1)*3+$AP928+5,$AQ928+20))="",0,IF(COUNTIF(INDIRECT(ADDRESS(($AO928-1)*36+($AP928-1)*12+6,COLUMN())):INDIRECT(ADDRESS(($AO928-1)*36+($AP928-1)*12+$AQ928+4,COLUMN())),INDIRECT(ADDRESS(($AO928-1)*3+$AP928+5,$AQ928+20)))&gt;=1,0,INDIRECT(ADDRESS(($AO928-1)*3+$AP928+5,$AQ928+20)))))</f>
        <v>0</v>
      </c>
      <c r="AU928" s="304">
        <f ca="1">COUNTIF(INDIRECT("U"&amp;(ROW()+12*(($AO928-1)*3+$AP928)-ROW())/12+5):INDIRECT("AF"&amp;(ROW()+12*(($AO928-1)*3+$AP928)-ROW())/12+5),AT928)</f>
        <v>0</v>
      </c>
      <c r="AV928" s="304">
        <f ca="1">IF(AND(AR928+AT928&gt;0,AS928+AU928&gt;0),COUNTIF(AV$6:AV927,"&gt;0")+1,0)</f>
        <v>0</v>
      </c>
    </row>
    <row r="929" spans="41:48" x14ac:dyDescent="0.15">
      <c r="AO929" s="304">
        <v>26</v>
      </c>
      <c r="AP929" s="304">
        <v>2</v>
      </c>
      <c r="AQ929" s="304">
        <v>12</v>
      </c>
      <c r="AR929" s="306">
        <f ca="1">IF($AQ929=1,IF(INDIRECT(ADDRESS(($AO929-1)*3+$AP929+5,$AQ929+7))="",0,INDIRECT(ADDRESS(($AO929-1)*3+$AP929+5,$AQ929+7))),IF(INDIRECT(ADDRESS(($AO929-1)*3+$AP929+5,$AQ929+7))="",0,IF(COUNTIF(INDIRECT(ADDRESS(($AO929-1)*36+($AP929-1)*12+6,COLUMN())):INDIRECT(ADDRESS(($AO929-1)*36+($AP929-1)*12+$AQ929+4,COLUMN())),INDIRECT(ADDRESS(($AO929-1)*3+$AP929+5,$AQ929+7)))&gt;=1,0,INDIRECT(ADDRESS(($AO929-1)*3+$AP929+5,$AQ929+7)))))</f>
        <v>0</v>
      </c>
      <c r="AS929" s="304">
        <f ca="1">COUNTIF(INDIRECT("H"&amp;(ROW()+12*(($AO929-1)*3+$AP929)-ROW())/12+5):INDIRECT("S"&amp;(ROW()+12*(($AO929-1)*3+$AP929)-ROW())/12+5),AR929)</f>
        <v>0</v>
      </c>
      <c r="AT929" s="306">
        <f ca="1">IF($AQ929=1,IF(INDIRECT(ADDRESS(($AO929-1)*3+$AP929+5,$AQ929+20))="",0,INDIRECT(ADDRESS(($AO929-1)*3+$AP929+5,$AQ929+20))),IF(INDIRECT(ADDRESS(($AO929-1)*3+$AP929+5,$AQ929+20))="",0,IF(COUNTIF(INDIRECT(ADDRESS(($AO929-1)*36+($AP929-1)*12+6,COLUMN())):INDIRECT(ADDRESS(($AO929-1)*36+($AP929-1)*12+$AQ929+4,COLUMN())),INDIRECT(ADDRESS(($AO929-1)*3+$AP929+5,$AQ929+20)))&gt;=1,0,INDIRECT(ADDRESS(($AO929-1)*3+$AP929+5,$AQ929+20)))))</f>
        <v>0</v>
      </c>
      <c r="AU929" s="304">
        <f ca="1">COUNTIF(INDIRECT("U"&amp;(ROW()+12*(($AO929-1)*3+$AP929)-ROW())/12+5):INDIRECT("AF"&amp;(ROW()+12*(($AO929-1)*3+$AP929)-ROW())/12+5),AT929)</f>
        <v>0</v>
      </c>
      <c r="AV929" s="304">
        <f ca="1">IF(AND(AR929+AT929&gt;0,AS929+AU929&gt;0),COUNTIF(AV$6:AV928,"&gt;0")+1,0)</f>
        <v>0</v>
      </c>
    </row>
    <row r="930" spans="41:48" x14ac:dyDescent="0.15">
      <c r="AO930" s="304">
        <v>26</v>
      </c>
      <c r="AP930" s="304">
        <v>3</v>
      </c>
      <c r="AQ930" s="304">
        <v>1</v>
      </c>
      <c r="AR930" s="306">
        <f ca="1">IF($AQ930=1,IF(INDIRECT(ADDRESS(($AO930-1)*3+$AP930+5,$AQ930+7))="",0,INDIRECT(ADDRESS(($AO930-1)*3+$AP930+5,$AQ930+7))),IF(INDIRECT(ADDRESS(($AO930-1)*3+$AP930+5,$AQ930+7))="",0,IF(COUNTIF(INDIRECT(ADDRESS(($AO930-1)*36+($AP930-1)*12+6,COLUMN())):INDIRECT(ADDRESS(($AO930-1)*36+($AP930-1)*12+$AQ930+4,COLUMN())),INDIRECT(ADDRESS(($AO930-1)*3+$AP930+5,$AQ930+7)))&gt;=1,0,INDIRECT(ADDRESS(($AO930-1)*3+$AP930+5,$AQ930+7)))))</f>
        <v>0</v>
      </c>
      <c r="AS930" s="304">
        <f ca="1">COUNTIF(INDIRECT("H"&amp;(ROW()+12*(($AO930-1)*3+$AP930)-ROW())/12+5):INDIRECT("S"&amp;(ROW()+12*(($AO930-1)*3+$AP930)-ROW())/12+5),AR930)</f>
        <v>0</v>
      </c>
      <c r="AT930" s="306">
        <f ca="1">IF($AQ930=1,IF(INDIRECT(ADDRESS(($AO930-1)*3+$AP930+5,$AQ930+20))="",0,INDIRECT(ADDRESS(($AO930-1)*3+$AP930+5,$AQ930+20))),IF(INDIRECT(ADDRESS(($AO930-1)*3+$AP930+5,$AQ930+20))="",0,IF(COUNTIF(INDIRECT(ADDRESS(($AO930-1)*36+($AP930-1)*12+6,COLUMN())):INDIRECT(ADDRESS(($AO930-1)*36+($AP930-1)*12+$AQ930+4,COLUMN())),INDIRECT(ADDRESS(($AO930-1)*3+$AP930+5,$AQ930+20)))&gt;=1,0,INDIRECT(ADDRESS(($AO930-1)*3+$AP930+5,$AQ930+20)))))</f>
        <v>0</v>
      </c>
      <c r="AU930" s="304">
        <f ca="1">COUNTIF(INDIRECT("U"&amp;(ROW()+12*(($AO930-1)*3+$AP930)-ROW())/12+5):INDIRECT("AF"&amp;(ROW()+12*(($AO930-1)*3+$AP930)-ROW())/12+5),AT930)</f>
        <v>0</v>
      </c>
      <c r="AV930" s="304">
        <f ca="1">IF(AND(AR930+AT930&gt;0,AS930+AU930&gt;0),COUNTIF(AV$6:AV929,"&gt;0")+1,0)</f>
        <v>0</v>
      </c>
    </row>
    <row r="931" spans="41:48" x14ac:dyDescent="0.15">
      <c r="AO931" s="304">
        <v>26</v>
      </c>
      <c r="AP931" s="304">
        <v>3</v>
      </c>
      <c r="AQ931" s="304">
        <v>2</v>
      </c>
      <c r="AR931" s="306">
        <f ca="1">IF($AQ931=1,IF(INDIRECT(ADDRESS(($AO931-1)*3+$AP931+5,$AQ931+7))="",0,INDIRECT(ADDRESS(($AO931-1)*3+$AP931+5,$AQ931+7))),IF(INDIRECT(ADDRESS(($AO931-1)*3+$AP931+5,$AQ931+7))="",0,IF(COUNTIF(INDIRECT(ADDRESS(($AO931-1)*36+($AP931-1)*12+6,COLUMN())):INDIRECT(ADDRESS(($AO931-1)*36+($AP931-1)*12+$AQ931+4,COLUMN())),INDIRECT(ADDRESS(($AO931-1)*3+$AP931+5,$AQ931+7)))&gt;=1,0,INDIRECT(ADDRESS(($AO931-1)*3+$AP931+5,$AQ931+7)))))</f>
        <v>0</v>
      </c>
      <c r="AS931" s="304">
        <f ca="1">COUNTIF(INDIRECT("H"&amp;(ROW()+12*(($AO931-1)*3+$AP931)-ROW())/12+5):INDIRECT("S"&amp;(ROW()+12*(($AO931-1)*3+$AP931)-ROW())/12+5),AR931)</f>
        <v>0</v>
      </c>
      <c r="AT931" s="306">
        <f ca="1">IF($AQ931=1,IF(INDIRECT(ADDRESS(($AO931-1)*3+$AP931+5,$AQ931+20))="",0,INDIRECT(ADDRESS(($AO931-1)*3+$AP931+5,$AQ931+20))),IF(INDIRECT(ADDRESS(($AO931-1)*3+$AP931+5,$AQ931+20))="",0,IF(COUNTIF(INDIRECT(ADDRESS(($AO931-1)*36+($AP931-1)*12+6,COLUMN())):INDIRECT(ADDRESS(($AO931-1)*36+($AP931-1)*12+$AQ931+4,COLUMN())),INDIRECT(ADDRESS(($AO931-1)*3+$AP931+5,$AQ931+20)))&gt;=1,0,INDIRECT(ADDRESS(($AO931-1)*3+$AP931+5,$AQ931+20)))))</f>
        <v>0</v>
      </c>
      <c r="AU931" s="304">
        <f ca="1">COUNTIF(INDIRECT("U"&amp;(ROW()+12*(($AO931-1)*3+$AP931)-ROW())/12+5):INDIRECT("AF"&amp;(ROW()+12*(($AO931-1)*3+$AP931)-ROW())/12+5),AT931)</f>
        <v>0</v>
      </c>
      <c r="AV931" s="304">
        <f ca="1">IF(AND(AR931+AT931&gt;0,AS931+AU931&gt;0),COUNTIF(AV$6:AV930,"&gt;0")+1,0)</f>
        <v>0</v>
      </c>
    </row>
    <row r="932" spans="41:48" x14ac:dyDescent="0.15">
      <c r="AO932" s="304">
        <v>26</v>
      </c>
      <c r="AP932" s="304">
        <v>3</v>
      </c>
      <c r="AQ932" s="304">
        <v>3</v>
      </c>
      <c r="AR932" s="306">
        <f ca="1">IF($AQ932=1,IF(INDIRECT(ADDRESS(($AO932-1)*3+$AP932+5,$AQ932+7))="",0,INDIRECT(ADDRESS(($AO932-1)*3+$AP932+5,$AQ932+7))),IF(INDIRECT(ADDRESS(($AO932-1)*3+$AP932+5,$AQ932+7))="",0,IF(COUNTIF(INDIRECT(ADDRESS(($AO932-1)*36+($AP932-1)*12+6,COLUMN())):INDIRECT(ADDRESS(($AO932-1)*36+($AP932-1)*12+$AQ932+4,COLUMN())),INDIRECT(ADDRESS(($AO932-1)*3+$AP932+5,$AQ932+7)))&gt;=1,0,INDIRECT(ADDRESS(($AO932-1)*3+$AP932+5,$AQ932+7)))))</f>
        <v>0</v>
      </c>
      <c r="AS932" s="304">
        <f ca="1">COUNTIF(INDIRECT("H"&amp;(ROW()+12*(($AO932-1)*3+$AP932)-ROW())/12+5):INDIRECT("S"&amp;(ROW()+12*(($AO932-1)*3+$AP932)-ROW())/12+5),AR932)</f>
        <v>0</v>
      </c>
      <c r="AT932" s="306">
        <f ca="1">IF($AQ932=1,IF(INDIRECT(ADDRESS(($AO932-1)*3+$AP932+5,$AQ932+20))="",0,INDIRECT(ADDRESS(($AO932-1)*3+$AP932+5,$AQ932+20))),IF(INDIRECT(ADDRESS(($AO932-1)*3+$AP932+5,$AQ932+20))="",0,IF(COUNTIF(INDIRECT(ADDRESS(($AO932-1)*36+($AP932-1)*12+6,COLUMN())):INDIRECT(ADDRESS(($AO932-1)*36+($AP932-1)*12+$AQ932+4,COLUMN())),INDIRECT(ADDRESS(($AO932-1)*3+$AP932+5,$AQ932+20)))&gt;=1,0,INDIRECT(ADDRESS(($AO932-1)*3+$AP932+5,$AQ932+20)))))</f>
        <v>0</v>
      </c>
      <c r="AU932" s="304">
        <f ca="1">COUNTIF(INDIRECT("U"&amp;(ROW()+12*(($AO932-1)*3+$AP932)-ROW())/12+5):INDIRECT("AF"&amp;(ROW()+12*(($AO932-1)*3+$AP932)-ROW())/12+5),AT932)</f>
        <v>0</v>
      </c>
      <c r="AV932" s="304">
        <f ca="1">IF(AND(AR932+AT932&gt;0,AS932+AU932&gt;0),COUNTIF(AV$6:AV931,"&gt;0")+1,0)</f>
        <v>0</v>
      </c>
    </row>
    <row r="933" spans="41:48" x14ac:dyDescent="0.15">
      <c r="AO933" s="304">
        <v>26</v>
      </c>
      <c r="AP933" s="304">
        <v>3</v>
      </c>
      <c r="AQ933" s="304">
        <v>4</v>
      </c>
      <c r="AR933" s="306">
        <f ca="1">IF($AQ933=1,IF(INDIRECT(ADDRESS(($AO933-1)*3+$AP933+5,$AQ933+7))="",0,INDIRECT(ADDRESS(($AO933-1)*3+$AP933+5,$AQ933+7))),IF(INDIRECT(ADDRESS(($AO933-1)*3+$AP933+5,$AQ933+7))="",0,IF(COUNTIF(INDIRECT(ADDRESS(($AO933-1)*36+($AP933-1)*12+6,COLUMN())):INDIRECT(ADDRESS(($AO933-1)*36+($AP933-1)*12+$AQ933+4,COLUMN())),INDIRECT(ADDRESS(($AO933-1)*3+$AP933+5,$AQ933+7)))&gt;=1,0,INDIRECT(ADDRESS(($AO933-1)*3+$AP933+5,$AQ933+7)))))</f>
        <v>0</v>
      </c>
      <c r="AS933" s="304">
        <f ca="1">COUNTIF(INDIRECT("H"&amp;(ROW()+12*(($AO933-1)*3+$AP933)-ROW())/12+5):INDIRECT("S"&amp;(ROW()+12*(($AO933-1)*3+$AP933)-ROW())/12+5),AR933)</f>
        <v>0</v>
      </c>
      <c r="AT933" s="306">
        <f ca="1">IF($AQ933=1,IF(INDIRECT(ADDRESS(($AO933-1)*3+$AP933+5,$AQ933+20))="",0,INDIRECT(ADDRESS(($AO933-1)*3+$AP933+5,$AQ933+20))),IF(INDIRECT(ADDRESS(($AO933-1)*3+$AP933+5,$AQ933+20))="",0,IF(COUNTIF(INDIRECT(ADDRESS(($AO933-1)*36+($AP933-1)*12+6,COLUMN())):INDIRECT(ADDRESS(($AO933-1)*36+($AP933-1)*12+$AQ933+4,COLUMN())),INDIRECT(ADDRESS(($AO933-1)*3+$AP933+5,$AQ933+20)))&gt;=1,0,INDIRECT(ADDRESS(($AO933-1)*3+$AP933+5,$AQ933+20)))))</f>
        <v>0</v>
      </c>
      <c r="AU933" s="304">
        <f ca="1">COUNTIF(INDIRECT("U"&amp;(ROW()+12*(($AO933-1)*3+$AP933)-ROW())/12+5):INDIRECT("AF"&amp;(ROW()+12*(($AO933-1)*3+$AP933)-ROW())/12+5),AT933)</f>
        <v>0</v>
      </c>
      <c r="AV933" s="304">
        <f ca="1">IF(AND(AR933+AT933&gt;0,AS933+AU933&gt;0),COUNTIF(AV$6:AV932,"&gt;0")+1,0)</f>
        <v>0</v>
      </c>
    </row>
    <row r="934" spans="41:48" x14ac:dyDescent="0.15">
      <c r="AO934" s="304">
        <v>26</v>
      </c>
      <c r="AP934" s="304">
        <v>3</v>
      </c>
      <c r="AQ934" s="304">
        <v>5</v>
      </c>
      <c r="AR934" s="306">
        <f ca="1">IF($AQ934=1,IF(INDIRECT(ADDRESS(($AO934-1)*3+$AP934+5,$AQ934+7))="",0,INDIRECT(ADDRESS(($AO934-1)*3+$AP934+5,$AQ934+7))),IF(INDIRECT(ADDRESS(($AO934-1)*3+$AP934+5,$AQ934+7))="",0,IF(COUNTIF(INDIRECT(ADDRESS(($AO934-1)*36+($AP934-1)*12+6,COLUMN())):INDIRECT(ADDRESS(($AO934-1)*36+($AP934-1)*12+$AQ934+4,COLUMN())),INDIRECT(ADDRESS(($AO934-1)*3+$AP934+5,$AQ934+7)))&gt;=1,0,INDIRECT(ADDRESS(($AO934-1)*3+$AP934+5,$AQ934+7)))))</f>
        <v>0</v>
      </c>
      <c r="AS934" s="304">
        <f ca="1">COUNTIF(INDIRECT("H"&amp;(ROW()+12*(($AO934-1)*3+$AP934)-ROW())/12+5):INDIRECT("S"&amp;(ROW()+12*(($AO934-1)*3+$AP934)-ROW())/12+5),AR934)</f>
        <v>0</v>
      </c>
      <c r="AT934" s="306">
        <f ca="1">IF($AQ934=1,IF(INDIRECT(ADDRESS(($AO934-1)*3+$AP934+5,$AQ934+20))="",0,INDIRECT(ADDRESS(($AO934-1)*3+$AP934+5,$AQ934+20))),IF(INDIRECT(ADDRESS(($AO934-1)*3+$AP934+5,$AQ934+20))="",0,IF(COUNTIF(INDIRECT(ADDRESS(($AO934-1)*36+($AP934-1)*12+6,COLUMN())):INDIRECT(ADDRESS(($AO934-1)*36+($AP934-1)*12+$AQ934+4,COLUMN())),INDIRECT(ADDRESS(($AO934-1)*3+$AP934+5,$AQ934+20)))&gt;=1,0,INDIRECT(ADDRESS(($AO934-1)*3+$AP934+5,$AQ934+20)))))</f>
        <v>0</v>
      </c>
      <c r="AU934" s="304">
        <f ca="1">COUNTIF(INDIRECT("U"&amp;(ROW()+12*(($AO934-1)*3+$AP934)-ROW())/12+5):INDIRECT("AF"&amp;(ROW()+12*(($AO934-1)*3+$AP934)-ROW())/12+5),AT934)</f>
        <v>0</v>
      </c>
      <c r="AV934" s="304">
        <f ca="1">IF(AND(AR934+AT934&gt;0,AS934+AU934&gt;0),COUNTIF(AV$6:AV933,"&gt;0")+1,0)</f>
        <v>0</v>
      </c>
    </row>
    <row r="935" spans="41:48" x14ac:dyDescent="0.15">
      <c r="AO935" s="304">
        <v>26</v>
      </c>
      <c r="AP935" s="304">
        <v>3</v>
      </c>
      <c r="AQ935" s="304">
        <v>6</v>
      </c>
      <c r="AR935" s="306">
        <f ca="1">IF($AQ935=1,IF(INDIRECT(ADDRESS(($AO935-1)*3+$AP935+5,$AQ935+7))="",0,INDIRECT(ADDRESS(($AO935-1)*3+$AP935+5,$AQ935+7))),IF(INDIRECT(ADDRESS(($AO935-1)*3+$AP935+5,$AQ935+7))="",0,IF(COUNTIF(INDIRECT(ADDRESS(($AO935-1)*36+($AP935-1)*12+6,COLUMN())):INDIRECT(ADDRESS(($AO935-1)*36+($AP935-1)*12+$AQ935+4,COLUMN())),INDIRECT(ADDRESS(($AO935-1)*3+$AP935+5,$AQ935+7)))&gt;=1,0,INDIRECT(ADDRESS(($AO935-1)*3+$AP935+5,$AQ935+7)))))</f>
        <v>0</v>
      </c>
      <c r="AS935" s="304">
        <f ca="1">COUNTIF(INDIRECT("H"&amp;(ROW()+12*(($AO935-1)*3+$AP935)-ROW())/12+5):INDIRECT("S"&amp;(ROW()+12*(($AO935-1)*3+$AP935)-ROW())/12+5),AR935)</f>
        <v>0</v>
      </c>
      <c r="AT935" s="306">
        <f ca="1">IF($AQ935=1,IF(INDIRECT(ADDRESS(($AO935-1)*3+$AP935+5,$AQ935+20))="",0,INDIRECT(ADDRESS(($AO935-1)*3+$AP935+5,$AQ935+20))),IF(INDIRECT(ADDRESS(($AO935-1)*3+$AP935+5,$AQ935+20))="",0,IF(COUNTIF(INDIRECT(ADDRESS(($AO935-1)*36+($AP935-1)*12+6,COLUMN())):INDIRECT(ADDRESS(($AO935-1)*36+($AP935-1)*12+$AQ935+4,COLUMN())),INDIRECT(ADDRESS(($AO935-1)*3+$AP935+5,$AQ935+20)))&gt;=1,0,INDIRECT(ADDRESS(($AO935-1)*3+$AP935+5,$AQ935+20)))))</f>
        <v>0</v>
      </c>
      <c r="AU935" s="304">
        <f ca="1">COUNTIF(INDIRECT("U"&amp;(ROW()+12*(($AO935-1)*3+$AP935)-ROW())/12+5):INDIRECT("AF"&amp;(ROW()+12*(($AO935-1)*3+$AP935)-ROW())/12+5),AT935)</f>
        <v>0</v>
      </c>
      <c r="AV935" s="304">
        <f ca="1">IF(AND(AR935+AT935&gt;0,AS935+AU935&gt;0),COUNTIF(AV$6:AV934,"&gt;0")+1,0)</f>
        <v>0</v>
      </c>
    </row>
    <row r="936" spans="41:48" x14ac:dyDescent="0.15">
      <c r="AO936" s="304">
        <v>26</v>
      </c>
      <c r="AP936" s="304">
        <v>3</v>
      </c>
      <c r="AQ936" s="304">
        <v>7</v>
      </c>
      <c r="AR936" s="306">
        <f ca="1">IF($AQ936=1,IF(INDIRECT(ADDRESS(($AO936-1)*3+$AP936+5,$AQ936+7))="",0,INDIRECT(ADDRESS(($AO936-1)*3+$AP936+5,$AQ936+7))),IF(INDIRECT(ADDRESS(($AO936-1)*3+$AP936+5,$AQ936+7))="",0,IF(COUNTIF(INDIRECT(ADDRESS(($AO936-1)*36+($AP936-1)*12+6,COLUMN())):INDIRECT(ADDRESS(($AO936-1)*36+($AP936-1)*12+$AQ936+4,COLUMN())),INDIRECT(ADDRESS(($AO936-1)*3+$AP936+5,$AQ936+7)))&gt;=1,0,INDIRECT(ADDRESS(($AO936-1)*3+$AP936+5,$AQ936+7)))))</f>
        <v>0</v>
      </c>
      <c r="AS936" s="304">
        <f ca="1">COUNTIF(INDIRECT("H"&amp;(ROW()+12*(($AO936-1)*3+$AP936)-ROW())/12+5):INDIRECT("S"&amp;(ROW()+12*(($AO936-1)*3+$AP936)-ROW())/12+5),AR936)</f>
        <v>0</v>
      </c>
      <c r="AT936" s="306">
        <f ca="1">IF($AQ936=1,IF(INDIRECT(ADDRESS(($AO936-1)*3+$AP936+5,$AQ936+20))="",0,INDIRECT(ADDRESS(($AO936-1)*3+$AP936+5,$AQ936+20))),IF(INDIRECT(ADDRESS(($AO936-1)*3+$AP936+5,$AQ936+20))="",0,IF(COUNTIF(INDIRECT(ADDRESS(($AO936-1)*36+($AP936-1)*12+6,COLUMN())):INDIRECT(ADDRESS(($AO936-1)*36+($AP936-1)*12+$AQ936+4,COLUMN())),INDIRECT(ADDRESS(($AO936-1)*3+$AP936+5,$AQ936+20)))&gt;=1,0,INDIRECT(ADDRESS(($AO936-1)*3+$AP936+5,$AQ936+20)))))</f>
        <v>0</v>
      </c>
      <c r="AU936" s="304">
        <f ca="1">COUNTIF(INDIRECT("U"&amp;(ROW()+12*(($AO936-1)*3+$AP936)-ROW())/12+5):INDIRECT("AF"&amp;(ROW()+12*(($AO936-1)*3+$AP936)-ROW())/12+5),AT936)</f>
        <v>0</v>
      </c>
      <c r="AV936" s="304">
        <f ca="1">IF(AND(AR936+AT936&gt;0,AS936+AU936&gt;0),COUNTIF(AV$6:AV935,"&gt;0")+1,0)</f>
        <v>0</v>
      </c>
    </row>
    <row r="937" spans="41:48" x14ac:dyDescent="0.15">
      <c r="AO937" s="304">
        <v>26</v>
      </c>
      <c r="AP937" s="304">
        <v>3</v>
      </c>
      <c r="AQ937" s="304">
        <v>8</v>
      </c>
      <c r="AR937" s="306">
        <f ca="1">IF($AQ937=1,IF(INDIRECT(ADDRESS(($AO937-1)*3+$AP937+5,$AQ937+7))="",0,INDIRECT(ADDRESS(($AO937-1)*3+$AP937+5,$AQ937+7))),IF(INDIRECT(ADDRESS(($AO937-1)*3+$AP937+5,$AQ937+7))="",0,IF(COUNTIF(INDIRECT(ADDRESS(($AO937-1)*36+($AP937-1)*12+6,COLUMN())):INDIRECT(ADDRESS(($AO937-1)*36+($AP937-1)*12+$AQ937+4,COLUMN())),INDIRECT(ADDRESS(($AO937-1)*3+$AP937+5,$AQ937+7)))&gt;=1,0,INDIRECT(ADDRESS(($AO937-1)*3+$AP937+5,$AQ937+7)))))</f>
        <v>0</v>
      </c>
      <c r="AS937" s="304">
        <f ca="1">COUNTIF(INDIRECT("H"&amp;(ROW()+12*(($AO937-1)*3+$AP937)-ROW())/12+5):INDIRECT("S"&amp;(ROW()+12*(($AO937-1)*3+$AP937)-ROW())/12+5),AR937)</f>
        <v>0</v>
      </c>
      <c r="AT937" s="306">
        <f ca="1">IF($AQ937=1,IF(INDIRECT(ADDRESS(($AO937-1)*3+$AP937+5,$AQ937+20))="",0,INDIRECT(ADDRESS(($AO937-1)*3+$AP937+5,$AQ937+20))),IF(INDIRECT(ADDRESS(($AO937-1)*3+$AP937+5,$AQ937+20))="",0,IF(COUNTIF(INDIRECT(ADDRESS(($AO937-1)*36+($AP937-1)*12+6,COLUMN())):INDIRECT(ADDRESS(($AO937-1)*36+($AP937-1)*12+$AQ937+4,COLUMN())),INDIRECT(ADDRESS(($AO937-1)*3+$AP937+5,$AQ937+20)))&gt;=1,0,INDIRECT(ADDRESS(($AO937-1)*3+$AP937+5,$AQ937+20)))))</f>
        <v>0</v>
      </c>
      <c r="AU937" s="304">
        <f ca="1">COUNTIF(INDIRECT("U"&amp;(ROW()+12*(($AO937-1)*3+$AP937)-ROW())/12+5):INDIRECT("AF"&amp;(ROW()+12*(($AO937-1)*3+$AP937)-ROW())/12+5),AT937)</f>
        <v>0</v>
      </c>
      <c r="AV937" s="304">
        <f ca="1">IF(AND(AR937+AT937&gt;0,AS937+AU937&gt;0),COUNTIF(AV$6:AV936,"&gt;0")+1,0)</f>
        <v>0</v>
      </c>
    </row>
    <row r="938" spans="41:48" x14ac:dyDescent="0.15">
      <c r="AO938" s="304">
        <v>26</v>
      </c>
      <c r="AP938" s="304">
        <v>3</v>
      </c>
      <c r="AQ938" s="304">
        <v>9</v>
      </c>
      <c r="AR938" s="306">
        <f ca="1">IF($AQ938=1,IF(INDIRECT(ADDRESS(($AO938-1)*3+$AP938+5,$AQ938+7))="",0,INDIRECT(ADDRESS(($AO938-1)*3+$AP938+5,$AQ938+7))),IF(INDIRECT(ADDRESS(($AO938-1)*3+$AP938+5,$AQ938+7))="",0,IF(COUNTIF(INDIRECT(ADDRESS(($AO938-1)*36+($AP938-1)*12+6,COLUMN())):INDIRECT(ADDRESS(($AO938-1)*36+($AP938-1)*12+$AQ938+4,COLUMN())),INDIRECT(ADDRESS(($AO938-1)*3+$AP938+5,$AQ938+7)))&gt;=1,0,INDIRECT(ADDRESS(($AO938-1)*3+$AP938+5,$AQ938+7)))))</f>
        <v>0</v>
      </c>
      <c r="AS938" s="304">
        <f ca="1">COUNTIF(INDIRECT("H"&amp;(ROW()+12*(($AO938-1)*3+$AP938)-ROW())/12+5):INDIRECT("S"&amp;(ROW()+12*(($AO938-1)*3+$AP938)-ROW())/12+5),AR938)</f>
        <v>0</v>
      </c>
      <c r="AT938" s="306">
        <f ca="1">IF($AQ938=1,IF(INDIRECT(ADDRESS(($AO938-1)*3+$AP938+5,$AQ938+20))="",0,INDIRECT(ADDRESS(($AO938-1)*3+$AP938+5,$AQ938+20))),IF(INDIRECT(ADDRESS(($AO938-1)*3+$AP938+5,$AQ938+20))="",0,IF(COUNTIF(INDIRECT(ADDRESS(($AO938-1)*36+($AP938-1)*12+6,COLUMN())):INDIRECT(ADDRESS(($AO938-1)*36+($AP938-1)*12+$AQ938+4,COLUMN())),INDIRECT(ADDRESS(($AO938-1)*3+$AP938+5,$AQ938+20)))&gt;=1,0,INDIRECT(ADDRESS(($AO938-1)*3+$AP938+5,$AQ938+20)))))</f>
        <v>0</v>
      </c>
      <c r="AU938" s="304">
        <f ca="1">COUNTIF(INDIRECT("U"&amp;(ROW()+12*(($AO938-1)*3+$AP938)-ROW())/12+5):INDIRECT("AF"&amp;(ROW()+12*(($AO938-1)*3+$AP938)-ROW())/12+5),AT938)</f>
        <v>0</v>
      </c>
      <c r="AV938" s="304">
        <f ca="1">IF(AND(AR938+AT938&gt;0,AS938+AU938&gt;0),COUNTIF(AV$6:AV937,"&gt;0")+1,0)</f>
        <v>0</v>
      </c>
    </row>
    <row r="939" spans="41:48" x14ac:dyDescent="0.15">
      <c r="AO939" s="304">
        <v>26</v>
      </c>
      <c r="AP939" s="304">
        <v>3</v>
      </c>
      <c r="AQ939" s="304">
        <v>10</v>
      </c>
      <c r="AR939" s="306">
        <f ca="1">IF($AQ939=1,IF(INDIRECT(ADDRESS(($AO939-1)*3+$AP939+5,$AQ939+7))="",0,INDIRECT(ADDRESS(($AO939-1)*3+$AP939+5,$AQ939+7))),IF(INDIRECT(ADDRESS(($AO939-1)*3+$AP939+5,$AQ939+7))="",0,IF(COUNTIF(INDIRECT(ADDRESS(($AO939-1)*36+($AP939-1)*12+6,COLUMN())):INDIRECT(ADDRESS(($AO939-1)*36+($AP939-1)*12+$AQ939+4,COLUMN())),INDIRECT(ADDRESS(($AO939-1)*3+$AP939+5,$AQ939+7)))&gt;=1,0,INDIRECT(ADDRESS(($AO939-1)*3+$AP939+5,$AQ939+7)))))</f>
        <v>0</v>
      </c>
      <c r="AS939" s="304">
        <f ca="1">COUNTIF(INDIRECT("H"&amp;(ROW()+12*(($AO939-1)*3+$AP939)-ROW())/12+5):INDIRECT("S"&amp;(ROW()+12*(($AO939-1)*3+$AP939)-ROW())/12+5),AR939)</f>
        <v>0</v>
      </c>
      <c r="AT939" s="306">
        <f ca="1">IF($AQ939=1,IF(INDIRECT(ADDRESS(($AO939-1)*3+$AP939+5,$AQ939+20))="",0,INDIRECT(ADDRESS(($AO939-1)*3+$AP939+5,$AQ939+20))),IF(INDIRECT(ADDRESS(($AO939-1)*3+$AP939+5,$AQ939+20))="",0,IF(COUNTIF(INDIRECT(ADDRESS(($AO939-1)*36+($AP939-1)*12+6,COLUMN())):INDIRECT(ADDRESS(($AO939-1)*36+($AP939-1)*12+$AQ939+4,COLUMN())),INDIRECT(ADDRESS(($AO939-1)*3+$AP939+5,$AQ939+20)))&gt;=1,0,INDIRECT(ADDRESS(($AO939-1)*3+$AP939+5,$AQ939+20)))))</f>
        <v>0</v>
      </c>
      <c r="AU939" s="304">
        <f ca="1">COUNTIF(INDIRECT("U"&amp;(ROW()+12*(($AO939-1)*3+$AP939)-ROW())/12+5):INDIRECT("AF"&amp;(ROW()+12*(($AO939-1)*3+$AP939)-ROW())/12+5),AT939)</f>
        <v>0</v>
      </c>
      <c r="AV939" s="304">
        <f ca="1">IF(AND(AR939+AT939&gt;0,AS939+AU939&gt;0),COUNTIF(AV$6:AV938,"&gt;0")+1,0)</f>
        <v>0</v>
      </c>
    </row>
    <row r="940" spans="41:48" x14ac:dyDescent="0.15">
      <c r="AO940" s="304">
        <v>26</v>
      </c>
      <c r="AP940" s="304">
        <v>3</v>
      </c>
      <c r="AQ940" s="304">
        <v>11</v>
      </c>
      <c r="AR940" s="306">
        <f ca="1">IF($AQ940=1,IF(INDIRECT(ADDRESS(($AO940-1)*3+$AP940+5,$AQ940+7))="",0,INDIRECT(ADDRESS(($AO940-1)*3+$AP940+5,$AQ940+7))),IF(INDIRECT(ADDRESS(($AO940-1)*3+$AP940+5,$AQ940+7))="",0,IF(COUNTIF(INDIRECT(ADDRESS(($AO940-1)*36+($AP940-1)*12+6,COLUMN())):INDIRECT(ADDRESS(($AO940-1)*36+($AP940-1)*12+$AQ940+4,COLUMN())),INDIRECT(ADDRESS(($AO940-1)*3+$AP940+5,$AQ940+7)))&gt;=1,0,INDIRECT(ADDRESS(($AO940-1)*3+$AP940+5,$AQ940+7)))))</f>
        <v>0</v>
      </c>
      <c r="AS940" s="304">
        <f ca="1">COUNTIF(INDIRECT("H"&amp;(ROW()+12*(($AO940-1)*3+$AP940)-ROW())/12+5):INDIRECT("S"&amp;(ROW()+12*(($AO940-1)*3+$AP940)-ROW())/12+5),AR940)</f>
        <v>0</v>
      </c>
      <c r="AT940" s="306">
        <f ca="1">IF($AQ940=1,IF(INDIRECT(ADDRESS(($AO940-1)*3+$AP940+5,$AQ940+20))="",0,INDIRECT(ADDRESS(($AO940-1)*3+$AP940+5,$AQ940+20))),IF(INDIRECT(ADDRESS(($AO940-1)*3+$AP940+5,$AQ940+20))="",0,IF(COUNTIF(INDIRECT(ADDRESS(($AO940-1)*36+($AP940-1)*12+6,COLUMN())):INDIRECT(ADDRESS(($AO940-1)*36+($AP940-1)*12+$AQ940+4,COLUMN())),INDIRECT(ADDRESS(($AO940-1)*3+$AP940+5,$AQ940+20)))&gt;=1,0,INDIRECT(ADDRESS(($AO940-1)*3+$AP940+5,$AQ940+20)))))</f>
        <v>0</v>
      </c>
      <c r="AU940" s="304">
        <f ca="1">COUNTIF(INDIRECT("U"&amp;(ROW()+12*(($AO940-1)*3+$AP940)-ROW())/12+5):INDIRECT("AF"&amp;(ROW()+12*(($AO940-1)*3+$AP940)-ROW())/12+5),AT940)</f>
        <v>0</v>
      </c>
      <c r="AV940" s="304">
        <f ca="1">IF(AND(AR940+AT940&gt;0,AS940+AU940&gt;0),COUNTIF(AV$6:AV939,"&gt;0")+1,0)</f>
        <v>0</v>
      </c>
    </row>
    <row r="941" spans="41:48" x14ac:dyDescent="0.15">
      <c r="AO941" s="304">
        <v>26</v>
      </c>
      <c r="AP941" s="304">
        <v>3</v>
      </c>
      <c r="AQ941" s="304">
        <v>12</v>
      </c>
      <c r="AR941" s="306">
        <f ca="1">IF($AQ941=1,IF(INDIRECT(ADDRESS(($AO941-1)*3+$AP941+5,$AQ941+7))="",0,INDIRECT(ADDRESS(($AO941-1)*3+$AP941+5,$AQ941+7))),IF(INDIRECT(ADDRESS(($AO941-1)*3+$AP941+5,$AQ941+7))="",0,IF(COUNTIF(INDIRECT(ADDRESS(($AO941-1)*36+($AP941-1)*12+6,COLUMN())):INDIRECT(ADDRESS(($AO941-1)*36+($AP941-1)*12+$AQ941+4,COLUMN())),INDIRECT(ADDRESS(($AO941-1)*3+$AP941+5,$AQ941+7)))&gt;=1,0,INDIRECT(ADDRESS(($AO941-1)*3+$AP941+5,$AQ941+7)))))</f>
        <v>0</v>
      </c>
      <c r="AS941" s="304">
        <f ca="1">COUNTIF(INDIRECT("H"&amp;(ROW()+12*(($AO941-1)*3+$AP941)-ROW())/12+5):INDIRECT("S"&amp;(ROW()+12*(($AO941-1)*3+$AP941)-ROW())/12+5),AR941)</f>
        <v>0</v>
      </c>
      <c r="AT941" s="306">
        <f ca="1">IF($AQ941=1,IF(INDIRECT(ADDRESS(($AO941-1)*3+$AP941+5,$AQ941+20))="",0,INDIRECT(ADDRESS(($AO941-1)*3+$AP941+5,$AQ941+20))),IF(INDIRECT(ADDRESS(($AO941-1)*3+$AP941+5,$AQ941+20))="",0,IF(COUNTIF(INDIRECT(ADDRESS(($AO941-1)*36+($AP941-1)*12+6,COLUMN())):INDIRECT(ADDRESS(($AO941-1)*36+($AP941-1)*12+$AQ941+4,COLUMN())),INDIRECT(ADDRESS(($AO941-1)*3+$AP941+5,$AQ941+20)))&gt;=1,0,INDIRECT(ADDRESS(($AO941-1)*3+$AP941+5,$AQ941+20)))))</f>
        <v>0</v>
      </c>
      <c r="AU941" s="304">
        <f ca="1">COUNTIF(INDIRECT("U"&amp;(ROW()+12*(($AO941-1)*3+$AP941)-ROW())/12+5):INDIRECT("AF"&amp;(ROW()+12*(($AO941-1)*3+$AP941)-ROW())/12+5),AT941)</f>
        <v>0</v>
      </c>
      <c r="AV941" s="304">
        <f ca="1">IF(AND(AR941+AT941&gt;0,AS941+AU941&gt;0),COUNTIF(AV$6:AV940,"&gt;0")+1,0)</f>
        <v>0</v>
      </c>
    </row>
    <row r="942" spans="41:48" x14ac:dyDescent="0.15">
      <c r="AO942" s="304">
        <v>27</v>
      </c>
      <c r="AP942" s="304">
        <v>1</v>
      </c>
      <c r="AQ942" s="304">
        <v>1</v>
      </c>
      <c r="AR942" s="306">
        <f ca="1">IF($AQ942=1,IF(INDIRECT(ADDRESS(($AO942-1)*3+$AP942+5,$AQ942+7))="",0,INDIRECT(ADDRESS(($AO942-1)*3+$AP942+5,$AQ942+7))),IF(INDIRECT(ADDRESS(($AO942-1)*3+$AP942+5,$AQ942+7))="",0,IF(COUNTIF(INDIRECT(ADDRESS(($AO942-1)*36+($AP942-1)*12+6,COLUMN())):INDIRECT(ADDRESS(($AO942-1)*36+($AP942-1)*12+$AQ942+4,COLUMN())),INDIRECT(ADDRESS(($AO942-1)*3+$AP942+5,$AQ942+7)))&gt;=1,0,INDIRECT(ADDRESS(($AO942-1)*3+$AP942+5,$AQ942+7)))))</f>
        <v>0</v>
      </c>
      <c r="AS942" s="304">
        <f ca="1">COUNTIF(INDIRECT("H"&amp;(ROW()+12*(($AO942-1)*3+$AP942)-ROW())/12+5):INDIRECT("S"&amp;(ROW()+12*(($AO942-1)*3+$AP942)-ROW())/12+5),AR942)</f>
        <v>0</v>
      </c>
      <c r="AT942" s="306">
        <f ca="1">IF($AQ942=1,IF(INDIRECT(ADDRESS(($AO942-1)*3+$AP942+5,$AQ942+20))="",0,INDIRECT(ADDRESS(($AO942-1)*3+$AP942+5,$AQ942+20))),IF(INDIRECT(ADDRESS(($AO942-1)*3+$AP942+5,$AQ942+20))="",0,IF(COUNTIF(INDIRECT(ADDRESS(($AO942-1)*36+($AP942-1)*12+6,COLUMN())):INDIRECT(ADDRESS(($AO942-1)*36+($AP942-1)*12+$AQ942+4,COLUMN())),INDIRECT(ADDRESS(($AO942-1)*3+$AP942+5,$AQ942+20)))&gt;=1,0,INDIRECT(ADDRESS(($AO942-1)*3+$AP942+5,$AQ942+20)))))</f>
        <v>0</v>
      </c>
      <c r="AU942" s="304">
        <f ca="1">COUNTIF(INDIRECT("U"&amp;(ROW()+12*(($AO942-1)*3+$AP942)-ROW())/12+5):INDIRECT("AF"&amp;(ROW()+12*(($AO942-1)*3+$AP942)-ROW())/12+5),AT942)</f>
        <v>0</v>
      </c>
      <c r="AV942" s="304">
        <f ca="1">IF(AND(AR942+AT942&gt;0,AS942+AU942&gt;0),COUNTIF(AV$6:AV941,"&gt;0")+1,0)</f>
        <v>0</v>
      </c>
    </row>
    <row r="943" spans="41:48" x14ac:dyDescent="0.15">
      <c r="AO943" s="304">
        <v>27</v>
      </c>
      <c r="AP943" s="304">
        <v>1</v>
      </c>
      <c r="AQ943" s="304">
        <v>2</v>
      </c>
      <c r="AR943" s="306">
        <f ca="1">IF($AQ943=1,IF(INDIRECT(ADDRESS(($AO943-1)*3+$AP943+5,$AQ943+7))="",0,INDIRECT(ADDRESS(($AO943-1)*3+$AP943+5,$AQ943+7))),IF(INDIRECT(ADDRESS(($AO943-1)*3+$AP943+5,$AQ943+7))="",0,IF(COUNTIF(INDIRECT(ADDRESS(($AO943-1)*36+($AP943-1)*12+6,COLUMN())):INDIRECT(ADDRESS(($AO943-1)*36+($AP943-1)*12+$AQ943+4,COLUMN())),INDIRECT(ADDRESS(($AO943-1)*3+$AP943+5,$AQ943+7)))&gt;=1,0,INDIRECT(ADDRESS(($AO943-1)*3+$AP943+5,$AQ943+7)))))</f>
        <v>0</v>
      </c>
      <c r="AS943" s="304">
        <f ca="1">COUNTIF(INDIRECT("H"&amp;(ROW()+12*(($AO943-1)*3+$AP943)-ROW())/12+5):INDIRECT("S"&amp;(ROW()+12*(($AO943-1)*3+$AP943)-ROW())/12+5),AR943)</f>
        <v>0</v>
      </c>
      <c r="AT943" s="306">
        <f ca="1">IF($AQ943=1,IF(INDIRECT(ADDRESS(($AO943-1)*3+$AP943+5,$AQ943+20))="",0,INDIRECT(ADDRESS(($AO943-1)*3+$AP943+5,$AQ943+20))),IF(INDIRECT(ADDRESS(($AO943-1)*3+$AP943+5,$AQ943+20))="",0,IF(COUNTIF(INDIRECT(ADDRESS(($AO943-1)*36+($AP943-1)*12+6,COLUMN())):INDIRECT(ADDRESS(($AO943-1)*36+($AP943-1)*12+$AQ943+4,COLUMN())),INDIRECT(ADDRESS(($AO943-1)*3+$AP943+5,$AQ943+20)))&gt;=1,0,INDIRECT(ADDRESS(($AO943-1)*3+$AP943+5,$AQ943+20)))))</f>
        <v>0</v>
      </c>
      <c r="AU943" s="304">
        <f ca="1">COUNTIF(INDIRECT("U"&amp;(ROW()+12*(($AO943-1)*3+$AP943)-ROW())/12+5):INDIRECT("AF"&amp;(ROW()+12*(($AO943-1)*3+$AP943)-ROW())/12+5),AT943)</f>
        <v>0</v>
      </c>
      <c r="AV943" s="304">
        <f ca="1">IF(AND(AR943+AT943&gt;0,AS943+AU943&gt;0),COUNTIF(AV$6:AV942,"&gt;0")+1,0)</f>
        <v>0</v>
      </c>
    </row>
    <row r="944" spans="41:48" x14ac:dyDescent="0.15">
      <c r="AO944" s="304">
        <v>27</v>
      </c>
      <c r="AP944" s="304">
        <v>1</v>
      </c>
      <c r="AQ944" s="304">
        <v>3</v>
      </c>
      <c r="AR944" s="306">
        <f ca="1">IF($AQ944=1,IF(INDIRECT(ADDRESS(($AO944-1)*3+$AP944+5,$AQ944+7))="",0,INDIRECT(ADDRESS(($AO944-1)*3+$AP944+5,$AQ944+7))),IF(INDIRECT(ADDRESS(($AO944-1)*3+$AP944+5,$AQ944+7))="",0,IF(COUNTIF(INDIRECT(ADDRESS(($AO944-1)*36+($AP944-1)*12+6,COLUMN())):INDIRECT(ADDRESS(($AO944-1)*36+($AP944-1)*12+$AQ944+4,COLUMN())),INDIRECT(ADDRESS(($AO944-1)*3+$AP944+5,$AQ944+7)))&gt;=1,0,INDIRECT(ADDRESS(($AO944-1)*3+$AP944+5,$AQ944+7)))))</f>
        <v>0</v>
      </c>
      <c r="AS944" s="304">
        <f ca="1">COUNTIF(INDIRECT("H"&amp;(ROW()+12*(($AO944-1)*3+$AP944)-ROW())/12+5):INDIRECT("S"&amp;(ROW()+12*(($AO944-1)*3+$AP944)-ROW())/12+5),AR944)</f>
        <v>0</v>
      </c>
      <c r="AT944" s="306">
        <f ca="1">IF($AQ944=1,IF(INDIRECT(ADDRESS(($AO944-1)*3+$AP944+5,$AQ944+20))="",0,INDIRECT(ADDRESS(($AO944-1)*3+$AP944+5,$AQ944+20))),IF(INDIRECT(ADDRESS(($AO944-1)*3+$AP944+5,$AQ944+20))="",0,IF(COUNTIF(INDIRECT(ADDRESS(($AO944-1)*36+($AP944-1)*12+6,COLUMN())):INDIRECT(ADDRESS(($AO944-1)*36+($AP944-1)*12+$AQ944+4,COLUMN())),INDIRECT(ADDRESS(($AO944-1)*3+$AP944+5,$AQ944+20)))&gt;=1,0,INDIRECT(ADDRESS(($AO944-1)*3+$AP944+5,$AQ944+20)))))</f>
        <v>0</v>
      </c>
      <c r="AU944" s="304">
        <f ca="1">COUNTIF(INDIRECT("U"&amp;(ROW()+12*(($AO944-1)*3+$AP944)-ROW())/12+5):INDIRECT("AF"&amp;(ROW()+12*(($AO944-1)*3+$AP944)-ROW())/12+5),AT944)</f>
        <v>0</v>
      </c>
      <c r="AV944" s="304">
        <f ca="1">IF(AND(AR944+AT944&gt;0,AS944+AU944&gt;0),COUNTIF(AV$6:AV943,"&gt;0")+1,0)</f>
        <v>0</v>
      </c>
    </row>
    <row r="945" spans="41:48" x14ac:dyDescent="0.15">
      <c r="AO945" s="304">
        <v>27</v>
      </c>
      <c r="AP945" s="304">
        <v>1</v>
      </c>
      <c r="AQ945" s="304">
        <v>4</v>
      </c>
      <c r="AR945" s="306">
        <f ca="1">IF($AQ945=1,IF(INDIRECT(ADDRESS(($AO945-1)*3+$AP945+5,$AQ945+7))="",0,INDIRECT(ADDRESS(($AO945-1)*3+$AP945+5,$AQ945+7))),IF(INDIRECT(ADDRESS(($AO945-1)*3+$AP945+5,$AQ945+7))="",0,IF(COUNTIF(INDIRECT(ADDRESS(($AO945-1)*36+($AP945-1)*12+6,COLUMN())):INDIRECT(ADDRESS(($AO945-1)*36+($AP945-1)*12+$AQ945+4,COLUMN())),INDIRECT(ADDRESS(($AO945-1)*3+$AP945+5,$AQ945+7)))&gt;=1,0,INDIRECT(ADDRESS(($AO945-1)*3+$AP945+5,$AQ945+7)))))</f>
        <v>0</v>
      </c>
      <c r="AS945" s="304">
        <f ca="1">COUNTIF(INDIRECT("H"&amp;(ROW()+12*(($AO945-1)*3+$AP945)-ROW())/12+5):INDIRECT("S"&amp;(ROW()+12*(($AO945-1)*3+$AP945)-ROW())/12+5),AR945)</f>
        <v>0</v>
      </c>
      <c r="AT945" s="306">
        <f ca="1">IF($AQ945=1,IF(INDIRECT(ADDRESS(($AO945-1)*3+$AP945+5,$AQ945+20))="",0,INDIRECT(ADDRESS(($AO945-1)*3+$AP945+5,$AQ945+20))),IF(INDIRECT(ADDRESS(($AO945-1)*3+$AP945+5,$AQ945+20))="",0,IF(COUNTIF(INDIRECT(ADDRESS(($AO945-1)*36+($AP945-1)*12+6,COLUMN())):INDIRECT(ADDRESS(($AO945-1)*36+($AP945-1)*12+$AQ945+4,COLUMN())),INDIRECT(ADDRESS(($AO945-1)*3+$AP945+5,$AQ945+20)))&gt;=1,0,INDIRECT(ADDRESS(($AO945-1)*3+$AP945+5,$AQ945+20)))))</f>
        <v>0</v>
      </c>
      <c r="AU945" s="304">
        <f ca="1">COUNTIF(INDIRECT("U"&amp;(ROW()+12*(($AO945-1)*3+$AP945)-ROW())/12+5):INDIRECT("AF"&amp;(ROW()+12*(($AO945-1)*3+$AP945)-ROW())/12+5),AT945)</f>
        <v>0</v>
      </c>
      <c r="AV945" s="304">
        <f ca="1">IF(AND(AR945+AT945&gt;0,AS945+AU945&gt;0),COUNTIF(AV$6:AV944,"&gt;0")+1,0)</f>
        <v>0</v>
      </c>
    </row>
    <row r="946" spans="41:48" x14ac:dyDescent="0.15">
      <c r="AO946" s="304">
        <v>27</v>
      </c>
      <c r="AP946" s="304">
        <v>1</v>
      </c>
      <c r="AQ946" s="304">
        <v>5</v>
      </c>
      <c r="AR946" s="306">
        <f ca="1">IF($AQ946=1,IF(INDIRECT(ADDRESS(($AO946-1)*3+$AP946+5,$AQ946+7))="",0,INDIRECT(ADDRESS(($AO946-1)*3+$AP946+5,$AQ946+7))),IF(INDIRECT(ADDRESS(($AO946-1)*3+$AP946+5,$AQ946+7))="",0,IF(COUNTIF(INDIRECT(ADDRESS(($AO946-1)*36+($AP946-1)*12+6,COLUMN())):INDIRECT(ADDRESS(($AO946-1)*36+($AP946-1)*12+$AQ946+4,COLUMN())),INDIRECT(ADDRESS(($AO946-1)*3+$AP946+5,$AQ946+7)))&gt;=1,0,INDIRECT(ADDRESS(($AO946-1)*3+$AP946+5,$AQ946+7)))))</f>
        <v>0</v>
      </c>
      <c r="AS946" s="304">
        <f ca="1">COUNTIF(INDIRECT("H"&amp;(ROW()+12*(($AO946-1)*3+$AP946)-ROW())/12+5):INDIRECT("S"&amp;(ROW()+12*(($AO946-1)*3+$AP946)-ROW())/12+5),AR946)</f>
        <v>0</v>
      </c>
      <c r="AT946" s="306">
        <f ca="1">IF($AQ946=1,IF(INDIRECT(ADDRESS(($AO946-1)*3+$AP946+5,$AQ946+20))="",0,INDIRECT(ADDRESS(($AO946-1)*3+$AP946+5,$AQ946+20))),IF(INDIRECT(ADDRESS(($AO946-1)*3+$AP946+5,$AQ946+20))="",0,IF(COUNTIF(INDIRECT(ADDRESS(($AO946-1)*36+($AP946-1)*12+6,COLUMN())):INDIRECT(ADDRESS(($AO946-1)*36+($AP946-1)*12+$AQ946+4,COLUMN())),INDIRECT(ADDRESS(($AO946-1)*3+$AP946+5,$AQ946+20)))&gt;=1,0,INDIRECT(ADDRESS(($AO946-1)*3+$AP946+5,$AQ946+20)))))</f>
        <v>0</v>
      </c>
      <c r="AU946" s="304">
        <f ca="1">COUNTIF(INDIRECT("U"&amp;(ROW()+12*(($AO946-1)*3+$AP946)-ROW())/12+5):INDIRECT("AF"&amp;(ROW()+12*(($AO946-1)*3+$AP946)-ROW())/12+5),AT946)</f>
        <v>0</v>
      </c>
      <c r="AV946" s="304">
        <f ca="1">IF(AND(AR946+AT946&gt;0,AS946+AU946&gt;0),COUNTIF(AV$6:AV945,"&gt;0")+1,0)</f>
        <v>0</v>
      </c>
    </row>
    <row r="947" spans="41:48" x14ac:dyDescent="0.15">
      <c r="AO947" s="304">
        <v>27</v>
      </c>
      <c r="AP947" s="304">
        <v>1</v>
      </c>
      <c r="AQ947" s="304">
        <v>6</v>
      </c>
      <c r="AR947" s="306">
        <f ca="1">IF($AQ947=1,IF(INDIRECT(ADDRESS(($AO947-1)*3+$AP947+5,$AQ947+7))="",0,INDIRECT(ADDRESS(($AO947-1)*3+$AP947+5,$AQ947+7))),IF(INDIRECT(ADDRESS(($AO947-1)*3+$AP947+5,$AQ947+7))="",0,IF(COUNTIF(INDIRECT(ADDRESS(($AO947-1)*36+($AP947-1)*12+6,COLUMN())):INDIRECT(ADDRESS(($AO947-1)*36+($AP947-1)*12+$AQ947+4,COLUMN())),INDIRECT(ADDRESS(($AO947-1)*3+$AP947+5,$AQ947+7)))&gt;=1,0,INDIRECT(ADDRESS(($AO947-1)*3+$AP947+5,$AQ947+7)))))</f>
        <v>0</v>
      </c>
      <c r="AS947" s="304">
        <f ca="1">COUNTIF(INDIRECT("H"&amp;(ROW()+12*(($AO947-1)*3+$AP947)-ROW())/12+5):INDIRECT("S"&amp;(ROW()+12*(($AO947-1)*3+$AP947)-ROW())/12+5),AR947)</f>
        <v>0</v>
      </c>
      <c r="AT947" s="306">
        <f ca="1">IF($AQ947=1,IF(INDIRECT(ADDRESS(($AO947-1)*3+$AP947+5,$AQ947+20))="",0,INDIRECT(ADDRESS(($AO947-1)*3+$AP947+5,$AQ947+20))),IF(INDIRECT(ADDRESS(($AO947-1)*3+$AP947+5,$AQ947+20))="",0,IF(COUNTIF(INDIRECT(ADDRESS(($AO947-1)*36+($AP947-1)*12+6,COLUMN())):INDIRECT(ADDRESS(($AO947-1)*36+($AP947-1)*12+$AQ947+4,COLUMN())),INDIRECT(ADDRESS(($AO947-1)*3+$AP947+5,$AQ947+20)))&gt;=1,0,INDIRECT(ADDRESS(($AO947-1)*3+$AP947+5,$AQ947+20)))))</f>
        <v>0</v>
      </c>
      <c r="AU947" s="304">
        <f ca="1">COUNTIF(INDIRECT("U"&amp;(ROW()+12*(($AO947-1)*3+$AP947)-ROW())/12+5):INDIRECT("AF"&amp;(ROW()+12*(($AO947-1)*3+$AP947)-ROW())/12+5),AT947)</f>
        <v>0</v>
      </c>
      <c r="AV947" s="304">
        <f ca="1">IF(AND(AR947+AT947&gt;0,AS947+AU947&gt;0),COUNTIF(AV$6:AV946,"&gt;0")+1,0)</f>
        <v>0</v>
      </c>
    </row>
    <row r="948" spans="41:48" x14ac:dyDescent="0.15">
      <c r="AO948" s="304">
        <v>27</v>
      </c>
      <c r="AP948" s="304">
        <v>1</v>
      </c>
      <c r="AQ948" s="304">
        <v>7</v>
      </c>
      <c r="AR948" s="306">
        <f ca="1">IF($AQ948=1,IF(INDIRECT(ADDRESS(($AO948-1)*3+$AP948+5,$AQ948+7))="",0,INDIRECT(ADDRESS(($AO948-1)*3+$AP948+5,$AQ948+7))),IF(INDIRECT(ADDRESS(($AO948-1)*3+$AP948+5,$AQ948+7))="",0,IF(COUNTIF(INDIRECT(ADDRESS(($AO948-1)*36+($AP948-1)*12+6,COLUMN())):INDIRECT(ADDRESS(($AO948-1)*36+($AP948-1)*12+$AQ948+4,COLUMN())),INDIRECT(ADDRESS(($AO948-1)*3+$AP948+5,$AQ948+7)))&gt;=1,0,INDIRECT(ADDRESS(($AO948-1)*3+$AP948+5,$AQ948+7)))))</f>
        <v>0</v>
      </c>
      <c r="AS948" s="304">
        <f ca="1">COUNTIF(INDIRECT("H"&amp;(ROW()+12*(($AO948-1)*3+$AP948)-ROW())/12+5):INDIRECT("S"&amp;(ROW()+12*(($AO948-1)*3+$AP948)-ROW())/12+5),AR948)</f>
        <v>0</v>
      </c>
      <c r="AT948" s="306">
        <f ca="1">IF($AQ948=1,IF(INDIRECT(ADDRESS(($AO948-1)*3+$AP948+5,$AQ948+20))="",0,INDIRECT(ADDRESS(($AO948-1)*3+$AP948+5,$AQ948+20))),IF(INDIRECT(ADDRESS(($AO948-1)*3+$AP948+5,$AQ948+20))="",0,IF(COUNTIF(INDIRECT(ADDRESS(($AO948-1)*36+($AP948-1)*12+6,COLUMN())):INDIRECT(ADDRESS(($AO948-1)*36+($AP948-1)*12+$AQ948+4,COLUMN())),INDIRECT(ADDRESS(($AO948-1)*3+$AP948+5,$AQ948+20)))&gt;=1,0,INDIRECT(ADDRESS(($AO948-1)*3+$AP948+5,$AQ948+20)))))</f>
        <v>0</v>
      </c>
      <c r="AU948" s="304">
        <f ca="1">COUNTIF(INDIRECT("U"&amp;(ROW()+12*(($AO948-1)*3+$AP948)-ROW())/12+5):INDIRECT("AF"&amp;(ROW()+12*(($AO948-1)*3+$AP948)-ROW())/12+5),AT948)</f>
        <v>0</v>
      </c>
      <c r="AV948" s="304">
        <f ca="1">IF(AND(AR948+AT948&gt;0,AS948+AU948&gt;0),COUNTIF(AV$6:AV947,"&gt;0")+1,0)</f>
        <v>0</v>
      </c>
    </row>
    <row r="949" spans="41:48" x14ac:dyDescent="0.15">
      <c r="AO949" s="304">
        <v>27</v>
      </c>
      <c r="AP949" s="304">
        <v>1</v>
      </c>
      <c r="AQ949" s="304">
        <v>8</v>
      </c>
      <c r="AR949" s="306">
        <f ca="1">IF($AQ949=1,IF(INDIRECT(ADDRESS(($AO949-1)*3+$AP949+5,$AQ949+7))="",0,INDIRECT(ADDRESS(($AO949-1)*3+$AP949+5,$AQ949+7))),IF(INDIRECT(ADDRESS(($AO949-1)*3+$AP949+5,$AQ949+7))="",0,IF(COUNTIF(INDIRECT(ADDRESS(($AO949-1)*36+($AP949-1)*12+6,COLUMN())):INDIRECT(ADDRESS(($AO949-1)*36+($AP949-1)*12+$AQ949+4,COLUMN())),INDIRECT(ADDRESS(($AO949-1)*3+$AP949+5,$AQ949+7)))&gt;=1,0,INDIRECT(ADDRESS(($AO949-1)*3+$AP949+5,$AQ949+7)))))</f>
        <v>0</v>
      </c>
      <c r="AS949" s="304">
        <f ca="1">COUNTIF(INDIRECT("H"&amp;(ROW()+12*(($AO949-1)*3+$AP949)-ROW())/12+5):INDIRECT("S"&amp;(ROW()+12*(($AO949-1)*3+$AP949)-ROW())/12+5),AR949)</f>
        <v>0</v>
      </c>
      <c r="AT949" s="306">
        <f ca="1">IF($AQ949=1,IF(INDIRECT(ADDRESS(($AO949-1)*3+$AP949+5,$AQ949+20))="",0,INDIRECT(ADDRESS(($AO949-1)*3+$AP949+5,$AQ949+20))),IF(INDIRECT(ADDRESS(($AO949-1)*3+$AP949+5,$AQ949+20))="",0,IF(COUNTIF(INDIRECT(ADDRESS(($AO949-1)*36+($AP949-1)*12+6,COLUMN())):INDIRECT(ADDRESS(($AO949-1)*36+($AP949-1)*12+$AQ949+4,COLUMN())),INDIRECT(ADDRESS(($AO949-1)*3+$AP949+5,$AQ949+20)))&gt;=1,0,INDIRECT(ADDRESS(($AO949-1)*3+$AP949+5,$AQ949+20)))))</f>
        <v>0</v>
      </c>
      <c r="AU949" s="304">
        <f ca="1">COUNTIF(INDIRECT("U"&amp;(ROW()+12*(($AO949-1)*3+$AP949)-ROW())/12+5):INDIRECT("AF"&amp;(ROW()+12*(($AO949-1)*3+$AP949)-ROW())/12+5),AT949)</f>
        <v>0</v>
      </c>
      <c r="AV949" s="304">
        <f ca="1">IF(AND(AR949+AT949&gt;0,AS949+AU949&gt;0),COUNTIF(AV$6:AV948,"&gt;0")+1,0)</f>
        <v>0</v>
      </c>
    </row>
    <row r="950" spans="41:48" x14ac:dyDescent="0.15">
      <c r="AO950" s="304">
        <v>27</v>
      </c>
      <c r="AP950" s="304">
        <v>1</v>
      </c>
      <c r="AQ950" s="304">
        <v>9</v>
      </c>
      <c r="AR950" s="306">
        <f ca="1">IF($AQ950=1,IF(INDIRECT(ADDRESS(($AO950-1)*3+$AP950+5,$AQ950+7))="",0,INDIRECT(ADDRESS(($AO950-1)*3+$AP950+5,$AQ950+7))),IF(INDIRECT(ADDRESS(($AO950-1)*3+$AP950+5,$AQ950+7))="",0,IF(COUNTIF(INDIRECT(ADDRESS(($AO950-1)*36+($AP950-1)*12+6,COLUMN())):INDIRECT(ADDRESS(($AO950-1)*36+($AP950-1)*12+$AQ950+4,COLUMN())),INDIRECT(ADDRESS(($AO950-1)*3+$AP950+5,$AQ950+7)))&gt;=1,0,INDIRECT(ADDRESS(($AO950-1)*3+$AP950+5,$AQ950+7)))))</f>
        <v>0</v>
      </c>
      <c r="AS950" s="304">
        <f ca="1">COUNTIF(INDIRECT("H"&amp;(ROW()+12*(($AO950-1)*3+$AP950)-ROW())/12+5):INDIRECT("S"&amp;(ROW()+12*(($AO950-1)*3+$AP950)-ROW())/12+5),AR950)</f>
        <v>0</v>
      </c>
      <c r="AT950" s="306">
        <f ca="1">IF($AQ950=1,IF(INDIRECT(ADDRESS(($AO950-1)*3+$AP950+5,$AQ950+20))="",0,INDIRECT(ADDRESS(($AO950-1)*3+$AP950+5,$AQ950+20))),IF(INDIRECT(ADDRESS(($AO950-1)*3+$AP950+5,$AQ950+20))="",0,IF(COUNTIF(INDIRECT(ADDRESS(($AO950-1)*36+($AP950-1)*12+6,COLUMN())):INDIRECT(ADDRESS(($AO950-1)*36+($AP950-1)*12+$AQ950+4,COLUMN())),INDIRECT(ADDRESS(($AO950-1)*3+$AP950+5,$AQ950+20)))&gt;=1,0,INDIRECT(ADDRESS(($AO950-1)*3+$AP950+5,$AQ950+20)))))</f>
        <v>0</v>
      </c>
      <c r="AU950" s="304">
        <f ca="1">COUNTIF(INDIRECT("U"&amp;(ROW()+12*(($AO950-1)*3+$AP950)-ROW())/12+5):INDIRECT("AF"&amp;(ROW()+12*(($AO950-1)*3+$AP950)-ROW())/12+5),AT950)</f>
        <v>0</v>
      </c>
      <c r="AV950" s="304">
        <f ca="1">IF(AND(AR950+AT950&gt;0,AS950+AU950&gt;0),COUNTIF(AV$6:AV949,"&gt;0")+1,0)</f>
        <v>0</v>
      </c>
    </row>
    <row r="951" spans="41:48" x14ac:dyDescent="0.15">
      <c r="AO951" s="304">
        <v>27</v>
      </c>
      <c r="AP951" s="304">
        <v>1</v>
      </c>
      <c r="AQ951" s="304">
        <v>10</v>
      </c>
      <c r="AR951" s="306">
        <f ca="1">IF($AQ951=1,IF(INDIRECT(ADDRESS(($AO951-1)*3+$AP951+5,$AQ951+7))="",0,INDIRECT(ADDRESS(($AO951-1)*3+$AP951+5,$AQ951+7))),IF(INDIRECT(ADDRESS(($AO951-1)*3+$AP951+5,$AQ951+7))="",0,IF(COUNTIF(INDIRECT(ADDRESS(($AO951-1)*36+($AP951-1)*12+6,COLUMN())):INDIRECT(ADDRESS(($AO951-1)*36+($AP951-1)*12+$AQ951+4,COLUMN())),INDIRECT(ADDRESS(($AO951-1)*3+$AP951+5,$AQ951+7)))&gt;=1,0,INDIRECT(ADDRESS(($AO951-1)*3+$AP951+5,$AQ951+7)))))</f>
        <v>0</v>
      </c>
      <c r="AS951" s="304">
        <f ca="1">COUNTIF(INDIRECT("H"&amp;(ROW()+12*(($AO951-1)*3+$AP951)-ROW())/12+5):INDIRECT("S"&amp;(ROW()+12*(($AO951-1)*3+$AP951)-ROW())/12+5),AR951)</f>
        <v>0</v>
      </c>
      <c r="AT951" s="306">
        <f ca="1">IF($AQ951=1,IF(INDIRECT(ADDRESS(($AO951-1)*3+$AP951+5,$AQ951+20))="",0,INDIRECT(ADDRESS(($AO951-1)*3+$AP951+5,$AQ951+20))),IF(INDIRECT(ADDRESS(($AO951-1)*3+$AP951+5,$AQ951+20))="",0,IF(COUNTIF(INDIRECT(ADDRESS(($AO951-1)*36+($AP951-1)*12+6,COLUMN())):INDIRECT(ADDRESS(($AO951-1)*36+($AP951-1)*12+$AQ951+4,COLUMN())),INDIRECT(ADDRESS(($AO951-1)*3+$AP951+5,$AQ951+20)))&gt;=1,0,INDIRECT(ADDRESS(($AO951-1)*3+$AP951+5,$AQ951+20)))))</f>
        <v>0</v>
      </c>
      <c r="AU951" s="304">
        <f ca="1">COUNTIF(INDIRECT("U"&amp;(ROW()+12*(($AO951-1)*3+$AP951)-ROW())/12+5):INDIRECT("AF"&amp;(ROW()+12*(($AO951-1)*3+$AP951)-ROW())/12+5),AT951)</f>
        <v>0</v>
      </c>
      <c r="AV951" s="304">
        <f ca="1">IF(AND(AR951+AT951&gt;0,AS951+AU951&gt;0),COUNTIF(AV$6:AV950,"&gt;0")+1,0)</f>
        <v>0</v>
      </c>
    </row>
    <row r="952" spans="41:48" x14ac:dyDescent="0.15">
      <c r="AO952" s="304">
        <v>27</v>
      </c>
      <c r="AP952" s="304">
        <v>1</v>
      </c>
      <c r="AQ952" s="304">
        <v>11</v>
      </c>
      <c r="AR952" s="306">
        <f ca="1">IF($AQ952=1,IF(INDIRECT(ADDRESS(($AO952-1)*3+$AP952+5,$AQ952+7))="",0,INDIRECT(ADDRESS(($AO952-1)*3+$AP952+5,$AQ952+7))),IF(INDIRECT(ADDRESS(($AO952-1)*3+$AP952+5,$AQ952+7))="",0,IF(COUNTIF(INDIRECT(ADDRESS(($AO952-1)*36+($AP952-1)*12+6,COLUMN())):INDIRECT(ADDRESS(($AO952-1)*36+($AP952-1)*12+$AQ952+4,COLUMN())),INDIRECT(ADDRESS(($AO952-1)*3+$AP952+5,$AQ952+7)))&gt;=1,0,INDIRECT(ADDRESS(($AO952-1)*3+$AP952+5,$AQ952+7)))))</f>
        <v>0</v>
      </c>
      <c r="AS952" s="304">
        <f ca="1">COUNTIF(INDIRECT("H"&amp;(ROW()+12*(($AO952-1)*3+$AP952)-ROW())/12+5):INDIRECT("S"&amp;(ROW()+12*(($AO952-1)*3+$AP952)-ROW())/12+5),AR952)</f>
        <v>0</v>
      </c>
      <c r="AT952" s="306">
        <f ca="1">IF($AQ952=1,IF(INDIRECT(ADDRESS(($AO952-1)*3+$AP952+5,$AQ952+20))="",0,INDIRECT(ADDRESS(($AO952-1)*3+$AP952+5,$AQ952+20))),IF(INDIRECT(ADDRESS(($AO952-1)*3+$AP952+5,$AQ952+20))="",0,IF(COUNTIF(INDIRECT(ADDRESS(($AO952-1)*36+($AP952-1)*12+6,COLUMN())):INDIRECT(ADDRESS(($AO952-1)*36+($AP952-1)*12+$AQ952+4,COLUMN())),INDIRECT(ADDRESS(($AO952-1)*3+$AP952+5,$AQ952+20)))&gt;=1,0,INDIRECT(ADDRESS(($AO952-1)*3+$AP952+5,$AQ952+20)))))</f>
        <v>0</v>
      </c>
      <c r="AU952" s="304">
        <f ca="1">COUNTIF(INDIRECT("U"&amp;(ROW()+12*(($AO952-1)*3+$AP952)-ROW())/12+5):INDIRECT("AF"&amp;(ROW()+12*(($AO952-1)*3+$AP952)-ROW())/12+5),AT952)</f>
        <v>0</v>
      </c>
      <c r="AV952" s="304">
        <f ca="1">IF(AND(AR952+AT952&gt;0,AS952+AU952&gt;0),COUNTIF(AV$6:AV951,"&gt;0")+1,0)</f>
        <v>0</v>
      </c>
    </row>
    <row r="953" spans="41:48" x14ac:dyDescent="0.15">
      <c r="AO953" s="304">
        <v>27</v>
      </c>
      <c r="AP953" s="304">
        <v>1</v>
      </c>
      <c r="AQ953" s="304">
        <v>12</v>
      </c>
      <c r="AR953" s="306">
        <f ca="1">IF($AQ953=1,IF(INDIRECT(ADDRESS(($AO953-1)*3+$AP953+5,$AQ953+7))="",0,INDIRECT(ADDRESS(($AO953-1)*3+$AP953+5,$AQ953+7))),IF(INDIRECT(ADDRESS(($AO953-1)*3+$AP953+5,$AQ953+7))="",0,IF(COUNTIF(INDIRECT(ADDRESS(($AO953-1)*36+($AP953-1)*12+6,COLUMN())):INDIRECT(ADDRESS(($AO953-1)*36+($AP953-1)*12+$AQ953+4,COLUMN())),INDIRECT(ADDRESS(($AO953-1)*3+$AP953+5,$AQ953+7)))&gt;=1,0,INDIRECT(ADDRESS(($AO953-1)*3+$AP953+5,$AQ953+7)))))</f>
        <v>0</v>
      </c>
      <c r="AS953" s="304">
        <f ca="1">COUNTIF(INDIRECT("H"&amp;(ROW()+12*(($AO953-1)*3+$AP953)-ROW())/12+5):INDIRECT("S"&amp;(ROW()+12*(($AO953-1)*3+$AP953)-ROW())/12+5),AR953)</f>
        <v>0</v>
      </c>
      <c r="AT953" s="306">
        <f ca="1">IF($AQ953=1,IF(INDIRECT(ADDRESS(($AO953-1)*3+$AP953+5,$AQ953+20))="",0,INDIRECT(ADDRESS(($AO953-1)*3+$AP953+5,$AQ953+20))),IF(INDIRECT(ADDRESS(($AO953-1)*3+$AP953+5,$AQ953+20))="",0,IF(COUNTIF(INDIRECT(ADDRESS(($AO953-1)*36+($AP953-1)*12+6,COLUMN())):INDIRECT(ADDRESS(($AO953-1)*36+($AP953-1)*12+$AQ953+4,COLUMN())),INDIRECT(ADDRESS(($AO953-1)*3+$AP953+5,$AQ953+20)))&gt;=1,0,INDIRECT(ADDRESS(($AO953-1)*3+$AP953+5,$AQ953+20)))))</f>
        <v>0</v>
      </c>
      <c r="AU953" s="304">
        <f ca="1">COUNTIF(INDIRECT("U"&amp;(ROW()+12*(($AO953-1)*3+$AP953)-ROW())/12+5):INDIRECT("AF"&amp;(ROW()+12*(($AO953-1)*3+$AP953)-ROW())/12+5),AT953)</f>
        <v>0</v>
      </c>
      <c r="AV953" s="304">
        <f ca="1">IF(AND(AR953+AT953&gt;0,AS953+AU953&gt;0),COUNTIF(AV$6:AV952,"&gt;0")+1,0)</f>
        <v>0</v>
      </c>
    </row>
    <row r="954" spans="41:48" x14ac:dyDescent="0.15">
      <c r="AO954" s="304">
        <v>27</v>
      </c>
      <c r="AP954" s="304">
        <v>2</v>
      </c>
      <c r="AQ954" s="304">
        <v>1</v>
      </c>
      <c r="AR954" s="306">
        <f ca="1">IF($AQ954=1,IF(INDIRECT(ADDRESS(($AO954-1)*3+$AP954+5,$AQ954+7))="",0,INDIRECT(ADDRESS(($AO954-1)*3+$AP954+5,$AQ954+7))),IF(INDIRECT(ADDRESS(($AO954-1)*3+$AP954+5,$AQ954+7))="",0,IF(COUNTIF(INDIRECT(ADDRESS(($AO954-1)*36+($AP954-1)*12+6,COLUMN())):INDIRECT(ADDRESS(($AO954-1)*36+($AP954-1)*12+$AQ954+4,COLUMN())),INDIRECT(ADDRESS(($AO954-1)*3+$AP954+5,$AQ954+7)))&gt;=1,0,INDIRECT(ADDRESS(($AO954-1)*3+$AP954+5,$AQ954+7)))))</f>
        <v>0</v>
      </c>
      <c r="AS954" s="304">
        <f ca="1">COUNTIF(INDIRECT("H"&amp;(ROW()+12*(($AO954-1)*3+$AP954)-ROW())/12+5):INDIRECT("S"&amp;(ROW()+12*(($AO954-1)*3+$AP954)-ROW())/12+5),AR954)</f>
        <v>0</v>
      </c>
      <c r="AT954" s="306">
        <f ca="1">IF($AQ954=1,IF(INDIRECT(ADDRESS(($AO954-1)*3+$AP954+5,$AQ954+20))="",0,INDIRECT(ADDRESS(($AO954-1)*3+$AP954+5,$AQ954+20))),IF(INDIRECT(ADDRESS(($AO954-1)*3+$AP954+5,$AQ954+20))="",0,IF(COUNTIF(INDIRECT(ADDRESS(($AO954-1)*36+($AP954-1)*12+6,COLUMN())):INDIRECT(ADDRESS(($AO954-1)*36+($AP954-1)*12+$AQ954+4,COLUMN())),INDIRECT(ADDRESS(($AO954-1)*3+$AP954+5,$AQ954+20)))&gt;=1,0,INDIRECT(ADDRESS(($AO954-1)*3+$AP954+5,$AQ954+20)))))</f>
        <v>0</v>
      </c>
      <c r="AU954" s="304">
        <f ca="1">COUNTIF(INDIRECT("U"&amp;(ROW()+12*(($AO954-1)*3+$AP954)-ROW())/12+5):INDIRECT("AF"&amp;(ROW()+12*(($AO954-1)*3+$AP954)-ROW())/12+5),AT954)</f>
        <v>0</v>
      </c>
      <c r="AV954" s="304">
        <f ca="1">IF(AND(AR954+AT954&gt;0,AS954+AU954&gt;0),COUNTIF(AV$6:AV953,"&gt;0")+1,0)</f>
        <v>0</v>
      </c>
    </row>
    <row r="955" spans="41:48" x14ac:dyDescent="0.15">
      <c r="AO955" s="304">
        <v>27</v>
      </c>
      <c r="AP955" s="304">
        <v>2</v>
      </c>
      <c r="AQ955" s="304">
        <v>2</v>
      </c>
      <c r="AR955" s="306">
        <f ca="1">IF($AQ955=1,IF(INDIRECT(ADDRESS(($AO955-1)*3+$AP955+5,$AQ955+7))="",0,INDIRECT(ADDRESS(($AO955-1)*3+$AP955+5,$AQ955+7))),IF(INDIRECT(ADDRESS(($AO955-1)*3+$AP955+5,$AQ955+7))="",0,IF(COUNTIF(INDIRECT(ADDRESS(($AO955-1)*36+($AP955-1)*12+6,COLUMN())):INDIRECT(ADDRESS(($AO955-1)*36+($AP955-1)*12+$AQ955+4,COLUMN())),INDIRECT(ADDRESS(($AO955-1)*3+$AP955+5,$AQ955+7)))&gt;=1,0,INDIRECT(ADDRESS(($AO955-1)*3+$AP955+5,$AQ955+7)))))</f>
        <v>0</v>
      </c>
      <c r="AS955" s="304">
        <f ca="1">COUNTIF(INDIRECT("H"&amp;(ROW()+12*(($AO955-1)*3+$AP955)-ROW())/12+5):INDIRECT("S"&amp;(ROW()+12*(($AO955-1)*3+$AP955)-ROW())/12+5),AR955)</f>
        <v>0</v>
      </c>
      <c r="AT955" s="306">
        <f ca="1">IF($AQ955=1,IF(INDIRECT(ADDRESS(($AO955-1)*3+$AP955+5,$AQ955+20))="",0,INDIRECT(ADDRESS(($AO955-1)*3+$AP955+5,$AQ955+20))),IF(INDIRECT(ADDRESS(($AO955-1)*3+$AP955+5,$AQ955+20))="",0,IF(COUNTIF(INDIRECT(ADDRESS(($AO955-1)*36+($AP955-1)*12+6,COLUMN())):INDIRECT(ADDRESS(($AO955-1)*36+($AP955-1)*12+$AQ955+4,COLUMN())),INDIRECT(ADDRESS(($AO955-1)*3+$AP955+5,$AQ955+20)))&gt;=1,0,INDIRECT(ADDRESS(($AO955-1)*3+$AP955+5,$AQ955+20)))))</f>
        <v>0</v>
      </c>
      <c r="AU955" s="304">
        <f ca="1">COUNTIF(INDIRECT("U"&amp;(ROW()+12*(($AO955-1)*3+$AP955)-ROW())/12+5):INDIRECT("AF"&amp;(ROW()+12*(($AO955-1)*3+$AP955)-ROW())/12+5),AT955)</f>
        <v>0</v>
      </c>
      <c r="AV955" s="304">
        <f ca="1">IF(AND(AR955+AT955&gt;0,AS955+AU955&gt;0),COUNTIF(AV$6:AV954,"&gt;0")+1,0)</f>
        <v>0</v>
      </c>
    </row>
    <row r="956" spans="41:48" x14ac:dyDescent="0.15">
      <c r="AO956" s="304">
        <v>27</v>
      </c>
      <c r="AP956" s="304">
        <v>2</v>
      </c>
      <c r="AQ956" s="304">
        <v>3</v>
      </c>
      <c r="AR956" s="306">
        <f ca="1">IF($AQ956=1,IF(INDIRECT(ADDRESS(($AO956-1)*3+$AP956+5,$AQ956+7))="",0,INDIRECT(ADDRESS(($AO956-1)*3+$AP956+5,$AQ956+7))),IF(INDIRECT(ADDRESS(($AO956-1)*3+$AP956+5,$AQ956+7))="",0,IF(COUNTIF(INDIRECT(ADDRESS(($AO956-1)*36+($AP956-1)*12+6,COLUMN())):INDIRECT(ADDRESS(($AO956-1)*36+($AP956-1)*12+$AQ956+4,COLUMN())),INDIRECT(ADDRESS(($AO956-1)*3+$AP956+5,$AQ956+7)))&gt;=1,0,INDIRECT(ADDRESS(($AO956-1)*3+$AP956+5,$AQ956+7)))))</f>
        <v>0</v>
      </c>
      <c r="AS956" s="304">
        <f ca="1">COUNTIF(INDIRECT("H"&amp;(ROW()+12*(($AO956-1)*3+$AP956)-ROW())/12+5):INDIRECT("S"&amp;(ROW()+12*(($AO956-1)*3+$AP956)-ROW())/12+5),AR956)</f>
        <v>0</v>
      </c>
      <c r="AT956" s="306">
        <f ca="1">IF($AQ956=1,IF(INDIRECT(ADDRESS(($AO956-1)*3+$AP956+5,$AQ956+20))="",0,INDIRECT(ADDRESS(($AO956-1)*3+$AP956+5,$AQ956+20))),IF(INDIRECT(ADDRESS(($AO956-1)*3+$AP956+5,$AQ956+20))="",0,IF(COUNTIF(INDIRECT(ADDRESS(($AO956-1)*36+($AP956-1)*12+6,COLUMN())):INDIRECT(ADDRESS(($AO956-1)*36+($AP956-1)*12+$AQ956+4,COLUMN())),INDIRECT(ADDRESS(($AO956-1)*3+$AP956+5,$AQ956+20)))&gt;=1,0,INDIRECT(ADDRESS(($AO956-1)*3+$AP956+5,$AQ956+20)))))</f>
        <v>0</v>
      </c>
      <c r="AU956" s="304">
        <f ca="1">COUNTIF(INDIRECT("U"&amp;(ROW()+12*(($AO956-1)*3+$AP956)-ROW())/12+5):INDIRECT("AF"&amp;(ROW()+12*(($AO956-1)*3+$AP956)-ROW())/12+5),AT956)</f>
        <v>0</v>
      </c>
      <c r="AV956" s="304">
        <f ca="1">IF(AND(AR956+AT956&gt;0,AS956+AU956&gt;0),COUNTIF(AV$6:AV955,"&gt;0")+1,0)</f>
        <v>0</v>
      </c>
    </row>
    <row r="957" spans="41:48" x14ac:dyDescent="0.15">
      <c r="AO957" s="304">
        <v>27</v>
      </c>
      <c r="AP957" s="304">
        <v>2</v>
      </c>
      <c r="AQ957" s="304">
        <v>4</v>
      </c>
      <c r="AR957" s="306">
        <f ca="1">IF($AQ957=1,IF(INDIRECT(ADDRESS(($AO957-1)*3+$AP957+5,$AQ957+7))="",0,INDIRECT(ADDRESS(($AO957-1)*3+$AP957+5,$AQ957+7))),IF(INDIRECT(ADDRESS(($AO957-1)*3+$AP957+5,$AQ957+7))="",0,IF(COUNTIF(INDIRECT(ADDRESS(($AO957-1)*36+($AP957-1)*12+6,COLUMN())):INDIRECT(ADDRESS(($AO957-1)*36+($AP957-1)*12+$AQ957+4,COLUMN())),INDIRECT(ADDRESS(($AO957-1)*3+$AP957+5,$AQ957+7)))&gt;=1,0,INDIRECT(ADDRESS(($AO957-1)*3+$AP957+5,$AQ957+7)))))</f>
        <v>0</v>
      </c>
      <c r="AS957" s="304">
        <f ca="1">COUNTIF(INDIRECT("H"&amp;(ROW()+12*(($AO957-1)*3+$AP957)-ROW())/12+5):INDIRECT("S"&amp;(ROW()+12*(($AO957-1)*3+$AP957)-ROW())/12+5),AR957)</f>
        <v>0</v>
      </c>
      <c r="AT957" s="306">
        <f ca="1">IF($AQ957=1,IF(INDIRECT(ADDRESS(($AO957-1)*3+$AP957+5,$AQ957+20))="",0,INDIRECT(ADDRESS(($AO957-1)*3+$AP957+5,$AQ957+20))),IF(INDIRECT(ADDRESS(($AO957-1)*3+$AP957+5,$AQ957+20))="",0,IF(COUNTIF(INDIRECT(ADDRESS(($AO957-1)*36+($AP957-1)*12+6,COLUMN())):INDIRECT(ADDRESS(($AO957-1)*36+($AP957-1)*12+$AQ957+4,COLUMN())),INDIRECT(ADDRESS(($AO957-1)*3+$AP957+5,$AQ957+20)))&gt;=1,0,INDIRECT(ADDRESS(($AO957-1)*3+$AP957+5,$AQ957+20)))))</f>
        <v>0</v>
      </c>
      <c r="AU957" s="304">
        <f ca="1">COUNTIF(INDIRECT("U"&amp;(ROW()+12*(($AO957-1)*3+$AP957)-ROW())/12+5):INDIRECT("AF"&amp;(ROW()+12*(($AO957-1)*3+$AP957)-ROW())/12+5),AT957)</f>
        <v>0</v>
      </c>
      <c r="AV957" s="304">
        <f ca="1">IF(AND(AR957+AT957&gt;0,AS957+AU957&gt;0),COUNTIF(AV$6:AV956,"&gt;0")+1,0)</f>
        <v>0</v>
      </c>
    </row>
    <row r="958" spans="41:48" x14ac:dyDescent="0.15">
      <c r="AO958" s="304">
        <v>27</v>
      </c>
      <c r="AP958" s="304">
        <v>2</v>
      </c>
      <c r="AQ958" s="304">
        <v>5</v>
      </c>
      <c r="AR958" s="306">
        <f ca="1">IF($AQ958=1,IF(INDIRECT(ADDRESS(($AO958-1)*3+$AP958+5,$AQ958+7))="",0,INDIRECT(ADDRESS(($AO958-1)*3+$AP958+5,$AQ958+7))),IF(INDIRECT(ADDRESS(($AO958-1)*3+$AP958+5,$AQ958+7))="",0,IF(COUNTIF(INDIRECT(ADDRESS(($AO958-1)*36+($AP958-1)*12+6,COLUMN())):INDIRECT(ADDRESS(($AO958-1)*36+($AP958-1)*12+$AQ958+4,COLUMN())),INDIRECT(ADDRESS(($AO958-1)*3+$AP958+5,$AQ958+7)))&gt;=1,0,INDIRECT(ADDRESS(($AO958-1)*3+$AP958+5,$AQ958+7)))))</f>
        <v>0</v>
      </c>
      <c r="AS958" s="304">
        <f ca="1">COUNTIF(INDIRECT("H"&amp;(ROW()+12*(($AO958-1)*3+$AP958)-ROW())/12+5):INDIRECT("S"&amp;(ROW()+12*(($AO958-1)*3+$AP958)-ROW())/12+5),AR958)</f>
        <v>0</v>
      </c>
      <c r="AT958" s="306">
        <f ca="1">IF($AQ958=1,IF(INDIRECT(ADDRESS(($AO958-1)*3+$AP958+5,$AQ958+20))="",0,INDIRECT(ADDRESS(($AO958-1)*3+$AP958+5,$AQ958+20))),IF(INDIRECT(ADDRESS(($AO958-1)*3+$AP958+5,$AQ958+20))="",0,IF(COUNTIF(INDIRECT(ADDRESS(($AO958-1)*36+($AP958-1)*12+6,COLUMN())):INDIRECT(ADDRESS(($AO958-1)*36+($AP958-1)*12+$AQ958+4,COLUMN())),INDIRECT(ADDRESS(($AO958-1)*3+$AP958+5,$AQ958+20)))&gt;=1,0,INDIRECT(ADDRESS(($AO958-1)*3+$AP958+5,$AQ958+20)))))</f>
        <v>0</v>
      </c>
      <c r="AU958" s="304">
        <f ca="1">COUNTIF(INDIRECT("U"&amp;(ROW()+12*(($AO958-1)*3+$AP958)-ROW())/12+5):INDIRECT("AF"&amp;(ROW()+12*(($AO958-1)*3+$AP958)-ROW())/12+5),AT958)</f>
        <v>0</v>
      </c>
      <c r="AV958" s="304">
        <f ca="1">IF(AND(AR958+AT958&gt;0,AS958+AU958&gt;0),COUNTIF(AV$6:AV957,"&gt;0")+1,0)</f>
        <v>0</v>
      </c>
    </row>
    <row r="959" spans="41:48" x14ac:dyDescent="0.15">
      <c r="AO959" s="304">
        <v>27</v>
      </c>
      <c r="AP959" s="304">
        <v>2</v>
      </c>
      <c r="AQ959" s="304">
        <v>6</v>
      </c>
      <c r="AR959" s="306">
        <f ca="1">IF($AQ959=1,IF(INDIRECT(ADDRESS(($AO959-1)*3+$AP959+5,$AQ959+7))="",0,INDIRECT(ADDRESS(($AO959-1)*3+$AP959+5,$AQ959+7))),IF(INDIRECT(ADDRESS(($AO959-1)*3+$AP959+5,$AQ959+7))="",0,IF(COUNTIF(INDIRECT(ADDRESS(($AO959-1)*36+($AP959-1)*12+6,COLUMN())):INDIRECT(ADDRESS(($AO959-1)*36+($AP959-1)*12+$AQ959+4,COLUMN())),INDIRECT(ADDRESS(($AO959-1)*3+$AP959+5,$AQ959+7)))&gt;=1,0,INDIRECT(ADDRESS(($AO959-1)*3+$AP959+5,$AQ959+7)))))</f>
        <v>0</v>
      </c>
      <c r="AS959" s="304">
        <f ca="1">COUNTIF(INDIRECT("H"&amp;(ROW()+12*(($AO959-1)*3+$AP959)-ROW())/12+5):INDIRECT("S"&amp;(ROW()+12*(($AO959-1)*3+$AP959)-ROW())/12+5),AR959)</f>
        <v>0</v>
      </c>
      <c r="AT959" s="306">
        <f ca="1">IF($AQ959=1,IF(INDIRECT(ADDRESS(($AO959-1)*3+$AP959+5,$AQ959+20))="",0,INDIRECT(ADDRESS(($AO959-1)*3+$AP959+5,$AQ959+20))),IF(INDIRECT(ADDRESS(($AO959-1)*3+$AP959+5,$AQ959+20))="",0,IF(COUNTIF(INDIRECT(ADDRESS(($AO959-1)*36+($AP959-1)*12+6,COLUMN())):INDIRECT(ADDRESS(($AO959-1)*36+($AP959-1)*12+$AQ959+4,COLUMN())),INDIRECT(ADDRESS(($AO959-1)*3+$AP959+5,$AQ959+20)))&gt;=1,0,INDIRECT(ADDRESS(($AO959-1)*3+$AP959+5,$AQ959+20)))))</f>
        <v>0</v>
      </c>
      <c r="AU959" s="304">
        <f ca="1">COUNTIF(INDIRECT("U"&amp;(ROW()+12*(($AO959-1)*3+$AP959)-ROW())/12+5):INDIRECT("AF"&amp;(ROW()+12*(($AO959-1)*3+$AP959)-ROW())/12+5),AT959)</f>
        <v>0</v>
      </c>
      <c r="AV959" s="304">
        <f ca="1">IF(AND(AR959+AT959&gt;0,AS959+AU959&gt;0),COUNTIF(AV$6:AV958,"&gt;0")+1,0)</f>
        <v>0</v>
      </c>
    </row>
    <row r="960" spans="41:48" x14ac:dyDescent="0.15">
      <c r="AO960" s="304">
        <v>27</v>
      </c>
      <c r="AP960" s="304">
        <v>2</v>
      </c>
      <c r="AQ960" s="304">
        <v>7</v>
      </c>
      <c r="AR960" s="306">
        <f ca="1">IF($AQ960=1,IF(INDIRECT(ADDRESS(($AO960-1)*3+$AP960+5,$AQ960+7))="",0,INDIRECT(ADDRESS(($AO960-1)*3+$AP960+5,$AQ960+7))),IF(INDIRECT(ADDRESS(($AO960-1)*3+$AP960+5,$AQ960+7))="",0,IF(COUNTIF(INDIRECT(ADDRESS(($AO960-1)*36+($AP960-1)*12+6,COLUMN())):INDIRECT(ADDRESS(($AO960-1)*36+($AP960-1)*12+$AQ960+4,COLUMN())),INDIRECT(ADDRESS(($AO960-1)*3+$AP960+5,$AQ960+7)))&gt;=1,0,INDIRECT(ADDRESS(($AO960-1)*3+$AP960+5,$AQ960+7)))))</f>
        <v>0</v>
      </c>
      <c r="AS960" s="304">
        <f ca="1">COUNTIF(INDIRECT("H"&amp;(ROW()+12*(($AO960-1)*3+$AP960)-ROW())/12+5):INDIRECT("S"&amp;(ROW()+12*(($AO960-1)*3+$AP960)-ROW())/12+5),AR960)</f>
        <v>0</v>
      </c>
      <c r="AT960" s="306">
        <f ca="1">IF($AQ960=1,IF(INDIRECT(ADDRESS(($AO960-1)*3+$AP960+5,$AQ960+20))="",0,INDIRECT(ADDRESS(($AO960-1)*3+$AP960+5,$AQ960+20))),IF(INDIRECT(ADDRESS(($AO960-1)*3+$AP960+5,$AQ960+20))="",0,IF(COUNTIF(INDIRECT(ADDRESS(($AO960-1)*36+($AP960-1)*12+6,COLUMN())):INDIRECT(ADDRESS(($AO960-1)*36+($AP960-1)*12+$AQ960+4,COLUMN())),INDIRECT(ADDRESS(($AO960-1)*3+$AP960+5,$AQ960+20)))&gt;=1,0,INDIRECT(ADDRESS(($AO960-1)*3+$AP960+5,$AQ960+20)))))</f>
        <v>0</v>
      </c>
      <c r="AU960" s="304">
        <f ca="1">COUNTIF(INDIRECT("U"&amp;(ROW()+12*(($AO960-1)*3+$AP960)-ROW())/12+5):INDIRECT("AF"&amp;(ROW()+12*(($AO960-1)*3+$AP960)-ROW())/12+5),AT960)</f>
        <v>0</v>
      </c>
      <c r="AV960" s="304">
        <f ca="1">IF(AND(AR960+AT960&gt;0,AS960+AU960&gt;0),COUNTIF(AV$6:AV959,"&gt;0")+1,0)</f>
        <v>0</v>
      </c>
    </row>
    <row r="961" spans="41:48" x14ac:dyDescent="0.15">
      <c r="AO961" s="304">
        <v>27</v>
      </c>
      <c r="AP961" s="304">
        <v>2</v>
      </c>
      <c r="AQ961" s="304">
        <v>8</v>
      </c>
      <c r="AR961" s="306">
        <f ca="1">IF($AQ961=1,IF(INDIRECT(ADDRESS(($AO961-1)*3+$AP961+5,$AQ961+7))="",0,INDIRECT(ADDRESS(($AO961-1)*3+$AP961+5,$AQ961+7))),IF(INDIRECT(ADDRESS(($AO961-1)*3+$AP961+5,$AQ961+7))="",0,IF(COUNTIF(INDIRECT(ADDRESS(($AO961-1)*36+($AP961-1)*12+6,COLUMN())):INDIRECT(ADDRESS(($AO961-1)*36+($AP961-1)*12+$AQ961+4,COLUMN())),INDIRECT(ADDRESS(($AO961-1)*3+$AP961+5,$AQ961+7)))&gt;=1,0,INDIRECT(ADDRESS(($AO961-1)*3+$AP961+5,$AQ961+7)))))</f>
        <v>0</v>
      </c>
      <c r="AS961" s="304">
        <f ca="1">COUNTIF(INDIRECT("H"&amp;(ROW()+12*(($AO961-1)*3+$AP961)-ROW())/12+5):INDIRECT("S"&amp;(ROW()+12*(($AO961-1)*3+$AP961)-ROW())/12+5),AR961)</f>
        <v>0</v>
      </c>
      <c r="AT961" s="306">
        <f ca="1">IF($AQ961=1,IF(INDIRECT(ADDRESS(($AO961-1)*3+$AP961+5,$AQ961+20))="",0,INDIRECT(ADDRESS(($AO961-1)*3+$AP961+5,$AQ961+20))),IF(INDIRECT(ADDRESS(($AO961-1)*3+$AP961+5,$AQ961+20))="",0,IF(COUNTIF(INDIRECT(ADDRESS(($AO961-1)*36+($AP961-1)*12+6,COLUMN())):INDIRECT(ADDRESS(($AO961-1)*36+($AP961-1)*12+$AQ961+4,COLUMN())),INDIRECT(ADDRESS(($AO961-1)*3+$AP961+5,$AQ961+20)))&gt;=1,0,INDIRECT(ADDRESS(($AO961-1)*3+$AP961+5,$AQ961+20)))))</f>
        <v>0</v>
      </c>
      <c r="AU961" s="304">
        <f ca="1">COUNTIF(INDIRECT("U"&amp;(ROW()+12*(($AO961-1)*3+$AP961)-ROW())/12+5):INDIRECT("AF"&amp;(ROW()+12*(($AO961-1)*3+$AP961)-ROW())/12+5),AT961)</f>
        <v>0</v>
      </c>
      <c r="AV961" s="304">
        <f ca="1">IF(AND(AR961+AT961&gt;0,AS961+AU961&gt;0),COUNTIF(AV$6:AV960,"&gt;0")+1,0)</f>
        <v>0</v>
      </c>
    </row>
    <row r="962" spans="41:48" x14ac:dyDescent="0.15">
      <c r="AO962" s="304">
        <v>27</v>
      </c>
      <c r="AP962" s="304">
        <v>2</v>
      </c>
      <c r="AQ962" s="304">
        <v>9</v>
      </c>
      <c r="AR962" s="306">
        <f ca="1">IF($AQ962=1,IF(INDIRECT(ADDRESS(($AO962-1)*3+$AP962+5,$AQ962+7))="",0,INDIRECT(ADDRESS(($AO962-1)*3+$AP962+5,$AQ962+7))),IF(INDIRECT(ADDRESS(($AO962-1)*3+$AP962+5,$AQ962+7))="",0,IF(COUNTIF(INDIRECT(ADDRESS(($AO962-1)*36+($AP962-1)*12+6,COLUMN())):INDIRECT(ADDRESS(($AO962-1)*36+($AP962-1)*12+$AQ962+4,COLUMN())),INDIRECT(ADDRESS(($AO962-1)*3+$AP962+5,$AQ962+7)))&gt;=1,0,INDIRECT(ADDRESS(($AO962-1)*3+$AP962+5,$AQ962+7)))))</f>
        <v>0</v>
      </c>
      <c r="AS962" s="304">
        <f ca="1">COUNTIF(INDIRECT("H"&amp;(ROW()+12*(($AO962-1)*3+$AP962)-ROW())/12+5):INDIRECT("S"&amp;(ROW()+12*(($AO962-1)*3+$AP962)-ROW())/12+5),AR962)</f>
        <v>0</v>
      </c>
      <c r="AT962" s="306">
        <f ca="1">IF($AQ962=1,IF(INDIRECT(ADDRESS(($AO962-1)*3+$AP962+5,$AQ962+20))="",0,INDIRECT(ADDRESS(($AO962-1)*3+$AP962+5,$AQ962+20))),IF(INDIRECT(ADDRESS(($AO962-1)*3+$AP962+5,$AQ962+20))="",0,IF(COUNTIF(INDIRECT(ADDRESS(($AO962-1)*36+($AP962-1)*12+6,COLUMN())):INDIRECT(ADDRESS(($AO962-1)*36+($AP962-1)*12+$AQ962+4,COLUMN())),INDIRECT(ADDRESS(($AO962-1)*3+$AP962+5,$AQ962+20)))&gt;=1,0,INDIRECT(ADDRESS(($AO962-1)*3+$AP962+5,$AQ962+20)))))</f>
        <v>0</v>
      </c>
      <c r="AU962" s="304">
        <f ca="1">COUNTIF(INDIRECT("U"&amp;(ROW()+12*(($AO962-1)*3+$AP962)-ROW())/12+5):INDIRECT("AF"&amp;(ROW()+12*(($AO962-1)*3+$AP962)-ROW())/12+5),AT962)</f>
        <v>0</v>
      </c>
      <c r="AV962" s="304">
        <f ca="1">IF(AND(AR962+AT962&gt;0,AS962+AU962&gt;0),COUNTIF(AV$6:AV961,"&gt;0")+1,0)</f>
        <v>0</v>
      </c>
    </row>
    <row r="963" spans="41:48" x14ac:dyDescent="0.15">
      <c r="AO963" s="304">
        <v>27</v>
      </c>
      <c r="AP963" s="304">
        <v>2</v>
      </c>
      <c r="AQ963" s="304">
        <v>10</v>
      </c>
      <c r="AR963" s="306">
        <f ca="1">IF($AQ963=1,IF(INDIRECT(ADDRESS(($AO963-1)*3+$AP963+5,$AQ963+7))="",0,INDIRECT(ADDRESS(($AO963-1)*3+$AP963+5,$AQ963+7))),IF(INDIRECT(ADDRESS(($AO963-1)*3+$AP963+5,$AQ963+7))="",0,IF(COUNTIF(INDIRECT(ADDRESS(($AO963-1)*36+($AP963-1)*12+6,COLUMN())):INDIRECT(ADDRESS(($AO963-1)*36+($AP963-1)*12+$AQ963+4,COLUMN())),INDIRECT(ADDRESS(($AO963-1)*3+$AP963+5,$AQ963+7)))&gt;=1,0,INDIRECT(ADDRESS(($AO963-1)*3+$AP963+5,$AQ963+7)))))</f>
        <v>0</v>
      </c>
      <c r="AS963" s="304">
        <f ca="1">COUNTIF(INDIRECT("H"&amp;(ROW()+12*(($AO963-1)*3+$AP963)-ROW())/12+5):INDIRECT("S"&amp;(ROW()+12*(($AO963-1)*3+$AP963)-ROW())/12+5),AR963)</f>
        <v>0</v>
      </c>
      <c r="AT963" s="306">
        <f ca="1">IF($AQ963=1,IF(INDIRECT(ADDRESS(($AO963-1)*3+$AP963+5,$AQ963+20))="",0,INDIRECT(ADDRESS(($AO963-1)*3+$AP963+5,$AQ963+20))),IF(INDIRECT(ADDRESS(($AO963-1)*3+$AP963+5,$AQ963+20))="",0,IF(COUNTIF(INDIRECT(ADDRESS(($AO963-1)*36+($AP963-1)*12+6,COLUMN())):INDIRECT(ADDRESS(($AO963-1)*36+($AP963-1)*12+$AQ963+4,COLUMN())),INDIRECT(ADDRESS(($AO963-1)*3+$AP963+5,$AQ963+20)))&gt;=1,0,INDIRECT(ADDRESS(($AO963-1)*3+$AP963+5,$AQ963+20)))))</f>
        <v>0</v>
      </c>
      <c r="AU963" s="304">
        <f ca="1">COUNTIF(INDIRECT("U"&amp;(ROW()+12*(($AO963-1)*3+$AP963)-ROW())/12+5):INDIRECT("AF"&amp;(ROW()+12*(($AO963-1)*3+$AP963)-ROW())/12+5),AT963)</f>
        <v>0</v>
      </c>
      <c r="AV963" s="304">
        <f ca="1">IF(AND(AR963+AT963&gt;0,AS963+AU963&gt;0),COUNTIF(AV$6:AV962,"&gt;0")+1,0)</f>
        <v>0</v>
      </c>
    </row>
    <row r="964" spans="41:48" x14ac:dyDescent="0.15">
      <c r="AO964" s="304">
        <v>27</v>
      </c>
      <c r="AP964" s="304">
        <v>2</v>
      </c>
      <c r="AQ964" s="304">
        <v>11</v>
      </c>
      <c r="AR964" s="306">
        <f ca="1">IF($AQ964=1,IF(INDIRECT(ADDRESS(($AO964-1)*3+$AP964+5,$AQ964+7))="",0,INDIRECT(ADDRESS(($AO964-1)*3+$AP964+5,$AQ964+7))),IF(INDIRECT(ADDRESS(($AO964-1)*3+$AP964+5,$AQ964+7))="",0,IF(COUNTIF(INDIRECT(ADDRESS(($AO964-1)*36+($AP964-1)*12+6,COLUMN())):INDIRECT(ADDRESS(($AO964-1)*36+($AP964-1)*12+$AQ964+4,COLUMN())),INDIRECT(ADDRESS(($AO964-1)*3+$AP964+5,$AQ964+7)))&gt;=1,0,INDIRECT(ADDRESS(($AO964-1)*3+$AP964+5,$AQ964+7)))))</f>
        <v>0</v>
      </c>
      <c r="AS964" s="304">
        <f ca="1">COUNTIF(INDIRECT("H"&amp;(ROW()+12*(($AO964-1)*3+$AP964)-ROW())/12+5):INDIRECT("S"&amp;(ROW()+12*(($AO964-1)*3+$AP964)-ROW())/12+5),AR964)</f>
        <v>0</v>
      </c>
      <c r="AT964" s="306">
        <f ca="1">IF($AQ964=1,IF(INDIRECT(ADDRESS(($AO964-1)*3+$AP964+5,$AQ964+20))="",0,INDIRECT(ADDRESS(($AO964-1)*3+$AP964+5,$AQ964+20))),IF(INDIRECT(ADDRESS(($AO964-1)*3+$AP964+5,$AQ964+20))="",0,IF(COUNTIF(INDIRECT(ADDRESS(($AO964-1)*36+($AP964-1)*12+6,COLUMN())):INDIRECT(ADDRESS(($AO964-1)*36+($AP964-1)*12+$AQ964+4,COLUMN())),INDIRECT(ADDRESS(($AO964-1)*3+$AP964+5,$AQ964+20)))&gt;=1,0,INDIRECT(ADDRESS(($AO964-1)*3+$AP964+5,$AQ964+20)))))</f>
        <v>0</v>
      </c>
      <c r="AU964" s="304">
        <f ca="1">COUNTIF(INDIRECT("U"&amp;(ROW()+12*(($AO964-1)*3+$AP964)-ROW())/12+5):INDIRECT("AF"&amp;(ROW()+12*(($AO964-1)*3+$AP964)-ROW())/12+5),AT964)</f>
        <v>0</v>
      </c>
      <c r="AV964" s="304">
        <f ca="1">IF(AND(AR964+AT964&gt;0,AS964+AU964&gt;0),COUNTIF(AV$6:AV963,"&gt;0")+1,0)</f>
        <v>0</v>
      </c>
    </row>
    <row r="965" spans="41:48" x14ac:dyDescent="0.15">
      <c r="AO965" s="304">
        <v>27</v>
      </c>
      <c r="AP965" s="304">
        <v>2</v>
      </c>
      <c r="AQ965" s="304">
        <v>12</v>
      </c>
      <c r="AR965" s="306">
        <f ca="1">IF($AQ965=1,IF(INDIRECT(ADDRESS(($AO965-1)*3+$AP965+5,$AQ965+7))="",0,INDIRECT(ADDRESS(($AO965-1)*3+$AP965+5,$AQ965+7))),IF(INDIRECT(ADDRESS(($AO965-1)*3+$AP965+5,$AQ965+7))="",0,IF(COUNTIF(INDIRECT(ADDRESS(($AO965-1)*36+($AP965-1)*12+6,COLUMN())):INDIRECT(ADDRESS(($AO965-1)*36+($AP965-1)*12+$AQ965+4,COLUMN())),INDIRECT(ADDRESS(($AO965-1)*3+$AP965+5,$AQ965+7)))&gt;=1,0,INDIRECT(ADDRESS(($AO965-1)*3+$AP965+5,$AQ965+7)))))</f>
        <v>0</v>
      </c>
      <c r="AS965" s="304">
        <f ca="1">COUNTIF(INDIRECT("H"&amp;(ROW()+12*(($AO965-1)*3+$AP965)-ROW())/12+5):INDIRECT("S"&amp;(ROW()+12*(($AO965-1)*3+$AP965)-ROW())/12+5),AR965)</f>
        <v>0</v>
      </c>
      <c r="AT965" s="306">
        <f ca="1">IF($AQ965=1,IF(INDIRECT(ADDRESS(($AO965-1)*3+$AP965+5,$AQ965+20))="",0,INDIRECT(ADDRESS(($AO965-1)*3+$AP965+5,$AQ965+20))),IF(INDIRECT(ADDRESS(($AO965-1)*3+$AP965+5,$AQ965+20))="",0,IF(COUNTIF(INDIRECT(ADDRESS(($AO965-1)*36+($AP965-1)*12+6,COLUMN())):INDIRECT(ADDRESS(($AO965-1)*36+($AP965-1)*12+$AQ965+4,COLUMN())),INDIRECT(ADDRESS(($AO965-1)*3+$AP965+5,$AQ965+20)))&gt;=1,0,INDIRECT(ADDRESS(($AO965-1)*3+$AP965+5,$AQ965+20)))))</f>
        <v>0</v>
      </c>
      <c r="AU965" s="304">
        <f ca="1">COUNTIF(INDIRECT("U"&amp;(ROW()+12*(($AO965-1)*3+$AP965)-ROW())/12+5):INDIRECT("AF"&amp;(ROW()+12*(($AO965-1)*3+$AP965)-ROW())/12+5),AT965)</f>
        <v>0</v>
      </c>
      <c r="AV965" s="304">
        <f ca="1">IF(AND(AR965+AT965&gt;0,AS965+AU965&gt;0),COUNTIF(AV$6:AV964,"&gt;0")+1,0)</f>
        <v>0</v>
      </c>
    </row>
    <row r="966" spans="41:48" x14ac:dyDescent="0.15">
      <c r="AO966" s="304">
        <v>27</v>
      </c>
      <c r="AP966" s="304">
        <v>3</v>
      </c>
      <c r="AQ966" s="304">
        <v>1</v>
      </c>
      <c r="AR966" s="306">
        <f ca="1">IF($AQ966=1,IF(INDIRECT(ADDRESS(($AO966-1)*3+$AP966+5,$AQ966+7))="",0,INDIRECT(ADDRESS(($AO966-1)*3+$AP966+5,$AQ966+7))),IF(INDIRECT(ADDRESS(($AO966-1)*3+$AP966+5,$AQ966+7))="",0,IF(COUNTIF(INDIRECT(ADDRESS(($AO966-1)*36+($AP966-1)*12+6,COLUMN())):INDIRECT(ADDRESS(($AO966-1)*36+($AP966-1)*12+$AQ966+4,COLUMN())),INDIRECT(ADDRESS(($AO966-1)*3+$AP966+5,$AQ966+7)))&gt;=1,0,INDIRECT(ADDRESS(($AO966-1)*3+$AP966+5,$AQ966+7)))))</f>
        <v>0</v>
      </c>
      <c r="AS966" s="304">
        <f ca="1">COUNTIF(INDIRECT("H"&amp;(ROW()+12*(($AO966-1)*3+$AP966)-ROW())/12+5):INDIRECT("S"&amp;(ROW()+12*(($AO966-1)*3+$AP966)-ROW())/12+5),AR966)</f>
        <v>0</v>
      </c>
      <c r="AT966" s="306">
        <f ca="1">IF($AQ966=1,IF(INDIRECT(ADDRESS(($AO966-1)*3+$AP966+5,$AQ966+20))="",0,INDIRECT(ADDRESS(($AO966-1)*3+$AP966+5,$AQ966+20))),IF(INDIRECT(ADDRESS(($AO966-1)*3+$AP966+5,$AQ966+20))="",0,IF(COUNTIF(INDIRECT(ADDRESS(($AO966-1)*36+($AP966-1)*12+6,COLUMN())):INDIRECT(ADDRESS(($AO966-1)*36+($AP966-1)*12+$AQ966+4,COLUMN())),INDIRECT(ADDRESS(($AO966-1)*3+$AP966+5,$AQ966+20)))&gt;=1,0,INDIRECT(ADDRESS(($AO966-1)*3+$AP966+5,$AQ966+20)))))</f>
        <v>0</v>
      </c>
      <c r="AU966" s="304">
        <f ca="1">COUNTIF(INDIRECT("U"&amp;(ROW()+12*(($AO966-1)*3+$AP966)-ROW())/12+5):INDIRECT("AF"&amp;(ROW()+12*(($AO966-1)*3+$AP966)-ROW())/12+5),AT966)</f>
        <v>0</v>
      </c>
      <c r="AV966" s="304">
        <f ca="1">IF(AND(AR966+AT966&gt;0,AS966+AU966&gt;0),COUNTIF(AV$6:AV965,"&gt;0")+1,0)</f>
        <v>0</v>
      </c>
    </row>
    <row r="967" spans="41:48" x14ac:dyDescent="0.15">
      <c r="AO967" s="304">
        <v>27</v>
      </c>
      <c r="AP967" s="304">
        <v>3</v>
      </c>
      <c r="AQ967" s="304">
        <v>2</v>
      </c>
      <c r="AR967" s="306">
        <f ca="1">IF($AQ967=1,IF(INDIRECT(ADDRESS(($AO967-1)*3+$AP967+5,$AQ967+7))="",0,INDIRECT(ADDRESS(($AO967-1)*3+$AP967+5,$AQ967+7))),IF(INDIRECT(ADDRESS(($AO967-1)*3+$AP967+5,$AQ967+7))="",0,IF(COUNTIF(INDIRECT(ADDRESS(($AO967-1)*36+($AP967-1)*12+6,COLUMN())):INDIRECT(ADDRESS(($AO967-1)*36+($AP967-1)*12+$AQ967+4,COLUMN())),INDIRECT(ADDRESS(($AO967-1)*3+$AP967+5,$AQ967+7)))&gt;=1,0,INDIRECT(ADDRESS(($AO967-1)*3+$AP967+5,$AQ967+7)))))</f>
        <v>0</v>
      </c>
      <c r="AS967" s="304">
        <f ca="1">COUNTIF(INDIRECT("H"&amp;(ROW()+12*(($AO967-1)*3+$AP967)-ROW())/12+5):INDIRECT("S"&amp;(ROW()+12*(($AO967-1)*3+$AP967)-ROW())/12+5),AR967)</f>
        <v>0</v>
      </c>
      <c r="AT967" s="306">
        <f ca="1">IF($AQ967=1,IF(INDIRECT(ADDRESS(($AO967-1)*3+$AP967+5,$AQ967+20))="",0,INDIRECT(ADDRESS(($AO967-1)*3+$AP967+5,$AQ967+20))),IF(INDIRECT(ADDRESS(($AO967-1)*3+$AP967+5,$AQ967+20))="",0,IF(COUNTIF(INDIRECT(ADDRESS(($AO967-1)*36+($AP967-1)*12+6,COLUMN())):INDIRECT(ADDRESS(($AO967-1)*36+($AP967-1)*12+$AQ967+4,COLUMN())),INDIRECT(ADDRESS(($AO967-1)*3+$AP967+5,$AQ967+20)))&gt;=1,0,INDIRECT(ADDRESS(($AO967-1)*3+$AP967+5,$AQ967+20)))))</f>
        <v>0</v>
      </c>
      <c r="AU967" s="304">
        <f ca="1">COUNTIF(INDIRECT("U"&amp;(ROW()+12*(($AO967-1)*3+$AP967)-ROW())/12+5):INDIRECT("AF"&amp;(ROW()+12*(($AO967-1)*3+$AP967)-ROW())/12+5),AT967)</f>
        <v>0</v>
      </c>
      <c r="AV967" s="304">
        <f ca="1">IF(AND(AR967+AT967&gt;0,AS967+AU967&gt;0),COUNTIF(AV$6:AV966,"&gt;0")+1,0)</f>
        <v>0</v>
      </c>
    </row>
    <row r="968" spans="41:48" x14ac:dyDescent="0.15">
      <c r="AO968" s="304">
        <v>27</v>
      </c>
      <c r="AP968" s="304">
        <v>3</v>
      </c>
      <c r="AQ968" s="304">
        <v>3</v>
      </c>
      <c r="AR968" s="306">
        <f ca="1">IF($AQ968=1,IF(INDIRECT(ADDRESS(($AO968-1)*3+$AP968+5,$AQ968+7))="",0,INDIRECT(ADDRESS(($AO968-1)*3+$AP968+5,$AQ968+7))),IF(INDIRECT(ADDRESS(($AO968-1)*3+$AP968+5,$AQ968+7))="",0,IF(COUNTIF(INDIRECT(ADDRESS(($AO968-1)*36+($AP968-1)*12+6,COLUMN())):INDIRECT(ADDRESS(($AO968-1)*36+($AP968-1)*12+$AQ968+4,COLUMN())),INDIRECT(ADDRESS(($AO968-1)*3+$AP968+5,$AQ968+7)))&gt;=1,0,INDIRECT(ADDRESS(($AO968-1)*3+$AP968+5,$AQ968+7)))))</f>
        <v>0</v>
      </c>
      <c r="AS968" s="304">
        <f ca="1">COUNTIF(INDIRECT("H"&amp;(ROW()+12*(($AO968-1)*3+$AP968)-ROW())/12+5):INDIRECT("S"&amp;(ROW()+12*(($AO968-1)*3+$AP968)-ROW())/12+5),AR968)</f>
        <v>0</v>
      </c>
      <c r="AT968" s="306">
        <f ca="1">IF($AQ968=1,IF(INDIRECT(ADDRESS(($AO968-1)*3+$AP968+5,$AQ968+20))="",0,INDIRECT(ADDRESS(($AO968-1)*3+$AP968+5,$AQ968+20))),IF(INDIRECT(ADDRESS(($AO968-1)*3+$AP968+5,$AQ968+20))="",0,IF(COUNTIF(INDIRECT(ADDRESS(($AO968-1)*36+($AP968-1)*12+6,COLUMN())):INDIRECT(ADDRESS(($AO968-1)*36+($AP968-1)*12+$AQ968+4,COLUMN())),INDIRECT(ADDRESS(($AO968-1)*3+$AP968+5,$AQ968+20)))&gt;=1,0,INDIRECT(ADDRESS(($AO968-1)*3+$AP968+5,$AQ968+20)))))</f>
        <v>0</v>
      </c>
      <c r="AU968" s="304">
        <f ca="1">COUNTIF(INDIRECT("U"&amp;(ROW()+12*(($AO968-1)*3+$AP968)-ROW())/12+5):INDIRECT("AF"&amp;(ROW()+12*(($AO968-1)*3+$AP968)-ROW())/12+5),AT968)</f>
        <v>0</v>
      </c>
      <c r="AV968" s="304">
        <f ca="1">IF(AND(AR968+AT968&gt;0,AS968+AU968&gt;0),COUNTIF(AV$6:AV967,"&gt;0")+1,0)</f>
        <v>0</v>
      </c>
    </row>
    <row r="969" spans="41:48" x14ac:dyDescent="0.15">
      <c r="AO969" s="304">
        <v>27</v>
      </c>
      <c r="AP969" s="304">
        <v>3</v>
      </c>
      <c r="AQ969" s="304">
        <v>4</v>
      </c>
      <c r="AR969" s="306">
        <f ca="1">IF($AQ969=1,IF(INDIRECT(ADDRESS(($AO969-1)*3+$AP969+5,$AQ969+7))="",0,INDIRECT(ADDRESS(($AO969-1)*3+$AP969+5,$AQ969+7))),IF(INDIRECT(ADDRESS(($AO969-1)*3+$AP969+5,$AQ969+7))="",0,IF(COUNTIF(INDIRECT(ADDRESS(($AO969-1)*36+($AP969-1)*12+6,COLUMN())):INDIRECT(ADDRESS(($AO969-1)*36+($AP969-1)*12+$AQ969+4,COLUMN())),INDIRECT(ADDRESS(($AO969-1)*3+$AP969+5,$AQ969+7)))&gt;=1,0,INDIRECT(ADDRESS(($AO969-1)*3+$AP969+5,$AQ969+7)))))</f>
        <v>0</v>
      </c>
      <c r="AS969" s="304">
        <f ca="1">COUNTIF(INDIRECT("H"&amp;(ROW()+12*(($AO969-1)*3+$AP969)-ROW())/12+5):INDIRECT("S"&amp;(ROW()+12*(($AO969-1)*3+$AP969)-ROW())/12+5),AR969)</f>
        <v>0</v>
      </c>
      <c r="AT969" s="306">
        <f ca="1">IF($AQ969=1,IF(INDIRECT(ADDRESS(($AO969-1)*3+$AP969+5,$AQ969+20))="",0,INDIRECT(ADDRESS(($AO969-1)*3+$AP969+5,$AQ969+20))),IF(INDIRECT(ADDRESS(($AO969-1)*3+$AP969+5,$AQ969+20))="",0,IF(COUNTIF(INDIRECT(ADDRESS(($AO969-1)*36+($AP969-1)*12+6,COLUMN())):INDIRECT(ADDRESS(($AO969-1)*36+($AP969-1)*12+$AQ969+4,COLUMN())),INDIRECT(ADDRESS(($AO969-1)*3+$AP969+5,$AQ969+20)))&gt;=1,0,INDIRECT(ADDRESS(($AO969-1)*3+$AP969+5,$AQ969+20)))))</f>
        <v>0</v>
      </c>
      <c r="AU969" s="304">
        <f ca="1">COUNTIF(INDIRECT("U"&amp;(ROW()+12*(($AO969-1)*3+$AP969)-ROW())/12+5):INDIRECT("AF"&amp;(ROW()+12*(($AO969-1)*3+$AP969)-ROW())/12+5),AT969)</f>
        <v>0</v>
      </c>
      <c r="AV969" s="304">
        <f ca="1">IF(AND(AR969+AT969&gt;0,AS969+AU969&gt;0),COUNTIF(AV$6:AV968,"&gt;0")+1,0)</f>
        <v>0</v>
      </c>
    </row>
    <row r="970" spans="41:48" x14ac:dyDescent="0.15">
      <c r="AO970" s="304">
        <v>27</v>
      </c>
      <c r="AP970" s="304">
        <v>3</v>
      </c>
      <c r="AQ970" s="304">
        <v>5</v>
      </c>
      <c r="AR970" s="306">
        <f ca="1">IF($AQ970=1,IF(INDIRECT(ADDRESS(($AO970-1)*3+$AP970+5,$AQ970+7))="",0,INDIRECT(ADDRESS(($AO970-1)*3+$AP970+5,$AQ970+7))),IF(INDIRECT(ADDRESS(($AO970-1)*3+$AP970+5,$AQ970+7))="",0,IF(COUNTIF(INDIRECT(ADDRESS(($AO970-1)*36+($AP970-1)*12+6,COLUMN())):INDIRECT(ADDRESS(($AO970-1)*36+($AP970-1)*12+$AQ970+4,COLUMN())),INDIRECT(ADDRESS(($AO970-1)*3+$AP970+5,$AQ970+7)))&gt;=1,0,INDIRECT(ADDRESS(($AO970-1)*3+$AP970+5,$AQ970+7)))))</f>
        <v>0</v>
      </c>
      <c r="AS970" s="304">
        <f ca="1">COUNTIF(INDIRECT("H"&amp;(ROW()+12*(($AO970-1)*3+$AP970)-ROW())/12+5):INDIRECT("S"&amp;(ROW()+12*(($AO970-1)*3+$AP970)-ROW())/12+5),AR970)</f>
        <v>0</v>
      </c>
      <c r="AT970" s="306">
        <f ca="1">IF($AQ970=1,IF(INDIRECT(ADDRESS(($AO970-1)*3+$AP970+5,$AQ970+20))="",0,INDIRECT(ADDRESS(($AO970-1)*3+$AP970+5,$AQ970+20))),IF(INDIRECT(ADDRESS(($AO970-1)*3+$AP970+5,$AQ970+20))="",0,IF(COUNTIF(INDIRECT(ADDRESS(($AO970-1)*36+($AP970-1)*12+6,COLUMN())):INDIRECT(ADDRESS(($AO970-1)*36+($AP970-1)*12+$AQ970+4,COLUMN())),INDIRECT(ADDRESS(($AO970-1)*3+$AP970+5,$AQ970+20)))&gt;=1,0,INDIRECT(ADDRESS(($AO970-1)*3+$AP970+5,$AQ970+20)))))</f>
        <v>0</v>
      </c>
      <c r="AU970" s="304">
        <f ca="1">COUNTIF(INDIRECT("U"&amp;(ROW()+12*(($AO970-1)*3+$AP970)-ROW())/12+5):INDIRECT("AF"&amp;(ROW()+12*(($AO970-1)*3+$AP970)-ROW())/12+5),AT970)</f>
        <v>0</v>
      </c>
      <c r="AV970" s="304">
        <f ca="1">IF(AND(AR970+AT970&gt;0,AS970+AU970&gt;0),COUNTIF(AV$6:AV969,"&gt;0")+1,0)</f>
        <v>0</v>
      </c>
    </row>
    <row r="971" spans="41:48" x14ac:dyDescent="0.15">
      <c r="AO971" s="304">
        <v>27</v>
      </c>
      <c r="AP971" s="304">
        <v>3</v>
      </c>
      <c r="AQ971" s="304">
        <v>6</v>
      </c>
      <c r="AR971" s="306">
        <f ca="1">IF($AQ971=1,IF(INDIRECT(ADDRESS(($AO971-1)*3+$AP971+5,$AQ971+7))="",0,INDIRECT(ADDRESS(($AO971-1)*3+$AP971+5,$AQ971+7))),IF(INDIRECT(ADDRESS(($AO971-1)*3+$AP971+5,$AQ971+7))="",0,IF(COUNTIF(INDIRECT(ADDRESS(($AO971-1)*36+($AP971-1)*12+6,COLUMN())):INDIRECT(ADDRESS(($AO971-1)*36+($AP971-1)*12+$AQ971+4,COLUMN())),INDIRECT(ADDRESS(($AO971-1)*3+$AP971+5,$AQ971+7)))&gt;=1,0,INDIRECT(ADDRESS(($AO971-1)*3+$AP971+5,$AQ971+7)))))</f>
        <v>0</v>
      </c>
      <c r="AS971" s="304">
        <f ca="1">COUNTIF(INDIRECT("H"&amp;(ROW()+12*(($AO971-1)*3+$AP971)-ROW())/12+5):INDIRECT("S"&amp;(ROW()+12*(($AO971-1)*3+$AP971)-ROW())/12+5),AR971)</f>
        <v>0</v>
      </c>
      <c r="AT971" s="306">
        <f ca="1">IF($AQ971=1,IF(INDIRECT(ADDRESS(($AO971-1)*3+$AP971+5,$AQ971+20))="",0,INDIRECT(ADDRESS(($AO971-1)*3+$AP971+5,$AQ971+20))),IF(INDIRECT(ADDRESS(($AO971-1)*3+$AP971+5,$AQ971+20))="",0,IF(COUNTIF(INDIRECT(ADDRESS(($AO971-1)*36+($AP971-1)*12+6,COLUMN())):INDIRECT(ADDRESS(($AO971-1)*36+($AP971-1)*12+$AQ971+4,COLUMN())),INDIRECT(ADDRESS(($AO971-1)*3+$AP971+5,$AQ971+20)))&gt;=1,0,INDIRECT(ADDRESS(($AO971-1)*3+$AP971+5,$AQ971+20)))))</f>
        <v>0</v>
      </c>
      <c r="AU971" s="304">
        <f ca="1">COUNTIF(INDIRECT("U"&amp;(ROW()+12*(($AO971-1)*3+$AP971)-ROW())/12+5):INDIRECT("AF"&amp;(ROW()+12*(($AO971-1)*3+$AP971)-ROW())/12+5),AT971)</f>
        <v>0</v>
      </c>
      <c r="AV971" s="304">
        <f ca="1">IF(AND(AR971+AT971&gt;0,AS971+AU971&gt;0),COUNTIF(AV$6:AV970,"&gt;0")+1,0)</f>
        <v>0</v>
      </c>
    </row>
    <row r="972" spans="41:48" x14ac:dyDescent="0.15">
      <c r="AO972" s="304">
        <v>27</v>
      </c>
      <c r="AP972" s="304">
        <v>3</v>
      </c>
      <c r="AQ972" s="304">
        <v>7</v>
      </c>
      <c r="AR972" s="306">
        <f ca="1">IF($AQ972=1,IF(INDIRECT(ADDRESS(($AO972-1)*3+$AP972+5,$AQ972+7))="",0,INDIRECT(ADDRESS(($AO972-1)*3+$AP972+5,$AQ972+7))),IF(INDIRECT(ADDRESS(($AO972-1)*3+$AP972+5,$AQ972+7))="",0,IF(COUNTIF(INDIRECT(ADDRESS(($AO972-1)*36+($AP972-1)*12+6,COLUMN())):INDIRECT(ADDRESS(($AO972-1)*36+($AP972-1)*12+$AQ972+4,COLUMN())),INDIRECT(ADDRESS(($AO972-1)*3+$AP972+5,$AQ972+7)))&gt;=1,0,INDIRECT(ADDRESS(($AO972-1)*3+$AP972+5,$AQ972+7)))))</f>
        <v>0</v>
      </c>
      <c r="AS972" s="304">
        <f ca="1">COUNTIF(INDIRECT("H"&amp;(ROW()+12*(($AO972-1)*3+$AP972)-ROW())/12+5):INDIRECT("S"&amp;(ROW()+12*(($AO972-1)*3+$AP972)-ROW())/12+5),AR972)</f>
        <v>0</v>
      </c>
      <c r="AT972" s="306">
        <f ca="1">IF($AQ972=1,IF(INDIRECT(ADDRESS(($AO972-1)*3+$AP972+5,$AQ972+20))="",0,INDIRECT(ADDRESS(($AO972-1)*3+$AP972+5,$AQ972+20))),IF(INDIRECT(ADDRESS(($AO972-1)*3+$AP972+5,$AQ972+20))="",0,IF(COUNTIF(INDIRECT(ADDRESS(($AO972-1)*36+($AP972-1)*12+6,COLUMN())):INDIRECT(ADDRESS(($AO972-1)*36+($AP972-1)*12+$AQ972+4,COLUMN())),INDIRECT(ADDRESS(($AO972-1)*3+$AP972+5,$AQ972+20)))&gt;=1,0,INDIRECT(ADDRESS(($AO972-1)*3+$AP972+5,$AQ972+20)))))</f>
        <v>0</v>
      </c>
      <c r="AU972" s="304">
        <f ca="1">COUNTIF(INDIRECT("U"&amp;(ROW()+12*(($AO972-1)*3+$AP972)-ROW())/12+5):INDIRECT("AF"&amp;(ROW()+12*(($AO972-1)*3+$AP972)-ROW())/12+5),AT972)</f>
        <v>0</v>
      </c>
      <c r="AV972" s="304">
        <f ca="1">IF(AND(AR972+AT972&gt;0,AS972+AU972&gt;0),COUNTIF(AV$6:AV971,"&gt;0")+1,0)</f>
        <v>0</v>
      </c>
    </row>
    <row r="973" spans="41:48" x14ac:dyDescent="0.15">
      <c r="AO973" s="304">
        <v>27</v>
      </c>
      <c r="AP973" s="304">
        <v>3</v>
      </c>
      <c r="AQ973" s="304">
        <v>8</v>
      </c>
      <c r="AR973" s="306">
        <f ca="1">IF($AQ973=1,IF(INDIRECT(ADDRESS(($AO973-1)*3+$AP973+5,$AQ973+7))="",0,INDIRECT(ADDRESS(($AO973-1)*3+$AP973+5,$AQ973+7))),IF(INDIRECT(ADDRESS(($AO973-1)*3+$AP973+5,$AQ973+7))="",0,IF(COUNTIF(INDIRECT(ADDRESS(($AO973-1)*36+($AP973-1)*12+6,COLUMN())):INDIRECT(ADDRESS(($AO973-1)*36+($AP973-1)*12+$AQ973+4,COLUMN())),INDIRECT(ADDRESS(($AO973-1)*3+$AP973+5,$AQ973+7)))&gt;=1,0,INDIRECT(ADDRESS(($AO973-1)*3+$AP973+5,$AQ973+7)))))</f>
        <v>0</v>
      </c>
      <c r="AS973" s="304">
        <f ca="1">COUNTIF(INDIRECT("H"&amp;(ROW()+12*(($AO973-1)*3+$AP973)-ROW())/12+5):INDIRECT("S"&amp;(ROW()+12*(($AO973-1)*3+$AP973)-ROW())/12+5),AR973)</f>
        <v>0</v>
      </c>
      <c r="AT973" s="306">
        <f ca="1">IF($AQ973=1,IF(INDIRECT(ADDRESS(($AO973-1)*3+$AP973+5,$AQ973+20))="",0,INDIRECT(ADDRESS(($AO973-1)*3+$AP973+5,$AQ973+20))),IF(INDIRECT(ADDRESS(($AO973-1)*3+$AP973+5,$AQ973+20))="",0,IF(COUNTIF(INDIRECT(ADDRESS(($AO973-1)*36+($AP973-1)*12+6,COLUMN())):INDIRECT(ADDRESS(($AO973-1)*36+($AP973-1)*12+$AQ973+4,COLUMN())),INDIRECT(ADDRESS(($AO973-1)*3+$AP973+5,$AQ973+20)))&gt;=1,0,INDIRECT(ADDRESS(($AO973-1)*3+$AP973+5,$AQ973+20)))))</f>
        <v>0</v>
      </c>
      <c r="AU973" s="304">
        <f ca="1">COUNTIF(INDIRECT("U"&amp;(ROW()+12*(($AO973-1)*3+$AP973)-ROW())/12+5):INDIRECT("AF"&amp;(ROW()+12*(($AO973-1)*3+$AP973)-ROW())/12+5),AT973)</f>
        <v>0</v>
      </c>
      <c r="AV973" s="304">
        <f ca="1">IF(AND(AR973+AT973&gt;0,AS973+AU973&gt;0),COUNTIF(AV$6:AV972,"&gt;0")+1,0)</f>
        <v>0</v>
      </c>
    </row>
    <row r="974" spans="41:48" x14ac:dyDescent="0.15">
      <c r="AO974" s="304">
        <v>27</v>
      </c>
      <c r="AP974" s="304">
        <v>3</v>
      </c>
      <c r="AQ974" s="304">
        <v>9</v>
      </c>
      <c r="AR974" s="306">
        <f ca="1">IF($AQ974=1,IF(INDIRECT(ADDRESS(($AO974-1)*3+$AP974+5,$AQ974+7))="",0,INDIRECT(ADDRESS(($AO974-1)*3+$AP974+5,$AQ974+7))),IF(INDIRECT(ADDRESS(($AO974-1)*3+$AP974+5,$AQ974+7))="",0,IF(COUNTIF(INDIRECT(ADDRESS(($AO974-1)*36+($AP974-1)*12+6,COLUMN())):INDIRECT(ADDRESS(($AO974-1)*36+($AP974-1)*12+$AQ974+4,COLUMN())),INDIRECT(ADDRESS(($AO974-1)*3+$AP974+5,$AQ974+7)))&gt;=1,0,INDIRECT(ADDRESS(($AO974-1)*3+$AP974+5,$AQ974+7)))))</f>
        <v>0</v>
      </c>
      <c r="AS974" s="304">
        <f ca="1">COUNTIF(INDIRECT("H"&amp;(ROW()+12*(($AO974-1)*3+$AP974)-ROW())/12+5):INDIRECT("S"&amp;(ROW()+12*(($AO974-1)*3+$AP974)-ROW())/12+5),AR974)</f>
        <v>0</v>
      </c>
      <c r="AT974" s="306">
        <f ca="1">IF($AQ974=1,IF(INDIRECT(ADDRESS(($AO974-1)*3+$AP974+5,$AQ974+20))="",0,INDIRECT(ADDRESS(($AO974-1)*3+$AP974+5,$AQ974+20))),IF(INDIRECT(ADDRESS(($AO974-1)*3+$AP974+5,$AQ974+20))="",0,IF(COUNTIF(INDIRECT(ADDRESS(($AO974-1)*36+($AP974-1)*12+6,COLUMN())):INDIRECT(ADDRESS(($AO974-1)*36+($AP974-1)*12+$AQ974+4,COLUMN())),INDIRECT(ADDRESS(($AO974-1)*3+$AP974+5,$AQ974+20)))&gt;=1,0,INDIRECT(ADDRESS(($AO974-1)*3+$AP974+5,$AQ974+20)))))</f>
        <v>0</v>
      </c>
      <c r="AU974" s="304">
        <f ca="1">COUNTIF(INDIRECT("U"&amp;(ROW()+12*(($AO974-1)*3+$AP974)-ROW())/12+5):INDIRECT("AF"&amp;(ROW()+12*(($AO974-1)*3+$AP974)-ROW())/12+5),AT974)</f>
        <v>0</v>
      </c>
      <c r="AV974" s="304">
        <f ca="1">IF(AND(AR974+AT974&gt;0,AS974+AU974&gt;0),COUNTIF(AV$6:AV973,"&gt;0")+1,0)</f>
        <v>0</v>
      </c>
    </row>
    <row r="975" spans="41:48" x14ac:dyDescent="0.15">
      <c r="AO975" s="304">
        <v>27</v>
      </c>
      <c r="AP975" s="304">
        <v>3</v>
      </c>
      <c r="AQ975" s="304">
        <v>10</v>
      </c>
      <c r="AR975" s="306">
        <f ca="1">IF($AQ975=1,IF(INDIRECT(ADDRESS(($AO975-1)*3+$AP975+5,$AQ975+7))="",0,INDIRECT(ADDRESS(($AO975-1)*3+$AP975+5,$AQ975+7))),IF(INDIRECT(ADDRESS(($AO975-1)*3+$AP975+5,$AQ975+7))="",0,IF(COUNTIF(INDIRECT(ADDRESS(($AO975-1)*36+($AP975-1)*12+6,COLUMN())):INDIRECT(ADDRESS(($AO975-1)*36+($AP975-1)*12+$AQ975+4,COLUMN())),INDIRECT(ADDRESS(($AO975-1)*3+$AP975+5,$AQ975+7)))&gt;=1,0,INDIRECT(ADDRESS(($AO975-1)*3+$AP975+5,$AQ975+7)))))</f>
        <v>0</v>
      </c>
      <c r="AS975" s="304">
        <f ca="1">COUNTIF(INDIRECT("H"&amp;(ROW()+12*(($AO975-1)*3+$AP975)-ROW())/12+5):INDIRECT("S"&amp;(ROW()+12*(($AO975-1)*3+$AP975)-ROW())/12+5),AR975)</f>
        <v>0</v>
      </c>
      <c r="AT975" s="306">
        <f ca="1">IF($AQ975=1,IF(INDIRECT(ADDRESS(($AO975-1)*3+$AP975+5,$AQ975+20))="",0,INDIRECT(ADDRESS(($AO975-1)*3+$AP975+5,$AQ975+20))),IF(INDIRECT(ADDRESS(($AO975-1)*3+$AP975+5,$AQ975+20))="",0,IF(COUNTIF(INDIRECT(ADDRESS(($AO975-1)*36+($AP975-1)*12+6,COLUMN())):INDIRECT(ADDRESS(($AO975-1)*36+($AP975-1)*12+$AQ975+4,COLUMN())),INDIRECT(ADDRESS(($AO975-1)*3+$AP975+5,$AQ975+20)))&gt;=1,0,INDIRECT(ADDRESS(($AO975-1)*3+$AP975+5,$AQ975+20)))))</f>
        <v>0</v>
      </c>
      <c r="AU975" s="304">
        <f ca="1">COUNTIF(INDIRECT("U"&amp;(ROW()+12*(($AO975-1)*3+$AP975)-ROW())/12+5):INDIRECT("AF"&amp;(ROW()+12*(($AO975-1)*3+$AP975)-ROW())/12+5),AT975)</f>
        <v>0</v>
      </c>
      <c r="AV975" s="304">
        <f ca="1">IF(AND(AR975+AT975&gt;0,AS975+AU975&gt;0),COUNTIF(AV$6:AV974,"&gt;0")+1,0)</f>
        <v>0</v>
      </c>
    </row>
    <row r="976" spans="41:48" x14ac:dyDescent="0.15">
      <c r="AO976" s="304">
        <v>27</v>
      </c>
      <c r="AP976" s="304">
        <v>3</v>
      </c>
      <c r="AQ976" s="304">
        <v>11</v>
      </c>
      <c r="AR976" s="306">
        <f ca="1">IF($AQ976=1,IF(INDIRECT(ADDRESS(($AO976-1)*3+$AP976+5,$AQ976+7))="",0,INDIRECT(ADDRESS(($AO976-1)*3+$AP976+5,$AQ976+7))),IF(INDIRECT(ADDRESS(($AO976-1)*3+$AP976+5,$AQ976+7))="",0,IF(COUNTIF(INDIRECT(ADDRESS(($AO976-1)*36+($AP976-1)*12+6,COLUMN())):INDIRECT(ADDRESS(($AO976-1)*36+($AP976-1)*12+$AQ976+4,COLUMN())),INDIRECT(ADDRESS(($AO976-1)*3+$AP976+5,$AQ976+7)))&gt;=1,0,INDIRECT(ADDRESS(($AO976-1)*3+$AP976+5,$AQ976+7)))))</f>
        <v>0</v>
      </c>
      <c r="AS976" s="304">
        <f ca="1">COUNTIF(INDIRECT("H"&amp;(ROW()+12*(($AO976-1)*3+$AP976)-ROW())/12+5):INDIRECT("S"&amp;(ROW()+12*(($AO976-1)*3+$AP976)-ROW())/12+5),AR976)</f>
        <v>0</v>
      </c>
      <c r="AT976" s="306">
        <f ca="1">IF($AQ976=1,IF(INDIRECT(ADDRESS(($AO976-1)*3+$AP976+5,$AQ976+20))="",0,INDIRECT(ADDRESS(($AO976-1)*3+$AP976+5,$AQ976+20))),IF(INDIRECT(ADDRESS(($AO976-1)*3+$AP976+5,$AQ976+20))="",0,IF(COUNTIF(INDIRECT(ADDRESS(($AO976-1)*36+($AP976-1)*12+6,COLUMN())):INDIRECT(ADDRESS(($AO976-1)*36+($AP976-1)*12+$AQ976+4,COLUMN())),INDIRECT(ADDRESS(($AO976-1)*3+$AP976+5,$AQ976+20)))&gt;=1,0,INDIRECT(ADDRESS(($AO976-1)*3+$AP976+5,$AQ976+20)))))</f>
        <v>0</v>
      </c>
      <c r="AU976" s="304">
        <f ca="1">COUNTIF(INDIRECT("U"&amp;(ROW()+12*(($AO976-1)*3+$AP976)-ROW())/12+5):INDIRECT("AF"&amp;(ROW()+12*(($AO976-1)*3+$AP976)-ROW())/12+5),AT976)</f>
        <v>0</v>
      </c>
      <c r="AV976" s="304">
        <f ca="1">IF(AND(AR976+AT976&gt;0,AS976+AU976&gt;0),COUNTIF(AV$6:AV975,"&gt;0")+1,0)</f>
        <v>0</v>
      </c>
    </row>
    <row r="977" spans="41:48" x14ac:dyDescent="0.15">
      <c r="AO977" s="304">
        <v>27</v>
      </c>
      <c r="AP977" s="304">
        <v>3</v>
      </c>
      <c r="AQ977" s="304">
        <v>12</v>
      </c>
      <c r="AR977" s="306">
        <f ca="1">IF($AQ977=1,IF(INDIRECT(ADDRESS(($AO977-1)*3+$AP977+5,$AQ977+7))="",0,INDIRECT(ADDRESS(($AO977-1)*3+$AP977+5,$AQ977+7))),IF(INDIRECT(ADDRESS(($AO977-1)*3+$AP977+5,$AQ977+7))="",0,IF(COUNTIF(INDIRECT(ADDRESS(($AO977-1)*36+($AP977-1)*12+6,COLUMN())):INDIRECT(ADDRESS(($AO977-1)*36+($AP977-1)*12+$AQ977+4,COLUMN())),INDIRECT(ADDRESS(($AO977-1)*3+$AP977+5,$AQ977+7)))&gt;=1,0,INDIRECT(ADDRESS(($AO977-1)*3+$AP977+5,$AQ977+7)))))</f>
        <v>0</v>
      </c>
      <c r="AS977" s="304">
        <f ca="1">COUNTIF(INDIRECT("H"&amp;(ROW()+12*(($AO977-1)*3+$AP977)-ROW())/12+5):INDIRECT("S"&amp;(ROW()+12*(($AO977-1)*3+$AP977)-ROW())/12+5),AR977)</f>
        <v>0</v>
      </c>
      <c r="AT977" s="306">
        <f ca="1">IF($AQ977=1,IF(INDIRECT(ADDRESS(($AO977-1)*3+$AP977+5,$AQ977+20))="",0,INDIRECT(ADDRESS(($AO977-1)*3+$AP977+5,$AQ977+20))),IF(INDIRECT(ADDRESS(($AO977-1)*3+$AP977+5,$AQ977+20))="",0,IF(COUNTIF(INDIRECT(ADDRESS(($AO977-1)*36+($AP977-1)*12+6,COLUMN())):INDIRECT(ADDRESS(($AO977-1)*36+($AP977-1)*12+$AQ977+4,COLUMN())),INDIRECT(ADDRESS(($AO977-1)*3+$AP977+5,$AQ977+20)))&gt;=1,0,INDIRECT(ADDRESS(($AO977-1)*3+$AP977+5,$AQ977+20)))))</f>
        <v>0</v>
      </c>
      <c r="AU977" s="304">
        <f ca="1">COUNTIF(INDIRECT("U"&amp;(ROW()+12*(($AO977-1)*3+$AP977)-ROW())/12+5):INDIRECT("AF"&amp;(ROW()+12*(($AO977-1)*3+$AP977)-ROW())/12+5),AT977)</f>
        <v>0</v>
      </c>
      <c r="AV977" s="304">
        <f ca="1">IF(AND(AR977+AT977&gt;0,AS977+AU977&gt;0),COUNTIF(AV$6:AV976,"&gt;0")+1,0)</f>
        <v>0</v>
      </c>
    </row>
    <row r="978" spans="41:48" x14ac:dyDescent="0.15">
      <c r="AO978" s="304">
        <v>28</v>
      </c>
      <c r="AP978" s="304">
        <v>1</v>
      </c>
      <c r="AQ978" s="304">
        <v>1</v>
      </c>
      <c r="AR978" s="306">
        <f ca="1">IF($AQ978=1,IF(INDIRECT(ADDRESS(($AO978-1)*3+$AP978+5,$AQ978+7))="",0,INDIRECT(ADDRESS(($AO978-1)*3+$AP978+5,$AQ978+7))),IF(INDIRECT(ADDRESS(($AO978-1)*3+$AP978+5,$AQ978+7))="",0,IF(COUNTIF(INDIRECT(ADDRESS(($AO978-1)*36+($AP978-1)*12+6,COLUMN())):INDIRECT(ADDRESS(($AO978-1)*36+($AP978-1)*12+$AQ978+4,COLUMN())),INDIRECT(ADDRESS(($AO978-1)*3+$AP978+5,$AQ978+7)))&gt;=1,0,INDIRECT(ADDRESS(($AO978-1)*3+$AP978+5,$AQ978+7)))))</f>
        <v>0</v>
      </c>
      <c r="AS978" s="304">
        <f ca="1">COUNTIF(INDIRECT("H"&amp;(ROW()+12*(($AO978-1)*3+$AP978)-ROW())/12+5):INDIRECT("S"&amp;(ROW()+12*(($AO978-1)*3+$AP978)-ROW())/12+5),AR978)</f>
        <v>0</v>
      </c>
      <c r="AT978" s="306">
        <f ca="1">IF($AQ978=1,IF(INDIRECT(ADDRESS(($AO978-1)*3+$AP978+5,$AQ978+20))="",0,INDIRECT(ADDRESS(($AO978-1)*3+$AP978+5,$AQ978+20))),IF(INDIRECT(ADDRESS(($AO978-1)*3+$AP978+5,$AQ978+20))="",0,IF(COUNTIF(INDIRECT(ADDRESS(($AO978-1)*36+($AP978-1)*12+6,COLUMN())):INDIRECT(ADDRESS(($AO978-1)*36+($AP978-1)*12+$AQ978+4,COLUMN())),INDIRECT(ADDRESS(($AO978-1)*3+$AP978+5,$AQ978+20)))&gt;=1,0,INDIRECT(ADDRESS(($AO978-1)*3+$AP978+5,$AQ978+20)))))</f>
        <v>0</v>
      </c>
      <c r="AU978" s="304">
        <f ca="1">COUNTIF(INDIRECT("U"&amp;(ROW()+12*(($AO978-1)*3+$AP978)-ROW())/12+5):INDIRECT("AF"&amp;(ROW()+12*(($AO978-1)*3+$AP978)-ROW())/12+5),AT978)</f>
        <v>0</v>
      </c>
      <c r="AV978" s="304">
        <f ca="1">IF(AND(AR978+AT978&gt;0,AS978+AU978&gt;0),COUNTIF(AV$6:AV977,"&gt;0")+1,0)</f>
        <v>0</v>
      </c>
    </row>
    <row r="979" spans="41:48" x14ac:dyDescent="0.15">
      <c r="AO979" s="304">
        <v>28</v>
      </c>
      <c r="AP979" s="304">
        <v>1</v>
      </c>
      <c r="AQ979" s="304">
        <v>2</v>
      </c>
      <c r="AR979" s="306">
        <f ca="1">IF($AQ979=1,IF(INDIRECT(ADDRESS(($AO979-1)*3+$AP979+5,$AQ979+7))="",0,INDIRECT(ADDRESS(($AO979-1)*3+$AP979+5,$AQ979+7))),IF(INDIRECT(ADDRESS(($AO979-1)*3+$AP979+5,$AQ979+7))="",0,IF(COUNTIF(INDIRECT(ADDRESS(($AO979-1)*36+($AP979-1)*12+6,COLUMN())):INDIRECT(ADDRESS(($AO979-1)*36+($AP979-1)*12+$AQ979+4,COLUMN())),INDIRECT(ADDRESS(($AO979-1)*3+$AP979+5,$AQ979+7)))&gt;=1,0,INDIRECT(ADDRESS(($AO979-1)*3+$AP979+5,$AQ979+7)))))</f>
        <v>0</v>
      </c>
      <c r="AS979" s="304">
        <f ca="1">COUNTIF(INDIRECT("H"&amp;(ROW()+12*(($AO979-1)*3+$AP979)-ROW())/12+5):INDIRECT("S"&amp;(ROW()+12*(($AO979-1)*3+$AP979)-ROW())/12+5),AR979)</f>
        <v>0</v>
      </c>
      <c r="AT979" s="306">
        <f ca="1">IF($AQ979=1,IF(INDIRECT(ADDRESS(($AO979-1)*3+$AP979+5,$AQ979+20))="",0,INDIRECT(ADDRESS(($AO979-1)*3+$AP979+5,$AQ979+20))),IF(INDIRECT(ADDRESS(($AO979-1)*3+$AP979+5,$AQ979+20))="",0,IF(COUNTIF(INDIRECT(ADDRESS(($AO979-1)*36+($AP979-1)*12+6,COLUMN())):INDIRECT(ADDRESS(($AO979-1)*36+($AP979-1)*12+$AQ979+4,COLUMN())),INDIRECT(ADDRESS(($AO979-1)*3+$AP979+5,$AQ979+20)))&gt;=1,0,INDIRECT(ADDRESS(($AO979-1)*3+$AP979+5,$AQ979+20)))))</f>
        <v>0</v>
      </c>
      <c r="AU979" s="304">
        <f ca="1">COUNTIF(INDIRECT("U"&amp;(ROW()+12*(($AO979-1)*3+$AP979)-ROW())/12+5):INDIRECT("AF"&amp;(ROW()+12*(($AO979-1)*3+$AP979)-ROW())/12+5),AT979)</f>
        <v>0</v>
      </c>
      <c r="AV979" s="304">
        <f ca="1">IF(AND(AR979+AT979&gt;0,AS979+AU979&gt;0),COUNTIF(AV$6:AV978,"&gt;0")+1,0)</f>
        <v>0</v>
      </c>
    </row>
    <row r="980" spans="41:48" x14ac:dyDescent="0.15">
      <c r="AO980" s="304">
        <v>28</v>
      </c>
      <c r="AP980" s="304">
        <v>1</v>
      </c>
      <c r="AQ980" s="304">
        <v>3</v>
      </c>
      <c r="AR980" s="306">
        <f ca="1">IF($AQ980=1,IF(INDIRECT(ADDRESS(($AO980-1)*3+$AP980+5,$AQ980+7))="",0,INDIRECT(ADDRESS(($AO980-1)*3+$AP980+5,$AQ980+7))),IF(INDIRECT(ADDRESS(($AO980-1)*3+$AP980+5,$AQ980+7))="",0,IF(COUNTIF(INDIRECT(ADDRESS(($AO980-1)*36+($AP980-1)*12+6,COLUMN())):INDIRECT(ADDRESS(($AO980-1)*36+($AP980-1)*12+$AQ980+4,COLUMN())),INDIRECT(ADDRESS(($AO980-1)*3+$AP980+5,$AQ980+7)))&gt;=1,0,INDIRECT(ADDRESS(($AO980-1)*3+$AP980+5,$AQ980+7)))))</f>
        <v>0</v>
      </c>
      <c r="AS980" s="304">
        <f ca="1">COUNTIF(INDIRECT("H"&amp;(ROW()+12*(($AO980-1)*3+$AP980)-ROW())/12+5):INDIRECT("S"&amp;(ROW()+12*(($AO980-1)*3+$AP980)-ROW())/12+5),AR980)</f>
        <v>0</v>
      </c>
      <c r="AT980" s="306">
        <f ca="1">IF($AQ980=1,IF(INDIRECT(ADDRESS(($AO980-1)*3+$AP980+5,$AQ980+20))="",0,INDIRECT(ADDRESS(($AO980-1)*3+$AP980+5,$AQ980+20))),IF(INDIRECT(ADDRESS(($AO980-1)*3+$AP980+5,$AQ980+20))="",0,IF(COUNTIF(INDIRECT(ADDRESS(($AO980-1)*36+($AP980-1)*12+6,COLUMN())):INDIRECT(ADDRESS(($AO980-1)*36+($AP980-1)*12+$AQ980+4,COLUMN())),INDIRECT(ADDRESS(($AO980-1)*3+$AP980+5,$AQ980+20)))&gt;=1,0,INDIRECT(ADDRESS(($AO980-1)*3+$AP980+5,$AQ980+20)))))</f>
        <v>0</v>
      </c>
      <c r="AU980" s="304">
        <f ca="1">COUNTIF(INDIRECT("U"&amp;(ROW()+12*(($AO980-1)*3+$AP980)-ROW())/12+5):INDIRECT("AF"&amp;(ROW()+12*(($AO980-1)*3+$AP980)-ROW())/12+5),AT980)</f>
        <v>0</v>
      </c>
      <c r="AV980" s="304">
        <f ca="1">IF(AND(AR980+AT980&gt;0,AS980+AU980&gt;0),COUNTIF(AV$6:AV979,"&gt;0")+1,0)</f>
        <v>0</v>
      </c>
    </row>
    <row r="981" spans="41:48" x14ac:dyDescent="0.15">
      <c r="AO981" s="304">
        <v>28</v>
      </c>
      <c r="AP981" s="304">
        <v>1</v>
      </c>
      <c r="AQ981" s="304">
        <v>4</v>
      </c>
      <c r="AR981" s="306">
        <f ca="1">IF($AQ981=1,IF(INDIRECT(ADDRESS(($AO981-1)*3+$AP981+5,$AQ981+7))="",0,INDIRECT(ADDRESS(($AO981-1)*3+$AP981+5,$AQ981+7))),IF(INDIRECT(ADDRESS(($AO981-1)*3+$AP981+5,$AQ981+7))="",0,IF(COUNTIF(INDIRECT(ADDRESS(($AO981-1)*36+($AP981-1)*12+6,COLUMN())):INDIRECT(ADDRESS(($AO981-1)*36+($AP981-1)*12+$AQ981+4,COLUMN())),INDIRECT(ADDRESS(($AO981-1)*3+$AP981+5,$AQ981+7)))&gt;=1,0,INDIRECT(ADDRESS(($AO981-1)*3+$AP981+5,$AQ981+7)))))</f>
        <v>0</v>
      </c>
      <c r="AS981" s="304">
        <f ca="1">COUNTIF(INDIRECT("H"&amp;(ROW()+12*(($AO981-1)*3+$AP981)-ROW())/12+5):INDIRECT("S"&amp;(ROW()+12*(($AO981-1)*3+$AP981)-ROW())/12+5),AR981)</f>
        <v>0</v>
      </c>
      <c r="AT981" s="306">
        <f ca="1">IF($AQ981=1,IF(INDIRECT(ADDRESS(($AO981-1)*3+$AP981+5,$AQ981+20))="",0,INDIRECT(ADDRESS(($AO981-1)*3+$AP981+5,$AQ981+20))),IF(INDIRECT(ADDRESS(($AO981-1)*3+$AP981+5,$AQ981+20))="",0,IF(COUNTIF(INDIRECT(ADDRESS(($AO981-1)*36+($AP981-1)*12+6,COLUMN())):INDIRECT(ADDRESS(($AO981-1)*36+($AP981-1)*12+$AQ981+4,COLUMN())),INDIRECT(ADDRESS(($AO981-1)*3+$AP981+5,$AQ981+20)))&gt;=1,0,INDIRECT(ADDRESS(($AO981-1)*3+$AP981+5,$AQ981+20)))))</f>
        <v>0</v>
      </c>
      <c r="AU981" s="304">
        <f ca="1">COUNTIF(INDIRECT("U"&amp;(ROW()+12*(($AO981-1)*3+$AP981)-ROW())/12+5):INDIRECT("AF"&amp;(ROW()+12*(($AO981-1)*3+$AP981)-ROW())/12+5),AT981)</f>
        <v>0</v>
      </c>
      <c r="AV981" s="304">
        <f ca="1">IF(AND(AR981+AT981&gt;0,AS981+AU981&gt;0),COUNTIF(AV$6:AV980,"&gt;0")+1,0)</f>
        <v>0</v>
      </c>
    </row>
    <row r="982" spans="41:48" x14ac:dyDescent="0.15">
      <c r="AO982" s="304">
        <v>28</v>
      </c>
      <c r="AP982" s="304">
        <v>1</v>
      </c>
      <c r="AQ982" s="304">
        <v>5</v>
      </c>
      <c r="AR982" s="306">
        <f ca="1">IF($AQ982=1,IF(INDIRECT(ADDRESS(($AO982-1)*3+$AP982+5,$AQ982+7))="",0,INDIRECT(ADDRESS(($AO982-1)*3+$AP982+5,$AQ982+7))),IF(INDIRECT(ADDRESS(($AO982-1)*3+$AP982+5,$AQ982+7))="",0,IF(COUNTIF(INDIRECT(ADDRESS(($AO982-1)*36+($AP982-1)*12+6,COLUMN())):INDIRECT(ADDRESS(($AO982-1)*36+($AP982-1)*12+$AQ982+4,COLUMN())),INDIRECT(ADDRESS(($AO982-1)*3+$AP982+5,$AQ982+7)))&gt;=1,0,INDIRECT(ADDRESS(($AO982-1)*3+$AP982+5,$AQ982+7)))))</f>
        <v>0</v>
      </c>
      <c r="AS982" s="304">
        <f ca="1">COUNTIF(INDIRECT("H"&amp;(ROW()+12*(($AO982-1)*3+$AP982)-ROW())/12+5):INDIRECT("S"&amp;(ROW()+12*(($AO982-1)*3+$AP982)-ROW())/12+5),AR982)</f>
        <v>0</v>
      </c>
      <c r="AT982" s="306">
        <f ca="1">IF($AQ982=1,IF(INDIRECT(ADDRESS(($AO982-1)*3+$AP982+5,$AQ982+20))="",0,INDIRECT(ADDRESS(($AO982-1)*3+$AP982+5,$AQ982+20))),IF(INDIRECT(ADDRESS(($AO982-1)*3+$AP982+5,$AQ982+20))="",0,IF(COUNTIF(INDIRECT(ADDRESS(($AO982-1)*36+($AP982-1)*12+6,COLUMN())):INDIRECT(ADDRESS(($AO982-1)*36+($AP982-1)*12+$AQ982+4,COLUMN())),INDIRECT(ADDRESS(($AO982-1)*3+$AP982+5,$AQ982+20)))&gt;=1,0,INDIRECT(ADDRESS(($AO982-1)*3+$AP982+5,$AQ982+20)))))</f>
        <v>0</v>
      </c>
      <c r="AU982" s="304">
        <f ca="1">COUNTIF(INDIRECT("U"&amp;(ROW()+12*(($AO982-1)*3+$AP982)-ROW())/12+5):INDIRECT("AF"&amp;(ROW()+12*(($AO982-1)*3+$AP982)-ROW())/12+5),AT982)</f>
        <v>0</v>
      </c>
      <c r="AV982" s="304">
        <f ca="1">IF(AND(AR982+AT982&gt;0,AS982+AU982&gt;0),COUNTIF(AV$6:AV981,"&gt;0")+1,0)</f>
        <v>0</v>
      </c>
    </row>
    <row r="983" spans="41:48" x14ac:dyDescent="0.15">
      <c r="AO983" s="304">
        <v>28</v>
      </c>
      <c r="AP983" s="304">
        <v>1</v>
      </c>
      <c r="AQ983" s="304">
        <v>6</v>
      </c>
      <c r="AR983" s="306">
        <f ca="1">IF($AQ983=1,IF(INDIRECT(ADDRESS(($AO983-1)*3+$AP983+5,$AQ983+7))="",0,INDIRECT(ADDRESS(($AO983-1)*3+$AP983+5,$AQ983+7))),IF(INDIRECT(ADDRESS(($AO983-1)*3+$AP983+5,$AQ983+7))="",0,IF(COUNTIF(INDIRECT(ADDRESS(($AO983-1)*36+($AP983-1)*12+6,COLUMN())):INDIRECT(ADDRESS(($AO983-1)*36+($AP983-1)*12+$AQ983+4,COLUMN())),INDIRECT(ADDRESS(($AO983-1)*3+$AP983+5,$AQ983+7)))&gt;=1,0,INDIRECT(ADDRESS(($AO983-1)*3+$AP983+5,$AQ983+7)))))</f>
        <v>0</v>
      </c>
      <c r="AS983" s="304">
        <f ca="1">COUNTIF(INDIRECT("H"&amp;(ROW()+12*(($AO983-1)*3+$AP983)-ROW())/12+5):INDIRECT("S"&amp;(ROW()+12*(($AO983-1)*3+$AP983)-ROW())/12+5),AR983)</f>
        <v>0</v>
      </c>
      <c r="AT983" s="306">
        <f ca="1">IF($AQ983=1,IF(INDIRECT(ADDRESS(($AO983-1)*3+$AP983+5,$AQ983+20))="",0,INDIRECT(ADDRESS(($AO983-1)*3+$AP983+5,$AQ983+20))),IF(INDIRECT(ADDRESS(($AO983-1)*3+$AP983+5,$AQ983+20))="",0,IF(COUNTIF(INDIRECT(ADDRESS(($AO983-1)*36+($AP983-1)*12+6,COLUMN())):INDIRECT(ADDRESS(($AO983-1)*36+($AP983-1)*12+$AQ983+4,COLUMN())),INDIRECT(ADDRESS(($AO983-1)*3+$AP983+5,$AQ983+20)))&gt;=1,0,INDIRECT(ADDRESS(($AO983-1)*3+$AP983+5,$AQ983+20)))))</f>
        <v>0</v>
      </c>
      <c r="AU983" s="304">
        <f ca="1">COUNTIF(INDIRECT("U"&amp;(ROW()+12*(($AO983-1)*3+$AP983)-ROW())/12+5):INDIRECT("AF"&amp;(ROW()+12*(($AO983-1)*3+$AP983)-ROW())/12+5),AT983)</f>
        <v>0</v>
      </c>
      <c r="AV983" s="304">
        <f ca="1">IF(AND(AR983+AT983&gt;0,AS983+AU983&gt;0),COUNTIF(AV$6:AV982,"&gt;0")+1,0)</f>
        <v>0</v>
      </c>
    </row>
    <row r="984" spans="41:48" x14ac:dyDescent="0.15">
      <c r="AO984" s="304">
        <v>28</v>
      </c>
      <c r="AP984" s="304">
        <v>1</v>
      </c>
      <c r="AQ984" s="304">
        <v>7</v>
      </c>
      <c r="AR984" s="306">
        <f ca="1">IF($AQ984=1,IF(INDIRECT(ADDRESS(($AO984-1)*3+$AP984+5,$AQ984+7))="",0,INDIRECT(ADDRESS(($AO984-1)*3+$AP984+5,$AQ984+7))),IF(INDIRECT(ADDRESS(($AO984-1)*3+$AP984+5,$AQ984+7))="",0,IF(COUNTIF(INDIRECT(ADDRESS(($AO984-1)*36+($AP984-1)*12+6,COLUMN())):INDIRECT(ADDRESS(($AO984-1)*36+($AP984-1)*12+$AQ984+4,COLUMN())),INDIRECT(ADDRESS(($AO984-1)*3+$AP984+5,$AQ984+7)))&gt;=1,0,INDIRECT(ADDRESS(($AO984-1)*3+$AP984+5,$AQ984+7)))))</f>
        <v>0</v>
      </c>
      <c r="AS984" s="304">
        <f ca="1">COUNTIF(INDIRECT("H"&amp;(ROW()+12*(($AO984-1)*3+$AP984)-ROW())/12+5):INDIRECT("S"&amp;(ROW()+12*(($AO984-1)*3+$AP984)-ROW())/12+5),AR984)</f>
        <v>0</v>
      </c>
      <c r="AT984" s="306">
        <f ca="1">IF($AQ984=1,IF(INDIRECT(ADDRESS(($AO984-1)*3+$AP984+5,$AQ984+20))="",0,INDIRECT(ADDRESS(($AO984-1)*3+$AP984+5,$AQ984+20))),IF(INDIRECT(ADDRESS(($AO984-1)*3+$AP984+5,$AQ984+20))="",0,IF(COUNTIF(INDIRECT(ADDRESS(($AO984-1)*36+($AP984-1)*12+6,COLUMN())):INDIRECT(ADDRESS(($AO984-1)*36+($AP984-1)*12+$AQ984+4,COLUMN())),INDIRECT(ADDRESS(($AO984-1)*3+$AP984+5,$AQ984+20)))&gt;=1,0,INDIRECT(ADDRESS(($AO984-1)*3+$AP984+5,$AQ984+20)))))</f>
        <v>0</v>
      </c>
      <c r="AU984" s="304">
        <f ca="1">COUNTIF(INDIRECT("U"&amp;(ROW()+12*(($AO984-1)*3+$AP984)-ROW())/12+5):INDIRECT("AF"&amp;(ROW()+12*(($AO984-1)*3+$AP984)-ROW())/12+5),AT984)</f>
        <v>0</v>
      </c>
      <c r="AV984" s="304">
        <f ca="1">IF(AND(AR984+AT984&gt;0,AS984+AU984&gt;0),COUNTIF(AV$6:AV983,"&gt;0")+1,0)</f>
        <v>0</v>
      </c>
    </row>
    <row r="985" spans="41:48" x14ac:dyDescent="0.15">
      <c r="AO985" s="304">
        <v>28</v>
      </c>
      <c r="AP985" s="304">
        <v>1</v>
      </c>
      <c r="AQ985" s="304">
        <v>8</v>
      </c>
      <c r="AR985" s="306">
        <f ca="1">IF($AQ985=1,IF(INDIRECT(ADDRESS(($AO985-1)*3+$AP985+5,$AQ985+7))="",0,INDIRECT(ADDRESS(($AO985-1)*3+$AP985+5,$AQ985+7))),IF(INDIRECT(ADDRESS(($AO985-1)*3+$AP985+5,$AQ985+7))="",0,IF(COUNTIF(INDIRECT(ADDRESS(($AO985-1)*36+($AP985-1)*12+6,COLUMN())):INDIRECT(ADDRESS(($AO985-1)*36+($AP985-1)*12+$AQ985+4,COLUMN())),INDIRECT(ADDRESS(($AO985-1)*3+$AP985+5,$AQ985+7)))&gt;=1,0,INDIRECT(ADDRESS(($AO985-1)*3+$AP985+5,$AQ985+7)))))</f>
        <v>0</v>
      </c>
      <c r="AS985" s="304">
        <f ca="1">COUNTIF(INDIRECT("H"&amp;(ROW()+12*(($AO985-1)*3+$AP985)-ROW())/12+5):INDIRECT("S"&amp;(ROW()+12*(($AO985-1)*3+$AP985)-ROW())/12+5),AR985)</f>
        <v>0</v>
      </c>
      <c r="AT985" s="306">
        <f ca="1">IF($AQ985=1,IF(INDIRECT(ADDRESS(($AO985-1)*3+$AP985+5,$AQ985+20))="",0,INDIRECT(ADDRESS(($AO985-1)*3+$AP985+5,$AQ985+20))),IF(INDIRECT(ADDRESS(($AO985-1)*3+$AP985+5,$AQ985+20))="",0,IF(COUNTIF(INDIRECT(ADDRESS(($AO985-1)*36+($AP985-1)*12+6,COLUMN())):INDIRECT(ADDRESS(($AO985-1)*36+($AP985-1)*12+$AQ985+4,COLUMN())),INDIRECT(ADDRESS(($AO985-1)*3+$AP985+5,$AQ985+20)))&gt;=1,0,INDIRECT(ADDRESS(($AO985-1)*3+$AP985+5,$AQ985+20)))))</f>
        <v>0</v>
      </c>
      <c r="AU985" s="304">
        <f ca="1">COUNTIF(INDIRECT("U"&amp;(ROW()+12*(($AO985-1)*3+$AP985)-ROW())/12+5):INDIRECT("AF"&amp;(ROW()+12*(($AO985-1)*3+$AP985)-ROW())/12+5),AT985)</f>
        <v>0</v>
      </c>
      <c r="AV985" s="304">
        <f ca="1">IF(AND(AR985+AT985&gt;0,AS985+AU985&gt;0),COUNTIF(AV$6:AV984,"&gt;0")+1,0)</f>
        <v>0</v>
      </c>
    </row>
    <row r="986" spans="41:48" x14ac:dyDescent="0.15">
      <c r="AO986" s="304">
        <v>28</v>
      </c>
      <c r="AP986" s="304">
        <v>1</v>
      </c>
      <c r="AQ986" s="304">
        <v>9</v>
      </c>
      <c r="AR986" s="306">
        <f ca="1">IF($AQ986=1,IF(INDIRECT(ADDRESS(($AO986-1)*3+$AP986+5,$AQ986+7))="",0,INDIRECT(ADDRESS(($AO986-1)*3+$AP986+5,$AQ986+7))),IF(INDIRECT(ADDRESS(($AO986-1)*3+$AP986+5,$AQ986+7))="",0,IF(COUNTIF(INDIRECT(ADDRESS(($AO986-1)*36+($AP986-1)*12+6,COLUMN())):INDIRECT(ADDRESS(($AO986-1)*36+($AP986-1)*12+$AQ986+4,COLUMN())),INDIRECT(ADDRESS(($AO986-1)*3+$AP986+5,$AQ986+7)))&gt;=1,0,INDIRECT(ADDRESS(($AO986-1)*3+$AP986+5,$AQ986+7)))))</f>
        <v>0</v>
      </c>
      <c r="AS986" s="304">
        <f ca="1">COUNTIF(INDIRECT("H"&amp;(ROW()+12*(($AO986-1)*3+$AP986)-ROW())/12+5):INDIRECT("S"&amp;(ROW()+12*(($AO986-1)*3+$AP986)-ROW())/12+5),AR986)</f>
        <v>0</v>
      </c>
      <c r="AT986" s="306">
        <f ca="1">IF($AQ986=1,IF(INDIRECT(ADDRESS(($AO986-1)*3+$AP986+5,$AQ986+20))="",0,INDIRECT(ADDRESS(($AO986-1)*3+$AP986+5,$AQ986+20))),IF(INDIRECT(ADDRESS(($AO986-1)*3+$AP986+5,$AQ986+20))="",0,IF(COUNTIF(INDIRECT(ADDRESS(($AO986-1)*36+($AP986-1)*12+6,COLUMN())):INDIRECT(ADDRESS(($AO986-1)*36+($AP986-1)*12+$AQ986+4,COLUMN())),INDIRECT(ADDRESS(($AO986-1)*3+$AP986+5,$AQ986+20)))&gt;=1,0,INDIRECT(ADDRESS(($AO986-1)*3+$AP986+5,$AQ986+20)))))</f>
        <v>0</v>
      </c>
      <c r="AU986" s="304">
        <f ca="1">COUNTIF(INDIRECT("U"&amp;(ROW()+12*(($AO986-1)*3+$AP986)-ROW())/12+5):INDIRECT("AF"&amp;(ROW()+12*(($AO986-1)*3+$AP986)-ROW())/12+5),AT986)</f>
        <v>0</v>
      </c>
      <c r="AV986" s="304">
        <f ca="1">IF(AND(AR986+AT986&gt;0,AS986+AU986&gt;0),COUNTIF(AV$6:AV985,"&gt;0")+1,0)</f>
        <v>0</v>
      </c>
    </row>
    <row r="987" spans="41:48" x14ac:dyDescent="0.15">
      <c r="AO987" s="304">
        <v>28</v>
      </c>
      <c r="AP987" s="304">
        <v>1</v>
      </c>
      <c r="AQ987" s="304">
        <v>10</v>
      </c>
      <c r="AR987" s="306">
        <f ca="1">IF($AQ987=1,IF(INDIRECT(ADDRESS(($AO987-1)*3+$AP987+5,$AQ987+7))="",0,INDIRECT(ADDRESS(($AO987-1)*3+$AP987+5,$AQ987+7))),IF(INDIRECT(ADDRESS(($AO987-1)*3+$AP987+5,$AQ987+7))="",0,IF(COUNTIF(INDIRECT(ADDRESS(($AO987-1)*36+($AP987-1)*12+6,COLUMN())):INDIRECT(ADDRESS(($AO987-1)*36+($AP987-1)*12+$AQ987+4,COLUMN())),INDIRECT(ADDRESS(($AO987-1)*3+$AP987+5,$AQ987+7)))&gt;=1,0,INDIRECT(ADDRESS(($AO987-1)*3+$AP987+5,$AQ987+7)))))</f>
        <v>0</v>
      </c>
      <c r="AS987" s="304">
        <f ca="1">COUNTIF(INDIRECT("H"&amp;(ROW()+12*(($AO987-1)*3+$AP987)-ROW())/12+5):INDIRECT("S"&amp;(ROW()+12*(($AO987-1)*3+$AP987)-ROW())/12+5),AR987)</f>
        <v>0</v>
      </c>
      <c r="AT987" s="306">
        <f ca="1">IF($AQ987=1,IF(INDIRECT(ADDRESS(($AO987-1)*3+$AP987+5,$AQ987+20))="",0,INDIRECT(ADDRESS(($AO987-1)*3+$AP987+5,$AQ987+20))),IF(INDIRECT(ADDRESS(($AO987-1)*3+$AP987+5,$AQ987+20))="",0,IF(COUNTIF(INDIRECT(ADDRESS(($AO987-1)*36+($AP987-1)*12+6,COLUMN())):INDIRECT(ADDRESS(($AO987-1)*36+($AP987-1)*12+$AQ987+4,COLUMN())),INDIRECT(ADDRESS(($AO987-1)*3+$AP987+5,$AQ987+20)))&gt;=1,0,INDIRECT(ADDRESS(($AO987-1)*3+$AP987+5,$AQ987+20)))))</f>
        <v>0</v>
      </c>
      <c r="AU987" s="304">
        <f ca="1">COUNTIF(INDIRECT("U"&amp;(ROW()+12*(($AO987-1)*3+$AP987)-ROW())/12+5):INDIRECT("AF"&amp;(ROW()+12*(($AO987-1)*3+$AP987)-ROW())/12+5),AT987)</f>
        <v>0</v>
      </c>
      <c r="AV987" s="304">
        <f ca="1">IF(AND(AR987+AT987&gt;0,AS987+AU987&gt;0),COUNTIF(AV$6:AV986,"&gt;0")+1,0)</f>
        <v>0</v>
      </c>
    </row>
    <row r="988" spans="41:48" x14ac:dyDescent="0.15">
      <c r="AO988" s="304">
        <v>28</v>
      </c>
      <c r="AP988" s="304">
        <v>1</v>
      </c>
      <c r="AQ988" s="304">
        <v>11</v>
      </c>
      <c r="AR988" s="306">
        <f ca="1">IF($AQ988=1,IF(INDIRECT(ADDRESS(($AO988-1)*3+$AP988+5,$AQ988+7))="",0,INDIRECT(ADDRESS(($AO988-1)*3+$AP988+5,$AQ988+7))),IF(INDIRECT(ADDRESS(($AO988-1)*3+$AP988+5,$AQ988+7))="",0,IF(COUNTIF(INDIRECT(ADDRESS(($AO988-1)*36+($AP988-1)*12+6,COLUMN())):INDIRECT(ADDRESS(($AO988-1)*36+($AP988-1)*12+$AQ988+4,COLUMN())),INDIRECT(ADDRESS(($AO988-1)*3+$AP988+5,$AQ988+7)))&gt;=1,0,INDIRECT(ADDRESS(($AO988-1)*3+$AP988+5,$AQ988+7)))))</f>
        <v>0</v>
      </c>
      <c r="AS988" s="304">
        <f ca="1">COUNTIF(INDIRECT("H"&amp;(ROW()+12*(($AO988-1)*3+$AP988)-ROW())/12+5):INDIRECT("S"&amp;(ROW()+12*(($AO988-1)*3+$AP988)-ROW())/12+5),AR988)</f>
        <v>0</v>
      </c>
      <c r="AT988" s="306">
        <f ca="1">IF($AQ988=1,IF(INDIRECT(ADDRESS(($AO988-1)*3+$AP988+5,$AQ988+20))="",0,INDIRECT(ADDRESS(($AO988-1)*3+$AP988+5,$AQ988+20))),IF(INDIRECT(ADDRESS(($AO988-1)*3+$AP988+5,$AQ988+20))="",0,IF(COUNTIF(INDIRECT(ADDRESS(($AO988-1)*36+($AP988-1)*12+6,COLUMN())):INDIRECT(ADDRESS(($AO988-1)*36+($AP988-1)*12+$AQ988+4,COLUMN())),INDIRECT(ADDRESS(($AO988-1)*3+$AP988+5,$AQ988+20)))&gt;=1,0,INDIRECT(ADDRESS(($AO988-1)*3+$AP988+5,$AQ988+20)))))</f>
        <v>0</v>
      </c>
      <c r="AU988" s="304">
        <f ca="1">COUNTIF(INDIRECT("U"&amp;(ROW()+12*(($AO988-1)*3+$AP988)-ROW())/12+5):INDIRECT("AF"&amp;(ROW()+12*(($AO988-1)*3+$AP988)-ROW())/12+5),AT988)</f>
        <v>0</v>
      </c>
      <c r="AV988" s="304">
        <f ca="1">IF(AND(AR988+AT988&gt;0,AS988+AU988&gt;0),COUNTIF(AV$6:AV987,"&gt;0")+1,0)</f>
        <v>0</v>
      </c>
    </row>
    <row r="989" spans="41:48" x14ac:dyDescent="0.15">
      <c r="AO989" s="304">
        <v>28</v>
      </c>
      <c r="AP989" s="304">
        <v>1</v>
      </c>
      <c r="AQ989" s="304">
        <v>12</v>
      </c>
      <c r="AR989" s="306">
        <f ca="1">IF($AQ989=1,IF(INDIRECT(ADDRESS(($AO989-1)*3+$AP989+5,$AQ989+7))="",0,INDIRECT(ADDRESS(($AO989-1)*3+$AP989+5,$AQ989+7))),IF(INDIRECT(ADDRESS(($AO989-1)*3+$AP989+5,$AQ989+7))="",0,IF(COUNTIF(INDIRECT(ADDRESS(($AO989-1)*36+($AP989-1)*12+6,COLUMN())):INDIRECT(ADDRESS(($AO989-1)*36+($AP989-1)*12+$AQ989+4,COLUMN())),INDIRECT(ADDRESS(($AO989-1)*3+$AP989+5,$AQ989+7)))&gt;=1,0,INDIRECT(ADDRESS(($AO989-1)*3+$AP989+5,$AQ989+7)))))</f>
        <v>0</v>
      </c>
      <c r="AS989" s="304">
        <f ca="1">COUNTIF(INDIRECT("H"&amp;(ROW()+12*(($AO989-1)*3+$AP989)-ROW())/12+5):INDIRECT("S"&amp;(ROW()+12*(($AO989-1)*3+$AP989)-ROW())/12+5),AR989)</f>
        <v>0</v>
      </c>
      <c r="AT989" s="306">
        <f ca="1">IF($AQ989=1,IF(INDIRECT(ADDRESS(($AO989-1)*3+$AP989+5,$AQ989+20))="",0,INDIRECT(ADDRESS(($AO989-1)*3+$AP989+5,$AQ989+20))),IF(INDIRECT(ADDRESS(($AO989-1)*3+$AP989+5,$AQ989+20))="",0,IF(COUNTIF(INDIRECT(ADDRESS(($AO989-1)*36+($AP989-1)*12+6,COLUMN())):INDIRECT(ADDRESS(($AO989-1)*36+($AP989-1)*12+$AQ989+4,COLUMN())),INDIRECT(ADDRESS(($AO989-1)*3+$AP989+5,$AQ989+20)))&gt;=1,0,INDIRECT(ADDRESS(($AO989-1)*3+$AP989+5,$AQ989+20)))))</f>
        <v>0</v>
      </c>
      <c r="AU989" s="304">
        <f ca="1">COUNTIF(INDIRECT("U"&amp;(ROW()+12*(($AO989-1)*3+$AP989)-ROW())/12+5):INDIRECT("AF"&amp;(ROW()+12*(($AO989-1)*3+$AP989)-ROW())/12+5),AT989)</f>
        <v>0</v>
      </c>
      <c r="AV989" s="304">
        <f ca="1">IF(AND(AR989+AT989&gt;0,AS989+AU989&gt;0),COUNTIF(AV$6:AV988,"&gt;0")+1,0)</f>
        <v>0</v>
      </c>
    </row>
    <row r="990" spans="41:48" x14ac:dyDescent="0.15">
      <c r="AO990" s="304">
        <v>28</v>
      </c>
      <c r="AP990" s="304">
        <v>2</v>
      </c>
      <c r="AQ990" s="304">
        <v>1</v>
      </c>
      <c r="AR990" s="306">
        <f ca="1">IF($AQ990=1,IF(INDIRECT(ADDRESS(($AO990-1)*3+$AP990+5,$AQ990+7))="",0,INDIRECT(ADDRESS(($AO990-1)*3+$AP990+5,$AQ990+7))),IF(INDIRECT(ADDRESS(($AO990-1)*3+$AP990+5,$AQ990+7))="",0,IF(COUNTIF(INDIRECT(ADDRESS(($AO990-1)*36+($AP990-1)*12+6,COLUMN())):INDIRECT(ADDRESS(($AO990-1)*36+($AP990-1)*12+$AQ990+4,COLUMN())),INDIRECT(ADDRESS(($AO990-1)*3+$AP990+5,$AQ990+7)))&gt;=1,0,INDIRECT(ADDRESS(($AO990-1)*3+$AP990+5,$AQ990+7)))))</f>
        <v>0</v>
      </c>
      <c r="AS990" s="304">
        <f ca="1">COUNTIF(INDIRECT("H"&amp;(ROW()+12*(($AO990-1)*3+$AP990)-ROW())/12+5):INDIRECT("S"&amp;(ROW()+12*(($AO990-1)*3+$AP990)-ROW())/12+5),AR990)</f>
        <v>0</v>
      </c>
      <c r="AT990" s="306">
        <f ca="1">IF($AQ990=1,IF(INDIRECT(ADDRESS(($AO990-1)*3+$AP990+5,$AQ990+20))="",0,INDIRECT(ADDRESS(($AO990-1)*3+$AP990+5,$AQ990+20))),IF(INDIRECT(ADDRESS(($AO990-1)*3+$AP990+5,$AQ990+20))="",0,IF(COUNTIF(INDIRECT(ADDRESS(($AO990-1)*36+($AP990-1)*12+6,COLUMN())):INDIRECT(ADDRESS(($AO990-1)*36+($AP990-1)*12+$AQ990+4,COLUMN())),INDIRECT(ADDRESS(($AO990-1)*3+$AP990+5,$AQ990+20)))&gt;=1,0,INDIRECT(ADDRESS(($AO990-1)*3+$AP990+5,$AQ990+20)))))</f>
        <v>0</v>
      </c>
      <c r="AU990" s="304">
        <f ca="1">COUNTIF(INDIRECT("U"&amp;(ROW()+12*(($AO990-1)*3+$AP990)-ROW())/12+5):INDIRECT("AF"&amp;(ROW()+12*(($AO990-1)*3+$AP990)-ROW())/12+5),AT990)</f>
        <v>0</v>
      </c>
      <c r="AV990" s="304">
        <f ca="1">IF(AND(AR990+AT990&gt;0,AS990+AU990&gt;0),COUNTIF(AV$6:AV989,"&gt;0")+1,0)</f>
        <v>0</v>
      </c>
    </row>
    <row r="991" spans="41:48" x14ac:dyDescent="0.15">
      <c r="AO991" s="304">
        <v>28</v>
      </c>
      <c r="AP991" s="304">
        <v>2</v>
      </c>
      <c r="AQ991" s="304">
        <v>2</v>
      </c>
      <c r="AR991" s="306">
        <f ca="1">IF($AQ991=1,IF(INDIRECT(ADDRESS(($AO991-1)*3+$AP991+5,$AQ991+7))="",0,INDIRECT(ADDRESS(($AO991-1)*3+$AP991+5,$AQ991+7))),IF(INDIRECT(ADDRESS(($AO991-1)*3+$AP991+5,$AQ991+7))="",0,IF(COUNTIF(INDIRECT(ADDRESS(($AO991-1)*36+($AP991-1)*12+6,COLUMN())):INDIRECT(ADDRESS(($AO991-1)*36+($AP991-1)*12+$AQ991+4,COLUMN())),INDIRECT(ADDRESS(($AO991-1)*3+$AP991+5,$AQ991+7)))&gt;=1,0,INDIRECT(ADDRESS(($AO991-1)*3+$AP991+5,$AQ991+7)))))</f>
        <v>0</v>
      </c>
      <c r="AS991" s="304">
        <f ca="1">COUNTIF(INDIRECT("H"&amp;(ROW()+12*(($AO991-1)*3+$AP991)-ROW())/12+5):INDIRECT("S"&amp;(ROW()+12*(($AO991-1)*3+$AP991)-ROW())/12+5),AR991)</f>
        <v>0</v>
      </c>
      <c r="AT991" s="306">
        <f ca="1">IF($AQ991=1,IF(INDIRECT(ADDRESS(($AO991-1)*3+$AP991+5,$AQ991+20))="",0,INDIRECT(ADDRESS(($AO991-1)*3+$AP991+5,$AQ991+20))),IF(INDIRECT(ADDRESS(($AO991-1)*3+$AP991+5,$AQ991+20))="",0,IF(COUNTIF(INDIRECT(ADDRESS(($AO991-1)*36+($AP991-1)*12+6,COLUMN())):INDIRECT(ADDRESS(($AO991-1)*36+($AP991-1)*12+$AQ991+4,COLUMN())),INDIRECT(ADDRESS(($AO991-1)*3+$AP991+5,$AQ991+20)))&gt;=1,0,INDIRECT(ADDRESS(($AO991-1)*3+$AP991+5,$AQ991+20)))))</f>
        <v>0</v>
      </c>
      <c r="AU991" s="304">
        <f ca="1">COUNTIF(INDIRECT("U"&amp;(ROW()+12*(($AO991-1)*3+$AP991)-ROW())/12+5):INDIRECT("AF"&amp;(ROW()+12*(($AO991-1)*3+$AP991)-ROW())/12+5),AT991)</f>
        <v>0</v>
      </c>
      <c r="AV991" s="304">
        <f ca="1">IF(AND(AR991+AT991&gt;0,AS991+AU991&gt;0),COUNTIF(AV$6:AV990,"&gt;0")+1,0)</f>
        <v>0</v>
      </c>
    </row>
    <row r="992" spans="41:48" x14ac:dyDescent="0.15">
      <c r="AO992" s="304">
        <v>28</v>
      </c>
      <c r="AP992" s="304">
        <v>2</v>
      </c>
      <c r="AQ992" s="304">
        <v>3</v>
      </c>
      <c r="AR992" s="306">
        <f ca="1">IF($AQ992=1,IF(INDIRECT(ADDRESS(($AO992-1)*3+$AP992+5,$AQ992+7))="",0,INDIRECT(ADDRESS(($AO992-1)*3+$AP992+5,$AQ992+7))),IF(INDIRECT(ADDRESS(($AO992-1)*3+$AP992+5,$AQ992+7))="",0,IF(COUNTIF(INDIRECT(ADDRESS(($AO992-1)*36+($AP992-1)*12+6,COLUMN())):INDIRECT(ADDRESS(($AO992-1)*36+($AP992-1)*12+$AQ992+4,COLUMN())),INDIRECT(ADDRESS(($AO992-1)*3+$AP992+5,$AQ992+7)))&gt;=1,0,INDIRECT(ADDRESS(($AO992-1)*3+$AP992+5,$AQ992+7)))))</f>
        <v>0</v>
      </c>
      <c r="AS992" s="304">
        <f ca="1">COUNTIF(INDIRECT("H"&amp;(ROW()+12*(($AO992-1)*3+$AP992)-ROW())/12+5):INDIRECT("S"&amp;(ROW()+12*(($AO992-1)*3+$AP992)-ROW())/12+5),AR992)</f>
        <v>0</v>
      </c>
      <c r="AT992" s="306">
        <f ca="1">IF($AQ992=1,IF(INDIRECT(ADDRESS(($AO992-1)*3+$AP992+5,$AQ992+20))="",0,INDIRECT(ADDRESS(($AO992-1)*3+$AP992+5,$AQ992+20))),IF(INDIRECT(ADDRESS(($AO992-1)*3+$AP992+5,$AQ992+20))="",0,IF(COUNTIF(INDIRECT(ADDRESS(($AO992-1)*36+($AP992-1)*12+6,COLUMN())):INDIRECT(ADDRESS(($AO992-1)*36+($AP992-1)*12+$AQ992+4,COLUMN())),INDIRECT(ADDRESS(($AO992-1)*3+$AP992+5,$AQ992+20)))&gt;=1,0,INDIRECT(ADDRESS(($AO992-1)*3+$AP992+5,$AQ992+20)))))</f>
        <v>0</v>
      </c>
      <c r="AU992" s="304">
        <f ca="1">COUNTIF(INDIRECT("U"&amp;(ROW()+12*(($AO992-1)*3+$AP992)-ROW())/12+5):INDIRECT("AF"&amp;(ROW()+12*(($AO992-1)*3+$AP992)-ROW())/12+5),AT992)</f>
        <v>0</v>
      </c>
      <c r="AV992" s="304">
        <f ca="1">IF(AND(AR992+AT992&gt;0,AS992+AU992&gt;0),COUNTIF(AV$6:AV991,"&gt;0")+1,0)</f>
        <v>0</v>
      </c>
    </row>
    <row r="993" spans="41:48" x14ac:dyDescent="0.15">
      <c r="AO993" s="304">
        <v>28</v>
      </c>
      <c r="AP993" s="304">
        <v>2</v>
      </c>
      <c r="AQ993" s="304">
        <v>4</v>
      </c>
      <c r="AR993" s="306">
        <f ca="1">IF($AQ993=1,IF(INDIRECT(ADDRESS(($AO993-1)*3+$AP993+5,$AQ993+7))="",0,INDIRECT(ADDRESS(($AO993-1)*3+$AP993+5,$AQ993+7))),IF(INDIRECT(ADDRESS(($AO993-1)*3+$AP993+5,$AQ993+7))="",0,IF(COUNTIF(INDIRECT(ADDRESS(($AO993-1)*36+($AP993-1)*12+6,COLUMN())):INDIRECT(ADDRESS(($AO993-1)*36+($AP993-1)*12+$AQ993+4,COLUMN())),INDIRECT(ADDRESS(($AO993-1)*3+$AP993+5,$AQ993+7)))&gt;=1,0,INDIRECT(ADDRESS(($AO993-1)*3+$AP993+5,$AQ993+7)))))</f>
        <v>0</v>
      </c>
      <c r="AS993" s="304">
        <f ca="1">COUNTIF(INDIRECT("H"&amp;(ROW()+12*(($AO993-1)*3+$AP993)-ROW())/12+5):INDIRECT("S"&amp;(ROW()+12*(($AO993-1)*3+$AP993)-ROW())/12+5),AR993)</f>
        <v>0</v>
      </c>
      <c r="AT993" s="306">
        <f ca="1">IF($AQ993=1,IF(INDIRECT(ADDRESS(($AO993-1)*3+$AP993+5,$AQ993+20))="",0,INDIRECT(ADDRESS(($AO993-1)*3+$AP993+5,$AQ993+20))),IF(INDIRECT(ADDRESS(($AO993-1)*3+$AP993+5,$AQ993+20))="",0,IF(COUNTIF(INDIRECT(ADDRESS(($AO993-1)*36+($AP993-1)*12+6,COLUMN())):INDIRECT(ADDRESS(($AO993-1)*36+($AP993-1)*12+$AQ993+4,COLUMN())),INDIRECT(ADDRESS(($AO993-1)*3+$AP993+5,$AQ993+20)))&gt;=1,0,INDIRECT(ADDRESS(($AO993-1)*3+$AP993+5,$AQ993+20)))))</f>
        <v>0</v>
      </c>
      <c r="AU993" s="304">
        <f ca="1">COUNTIF(INDIRECT("U"&amp;(ROW()+12*(($AO993-1)*3+$AP993)-ROW())/12+5):INDIRECT("AF"&amp;(ROW()+12*(($AO993-1)*3+$AP993)-ROW())/12+5),AT993)</f>
        <v>0</v>
      </c>
      <c r="AV993" s="304">
        <f ca="1">IF(AND(AR993+AT993&gt;0,AS993+AU993&gt;0),COUNTIF(AV$6:AV992,"&gt;0")+1,0)</f>
        <v>0</v>
      </c>
    </row>
    <row r="994" spans="41:48" x14ac:dyDescent="0.15">
      <c r="AO994" s="304">
        <v>28</v>
      </c>
      <c r="AP994" s="304">
        <v>2</v>
      </c>
      <c r="AQ994" s="304">
        <v>5</v>
      </c>
      <c r="AR994" s="306">
        <f ca="1">IF($AQ994=1,IF(INDIRECT(ADDRESS(($AO994-1)*3+$AP994+5,$AQ994+7))="",0,INDIRECT(ADDRESS(($AO994-1)*3+$AP994+5,$AQ994+7))),IF(INDIRECT(ADDRESS(($AO994-1)*3+$AP994+5,$AQ994+7))="",0,IF(COUNTIF(INDIRECT(ADDRESS(($AO994-1)*36+($AP994-1)*12+6,COLUMN())):INDIRECT(ADDRESS(($AO994-1)*36+($AP994-1)*12+$AQ994+4,COLUMN())),INDIRECT(ADDRESS(($AO994-1)*3+$AP994+5,$AQ994+7)))&gt;=1,0,INDIRECT(ADDRESS(($AO994-1)*3+$AP994+5,$AQ994+7)))))</f>
        <v>0</v>
      </c>
      <c r="AS994" s="304">
        <f ca="1">COUNTIF(INDIRECT("H"&amp;(ROW()+12*(($AO994-1)*3+$AP994)-ROW())/12+5):INDIRECT("S"&amp;(ROW()+12*(($AO994-1)*3+$AP994)-ROW())/12+5),AR994)</f>
        <v>0</v>
      </c>
      <c r="AT994" s="306">
        <f ca="1">IF($AQ994=1,IF(INDIRECT(ADDRESS(($AO994-1)*3+$AP994+5,$AQ994+20))="",0,INDIRECT(ADDRESS(($AO994-1)*3+$AP994+5,$AQ994+20))),IF(INDIRECT(ADDRESS(($AO994-1)*3+$AP994+5,$AQ994+20))="",0,IF(COUNTIF(INDIRECT(ADDRESS(($AO994-1)*36+($AP994-1)*12+6,COLUMN())):INDIRECT(ADDRESS(($AO994-1)*36+($AP994-1)*12+$AQ994+4,COLUMN())),INDIRECT(ADDRESS(($AO994-1)*3+$AP994+5,$AQ994+20)))&gt;=1,0,INDIRECT(ADDRESS(($AO994-1)*3+$AP994+5,$AQ994+20)))))</f>
        <v>0</v>
      </c>
      <c r="AU994" s="304">
        <f ca="1">COUNTIF(INDIRECT("U"&amp;(ROW()+12*(($AO994-1)*3+$AP994)-ROW())/12+5):INDIRECT("AF"&amp;(ROW()+12*(($AO994-1)*3+$AP994)-ROW())/12+5),AT994)</f>
        <v>0</v>
      </c>
      <c r="AV994" s="304">
        <f ca="1">IF(AND(AR994+AT994&gt;0,AS994+AU994&gt;0),COUNTIF(AV$6:AV993,"&gt;0")+1,0)</f>
        <v>0</v>
      </c>
    </row>
    <row r="995" spans="41:48" x14ac:dyDescent="0.15">
      <c r="AO995" s="304">
        <v>28</v>
      </c>
      <c r="AP995" s="304">
        <v>2</v>
      </c>
      <c r="AQ995" s="304">
        <v>6</v>
      </c>
      <c r="AR995" s="306">
        <f ca="1">IF($AQ995=1,IF(INDIRECT(ADDRESS(($AO995-1)*3+$AP995+5,$AQ995+7))="",0,INDIRECT(ADDRESS(($AO995-1)*3+$AP995+5,$AQ995+7))),IF(INDIRECT(ADDRESS(($AO995-1)*3+$AP995+5,$AQ995+7))="",0,IF(COUNTIF(INDIRECT(ADDRESS(($AO995-1)*36+($AP995-1)*12+6,COLUMN())):INDIRECT(ADDRESS(($AO995-1)*36+($AP995-1)*12+$AQ995+4,COLUMN())),INDIRECT(ADDRESS(($AO995-1)*3+$AP995+5,$AQ995+7)))&gt;=1,0,INDIRECT(ADDRESS(($AO995-1)*3+$AP995+5,$AQ995+7)))))</f>
        <v>0</v>
      </c>
      <c r="AS995" s="304">
        <f ca="1">COUNTIF(INDIRECT("H"&amp;(ROW()+12*(($AO995-1)*3+$AP995)-ROW())/12+5):INDIRECT("S"&amp;(ROW()+12*(($AO995-1)*3+$AP995)-ROW())/12+5),AR995)</f>
        <v>0</v>
      </c>
      <c r="AT995" s="306">
        <f ca="1">IF($AQ995=1,IF(INDIRECT(ADDRESS(($AO995-1)*3+$AP995+5,$AQ995+20))="",0,INDIRECT(ADDRESS(($AO995-1)*3+$AP995+5,$AQ995+20))),IF(INDIRECT(ADDRESS(($AO995-1)*3+$AP995+5,$AQ995+20))="",0,IF(COUNTIF(INDIRECT(ADDRESS(($AO995-1)*36+($AP995-1)*12+6,COLUMN())):INDIRECT(ADDRESS(($AO995-1)*36+($AP995-1)*12+$AQ995+4,COLUMN())),INDIRECT(ADDRESS(($AO995-1)*3+$AP995+5,$AQ995+20)))&gt;=1,0,INDIRECT(ADDRESS(($AO995-1)*3+$AP995+5,$AQ995+20)))))</f>
        <v>0</v>
      </c>
      <c r="AU995" s="304">
        <f ca="1">COUNTIF(INDIRECT("U"&amp;(ROW()+12*(($AO995-1)*3+$AP995)-ROW())/12+5):INDIRECT("AF"&amp;(ROW()+12*(($AO995-1)*3+$AP995)-ROW())/12+5),AT995)</f>
        <v>0</v>
      </c>
      <c r="AV995" s="304">
        <f ca="1">IF(AND(AR995+AT995&gt;0,AS995+AU995&gt;0),COUNTIF(AV$6:AV994,"&gt;0")+1,0)</f>
        <v>0</v>
      </c>
    </row>
    <row r="996" spans="41:48" x14ac:dyDescent="0.15">
      <c r="AO996" s="304">
        <v>28</v>
      </c>
      <c r="AP996" s="304">
        <v>2</v>
      </c>
      <c r="AQ996" s="304">
        <v>7</v>
      </c>
      <c r="AR996" s="306">
        <f ca="1">IF($AQ996=1,IF(INDIRECT(ADDRESS(($AO996-1)*3+$AP996+5,$AQ996+7))="",0,INDIRECT(ADDRESS(($AO996-1)*3+$AP996+5,$AQ996+7))),IF(INDIRECT(ADDRESS(($AO996-1)*3+$AP996+5,$AQ996+7))="",0,IF(COUNTIF(INDIRECT(ADDRESS(($AO996-1)*36+($AP996-1)*12+6,COLUMN())):INDIRECT(ADDRESS(($AO996-1)*36+($AP996-1)*12+$AQ996+4,COLUMN())),INDIRECT(ADDRESS(($AO996-1)*3+$AP996+5,$AQ996+7)))&gt;=1,0,INDIRECT(ADDRESS(($AO996-1)*3+$AP996+5,$AQ996+7)))))</f>
        <v>0</v>
      </c>
      <c r="AS996" s="304">
        <f ca="1">COUNTIF(INDIRECT("H"&amp;(ROW()+12*(($AO996-1)*3+$AP996)-ROW())/12+5):INDIRECT("S"&amp;(ROW()+12*(($AO996-1)*3+$AP996)-ROW())/12+5),AR996)</f>
        <v>0</v>
      </c>
      <c r="AT996" s="306">
        <f ca="1">IF($AQ996=1,IF(INDIRECT(ADDRESS(($AO996-1)*3+$AP996+5,$AQ996+20))="",0,INDIRECT(ADDRESS(($AO996-1)*3+$AP996+5,$AQ996+20))),IF(INDIRECT(ADDRESS(($AO996-1)*3+$AP996+5,$AQ996+20))="",0,IF(COUNTIF(INDIRECT(ADDRESS(($AO996-1)*36+($AP996-1)*12+6,COLUMN())):INDIRECT(ADDRESS(($AO996-1)*36+($AP996-1)*12+$AQ996+4,COLUMN())),INDIRECT(ADDRESS(($AO996-1)*3+$AP996+5,$AQ996+20)))&gt;=1,0,INDIRECT(ADDRESS(($AO996-1)*3+$AP996+5,$AQ996+20)))))</f>
        <v>0</v>
      </c>
      <c r="AU996" s="304">
        <f ca="1">COUNTIF(INDIRECT("U"&amp;(ROW()+12*(($AO996-1)*3+$AP996)-ROW())/12+5):INDIRECT("AF"&amp;(ROW()+12*(($AO996-1)*3+$AP996)-ROW())/12+5),AT996)</f>
        <v>0</v>
      </c>
      <c r="AV996" s="304">
        <f ca="1">IF(AND(AR996+AT996&gt;0,AS996+AU996&gt;0),COUNTIF(AV$6:AV995,"&gt;0")+1,0)</f>
        <v>0</v>
      </c>
    </row>
    <row r="997" spans="41:48" x14ac:dyDescent="0.15">
      <c r="AO997" s="304">
        <v>28</v>
      </c>
      <c r="AP997" s="304">
        <v>2</v>
      </c>
      <c r="AQ997" s="304">
        <v>8</v>
      </c>
      <c r="AR997" s="306">
        <f ca="1">IF($AQ997=1,IF(INDIRECT(ADDRESS(($AO997-1)*3+$AP997+5,$AQ997+7))="",0,INDIRECT(ADDRESS(($AO997-1)*3+$AP997+5,$AQ997+7))),IF(INDIRECT(ADDRESS(($AO997-1)*3+$AP997+5,$AQ997+7))="",0,IF(COUNTIF(INDIRECT(ADDRESS(($AO997-1)*36+($AP997-1)*12+6,COLUMN())):INDIRECT(ADDRESS(($AO997-1)*36+($AP997-1)*12+$AQ997+4,COLUMN())),INDIRECT(ADDRESS(($AO997-1)*3+$AP997+5,$AQ997+7)))&gt;=1,0,INDIRECT(ADDRESS(($AO997-1)*3+$AP997+5,$AQ997+7)))))</f>
        <v>0</v>
      </c>
      <c r="AS997" s="304">
        <f ca="1">COUNTIF(INDIRECT("H"&amp;(ROW()+12*(($AO997-1)*3+$AP997)-ROW())/12+5):INDIRECT("S"&amp;(ROW()+12*(($AO997-1)*3+$AP997)-ROW())/12+5),AR997)</f>
        <v>0</v>
      </c>
      <c r="AT997" s="306">
        <f ca="1">IF($AQ997=1,IF(INDIRECT(ADDRESS(($AO997-1)*3+$AP997+5,$AQ997+20))="",0,INDIRECT(ADDRESS(($AO997-1)*3+$AP997+5,$AQ997+20))),IF(INDIRECT(ADDRESS(($AO997-1)*3+$AP997+5,$AQ997+20))="",0,IF(COUNTIF(INDIRECT(ADDRESS(($AO997-1)*36+($AP997-1)*12+6,COLUMN())):INDIRECT(ADDRESS(($AO997-1)*36+($AP997-1)*12+$AQ997+4,COLUMN())),INDIRECT(ADDRESS(($AO997-1)*3+$AP997+5,$AQ997+20)))&gt;=1,0,INDIRECT(ADDRESS(($AO997-1)*3+$AP997+5,$AQ997+20)))))</f>
        <v>0</v>
      </c>
      <c r="AU997" s="304">
        <f ca="1">COUNTIF(INDIRECT("U"&amp;(ROW()+12*(($AO997-1)*3+$AP997)-ROW())/12+5):INDIRECT("AF"&amp;(ROW()+12*(($AO997-1)*3+$AP997)-ROW())/12+5),AT997)</f>
        <v>0</v>
      </c>
      <c r="AV997" s="304">
        <f ca="1">IF(AND(AR997+AT997&gt;0,AS997+AU997&gt;0),COUNTIF(AV$6:AV996,"&gt;0")+1,0)</f>
        <v>0</v>
      </c>
    </row>
    <row r="998" spans="41:48" x14ac:dyDescent="0.15">
      <c r="AO998" s="304">
        <v>28</v>
      </c>
      <c r="AP998" s="304">
        <v>2</v>
      </c>
      <c r="AQ998" s="304">
        <v>9</v>
      </c>
      <c r="AR998" s="306">
        <f ca="1">IF($AQ998=1,IF(INDIRECT(ADDRESS(($AO998-1)*3+$AP998+5,$AQ998+7))="",0,INDIRECT(ADDRESS(($AO998-1)*3+$AP998+5,$AQ998+7))),IF(INDIRECT(ADDRESS(($AO998-1)*3+$AP998+5,$AQ998+7))="",0,IF(COUNTIF(INDIRECT(ADDRESS(($AO998-1)*36+($AP998-1)*12+6,COLUMN())):INDIRECT(ADDRESS(($AO998-1)*36+($AP998-1)*12+$AQ998+4,COLUMN())),INDIRECT(ADDRESS(($AO998-1)*3+$AP998+5,$AQ998+7)))&gt;=1,0,INDIRECT(ADDRESS(($AO998-1)*3+$AP998+5,$AQ998+7)))))</f>
        <v>0</v>
      </c>
      <c r="AS998" s="304">
        <f ca="1">COUNTIF(INDIRECT("H"&amp;(ROW()+12*(($AO998-1)*3+$AP998)-ROW())/12+5):INDIRECT("S"&amp;(ROW()+12*(($AO998-1)*3+$AP998)-ROW())/12+5),AR998)</f>
        <v>0</v>
      </c>
      <c r="AT998" s="306">
        <f ca="1">IF($AQ998=1,IF(INDIRECT(ADDRESS(($AO998-1)*3+$AP998+5,$AQ998+20))="",0,INDIRECT(ADDRESS(($AO998-1)*3+$AP998+5,$AQ998+20))),IF(INDIRECT(ADDRESS(($AO998-1)*3+$AP998+5,$AQ998+20))="",0,IF(COUNTIF(INDIRECT(ADDRESS(($AO998-1)*36+($AP998-1)*12+6,COLUMN())):INDIRECT(ADDRESS(($AO998-1)*36+($AP998-1)*12+$AQ998+4,COLUMN())),INDIRECT(ADDRESS(($AO998-1)*3+$AP998+5,$AQ998+20)))&gt;=1,0,INDIRECT(ADDRESS(($AO998-1)*3+$AP998+5,$AQ998+20)))))</f>
        <v>0</v>
      </c>
      <c r="AU998" s="304">
        <f ca="1">COUNTIF(INDIRECT("U"&amp;(ROW()+12*(($AO998-1)*3+$AP998)-ROW())/12+5):INDIRECT("AF"&amp;(ROW()+12*(($AO998-1)*3+$AP998)-ROW())/12+5),AT998)</f>
        <v>0</v>
      </c>
      <c r="AV998" s="304">
        <f ca="1">IF(AND(AR998+AT998&gt;0,AS998+AU998&gt;0),COUNTIF(AV$6:AV997,"&gt;0")+1,0)</f>
        <v>0</v>
      </c>
    </row>
    <row r="999" spans="41:48" x14ac:dyDescent="0.15">
      <c r="AO999" s="304">
        <v>28</v>
      </c>
      <c r="AP999" s="304">
        <v>2</v>
      </c>
      <c r="AQ999" s="304">
        <v>10</v>
      </c>
      <c r="AR999" s="306">
        <f ca="1">IF($AQ999=1,IF(INDIRECT(ADDRESS(($AO999-1)*3+$AP999+5,$AQ999+7))="",0,INDIRECT(ADDRESS(($AO999-1)*3+$AP999+5,$AQ999+7))),IF(INDIRECT(ADDRESS(($AO999-1)*3+$AP999+5,$AQ999+7))="",0,IF(COUNTIF(INDIRECT(ADDRESS(($AO999-1)*36+($AP999-1)*12+6,COLUMN())):INDIRECT(ADDRESS(($AO999-1)*36+($AP999-1)*12+$AQ999+4,COLUMN())),INDIRECT(ADDRESS(($AO999-1)*3+$AP999+5,$AQ999+7)))&gt;=1,0,INDIRECT(ADDRESS(($AO999-1)*3+$AP999+5,$AQ999+7)))))</f>
        <v>0</v>
      </c>
      <c r="AS999" s="304">
        <f ca="1">COUNTIF(INDIRECT("H"&amp;(ROW()+12*(($AO999-1)*3+$AP999)-ROW())/12+5):INDIRECT("S"&amp;(ROW()+12*(($AO999-1)*3+$AP999)-ROW())/12+5),AR999)</f>
        <v>0</v>
      </c>
      <c r="AT999" s="306">
        <f ca="1">IF($AQ999=1,IF(INDIRECT(ADDRESS(($AO999-1)*3+$AP999+5,$AQ999+20))="",0,INDIRECT(ADDRESS(($AO999-1)*3+$AP999+5,$AQ999+20))),IF(INDIRECT(ADDRESS(($AO999-1)*3+$AP999+5,$AQ999+20))="",0,IF(COUNTIF(INDIRECT(ADDRESS(($AO999-1)*36+($AP999-1)*12+6,COLUMN())):INDIRECT(ADDRESS(($AO999-1)*36+($AP999-1)*12+$AQ999+4,COLUMN())),INDIRECT(ADDRESS(($AO999-1)*3+$AP999+5,$AQ999+20)))&gt;=1,0,INDIRECT(ADDRESS(($AO999-1)*3+$AP999+5,$AQ999+20)))))</f>
        <v>0</v>
      </c>
      <c r="AU999" s="304">
        <f ca="1">COUNTIF(INDIRECT("U"&amp;(ROW()+12*(($AO999-1)*3+$AP999)-ROW())/12+5):INDIRECT("AF"&amp;(ROW()+12*(($AO999-1)*3+$AP999)-ROW())/12+5),AT999)</f>
        <v>0</v>
      </c>
      <c r="AV999" s="304">
        <f ca="1">IF(AND(AR999+AT999&gt;0,AS999+AU999&gt;0),COUNTIF(AV$6:AV998,"&gt;0")+1,0)</f>
        <v>0</v>
      </c>
    </row>
    <row r="1000" spans="41:48" x14ac:dyDescent="0.15">
      <c r="AO1000" s="304">
        <v>28</v>
      </c>
      <c r="AP1000" s="304">
        <v>2</v>
      </c>
      <c r="AQ1000" s="304">
        <v>11</v>
      </c>
      <c r="AR1000" s="306">
        <f ca="1">IF($AQ1000=1,IF(INDIRECT(ADDRESS(($AO1000-1)*3+$AP1000+5,$AQ1000+7))="",0,INDIRECT(ADDRESS(($AO1000-1)*3+$AP1000+5,$AQ1000+7))),IF(INDIRECT(ADDRESS(($AO1000-1)*3+$AP1000+5,$AQ1000+7))="",0,IF(COUNTIF(INDIRECT(ADDRESS(($AO1000-1)*36+($AP1000-1)*12+6,COLUMN())):INDIRECT(ADDRESS(($AO1000-1)*36+($AP1000-1)*12+$AQ1000+4,COLUMN())),INDIRECT(ADDRESS(($AO1000-1)*3+$AP1000+5,$AQ1000+7)))&gt;=1,0,INDIRECT(ADDRESS(($AO1000-1)*3+$AP1000+5,$AQ1000+7)))))</f>
        <v>0</v>
      </c>
      <c r="AS1000" s="304">
        <f ca="1">COUNTIF(INDIRECT("H"&amp;(ROW()+12*(($AO1000-1)*3+$AP1000)-ROW())/12+5):INDIRECT("S"&amp;(ROW()+12*(($AO1000-1)*3+$AP1000)-ROW())/12+5),AR1000)</f>
        <v>0</v>
      </c>
      <c r="AT1000" s="306">
        <f ca="1">IF($AQ1000=1,IF(INDIRECT(ADDRESS(($AO1000-1)*3+$AP1000+5,$AQ1000+20))="",0,INDIRECT(ADDRESS(($AO1000-1)*3+$AP1000+5,$AQ1000+20))),IF(INDIRECT(ADDRESS(($AO1000-1)*3+$AP1000+5,$AQ1000+20))="",0,IF(COUNTIF(INDIRECT(ADDRESS(($AO1000-1)*36+($AP1000-1)*12+6,COLUMN())):INDIRECT(ADDRESS(($AO1000-1)*36+($AP1000-1)*12+$AQ1000+4,COLUMN())),INDIRECT(ADDRESS(($AO1000-1)*3+$AP1000+5,$AQ1000+20)))&gt;=1,0,INDIRECT(ADDRESS(($AO1000-1)*3+$AP1000+5,$AQ1000+20)))))</f>
        <v>0</v>
      </c>
      <c r="AU1000" s="304">
        <f ca="1">COUNTIF(INDIRECT("U"&amp;(ROW()+12*(($AO1000-1)*3+$AP1000)-ROW())/12+5):INDIRECT("AF"&amp;(ROW()+12*(($AO1000-1)*3+$AP1000)-ROW())/12+5),AT1000)</f>
        <v>0</v>
      </c>
      <c r="AV1000" s="304">
        <f ca="1">IF(AND(AR1000+AT1000&gt;0,AS1000+AU1000&gt;0),COUNTIF(AV$6:AV999,"&gt;0")+1,0)</f>
        <v>0</v>
      </c>
    </row>
    <row r="1001" spans="41:48" x14ac:dyDescent="0.15">
      <c r="AO1001" s="304">
        <v>28</v>
      </c>
      <c r="AP1001" s="304">
        <v>2</v>
      </c>
      <c r="AQ1001" s="304">
        <v>12</v>
      </c>
      <c r="AR1001" s="306">
        <f ca="1">IF($AQ1001=1,IF(INDIRECT(ADDRESS(($AO1001-1)*3+$AP1001+5,$AQ1001+7))="",0,INDIRECT(ADDRESS(($AO1001-1)*3+$AP1001+5,$AQ1001+7))),IF(INDIRECT(ADDRESS(($AO1001-1)*3+$AP1001+5,$AQ1001+7))="",0,IF(COUNTIF(INDIRECT(ADDRESS(($AO1001-1)*36+($AP1001-1)*12+6,COLUMN())):INDIRECT(ADDRESS(($AO1001-1)*36+($AP1001-1)*12+$AQ1001+4,COLUMN())),INDIRECT(ADDRESS(($AO1001-1)*3+$AP1001+5,$AQ1001+7)))&gt;=1,0,INDIRECT(ADDRESS(($AO1001-1)*3+$AP1001+5,$AQ1001+7)))))</f>
        <v>0</v>
      </c>
      <c r="AS1001" s="304">
        <f ca="1">COUNTIF(INDIRECT("H"&amp;(ROW()+12*(($AO1001-1)*3+$AP1001)-ROW())/12+5):INDIRECT("S"&amp;(ROW()+12*(($AO1001-1)*3+$AP1001)-ROW())/12+5),AR1001)</f>
        <v>0</v>
      </c>
      <c r="AT1001" s="306">
        <f ca="1">IF($AQ1001=1,IF(INDIRECT(ADDRESS(($AO1001-1)*3+$AP1001+5,$AQ1001+20))="",0,INDIRECT(ADDRESS(($AO1001-1)*3+$AP1001+5,$AQ1001+20))),IF(INDIRECT(ADDRESS(($AO1001-1)*3+$AP1001+5,$AQ1001+20))="",0,IF(COUNTIF(INDIRECT(ADDRESS(($AO1001-1)*36+($AP1001-1)*12+6,COLUMN())):INDIRECT(ADDRESS(($AO1001-1)*36+($AP1001-1)*12+$AQ1001+4,COLUMN())),INDIRECT(ADDRESS(($AO1001-1)*3+$AP1001+5,$AQ1001+20)))&gt;=1,0,INDIRECT(ADDRESS(($AO1001-1)*3+$AP1001+5,$AQ1001+20)))))</f>
        <v>0</v>
      </c>
      <c r="AU1001" s="304">
        <f ca="1">COUNTIF(INDIRECT("U"&amp;(ROW()+12*(($AO1001-1)*3+$AP1001)-ROW())/12+5):INDIRECT("AF"&amp;(ROW()+12*(($AO1001-1)*3+$AP1001)-ROW())/12+5),AT1001)</f>
        <v>0</v>
      </c>
      <c r="AV1001" s="304">
        <f ca="1">IF(AND(AR1001+AT1001&gt;0,AS1001+AU1001&gt;0),COUNTIF(AV$6:AV1000,"&gt;0")+1,0)</f>
        <v>0</v>
      </c>
    </row>
    <row r="1002" spans="41:48" x14ac:dyDescent="0.15">
      <c r="AO1002" s="304">
        <v>28</v>
      </c>
      <c r="AP1002" s="304">
        <v>3</v>
      </c>
      <c r="AQ1002" s="304">
        <v>1</v>
      </c>
      <c r="AR1002" s="306">
        <f ca="1">IF($AQ1002=1,IF(INDIRECT(ADDRESS(($AO1002-1)*3+$AP1002+5,$AQ1002+7))="",0,INDIRECT(ADDRESS(($AO1002-1)*3+$AP1002+5,$AQ1002+7))),IF(INDIRECT(ADDRESS(($AO1002-1)*3+$AP1002+5,$AQ1002+7))="",0,IF(COUNTIF(INDIRECT(ADDRESS(($AO1002-1)*36+($AP1002-1)*12+6,COLUMN())):INDIRECT(ADDRESS(($AO1002-1)*36+($AP1002-1)*12+$AQ1002+4,COLUMN())),INDIRECT(ADDRESS(($AO1002-1)*3+$AP1002+5,$AQ1002+7)))&gt;=1,0,INDIRECT(ADDRESS(($AO1002-1)*3+$AP1002+5,$AQ1002+7)))))</f>
        <v>0</v>
      </c>
      <c r="AS1002" s="304">
        <f ca="1">COUNTIF(INDIRECT("H"&amp;(ROW()+12*(($AO1002-1)*3+$AP1002)-ROW())/12+5):INDIRECT("S"&amp;(ROW()+12*(($AO1002-1)*3+$AP1002)-ROW())/12+5),AR1002)</f>
        <v>0</v>
      </c>
      <c r="AT1002" s="306">
        <f ca="1">IF($AQ1002=1,IF(INDIRECT(ADDRESS(($AO1002-1)*3+$AP1002+5,$AQ1002+20))="",0,INDIRECT(ADDRESS(($AO1002-1)*3+$AP1002+5,$AQ1002+20))),IF(INDIRECT(ADDRESS(($AO1002-1)*3+$AP1002+5,$AQ1002+20))="",0,IF(COUNTIF(INDIRECT(ADDRESS(($AO1002-1)*36+($AP1002-1)*12+6,COLUMN())):INDIRECT(ADDRESS(($AO1002-1)*36+($AP1002-1)*12+$AQ1002+4,COLUMN())),INDIRECT(ADDRESS(($AO1002-1)*3+$AP1002+5,$AQ1002+20)))&gt;=1,0,INDIRECT(ADDRESS(($AO1002-1)*3+$AP1002+5,$AQ1002+20)))))</f>
        <v>0</v>
      </c>
      <c r="AU1002" s="304">
        <f ca="1">COUNTIF(INDIRECT("U"&amp;(ROW()+12*(($AO1002-1)*3+$AP1002)-ROW())/12+5):INDIRECT("AF"&amp;(ROW()+12*(($AO1002-1)*3+$AP1002)-ROW())/12+5),AT1002)</f>
        <v>0</v>
      </c>
      <c r="AV1002" s="304">
        <f ca="1">IF(AND(AR1002+AT1002&gt;0,AS1002+AU1002&gt;0),COUNTIF(AV$6:AV1001,"&gt;0")+1,0)</f>
        <v>0</v>
      </c>
    </row>
    <row r="1003" spans="41:48" x14ac:dyDescent="0.15">
      <c r="AO1003" s="304">
        <v>28</v>
      </c>
      <c r="AP1003" s="304">
        <v>3</v>
      </c>
      <c r="AQ1003" s="304">
        <v>2</v>
      </c>
      <c r="AR1003" s="306">
        <f ca="1">IF($AQ1003=1,IF(INDIRECT(ADDRESS(($AO1003-1)*3+$AP1003+5,$AQ1003+7))="",0,INDIRECT(ADDRESS(($AO1003-1)*3+$AP1003+5,$AQ1003+7))),IF(INDIRECT(ADDRESS(($AO1003-1)*3+$AP1003+5,$AQ1003+7))="",0,IF(COUNTIF(INDIRECT(ADDRESS(($AO1003-1)*36+($AP1003-1)*12+6,COLUMN())):INDIRECT(ADDRESS(($AO1003-1)*36+($AP1003-1)*12+$AQ1003+4,COLUMN())),INDIRECT(ADDRESS(($AO1003-1)*3+$AP1003+5,$AQ1003+7)))&gt;=1,0,INDIRECT(ADDRESS(($AO1003-1)*3+$AP1003+5,$AQ1003+7)))))</f>
        <v>0</v>
      </c>
      <c r="AS1003" s="304">
        <f ca="1">COUNTIF(INDIRECT("H"&amp;(ROW()+12*(($AO1003-1)*3+$AP1003)-ROW())/12+5):INDIRECT("S"&amp;(ROW()+12*(($AO1003-1)*3+$AP1003)-ROW())/12+5),AR1003)</f>
        <v>0</v>
      </c>
      <c r="AT1003" s="306">
        <f ca="1">IF($AQ1003=1,IF(INDIRECT(ADDRESS(($AO1003-1)*3+$AP1003+5,$AQ1003+20))="",0,INDIRECT(ADDRESS(($AO1003-1)*3+$AP1003+5,$AQ1003+20))),IF(INDIRECT(ADDRESS(($AO1003-1)*3+$AP1003+5,$AQ1003+20))="",0,IF(COUNTIF(INDIRECT(ADDRESS(($AO1003-1)*36+($AP1003-1)*12+6,COLUMN())):INDIRECT(ADDRESS(($AO1003-1)*36+($AP1003-1)*12+$AQ1003+4,COLUMN())),INDIRECT(ADDRESS(($AO1003-1)*3+$AP1003+5,$AQ1003+20)))&gt;=1,0,INDIRECT(ADDRESS(($AO1003-1)*3+$AP1003+5,$AQ1003+20)))))</f>
        <v>0</v>
      </c>
      <c r="AU1003" s="304">
        <f ca="1">COUNTIF(INDIRECT("U"&amp;(ROW()+12*(($AO1003-1)*3+$AP1003)-ROW())/12+5):INDIRECT("AF"&amp;(ROW()+12*(($AO1003-1)*3+$AP1003)-ROW())/12+5),AT1003)</f>
        <v>0</v>
      </c>
      <c r="AV1003" s="304">
        <f ca="1">IF(AND(AR1003+AT1003&gt;0,AS1003+AU1003&gt;0),COUNTIF(AV$6:AV1002,"&gt;0")+1,0)</f>
        <v>0</v>
      </c>
    </row>
    <row r="1004" spans="41:48" x14ac:dyDescent="0.15">
      <c r="AO1004" s="304">
        <v>28</v>
      </c>
      <c r="AP1004" s="304">
        <v>3</v>
      </c>
      <c r="AQ1004" s="304">
        <v>3</v>
      </c>
      <c r="AR1004" s="306">
        <f ca="1">IF($AQ1004=1,IF(INDIRECT(ADDRESS(($AO1004-1)*3+$AP1004+5,$AQ1004+7))="",0,INDIRECT(ADDRESS(($AO1004-1)*3+$AP1004+5,$AQ1004+7))),IF(INDIRECT(ADDRESS(($AO1004-1)*3+$AP1004+5,$AQ1004+7))="",0,IF(COUNTIF(INDIRECT(ADDRESS(($AO1004-1)*36+($AP1004-1)*12+6,COLUMN())):INDIRECT(ADDRESS(($AO1004-1)*36+($AP1004-1)*12+$AQ1004+4,COLUMN())),INDIRECT(ADDRESS(($AO1004-1)*3+$AP1004+5,$AQ1004+7)))&gt;=1,0,INDIRECT(ADDRESS(($AO1004-1)*3+$AP1004+5,$AQ1004+7)))))</f>
        <v>0</v>
      </c>
      <c r="AS1004" s="304">
        <f ca="1">COUNTIF(INDIRECT("H"&amp;(ROW()+12*(($AO1004-1)*3+$AP1004)-ROW())/12+5):INDIRECT("S"&amp;(ROW()+12*(($AO1004-1)*3+$AP1004)-ROW())/12+5),AR1004)</f>
        <v>0</v>
      </c>
      <c r="AT1004" s="306">
        <f ca="1">IF($AQ1004=1,IF(INDIRECT(ADDRESS(($AO1004-1)*3+$AP1004+5,$AQ1004+20))="",0,INDIRECT(ADDRESS(($AO1004-1)*3+$AP1004+5,$AQ1004+20))),IF(INDIRECT(ADDRESS(($AO1004-1)*3+$AP1004+5,$AQ1004+20))="",0,IF(COUNTIF(INDIRECT(ADDRESS(($AO1004-1)*36+($AP1004-1)*12+6,COLUMN())):INDIRECT(ADDRESS(($AO1004-1)*36+($AP1004-1)*12+$AQ1004+4,COLUMN())),INDIRECT(ADDRESS(($AO1004-1)*3+$AP1004+5,$AQ1004+20)))&gt;=1,0,INDIRECT(ADDRESS(($AO1004-1)*3+$AP1004+5,$AQ1004+20)))))</f>
        <v>0</v>
      </c>
      <c r="AU1004" s="304">
        <f ca="1">COUNTIF(INDIRECT("U"&amp;(ROW()+12*(($AO1004-1)*3+$AP1004)-ROW())/12+5):INDIRECT("AF"&amp;(ROW()+12*(($AO1004-1)*3+$AP1004)-ROW())/12+5),AT1004)</f>
        <v>0</v>
      </c>
      <c r="AV1004" s="304">
        <f ca="1">IF(AND(AR1004+AT1004&gt;0,AS1004+AU1004&gt;0),COUNTIF(AV$6:AV1003,"&gt;0")+1,0)</f>
        <v>0</v>
      </c>
    </row>
    <row r="1005" spans="41:48" x14ac:dyDescent="0.15">
      <c r="AO1005" s="304">
        <v>28</v>
      </c>
      <c r="AP1005" s="304">
        <v>3</v>
      </c>
      <c r="AQ1005" s="304">
        <v>4</v>
      </c>
      <c r="AR1005" s="306">
        <f ca="1">IF($AQ1005=1,IF(INDIRECT(ADDRESS(($AO1005-1)*3+$AP1005+5,$AQ1005+7))="",0,INDIRECT(ADDRESS(($AO1005-1)*3+$AP1005+5,$AQ1005+7))),IF(INDIRECT(ADDRESS(($AO1005-1)*3+$AP1005+5,$AQ1005+7))="",0,IF(COUNTIF(INDIRECT(ADDRESS(($AO1005-1)*36+($AP1005-1)*12+6,COLUMN())):INDIRECT(ADDRESS(($AO1005-1)*36+($AP1005-1)*12+$AQ1005+4,COLUMN())),INDIRECT(ADDRESS(($AO1005-1)*3+$AP1005+5,$AQ1005+7)))&gt;=1,0,INDIRECT(ADDRESS(($AO1005-1)*3+$AP1005+5,$AQ1005+7)))))</f>
        <v>0</v>
      </c>
      <c r="AS1005" s="304">
        <f ca="1">COUNTIF(INDIRECT("H"&amp;(ROW()+12*(($AO1005-1)*3+$AP1005)-ROW())/12+5):INDIRECT("S"&amp;(ROW()+12*(($AO1005-1)*3+$AP1005)-ROW())/12+5),AR1005)</f>
        <v>0</v>
      </c>
      <c r="AT1005" s="306">
        <f ca="1">IF($AQ1005=1,IF(INDIRECT(ADDRESS(($AO1005-1)*3+$AP1005+5,$AQ1005+20))="",0,INDIRECT(ADDRESS(($AO1005-1)*3+$AP1005+5,$AQ1005+20))),IF(INDIRECT(ADDRESS(($AO1005-1)*3+$AP1005+5,$AQ1005+20))="",0,IF(COUNTIF(INDIRECT(ADDRESS(($AO1005-1)*36+($AP1005-1)*12+6,COLUMN())):INDIRECT(ADDRESS(($AO1005-1)*36+($AP1005-1)*12+$AQ1005+4,COLUMN())),INDIRECT(ADDRESS(($AO1005-1)*3+$AP1005+5,$AQ1005+20)))&gt;=1,0,INDIRECT(ADDRESS(($AO1005-1)*3+$AP1005+5,$AQ1005+20)))))</f>
        <v>0</v>
      </c>
      <c r="AU1005" s="304">
        <f ca="1">COUNTIF(INDIRECT("U"&amp;(ROW()+12*(($AO1005-1)*3+$AP1005)-ROW())/12+5):INDIRECT("AF"&amp;(ROW()+12*(($AO1005-1)*3+$AP1005)-ROW())/12+5),AT1005)</f>
        <v>0</v>
      </c>
      <c r="AV1005" s="304">
        <f ca="1">IF(AND(AR1005+AT1005&gt;0,AS1005+AU1005&gt;0),COUNTIF(AV$6:AV1004,"&gt;0")+1,0)</f>
        <v>0</v>
      </c>
    </row>
    <row r="1006" spans="41:48" x14ac:dyDescent="0.15">
      <c r="AO1006" s="304">
        <v>28</v>
      </c>
      <c r="AP1006" s="304">
        <v>3</v>
      </c>
      <c r="AQ1006" s="304">
        <v>5</v>
      </c>
      <c r="AR1006" s="306">
        <f ca="1">IF($AQ1006=1,IF(INDIRECT(ADDRESS(($AO1006-1)*3+$AP1006+5,$AQ1006+7))="",0,INDIRECT(ADDRESS(($AO1006-1)*3+$AP1006+5,$AQ1006+7))),IF(INDIRECT(ADDRESS(($AO1006-1)*3+$AP1006+5,$AQ1006+7))="",0,IF(COUNTIF(INDIRECT(ADDRESS(($AO1006-1)*36+($AP1006-1)*12+6,COLUMN())):INDIRECT(ADDRESS(($AO1006-1)*36+($AP1006-1)*12+$AQ1006+4,COLUMN())),INDIRECT(ADDRESS(($AO1006-1)*3+$AP1006+5,$AQ1006+7)))&gt;=1,0,INDIRECT(ADDRESS(($AO1006-1)*3+$AP1006+5,$AQ1006+7)))))</f>
        <v>0</v>
      </c>
      <c r="AS1006" s="304">
        <f ca="1">COUNTIF(INDIRECT("H"&amp;(ROW()+12*(($AO1006-1)*3+$AP1006)-ROW())/12+5):INDIRECT("S"&amp;(ROW()+12*(($AO1006-1)*3+$AP1006)-ROW())/12+5),AR1006)</f>
        <v>0</v>
      </c>
      <c r="AT1006" s="306">
        <f ca="1">IF($AQ1006=1,IF(INDIRECT(ADDRESS(($AO1006-1)*3+$AP1006+5,$AQ1006+20))="",0,INDIRECT(ADDRESS(($AO1006-1)*3+$AP1006+5,$AQ1006+20))),IF(INDIRECT(ADDRESS(($AO1006-1)*3+$AP1006+5,$AQ1006+20))="",0,IF(COUNTIF(INDIRECT(ADDRESS(($AO1006-1)*36+($AP1006-1)*12+6,COLUMN())):INDIRECT(ADDRESS(($AO1006-1)*36+($AP1006-1)*12+$AQ1006+4,COLUMN())),INDIRECT(ADDRESS(($AO1006-1)*3+$AP1006+5,$AQ1006+20)))&gt;=1,0,INDIRECT(ADDRESS(($AO1006-1)*3+$AP1006+5,$AQ1006+20)))))</f>
        <v>0</v>
      </c>
      <c r="AU1006" s="304">
        <f ca="1">COUNTIF(INDIRECT("U"&amp;(ROW()+12*(($AO1006-1)*3+$AP1006)-ROW())/12+5):INDIRECT("AF"&amp;(ROW()+12*(($AO1006-1)*3+$AP1006)-ROW())/12+5),AT1006)</f>
        <v>0</v>
      </c>
      <c r="AV1006" s="304">
        <f ca="1">IF(AND(AR1006+AT1006&gt;0,AS1006+AU1006&gt;0),COUNTIF(AV$6:AV1005,"&gt;0")+1,0)</f>
        <v>0</v>
      </c>
    </row>
    <row r="1007" spans="41:48" x14ac:dyDescent="0.15">
      <c r="AO1007" s="304">
        <v>28</v>
      </c>
      <c r="AP1007" s="304">
        <v>3</v>
      </c>
      <c r="AQ1007" s="304">
        <v>6</v>
      </c>
      <c r="AR1007" s="306">
        <f ca="1">IF($AQ1007=1,IF(INDIRECT(ADDRESS(($AO1007-1)*3+$AP1007+5,$AQ1007+7))="",0,INDIRECT(ADDRESS(($AO1007-1)*3+$AP1007+5,$AQ1007+7))),IF(INDIRECT(ADDRESS(($AO1007-1)*3+$AP1007+5,$AQ1007+7))="",0,IF(COUNTIF(INDIRECT(ADDRESS(($AO1007-1)*36+($AP1007-1)*12+6,COLUMN())):INDIRECT(ADDRESS(($AO1007-1)*36+($AP1007-1)*12+$AQ1007+4,COLUMN())),INDIRECT(ADDRESS(($AO1007-1)*3+$AP1007+5,$AQ1007+7)))&gt;=1,0,INDIRECT(ADDRESS(($AO1007-1)*3+$AP1007+5,$AQ1007+7)))))</f>
        <v>0</v>
      </c>
      <c r="AS1007" s="304">
        <f ca="1">COUNTIF(INDIRECT("H"&amp;(ROW()+12*(($AO1007-1)*3+$AP1007)-ROW())/12+5):INDIRECT("S"&amp;(ROW()+12*(($AO1007-1)*3+$AP1007)-ROW())/12+5),AR1007)</f>
        <v>0</v>
      </c>
      <c r="AT1007" s="306">
        <f ca="1">IF($AQ1007=1,IF(INDIRECT(ADDRESS(($AO1007-1)*3+$AP1007+5,$AQ1007+20))="",0,INDIRECT(ADDRESS(($AO1007-1)*3+$AP1007+5,$AQ1007+20))),IF(INDIRECT(ADDRESS(($AO1007-1)*3+$AP1007+5,$AQ1007+20))="",0,IF(COUNTIF(INDIRECT(ADDRESS(($AO1007-1)*36+($AP1007-1)*12+6,COLUMN())):INDIRECT(ADDRESS(($AO1007-1)*36+($AP1007-1)*12+$AQ1007+4,COLUMN())),INDIRECT(ADDRESS(($AO1007-1)*3+$AP1007+5,$AQ1007+20)))&gt;=1,0,INDIRECT(ADDRESS(($AO1007-1)*3+$AP1007+5,$AQ1007+20)))))</f>
        <v>0</v>
      </c>
      <c r="AU1007" s="304">
        <f ca="1">COUNTIF(INDIRECT("U"&amp;(ROW()+12*(($AO1007-1)*3+$AP1007)-ROW())/12+5):INDIRECT("AF"&amp;(ROW()+12*(($AO1007-1)*3+$AP1007)-ROW())/12+5),AT1007)</f>
        <v>0</v>
      </c>
      <c r="AV1007" s="304">
        <f ca="1">IF(AND(AR1007+AT1007&gt;0,AS1007+AU1007&gt;0),COUNTIF(AV$6:AV1006,"&gt;0")+1,0)</f>
        <v>0</v>
      </c>
    </row>
    <row r="1008" spans="41:48" x14ac:dyDescent="0.15">
      <c r="AO1008" s="304">
        <v>28</v>
      </c>
      <c r="AP1008" s="304">
        <v>3</v>
      </c>
      <c r="AQ1008" s="304">
        <v>7</v>
      </c>
      <c r="AR1008" s="306">
        <f ca="1">IF($AQ1008=1,IF(INDIRECT(ADDRESS(($AO1008-1)*3+$AP1008+5,$AQ1008+7))="",0,INDIRECT(ADDRESS(($AO1008-1)*3+$AP1008+5,$AQ1008+7))),IF(INDIRECT(ADDRESS(($AO1008-1)*3+$AP1008+5,$AQ1008+7))="",0,IF(COUNTIF(INDIRECT(ADDRESS(($AO1008-1)*36+($AP1008-1)*12+6,COLUMN())):INDIRECT(ADDRESS(($AO1008-1)*36+($AP1008-1)*12+$AQ1008+4,COLUMN())),INDIRECT(ADDRESS(($AO1008-1)*3+$AP1008+5,$AQ1008+7)))&gt;=1,0,INDIRECT(ADDRESS(($AO1008-1)*3+$AP1008+5,$AQ1008+7)))))</f>
        <v>0</v>
      </c>
      <c r="AS1008" s="304">
        <f ca="1">COUNTIF(INDIRECT("H"&amp;(ROW()+12*(($AO1008-1)*3+$AP1008)-ROW())/12+5):INDIRECT("S"&amp;(ROW()+12*(($AO1008-1)*3+$AP1008)-ROW())/12+5),AR1008)</f>
        <v>0</v>
      </c>
      <c r="AT1008" s="306">
        <f ca="1">IF($AQ1008=1,IF(INDIRECT(ADDRESS(($AO1008-1)*3+$AP1008+5,$AQ1008+20))="",0,INDIRECT(ADDRESS(($AO1008-1)*3+$AP1008+5,$AQ1008+20))),IF(INDIRECT(ADDRESS(($AO1008-1)*3+$AP1008+5,$AQ1008+20))="",0,IF(COUNTIF(INDIRECT(ADDRESS(($AO1008-1)*36+($AP1008-1)*12+6,COLUMN())):INDIRECT(ADDRESS(($AO1008-1)*36+($AP1008-1)*12+$AQ1008+4,COLUMN())),INDIRECT(ADDRESS(($AO1008-1)*3+$AP1008+5,$AQ1008+20)))&gt;=1,0,INDIRECT(ADDRESS(($AO1008-1)*3+$AP1008+5,$AQ1008+20)))))</f>
        <v>0</v>
      </c>
      <c r="AU1008" s="304">
        <f ca="1">COUNTIF(INDIRECT("U"&amp;(ROW()+12*(($AO1008-1)*3+$AP1008)-ROW())/12+5):INDIRECT("AF"&amp;(ROW()+12*(($AO1008-1)*3+$AP1008)-ROW())/12+5),AT1008)</f>
        <v>0</v>
      </c>
      <c r="AV1008" s="304">
        <f ca="1">IF(AND(AR1008+AT1008&gt;0,AS1008+AU1008&gt;0),COUNTIF(AV$6:AV1007,"&gt;0")+1,0)</f>
        <v>0</v>
      </c>
    </row>
    <row r="1009" spans="41:48" x14ac:dyDescent="0.15">
      <c r="AO1009" s="304">
        <v>28</v>
      </c>
      <c r="AP1009" s="304">
        <v>3</v>
      </c>
      <c r="AQ1009" s="304">
        <v>8</v>
      </c>
      <c r="AR1009" s="306">
        <f ca="1">IF($AQ1009=1,IF(INDIRECT(ADDRESS(($AO1009-1)*3+$AP1009+5,$AQ1009+7))="",0,INDIRECT(ADDRESS(($AO1009-1)*3+$AP1009+5,$AQ1009+7))),IF(INDIRECT(ADDRESS(($AO1009-1)*3+$AP1009+5,$AQ1009+7))="",0,IF(COUNTIF(INDIRECT(ADDRESS(($AO1009-1)*36+($AP1009-1)*12+6,COLUMN())):INDIRECT(ADDRESS(($AO1009-1)*36+($AP1009-1)*12+$AQ1009+4,COLUMN())),INDIRECT(ADDRESS(($AO1009-1)*3+$AP1009+5,$AQ1009+7)))&gt;=1,0,INDIRECT(ADDRESS(($AO1009-1)*3+$AP1009+5,$AQ1009+7)))))</f>
        <v>0</v>
      </c>
      <c r="AS1009" s="304">
        <f ca="1">COUNTIF(INDIRECT("H"&amp;(ROW()+12*(($AO1009-1)*3+$AP1009)-ROW())/12+5):INDIRECT("S"&amp;(ROW()+12*(($AO1009-1)*3+$AP1009)-ROW())/12+5),AR1009)</f>
        <v>0</v>
      </c>
      <c r="AT1009" s="306">
        <f ca="1">IF($AQ1009=1,IF(INDIRECT(ADDRESS(($AO1009-1)*3+$AP1009+5,$AQ1009+20))="",0,INDIRECT(ADDRESS(($AO1009-1)*3+$AP1009+5,$AQ1009+20))),IF(INDIRECT(ADDRESS(($AO1009-1)*3+$AP1009+5,$AQ1009+20))="",0,IF(COUNTIF(INDIRECT(ADDRESS(($AO1009-1)*36+($AP1009-1)*12+6,COLUMN())):INDIRECT(ADDRESS(($AO1009-1)*36+($AP1009-1)*12+$AQ1009+4,COLUMN())),INDIRECT(ADDRESS(($AO1009-1)*3+$AP1009+5,$AQ1009+20)))&gt;=1,0,INDIRECT(ADDRESS(($AO1009-1)*3+$AP1009+5,$AQ1009+20)))))</f>
        <v>0</v>
      </c>
      <c r="AU1009" s="304">
        <f ca="1">COUNTIF(INDIRECT("U"&amp;(ROW()+12*(($AO1009-1)*3+$AP1009)-ROW())/12+5):INDIRECT("AF"&amp;(ROW()+12*(($AO1009-1)*3+$AP1009)-ROW())/12+5),AT1009)</f>
        <v>0</v>
      </c>
      <c r="AV1009" s="304">
        <f ca="1">IF(AND(AR1009+AT1009&gt;0,AS1009+AU1009&gt;0),COUNTIF(AV$6:AV1008,"&gt;0")+1,0)</f>
        <v>0</v>
      </c>
    </row>
    <row r="1010" spans="41:48" x14ac:dyDescent="0.15">
      <c r="AO1010" s="304">
        <v>28</v>
      </c>
      <c r="AP1010" s="304">
        <v>3</v>
      </c>
      <c r="AQ1010" s="304">
        <v>9</v>
      </c>
      <c r="AR1010" s="306">
        <f ca="1">IF($AQ1010=1,IF(INDIRECT(ADDRESS(($AO1010-1)*3+$AP1010+5,$AQ1010+7))="",0,INDIRECT(ADDRESS(($AO1010-1)*3+$AP1010+5,$AQ1010+7))),IF(INDIRECT(ADDRESS(($AO1010-1)*3+$AP1010+5,$AQ1010+7))="",0,IF(COUNTIF(INDIRECT(ADDRESS(($AO1010-1)*36+($AP1010-1)*12+6,COLUMN())):INDIRECT(ADDRESS(($AO1010-1)*36+($AP1010-1)*12+$AQ1010+4,COLUMN())),INDIRECT(ADDRESS(($AO1010-1)*3+$AP1010+5,$AQ1010+7)))&gt;=1,0,INDIRECT(ADDRESS(($AO1010-1)*3+$AP1010+5,$AQ1010+7)))))</f>
        <v>0</v>
      </c>
      <c r="AS1010" s="304">
        <f ca="1">COUNTIF(INDIRECT("H"&amp;(ROW()+12*(($AO1010-1)*3+$AP1010)-ROW())/12+5):INDIRECT("S"&amp;(ROW()+12*(($AO1010-1)*3+$AP1010)-ROW())/12+5),AR1010)</f>
        <v>0</v>
      </c>
      <c r="AT1010" s="306">
        <f ca="1">IF($AQ1010=1,IF(INDIRECT(ADDRESS(($AO1010-1)*3+$AP1010+5,$AQ1010+20))="",0,INDIRECT(ADDRESS(($AO1010-1)*3+$AP1010+5,$AQ1010+20))),IF(INDIRECT(ADDRESS(($AO1010-1)*3+$AP1010+5,$AQ1010+20))="",0,IF(COUNTIF(INDIRECT(ADDRESS(($AO1010-1)*36+($AP1010-1)*12+6,COLUMN())):INDIRECT(ADDRESS(($AO1010-1)*36+($AP1010-1)*12+$AQ1010+4,COLUMN())),INDIRECT(ADDRESS(($AO1010-1)*3+$AP1010+5,$AQ1010+20)))&gt;=1,0,INDIRECT(ADDRESS(($AO1010-1)*3+$AP1010+5,$AQ1010+20)))))</f>
        <v>0</v>
      </c>
      <c r="AU1010" s="304">
        <f ca="1">COUNTIF(INDIRECT("U"&amp;(ROW()+12*(($AO1010-1)*3+$AP1010)-ROW())/12+5):INDIRECT("AF"&amp;(ROW()+12*(($AO1010-1)*3+$AP1010)-ROW())/12+5),AT1010)</f>
        <v>0</v>
      </c>
      <c r="AV1010" s="304">
        <f ca="1">IF(AND(AR1010+AT1010&gt;0,AS1010+AU1010&gt;0),COUNTIF(AV$6:AV1009,"&gt;0")+1,0)</f>
        <v>0</v>
      </c>
    </row>
    <row r="1011" spans="41:48" x14ac:dyDescent="0.15">
      <c r="AO1011" s="304">
        <v>28</v>
      </c>
      <c r="AP1011" s="304">
        <v>3</v>
      </c>
      <c r="AQ1011" s="304">
        <v>10</v>
      </c>
      <c r="AR1011" s="306">
        <f ca="1">IF($AQ1011=1,IF(INDIRECT(ADDRESS(($AO1011-1)*3+$AP1011+5,$AQ1011+7))="",0,INDIRECT(ADDRESS(($AO1011-1)*3+$AP1011+5,$AQ1011+7))),IF(INDIRECT(ADDRESS(($AO1011-1)*3+$AP1011+5,$AQ1011+7))="",0,IF(COUNTIF(INDIRECT(ADDRESS(($AO1011-1)*36+($AP1011-1)*12+6,COLUMN())):INDIRECT(ADDRESS(($AO1011-1)*36+($AP1011-1)*12+$AQ1011+4,COLUMN())),INDIRECT(ADDRESS(($AO1011-1)*3+$AP1011+5,$AQ1011+7)))&gt;=1,0,INDIRECT(ADDRESS(($AO1011-1)*3+$AP1011+5,$AQ1011+7)))))</f>
        <v>0</v>
      </c>
      <c r="AS1011" s="304">
        <f ca="1">COUNTIF(INDIRECT("H"&amp;(ROW()+12*(($AO1011-1)*3+$AP1011)-ROW())/12+5):INDIRECT("S"&amp;(ROW()+12*(($AO1011-1)*3+$AP1011)-ROW())/12+5),AR1011)</f>
        <v>0</v>
      </c>
      <c r="AT1011" s="306">
        <f ca="1">IF($AQ1011=1,IF(INDIRECT(ADDRESS(($AO1011-1)*3+$AP1011+5,$AQ1011+20))="",0,INDIRECT(ADDRESS(($AO1011-1)*3+$AP1011+5,$AQ1011+20))),IF(INDIRECT(ADDRESS(($AO1011-1)*3+$AP1011+5,$AQ1011+20))="",0,IF(COUNTIF(INDIRECT(ADDRESS(($AO1011-1)*36+($AP1011-1)*12+6,COLUMN())):INDIRECT(ADDRESS(($AO1011-1)*36+($AP1011-1)*12+$AQ1011+4,COLUMN())),INDIRECT(ADDRESS(($AO1011-1)*3+$AP1011+5,$AQ1011+20)))&gt;=1,0,INDIRECT(ADDRESS(($AO1011-1)*3+$AP1011+5,$AQ1011+20)))))</f>
        <v>0</v>
      </c>
      <c r="AU1011" s="304">
        <f ca="1">COUNTIF(INDIRECT("U"&amp;(ROW()+12*(($AO1011-1)*3+$AP1011)-ROW())/12+5):INDIRECT("AF"&amp;(ROW()+12*(($AO1011-1)*3+$AP1011)-ROW())/12+5),AT1011)</f>
        <v>0</v>
      </c>
      <c r="AV1011" s="304">
        <f ca="1">IF(AND(AR1011+AT1011&gt;0,AS1011+AU1011&gt;0),COUNTIF(AV$6:AV1010,"&gt;0")+1,0)</f>
        <v>0</v>
      </c>
    </row>
    <row r="1012" spans="41:48" x14ac:dyDescent="0.15">
      <c r="AO1012" s="304">
        <v>28</v>
      </c>
      <c r="AP1012" s="304">
        <v>3</v>
      </c>
      <c r="AQ1012" s="304">
        <v>11</v>
      </c>
      <c r="AR1012" s="306">
        <f ca="1">IF($AQ1012=1,IF(INDIRECT(ADDRESS(($AO1012-1)*3+$AP1012+5,$AQ1012+7))="",0,INDIRECT(ADDRESS(($AO1012-1)*3+$AP1012+5,$AQ1012+7))),IF(INDIRECT(ADDRESS(($AO1012-1)*3+$AP1012+5,$AQ1012+7))="",0,IF(COUNTIF(INDIRECT(ADDRESS(($AO1012-1)*36+($AP1012-1)*12+6,COLUMN())):INDIRECT(ADDRESS(($AO1012-1)*36+($AP1012-1)*12+$AQ1012+4,COLUMN())),INDIRECT(ADDRESS(($AO1012-1)*3+$AP1012+5,$AQ1012+7)))&gt;=1,0,INDIRECT(ADDRESS(($AO1012-1)*3+$AP1012+5,$AQ1012+7)))))</f>
        <v>0</v>
      </c>
      <c r="AS1012" s="304">
        <f ca="1">COUNTIF(INDIRECT("H"&amp;(ROW()+12*(($AO1012-1)*3+$AP1012)-ROW())/12+5):INDIRECT("S"&amp;(ROW()+12*(($AO1012-1)*3+$AP1012)-ROW())/12+5),AR1012)</f>
        <v>0</v>
      </c>
      <c r="AT1012" s="306">
        <f ca="1">IF($AQ1012=1,IF(INDIRECT(ADDRESS(($AO1012-1)*3+$AP1012+5,$AQ1012+20))="",0,INDIRECT(ADDRESS(($AO1012-1)*3+$AP1012+5,$AQ1012+20))),IF(INDIRECT(ADDRESS(($AO1012-1)*3+$AP1012+5,$AQ1012+20))="",0,IF(COUNTIF(INDIRECT(ADDRESS(($AO1012-1)*36+($AP1012-1)*12+6,COLUMN())):INDIRECT(ADDRESS(($AO1012-1)*36+($AP1012-1)*12+$AQ1012+4,COLUMN())),INDIRECT(ADDRESS(($AO1012-1)*3+$AP1012+5,$AQ1012+20)))&gt;=1,0,INDIRECT(ADDRESS(($AO1012-1)*3+$AP1012+5,$AQ1012+20)))))</f>
        <v>0</v>
      </c>
      <c r="AU1012" s="304">
        <f ca="1">COUNTIF(INDIRECT("U"&amp;(ROW()+12*(($AO1012-1)*3+$AP1012)-ROW())/12+5):INDIRECT("AF"&amp;(ROW()+12*(($AO1012-1)*3+$AP1012)-ROW())/12+5),AT1012)</f>
        <v>0</v>
      </c>
      <c r="AV1012" s="304">
        <f ca="1">IF(AND(AR1012+AT1012&gt;0,AS1012+AU1012&gt;0),COUNTIF(AV$6:AV1011,"&gt;0")+1,0)</f>
        <v>0</v>
      </c>
    </row>
    <row r="1013" spans="41:48" x14ac:dyDescent="0.15">
      <c r="AO1013" s="304">
        <v>28</v>
      </c>
      <c r="AP1013" s="304">
        <v>3</v>
      </c>
      <c r="AQ1013" s="304">
        <v>12</v>
      </c>
      <c r="AR1013" s="306">
        <f ca="1">IF($AQ1013=1,IF(INDIRECT(ADDRESS(($AO1013-1)*3+$AP1013+5,$AQ1013+7))="",0,INDIRECT(ADDRESS(($AO1013-1)*3+$AP1013+5,$AQ1013+7))),IF(INDIRECT(ADDRESS(($AO1013-1)*3+$AP1013+5,$AQ1013+7))="",0,IF(COUNTIF(INDIRECT(ADDRESS(($AO1013-1)*36+($AP1013-1)*12+6,COLUMN())):INDIRECT(ADDRESS(($AO1013-1)*36+($AP1013-1)*12+$AQ1013+4,COLUMN())),INDIRECT(ADDRESS(($AO1013-1)*3+$AP1013+5,$AQ1013+7)))&gt;=1,0,INDIRECT(ADDRESS(($AO1013-1)*3+$AP1013+5,$AQ1013+7)))))</f>
        <v>0</v>
      </c>
      <c r="AS1013" s="304">
        <f ca="1">COUNTIF(INDIRECT("H"&amp;(ROW()+12*(($AO1013-1)*3+$AP1013)-ROW())/12+5):INDIRECT("S"&amp;(ROW()+12*(($AO1013-1)*3+$AP1013)-ROW())/12+5),AR1013)</f>
        <v>0</v>
      </c>
      <c r="AT1013" s="306">
        <f ca="1">IF($AQ1013=1,IF(INDIRECT(ADDRESS(($AO1013-1)*3+$AP1013+5,$AQ1013+20))="",0,INDIRECT(ADDRESS(($AO1013-1)*3+$AP1013+5,$AQ1013+20))),IF(INDIRECT(ADDRESS(($AO1013-1)*3+$AP1013+5,$AQ1013+20))="",0,IF(COUNTIF(INDIRECT(ADDRESS(($AO1013-1)*36+($AP1013-1)*12+6,COLUMN())):INDIRECT(ADDRESS(($AO1013-1)*36+($AP1013-1)*12+$AQ1013+4,COLUMN())),INDIRECT(ADDRESS(($AO1013-1)*3+$AP1013+5,$AQ1013+20)))&gt;=1,0,INDIRECT(ADDRESS(($AO1013-1)*3+$AP1013+5,$AQ1013+20)))))</f>
        <v>0</v>
      </c>
      <c r="AU1013" s="304">
        <f ca="1">COUNTIF(INDIRECT("U"&amp;(ROW()+12*(($AO1013-1)*3+$AP1013)-ROW())/12+5):INDIRECT("AF"&amp;(ROW()+12*(($AO1013-1)*3+$AP1013)-ROW())/12+5),AT1013)</f>
        <v>0</v>
      </c>
      <c r="AV1013" s="304">
        <f ca="1">IF(AND(AR1013+AT1013&gt;0,AS1013+AU1013&gt;0),COUNTIF(AV$6:AV1012,"&gt;0")+1,0)</f>
        <v>0</v>
      </c>
    </row>
    <row r="1014" spans="41:48" x14ac:dyDescent="0.15">
      <c r="AO1014" s="304">
        <v>29</v>
      </c>
      <c r="AP1014" s="304">
        <v>1</v>
      </c>
      <c r="AQ1014" s="304">
        <v>1</v>
      </c>
      <c r="AR1014" s="306">
        <f ca="1">IF($AQ1014=1,IF(INDIRECT(ADDRESS(($AO1014-1)*3+$AP1014+5,$AQ1014+7))="",0,INDIRECT(ADDRESS(($AO1014-1)*3+$AP1014+5,$AQ1014+7))),IF(INDIRECT(ADDRESS(($AO1014-1)*3+$AP1014+5,$AQ1014+7))="",0,IF(COUNTIF(INDIRECT(ADDRESS(($AO1014-1)*36+($AP1014-1)*12+6,COLUMN())):INDIRECT(ADDRESS(($AO1014-1)*36+($AP1014-1)*12+$AQ1014+4,COLUMN())),INDIRECT(ADDRESS(($AO1014-1)*3+$AP1014+5,$AQ1014+7)))&gt;=1,0,INDIRECT(ADDRESS(($AO1014-1)*3+$AP1014+5,$AQ1014+7)))))</f>
        <v>0</v>
      </c>
      <c r="AS1014" s="304">
        <f ca="1">COUNTIF(INDIRECT("H"&amp;(ROW()+12*(($AO1014-1)*3+$AP1014)-ROW())/12+5):INDIRECT("S"&amp;(ROW()+12*(($AO1014-1)*3+$AP1014)-ROW())/12+5),AR1014)</f>
        <v>0</v>
      </c>
      <c r="AT1014" s="306">
        <f ca="1">IF($AQ1014=1,IF(INDIRECT(ADDRESS(($AO1014-1)*3+$AP1014+5,$AQ1014+20))="",0,INDIRECT(ADDRESS(($AO1014-1)*3+$AP1014+5,$AQ1014+20))),IF(INDIRECT(ADDRESS(($AO1014-1)*3+$AP1014+5,$AQ1014+20))="",0,IF(COUNTIF(INDIRECT(ADDRESS(($AO1014-1)*36+($AP1014-1)*12+6,COLUMN())):INDIRECT(ADDRESS(($AO1014-1)*36+($AP1014-1)*12+$AQ1014+4,COLUMN())),INDIRECT(ADDRESS(($AO1014-1)*3+$AP1014+5,$AQ1014+20)))&gt;=1,0,INDIRECT(ADDRESS(($AO1014-1)*3+$AP1014+5,$AQ1014+20)))))</f>
        <v>0</v>
      </c>
      <c r="AU1014" s="304">
        <f ca="1">COUNTIF(INDIRECT("U"&amp;(ROW()+12*(($AO1014-1)*3+$AP1014)-ROW())/12+5):INDIRECT("AF"&amp;(ROW()+12*(($AO1014-1)*3+$AP1014)-ROW())/12+5),AT1014)</f>
        <v>0</v>
      </c>
      <c r="AV1014" s="304">
        <f ca="1">IF(AND(AR1014+AT1014&gt;0,AS1014+AU1014&gt;0),COUNTIF(AV$6:AV1013,"&gt;0")+1,0)</f>
        <v>0</v>
      </c>
    </row>
    <row r="1015" spans="41:48" x14ac:dyDescent="0.15">
      <c r="AO1015" s="304">
        <v>29</v>
      </c>
      <c r="AP1015" s="304">
        <v>1</v>
      </c>
      <c r="AQ1015" s="304">
        <v>2</v>
      </c>
      <c r="AR1015" s="306">
        <f ca="1">IF($AQ1015=1,IF(INDIRECT(ADDRESS(($AO1015-1)*3+$AP1015+5,$AQ1015+7))="",0,INDIRECT(ADDRESS(($AO1015-1)*3+$AP1015+5,$AQ1015+7))),IF(INDIRECT(ADDRESS(($AO1015-1)*3+$AP1015+5,$AQ1015+7))="",0,IF(COUNTIF(INDIRECT(ADDRESS(($AO1015-1)*36+($AP1015-1)*12+6,COLUMN())):INDIRECT(ADDRESS(($AO1015-1)*36+($AP1015-1)*12+$AQ1015+4,COLUMN())),INDIRECT(ADDRESS(($AO1015-1)*3+$AP1015+5,$AQ1015+7)))&gt;=1,0,INDIRECT(ADDRESS(($AO1015-1)*3+$AP1015+5,$AQ1015+7)))))</f>
        <v>0</v>
      </c>
      <c r="AS1015" s="304">
        <f ca="1">COUNTIF(INDIRECT("H"&amp;(ROW()+12*(($AO1015-1)*3+$AP1015)-ROW())/12+5):INDIRECT("S"&amp;(ROW()+12*(($AO1015-1)*3+$AP1015)-ROW())/12+5),AR1015)</f>
        <v>0</v>
      </c>
      <c r="AT1015" s="306">
        <f ca="1">IF($AQ1015=1,IF(INDIRECT(ADDRESS(($AO1015-1)*3+$AP1015+5,$AQ1015+20))="",0,INDIRECT(ADDRESS(($AO1015-1)*3+$AP1015+5,$AQ1015+20))),IF(INDIRECT(ADDRESS(($AO1015-1)*3+$AP1015+5,$AQ1015+20))="",0,IF(COUNTIF(INDIRECT(ADDRESS(($AO1015-1)*36+($AP1015-1)*12+6,COLUMN())):INDIRECT(ADDRESS(($AO1015-1)*36+($AP1015-1)*12+$AQ1015+4,COLUMN())),INDIRECT(ADDRESS(($AO1015-1)*3+$AP1015+5,$AQ1015+20)))&gt;=1,0,INDIRECT(ADDRESS(($AO1015-1)*3+$AP1015+5,$AQ1015+20)))))</f>
        <v>0</v>
      </c>
      <c r="AU1015" s="304">
        <f ca="1">COUNTIF(INDIRECT("U"&amp;(ROW()+12*(($AO1015-1)*3+$AP1015)-ROW())/12+5):INDIRECT("AF"&amp;(ROW()+12*(($AO1015-1)*3+$AP1015)-ROW())/12+5),AT1015)</f>
        <v>0</v>
      </c>
      <c r="AV1015" s="304">
        <f ca="1">IF(AND(AR1015+AT1015&gt;0,AS1015+AU1015&gt;0),COUNTIF(AV$6:AV1014,"&gt;0")+1,0)</f>
        <v>0</v>
      </c>
    </row>
    <row r="1016" spans="41:48" x14ac:dyDescent="0.15">
      <c r="AO1016" s="304">
        <v>29</v>
      </c>
      <c r="AP1016" s="304">
        <v>1</v>
      </c>
      <c r="AQ1016" s="304">
        <v>3</v>
      </c>
      <c r="AR1016" s="306">
        <f ca="1">IF($AQ1016=1,IF(INDIRECT(ADDRESS(($AO1016-1)*3+$AP1016+5,$AQ1016+7))="",0,INDIRECT(ADDRESS(($AO1016-1)*3+$AP1016+5,$AQ1016+7))),IF(INDIRECT(ADDRESS(($AO1016-1)*3+$AP1016+5,$AQ1016+7))="",0,IF(COUNTIF(INDIRECT(ADDRESS(($AO1016-1)*36+($AP1016-1)*12+6,COLUMN())):INDIRECT(ADDRESS(($AO1016-1)*36+($AP1016-1)*12+$AQ1016+4,COLUMN())),INDIRECT(ADDRESS(($AO1016-1)*3+$AP1016+5,$AQ1016+7)))&gt;=1,0,INDIRECT(ADDRESS(($AO1016-1)*3+$AP1016+5,$AQ1016+7)))))</f>
        <v>0</v>
      </c>
      <c r="AS1016" s="304">
        <f ca="1">COUNTIF(INDIRECT("H"&amp;(ROW()+12*(($AO1016-1)*3+$AP1016)-ROW())/12+5):INDIRECT("S"&amp;(ROW()+12*(($AO1016-1)*3+$AP1016)-ROW())/12+5),AR1016)</f>
        <v>0</v>
      </c>
      <c r="AT1016" s="306">
        <f ca="1">IF($AQ1016=1,IF(INDIRECT(ADDRESS(($AO1016-1)*3+$AP1016+5,$AQ1016+20))="",0,INDIRECT(ADDRESS(($AO1016-1)*3+$AP1016+5,$AQ1016+20))),IF(INDIRECT(ADDRESS(($AO1016-1)*3+$AP1016+5,$AQ1016+20))="",0,IF(COUNTIF(INDIRECT(ADDRESS(($AO1016-1)*36+($AP1016-1)*12+6,COLUMN())):INDIRECT(ADDRESS(($AO1016-1)*36+($AP1016-1)*12+$AQ1016+4,COLUMN())),INDIRECT(ADDRESS(($AO1016-1)*3+$AP1016+5,$AQ1016+20)))&gt;=1,0,INDIRECT(ADDRESS(($AO1016-1)*3+$AP1016+5,$AQ1016+20)))))</f>
        <v>0</v>
      </c>
      <c r="AU1016" s="304">
        <f ca="1">COUNTIF(INDIRECT("U"&amp;(ROW()+12*(($AO1016-1)*3+$AP1016)-ROW())/12+5):INDIRECT("AF"&amp;(ROW()+12*(($AO1016-1)*3+$AP1016)-ROW())/12+5),AT1016)</f>
        <v>0</v>
      </c>
      <c r="AV1016" s="304">
        <f ca="1">IF(AND(AR1016+AT1016&gt;0,AS1016+AU1016&gt;0),COUNTIF(AV$6:AV1015,"&gt;0")+1,0)</f>
        <v>0</v>
      </c>
    </row>
    <row r="1017" spans="41:48" x14ac:dyDescent="0.15">
      <c r="AO1017" s="304">
        <v>29</v>
      </c>
      <c r="AP1017" s="304">
        <v>1</v>
      </c>
      <c r="AQ1017" s="304">
        <v>4</v>
      </c>
      <c r="AR1017" s="306">
        <f ca="1">IF($AQ1017=1,IF(INDIRECT(ADDRESS(($AO1017-1)*3+$AP1017+5,$AQ1017+7))="",0,INDIRECT(ADDRESS(($AO1017-1)*3+$AP1017+5,$AQ1017+7))),IF(INDIRECT(ADDRESS(($AO1017-1)*3+$AP1017+5,$AQ1017+7))="",0,IF(COUNTIF(INDIRECT(ADDRESS(($AO1017-1)*36+($AP1017-1)*12+6,COLUMN())):INDIRECT(ADDRESS(($AO1017-1)*36+($AP1017-1)*12+$AQ1017+4,COLUMN())),INDIRECT(ADDRESS(($AO1017-1)*3+$AP1017+5,$AQ1017+7)))&gt;=1,0,INDIRECT(ADDRESS(($AO1017-1)*3+$AP1017+5,$AQ1017+7)))))</f>
        <v>0</v>
      </c>
      <c r="AS1017" s="304">
        <f ca="1">COUNTIF(INDIRECT("H"&amp;(ROW()+12*(($AO1017-1)*3+$AP1017)-ROW())/12+5):INDIRECT("S"&amp;(ROW()+12*(($AO1017-1)*3+$AP1017)-ROW())/12+5),AR1017)</f>
        <v>0</v>
      </c>
      <c r="AT1017" s="306">
        <f ca="1">IF($AQ1017=1,IF(INDIRECT(ADDRESS(($AO1017-1)*3+$AP1017+5,$AQ1017+20))="",0,INDIRECT(ADDRESS(($AO1017-1)*3+$AP1017+5,$AQ1017+20))),IF(INDIRECT(ADDRESS(($AO1017-1)*3+$AP1017+5,$AQ1017+20))="",0,IF(COUNTIF(INDIRECT(ADDRESS(($AO1017-1)*36+($AP1017-1)*12+6,COLUMN())):INDIRECT(ADDRESS(($AO1017-1)*36+($AP1017-1)*12+$AQ1017+4,COLUMN())),INDIRECT(ADDRESS(($AO1017-1)*3+$AP1017+5,$AQ1017+20)))&gt;=1,0,INDIRECT(ADDRESS(($AO1017-1)*3+$AP1017+5,$AQ1017+20)))))</f>
        <v>0</v>
      </c>
      <c r="AU1017" s="304">
        <f ca="1">COUNTIF(INDIRECT("U"&amp;(ROW()+12*(($AO1017-1)*3+$AP1017)-ROW())/12+5):INDIRECT("AF"&amp;(ROW()+12*(($AO1017-1)*3+$AP1017)-ROW())/12+5),AT1017)</f>
        <v>0</v>
      </c>
      <c r="AV1017" s="304">
        <f ca="1">IF(AND(AR1017+AT1017&gt;0,AS1017+AU1017&gt;0),COUNTIF(AV$6:AV1016,"&gt;0")+1,0)</f>
        <v>0</v>
      </c>
    </row>
    <row r="1018" spans="41:48" x14ac:dyDescent="0.15">
      <c r="AO1018" s="304">
        <v>29</v>
      </c>
      <c r="AP1018" s="304">
        <v>1</v>
      </c>
      <c r="AQ1018" s="304">
        <v>5</v>
      </c>
      <c r="AR1018" s="306">
        <f ca="1">IF($AQ1018=1,IF(INDIRECT(ADDRESS(($AO1018-1)*3+$AP1018+5,$AQ1018+7))="",0,INDIRECT(ADDRESS(($AO1018-1)*3+$AP1018+5,$AQ1018+7))),IF(INDIRECT(ADDRESS(($AO1018-1)*3+$AP1018+5,$AQ1018+7))="",0,IF(COUNTIF(INDIRECT(ADDRESS(($AO1018-1)*36+($AP1018-1)*12+6,COLUMN())):INDIRECT(ADDRESS(($AO1018-1)*36+($AP1018-1)*12+$AQ1018+4,COLUMN())),INDIRECT(ADDRESS(($AO1018-1)*3+$AP1018+5,$AQ1018+7)))&gt;=1,0,INDIRECT(ADDRESS(($AO1018-1)*3+$AP1018+5,$AQ1018+7)))))</f>
        <v>0</v>
      </c>
      <c r="AS1018" s="304">
        <f ca="1">COUNTIF(INDIRECT("H"&amp;(ROW()+12*(($AO1018-1)*3+$AP1018)-ROW())/12+5):INDIRECT("S"&amp;(ROW()+12*(($AO1018-1)*3+$AP1018)-ROW())/12+5),AR1018)</f>
        <v>0</v>
      </c>
      <c r="AT1018" s="306">
        <f ca="1">IF($AQ1018=1,IF(INDIRECT(ADDRESS(($AO1018-1)*3+$AP1018+5,$AQ1018+20))="",0,INDIRECT(ADDRESS(($AO1018-1)*3+$AP1018+5,$AQ1018+20))),IF(INDIRECT(ADDRESS(($AO1018-1)*3+$AP1018+5,$AQ1018+20))="",0,IF(COUNTIF(INDIRECT(ADDRESS(($AO1018-1)*36+($AP1018-1)*12+6,COLUMN())):INDIRECT(ADDRESS(($AO1018-1)*36+($AP1018-1)*12+$AQ1018+4,COLUMN())),INDIRECT(ADDRESS(($AO1018-1)*3+$AP1018+5,$AQ1018+20)))&gt;=1,0,INDIRECT(ADDRESS(($AO1018-1)*3+$AP1018+5,$AQ1018+20)))))</f>
        <v>0</v>
      </c>
      <c r="AU1018" s="304">
        <f ca="1">COUNTIF(INDIRECT("U"&amp;(ROW()+12*(($AO1018-1)*3+$AP1018)-ROW())/12+5):INDIRECT("AF"&amp;(ROW()+12*(($AO1018-1)*3+$AP1018)-ROW())/12+5),AT1018)</f>
        <v>0</v>
      </c>
      <c r="AV1018" s="304">
        <f ca="1">IF(AND(AR1018+AT1018&gt;0,AS1018+AU1018&gt;0),COUNTIF(AV$6:AV1017,"&gt;0")+1,0)</f>
        <v>0</v>
      </c>
    </row>
    <row r="1019" spans="41:48" x14ac:dyDescent="0.15">
      <c r="AO1019" s="304">
        <v>29</v>
      </c>
      <c r="AP1019" s="304">
        <v>1</v>
      </c>
      <c r="AQ1019" s="304">
        <v>6</v>
      </c>
      <c r="AR1019" s="306">
        <f ca="1">IF($AQ1019=1,IF(INDIRECT(ADDRESS(($AO1019-1)*3+$AP1019+5,$AQ1019+7))="",0,INDIRECT(ADDRESS(($AO1019-1)*3+$AP1019+5,$AQ1019+7))),IF(INDIRECT(ADDRESS(($AO1019-1)*3+$AP1019+5,$AQ1019+7))="",0,IF(COUNTIF(INDIRECT(ADDRESS(($AO1019-1)*36+($AP1019-1)*12+6,COLUMN())):INDIRECT(ADDRESS(($AO1019-1)*36+($AP1019-1)*12+$AQ1019+4,COLUMN())),INDIRECT(ADDRESS(($AO1019-1)*3+$AP1019+5,$AQ1019+7)))&gt;=1,0,INDIRECT(ADDRESS(($AO1019-1)*3+$AP1019+5,$AQ1019+7)))))</f>
        <v>0</v>
      </c>
      <c r="AS1019" s="304">
        <f ca="1">COUNTIF(INDIRECT("H"&amp;(ROW()+12*(($AO1019-1)*3+$AP1019)-ROW())/12+5):INDIRECT("S"&amp;(ROW()+12*(($AO1019-1)*3+$AP1019)-ROW())/12+5),AR1019)</f>
        <v>0</v>
      </c>
      <c r="AT1019" s="306">
        <f ca="1">IF($AQ1019=1,IF(INDIRECT(ADDRESS(($AO1019-1)*3+$AP1019+5,$AQ1019+20))="",0,INDIRECT(ADDRESS(($AO1019-1)*3+$AP1019+5,$AQ1019+20))),IF(INDIRECT(ADDRESS(($AO1019-1)*3+$AP1019+5,$AQ1019+20))="",0,IF(COUNTIF(INDIRECT(ADDRESS(($AO1019-1)*36+($AP1019-1)*12+6,COLUMN())):INDIRECT(ADDRESS(($AO1019-1)*36+($AP1019-1)*12+$AQ1019+4,COLUMN())),INDIRECT(ADDRESS(($AO1019-1)*3+$AP1019+5,$AQ1019+20)))&gt;=1,0,INDIRECT(ADDRESS(($AO1019-1)*3+$AP1019+5,$AQ1019+20)))))</f>
        <v>0</v>
      </c>
      <c r="AU1019" s="304">
        <f ca="1">COUNTIF(INDIRECT("U"&amp;(ROW()+12*(($AO1019-1)*3+$AP1019)-ROW())/12+5):INDIRECT("AF"&amp;(ROW()+12*(($AO1019-1)*3+$AP1019)-ROW())/12+5),AT1019)</f>
        <v>0</v>
      </c>
      <c r="AV1019" s="304">
        <f ca="1">IF(AND(AR1019+AT1019&gt;0,AS1019+AU1019&gt;0),COUNTIF(AV$6:AV1018,"&gt;0")+1,0)</f>
        <v>0</v>
      </c>
    </row>
    <row r="1020" spans="41:48" x14ac:dyDescent="0.15">
      <c r="AO1020" s="304">
        <v>29</v>
      </c>
      <c r="AP1020" s="304">
        <v>1</v>
      </c>
      <c r="AQ1020" s="304">
        <v>7</v>
      </c>
      <c r="AR1020" s="306">
        <f ca="1">IF($AQ1020=1,IF(INDIRECT(ADDRESS(($AO1020-1)*3+$AP1020+5,$AQ1020+7))="",0,INDIRECT(ADDRESS(($AO1020-1)*3+$AP1020+5,$AQ1020+7))),IF(INDIRECT(ADDRESS(($AO1020-1)*3+$AP1020+5,$AQ1020+7))="",0,IF(COUNTIF(INDIRECT(ADDRESS(($AO1020-1)*36+($AP1020-1)*12+6,COLUMN())):INDIRECT(ADDRESS(($AO1020-1)*36+($AP1020-1)*12+$AQ1020+4,COLUMN())),INDIRECT(ADDRESS(($AO1020-1)*3+$AP1020+5,$AQ1020+7)))&gt;=1,0,INDIRECT(ADDRESS(($AO1020-1)*3+$AP1020+5,$AQ1020+7)))))</f>
        <v>0</v>
      </c>
      <c r="AS1020" s="304">
        <f ca="1">COUNTIF(INDIRECT("H"&amp;(ROW()+12*(($AO1020-1)*3+$AP1020)-ROW())/12+5):INDIRECT("S"&amp;(ROW()+12*(($AO1020-1)*3+$AP1020)-ROW())/12+5),AR1020)</f>
        <v>0</v>
      </c>
      <c r="AT1020" s="306">
        <f ca="1">IF($AQ1020=1,IF(INDIRECT(ADDRESS(($AO1020-1)*3+$AP1020+5,$AQ1020+20))="",0,INDIRECT(ADDRESS(($AO1020-1)*3+$AP1020+5,$AQ1020+20))),IF(INDIRECT(ADDRESS(($AO1020-1)*3+$AP1020+5,$AQ1020+20))="",0,IF(COUNTIF(INDIRECT(ADDRESS(($AO1020-1)*36+($AP1020-1)*12+6,COLUMN())):INDIRECT(ADDRESS(($AO1020-1)*36+($AP1020-1)*12+$AQ1020+4,COLUMN())),INDIRECT(ADDRESS(($AO1020-1)*3+$AP1020+5,$AQ1020+20)))&gt;=1,0,INDIRECT(ADDRESS(($AO1020-1)*3+$AP1020+5,$AQ1020+20)))))</f>
        <v>0</v>
      </c>
      <c r="AU1020" s="304">
        <f ca="1">COUNTIF(INDIRECT("U"&amp;(ROW()+12*(($AO1020-1)*3+$AP1020)-ROW())/12+5):INDIRECT("AF"&amp;(ROW()+12*(($AO1020-1)*3+$AP1020)-ROW())/12+5),AT1020)</f>
        <v>0</v>
      </c>
      <c r="AV1020" s="304">
        <f ca="1">IF(AND(AR1020+AT1020&gt;0,AS1020+AU1020&gt;0),COUNTIF(AV$6:AV1019,"&gt;0")+1,0)</f>
        <v>0</v>
      </c>
    </row>
    <row r="1021" spans="41:48" x14ac:dyDescent="0.15">
      <c r="AO1021" s="304">
        <v>29</v>
      </c>
      <c r="AP1021" s="304">
        <v>1</v>
      </c>
      <c r="AQ1021" s="304">
        <v>8</v>
      </c>
      <c r="AR1021" s="306">
        <f ca="1">IF($AQ1021=1,IF(INDIRECT(ADDRESS(($AO1021-1)*3+$AP1021+5,$AQ1021+7))="",0,INDIRECT(ADDRESS(($AO1021-1)*3+$AP1021+5,$AQ1021+7))),IF(INDIRECT(ADDRESS(($AO1021-1)*3+$AP1021+5,$AQ1021+7))="",0,IF(COUNTIF(INDIRECT(ADDRESS(($AO1021-1)*36+($AP1021-1)*12+6,COLUMN())):INDIRECT(ADDRESS(($AO1021-1)*36+($AP1021-1)*12+$AQ1021+4,COLUMN())),INDIRECT(ADDRESS(($AO1021-1)*3+$AP1021+5,$AQ1021+7)))&gt;=1,0,INDIRECT(ADDRESS(($AO1021-1)*3+$AP1021+5,$AQ1021+7)))))</f>
        <v>0</v>
      </c>
      <c r="AS1021" s="304">
        <f ca="1">COUNTIF(INDIRECT("H"&amp;(ROW()+12*(($AO1021-1)*3+$AP1021)-ROW())/12+5):INDIRECT("S"&amp;(ROW()+12*(($AO1021-1)*3+$AP1021)-ROW())/12+5),AR1021)</f>
        <v>0</v>
      </c>
      <c r="AT1021" s="306">
        <f ca="1">IF($AQ1021=1,IF(INDIRECT(ADDRESS(($AO1021-1)*3+$AP1021+5,$AQ1021+20))="",0,INDIRECT(ADDRESS(($AO1021-1)*3+$AP1021+5,$AQ1021+20))),IF(INDIRECT(ADDRESS(($AO1021-1)*3+$AP1021+5,$AQ1021+20))="",0,IF(COUNTIF(INDIRECT(ADDRESS(($AO1021-1)*36+($AP1021-1)*12+6,COLUMN())):INDIRECT(ADDRESS(($AO1021-1)*36+($AP1021-1)*12+$AQ1021+4,COLUMN())),INDIRECT(ADDRESS(($AO1021-1)*3+$AP1021+5,$AQ1021+20)))&gt;=1,0,INDIRECT(ADDRESS(($AO1021-1)*3+$AP1021+5,$AQ1021+20)))))</f>
        <v>0</v>
      </c>
      <c r="AU1021" s="304">
        <f ca="1">COUNTIF(INDIRECT("U"&amp;(ROW()+12*(($AO1021-1)*3+$AP1021)-ROW())/12+5):INDIRECT("AF"&amp;(ROW()+12*(($AO1021-1)*3+$AP1021)-ROW())/12+5),AT1021)</f>
        <v>0</v>
      </c>
      <c r="AV1021" s="304">
        <f ca="1">IF(AND(AR1021+AT1021&gt;0,AS1021+AU1021&gt;0),COUNTIF(AV$6:AV1020,"&gt;0")+1,0)</f>
        <v>0</v>
      </c>
    </row>
    <row r="1022" spans="41:48" x14ac:dyDescent="0.15">
      <c r="AO1022" s="304">
        <v>29</v>
      </c>
      <c r="AP1022" s="304">
        <v>1</v>
      </c>
      <c r="AQ1022" s="304">
        <v>9</v>
      </c>
      <c r="AR1022" s="306">
        <f ca="1">IF($AQ1022=1,IF(INDIRECT(ADDRESS(($AO1022-1)*3+$AP1022+5,$AQ1022+7))="",0,INDIRECT(ADDRESS(($AO1022-1)*3+$AP1022+5,$AQ1022+7))),IF(INDIRECT(ADDRESS(($AO1022-1)*3+$AP1022+5,$AQ1022+7))="",0,IF(COUNTIF(INDIRECT(ADDRESS(($AO1022-1)*36+($AP1022-1)*12+6,COLUMN())):INDIRECT(ADDRESS(($AO1022-1)*36+($AP1022-1)*12+$AQ1022+4,COLUMN())),INDIRECT(ADDRESS(($AO1022-1)*3+$AP1022+5,$AQ1022+7)))&gt;=1,0,INDIRECT(ADDRESS(($AO1022-1)*3+$AP1022+5,$AQ1022+7)))))</f>
        <v>0</v>
      </c>
      <c r="AS1022" s="304">
        <f ca="1">COUNTIF(INDIRECT("H"&amp;(ROW()+12*(($AO1022-1)*3+$AP1022)-ROW())/12+5):INDIRECT("S"&amp;(ROW()+12*(($AO1022-1)*3+$AP1022)-ROW())/12+5),AR1022)</f>
        <v>0</v>
      </c>
      <c r="AT1022" s="306">
        <f ca="1">IF($AQ1022=1,IF(INDIRECT(ADDRESS(($AO1022-1)*3+$AP1022+5,$AQ1022+20))="",0,INDIRECT(ADDRESS(($AO1022-1)*3+$AP1022+5,$AQ1022+20))),IF(INDIRECT(ADDRESS(($AO1022-1)*3+$AP1022+5,$AQ1022+20))="",0,IF(COUNTIF(INDIRECT(ADDRESS(($AO1022-1)*36+($AP1022-1)*12+6,COLUMN())):INDIRECT(ADDRESS(($AO1022-1)*36+($AP1022-1)*12+$AQ1022+4,COLUMN())),INDIRECT(ADDRESS(($AO1022-1)*3+$AP1022+5,$AQ1022+20)))&gt;=1,0,INDIRECT(ADDRESS(($AO1022-1)*3+$AP1022+5,$AQ1022+20)))))</f>
        <v>0</v>
      </c>
      <c r="AU1022" s="304">
        <f ca="1">COUNTIF(INDIRECT("U"&amp;(ROW()+12*(($AO1022-1)*3+$AP1022)-ROW())/12+5):INDIRECT("AF"&amp;(ROW()+12*(($AO1022-1)*3+$AP1022)-ROW())/12+5),AT1022)</f>
        <v>0</v>
      </c>
      <c r="AV1022" s="304">
        <f ca="1">IF(AND(AR1022+AT1022&gt;0,AS1022+AU1022&gt;0),COUNTIF(AV$6:AV1021,"&gt;0")+1,0)</f>
        <v>0</v>
      </c>
    </row>
    <row r="1023" spans="41:48" x14ac:dyDescent="0.15">
      <c r="AO1023" s="304">
        <v>29</v>
      </c>
      <c r="AP1023" s="304">
        <v>1</v>
      </c>
      <c r="AQ1023" s="304">
        <v>10</v>
      </c>
      <c r="AR1023" s="306">
        <f ca="1">IF($AQ1023=1,IF(INDIRECT(ADDRESS(($AO1023-1)*3+$AP1023+5,$AQ1023+7))="",0,INDIRECT(ADDRESS(($AO1023-1)*3+$AP1023+5,$AQ1023+7))),IF(INDIRECT(ADDRESS(($AO1023-1)*3+$AP1023+5,$AQ1023+7))="",0,IF(COUNTIF(INDIRECT(ADDRESS(($AO1023-1)*36+($AP1023-1)*12+6,COLUMN())):INDIRECT(ADDRESS(($AO1023-1)*36+($AP1023-1)*12+$AQ1023+4,COLUMN())),INDIRECT(ADDRESS(($AO1023-1)*3+$AP1023+5,$AQ1023+7)))&gt;=1,0,INDIRECT(ADDRESS(($AO1023-1)*3+$AP1023+5,$AQ1023+7)))))</f>
        <v>0</v>
      </c>
      <c r="AS1023" s="304">
        <f ca="1">COUNTIF(INDIRECT("H"&amp;(ROW()+12*(($AO1023-1)*3+$AP1023)-ROW())/12+5):INDIRECT("S"&amp;(ROW()+12*(($AO1023-1)*3+$AP1023)-ROW())/12+5),AR1023)</f>
        <v>0</v>
      </c>
      <c r="AT1023" s="306">
        <f ca="1">IF($AQ1023=1,IF(INDIRECT(ADDRESS(($AO1023-1)*3+$AP1023+5,$AQ1023+20))="",0,INDIRECT(ADDRESS(($AO1023-1)*3+$AP1023+5,$AQ1023+20))),IF(INDIRECT(ADDRESS(($AO1023-1)*3+$AP1023+5,$AQ1023+20))="",0,IF(COUNTIF(INDIRECT(ADDRESS(($AO1023-1)*36+($AP1023-1)*12+6,COLUMN())):INDIRECT(ADDRESS(($AO1023-1)*36+($AP1023-1)*12+$AQ1023+4,COLUMN())),INDIRECT(ADDRESS(($AO1023-1)*3+$AP1023+5,$AQ1023+20)))&gt;=1,0,INDIRECT(ADDRESS(($AO1023-1)*3+$AP1023+5,$AQ1023+20)))))</f>
        <v>0</v>
      </c>
      <c r="AU1023" s="304">
        <f ca="1">COUNTIF(INDIRECT("U"&amp;(ROW()+12*(($AO1023-1)*3+$AP1023)-ROW())/12+5):INDIRECT("AF"&amp;(ROW()+12*(($AO1023-1)*3+$AP1023)-ROW())/12+5),AT1023)</f>
        <v>0</v>
      </c>
      <c r="AV1023" s="304">
        <f ca="1">IF(AND(AR1023+AT1023&gt;0,AS1023+AU1023&gt;0),COUNTIF(AV$6:AV1022,"&gt;0")+1,0)</f>
        <v>0</v>
      </c>
    </row>
    <row r="1024" spans="41:48" x14ac:dyDescent="0.15">
      <c r="AO1024" s="304">
        <v>29</v>
      </c>
      <c r="AP1024" s="304">
        <v>1</v>
      </c>
      <c r="AQ1024" s="304">
        <v>11</v>
      </c>
      <c r="AR1024" s="306">
        <f ca="1">IF($AQ1024=1,IF(INDIRECT(ADDRESS(($AO1024-1)*3+$AP1024+5,$AQ1024+7))="",0,INDIRECT(ADDRESS(($AO1024-1)*3+$AP1024+5,$AQ1024+7))),IF(INDIRECT(ADDRESS(($AO1024-1)*3+$AP1024+5,$AQ1024+7))="",0,IF(COUNTIF(INDIRECT(ADDRESS(($AO1024-1)*36+($AP1024-1)*12+6,COLUMN())):INDIRECT(ADDRESS(($AO1024-1)*36+($AP1024-1)*12+$AQ1024+4,COLUMN())),INDIRECT(ADDRESS(($AO1024-1)*3+$AP1024+5,$AQ1024+7)))&gt;=1,0,INDIRECT(ADDRESS(($AO1024-1)*3+$AP1024+5,$AQ1024+7)))))</f>
        <v>0</v>
      </c>
      <c r="AS1024" s="304">
        <f ca="1">COUNTIF(INDIRECT("H"&amp;(ROW()+12*(($AO1024-1)*3+$AP1024)-ROW())/12+5):INDIRECT("S"&amp;(ROW()+12*(($AO1024-1)*3+$AP1024)-ROW())/12+5),AR1024)</f>
        <v>0</v>
      </c>
      <c r="AT1024" s="306">
        <f ca="1">IF($AQ1024=1,IF(INDIRECT(ADDRESS(($AO1024-1)*3+$AP1024+5,$AQ1024+20))="",0,INDIRECT(ADDRESS(($AO1024-1)*3+$AP1024+5,$AQ1024+20))),IF(INDIRECT(ADDRESS(($AO1024-1)*3+$AP1024+5,$AQ1024+20))="",0,IF(COUNTIF(INDIRECT(ADDRESS(($AO1024-1)*36+($AP1024-1)*12+6,COLUMN())):INDIRECT(ADDRESS(($AO1024-1)*36+($AP1024-1)*12+$AQ1024+4,COLUMN())),INDIRECT(ADDRESS(($AO1024-1)*3+$AP1024+5,$AQ1024+20)))&gt;=1,0,INDIRECT(ADDRESS(($AO1024-1)*3+$AP1024+5,$AQ1024+20)))))</f>
        <v>0</v>
      </c>
      <c r="AU1024" s="304">
        <f ca="1">COUNTIF(INDIRECT("U"&amp;(ROW()+12*(($AO1024-1)*3+$AP1024)-ROW())/12+5):INDIRECT("AF"&amp;(ROW()+12*(($AO1024-1)*3+$AP1024)-ROW())/12+5),AT1024)</f>
        <v>0</v>
      </c>
      <c r="AV1024" s="304">
        <f ca="1">IF(AND(AR1024+AT1024&gt;0,AS1024+AU1024&gt;0),COUNTIF(AV$6:AV1023,"&gt;0")+1,0)</f>
        <v>0</v>
      </c>
    </row>
    <row r="1025" spans="41:48" x14ac:dyDescent="0.15">
      <c r="AO1025" s="304">
        <v>29</v>
      </c>
      <c r="AP1025" s="304">
        <v>1</v>
      </c>
      <c r="AQ1025" s="304">
        <v>12</v>
      </c>
      <c r="AR1025" s="306">
        <f ca="1">IF($AQ1025=1,IF(INDIRECT(ADDRESS(($AO1025-1)*3+$AP1025+5,$AQ1025+7))="",0,INDIRECT(ADDRESS(($AO1025-1)*3+$AP1025+5,$AQ1025+7))),IF(INDIRECT(ADDRESS(($AO1025-1)*3+$AP1025+5,$AQ1025+7))="",0,IF(COUNTIF(INDIRECT(ADDRESS(($AO1025-1)*36+($AP1025-1)*12+6,COLUMN())):INDIRECT(ADDRESS(($AO1025-1)*36+($AP1025-1)*12+$AQ1025+4,COLUMN())),INDIRECT(ADDRESS(($AO1025-1)*3+$AP1025+5,$AQ1025+7)))&gt;=1,0,INDIRECT(ADDRESS(($AO1025-1)*3+$AP1025+5,$AQ1025+7)))))</f>
        <v>0</v>
      </c>
      <c r="AS1025" s="304">
        <f ca="1">COUNTIF(INDIRECT("H"&amp;(ROW()+12*(($AO1025-1)*3+$AP1025)-ROW())/12+5):INDIRECT("S"&amp;(ROW()+12*(($AO1025-1)*3+$AP1025)-ROW())/12+5),AR1025)</f>
        <v>0</v>
      </c>
      <c r="AT1025" s="306">
        <f ca="1">IF($AQ1025=1,IF(INDIRECT(ADDRESS(($AO1025-1)*3+$AP1025+5,$AQ1025+20))="",0,INDIRECT(ADDRESS(($AO1025-1)*3+$AP1025+5,$AQ1025+20))),IF(INDIRECT(ADDRESS(($AO1025-1)*3+$AP1025+5,$AQ1025+20))="",0,IF(COUNTIF(INDIRECT(ADDRESS(($AO1025-1)*36+($AP1025-1)*12+6,COLUMN())):INDIRECT(ADDRESS(($AO1025-1)*36+($AP1025-1)*12+$AQ1025+4,COLUMN())),INDIRECT(ADDRESS(($AO1025-1)*3+$AP1025+5,$AQ1025+20)))&gt;=1,0,INDIRECT(ADDRESS(($AO1025-1)*3+$AP1025+5,$AQ1025+20)))))</f>
        <v>0</v>
      </c>
      <c r="AU1025" s="304">
        <f ca="1">COUNTIF(INDIRECT("U"&amp;(ROW()+12*(($AO1025-1)*3+$AP1025)-ROW())/12+5):INDIRECT("AF"&amp;(ROW()+12*(($AO1025-1)*3+$AP1025)-ROW())/12+5),AT1025)</f>
        <v>0</v>
      </c>
      <c r="AV1025" s="304">
        <f ca="1">IF(AND(AR1025+AT1025&gt;0,AS1025+AU1025&gt;0),COUNTIF(AV$6:AV1024,"&gt;0")+1,0)</f>
        <v>0</v>
      </c>
    </row>
    <row r="1026" spans="41:48" x14ac:dyDescent="0.15">
      <c r="AO1026" s="304">
        <v>29</v>
      </c>
      <c r="AP1026" s="304">
        <v>2</v>
      </c>
      <c r="AQ1026" s="304">
        <v>1</v>
      </c>
      <c r="AR1026" s="306">
        <f ca="1">IF($AQ1026=1,IF(INDIRECT(ADDRESS(($AO1026-1)*3+$AP1026+5,$AQ1026+7))="",0,INDIRECT(ADDRESS(($AO1026-1)*3+$AP1026+5,$AQ1026+7))),IF(INDIRECT(ADDRESS(($AO1026-1)*3+$AP1026+5,$AQ1026+7))="",0,IF(COUNTIF(INDIRECT(ADDRESS(($AO1026-1)*36+($AP1026-1)*12+6,COLUMN())):INDIRECT(ADDRESS(($AO1026-1)*36+($AP1026-1)*12+$AQ1026+4,COLUMN())),INDIRECT(ADDRESS(($AO1026-1)*3+$AP1026+5,$AQ1026+7)))&gt;=1,0,INDIRECT(ADDRESS(($AO1026-1)*3+$AP1026+5,$AQ1026+7)))))</f>
        <v>0</v>
      </c>
      <c r="AS1026" s="304">
        <f ca="1">COUNTIF(INDIRECT("H"&amp;(ROW()+12*(($AO1026-1)*3+$AP1026)-ROW())/12+5):INDIRECT("S"&amp;(ROW()+12*(($AO1026-1)*3+$AP1026)-ROW())/12+5),AR1026)</f>
        <v>0</v>
      </c>
      <c r="AT1026" s="306">
        <f ca="1">IF($AQ1026=1,IF(INDIRECT(ADDRESS(($AO1026-1)*3+$AP1026+5,$AQ1026+20))="",0,INDIRECT(ADDRESS(($AO1026-1)*3+$AP1026+5,$AQ1026+20))),IF(INDIRECT(ADDRESS(($AO1026-1)*3+$AP1026+5,$AQ1026+20))="",0,IF(COUNTIF(INDIRECT(ADDRESS(($AO1026-1)*36+($AP1026-1)*12+6,COLUMN())):INDIRECT(ADDRESS(($AO1026-1)*36+($AP1026-1)*12+$AQ1026+4,COLUMN())),INDIRECT(ADDRESS(($AO1026-1)*3+$AP1026+5,$AQ1026+20)))&gt;=1,0,INDIRECT(ADDRESS(($AO1026-1)*3+$AP1026+5,$AQ1026+20)))))</f>
        <v>0</v>
      </c>
      <c r="AU1026" s="304">
        <f ca="1">COUNTIF(INDIRECT("U"&amp;(ROW()+12*(($AO1026-1)*3+$AP1026)-ROW())/12+5):INDIRECT("AF"&amp;(ROW()+12*(($AO1026-1)*3+$AP1026)-ROW())/12+5),AT1026)</f>
        <v>0</v>
      </c>
      <c r="AV1026" s="304">
        <f ca="1">IF(AND(AR1026+AT1026&gt;0,AS1026+AU1026&gt;0),COUNTIF(AV$6:AV1025,"&gt;0")+1,0)</f>
        <v>0</v>
      </c>
    </row>
    <row r="1027" spans="41:48" x14ac:dyDescent="0.15">
      <c r="AO1027" s="304">
        <v>29</v>
      </c>
      <c r="AP1027" s="304">
        <v>2</v>
      </c>
      <c r="AQ1027" s="304">
        <v>2</v>
      </c>
      <c r="AR1027" s="306">
        <f ca="1">IF($AQ1027=1,IF(INDIRECT(ADDRESS(($AO1027-1)*3+$AP1027+5,$AQ1027+7))="",0,INDIRECT(ADDRESS(($AO1027-1)*3+$AP1027+5,$AQ1027+7))),IF(INDIRECT(ADDRESS(($AO1027-1)*3+$AP1027+5,$AQ1027+7))="",0,IF(COUNTIF(INDIRECT(ADDRESS(($AO1027-1)*36+($AP1027-1)*12+6,COLUMN())):INDIRECT(ADDRESS(($AO1027-1)*36+($AP1027-1)*12+$AQ1027+4,COLUMN())),INDIRECT(ADDRESS(($AO1027-1)*3+$AP1027+5,$AQ1027+7)))&gt;=1,0,INDIRECT(ADDRESS(($AO1027-1)*3+$AP1027+5,$AQ1027+7)))))</f>
        <v>0</v>
      </c>
      <c r="AS1027" s="304">
        <f ca="1">COUNTIF(INDIRECT("H"&amp;(ROW()+12*(($AO1027-1)*3+$AP1027)-ROW())/12+5):INDIRECT("S"&amp;(ROW()+12*(($AO1027-1)*3+$AP1027)-ROW())/12+5),AR1027)</f>
        <v>0</v>
      </c>
      <c r="AT1027" s="306">
        <f ca="1">IF($AQ1027=1,IF(INDIRECT(ADDRESS(($AO1027-1)*3+$AP1027+5,$AQ1027+20))="",0,INDIRECT(ADDRESS(($AO1027-1)*3+$AP1027+5,$AQ1027+20))),IF(INDIRECT(ADDRESS(($AO1027-1)*3+$AP1027+5,$AQ1027+20))="",0,IF(COUNTIF(INDIRECT(ADDRESS(($AO1027-1)*36+($AP1027-1)*12+6,COLUMN())):INDIRECT(ADDRESS(($AO1027-1)*36+($AP1027-1)*12+$AQ1027+4,COLUMN())),INDIRECT(ADDRESS(($AO1027-1)*3+$AP1027+5,$AQ1027+20)))&gt;=1,0,INDIRECT(ADDRESS(($AO1027-1)*3+$AP1027+5,$AQ1027+20)))))</f>
        <v>0</v>
      </c>
      <c r="AU1027" s="304">
        <f ca="1">COUNTIF(INDIRECT("U"&amp;(ROW()+12*(($AO1027-1)*3+$AP1027)-ROW())/12+5):INDIRECT("AF"&amp;(ROW()+12*(($AO1027-1)*3+$AP1027)-ROW())/12+5),AT1027)</f>
        <v>0</v>
      </c>
      <c r="AV1027" s="304">
        <f ca="1">IF(AND(AR1027+AT1027&gt;0,AS1027+AU1027&gt;0),COUNTIF(AV$6:AV1026,"&gt;0")+1,0)</f>
        <v>0</v>
      </c>
    </row>
    <row r="1028" spans="41:48" x14ac:dyDescent="0.15">
      <c r="AO1028" s="304">
        <v>29</v>
      </c>
      <c r="AP1028" s="304">
        <v>2</v>
      </c>
      <c r="AQ1028" s="304">
        <v>3</v>
      </c>
      <c r="AR1028" s="306">
        <f ca="1">IF($AQ1028=1,IF(INDIRECT(ADDRESS(($AO1028-1)*3+$AP1028+5,$AQ1028+7))="",0,INDIRECT(ADDRESS(($AO1028-1)*3+$AP1028+5,$AQ1028+7))),IF(INDIRECT(ADDRESS(($AO1028-1)*3+$AP1028+5,$AQ1028+7))="",0,IF(COUNTIF(INDIRECT(ADDRESS(($AO1028-1)*36+($AP1028-1)*12+6,COLUMN())):INDIRECT(ADDRESS(($AO1028-1)*36+($AP1028-1)*12+$AQ1028+4,COLUMN())),INDIRECT(ADDRESS(($AO1028-1)*3+$AP1028+5,$AQ1028+7)))&gt;=1,0,INDIRECT(ADDRESS(($AO1028-1)*3+$AP1028+5,$AQ1028+7)))))</f>
        <v>0</v>
      </c>
      <c r="AS1028" s="304">
        <f ca="1">COUNTIF(INDIRECT("H"&amp;(ROW()+12*(($AO1028-1)*3+$AP1028)-ROW())/12+5):INDIRECT("S"&amp;(ROW()+12*(($AO1028-1)*3+$AP1028)-ROW())/12+5),AR1028)</f>
        <v>0</v>
      </c>
      <c r="AT1028" s="306">
        <f ca="1">IF($AQ1028=1,IF(INDIRECT(ADDRESS(($AO1028-1)*3+$AP1028+5,$AQ1028+20))="",0,INDIRECT(ADDRESS(($AO1028-1)*3+$AP1028+5,$AQ1028+20))),IF(INDIRECT(ADDRESS(($AO1028-1)*3+$AP1028+5,$AQ1028+20))="",0,IF(COUNTIF(INDIRECT(ADDRESS(($AO1028-1)*36+($AP1028-1)*12+6,COLUMN())):INDIRECT(ADDRESS(($AO1028-1)*36+($AP1028-1)*12+$AQ1028+4,COLUMN())),INDIRECT(ADDRESS(($AO1028-1)*3+$AP1028+5,$AQ1028+20)))&gt;=1,0,INDIRECT(ADDRESS(($AO1028-1)*3+$AP1028+5,$AQ1028+20)))))</f>
        <v>0</v>
      </c>
      <c r="AU1028" s="304">
        <f ca="1">COUNTIF(INDIRECT("U"&amp;(ROW()+12*(($AO1028-1)*3+$AP1028)-ROW())/12+5):INDIRECT("AF"&amp;(ROW()+12*(($AO1028-1)*3+$AP1028)-ROW())/12+5),AT1028)</f>
        <v>0</v>
      </c>
      <c r="AV1028" s="304">
        <f ca="1">IF(AND(AR1028+AT1028&gt;0,AS1028+AU1028&gt;0),COUNTIF(AV$6:AV1027,"&gt;0")+1,0)</f>
        <v>0</v>
      </c>
    </row>
    <row r="1029" spans="41:48" x14ac:dyDescent="0.15">
      <c r="AO1029" s="304">
        <v>29</v>
      </c>
      <c r="AP1029" s="304">
        <v>2</v>
      </c>
      <c r="AQ1029" s="304">
        <v>4</v>
      </c>
      <c r="AR1029" s="306">
        <f ca="1">IF($AQ1029=1,IF(INDIRECT(ADDRESS(($AO1029-1)*3+$AP1029+5,$AQ1029+7))="",0,INDIRECT(ADDRESS(($AO1029-1)*3+$AP1029+5,$AQ1029+7))),IF(INDIRECT(ADDRESS(($AO1029-1)*3+$AP1029+5,$AQ1029+7))="",0,IF(COUNTIF(INDIRECT(ADDRESS(($AO1029-1)*36+($AP1029-1)*12+6,COLUMN())):INDIRECT(ADDRESS(($AO1029-1)*36+($AP1029-1)*12+$AQ1029+4,COLUMN())),INDIRECT(ADDRESS(($AO1029-1)*3+$AP1029+5,$AQ1029+7)))&gt;=1,0,INDIRECT(ADDRESS(($AO1029-1)*3+$AP1029+5,$AQ1029+7)))))</f>
        <v>0</v>
      </c>
      <c r="AS1029" s="304">
        <f ca="1">COUNTIF(INDIRECT("H"&amp;(ROW()+12*(($AO1029-1)*3+$AP1029)-ROW())/12+5):INDIRECT("S"&amp;(ROW()+12*(($AO1029-1)*3+$AP1029)-ROW())/12+5),AR1029)</f>
        <v>0</v>
      </c>
      <c r="AT1029" s="306">
        <f ca="1">IF($AQ1029=1,IF(INDIRECT(ADDRESS(($AO1029-1)*3+$AP1029+5,$AQ1029+20))="",0,INDIRECT(ADDRESS(($AO1029-1)*3+$AP1029+5,$AQ1029+20))),IF(INDIRECT(ADDRESS(($AO1029-1)*3+$AP1029+5,$AQ1029+20))="",0,IF(COUNTIF(INDIRECT(ADDRESS(($AO1029-1)*36+($AP1029-1)*12+6,COLUMN())):INDIRECT(ADDRESS(($AO1029-1)*36+($AP1029-1)*12+$AQ1029+4,COLUMN())),INDIRECT(ADDRESS(($AO1029-1)*3+$AP1029+5,$AQ1029+20)))&gt;=1,0,INDIRECT(ADDRESS(($AO1029-1)*3+$AP1029+5,$AQ1029+20)))))</f>
        <v>0</v>
      </c>
      <c r="AU1029" s="304">
        <f ca="1">COUNTIF(INDIRECT("U"&amp;(ROW()+12*(($AO1029-1)*3+$AP1029)-ROW())/12+5):INDIRECT("AF"&amp;(ROW()+12*(($AO1029-1)*3+$AP1029)-ROW())/12+5),AT1029)</f>
        <v>0</v>
      </c>
      <c r="AV1029" s="304">
        <f ca="1">IF(AND(AR1029+AT1029&gt;0,AS1029+AU1029&gt;0),COUNTIF(AV$6:AV1028,"&gt;0")+1,0)</f>
        <v>0</v>
      </c>
    </row>
    <row r="1030" spans="41:48" x14ac:dyDescent="0.15">
      <c r="AO1030" s="304">
        <v>29</v>
      </c>
      <c r="AP1030" s="304">
        <v>2</v>
      </c>
      <c r="AQ1030" s="304">
        <v>5</v>
      </c>
      <c r="AR1030" s="306">
        <f ca="1">IF($AQ1030=1,IF(INDIRECT(ADDRESS(($AO1030-1)*3+$AP1030+5,$AQ1030+7))="",0,INDIRECT(ADDRESS(($AO1030-1)*3+$AP1030+5,$AQ1030+7))),IF(INDIRECT(ADDRESS(($AO1030-1)*3+$AP1030+5,$AQ1030+7))="",0,IF(COUNTIF(INDIRECT(ADDRESS(($AO1030-1)*36+($AP1030-1)*12+6,COLUMN())):INDIRECT(ADDRESS(($AO1030-1)*36+($AP1030-1)*12+$AQ1030+4,COLUMN())),INDIRECT(ADDRESS(($AO1030-1)*3+$AP1030+5,$AQ1030+7)))&gt;=1,0,INDIRECT(ADDRESS(($AO1030-1)*3+$AP1030+5,$AQ1030+7)))))</f>
        <v>0</v>
      </c>
      <c r="AS1030" s="304">
        <f ca="1">COUNTIF(INDIRECT("H"&amp;(ROW()+12*(($AO1030-1)*3+$AP1030)-ROW())/12+5):INDIRECT("S"&amp;(ROW()+12*(($AO1030-1)*3+$AP1030)-ROW())/12+5),AR1030)</f>
        <v>0</v>
      </c>
      <c r="AT1030" s="306">
        <f ca="1">IF($AQ1030=1,IF(INDIRECT(ADDRESS(($AO1030-1)*3+$AP1030+5,$AQ1030+20))="",0,INDIRECT(ADDRESS(($AO1030-1)*3+$AP1030+5,$AQ1030+20))),IF(INDIRECT(ADDRESS(($AO1030-1)*3+$AP1030+5,$AQ1030+20))="",0,IF(COUNTIF(INDIRECT(ADDRESS(($AO1030-1)*36+($AP1030-1)*12+6,COLUMN())):INDIRECT(ADDRESS(($AO1030-1)*36+($AP1030-1)*12+$AQ1030+4,COLUMN())),INDIRECT(ADDRESS(($AO1030-1)*3+$AP1030+5,$AQ1030+20)))&gt;=1,0,INDIRECT(ADDRESS(($AO1030-1)*3+$AP1030+5,$AQ1030+20)))))</f>
        <v>0</v>
      </c>
      <c r="AU1030" s="304">
        <f ca="1">COUNTIF(INDIRECT("U"&amp;(ROW()+12*(($AO1030-1)*3+$AP1030)-ROW())/12+5):INDIRECT("AF"&amp;(ROW()+12*(($AO1030-1)*3+$AP1030)-ROW())/12+5),AT1030)</f>
        <v>0</v>
      </c>
      <c r="AV1030" s="304">
        <f ca="1">IF(AND(AR1030+AT1030&gt;0,AS1030+AU1030&gt;0),COUNTIF(AV$6:AV1029,"&gt;0")+1,0)</f>
        <v>0</v>
      </c>
    </row>
    <row r="1031" spans="41:48" x14ac:dyDescent="0.15">
      <c r="AO1031" s="304">
        <v>29</v>
      </c>
      <c r="AP1031" s="304">
        <v>2</v>
      </c>
      <c r="AQ1031" s="304">
        <v>6</v>
      </c>
      <c r="AR1031" s="306">
        <f ca="1">IF($AQ1031=1,IF(INDIRECT(ADDRESS(($AO1031-1)*3+$AP1031+5,$AQ1031+7))="",0,INDIRECT(ADDRESS(($AO1031-1)*3+$AP1031+5,$AQ1031+7))),IF(INDIRECT(ADDRESS(($AO1031-1)*3+$AP1031+5,$AQ1031+7))="",0,IF(COUNTIF(INDIRECT(ADDRESS(($AO1031-1)*36+($AP1031-1)*12+6,COLUMN())):INDIRECT(ADDRESS(($AO1031-1)*36+($AP1031-1)*12+$AQ1031+4,COLUMN())),INDIRECT(ADDRESS(($AO1031-1)*3+$AP1031+5,$AQ1031+7)))&gt;=1,0,INDIRECT(ADDRESS(($AO1031-1)*3+$AP1031+5,$AQ1031+7)))))</f>
        <v>0</v>
      </c>
      <c r="AS1031" s="304">
        <f ca="1">COUNTIF(INDIRECT("H"&amp;(ROW()+12*(($AO1031-1)*3+$AP1031)-ROW())/12+5):INDIRECT("S"&amp;(ROW()+12*(($AO1031-1)*3+$AP1031)-ROW())/12+5),AR1031)</f>
        <v>0</v>
      </c>
      <c r="AT1031" s="306">
        <f ca="1">IF($AQ1031=1,IF(INDIRECT(ADDRESS(($AO1031-1)*3+$AP1031+5,$AQ1031+20))="",0,INDIRECT(ADDRESS(($AO1031-1)*3+$AP1031+5,$AQ1031+20))),IF(INDIRECT(ADDRESS(($AO1031-1)*3+$AP1031+5,$AQ1031+20))="",0,IF(COUNTIF(INDIRECT(ADDRESS(($AO1031-1)*36+($AP1031-1)*12+6,COLUMN())):INDIRECT(ADDRESS(($AO1031-1)*36+($AP1031-1)*12+$AQ1031+4,COLUMN())),INDIRECT(ADDRESS(($AO1031-1)*3+$AP1031+5,$AQ1031+20)))&gt;=1,0,INDIRECT(ADDRESS(($AO1031-1)*3+$AP1031+5,$AQ1031+20)))))</f>
        <v>0</v>
      </c>
      <c r="AU1031" s="304">
        <f ca="1">COUNTIF(INDIRECT("U"&amp;(ROW()+12*(($AO1031-1)*3+$AP1031)-ROW())/12+5):INDIRECT("AF"&amp;(ROW()+12*(($AO1031-1)*3+$AP1031)-ROW())/12+5),AT1031)</f>
        <v>0</v>
      </c>
      <c r="AV1031" s="304">
        <f ca="1">IF(AND(AR1031+AT1031&gt;0,AS1031+AU1031&gt;0),COUNTIF(AV$6:AV1030,"&gt;0")+1,0)</f>
        <v>0</v>
      </c>
    </row>
    <row r="1032" spans="41:48" x14ac:dyDescent="0.15">
      <c r="AO1032" s="304">
        <v>29</v>
      </c>
      <c r="AP1032" s="304">
        <v>2</v>
      </c>
      <c r="AQ1032" s="304">
        <v>7</v>
      </c>
      <c r="AR1032" s="306">
        <f ca="1">IF($AQ1032=1,IF(INDIRECT(ADDRESS(($AO1032-1)*3+$AP1032+5,$AQ1032+7))="",0,INDIRECT(ADDRESS(($AO1032-1)*3+$AP1032+5,$AQ1032+7))),IF(INDIRECT(ADDRESS(($AO1032-1)*3+$AP1032+5,$AQ1032+7))="",0,IF(COUNTIF(INDIRECT(ADDRESS(($AO1032-1)*36+($AP1032-1)*12+6,COLUMN())):INDIRECT(ADDRESS(($AO1032-1)*36+($AP1032-1)*12+$AQ1032+4,COLUMN())),INDIRECT(ADDRESS(($AO1032-1)*3+$AP1032+5,$AQ1032+7)))&gt;=1,0,INDIRECT(ADDRESS(($AO1032-1)*3+$AP1032+5,$AQ1032+7)))))</f>
        <v>0</v>
      </c>
      <c r="AS1032" s="304">
        <f ca="1">COUNTIF(INDIRECT("H"&amp;(ROW()+12*(($AO1032-1)*3+$AP1032)-ROW())/12+5):INDIRECT("S"&amp;(ROW()+12*(($AO1032-1)*3+$AP1032)-ROW())/12+5),AR1032)</f>
        <v>0</v>
      </c>
      <c r="AT1032" s="306">
        <f ca="1">IF($AQ1032=1,IF(INDIRECT(ADDRESS(($AO1032-1)*3+$AP1032+5,$AQ1032+20))="",0,INDIRECT(ADDRESS(($AO1032-1)*3+$AP1032+5,$AQ1032+20))),IF(INDIRECT(ADDRESS(($AO1032-1)*3+$AP1032+5,$AQ1032+20))="",0,IF(COUNTIF(INDIRECT(ADDRESS(($AO1032-1)*36+($AP1032-1)*12+6,COLUMN())):INDIRECT(ADDRESS(($AO1032-1)*36+($AP1032-1)*12+$AQ1032+4,COLUMN())),INDIRECT(ADDRESS(($AO1032-1)*3+$AP1032+5,$AQ1032+20)))&gt;=1,0,INDIRECT(ADDRESS(($AO1032-1)*3+$AP1032+5,$AQ1032+20)))))</f>
        <v>0</v>
      </c>
      <c r="AU1032" s="304">
        <f ca="1">COUNTIF(INDIRECT("U"&amp;(ROW()+12*(($AO1032-1)*3+$AP1032)-ROW())/12+5):INDIRECT("AF"&amp;(ROW()+12*(($AO1032-1)*3+$AP1032)-ROW())/12+5),AT1032)</f>
        <v>0</v>
      </c>
      <c r="AV1032" s="304">
        <f ca="1">IF(AND(AR1032+AT1032&gt;0,AS1032+AU1032&gt;0),COUNTIF(AV$6:AV1031,"&gt;0")+1,0)</f>
        <v>0</v>
      </c>
    </row>
    <row r="1033" spans="41:48" x14ac:dyDescent="0.15">
      <c r="AO1033" s="304">
        <v>29</v>
      </c>
      <c r="AP1033" s="304">
        <v>2</v>
      </c>
      <c r="AQ1033" s="304">
        <v>8</v>
      </c>
      <c r="AR1033" s="306">
        <f ca="1">IF($AQ1033=1,IF(INDIRECT(ADDRESS(($AO1033-1)*3+$AP1033+5,$AQ1033+7))="",0,INDIRECT(ADDRESS(($AO1033-1)*3+$AP1033+5,$AQ1033+7))),IF(INDIRECT(ADDRESS(($AO1033-1)*3+$AP1033+5,$AQ1033+7))="",0,IF(COUNTIF(INDIRECT(ADDRESS(($AO1033-1)*36+($AP1033-1)*12+6,COLUMN())):INDIRECT(ADDRESS(($AO1033-1)*36+($AP1033-1)*12+$AQ1033+4,COLUMN())),INDIRECT(ADDRESS(($AO1033-1)*3+$AP1033+5,$AQ1033+7)))&gt;=1,0,INDIRECT(ADDRESS(($AO1033-1)*3+$AP1033+5,$AQ1033+7)))))</f>
        <v>0</v>
      </c>
      <c r="AS1033" s="304">
        <f ca="1">COUNTIF(INDIRECT("H"&amp;(ROW()+12*(($AO1033-1)*3+$AP1033)-ROW())/12+5):INDIRECT("S"&amp;(ROW()+12*(($AO1033-1)*3+$AP1033)-ROW())/12+5),AR1033)</f>
        <v>0</v>
      </c>
      <c r="AT1033" s="306">
        <f ca="1">IF($AQ1033=1,IF(INDIRECT(ADDRESS(($AO1033-1)*3+$AP1033+5,$AQ1033+20))="",0,INDIRECT(ADDRESS(($AO1033-1)*3+$AP1033+5,$AQ1033+20))),IF(INDIRECT(ADDRESS(($AO1033-1)*3+$AP1033+5,$AQ1033+20))="",0,IF(COUNTIF(INDIRECT(ADDRESS(($AO1033-1)*36+($AP1033-1)*12+6,COLUMN())):INDIRECT(ADDRESS(($AO1033-1)*36+($AP1033-1)*12+$AQ1033+4,COLUMN())),INDIRECT(ADDRESS(($AO1033-1)*3+$AP1033+5,$AQ1033+20)))&gt;=1,0,INDIRECT(ADDRESS(($AO1033-1)*3+$AP1033+5,$AQ1033+20)))))</f>
        <v>0</v>
      </c>
      <c r="AU1033" s="304">
        <f ca="1">COUNTIF(INDIRECT("U"&amp;(ROW()+12*(($AO1033-1)*3+$AP1033)-ROW())/12+5):INDIRECT("AF"&amp;(ROW()+12*(($AO1033-1)*3+$AP1033)-ROW())/12+5),AT1033)</f>
        <v>0</v>
      </c>
      <c r="AV1033" s="304">
        <f ca="1">IF(AND(AR1033+AT1033&gt;0,AS1033+AU1033&gt;0),COUNTIF(AV$6:AV1032,"&gt;0")+1,0)</f>
        <v>0</v>
      </c>
    </row>
    <row r="1034" spans="41:48" x14ac:dyDescent="0.15">
      <c r="AO1034" s="304">
        <v>29</v>
      </c>
      <c r="AP1034" s="304">
        <v>2</v>
      </c>
      <c r="AQ1034" s="304">
        <v>9</v>
      </c>
      <c r="AR1034" s="306">
        <f ca="1">IF($AQ1034=1,IF(INDIRECT(ADDRESS(($AO1034-1)*3+$AP1034+5,$AQ1034+7))="",0,INDIRECT(ADDRESS(($AO1034-1)*3+$AP1034+5,$AQ1034+7))),IF(INDIRECT(ADDRESS(($AO1034-1)*3+$AP1034+5,$AQ1034+7))="",0,IF(COUNTIF(INDIRECT(ADDRESS(($AO1034-1)*36+($AP1034-1)*12+6,COLUMN())):INDIRECT(ADDRESS(($AO1034-1)*36+($AP1034-1)*12+$AQ1034+4,COLUMN())),INDIRECT(ADDRESS(($AO1034-1)*3+$AP1034+5,$AQ1034+7)))&gt;=1,0,INDIRECT(ADDRESS(($AO1034-1)*3+$AP1034+5,$AQ1034+7)))))</f>
        <v>0</v>
      </c>
      <c r="AS1034" s="304">
        <f ca="1">COUNTIF(INDIRECT("H"&amp;(ROW()+12*(($AO1034-1)*3+$AP1034)-ROW())/12+5):INDIRECT("S"&amp;(ROW()+12*(($AO1034-1)*3+$AP1034)-ROW())/12+5),AR1034)</f>
        <v>0</v>
      </c>
      <c r="AT1034" s="306">
        <f ca="1">IF($AQ1034=1,IF(INDIRECT(ADDRESS(($AO1034-1)*3+$AP1034+5,$AQ1034+20))="",0,INDIRECT(ADDRESS(($AO1034-1)*3+$AP1034+5,$AQ1034+20))),IF(INDIRECT(ADDRESS(($AO1034-1)*3+$AP1034+5,$AQ1034+20))="",0,IF(COUNTIF(INDIRECT(ADDRESS(($AO1034-1)*36+($AP1034-1)*12+6,COLUMN())):INDIRECT(ADDRESS(($AO1034-1)*36+($AP1034-1)*12+$AQ1034+4,COLUMN())),INDIRECT(ADDRESS(($AO1034-1)*3+$AP1034+5,$AQ1034+20)))&gt;=1,0,INDIRECT(ADDRESS(($AO1034-1)*3+$AP1034+5,$AQ1034+20)))))</f>
        <v>0</v>
      </c>
      <c r="AU1034" s="304">
        <f ca="1">COUNTIF(INDIRECT("U"&amp;(ROW()+12*(($AO1034-1)*3+$AP1034)-ROW())/12+5):INDIRECT("AF"&amp;(ROW()+12*(($AO1034-1)*3+$AP1034)-ROW())/12+5),AT1034)</f>
        <v>0</v>
      </c>
      <c r="AV1034" s="304">
        <f ca="1">IF(AND(AR1034+AT1034&gt;0,AS1034+AU1034&gt;0),COUNTIF(AV$6:AV1033,"&gt;0")+1,0)</f>
        <v>0</v>
      </c>
    </row>
    <row r="1035" spans="41:48" x14ac:dyDescent="0.15">
      <c r="AO1035" s="304">
        <v>29</v>
      </c>
      <c r="AP1035" s="304">
        <v>2</v>
      </c>
      <c r="AQ1035" s="304">
        <v>10</v>
      </c>
      <c r="AR1035" s="306">
        <f ca="1">IF($AQ1035=1,IF(INDIRECT(ADDRESS(($AO1035-1)*3+$AP1035+5,$AQ1035+7))="",0,INDIRECT(ADDRESS(($AO1035-1)*3+$AP1035+5,$AQ1035+7))),IF(INDIRECT(ADDRESS(($AO1035-1)*3+$AP1035+5,$AQ1035+7))="",0,IF(COUNTIF(INDIRECT(ADDRESS(($AO1035-1)*36+($AP1035-1)*12+6,COLUMN())):INDIRECT(ADDRESS(($AO1035-1)*36+($AP1035-1)*12+$AQ1035+4,COLUMN())),INDIRECT(ADDRESS(($AO1035-1)*3+$AP1035+5,$AQ1035+7)))&gt;=1,0,INDIRECT(ADDRESS(($AO1035-1)*3+$AP1035+5,$AQ1035+7)))))</f>
        <v>0</v>
      </c>
      <c r="AS1035" s="304">
        <f ca="1">COUNTIF(INDIRECT("H"&amp;(ROW()+12*(($AO1035-1)*3+$AP1035)-ROW())/12+5):INDIRECT("S"&amp;(ROW()+12*(($AO1035-1)*3+$AP1035)-ROW())/12+5),AR1035)</f>
        <v>0</v>
      </c>
      <c r="AT1035" s="306">
        <f ca="1">IF($AQ1035=1,IF(INDIRECT(ADDRESS(($AO1035-1)*3+$AP1035+5,$AQ1035+20))="",0,INDIRECT(ADDRESS(($AO1035-1)*3+$AP1035+5,$AQ1035+20))),IF(INDIRECT(ADDRESS(($AO1035-1)*3+$AP1035+5,$AQ1035+20))="",0,IF(COUNTIF(INDIRECT(ADDRESS(($AO1035-1)*36+($AP1035-1)*12+6,COLUMN())):INDIRECT(ADDRESS(($AO1035-1)*36+($AP1035-1)*12+$AQ1035+4,COLUMN())),INDIRECT(ADDRESS(($AO1035-1)*3+$AP1035+5,$AQ1035+20)))&gt;=1,0,INDIRECT(ADDRESS(($AO1035-1)*3+$AP1035+5,$AQ1035+20)))))</f>
        <v>0</v>
      </c>
      <c r="AU1035" s="304">
        <f ca="1">COUNTIF(INDIRECT("U"&amp;(ROW()+12*(($AO1035-1)*3+$AP1035)-ROW())/12+5):INDIRECT("AF"&amp;(ROW()+12*(($AO1035-1)*3+$AP1035)-ROW())/12+5),AT1035)</f>
        <v>0</v>
      </c>
      <c r="AV1035" s="304">
        <f ca="1">IF(AND(AR1035+AT1035&gt;0,AS1035+AU1035&gt;0),COUNTIF(AV$6:AV1034,"&gt;0")+1,0)</f>
        <v>0</v>
      </c>
    </row>
    <row r="1036" spans="41:48" x14ac:dyDescent="0.15">
      <c r="AO1036" s="304">
        <v>29</v>
      </c>
      <c r="AP1036" s="304">
        <v>2</v>
      </c>
      <c r="AQ1036" s="304">
        <v>11</v>
      </c>
      <c r="AR1036" s="306">
        <f ca="1">IF($AQ1036=1,IF(INDIRECT(ADDRESS(($AO1036-1)*3+$AP1036+5,$AQ1036+7))="",0,INDIRECT(ADDRESS(($AO1036-1)*3+$AP1036+5,$AQ1036+7))),IF(INDIRECT(ADDRESS(($AO1036-1)*3+$AP1036+5,$AQ1036+7))="",0,IF(COUNTIF(INDIRECT(ADDRESS(($AO1036-1)*36+($AP1036-1)*12+6,COLUMN())):INDIRECT(ADDRESS(($AO1036-1)*36+($AP1036-1)*12+$AQ1036+4,COLUMN())),INDIRECT(ADDRESS(($AO1036-1)*3+$AP1036+5,$AQ1036+7)))&gt;=1,0,INDIRECT(ADDRESS(($AO1036-1)*3+$AP1036+5,$AQ1036+7)))))</f>
        <v>0</v>
      </c>
      <c r="AS1036" s="304">
        <f ca="1">COUNTIF(INDIRECT("H"&amp;(ROW()+12*(($AO1036-1)*3+$AP1036)-ROW())/12+5):INDIRECT("S"&amp;(ROW()+12*(($AO1036-1)*3+$AP1036)-ROW())/12+5),AR1036)</f>
        <v>0</v>
      </c>
      <c r="AT1036" s="306">
        <f ca="1">IF($AQ1036=1,IF(INDIRECT(ADDRESS(($AO1036-1)*3+$AP1036+5,$AQ1036+20))="",0,INDIRECT(ADDRESS(($AO1036-1)*3+$AP1036+5,$AQ1036+20))),IF(INDIRECT(ADDRESS(($AO1036-1)*3+$AP1036+5,$AQ1036+20))="",0,IF(COUNTIF(INDIRECT(ADDRESS(($AO1036-1)*36+($AP1036-1)*12+6,COLUMN())):INDIRECT(ADDRESS(($AO1036-1)*36+($AP1036-1)*12+$AQ1036+4,COLUMN())),INDIRECT(ADDRESS(($AO1036-1)*3+$AP1036+5,$AQ1036+20)))&gt;=1,0,INDIRECT(ADDRESS(($AO1036-1)*3+$AP1036+5,$AQ1036+20)))))</f>
        <v>0</v>
      </c>
      <c r="AU1036" s="304">
        <f ca="1">COUNTIF(INDIRECT("U"&amp;(ROW()+12*(($AO1036-1)*3+$AP1036)-ROW())/12+5):INDIRECT("AF"&amp;(ROW()+12*(($AO1036-1)*3+$AP1036)-ROW())/12+5),AT1036)</f>
        <v>0</v>
      </c>
      <c r="AV1036" s="304">
        <f ca="1">IF(AND(AR1036+AT1036&gt;0,AS1036+AU1036&gt;0),COUNTIF(AV$6:AV1035,"&gt;0")+1,0)</f>
        <v>0</v>
      </c>
    </row>
    <row r="1037" spans="41:48" x14ac:dyDescent="0.15">
      <c r="AO1037" s="304">
        <v>29</v>
      </c>
      <c r="AP1037" s="304">
        <v>2</v>
      </c>
      <c r="AQ1037" s="304">
        <v>12</v>
      </c>
      <c r="AR1037" s="306">
        <f ca="1">IF($AQ1037=1,IF(INDIRECT(ADDRESS(($AO1037-1)*3+$AP1037+5,$AQ1037+7))="",0,INDIRECT(ADDRESS(($AO1037-1)*3+$AP1037+5,$AQ1037+7))),IF(INDIRECT(ADDRESS(($AO1037-1)*3+$AP1037+5,$AQ1037+7))="",0,IF(COUNTIF(INDIRECT(ADDRESS(($AO1037-1)*36+($AP1037-1)*12+6,COLUMN())):INDIRECT(ADDRESS(($AO1037-1)*36+($AP1037-1)*12+$AQ1037+4,COLUMN())),INDIRECT(ADDRESS(($AO1037-1)*3+$AP1037+5,$AQ1037+7)))&gt;=1,0,INDIRECT(ADDRESS(($AO1037-1)*3+$AP1037+5,$AQ1037+7)))))</f>
        <v>0</v>
      </c>
      <c r="AS1037" s="304">
        <f ca="1">COUNTIF(INDIRECT("H"&amp;(ROW()+12*(($AO1037-1)*3+$AP1037)-ROW())/12+5):INDIRECT("S"&amp;(ROW()+12*(($AO1037-1)*3+$AP1037)-ROW())/12+5),AR1037)</f>
        <v>0</v>
      </c>
      <c r="AT1037" s="306">
        <f ca="1">IF($AQ1037=1,IF(INDIRECT(ADDRESS(($AO1037-1)*3+$AP1037+5,$AQ1037+20))="",0,INDIRECT(ADDRESS(($AO1037-1)*3+$AP1037+5,$AQ1037+20))),IF(INDIRECT(ADDRESS(($AO1037-1)*3+$AP1037+5,$AQ1037+20))="",0,IF(COUNTIF(INDIRECT(ADDRESS(($AO1037-1)*36+($AP1037-1)*12+6,COLUMN())):INDIRECT(ADDRESS(($AO1037-1)*36+($AP1037-1)*12+$AQ1037+4,COLUMN())),INDIRECT(ADDRESS(($AO1037-1)*3+$AP1037+5,$AQ1037+20)))&gt;=1,0,INDIRECT(ADDRESS(($AO1037-1)*3+$AP1037+5,$AQ1037+20)))))</f>
        <v>0</v>
      </c>
      <c r="AU1037" s="304">
        <f ca="1">COUNTIF(INDIRECT("U"&amp;(ROW()+12*(($AO1037-1)*3+$AP1037)-ROW())/12+5):INDIRECT("AF"&amp;(ROW()+12*(($AO1037-1)*3+$AP1037)-ROW())/12+5),AT1037)</f>
        <v>0</v>
      </c>
      <c r="AV1037" s="304">
        <f ca="1">IF(AND(AR1037+AT1037&gt;0,AS1037+AU1037&gt;0),COUNTIF(AV$6:AV1036,"&gt;0")+1,0)</f>
        <v>0</v>
      </c>
    </row>
    <row r="1038" spans="41:48" x14ac:dyDescent="0.15">
      <c r="AO1038" s="304">
        <v>29</v>
      </c>
      <c r="AP1038" s="304">
        <v>3</v>
      </c>
      <c r="AQ1038" s="304">
        <v>1</v>
      </c>
      <c r="AR1038" s="306">
        <f ca="1">IF($AQ1038=1,IF(INDIRECT(ADDRESS(($AO1038-1)*3+$AP1038+5,$AQ1038+7))="",0,INDIRECT(ADDRESS(($AO1038-1)*3+$AP1038+5,$AQ1038+7))),IF(INDIRECT(ADDRESS(($AO1038-1)*3+$AP1038+5,$AQ1038+7))="",0,IF(COUNTIF(INDIRECT(ADDRESS(($AO1038-1)*36+($AP1038-1)*12+6,COLUMN())):INDIRECT(ADDRESS(($AO1038-1)*36+($AP1038-1)*12+$AQ1038+4,COLUMN())),INDIRECT(ADDRESS(($AO1038-1)*3+$AP1038+5,$AQ1038+7)))&gt;=1,0,INDIRECT(ADDRESS(($AO1038-1)*3+$AP1038+5,$AQ1038+7)))))</f>
        <v>0</v>
      </c>
      <c r="AS1038" s="304">
        <f ca="1">COUNTIF(INDIRECT("H"&amp;(ROW()+12*(($AO1038-1)*3+$AP1038)-ROW())/12+5):INDIRECT("S"&amp;(ROW()+12*(($AO1038-1)*3+$AP1038)-ROW())/12+5),AR1038)</f>
        <v>0</v>
      </c>
      <c r="AT1038" s="306">
        <f ca="1">IF($AQ1038=1,IF(INDIRECT(ADDRESS(($AO1038-1)*3+$AP1038+5,$AQ1038+20))="",0,INDIRECT(ADDRESS(($AO1038-1)*3+$AP1038+5,$AQ1038+20))),IF(INDIRECT(ADDRESS(($AO1038-1)*3+$AP1038+5,$AQ1038+20))="",0,IF(COUNTIF(INDIRECT(ADDRESS(($AO1038-1)*36+($AP1038-1)*12+6,COLUMN())):INDIRECT(ADDRESS(($AO1038-1)*36+($AP1038-1)*12+$AQ1038+4,COLUMN())),INDIRECT(ADDRESS(($AO1038-1)*3+$AP1038+5,$AQ1038+20)))&gt;=1,0,INDIRECT(ADDRESS(($AO1038-1)*3+$AP1038+5,$AQ1038+20)))))</f>
        <v>0</v>
      </c>
      <c r="AU1038" s="304">
        <f ca="1">COUNTIF(INDIRECT("U"&amp;(ROW()+12*(($AO1038-1)*3+$AP1038)-ROW())/12+5):INDIRECT("AF"&amp;(ROW()+12*(($AO1038-1)*3+$AP1038)-ROW())/12+5),AT1038)</f>
        <v>0</v>
      </c>
      <c r="AV1038" s="304">
        <f ca="1">IF(AND(AR1038+AT1038&gt;0,AS1038+AU1038&gt;0),COUNTIF(AV$6:AV1037,"&gt;0")+1,0)</f>
        <v>0</v>
      </c>
    </row>
    <row r="1039" spans="41:48" x14ac:dyDescent="0.15">
      <c r="AO1039" s="304">
        <v>29</v>
      </c>
      <c r="AP1039" s="304">
        <v>3</v>
      </c>
      <c r="AQ1039" s="304">
        <v>2</v>
      </c>
      <c r="AR1039" s="306">
        <f ca="1">IF($AQ1039=1,IF(INDIRECT(ADDRESS(($AO1039-1)*3+$AP1039+5,$AQ1039+7))="",0,INDIRECT(ADDRESS(($AO1039-1)*3+$AP1039+5,$AQ1039+7))),IF(INDIRECT(ADDRESS(($AO1039-1)*3+$AP1039+5,$AQ1039+7))="",0,IF(COUNTIF(INDIRECT(ADDRESS(($AO1039-1)*36+($AP1039-1)*12+6,COLUMN())):INDIRECT(ADDRESS(($AO1039-1)*36+($AP1039-1)*12+$AQ1039+4,COLUMN())),INDIRECT(ADDRESS(($AO1039-1)*3+$AP1039+5,$AQ1039+7)))&gt;=1,0,INDIRECT(ADDRESS(($AO1039-1)*3+$AP1039+5,$AQ1039+7)))))</f>
        <v>0</v>
      </c>
      <c r="AS1039" s="304">
        <f ca="1">COUNTIF(INDIRECT("H"&amp;(ROW()+12*(($AO1039-1)*3+$AP1039)-ROW())/12+5):INDIRECT("S"&amp;(ROW()+12*(($AO1039-1)*3+$AP1039)-ROW())/12+5),AR1039)</f>
        <v>0</v>
      </c>
      <c r="AT1039" s="306">
        <f ca="1">IF($AQ1039=1,IF(INDIRECT(ADDRESS(($AO1039-1)*3+$AP1039+5,$AQ1039+20))="",0,INDIRECT(ADDRESS(($AO1039-1)*3+$AP1039+5,$AQ1039+20))),IF(INDIRECT(ADDRESS(($AO1039-1)*3+$AP1039+5,$AQ1039+20))="",0,IF(COUNTIF(INDIRECT(ADDRESS(($AO1039-1)*36+($AP1039-1)*12+6,COLUMN())):INDIRECT(ADDRESS(($AO1039-1)*36+($AP1039-1)*12+$AQ1039+4,COLUMN())),INDIRECT(ADDRESS(($AO1039-1)*3+$AP1039+5,$AQ1039+20)))&gt;=1,0,INDIRECT(ADDRESS(($AO1039-1)*3+$AP1039+5,$AQ1039+20)))))</f>
        <v>0</v>
      </c>
      <c r="AU1039" s="304">
        <f ca="1">COUNTIF(INDIRECT("U"&amp;(ROW()+12*(($AO1039-1)*3+$AP1039)-ROW())/12+5):INDIRECT("AF"&amp;(ROW()+12*(($AO1039-1)*3+$AP1039)-ROW())/12+5),AT1039)</f>
        <v>0</v>
      </c>
      <c r="AV1039" s="304">
        <f ca="1">IF(AND(AR1039+AT1039&gt;0,AS1039+AU1039&gt;0),COUNTIF(AV$6:AV1038,"&gt;0")+1,0)</f>
        <v>0</v>
      </c>
    </row>
    <row r="1040" spans="41:48" x14ac:dyDescent="0.15">
      <c r="AO1040" s="304">
        <v>29</v>
      </c>
      <c r="AP1040" s="304">
        <v>3</v>
      </c>
      <c r="AQ1040" s="304">
        <v>3</v>
      </c>
      <c r="AR1040" s="306">
        <f ca="1">IF($AQ1040=1,IF(INDIRECT(ADDRESS(($AO1040-1)*3+$AP1040+5,$AQ1040+7))="",0,INDIRECT(ADDRESS(($AO1040-1)*3+$AP1040+5,$AQ1040+7))),IF(INDIRECT(ADDRESS(($AO1040-1)*3+$AP1040+5,$AQ1040+7))="",0,IF(COUNTIF(INDIRECT(ADDRESS(($AO1040-1)*36+($AP1040-1)*12+6,COLUMN())):INDIRECT(ADDRESS(($AO1040-1)*36+($AP1040-1)*12+$AQ1040+4,COLUMN())),INDIRECT(ADDRESS(($AO1040-1)*3+$AP1040+5,$AQ1040+7)))&gt;=1,0,INDIRECT(ADDRESS(($AO1040-1)*3+$AP1040+5,$AQ1040+7)))))</f>
        <v>0</v>
      </c>
      <c r="AS1040" s="304">
        <f ca="1">COUNTIF(INDIRECT("H"&amp;(ROW()+12*(($AO1040-1)*3+$AP1040)-ROW())/12+5):INDIRECT("S"&amp;(ROW()+12*(($AO1040-1)*3+$AP1040)-ROW())/12+5),AR1040)</f>
        <v>0</v>
      </c>
      <c r="AT1040" s="306">
        <f ca="1">IF($AQ1040=1,IF(INDIRECT(ADDRESS(($AO1040-1)*3+$AP1040+5,$AQ1040+20))="",0,INDIRECT(ADDRESS(($AO1040-1)*3+$AP1040+5,$AQ1040+20))),IF(INDIRECT(ADDRESS(($AO1040-1)*3+$AP1040+5,$AQ1040+20))="",0,IF(COUNTIF(INDIRECT(ADDRESS(($AO1040-1)*36+($AP1040-1)*12+6,COLUMN())):INDIRECT(ADDRESS(($AO1040-1)*36+($AP1040-1)*12+$AQ1040+4,COLUMN())),INDIRECT(ADDRESS(($AO1040-1)*3+$AP1040+5,$AQ1040+20)))&gt;=1,0,INDIRECT(ADDRESS(($AO1040-1)*3+$AP1040+5,$AQ1040+20)))))</f>
        <v>0</v>
      </c>
      <c r="AU1040" s="304">
        <f ca="1">COUNTIF(INDIRECT("U"&amp;(ROW()+12*(($AO1040-1)*3+$AP1040)-ROW())/12+5):INDIRECT("AF"&amp;(ROW()+12*(($AO1040-1)*3+$AP1040)-ROW())/12+5),AT1040)</f>
        <v>0</v>
      </c>
      <c r="AV1040" s="304">
        <f ca="1">IF(AND(AR1040+AT1040&gt;0,AS1040+AU1040&gt;0),COUNTIF(AV$6:AV1039,"&gt;0")+1,0)</f>
        <v>0</v>
      </c>
    </row>
    <row r="1041" spans="41:48" x14ac:dyDescent="0.15">
      <c r="AO1041" s="304">
        <v>29</v>
      </c>
      <c r="AP1041" s="304">
        <v>3</v>
      </c>
      <c r="AQ1041" s="304">
        <v>4</v>
      </c>
      <c r="AR1041" s="306">
        <f ca="1">IF($AQ1041=1,IF(INDIRECT(ADDRESS(($AO1041-1)*3+$AP1041+5,$AQ1041+7))="",0,INDIRECT(ADDRESS(($AO1041-1)*3+$AP1041+5,$AQ1041+7))),IF(INDIRECT(ADDRESS(($AO1041-1)*3+$AP1041+5,$AQ1041+7))="",0,IF(COUNTIF(INDIRECT(ADDRESS(($AO1041-1)*36+($AP1041-1)*12+6,COLUMN())):INDIRECT(ADDRESS(($AO1041-1)*36+($AP1041-1)*12+$AQ1041+4,COLUMN())),INDIRECT(ADDRESS(($AO1041-1)*3+$AP1041+5,$AQ1041+7)))&gt;=1,0,INDIRECT(ADDRESS(($AO1041-1)*3+$AP1041+5,$AQ1041+7)))))</f>
        <v>0</v>
      </c>
      <c r="AS1041" s="304">
        <f ca="1">COUNTIF(INDIRECT("H"&amp;(ROW()+12*(($AO1041-1)*3+$AP1041)-ROW())/12+5):INDIRECT("S"&amp;(ROW()+12*(($AO1041-1)*3+$AP1041)-ROW())/12+5),AR1041)</f>
        <v>0</v>
      </c>
      <c r="AT1041" s="306">
        <f ca="1">IF($AQ1041=1,IF(INDIRECT(ADDRESS(($AO1041-1)*3+$AP1041+5,$AQ1041+20))="",0,INDIRECT(ADDRESS(($AO1041-1)*3+$AP1041+5,$AQ1041+20))),IF(INDIRECT(ADDRESS(($AO1041-1)*3+$AP1041+5,$AQ1041+20))="",0,IF(COUNTIF(INDIRECT(ADDRESS(($AO1041-1)*36+($AP1041-1)*12+6,COLUMN())):INDIRECT(ADDRESS(($AO1041-1)*36+($AP1041-1)*12+$AQ1041+4,COLUMN())),INDIRECT(ADDRESS(($AO1041-1)*3+$AP1041+5,$AQ1041+20)))&gt;=1,0,INDIRECT(ADDRESS(($AO1041-1)*3+$AP1041+5,$AQ1041+20)))))</f>
        <v>0</v>
      </c>
      <c r="AU1041" s="304">
        <f ca="1">COUNTIF(INDIRECT("U"&amp;(ROW()+12*(($AO1041-1)*3+$AP1041)-ROW())/12+5):INDIRECT("AF"&amp;(ROW()+12*(($AO1041-1)*3+$AP1041)-ROW())/12+5),AT1041)</f>
        <v>0</v>
      </c>
      <c r="AV1041" s="304">
        <f ca="1">IF(AND(AR1041+AT1041&gt;0,AS1041+AU1041&gt;0),COUNTIF(AV$6:AV1040,"&gt;0")+1,0)</f>
        <v>0</v>
      </c>
    </row>
    <row r="1042" spans="41:48" x14ac:dyDescent="0.15">
      <c r="AO1042" s="304">
        <v>29</v>
      </c>
      <c r="AP1042" s="304">
        <v>3</v>
      </c>
      <c r="AQ1042" s="304">
        <v>5</v>
      </c>
      <c r="AR1042" s="306">
        <f ca="1">IF($AQ1042=1,IF(INDIRECT(ADDRESS(($AO1042-1)*3+$AP1042+5,$AQ1042+7))="",0,INDIRECT(ADDRESS(($AO1042-1)*3+$AP1042+5,$AQ1042+7))),IF(INDIRECT(ADDRESS(($AO1042-1)*3+$AP1042+5,$AQ1042+7))="",0,IF(COUNTIF(INDIRECT(ADDRESS(($AO1042-1)*36+($AP1042-1)*12+6,COLUMN())):INDIRECT(ADDRESS(($AO1042-1)*36+($AP1042-1)*12+$AQ1042+4,COLUMN())),INDIRECT(ADDRESS(($AO1042-1)*3+$AP1042+5,$AQ1042+7)))&gt;=1,0,INDIRECT(ADDRESS(($AO1042-1)*3+$AP1042+5,$AQ1042+7)))))</f>
        <v>0</v>
      </c>
      <c r="AS1042" s="304">
        <f ca="1">COUNTIF(INDIRECT("H"&amp;(ROW()+12*(($AO1042-1)*3+$AP1042)-ROW())/12+5):INDIRECT("S"&amp;(ROW()+12*(($AO1042-1)*3+$AP1042)-ROW())/12+5),AR1042)</f>
        <v>0</v>
      </c>
      <c r="AT1042" s="306">
        <f ca="1">IF($AQ1042=1,IF(INDIRECT(ADDRESS(($AO1042-1)*3+$AP1042+5,$AQ1042+20))="",0,INDIRECT(ADDRESS(($AO1042-1)*3+$AP1042+5,$AQ1042+20))),IF(INDIRECT(ADDRESS(($AO1042-1)*3+$AP1042+5,$AQ1042+20))="",0,IF(COUNTIF(INDIRECT(ADDRESS(($AO1042-1)*36+($AP1042-1)*12+6,COLUMN())):INDIRECT(ADDRESS(($AO1042-1)*36+($AP1042-1)*12+$AQ1042+4,COLUMN())),INDIRECT(ADDRESS(($AO1042-1)*3+$AP1042+5,$AQ1042+20)))&gt;=1,0,INDIRECT(ADDRESS(($AO1042-1)*3+$AP1042+5,$AQ1042+20)))))</f>
        <v>0</v>
      </c>
      <c r="AU1042" s="304">
        <f ca="1">COUNTIF(INDIRECT("U"&amp;(ROW()+12*(($AO1042-1)*3+$AP1042)-ROW())/12+5):INDIRECT("AF"&amp;(ROW()+12*(($AO1042-1)*3+$AP1042)-ROW())/12+5),AT1042)</f>
        <v>0</v>
      </c>
      <c r="AV1042" s="304">
        <f ca="1">IF(AND(AR1042+AT1042&gt;0,AS1042+AU1042&gt;0),COUNTIF(AV$6:AV1041,"&gt;0")+1,0)</f>
        <v>0</v>
      </c>
    </row>
    <row r="1043" spans="41:48" x14ac:dyDescent="0.15">
      <c r="AO1043" s="304">
        <v>29</v>
      </c>
      <c r="AP1043" s="304">
        <v>3</v>
      </c>
      <c r="AQ1043" s="304">
        <v>6</v>
      </c>
      <c r="AR1043" s="306">
        <f ca="1">IF($AQ1043=1,IF(INDIRECT(ADDRESS(($AO1043-1)*3+$AP1043+5,$AQ1043+7))="",0,INDIRECT(ADDRESS(($AO1043-1)*3+$AP1043+5,$AQ1043+7))),IF(INDIRECT(ADDRESS(($AO1043-1)*3+$AP1043+5,$AQ1043+7))="",0,IF(COUNTIF(INDIRECT(ADDRESS(($AO1043-1)*36+($AP1043-1)*12+6,COLUMN())):INDIRECT(ADDRESS(($AO1043-1)*36+($AP1043-1)*12+$AQ1043+4,COLUMN())),INDIRECT(ADDRESS(($AO1043-1)*3+$AP1043+5,$AQ1043+7)))&gt;=1,0,INDIRECT(ADDRESS(($AO1043-1)*3+$AP1043+5,$AQ1043+7)))))</f>
        <v>0</v>
      </c>
      <c r="AS1043" s="304">
        <f ca="1">COUNTIF(INDIRECT("H"&amp;(ROW()+12*(($AO1043-1)*3+$AP1043)-ROW())/12+5):INDIRECT("S"&amp;(ROW()+12*(($AO1043-1)*3+$AP1043)-ROW())/12+5),AR1043)</f>
        <v>0</v>
      </c>
      <c r="AT1043" s="306">
        <f ca="1">IF($AQ1043=1,IF(INDIRECT(ADDRESS(($AO1043-1)*3+$AP1043+5,$AQ1043+20))="",0,INDIRECT(ADDRESS(($AO1043-1)*3+$AP1043+5,$AQ1043+20))),IF(INDIRECT(ADDRESS(($AO1043-1)*3+$AP1043+5,$AQ1043+20))="",0,IF(COUNTIF(INDIRECT(ADDRESS(($AO1043-1)*36+($AP1043-1)*12+6,COLUMN())):INDIRECT(ADDRESS(($AO1043-1)*36+($AP1043-1)*12+$AQ1043+4,COLUMN())),INDIRECT(ADDRESS(($AO1043-1)*3+$AP1043+5,$AQ1043+20)))&gt;=1,0,INDIRECT(ADDRESS(($AO1043-1)*3+$AP1043+5,$AQ1043+20)))))</f>
        <v>0</v>
      </c>
      <c r="AU1043" s="304">
        <f ca="1">COUNTIF(INDIRECT("U"&amp;(ROW()+12*(($AO1043-1)*3+$AP1043)-ROW())/12+5):INDIRECT("AF"&amp;(ROW()+12*(($AO1043-1)*3+$AP1043)-ROW())/12+5),AT1043)</f>
        <v>0</v>
      </c>
      <c r="AV1043" s="304">
        <f ca="1">IF(AND(AR1043+AT1043&gt;0,AS1043+AU1043&gt;0),COUNTIF(AV$6:AV1042,"&gt;0")+1,0)</f>
        <v>0</v>
      </c>
    </row>
    <row r="1044" spans="41:48" x14ac:dyDescent="0.15">
      <c r="AO1044" s="304">
        <v>29</v>
      </c>
      <c r="AP1044" s="304">
        <v>3</v>
      </c>
      <c r="AQ1044" s="304">
        <v>7</v>
      </c>
      <c r="AR1044" s="306">
        <f ca="1">IF($AQ1044=1,IF(INDIRECT(ADDRESS(($AO1044-1)*3+$AP1044+5,$AQ1044+7))="",0,INDIRECT(ADDRESS(($AO1044-1)*3+$AP1044+5,$AQ1044+7))),IF(INDIRECT(ADDRESS(($AO1044-1)*3+$AP1044+5,$AQ1044+7))="",0,IF(COUNTIF(INDIRECT(ADDRESS(($AO1044-1)*36+($AP1044-1)*12+6,COLUMN())):INDIRECT(ADDRESS(($AO1044-1)*36+($AP1044-1)*12+$AQ1044+4,COLUMN())),INDIRECT(ADDRESS(($AO1044-1)*3+$AP1044+5,$AQ1044+7)))&gt;=1,0,INDIRECT(ADDRESS(($AO1044-1)*3+$AP1044+5,$AQ1044+7)))))</f>
        <v>0</v>
      </c>
      <c r="AS1044" s="304">
        <f ca="1">COUNTIF(INDIRECT("H"&amp;(ROW()+12*(($AO1044-1)*3+$AP1044)-ROW())/12+5):INDIRECT("S"&amp;(ROW()+12*(($AO1044-1)*3+$AP1044)-ROW())/12+5),AR1044)</f>
        <v>0</v>
      </c>
      <c r="AT1044" s="306">
        <f ca="1">IF($AQ1044=1,IF(INDIRECT(ADDRESS(($AO1044-1)*3+$AP1044+5,$AQ1044+20))="",0,INDIRECT(ADDRESS(($AO1044-1)*3+$AP1044+5,$AQ1044+20))),IF(INDIRECT(ADDRESS(($AO1044-1)*3+$AP1044+5,$AQ1044+20))="",0,IF(COUNTIF(INDIRECT(ADDRESS(($AO1044-1)*36+($AP1044-1)*12+6,COLUMN())):INDIRECT(ADDRESS(($AO1044-1)*36+($AP1044-1)*12+$AQ1044+4,COLUMN())),INDIRECT(ADDRESS(($AO1044-1)*3+$AP1044+5,$AQ1044+20)))&gt;=1,0,INDIRECT(ADDRESS(($AO1044-1)*3+$AP1044+5,$AQ1044+20)))))</f>
        <v>0</v>
      </c>
      <c r="AU1044" s="304">
        <f ca="1">COUNTIF(INDIRECT("U"&amp;(ROW()+12*(($AO1044-1)*3+$AP1044)-ROW())/12+5):INDIRECT("AF"&amp;(ROW()+12*(($AO1044-1)*3+$AP1044)-ROW())/12+5),AT1044)</f>
        <v>0</v>
      </c>
      <c r="AV1044" s="304">
        <f ca="1">IF(AND(AR1044+AT1044&gt;0,AS1044+AU1044&gt;0),COUNTIF(AV$6:AV1043,"&gt;0")+1,0)</f>
        <v>0</v>
      </c>
    </row>
    <row r="1045" spans="41:48" x14ac:dyDescent="0.15">
      <c r="AO1045" s="304">
        <v>29</v>
      </c>
      <c r="AP1045" s="304">
        <v>3</v>
      </c>
      <c r="AQ1045" s="304">
        <v>8</v>
      </c>
      <c r="AR1045" s="306">
        <f ca="1">IF($AQ1045=1,IF(INDIRECT(ADDRESS(($AO1045-1)*3+$AP1045+5,$AQ1045+7))="",0,INDIRECT(ADDRESS(($AO1045-1)*3+$AP1045+5,$AQ1045+7))),IF(INDIRECT(ADDRESS(($AO1045-1)*3+$AP1045+5,$AQ1045+7))="",0,IF(COUNTIF(INDIRECT(ADDRESS(($AO1045-1)*36+($AP1045-1)*12+6,COLUMN())):INDIRECT(ADDRESS(($AO1045-1)*36+($AP1045-1)*12+$AQ1045+4,COLUMN())),INDIRECT(ADDRESS(($AO1045-1)*3+$AP1045+5,$AQ1045+7)))&gt;=1,0,INDIRECT(ADDRESS(($AO1045-1)*3+$AP1045+5,$AQ1045+7)))))</f>
        <v>0</v>
      </c>
      <c r="AS1045" s="304">
        <f ca="1">COUNTIF(INDIRECT("H"&amp;(ROW()+12*(($AO1045-1)*3+$AP1045)-ROW())/12+5):INDIRECT("S"&amp;(ROW()+12*(($AO1045-1)*3+$AP1045)-ROW())/12+5),AR1045)</f>
        <v>0</v>
      </c>
      <c r="AT1045" s="306">
        <f ca="1">IF($AQ1045=1,IF(INDIRECT(ADDRESS(($AO1045-1)*3+$AP1045+5,$AQ1045+20))="",0,INDIRECT(ADDRESS(($AO1045-1)*3+$AP1045+5,$AQ1045+20))),IF(INDIRECT(ADDRESS(($AO1045-1)*3+$AP1045+5,$AQ1045+20))="",0,IF(COUNTIF(INDIRECT(ADDRESS(($AO1045-1)*36+($AP1045-1)*12+6,COLUMN())):INDIRECT(ADDRESS(($AO1045-1)*36+($AP1045-1)*12+$AQ1045+4,COLUMN())),INDIRECT(ADDRESS(($AO1045-1)*3+$AP1045+5,$AQ1045+20)))&gt;=1,0,INDIRECT(ADDRESS(($AO1045-1)*3+$AP1045+5,$AQ1045+20)))))</f>
        <v>0</v>
      </c>
      <c r="AU1045" s="304">
        <f ca="1">COUNTIF(INDIRECT("U"&amp;(ROW()+12*(($AO1045-1)*3+$AP1045)-ROW())/12+5):INDIRECT("AF"&amp;(ROW()+12*(($AO1045-1)*3+$AP1045)-ROW())/12+5),AT1045)</f>
        <v>0</v>
      </c>
      <c r="AV1045" s="304">
        <f ca="1">IF(AND(AR1045+AT1045&gt;0,AS1045+AU1045&gt;0),COUNTIF(AV$6:AV1044,"&gt;0")+1,0)</f>
        <v>0</v>
      </c>
    </row>
    <row r="1046" spans="41:48" x14ac:dyDescent="0.15">
      <c r="AO1046" s="304">
        <v>29</v>
      </c>
      <c r="AP1046" s="304">
        <v>3</v>
      </c>
      <c r="AQ1046" s="304">
        <v>9</v>
      </c>
      <c r="AR1046" s="306">
        <f ca="1">IF($AQ1046=1,IF(INDIRECT(ADDRESS(($AO1046-1)*3+$AP1046+5,$AQ1046+7))="",0,INDIRECT(ADDRESS(($AO1046-1)*3+$AP1046+5,$AQ1046+7))),IF(INDIRECT(ADDRESS(($AO1046-1)*3+$AP1046+5,$AQ1046+7))="",0,IF(COUNTIF(INDIRECT(ADDRESS(($AO1046-1)*36+($AP1046-1)*12+6,COLUMN())):INDIRECT(ADDRESS(($AO1046-1)*36+($AP1046-1)*12+$AQ1046+4,COLUMN())),INDIRECT(ADDRESS(($AO1046-1)*3+$AP1046+5,$AQ1046+7)))&gt;=1,0,INDIRECT(ADDRESS(($AO1046-1)*3+$AP1046+5,$AQ1046+7)))))</f>
        <v>0</v>
      </c>
      <c r="AS1046" s="304">
        <f ca="1">COUNTIF(INDIRECT("H"&amp;(ROW()+12*(($AO1046-1)*3+$AP1046)-ROW())/12+5):INDIRECT("S"&amp;(ROW()+12*(($AO1046-1)*3+$AP1046)-ROW())/12+5),AR1046)</f>
        <v>0</v>
      </c>
      <c r="AT1046" s="306">
        <f ca="1">IF($AQ1046=1,IF(INDIRECT(ADDRESS(($AO1046-1)*3+$AP1046+5,$AQ1046+20))="",0,INDIRECT(ADDRESS(($AO1046-1)*3+$AP1046+5,$AQ1046+20))),IF(INDIRECT(ADDRESS(($AO1046-1)*3+$AP1046+5,$AQ1046+20))="",0,IF(COUNTIF(INDIRECT(ADDRESS(($AO1046-1)*36+($AP1046-1)*12+6,COLUMN())):INDIRECT(ADDRESS(($AO1046-1)*36+($AP1046-1)*12+$AQ1046+4,COLUMN())),INDIRECT(ADDRESS(($AO1046-1)*3+$AP1046+5,$AQ1046+20)))&gt;=1,0,INDIRECT(ADDRESS(($AO1046-1)*3+$AP1046+5,$AQ1046+20)))))</f>
        <v>0</v>
      </c>
      <c r="AU1046" s="304">
        <f ca="1">COUNTIF(INDIRECT("U"&amp;(ROW()+12*(($AO1046-1)*3+$AP1046)-ROW())/12+5):INDIRECT("AF"&amp;(ROW()+12*(($AO1046-1)*3+$AP1046)-ROW())/12+5),AT1046)</f>
        <v>0</v>
      </c>
      <c r="AV1046" s="304">
        <f ca="1">IF(AND(AR1046+AT1046&gt;0,AS1046+AU1046&gt;0),COUNTIF(AV$6:AV1045,"&gt;0")+1,0)</f>
        <v>0</v>
      </c>
    </row>
    <row r="1047" spans="41:48" x14ac:dyDescent="0.15">
      <c r="AO1047" s="304">
        <v>29</v>
      </c>
      <c r="AP1047" s="304">
        <v>3</v>
      </c>
      <c r="AQ1047" s="304">
        <v>10</v>
      </c>
      <c r="AR1047" s="306">
        <f ca="1">IF($AQ1047=1,IF(INDIRECT(ADDRESS(($AO1047-1)*3+$AP1047+5,$AQ1047+7))="",0,INDIRECT(ADDRESS(($AO1047-1)*3+$AP1047+5,$AQ1047+7))),IF(INDIRECT(ADDRESS(($AO1047-1)*3+$AP1047+5,$AQ1047+7))="",0,IF(COUNTIF(INDIRECT(ADDRESS(($AO1047-1)*36+($AP1047-1)*12+6,COLUMN())):INDIRECT(ADDRESS(($AO1047-1)*36+($AP1047-1)*12+$AQ1047+4,COLUMN())),INDIRECT(ADDRESS(($AO1047-1)*3+$AP1047+5,$AQ1047+7)))&gt;=1,0,INDIRECT(ADDRESS(($AO1047-1)*3+$AP1047+5,$AQ1047+7)))))</f>
        <v>0</v>
      </c>
      <c r="AS1047" s="304">
        <f ca="1">COUNTIF(INDIRECT("H"&amp;(ROW()+12*(($AO1047-1)*3+$AP1047)-ROW())/12+5):INDIRECT("S"&amp;(ROW()+12*(($AO1047-1)*3+$AP1047)-ROW())/12+5),AR1047)</f>
        <v>0</v>
      </c>
      <c r="AT1047" s="306">
        <f ca="1">IF($AQ1047=1,IF(INDIRECT(ADDRESS(($AO1047-1)*3+$AP1047+5,$AQ1047+20))="",0,INDIRECT(ADDRESS(($AO1047-1)*3+$AP1047+5,$AQ1047+20))),IF(INDIRECT(ADDRESS(($AO1047-1)*3+$AP1047+5,$AQ1047+20))="",0,IF(COUNTIF(INDIRECT(ADDRESS(($AO1047-1)*36+($AP1047-1)*12+6,COLUMN())):INDIRECT(ADDRESS(($AO1047-1)*36+($AP1047-1)*12+$AQ1047+4,COLUMN())),INDIRECT(ADDRESS(($AO1047-1)*3+$AP1047+5,$AQ1047+20)))&gt;=1,0,INDIRECT(ADDRESS(($AO1047-1)*3+$AP1047+5,$AQ1047+20)))))</f>
        <v>0</v>
      </c>
      <c r="AU1047" s="304">
        <f ca="1">COUNTIF(INDIRECT("U"&amp;(ROW()+12*(($AO1047-1)*3+$AP1047)-ROW())/12+5):INDIRECT("AF"&amp;(ROW()+12*(($AO1047-1)*3+$AP1047)-ROW())/12+5),AT1047)</f>
        <v>0</v>
      </c>
      <c r="AV1047" s="304">
        <f ca="1">IF(AND(AR1047+AT1047&gt;0,AS1047+AU1047&gt;0),COUNTIF(AV$6:AV1046,"&gt;0")+1,0)</f>
        <v>0</v>
      </c>
    </row>
    <row r="1048" spans="41:48" x14ac:dyDescent="0.15">
      <c r="AO1048" s="304">
        <v>29</v>
      </c>
      <c r="AP1048" s="304">
        <v>3</v>
      </c>
      <c r="AQ1048" s="304">
        <v>11</v>
      </c>
      <c r="AR1048" s="306">
        <f ca="1">IF($AQ1048=1,IF(INDIRECT(ADDRESS(($AO1048-1)*3+$AP1048+5,$AQ1048+7))="",0,INDIRECT(ADDRESS(($AO1048-1)*3+$AP1048+5,$AQ1048+7))),IF(INDIRECT(ADDRESS(($AO1048-1)*3+$AP1048+5,$AQ1048+7))="",0,IF(COUNTIF(INDIRECT(ADDRESS(($AO1048-1)*36+($AP1048-1)*12+6,COLUMN())):INDIRECT(ADDRESS(($AO1048-1)*36+($AP1048-1)*12+$AQ1048+4,COLUMN())),INDIRECT(ADDRESS(($AO1048-1)*3+$AP1048+5,$AQ1048+7)))&gt;=1,0,INDIRECT(ADDRESS(($AO1048-1)*3+$AP1048+5,$AQ1048+7)))))</f>
        <v>0</v>
      </c>
      <c r="AS1048" s="304">
        <f ca="1">COUNTIF(INDIRECT("H"&amp;(ROW()+12*(($AO1048-1)*3+$AP1048)-ROW())/12+5):INDIRECT("S"&amp;(ROW()+12*(($AO1048-1)*3+$AP1048)-ROW())/12+5),AR1048)</f>
        <v>0</v>
      </c>
      <c r="AT1048" s="306">
        <f ca="1">IF($AQ1048=1,IF(INDIRECT(ADDRESS(($AO1048-1)*3+$AP1048+5,$AQ1048+20))="",0,INDIRECT(ADDRESS(($AO1048-1)*3+$AP1048+5,$AQ1048+20))),IF(INDIRECT(ADDRESS(($AO1048-1)*3+$AP1048+5,$AQ1048+20))="",0,IF(COUNTIF(INDIRECT(ADDRESS(($AO1048-1)*36+($AP1048-1)*12+6,COLUMN())):INDIRECT(ADDRESS(($AO1048-1)*36+($AP1048-1)*12+$AQ1048+4,COLUMN())),INDIRECT(ADDRESS(($AO1048-1)*3+$AP1048+5,$AQ1048+20)))&gt;=1,0,INDIRECT(ADDRESS(($AO1048-1)*3+$AP1048+5,$AQ1048+20)))))</f>
        <v>0</v>
      </c>
      <c r="AU1048" s="304">
        <f ca="1">COUNTIF(INDIRECT("U"&amp;(ROW()+12*(($AO1048-1)*3+$AP1048)-ROW())/12+5):INDIRECT("AF"&amp;(ROW()+12*(($AO1048-1)*3+$AP1048)-ROW())/12+5),AT1048)</f>
        <v>0</v>
      </c>
      <c r="AV1048" s="304">
        <f ca="1">IF(AND(AR1048+AT1048&gt;0,AS1048+AU1048&gt;0),COUNTIF(AV$6:AV1047,"&gt;0")+1,0)</f>
        <v>0</v>
      </c>
    </row>
    <row r="1049" spans="41:48" x14ac:dyDescent="0.15">
      <c r="AO1049" s="304">
        <v>29</v>
      </c>
      <c r="AP1049" s="304">
        <v>3</v>
      </c>
      <c r="AQ1049" s="304">
        <v>12</v>
      </c>
      <c r="AR1049" s="306">
        <f ca="1">IF($AQ1049=1,IF(INDIRECT(ADDRESS(($AO1049-1)*3+$AP1049+5,$AQ1049+7))="",0,INDIRECT(ADDRESS(($AO1049-1)*3+$AP1049+5,$AQ1049+7))),IF(INDIRECT(ADDRESS(($AO1049-1)*3+$AP1049+5,$AQ1049+7))="",0,IF(COUNTIF(INDIRECT(ADDRESS(($AO1049-1)*36+($AP1049-1)*12+6,COLUMN())):INDIRECT(ADDRESS(($AO1049-1)*36+($AP1049-1)*12+$AQ1049+4,COLUMN())),INDIRECT(ADDRESS(($AO1049-1)*3+$AP1049+5,$AQ1049+7)))&gt;=1,0,INDIRECT(ADDRESS(($AO1049-1)*3+$AP1049+5,$AQ1049+7)))))</f>
        <v>0</v>
      </c>
      <c r="AS1049" s="304">
        <f ca="1">COUNTIF(INDIRECT("H"&amp;(ROW()+12*(($AO1049-1)*3+$AP1049)-ROW())/12+5):INDIRECT("S"&amp;(ROW()+12*(($AO1049-1)*3+$AP1049)-ROW())/12+5),AR1049)</f>
        <v>0</v>
      </c>
      <c r="AT1049" s="306">
        <f ca="1">IF($AQ1049=1,IF(INDIRECT(ADDRESS(($AO1049-1)*3+$AP1049+5,$AQ1049+20))="",0,INDIRECT(ADDRESS(($AO1049-1)*3+$AP1049+5,$AQ1049+20))),IF(INDIRECT(ADDRESS(($AO1049-1)*3+$AP1049+5,$AQ1049+20))="",0,IF(COUNTIF(INDIRECT(ADDRESS(($AO1049-1)*36+($AP1049-1)*12+6,COLUMN())):INDIRECT(ADDRESS(($AO1049-1)*36+($AP1049-1)*12+$AQ1049+4,COLUMN())),INDIRECT(ADDRESS(($AO1049-1)*3+$AP1049+5,$AQ1049+20)))&gt;=1,0,INDIRECT(ADDRESS(($AO1049-1)*3+$AP1049+5,$AQ1049+20)))))</f>
        <v>0</v>
      </c>
      <c r="AU1049" s="304">
        <f ca="1">COUNTIF(INDIRECT("U"&amp;(ROW()+12*(($AO1049-1)*3+$AP1049)-ROW())/12+5):INDIRECT("AF"&amp;(ROW()+12*(($AO1049-1)*3+$AP1049)-ROW())/12+5),AT1049)</f>
        <v>0</v>
      </c>
      <c r="AV1049" s="304">
        <f ca="1">IF(AND(AR1049+AT1049&gt;0,AS1049+AU1049&gt;0),COUNTIF(AV$6:AV1048,"&gt;0")+1,0)</f>
        <v>0</v>
      </c>
    </row>
    <row r="1050" spans="41:48" x14ac:dyDescent="0.15">
      <c r="AO1050" s="304">
        <v>30</v>
      </c>
      <c r="AP1050" s="304">
        <v>1</v>
      </c>
      <c r="AQ1050" s="304">
        <v>1</v>
      </c>
      <c r="AR1050" s="306">
        <f ca="1">IF($AQ1050=1,IF(INDIRECT(ADDRESS(($AO1050-1)*3+$AP1050+5,$AQ1050+7))="",0,INDIRECT(ADDRESS(($AO1050-1)*3+$AP1050+5,$AQ1050+7))),IF(INDIRECT(ADDRESS(($AO1050-1)*3+$AP1050+5,$AQ1050+7))="",0,IF(COUNTIF(INDIRECT(ADDRESS(($AO1050-1)*36+($AP1050-1)*12+6,COLUMN())):INDIRECT(ADDRESS(($AO1050-1)*36+($AP1050-1)*12+$AQ1050+4,COLUMN())),INDIRECT(ADDRESS(($AO1050-1)*3+$AP1050+5,$AQ1050+7)))&gt;=1,0,INDIRECT(ADDRESS(($AO1050-1)*3+$AP1050+5,$AQ1050+7)))))</f>
        <v>0</v>
      </c>
      <c r="AS1050" s="304">
        <f ca="1">COUNTIF(INDIRECT("H"&amp;(ROW()+12*(($AO1050-1)*3+$AP1050)-ROW())/12+5):INDIRECT("S"&amp;(ROW()+12*(($AO1050-1)*3+$AP1050)-ROW())/12+5),AR1050)</f>
        <v>0</v>
      </c>
      <c r="AT1050" s="306">
        <f ca="1">IF($AQ1050=1,IF(INDIRECT(ADDRESS(($AO1050-1)*3+$AP1050+5,$AQ1050+20))="",0,INDIRECT(ADDRESS(($AO1050-1)*3+$AP1050+5,$AQ1050+20))),IF(INDIRECT(ADDRESS(($AO1050-1)*3+$AP1050+5,$AQ1050+20))="",0,IF(COUNTIF(INDIRECT(ADDRESS(($AO1050-1)*36+($AP1050-1)*12+6,COLUMN())):INDIRECT(ADDRESS(($AO1050-1)*36+($AP1050-1)*12+$AQ1050+4,COLUMN())),INDIRECT(ADDRESS(($AO1050-1)*3+$AP1050+5,$AQ1050+20)))&gt;=1,0,INDIRECT(ADDRESS(($AO1050-1)*3+$AP1050+5,$AQ1050+20)))))</f>
        <v>0</v>
      </c>
      <c r="AU1050" s="304">
        <f ca="1">COUNTIF(INDIRECT("U"&amp;(ROW()+12*(($AO1050-1)*3+$AP1050)-ROW())/12+5):INDIRECT("AF"&amp;(ROW()+12*(($AO1050-1)*3+$AP1050)-ROW())/12+5),AT1050)</f>
        <v>0</v>
      </c>
      <c r="AV1050" s="304">
        <f ca="1">IF(AND(AR1050+AT1050&gt;0,AS1050+AU1050&gt;0),COUNTIF(AV$6:AV1049,"&gt;0")+1,0)</f>
        <v>0</v>
      </c>
    </row>
    <row r="1051" spans="41:48" x14ac:dyDescent="0.15">
      <c r="AO1051" s="304">
        <v>30</v>
      </c>
      <c r="AP1051" s="304">
        <v>1</v>
      </c>
      <c r="AQ1051" s="304">
        <v>2</v>
      </c>
      <c r="AR1051" s="306">
        <f ca="1">IF($AQ1051=1,IF(INDIRECT(ADDRESS(($AO1051-1)*3+$AP1051+5,$AQ1051+7))="",0,INDIRECT(ADDRESS(($AO1051-1)*3+$AP1051+5,$AQ1051+7))),IF(INDIRECT(ADDRESS(($AO1051-1)*3+$AP1051+5,$AQ1051+7))="",0,IF(COUNTIF(INDIRECT(ADDRESS(($AO1051-1)*36+($AP1051-1)*12+6,COLUMN())):INDIRECT(ADDRESS(($AO1051-1)*36+($AP1051-1)*12+$AQ1051+4,COLUMN())),INDIRECT(ADDRESS(($AO1051-1)*3+$AP1051+5,$AQ1051+7)))&gt;=1,0,INDIRECT(ADDRESS(($AO1051-1)*3+$AP1051+5,$AQ1051+7)))))</f>
        <v>0</v>
      </c>
      <c r="AS1051" s="304">
        <f ca="1">COUNTIF(INDIRECT("H"&amp;(ROW()+12*(($AO1051-1)*3+$AP1051)-ROW())/12+5):INDIRECT("S"&amp;(ROW()+12*(($AO1051-1)*3+$AP1051)-ROW())/12+5),AR1051)</f>
        <v>0</v>
      </c>
      <c r="AT1051" s="306">
        <f ca="1">IF($AQ1051=1,IF(INDIRECT(ADDRESS(($AO1051-1)*3+$AP1051+5,$AQ1051+20))="",0,INDIRECT(ADDRESS(($AO1051-1)*3+$AP1051+5,$AQ1051+20))),IF(INDIRECT(ADDRESS(($AO1051-1)*3+$AP1051+5,$AQ1051+20))="",0,IF(COUNTIF(INDIRECT(ADDRESS(($AO1051-1)*36+($AP1051-1)*12+6,COLUMN())):INDIRECT(ADDRESS(($AO1051-1)*36+($AP1051-1)*12+$AQ1051+4,COLUMN())),INDIRECT(ADDRESS(($AO1051-1)*3+$AP1051+5,$AQ1051+20)))&gt;=1,0,INDIRECT(ADDRESS(($AO1051-1)*3+$AP1051+5,$AQ1051+20)))))</f>
        <v>0</v>
      </c>
      <c r="AU1051" s="304">
        <f ca="1">COUNTIF(INDIRECT("U"&amp;(ROW()+12*(($AO1051-1)*3+$AP1051)-ROW())/12+5):INDIRECT("AF"&amp;(ROW()+12*(($AO1051-1)*3+$AP1051)-ROW())/12+5),AT1051)</f>
        <v>0</v>
      </c>
      <c r="AV1051" s="304">
        <f ca="1">IF(AND(AR1051+AT1051&gt;0,AS1051+AU1051&gt;0),COUNTIF(AV$6:AV1050,"&gt;0")+1,0)</f>
        <v>0</v>
      </c>
    </row>
    <row r="1052" spans="41:48" x14ac:dyDescent="0.15">
      <c r="AO1052" s="304">
        <v>30</v>
      </c>
      <c r="AP1052" s="304">
        <v>1</v>
      </c>
      <c r="AQ1052" s="304">
        <v>3</v>
      </c>
      <c r="AR1052" s="306">
        <f ca="1">IF($AQ1052=1,IF(INDIRECT(ADDRESS(($AO1052-1)*3+$AP1052+5,$AQ1052+7))="",0,INDIRECT(ADDRESS(($AO1052-1)*3+$AP1052+5,$AQ1052+7))),IF(INDIRECT(ADDRESS(($AO1052-1)*3+$AP1052+5,$AQ1052+7))="",0,IF(COUNTIF(INDIRECT(ADDRESS(($AO1052-1)*36+($AP1052-1)*12+6,COLUMN())):INDIRECT(ADDRESS(($AO1052-1)*36+($AP1052-1)*12+$AQ1052+4,COLUMN())),INDIRECT(ADDRESS(($AO1052-1)*3+$AP1052+5,$AQ1052+7)))&gt;=1,0,INDIRECT(ADDRESS(($AO1052-1)*3+$AP1052+5,$AQ1052+7)))))</f>
        <v>0</v>
      </c>
      <c r="AS1052" s="304">
        <f ca="1">COUNTIF(INDIRECT("H"&amp;(ROW()+12*(($AO1052-1)*3+$AP1052)-ROW())/12+5):INDIRECT("S"&amp;(ROW()+12*(($AO1052-1)*3+$AP1052)-ROW())/12+5),AR1052)</f>
        <v>0</v>
      </c>
      <c r="AT1052" s="306">
        <f ca="1">IF($AQ1052=1,IF(INDIRECT(ADDRESS(($AO1052-1)*3+$AP1052+5,$AQ1052+20))="",0,INDIRECT(ADDRESS(($AO1052-1)*3+$AP1052+5,$AQ1052+20))),IF(INDIRECT(ADDRESS(($AO1052-1)*3+$AP1052+5,$AQ1052+20))="",0,IF(COUNTIF(INDIRECT(ADDRESS(($AO1052-1)*36+($AP1052-1)*12+6,COLUMN())):INDIRECT(ADDRESS(($AO1052-1)*36+($AP1052-1)*12+$AQ1052+4,COLUMN())),INDIRECT(ADDRESS(($AO1052-1)*3+$AP1052+5,$AQ1052+20)))&gt;=1,0,INDIRECT(ADDRESS(($AO1052-1)*3+$AP1052+5,$AQ1052+20)))))</f>
        <v>0</v>
      </c>
      <c r="AU1052" s="304">
        <f ca="1">COUNTIF(INDIRECT("U"&amp;(ROW()+12*(($AO1052-1)*3+$AP1052)-ROW())/12+5):INDIRECT("AF"&amp;(ROW()+12*(($AO1052-1)*3+$AP1052)-ROW())/12+5),AT1052)</f>
        <v>0</v>
      </c>
      <c r="AV1052" s="304">
        <f ca="1">IF(AND(AR1052+AT1052&gt;0,AS1052+AU1052&gt;0),COUNTIF(AV$6:AV1051,"&gt;0")+1,0)</f>
        <v>0</v>
      </c>
    </row>
    <row r="1053" spans="41:48" x14ac:dyDescent="0.15">
      <c r="AO1053" s="304">
        <v>30</v>
      </c>
      <c r="AP1053" s="304">
        <v>1</v>
      </c>
      <c r="AQ1053" s="304">
        <v>4</v>
      </c>
      <c r="AR1053" s="306">
        <f ca="1">IF($AQ1053=1,IF(INDIRECT(ADDRESS(($AO1053-1)*3+$AP1053+5,$AQ1053+7))="",0,INDIRECT(ADDRESS(($AO1053-1)*3+$AP1053+5,$AQ1053+7))),IF(INDIRECT(ADDRESS(($AO1053-1)*3+$AP1053+5,$AQ1053+7))="",0,IF(COUNTIF(INDIRECT(ADDRESS(($AO1053-1)*36+($AP1053-1)*12+6,COLUMN())):INDIRECT(ADDRESS(($AO1053-1)*36+($AP1053-1)*12+$AQ1053+4,COLUMN())),INDIRECT(ADDRESS(($AO1053-1)*3+$AP1053+5,$AQ1053+7)))&gt;=1,0,INDIRECT(ADDRESS(($AO1053-1)*3+$AP1053+5,$AQ1053+7)))))</f>
        <v>0</v>
      </c>
      <c r="AS1053" s="304">
        <f ca="1">COUNTIF(INDIRECT("H"&amp;(ROW()+12*(($AO1053-1)*3+$AP1053)-ROW())/12+5):INDIRECT("S"&amp;(ROW()+12*(($AO1053-1)*3+$AP1053)-ROW())/12+5),AR1053)</f>
        <v>0</v>
      </c>
      <c r="AT1053" s="306">
        <f ca="1">IF($AQ1053=1,IF(INDIRECT(ADDRESS(($AO1053-1)*3+$AP1053+5,$AQ1053+20))="",0,INDIRECT(ADDRESS(($AO1053-1)*3+$AP1053+5,$AQ1053+20))),IF(INDIRECT(ADDRESS(($AO1053-1)*3+$AP1053+5,$AQ1053+20))="",0,IF(COUNTIF(INDIRECT(ADDRESS(($AO1053-1)*36+($AP1053-1)*12+6,COLUMN())):INDIRECT(ADDRESS(($AO1053-1)*36+($AP1053-1)*12+$AQ1053+4,COLUMN())),INDIRECT(ADDRESS(($AO1053-1)*3+$AP1053+5,$AQ1053+20)))&gt;=1,0,INDIRECT(ADDRESS(($AO1053-1)*3+$AP1053+5,$AQ1053+20)))))</f>
        <v>0</v>
      </c>
      <c r="AU1053" s="304">
        <f ca="1">COUNTIF(INDIRECT("U"&amp;(ROW()+12*(($AO1053-1)*3+$AP1053)-ROW())/12+5):INDIRECT("AF"&amp;(ROW()+12*(($AO1053-1)*3+$AP1053)-ROW())/12+5),AT1053)</f>
        <v>0</v>
      </c>
      <c r="AV1053" s="304">
        <f ca="1">IF(AND(AR1053+AT1053&gt;0,AS1053+AU1053&gt;0),COUNTIF(AV$6:AV1052,"&gt;0")+1,0)</f>
        <v>0</v>
      </c>
    </row>
    <row r="1054" spans="41:48" x14ac:dyDescent="0.15">
      <c r="AO1054" s="304">
        <v>30</v>
      </c>
      <c r="AP1054" s="304">
        <v>1</v>
      </c>
      <c r="AQ1054" s="304">
        <v>5</v>
      </c>
      <c r="AR1054" s="306">
        <f ca="1">IF($AQ1054=1,IF(INDIRECT(ADDRESS(($AO1054-1)*3+$AP1054+5,$AQ1054+7))="",0,INDIRECT(ADDRESS(($AO1054-1)*3+$AP1054+5,$AQ1054+7))),IF(INDIRECT(ADDRESS(($AO1054-1)*3+$AP1054+5,$AQ1054+7))="",0,IF(COUNTIF(INDIRECT(ADDRESS(($AO1054-1)*36+($AP1054-1)*12+6,COLUMN())):INDIRECT(ADDRESS(($AO1054-1)*36+($AP1054-1)*12+$AQ1054+4,COLUMN())),INDIRECT(ADDRESS(($AO1054-1)*3+$AP1054+5,$AQ1054+7)))&gt;=1,0,INDIRECT(ADDRESS(($AO1054-1)*3+$AP1054+5,$AQ1054+7)))))</f>
        <v>0</v>
      </c>
      <c r="AS1054" s="304">
        <f ca="1">COUNTIF(INDIRECT("H"&amp;(ROW()+12*(($AO1054-1)*3+$AP1054)-ROW())/12+5):INDIRECT("S"&amp;(ROW()+12*(($AO1054-1)*3+$AP1054)-ROW())/12+5),AR1054)</f>
        <v>0</v>
      </c>
      <c r="AT1054" s="306">
        <f ca="1">IF($AQ1054=1,IF(INDIRECT(ADDRESS(($AO1054-1)*3+$AP1054+5,$AQ1054+20))="",0,INDIRECT(ADDRESS(($AO1054-1)*3+$AP1054+5,$AQ1054+20))),IF(INDIRECT(ADDRESS(($AO1054-1)*3+$AP1054+5,$AQ1054+20))="",0,IF(COUNTIF(INDIRECT(ADDRESS(($AO1054-1)*36+($AP1054-1)*12+6,COLUMN())):INDIRECT(ADDRESS(($AO1054-1)*36+($AP1054-1)*12+$AQ1054+4,COLUMN())),INDIRECT(ADDRESS(($AO1054-1)*3+$AP1054+5,$AQ1054+20)))&gt;=1,0,INDIRECT(ADDRESS(($AO1054-1)*3+$AP1054+5,$AQ1054+20)))))</f>
        <v>0</v>
      </c>
      <c r="AU1054" s="304">
        <f ca="1">COUNTIF(INDIRECT("U"&amp;(ROW()+12*(($AO1054-1)*3+$AP1054)-ROW())/12+5):INDIRECT("AF"&amp;(ROW()+12*(($AO1054-1)*3+$AP1054)-ROW())/12+5),AT1054)</f>
        <v>0</v>
      </c>
      <c r="AV1054" s="304">
        <f ca="1">IF(AND(AR1054+AT1054&gt;0,AS1054+AU1054&gt;0),COUNTIF(AV$6:AV1053,"&gt;0")+1,0)</f>
        <v>0</v>
      </c>
    </row>
    <row r="1055" spans="41:48" x14ac:dyDescent="0.15">
      <c r="AO1055" s="304">
        <v>30</v>
      </c>
      <c r="AP1055" s="304">
        <v>1</v>
      </c>
      <c r="AQ1055" s="304">
        <v>6</v>
      </c>
      <c r="AR1055" s="306">
        <f ca="1">IF($AQ1055=1,IF(INDIRECT(ADDRESS(($AO1055-1)*3+$AP1055+5,$AQ1055+7))="",0,INDIRECT(ADDRESS(($AO1055-1)*3+$AP1055+5,$AQ1055+7))),IF(INDIRECT(ADDRESS(($AO1055-1)*3+$AP1055+5,$AQ1055+7))="",0,IF(COUNTIF(INDIRECT(ADDRESS(($AO1055-1)*36+($AP1055-1)*12+6,COLUMN())):INDIRECT(ADDRESS(($AO1055-1)*36+($AP1055-1)*12+$AQ1055+4,COLUMN())),INDIRECT(ADDRESS(($AO1055-1)*3+$AP1055+5,$AQ1055+7)))&gt;=1,0,INDIRECT(ADDRESS(($AO1055-1)*3+$AP1055+5,$AQ1055+7)))))</f>
        <v>0</v>
      </c>
      <c r="AS1055" s="304">
        <f ca="1">COUNTIF(INDIRECT("H"&amp;(ROW()+12*(($AO1055-1)*3+$AP1055)-ROW())/12+5):INDIRECT("S"&amp;(ROW()+12*(($AO1055-1)*3+$AP1055)-ROW())/12+5),AR1055)</f>
        <v>0</v>
      </c>
      <c r="AT1055" s="306">
        <f ca="1">IF($AQ1055=1,IF(INDIRECT(ADDRESS(($AO1055-1)*3+$AP1055+5,$AQ1055+20))="",0,INDIRECT(ADDRESS(($AO1055-1)*3+$AP1055+5,$AQ1055+20))),IF(INDIRECT(ADDRESS(($AO1055-1)*3+$AP1055+5,$AQ1055+20))="",0,IF(COUNTIF(INDIRECT(ADDRESS(($AO1055-1)*36+($AP1055-1)*12+6,COLUMN())):INDIRECT(ADDRESS(($AO1055-1)*36+($AP1055-1)*12+$AQ1055+4,COLUMN())),INDIRECT(ADDRESS(($AO1055-1)*3+$AP1055+5,$AQ1055+20)))&gt;=1,0,INDIRECT(ADDRESS(($AO1055-1)*3+$AP1055+5,$AQ1055+20)))))</f>
        <v>0</v>
      </c>
      <c r="AU1055" s="304">
        <f ca="1">COUNTIF(INDIRECT("U"&amp;(ROW()+12*(($AO1055-1)*3+$AP1055)-ROW())/12+5):INDIRECT("AF"&amp;(ROW()+12*(($AO1055-1)*3+$AP1055)-ROW())/12+5),AT1055)</f>
        <v>0</v>
      </c>
      <c r="AV1055" s="304">
        <f ca="1">IF(AND(AR1055+AT1055&gt;0,AS1055+AU1055&gt;0),COUNTIF(AV$6:AV1054,"&gt;0")+1,0)</f>
        <v>0</v>
      </c>
    </row>
    <row r="1056" spans="41:48" x14ac:dyDescent="0.15">
      <c r="AO1056" s="304">
        <v>30</v>
      </c>
      <c r="AP1056" s="304">
        <v>1</v>
      </c>
      <c r="AQ1056" s="304">
        <v>7</v>
      </c>
      <c r="AR1056" s="306">
        <f ca="1">IF($AQ1056=1,IF(INDIRECT(ADDRESS(($AO1056-1)*3+$AP1056+5,$AQ1056+7))="",0,INDIRECT(ADDRESS(($AO1056-1)*3+$AP1056+5,$AQ1056+7))),IF(INDIRECT(ADDRESS(($AO1056-1)*3+$AP1056+5,$AQ1056+7))="",0,IF(COUNTIF(INDIRECT(ADDRESS(($AO1056-1)*36+($AP1056-1)*12+6,COLUMN())):INDIRECT(ADDRESS(($AO1056-1)*36+($AP1056-1)*12+$AQ1056+4,COLUMN())),INDIRECT(ADDRESS(($AO1056-1)*3+$AP1056+5,$AQ1056+7)))&gt;=1,0,INDIRECT(ADDRESS(($AO1056-1)*3+$AP1056+5,$AQ1056+7)))))</f>
        <v>0</v>
      </c>
      <c r="AS1056" s="304">
        <f ca="1">COUNTIF(INDIRECT("H"&amp;(ROW()+12*(($AO1056-1)*3+$AP1056)-ROW())/12+5):INDIRECT("S"&amp;(ROW()+12*(($AO1056-1)*3+$AP1056)-ROW())/12+5),AR1056)</f>
        <v>0</v>
      </c>
      <c r="AT1056" s="306">
        <f ca="1">IF($AQ1056=1,IF(INDIRECT(ADDRESS(($AO1056-1)*3+$AP1056+5,$AQ1056+20))="",0,INDIRECT(ADDRESS(($AO1056-1)*3+$AP1056+5,$AQ1056+20))),IF(INDIRECT(ADDRESS(($AO1056-1)*3+$AP1056+5,$AQ1056+20))="",0,IF(COUNTIF(INDIRECT(ADDRESS(($AO1056-1)*36+($AP1056-1)*12+6,COLUMN())):INDIRECT(ADDRESS(($AO1056-1)*36+($AP1056-1)*12+$AQ1056+4,COLUMN())),INDIRECT(ADDRESS(($AO1056-1)*3+$AP1056+5,$AQ1056+20)))&gt;=1,0,INDIRECT(ADDRESS(($AO1056-1)*3+$AP1056+5,$AQ1056+20)))))</f>
        <v>0</v>
      </c>
      <c r="AU1056" s="304">
        <f ca="1">COUNTIF(INDIRECT("U"&amp;(ROW()+12*(($AO1056-1)*3+$AP1056)-ROW())/12+5):INDIRECT("AF"&amp;(ROW()+12*(($AO1056-1)*3+$AP1056)-ROW())/12+5),AT1056)</f>
        <v>0</v>
      </c>
      <c r="AV1056" s="304">
        <f ca="1">IF(AND(AR1056+AT1056&gt;0,AS1056+AU1056&gt;0),COUNTIF(AV$6:AV1055,"&gt;0")+1,0)</f>
        <v>0</v>
      </c>
    </row>
    <row r="1057" spans="41:48" x14ac:dyDescent="0.15">
      <c r="AO1057" s="304">
        <v>30</v>
      </c>
      <c r="AP1057" s="304">
        <v>1</v>
      </c>
      <c r="AQ1057" s="304">
        <v>8</v>
      </c>
      <c r="AR1057" s="306">
        <f ca="1">IF($AQ1057=1,IF(INDIRECT(ADDRESS(($AO1057-1)*3+$AP1057+5,$AQ1057+7))="",0,INDIRECT(ADDRESS(($AO1057-1)*3+$AP1057+5,$AQ1057+7))),IF(INDIRECT(ADDRESS(($AO1057-1)*3+$AP1057+5,$AQ1057+7))="",0,IF(COUNTIF(INDIRECT(ADDRESS(($AO1057-1)*36+($AP1057-1)*12+6,COLUMN())):INDIRECT(ADDRESS(($AO1057-1)*36+($AP1057-1)*12+$AQ1057+4,COLUMN())),INDIRECT(ADDRESS(($AO1057-1)*3+$AP1057+5,$AQ1057+7)))&gt;=1,0,INDIRECT(ADDRESS(($AO1057-1)*3+$AP1057+5,$AQ1057+7)))))</f>
        <v>0</v>
      </c>
      <c r="AS1057" s="304">
        <f ca="1">COUNTIF(INDIRECT("H"&amp;(ROW()+12*(($AO1057-1)*3+$AP1057)-ROW())/12+5):INDIRECT("S"&amp;(ROW()+12*(($AO1057-1)*3+$AP1057)-ROW())/12+5),AR1057)</f>
        <v>0</v>
      </c>
      <c r="AT1057" s="306">
        <f ca="1">IF($AQ1057=1,IF(INDIRECT(ADDRESS(($AO1057-1)*3+$AP1057+5,$AQ1057+20))="",0,INDIRECT(ADDRESS(($AO1057-1)*3+$AP1057+5,$AQ1057+20))),IF(INDIRECT(ADDRESS(($AO1057-1)*3+$AP1057+5,$AQ1057+20))="",0,IF(COUNTIF(INDIRECT(ADDRESS(($AO1057-1)*36+($AP1057-1)*12+6,COLUMN())):INDIRECT(ADDRESS(($AO1057-1)*36+($AP1057-1)*12+$AQ1057+4,COLUMN())),INDIRECT(ADDRESS(($AO1057-1)*3+$AP1057+5,$AQ1057+20)))&gt;=1,0,INDIRECT(ADDRESS(($AO1057-1)*3+$AP1057+5,$AQ1057+20)))))</f>
        <v>0</v>
      </c>
      <c r="AU1057" s="304">
        <f ca="1">COUNTIF(INDIRECT("U"&amp;(ROW()+12*(($AO1057-1)*3+$AP1057)-ROW())/12+5):INDIRECT("AF"&amp;(ROW()+12*(($AO1057-1)*3+$AP1057)-ROW())/12+5),AT1057)</f>
        <v>0</v>
      </c>
      <c r="AV1057" s="304">
        <f ca="1">IF(AND(AR1057+AT1057&gt;0,AS1057+AU1057&gt;0),COUNTIF(AV$6:AV1056,"&gt;0")+1,0)</f>
        <v>0</v>
      </c>
    </row>
    <row r="1058" spans="41:48" x14ac:dyDescent="0.15">
      <c r="AO1058" s="304">
        <v>30</v>
      </c>
      <c r="AP1058" s="304">
        <v>1</v>
      </c>
      <c r="AQ1058" s="304">
        <v>9</v>
      </c>
      <c r="AR1058" s="306">
        <f ca="1">IF($AQ1058=1,IF(INDIRECT(ADDRESS(($AO1058-1)*3+$AP1058+5,$AQ1058+7))="",0,INDIRECT(ADDRESS(($AO1058-1)*3+$AP1058+5,$AQ1058+7))),IF(INDIRECT(ADDRESS(($AO1058-1)*3+$AP1058+5,$AQ1058+7))="",0,IF(COUNTIF(INDIRECT(ADDRESS(($AO1058-1)*36+($AP1058-1)*12+6,COLUMN())):INDIRECT(ADDRESS(($AO1058-1)*36+($AP1058-1)*12+$AQ1058+4,COLUMN())),INDIRECT(ADDRESS(($AO1058-1)*3+$AP1058+5,$AQ1058+7)))&gt;=1,0,INDIRECT(ADDRESS(($AO1058-1)*3+$AP1058+5,$AQ1058+7)))))</f>
        <v>0</v>
      </c>
      <c r="AS1058" s="304">
        <f ca="1">COUNTIF(INDIRECT("H"&amp;(ROW()+12*(($AO1058-1)*3+$AP1058)-ROW())/12+5):INDIRECT("S"&amp;(ROW()+12*(($AO1058-1)*3+$AP1058)-ROW())/12+5),AR1058)</f>
        <v>0</v>
      </c>
      <c r="AT1058" s="306">
        <f ca="1">IF($AQ1058=1,IF(INDIRECT(ADDRESS(($AO1058-1)*3+$AP1058+5,$AQ1058+20))="",0,INDIRECT(ADDRESS(($AO1058-1)*3+$AP1058+5,$AQ1058+20))),IF(INDIRECT(ADDRESS(($AO1058-1)*3+$AP1058+5,$AQ1058+20))="",0,IF(COUNTIF(INDIRECT(ADDRESS(($AO1058-1)*36+($AP1058-1)*12+6,COLUMN())):INDIRECT(ADDRESS(($AO1058-1)*36+($AP1058-1)*12+$AQ1058+4,COLUMN())),INDIRECT(ADDRESS(($AO1058-1)*3+$AP1058+5,$AQ1058+20)))&gt;=1,0,INDIRECT(ADDRESS(($AO1058-1)*3+$AP1058+5,$AQ1058+20)))))</f>
        <v>0</v>
      </c>
      <c r="AU1058" s="304">
        <f ca="1">COUNTIF(INDIRECT("U"&amp;(ROW()+12*(($AO1058-1)*3+$AP1058)-ROW())/12+5):INDIRECT("AF"&amp;(ROW()+12*(($AO1058-1)*3+$AP1058)-ROW())/12+5),AT1058)</f>
        <v>0</v>
      </c>
      <c r="AV1058" s="304">
        <f ca="1">IF(AND(AR1058+AT1058&gt;0,AS1058+AU1058&gt;0),COUNTIF(AV$6:AV1057,"&gt;0")+1,0)</f>
        <v>0</v>
      </c>
    </row>
    <row r="1059" spans="41:48" x14ac:dyDescent="0.15">
      <c r="AO1059" s="304">
        <v>30</v>
      </c>
      <c r="AP1059" s="304">
        <v>1</v>
      </c>
      <c r="AQ1059" s="304">
        <v>10</v>
      </c>
      <c r="AR1059" s="306">
        <f ca="1">IF($AQ1059=1,IF(INDIRECT(ADDRESS(($AO1059-1)*3+$AP1059+5,$AQ1059+7))="",0,INDIRECT(ADDRESS(($AO1059-1)*3+$AP1059+5,$AQ1059+7))),IF(INDIRECT(ADDRESS(($AO1059-1)*3+$AP1059+5,$AQ1059+7))="",0,IF(COUNTIF(INDIRECT(ADDRESS(($AO1059-1)*36+($AP1059-1)*12+6,COLUMN())):INDIRECT(ADDRESS(($AO1059-1)*36+($AP1059-1)*12+$AQ1059+4,COLUMN())),INDIRECT(ADDRESS(($AO1059-1)*3+$AP1059+5,$AQ1059+7)))&gt;=1,0,INDIRECT(ADDRESS(($AO1059-1)*3+$AP1059+5,$AQ1059+7)))))</f>
        <v>0</v>
      </c>
      <c r="AS1059" s="304">
        <f ca="1">COUNTIF(INDIRECT("H"&amp;(ROW()+12*(($AO1059-1)*3+$AP1059)-ROW())/12+5):INDIRECT("S"&amp;(ROW()+12*(($AO1059-1)*3+$AP1059)-ROW())/12+5),AR1059)</f>
        <v>0</v>
      </c>
      <c r="AT1059" s="306">
        <f ca="1">IF($AQ1059=1,IF(INDIRECT(ADDRESS(($AO1059-1)*3+$AP1059+5,$AQ1059+20))="",0,INDIRECT(ADDRESS(($AO1059-1)*3+$AP1059+5,$AQ1059+20))),IF(INDIRECT(ADDRESS(($AO1059-1)*3+$AP1059+5,$AQ1059+20))="",0,IF(COUNTIF(INDIRECT(ADDRESS(($AO1059-1)*36+($AP1059-1)*12+6,COLUMN())):INDIRECT(ADDRESS(($AO1059-1)*36+($AP1059-1)*12+$AQ1059+4,COLUMN())),INDIRECT(ADDRESS(($AO1059-1)*3+$AP1059+5,$AQ1059+20)))&gt;=1,0,INDIRECT(ADDRESS(($AO1059-1)*3+$AP1059+5,$AQ1059+20)))))</f>
        <v>0</v>
      </c>
      <c r="AU1059" s="304">
        <f ca="1">COUNTIF(INDIRECT("U"&amp;(ROW()+12*(($AO1059-1)*3+$AP1059)-ROW())/12+5):INDIRECT("AF"&amp;(ROW()+12*(($AO1059-1)*3+$AP1059)-ROW())/12+5),AT1059)</f>
        <v>0</v>
      </c>
      <c r="AV1059" s="304">
        <f ca="1">IF(AND(AR1059+AT1059&gt;0,AS1059+AU1059&gt;0),COUNTIF(AV$6:AV1058,"&gt;0")+1,0)</f>
        <v>0</v>
      </c>
    </row>
    <row r="1060" spans="41:48" x14ac:dyDescent="0.15">
      <c r="AO1060" s="304">
        <v>30</v>
      </c>
      <c r="AP1060" s="304">
        <v>1</v>
      </c>
      <c r="AQ1060" s="304">
        <v>11</v>
      </c>
      <c r="AR1060" s="306">
        <f ca="1">IF($AQ1060=1,IF(INDIRECT(ADDRESS(($AO1060-1)*3+$AP1060+5,$AQ1060+7))="",0,INDIRECT(ADDRESS(($AO1060-1)*3+$AP1060+5,$AQ1060+7))),IF(INDIRECT(ADDRESS(($AO1060-1)*3+$AP1060+5,$AQ1060+7))="",0,IF(COUNTIF(INDIRECT(ADDRESS(($AO1060-1)*36+($AP1060-1)*12+6,COLUMN())):INDIRECT(ADDRESS(($AO1060-1)*36+($AP1060-1)*12+$AQ1060+4,COLUMN())),INDIRECT(ADDRESS(($AO1060-1)*3+$AP1060+5,$AQ1060+7)))&gt;=1,0,INDIRECT(ADDRESS(($AO1060-1)*3+$AP1060+5,$AQ1060+7)))))</f>
        <v>0</v>
      </c>
      <c r="AS1060" s="304">
        <f ca="1">COUNTIF(INDIRECT("H"&amp;(ROW()+12*(($AO1060-1)*3+$AP1060)-ROW())/12+5):INDIRECT("S"&amp;(ROW()+12*(($AO1060-1)*3+$AP1060)-ROW())/12+5),AR1060)</f>
        <v>0</v>
      </c>
      <c r="AT1060" s="306">
        <f ca="1">IF($AQ1060=1,IF(INDIRECT(ADDRESS(($AO1060-1)*3+$AP1060+5,$AQ1060+20))="",0,INDIRECT(ADDRESS(($AO1060-1)*3+$AP1060+5,$AQ1060+20))),IF(INDIRECT(ADDRESS(($AO1060-1)*3+$AP1060+5,$AQ1060+20))="",0,IF(COUNTIF(INDIRECT(ADDRESS(($AO1060-1)*36+($AP1060-1)*12+6,COLUMN())):INDIRECT(ADDRESS(($AO1060-1)*36+($AP1060-1)*12+$AQ1060+4,COLUMN())),INDIRECT(ADDRESS(($AO1060-1)*3+$AP1060+5,$AQ1060+20)))&gt;=1,0,INDIRECT(ADDRESS(($AO1060-1)*3+$AP1060+5,$AQ1060+20)))))</f>
        <v>0</v>
      </c>
      <c r="AU1060" s="304">
        <f ca="1">COUNTIF(INDIRECT("U"&amp;(ROW()+12*(($AO1060-1)*3+$AP1060)-ROW())/12+5):INDIRECT("AF"&amp;(ROW()+12*(($AO1060-1)*3+$AP1060)-ROW())/12+5),AT1060)</f>
        <v>0</v>
      </c>
      <c r="AV1060" s="304">
        <f ca="1">IF(AND(AR1060+AT1060&gt;0,AS1060+AU1060&gt;0),COUNTIF(AV$6:AV1059,"&gt;0")+1,0)</f>
        <v>0</v>
      </c>
    </row>
    <row r="1061" spans="41:48" x14ac:dyDescent="0.15">
      <c r="AO1061" s="304">
        <v>30</v>
      </c>
      <c r="AP1061" s="304">
        <v>1</v>
      </c>
      <c r="AQ1061" s="304">
        <v>12</v>
      </c>
      <c r="AR1061" s="306">
        <f ca="1">IF($AQ1061=1,IF(INDIRECT(ADDRESS(($AO1061-1)*3+$AP1061+5,$AQ1061+7))="",0,INDIRECT(ADDRESS(($AO1061-1)*3+$AP1061+5,$AQ1061+7))),IF(INDIRECT(ADDRESS(($AO1061-1)*3+$AP1061+5,$AQ1061+7))="",0,IF(COUNTIF(INDIRECT(ADDRESS(($AO1061-1)*36+($AP1061-1)*12+6,COLUMN())):INDIRECT(ADDRESS(($AO1061-1)*36+($AP1061-1)*12+$AQ1061+4,COLUMN())),INDIRECT(ADDRESS(($AO1061-1)*3+$AP1061+5,$AQ1061+7)))&gt;=1,0,INDIRECT(ADDRESS(($AO1061-1)*3+$AP1061+5,$AQ1061+7)))))</f>
        <v>0</v>
      </c>
      <c r="AS1061" s="304">
        <f ca="1">COUNTIF(INDIRECT("H"&amp;(ROW()+12*(($AO1061-1)*3+$AP1061)-ROW())/12+5):INDIRECT("S"&amp;(ROW()+12*(($AO1061-1)*3+$AP1061)-ROW())/12+5),AR1061)</f>
        <v>0</v>
      </c>
      <c r="AT1061" s="306">
        <f ca="1">IF($AQ1061=1,IF(INDIRECT(ADDRESS(($AO1061-1)*3+$AP1061+5,$AQ1061+20))="",0,INDIRECT(ADDRESS(($AO1061-1)*3+$AP1061+5,$AQ1061+20))),IF(INDIRECT(ADDRESS(($AO1061-1)*3+$AP1061+5,$AQ1061+20))="",0,IF(COUNTIF(INDIRECT(ADDRESS(($AO1061-1)*36+($AP1061-1)*12+6,COLUMN())):INDIRECT(ADDRESS(($AO1061-1)*36+($AP1061-1)*12+$AQ1061+4,COLUMN())),INDIRECT(ADDRESS(($AO1061-1)*3+$AP1061+5,$AQ1061+20)))&gt;=1,0,INDIRECT(ADDRESS(($AO1061-1)*3+$AP1061+5,$AQ1061+20)))))</f>
        <v>0</v>
      </c>
      <c r="AU1061" s="304">
        <f ca="1">COUNTIF(INDIRECT("U"&amp;(ROW()+12*(($AO1061-1)*3+$AP1061)-ROW())/12+5):INDIRECT("AF"&amp;(ROW()+12*(($AO1061-1)*3+$AP1061)-ROW())/12+5),AT1061)</f>
        <v>0</v>
      </c>
      <c r="AV1061" s="304">
        <f ca="1">IF(AND(AR1061+AT1061&gt;0,AS1061+AU1061&gt;0),COUNTIF(AV$6:AV1060,"&gt;0")+1,0)</f>
        <v>0</v>
      </c>
    </row>
    <row r="1062" spans="41:48" x14ac:dyDescent="0.15">
      <c r="AO1062" s="304">
        <v>30</v>
      </c>
      <c r="AP1062" s="304">
        <v>2</v>
      </c>
      <c r="AQ1062" s="304">
        <v>1</v>
      </c>
      <c r="AR1062" s="306">
        <f ca="1">IF($AQ1062=1,IF(INDIRECT(ADDRESS(($AO1062-1)*3+$AP1062+5,$AQ1062+7))="",0,INDIRECT(ADDRESS(($AO1062-1)*3+$AP1062+5,$AQ1062+7))),IF(INDIRECT(ADDRESS(($AO1062-1)*3+$AP1062+5,$AQ1062+7))="",0,IF(COUNTIF(INDIRECT(ADDRESS(($AO1062-1)*36+($AP1062-1)*12+6,COLUMN())):INDIRECT(ADDRESS(($AO1062-1)*36+($AP1062-1)*12+$AQ1062+4,COLUMN())),INDIRECT(ADDRESS(($AO1062-1)*3+$AP1062+5,$AQ1062+7)))&gt;=1,0,INDIRECT(ADDRESS(($AO1062-1)*3+$AP1062+5,$AQ1062+7)))))</f>
        <v>0</v>
      </c>
      <c r="AS1062" s="304">
        <f ca="1">COUNTIF(INDIRECT("H"&amp;(ROW()+12*(($AO1062-1)*3+$AP1062)-ROW())/12+5):INDIRECT("S"&amp;(ROW()+12*(($AO1062-1)*3+$AP1062)-ROW())/12+5),AR1062)</f>
        <v>0</v>
      </c>
      <c r="AT1062" s="306">
        <f ca="1">IF($AQ1062=1,IF(INDIRECT(ADDRESS(($AO1062-1)*3+$AP1062+5,$AQ1062+20))="",0,INDIRECT(ADDRESS(($AO1062-1)*3+$AP1062+5,$AQ1062+20))),IF(INDIRECT(ADDRESS(($AO1062-1)*3+$AP1062+5,$AQ1062+20))="",0,IF(COUNTIF(INDIRECT(ADDRESS(($AO1062-1)*36+($AP1062-1)*12+6,COLUMN())):INDIRECT(ADDRESS(($AO1062-1)*36+($AP1062-1)*12+$AQ1062+4,COLUMN())),INDIRECT(ADDRESS(($AO1062-1)*3+$AP1062+5,$AQ1062+20)))&gt;=1,0,INDIRECT(ADDRESS(($AO1062-1)*3+$AP1062+5,$AQ1062+20)))))</f>
        <v>0</v>
      </c>
      <c r="AU1062" s="304">
        <f ca="1">COUNTIF(INDIRECT("U"&amp;(ROW()+12*(($AO1062-1)*3+$AP1062)-ROW())/12+5):INDIRECT("AF"&amp;(ROW()+12*(($AO1062-1)*3+$AP1062)-ROW())/12+5),AT1062)</f>
        <v>0</v>
      </c>
      <c r="AV1062" s="304">
        <f ca="1">IF(AND(AR1062+AT1062&gt;0,AS1062+AU1062&gt;0),COUNTIF(AV$6:AV1061,"&gt;0")+1,0)</f>
        <v>0</v>
      </c>
    </row>
    <row r="1063" spans="41:48" x14ac:dyDescent="0.15">
      <c r="AO1063" s="304">
        <v>30</v>
      </c>
      <c r="AP1063" s="304">
        <v>2</v>
      </c>
      <c r="AQ1063" s="304">
        <v>2</v>
      </c>
      <c r="AR1063" s="306">
        <f ca="1">IF($AQ1063=1,IF(INDIRECT(ADDRESS(($AO1063-1)*3+$AP1063+5,$AQ1063+7))="",0,INDIRECT(ADDRESS(($AO1063-1)*3+$AP1063+5,$AQ1063+7))),IF(INDIRECT(ADDRESS(($AO1063-1)*3+$AP1063+5,$AQ1063+7))="",0,IF(COUNTIF(INDIRECT(ADDRESS(($AO1063-1)*36+($AP1063-1)*12+6,COLUMN())):INDIRECT(ADDRESS(($AO1063-1)*36+($AP1063-1)*12+$AQ1063+4,COLUMN())),INDIRECT(ADDRESS(($AO1063-1)*3+$AP1063+5,$AQ1063+7)))&gt;=1,0,INDIRECT(ADDRESS(($AO1063-1)*3+$AP1063+5,$AQ1063+7)))))</f>
        <v>0</v>
      </c>
      <c r="AS1063" s="304">
        <f ca="1">COUNTIF(INDIRECT("H"&amp;(ROW()+12*(($AO1063-1)*3+$AP1063)-ROW())/12+5):INDIRECT("S"&amp;(ROW()+12*(($AO1063-1)*3+$AP1063)-ROW())/12+5),AR1063)</f>
        <v>0</v>
      </c>
      <c r="AT1063" s="306">
        <f ca="1">IF($AQ1063=1,IF(INDIRECT(ADDRESS(($AO1063-1)*3+$AP1063+5,$AQ1063+20))="",0,INDIRECT(ADDRESS(($AO1063-1)*3+$AP1063+5,$AQ1063+20))),IF(INDIRECT(ADDRESS(($AO1063-1)*3+$AP1063+5,$AQ1063+20))="",0,IF(COUNTIF(INDIRECT(ADDRESS(($AO1063-1)*36+($AP1063-1)*12+6,COLUMN())):INDIRECT(ADDRESS(($AO1063-1)*36+($AP1063-1)*12+$AQ1063+4,COLUMN())),INDIRECT(ADDRESS(($AO1063-1)*3+$AP1063+5,$AQ1063+20)))&gt;=1,0,INDIRECT(ADDRESS(($AO1063-1)*3+$AP1063+5,$AQ1063+20)))))</f>
        <v>0</v>
      </c>
      <c r="AU1063" s="304">
        <f ca="1">COUNTIF(INDIRECT("U"&amp;(ROW()+12*(($AO1063-1)*3+$AP1063)-ROW())/12+5):INDIRECT("AF"&amp;(ROW()+12*(($AO1063-1)*3+$AP1063)-ROW())/12+5),AT1063)</f>
        <v>0</v>
      </c>
      <c r="AV1063" s="304">
        <f ca="1">IF(AND(AR1063+AT1063&gt;0,AS1063+AU1063&gt;0),COUNTIF(AV$6:AV1062,"&gt;0")+1,0)</f>
        <v>0</v>
      </c>
    </row>
    <row r="1064" spans="41:48" x14ac:dyDescent="0.15">
      <c r="AO1064" s="304">
        <v>30</v>
      </c>
      <c r="AP1064" s="304">
        <v>2</v>
      </c>
      <c r="AQ1064" s="304">
        <v>3</v>
      </c>
      <c r="AR1064" s="306">
        <f ca="1">IF($AQ1064=1,IF(INDIRECT(ADDRESS(($AO1064-1)*3+$AP1064+5,$AQ1064+7))="",0,INDIRECT(ADDRESS(($AO1064-1)*3+$AP1064+5,$AQ1064+7))),IF(INDIRECT(ADDRESS(($AO1064-1)*3+$AP1064+5,$AQ1064+7))="",0,IF(COUNTIF(INDIRECT(ADDRESS(($AO1064-1)*36+($AP1064-1)*12+6,COLUMN())):INDIRECT(ADDRESS(($AO1064-1)*36+($AP1064-1)*12+$AQ1064+4,COLUMN())),INDIRECT(ADDRESS(($AO1064-1)*3+$AP1064+5,$AQ1064+7)))&gt;=1,0,INDIRECT(ADDRESS(($AO1064-1)*3+$AP1064+5,$AQ1064+7)))))</f>
        <v>0</v>
      </c>
      <c r="AS1064" s="304">
        <f ca="1">COUNTIF(INDIRECT("H"&amp;(ROW()+12*(($AO1064-1)*3+$AP1064)-ROW())/12+5):INDIRECT("S"&amp;(ROW()+12*(($AO1064-1)*3+$AP1064)-ROW())/12+5),AR1064)</f>
        <v>0</v>
      </c>
      <c r="AT1064" s="306">
        <f ca="1">IF($AQ1064=1,IF(INDIRECT(ADDRESS(($AO1064-1)*3+$AP1064+5,$AQ1064+20))="",0,INDIRECT(ADDRESS(($AO1064-1)*3+$AP1064+5,$AQ1064+20))),IF(INDIRECT(ADDRESS(($AO1064-1)*3+$AP1064+5,$AQ1064+20))="",0,IF(COUNTIF(INDIRECT(ADDRESS(($AO1064-1)*36+($AP1064-1)*12+6,COLUMN())):INDIRECT(ADDRESS(($AO1064-1)*36+($AP1064-1)*12+$AQ1064+4,COLUMN())),INDIRECT(ADDRESS(($AO1064-1)*3+$AP1064+5,$AQ1064+20)))&gt;=1,0,INDIRECT(ADDRESS(($AO1064-1)*3+$AP1064+5,$AQ1064+20)))))</f>
        <v>0</v>
      </c>
      <c r="AU1064" s="304">
        <f ca="1">COUNTIF(INDIRECT("U"&amp;(ROW()+12*(($AO1064-1)*3+$AP1064)-ROW())/12+5):INDIRECT("AF"&amp;(ROW()+12*(($AO1064-1)*3+$AP1064)-ROW())/12+5),AT1064)</f>
        <v>0</v>
      </c>
      <c r="AV1064" s="304">
        <f ca="1">IF(AND(AR1064+AT1064&gt;0,AS1064+AU1064&gt;0),COUNTIF(AV$6:AV1063,"&gt;0")+1,0)</f>
        <v>0</v>
      </c>
    </row>
    <row r="1065" spans="41:48" x14ac:dyDescent="0.15">
      <c r="AO1065" s="304">
        <v>30</v>
      </c>
      <c r="AP1065" s="304">
        <v>2</v>
      </c>
      <c r="AQ1065" s="304">
        <v>4</v>
      </c>
      <c r="AR1065" s="306">
        <f ca="1">IF($AQ1065=1,IF(INDIRECT(ADDRESS(($AO1065-1)*3+$AP1065+5,$AQ1065+7))="",0,INDIRECT(ADDRESS(($AO1065-1)*3+$AP1065+5,$AQ1065+7))),IF(INDIRECT(ADDRESS(($AO1065-1)*3+$AP1065+5,$AQ1065+7))="",0,IF(COUNTIF(INDIRECT(ADDRESS(($AO1065-1)*36+($AP1065-1)*12+6,COLUMN())):INDIRECT(ADDRESS(($AO1065-1)*36+($AP1065-1)*12+$AQ1065+4,COLUMN())),INDIRECT(ADDRESS(($AO1065-1)*3+$AP1065+5,$AQ1065+7)))&gt;=1,0,INDIRECT(ADDRESS(($AO1065-1)*3+$AP1065+5,$AQ1065+7)))))</f>
        <v>0</v>
      </c>
      <c r="AS1065" s="304">
        <f ca="1">COUNTIF(INDIRECT("H"&amp;(ROW()+12*(($AO1065-1)*3+$AP1065)-ROW())/12+5):INDIRECT("S"&amp;(ROW()+12*(($AO1065-1)*3+$AP1065)-ROW())/12+5),AR1065)</f>
        <v>0</v>
      </c>
      <c r="AT1065" s="306">
        <f ca="1">IF($AQ1065=1,IF(INDIRECT(ADDRESS(($AO1065-1)*3+$AP1065+5,$AQ1065+20))="",0,INDIRECT(ADDRESS(($AO1065-1)*3+$AP1065+5,$AQ1065+20))),IF(INDIRECT(ADDRESS(($AO1065-1)*3+$AP1065+5,$AQ1065+20))="",0,IF(COUNTIF(INDIRECT(ADDRESS(($AO1065-1)*36+($AP1065-1)*12+6,COLUMN())):INDIRECT(ADDRESS(($AO1065-1)*36+($AP1065-1)*12+$AQ1065+4,COLUMN())),INDIRECT(ADDRESS(($AO1065-1)*3+$AP1065+5,$AQ1065+20)))&gt;=1,0,INDIRECT(ADDRESS(($AO1065-1)*3+$AP1065+5,$AQ1065+20)))))</f>
        <v>0</v>
      </c>
      <c r="AU1065" s="304">
        <f ca="1">COUNTIF(INDIRECT("U"&amp;(ROW()+12*(($AO1065-1)*3+$AP1065)-ROW())/12+5):INDIRECT("AF"&amp;(ROW()+12*(($AO1065-1)*3+$AP1065)-ROW())/12+5),AT1065)</f>
        <v>0</v>
      </c>
      <c r="AV1065" s="304">
        <f ca="1">IF(AND(AR1065+AT1065&gt;0,AS1065+AU1065&gt;0),COUNTIF(AV$6:AV1064,"&gt;0")+1,0)</f>
        <v>0</v>
      </c>
    </row>
    <row r="1066" spans="41:48" x14ac:dyDescent="0.15">
      <c r="AO1066" s="304">
        <v>30</v>
      </c>
      <c r="AP1066" s="304">
        <v>2</v>
      </c>
      <c r="AQ1066" s="304">
        <v>5</v>
      </c>
      <c r="AR1066" s="306">
        <f ca="1">IF($AQ1066=1,IF(INDIRECT(ADDRESS(($AO1066-1)*3+$AP1066+5,$AQ1066+7))="",0,INDIRECT(ADDRESS(($AO1066-1)*3+$AP1066+5,$AQ1066+7))),IF(INDIRECT(ADDRESS(($AO1066-1)*3+$AP1066+5,$AQ1066+7))="",0,IF(COUNTIF(INDIRECT(ADDRESS(($AO1066-1)*36+($AP1066-1)*12+6,COLUMN())):INDIRECT(ADDRESS(($AO1066-1)*36+($AP1066-1)*12+$AQ1066+4,COLUMN())),INDIRECT(ADDRESS(($AO1066-1)*3+$AP1066+5,$AQ1066+7)))&gt;=1,0,INDIRECT(ADDRESS(($AO1066-1)*3+$AP1066+5,$AQ1066+7)))))</f>
        <v>0</v>
      </c>
      <c r="AS1066" s="304">
        <f ca="1">COUNTIF(INDIRECT("H"&amp;(ROW()+12*(($AO1066-1)*3+$AP1066)-ROW())/12+5):INDIRECT("S"&amp;(ROW()+12*(($AO1066-1)*3+$AP1066)-ROW())/12+5),AR1066)</f>
        <v>0</v>
      </c>
      <c r="AT1066" s="306">
        <f ca="1">IF($AQ1066=1,IF(INDIRECT(ADDRESS(($AO1066-1)*3+$AP1066+5,$AQ1066+20))="",0,INDIRECT(ADDRESS(($AO1066-1)*3+$AP1066+5,$AQ1066+20))),IF(INDIRECT(ADDRESS(($AO1066-1)*3+$AP1066+5,$AQ1066+20))="",0,IF(COUNTIF(INDIRECT(ADDRESS(($AO1066-1)*36+($AP1066-1)*12+6,COLUMN())):INDIRECT(ADDRESS(($AO1066-1)*36+($AP1066-1)*12+$AQ1066+4,COLUMN())),INDIRECT(ADDRESS(($AO1066-1)*3+$AP1066+5,$AQ1066+20)))&gt;=1,0,INDIRECT(ADDRESS(($AO1066-1)*3+$AP1066+5,$AQ1066+20)))))</f>
        <v>0</v>
      </c>
      <c r="AU1066" s="304">
        <f ca="1">COUNTIF(INDIRECT("U"&amp;(ROW()+12*(($AO1066-1)*3+$AP1066)-ROW())/12+5):INDIRECT("AF"&amp;(ROW()+12*(($AO1066-1)*3+$AP1066)-ROW())/12+5),AT1066)</f>
        <v>0</v>
      </c>
      <c r="AV1066" s="304">
        <f ca="1">IF(AND(AR1066+AT1066&gt;0,AS1066+AU1066&gt;0),COUNTIF(AV$6:AV1065,"&gt;0")+1,0)</f>
        <v>0</v>
      </c>
    </row>
    <row r="1067" spans="41:48" x14ac:dyDescent="0.15">
      <c r="AO1067" s="304">
        <v>30</v>
      </c>
      <c r="AP1067" s="304">
        <v>2</v>
      </c>
      <c r="AQ1067" s="304">
        <v>6</v>
      </c>
      <c r="AR1067" s="306">
        <f ca="1">IF($AQ1067=1,IF(INDIRECT(ADDRESS(($AO1067-1)*3+$AP1067+5,$AQ1067+7))="",0,INDIRECT(ADDRESS(($AO1067-1)*3+$AP1067+5,$AQ1067+7))),IF(INDIRECT(ADDRESS(($AO1067-1)*3+$AP1067+5,$AQ1067+7))="",0,IF(COUNTIF(INDIRECT(ADDRESS(($AO1067-1)*36+($AP1067-1)*12+6,COLUMN())):INDIRECT(ADDRESS(($AO1067-1)*36+($AP1067-1)*12+$AQ1067+4,COLUMN())),INDIRECT(ADDRESS(($AO1067-1)*3+$AP1067+5,$AQ1067+7)))&gt;=1,0,INDIRECT(ADDRESS(($AO1067-1)*3+$AP1067+5,$AQ1067+7)))))</f>
        <v>0</v>
      </c>
      <c r="AS1067" s="304">
        <f ca="1">COUNTIF(INDIRECT("H"&amp;(ROW()+12*(($AO1067-1)*3+$AP1067)-ROW())/12+5):INDIRECT("S"&amp;(ROW()+12*(($AO1067-1)*3+$AP1067)-ROW())/12+5),AR1067)</f>
        <v>0</v>
      </c>
      <c r="AT1067" s="306">
        <f ca="1">IF($AQ1067=1,IF(INDIRECT(ADDRESS(($AO1067-1)*3+$AP1067+5,$AQ1067+20))="",0,INDIRECT(ADDRESS(($AO1067-1)*3+$AP1067+5,$AQ1067+20))),IF(INDIRECT(ADDRESS(($AO1067-1)*3+$AP1067+5,$AQ1067+20))="",0,IF(COUNTIF(INDIRECT(ADDRESS(($AO1067-1)*36+($AP1067-1)*12+6,COLUMN())):INDIRECT(ADDRESS(($AO1067-1)*36+($AP1067-1)*12+$AQ1067+4,COLUMN())),INDIRECT(ADDRESS(($AO1067-1)*3+$AP1067+5,$AQ1067+20)))&gt;=1,0,INDIRECT(ADDRESS(($AO1067-1)*3+$AP1067+5,$AQ1067+20)))))</f>
        <v>0</v>
      </c>
      <c r="AU1067" s="304">
        <f ca="1">COUNTIF(INDIRECT("U"&amp;(ROW()+12*(($AO1067-1)*3+$AP1067)-ROW())/12+5):INDIRECT("AF"&amp;(ROW()+12*(($AO1067-1)*3+$AP1067)-ROW())/12+5),AT1067)</f>
        <v>0</v>
      </c>
      <c r="AV1067" s="304">
        <f ca="1">IF(AND(AR1067+AT1067&gt;0,AS1067+AU1067&gt;0),COUNTIF(AV$6:AV1066,"&gt;0")+1,0)</f>
        <v>0</v>
      </c>
    </row>
    <row r="1068" spans="41:48" x14ac:dyDescent="0.15">
      <c r="AO1068" s="304">
        <v>30</v>
      </c>
      <c r="AP1068" s="304">
        <v>2</v>
      </c>
      <c r="AQ1068" s="304">
        <v>7</v>
      </c>
      <c r="AR1068" s="306">
        <f ca="1">IF($AQ1068=1,IF(INDIRECT(ADDRESS(($AO1068-1)*3+$AP1068+5,$AQ1068+7))="",0,INDIRECT(ADDRESS(($AO1068-1)*3+$AP1068+5,$AQ1068+7))),IF(INDIRECT(ADDRESS(($AO1068-1)*3+$AP1068+5,$AQ1068+7))="",0,IF(COUNTIF(INDIRECT(ADDRESS(($AO1068-1)*36+($AP1068-1)*12+6,COLUMN())):INDIRECT(ADDRESS(($AO1068-1)*36+($AP1068-1)*12+$AQ1068+4,COLUMN())),INDIRECT(ADDRESS(($AO1068-1)*3+$AP1068+5,$AQ1068+7)))&gt;=1,0,INDIRECT(ADDRESS(($AO1068-1)*3+$AP1068+5,$AQ1068+7)))))</f>
        <v>0</v>
      </c>
      <c r="AS1068" s="304">
        <f ca="1">COUNTIF(INDIRECT("H"&amp;(ROW()+12*(($AO1068-1)*3+$AP1068)-ROW())/12+5):INDIRECT("S"&amp;(ROW()+12*(($AO1068-1)*3+$AP1068)-ROW())/12+5),AR1068)</f>
        <v>0</v>
      </c>
      <c r="AT1068" s="306">
        <f ca="1">IF($AQ1068=1,IF(INDIRECT(ADDRESS(($AO1068-1)*3+$AP1068+5,$AQ1068+20))="",0,INDIRECT(ADDRESS(($AO1068-1)*3+$AP1068+5,$AQ1068+20))),IF(INDIRECT(ADDRESS(($AO1068-1)*3+$AP1068+5,$AQ1068+20))="",0,IF(COUNTIF(INDIRECT(ADDRESS(($AO1068-1)*36+($AP1068-1)*12+6,COLUMN())):INDIRECT(ADDRESS(($AO1068-1)*36+($AP1068-1)*12+$AQ1068+4,COLUMN())),INDIRECT(ADDRESS(($AO1068-1)*3+$AP1068+5,$AQ1068+20)))&gt;=1,0,INDIRECT(ADDRESS(($AO1068-1)*3+$AP1068+5,$AQ1068+20)))))</f>
        <v>0</v>
      </c>
      <c r="AU1068" s="304">
        <f ca="1">COUNTIF(INDIRECT("U"&amp;(ROW()+12*(($AO1068-1)*3+$AP1068)-ROW())/12+5):INDIRECT("AF"&amp;(ROW()+12*(($AO1068-1)*3+$AP1068)-ROW())/12+5),AT1068)</f>
        <v>0</v>
      </c>
      <c r="AV1068" s="304">
        <f ca="1">IF(AND(AR1068+AT1068&gt;0,AS1068+AU1068&gt;0),COUNTIF(AV$6:AV1067,"&gt;0")+1,0)</f>
        <v>0</v>
      </c>
    </row>
    <row r="1069" spans="41:48" x14ac:dyDescent="0.15">
      <c r="AO1069" s="304">
        <v>30</v>
      </c>
      <c r="AP1069" s="304">
        <v>2</v>
      </c>
      <c r="AQ1069" s="304">
        <v>8</v>
      </c>
      <c r="AR1069" s="306">
        <f ca="1">IF($AQ1069=1,IF(INDIRECT(ADDRESS(($AO1069-1)*3+$AP1069+5,$AQ1069+7))="",0,INDIRECT(ADDRESS(($AO1069-1)*3+$AP1069+5,$AQ1069+7))),IF(INDIRECT(ADDRESS(($AO1069-1)*3+$AP1069+5,$AQ1069+7))="",0,IF(COUNTIF(INDIRECT(ADDRESS(($AO1069-1)*36+($AP1069-1)*12+6,COLUMN())):INDIRECT(ADDRESS(($AO1069-1)*36+($AP1069-1)*12+$AQ1069+4,COLUMN())),INDIRECT(ADDRESS(($AO1069-1)*3+$AP1069+5,$AQ1069+7)))&gt;=1,0,INDIRECT(ADDRESS(($AO1069-1)*3+$AP1069+5,$AQ1069+7)))))</f>
        <v>0</v>
      </c>
      <c r="AS1069" s="304">
        <f ca="1">COUNTIF(INDIRECT("H"&amp;(ROW()+12*(($AO1069-1)*3+$AP1069)-ROW())/12+5):INDIRECT("S"&amp;(ROW()+12*(($AO1069-1)*3+$AP1069)-ROW())/12+5),AR1069)</f>
        <v>0</v>
      </c>
      <c r="AT1069" s="306">
        <f ca="1">IF($AQ1069=1,IF(INDIRECT(ADDRESS(($AO1069-1)*3+$AP1069+5,$AQ1069+20))="",0,INDIRECT(ADDRESS(($AO1069-1)*3+$AP1069+5,$AQ1069+20))),IF(INDIRECT(ADDRESS(($AO1069-1)*3+$AP1069+5,$AQ1069+20))="",0,IF(COUNTIF(INDIRECT(ADDRESS(($AO1069-1)*36+($AP1069-1)*12+6,COLUMN())):INDIRECT(ADDRESS(($AO1069-1)*36+($AP1069-1)*12+$AQ1069+4,COLUMN())),INDIRECT(ADDRESS(($AO1069-1)*3+$AP1069+5,$AQ1069+20)))&gt;=1,0,INDIRECT(ADDRESS(($AO1069-1)*3+$AP1069+5,$AQ1069+20)))))</f>
        <v>0</v>
      </c>
      <c r="AU1069" s="304">
        <f ca="1">COUNTIF(INDIRECT("U"&amp;(ROW()+12*(($AO1069-1)*3+$AP1069)-ROW())/12+5):INDIRECT("AF"&amp;(ROW()+12*(($AO1069-1)*3+$AP1069)-ROW())/12+5),AT1069)</f>
        <v>0</v>
      </c>
      <c r="AV1069" s="304">
        <f ca="1">IF(AND(AR1069+AT1069&gt;0,AS1069+AU1069&gt;0),COUNTIF(AV$6:AV1068,"&gt;0")+1,0)</f>
        <v>0</v>
      </c>
    </row>
    <row r="1070" spans="41:48" x14ac:dyDescent="0.15">
      <c r="AO1070" s="304">
        <v>30</v>
      </c>
      <c r="AP1070" s="304">
        <v>2</v>
      </c>
      <c r="AQ1070" s="304">
        <v>9</v>
      </c>
      <c r="AR1070" s="306">
        <f ca="1">IF($AQ1070=1,IF(INDIRECT(ADDRESS(($AO1070-1)*3+$AP1070+5,$AQ1070+7))="",0,INDIRECT(ADDRESS(($AO1070-1)*3+$AP1070+5,$AQ1070+7))),IF(INDIRECT(ADDRESS(($AO1070-1)*3+$AP1070+5,$AQ1070+7))="",0,IF(COUNTIF(INDIRECT(ADDRESS(($AO1070-1)*36+($AP1070-1)*12+6,COLUMN())):INDIRECT(ADDRESS(($AO1070-1)*36+($AP1070-1)*12+$AQ1070+4,COLUMN())),INDIRECT(ADDRESS(($AO1070-1)*3+$AP1070+5,$AQ1070+7)))&gt;=1,0,INDIRECT(ADDRESS(($AO1070-1)*3+$AP1070+5,$AQ1070+7)))))</f>
        <v>0</v>
      </c>
      <c r="AS1070" s="304">
        <f ca="1">COUNTIF(INDIRECT("H"&amp;(ROW()+12*(($AO1070-1)*3+$AP1070)-ROW())/12+5):INDIRECT("S"&amp;(ROW()+12*(($AO1070-1)*3+$AP1070)-ROW())/12+5),AR1070)</f>
        <v>0</v>
      </c>
      <c r="AT1070" s="306">
        <f ca="1">IF($AQ1070=1,IF(INDIRECT(ADDRESS(($AO1070-1)*3+$AP1070+5,$AQ1070+20))="",0,INDIRECT(ADDRESS(($AO1070-1)*3+$AP1070+5,$AQ1070+20))),IF(INDIRECT(ADDRESS(($AO1070-1)*3+$AP1070+5,$AQ1070+20))="",0,IF(COUNTIF(INDIRECT(ADDRESS(($AO1070-1)*36+($AP1070-1)*12+6,COLUMN())):INDIRECT(ADDRESS(($AO1070-1)*36+($AP1070-1)*12+$AQ1070+4,COLUMN())),INDIRECT(ADDRESS(($AO1070-1)*3+$AP1070+5,$AQ1070+20)))&gt;=1,0,INDIRECT(ADDRESS(($AO1070-1)*3+$AP1070+5,$AQ1070+20)))))</f>
        <v>0</v>
      </c>
      <c r="AU1070" s="304">
        <f ca="1">COUNTIF(INDIRECT("U"&amp;(ROW()+12*(($AO1070-1)*3+$AP1070)-ROW())/12+5):INDIRECT("AF"&amp;(ROW()+12*(($AO1070-1)*3+$AP1070)-ROW())/12+5),AT1070)</f>
        <v>0</v>
      </c>
      <c r="AV1070" s="304">
        <f ca="1">IF(AND(AR1070+AT1070&gt;0,AS1070+AU1070&gt;0),COUNTIF(AV$6:AV1069,"&gt;0")+1,0)</f>
        <v>0</v>
      </c>
    </row>
    <row r="1071" spans="41:48" x14ac:dyDescent="0.15">
      <c r="AO1071" s="304">
        <v>30</v>
      </c>
      <c r="AP1071" s="304">
        <v>2</v>
      </c>
      <c r="AQ1071" s="304">
        <v>10</v>
      </c>
      <c r="AR1071" s="306">
        <f ca="1">IF($AQ1071=1,IF(INDIRECT(ADDRESS(($AO1071-1)*3+$AP1071+5,$AQ1071+7))="",0,INDIRECT(ADDRESS(($AO1071-1)*3+$AP1071+5,$AQ1071+7))),IF(INDIRECT(ADDRESS(($AO1071-1)*3+$AP1071+5,$AQ1071+7))="",0,IF(COUNTIF(INDIRECT(ADDRESS(($AO1071-1)*36+($AP1071-1)*12+6,COLUMN())):INDIRECT(ADDRESS(($AO1071-1)*36+($AP1071-1)*12+$AQ1071+4,COLUMN())),INDIRECT(ADDRESS(($AO1071-1)*3+$AP1071+5,$AQ1071+7)))&gt;=1,0,INDIRECT(ADDRESS(($AO1071-1)*3+$AP1071+5,$AQ1071+7)))))</f>
        <v>0</v>
      </c>
      <c r="AS1071" s="304">
        <f ca="1">COUNTIF(INDIRECT("H"&amp;(ROW()+12*(($AO1071-1)*3+$AP1071)-ROW())/12+5):INDIRECT("S"&amp;(ROW()+12*(($AO1071-1)*3+$AP1071)-ROW())/12+5),AR1071)</f>
        <v>0</v>
      </c>
      <c r="AT1071" s="306">
        <f ca="1">IF($AQ1071=1,IF(INDIRECT(ADDRESS(($AO1071-1)*3+$AP1071+5,$AQ1071+20))="",0,INDIRECT(ADDRESS(($AO1071-1)*3+$AP1071+5,$AQ1071+20))),IF(INDIRECT(ADDRESS(($AO1071-1)*3+$AP1071+5,$AQ1071+20))="",0,IF(COUNTIF(INDIRECT(ADDRESS(($AO1071-1)*36+($AP1071-1)*12+6,COLUMN())):INDIRECT(ADDRESS(($AO1071-1)*36+($AP1071-1)*12+$AQ1071+4,COLUMN())),INDIRECT(ADDRESS(($AO1071-1)*3+$AP1071+5,$AQ1071+20)))&gt;=1,0,INDIRECT(ADDRESS(($AO1071-1)*3+$AP1071+5,$AQ1071+20)))))</f>
        <v>0</v>
      </c>
      <c r="AU1071" s="304">
        <f ca="1">COUNTIF(INDIRECT("U"&amp;(ROW()+12*(($AO1071-1)*3+$AP1071)-ROW())/12+5):INDIRECT("AF"&amp;(ROW()+12*(($AO1071-1)*3+$AP1071)-ROW())/12+5),AT1071)</f>
        <v>0</v>
      </c>
      <c r="AV1071" s="304">
        <f ca="1">IF(AND(AR1071+AT1071&gt;0,AS1071+AU1071&gt;0),COUNTIF(AV$6:AV1070,"&gt;0")+1,0)</f>
        <v>0</v>
      </c>
    </row>
    <row r="1072" spans="41:48" x14ac:dyDescent="0.15">
      <c r="AO1072" s="304">
        <v>30</v>
      </c>
      <c r="AP1072" s="304">
        <v>2</v>
      </c>
      <c r="AQ1072" s="304">
        <v>11</v>
      </c>
      <c r="AR1072" s="306">
        <f ca="1">IF($AQ1072=1,IF(INDIRECT(ADDRESS(($AO1072-1)*3+$AP1072+5,$AQ1072+7))="",0,INDIRECT(ADDRESS(($AO1072-1)*3+$AP1072+5,$AQ1072+7))),IF(INDIRECT(ADDRESS(($AO1072-1)*3+$AP1072+5,$AQ1072+7))="",0,IF(COUNTIF(INDIRECT(ADDRESS(($AO1072-1)*36+($AP1072-1)*12+6,COLUMN())):INDIRECT(ADDRESS(($AO1072-1)*36+($AP1072-1)*12+$AQ1072+4,COLUMN())),INDIRECT(ADDRESS(($AO1072-1)*3+$AP1072+5,$AQ1072+7)))&gt;=1,0,INDIRECT(ADDRESS(($AO1072-1)*3+$AP1072+5,$AQ1072+7)))))</f>
        <v>0</v>
      </c>
      <c r="AS1072" s="304">
        <f ca="1">COUNTIF(INDIRECT("H"&amp;(ROW()+12*(($AO1072-1)*3+$AP1072)-ROW())/12+5):INDIRECT("S"&amp;(ROW()+12*(($AO1072-1)*3+$AP1072)-ROW())/12+5),AR1072)</f>
        <v>0</v>
      </c>
      <c r="AT1072" s="306">
        <f ca="1">IF($AQ1072=1,IF(INDIRECT(ADDRESS(($AO1072-1)*3+$AP1072+5,$AQ1072+20))="",0,INDIRECT(ADDRESS(($AO1072-1)*3+$AP1072+5,$AQ1072+20))),IF(INDIRECT(ADDRESS(($AO1072-1)*3+$AP1072+5,$AQ1072+20))="",0,IF(COUNTIF(INDIRECT(ADDRESS(($AO1072-1)*36+($AP1072-1)*12+6,COLUMN())):INDIRECT(ADDRESS(($AO1072-1)*36+($AP1072-1)*12+$AQ1072+4,COLUMN())),INDIRECT(ADDRESS(($AO1072-1)*3+$AP1072+5,$AQ1072+20)))&gt;=1,0,INDIRECT(ADDRESS(($AO1072-1)*3+$AP1072+5,$AQ1072+20)))))</f>
        <v>0</v>
      </c>
      <c r="AU1072" s="304">
        <f ca="1">COUNTIF(INDIRECT("U"&amp;(ROW()+12*(($AO1072-1)*3+$AP1072)-ROW())/12+5):INDIRECT("AF"&amp;(ROW()+12*(($AO1072-1)*3+$AP1072)-ROW())/12+5),AT1072)</f>
        <v>0</v>
      </c>
      <c r="AV1072" s="304">
        <f ca="1">IF(AND(AR1072+AT1072&gt;0,AS1072+AU1072&gt;0),COUNTIF(AV$6:AV1071,"&gt;0")+1,0)</f>
        <v>0</v>
      </c>
    </row>
    <row r="1073" spans="41:48" x14ac:dyDescent="0.15">
      <c r="AO1073" s="304">
        <v>30</v>
      </c>
      <c r="AP1073" s="304">
        <v>2</v>
      </c>
      <c r="AQ1073" s="304">
        <v>12</v>
      </c>
      <c r="AR1073" s="306">
        <f ca="1">IF($AQ1073=1,IF(INDIRECT(ADDRESS(($AO1073-1)*3+$AP1073+5,$AQ1073+7))="",0,INDIRECT(ADDRESS(($AO1073-1)*3+$AP1073+5,$AQ1073+7))),IF(INDIRECT(ADDRESS(($AO1073-1)*3+$AP1073+5,$AQ1073+7))="",0,IF(COUNTIF(INDIRECT(ADDRESS(($AO1073-1)*36+($AP1073-1)*12+6,COLUMN())):INDIRECT(ADDRESS(($AO1073-1)*36+($AP1073-1)*12+$AQ1073+4,COLUMN())),INDIRECT(ADDRESS(($AO1073-1)*3+$AP1073+5,$AQ1073+7)))&gt;=1,0,INDIRECT(ADDRESS(($AO1073-1)*3+$AP1073+5,$AQ1073+7)))))</f>
        <v>0</v>
      </c>
      <c r="AS1073" s="304">
        <f ca="1">COUNTIF(INDIRECT("H"&amp;(ROW()+12*(($AO1073-1)*3+$AP1073)-ROW())/12+5):INDIRECT("S"&amp;(ROW()+12*(($AO1073-1)*3+$AP1073)-ROW())/12+5),AR1073)</f>
        <v>0</v>
      </c>
      <c r="AT1073" s="306">
        <f ca="1">IF($AQ1073=1,IF(INDIRECT(ADDRESS(($AO1073-1)*3+$AP1073+5,$AQ1073+20))="",0,INDIRECT(ADDRESS(($AO1073-1)*3+$AP1073+5,$AQ1073+20))),IF(INDIRECT(ADDRESS(($AO1073-1)*3+$AP1073+5,$AQ1073+20))="",0,IF(COUNTIF(INDIRECT(ADDRESS(($AO1073-1)*36+($AP1073-1)*12+6,COLUMN())):INDIRECT(ADDRESS(($AO1073-1)*36+($AP1073-1)*12+$AQ1073+4,COLUMN())),INDIRECT(ADDRESS(($AO1073-1)*3+$AP1073+5,$AQ1073+20)))&gt;=1,0,INDIRECT(ADDRESS(($AO1073-1)*3+$AP1073+5,$AQ1073+20)))))</f>
        <v>0</v>
      </c>
      <c r="AU1073" s="304">
        <f ca="1">COUNTIF(INDIRECT("U"&amp;(ROW()+12*(($AO1073-1)*3+$AP1073)-ROW())/12+5):INDIRECT("AF"&amp;(ROW()+12*(($AO1073-1)*3+$AP1073)-ROW())/12+5),AT1073)</f>
        <v>0</v>
      </c>
      <c r="AV1073" s="304">
        <f ca="1">IF(AND(AR1073+AT1073&gt;0,AS1073+AU1073&gt;0),COUNTIF(AV$6:AV1072,"&gt;0")+1,0)</f>
        <v>0</v>
      </c>
    </row>
    <row r="1074" spans="41:48" x14ac:dyDescent="0.15">
      <c r="AO1074" s="304">
        <v>30</v>
      </c>
      <c r="AP1074" s="304">
        <v>3</v>
      </c>
      <c r="AQ1074" s="304">
        <v>1</v>
      </c>
      <c r="AR1074" s="306">
        <f ca="1">IF($AQ1074=1,IF(INDIRECT(ADDRESS(($AO1074-1)*3+$AP1074+5,$AQ1074+7))="",0,INDIRECT(ADDRESS(($AO1074-1)*3+$AP1074+5,$AQ1074+7))),IF(INDIRECT(ADDRESS(($AO1074-1)*3+$AP1074+5,$AQ1074+7))="",0,IF(COUNTIF(INDIRECT(ADDRESS(($AO1074-1)*36+($AP1074-1)*12+6,COLUMN())):INDIRECT(ADDRESS(($AO1074-1)*36+($AP1074-1)*12+$AQ1074+4,COLUMN())),INDIRECT(ADDRESS(($AO1074-1)*3+$AP1074+5,$AQ1074+7)))&gt;=1,0,INDIRECT(ADDRESS(($AO1074-1)*3+$AP1074+5,$AQ1074+7)))))</f>
        <v>0</v>
      </c>
      <c r="AS1074" s="304">
        <f ca="1">COUNTIF(INDIRECT("H"&amp;(ROW()+12*(($AO1074-1)*3+$AP1074)-ROW())/12+5):INDIRECT("S"&amp;(ROW()+12*(($AO1074-1)*3+$AP1074)-ROW())/12+5),AR1074)</f>
        <v>0</v>
      </c>
      <c r="AT1074" s="306">
        <f ca="1">IF($AQ1074=1,IF(INDIRECT(ADDRESS(($AO1074-1)*3+$AP1074+5,$AQ1074+20))="",0,INDIRECT(ADDRESS(($AO1074-1)*3+$AP1074+5,$AQ1074+20))),IF(INDIRECT(ADDRESS(($AO1074-1)*3+$AP1074+5,$AQ1074+20))="",0,IF(COUNTIF(INDIRECT(ADDRESS(($AO1074-1)*36+($AP1074-1)*12+6,COLUMN())):INDIRECT(ADDRESS(($AO1074-1)*36+($AP1074-1)*12+$AQ1074+4,COLUMN())),INDIRECT(ADDRESS(($AO1074-1)*3+$AP1074+5,$AQ1074+20)))&gt;=1,0,INDIRECT(ADDRESS(($AO1074-1)*3+$AP1074+5,$AQ1074+20)))))</f>
        <v>0</v>
      </c>
      <c r="AU1074" s="304">
        <f ca="1">COUNTIF(INDIRECT("U"&amp;(ROW()+12*(($AO1074-1)*3+$AP1074)-ROW())/12+5):INDIRECT("AF"&amp;(ROW()+12*(($AO1074-1)*3+$AP1074)-ROW())/12+5),AT1074)</f>
        <v>0</v>
      </c>
      <c r="AV1074" s="304">
        <f ca="1">IF(AND(AR1074+AT1074&gt;0,AS1074+AU1074&gt;0),COUNTIF(AV$6:AV1073,"&gt;0")+1,0)</f>
        <v>0</v>
      </c>
    </row>
    <row r="1075" spans="41:48" x14ac:dyDescent="0.15">
      <c r="AO1075" s="304">
        <v>30</v>
      </c>
      <c r="AP1075" s="304">
        <v>3</v>
      </c>
      <c r="AQ1075" s="304">
        <v>2</v>
      </c>
      <c r="AR1075" s="306">
        <f ca="1">IF($AQ1075=1,IF(INDIRECT(ADDRESS(($AO1075-1)*3+$AP1075+5,$AQ1075+7))="",0,INDIRECT(ADDRESS(($AO1075-1)*3+$AP1075+5,$AQ1075+7))),IF(INDIRECT(ADDRESS(($AO1075-1)*3+$AP1075+5,$AQ1075+7))="",0,IF(COUNTIF(INDIRECT(ADDRESS(($AO1075-1)*36+($AP1075-1)*12+6,COLUMN())):INDIRECT(ADDRESS(($AO1075-1)*36+($AP1075-1)*12+$AQ1075+4,COLUMN())),INDIRECT(ADDRESS(($AO1075-1)*3+$AP1075+5,$AQ1075+7)))&gt;=1,0,INDIRECT(ADDRESS(($AO1075-1)*3+$AP1075+5,$AQ1075+7)))))</f>
        <v>0</v>
      </c>
      <c r="AS1075" s="304">
        <f ca="1">COUNTIF(INDIRECT("H"&amp;(ROW()+12*(($AO1075-1)*3+$AP1075)-ROW())/12+5):INDIRECT("S"&amp;(ROW()+12*(($AO1075-1)*3+$AP1075)-ROW())/12+5),AR1075)</f>
        <v>0</v>
      </c>
      <c r="AT1075" s="306">
        <f ca="1">IF($AQ1075=1,IF(INDIRECT(ADDRESS(($AO1075-1)*3+$AP1075+5,$AQ1075+20))="",0,INDIRECT(ADDRESS(($AO1075-1)*3+$AP1075+5,$AQ1075+20))),IF(INDIRECT(ADDRESS(($AO1075-1)*3+$AP1075+5,$AQ1075+20))="",0,IF(COUNTIF(INDIRECT(ADDRESS(($AO1075-1)*36+($AP1075-1)*12+6,COLUMN())):INDIRECT(ADDRESS(($AO1075-1)*36+($AP1075-1)*12+$AQ1075+4,COLUMN())),INDIRECT(ADDRESS(($AO1075-1)*3+$AP1075+5,$AQ1075+20)))&gt;=1,0,INDIRECT(ADDRESS(($AO1075-1)*3+$AP1075+5,$AQ1075+20)))))</f>
        <v>0</v>
      </c>
      <c r="AU1075" s="304">
        <f ca="1">COUNTIF(INDIRECT("U"&amp;(ROW()+12*(($AO1075-1)*3+$AP1075)-ROW())/12+5):INDIRECT("AF"&amp;(ROW()+12*(($AO1075-1)*3+$AP1075)-ROW())/12+5),AT1075)</f>
        <v>0</v>
      </c>
      <c r="AV1075" s="304">
        <f ca="1">IF(AND(AR1075+AT1075&gt;0,AS1075+AU1075&gt;0),COUNTIF(AV$6:AV1074,"&gt;0")+1,0)</f>
        <v>0</v>
      </c>
    </row>
    <row r="1076" spans="41:48" x14ac:dyDescent="0.15">
      <c r="AO1076" s="304">
        <v>30</v>
      </c>
      <c r="AP1076" s="304">
        <v>3</v>
      </c>
      <c r="AQ1076" s="304">
        <v>3</v>
      </c>
      <c r="AR1076" s="306">
        <f ca="1">IF($AQ1076=1,IF(INDIRECT(ADDRESS(($AO1076-1)*3+$AP1076+5,$AQ1076+7))="",0,INDIRECT(ADDRESS(($AO1076-1)*3+$AP1076+5,$AQ1076+7))),IF(INDIRECT(ADDRESS(($AO1076-1)*3+$AP1076+5,$AQ1076+7))="",0,IF(COUNTIF(INDIRECT(ADDRESS(($AO1076-1)*36+($AP1076-1)*12+6,COLUMN())):INDIRECT(ADDRESS(($AO1076-1)*36+($AP1076-1)*12+$AQ1076+4,COLUMN())),INDIRECT(ADDRESS(($AO1076-1)*3+$AP1076+5,$AQ1076+7)))&gt;=1,0,INDIRECT(ADDRESS(($AO1076-1)*3+$AP1076+5,$AQ1076+7)))))</f>
        <v>0</v>
      </c>
      <c r="AS1076" s="304">
        <f ca="1">COUNTIF(INDIRECT("H"&amp;(ROW()+12*(($AO1076-1)*3+$AP1076)-ROW())/12+5):INDIRECT("S"&amp;(ROW()+12*(($AO1076-1)*3+$AP1076)-ROW())/12+5),AR1076)</f>
        <v>0</v>
      </c>
      <c r="AT1076" s="306">
        <f ca="1">IF($AQ1076=1,IF(INDIRECT(ADDRESS(($AO1076-1)*3+$AP1076+5,$AQ1076+20))="",0,INDIRECT(ADDRESS(($AO1076-1)*3+$AP1076+5,$AQ1076+20))),IF(INDIRECT(ADDRESS(($AO1076-1)*3+$AP1076+5,$AQ1076+20))="",0,IF(COUNTIF(INDIRECT(ADDRESS(($AO1076-1)*36+($AP1076-1)*12+6,COLUMN())):INDIRECT(ADDRESS(($AO1076-1)*36+($AP1076-1)*12+$AQ1076+4,COLUMN())),INDIRECT(ADDRESS(($AO1076-1)*3+$AP1076+5,$AQ1076+20)))&gt;=1,0,INDIRECT(ADDRESS(($AO1076-1)*3+$AP1076+5,$AQ1076+20)))))</f>
        <v>0</v>
      </c>
      <c r="AU1076" s="304">
        <f ca="1">COUNTIF(INDIRECT("U"&amp;(ROW()+12*(($AO1076-1)*3+$AP1076)-ROW())/12+5):INDIRECT("AF"&amp;(ROW()+12*(($AO1076-1)*3+$AP1076)-ROW())/12+5),AT1076)</f>
        <v>0</v>
      </c>
      <c r="AV1076" s="304">
        <f ca="1">IF(AND(AR1076+AT1076&gt;0,AS1076+AU1076&gt;0),COUNTIF(AV$6:AV1075,"&gt;0")+1,0)</f>
        <v>0</v>
      </c>
    </row>
    <row r="1077" spans="41:48" x14ac:dyDescent="0.15">
      <c r="AO1077" s="304">
        <v>30</v>
      </c>
      <c r="AP1077" s="304">
        <v>3</v>
      </c>
      <c r="AQ1077" s="304">
        <v>4</v>
      </c>
      <c r="AR1077" s="306">
        <f ca="1">IF($AQ1077=1,IF(INDIRECT(ADDRESS(($AO1077-1)*3+$AP1077+5,$AQ1077+7))="",0,INDIRECT(ADDRESS(($AO1077-1)*3+$AP1077+5,$AQ1077+7))),IF(INDIRECT(ADDRESS(($AO1077-1)*3+$AP1077+5,$AQ1077+7))="",0,IF(COUNTIF(INDIRECT(ADDRESS(($AO1077-1)*36+($AP1077-1)*12+6,COLUMN())):INDIRECT(ADDRESS(($AO1077-1)*36+($AP1077-1)*12+$AQ1077+4,COLUMN())),INDIRECT(ADDRESS(($AO1077-1)*3+$AP1077+5,$AQ1077+7)))&gt;=1,0,INDIRECT(ADDRESS(($AO1077-1)*3+$AP1077+5,$AQ1077+7)))))</f>
        <v>0</v>
      </c>
      <c r="AS1077" s="304">
        <f ca="1">COUNTIF(INDIRECT("H"&amp;(ROW()+12*(($AO1077-1)*3+$AP1077)-ROW())/12+5):INDIRECT("S"&amp;(ROW()+12*(($AO1077-1)*3+$AP1077)-ROW())/12+5),AR1077)</f>
        <v>0</v>
      </c>
      <c r="AT1077" s="306">
        <f ca="1">IF($AQ1077=1,IF(INDIRECT(ADDRESS(($AO1077-1)*3+$AP1077+5,$AQ1077+20))="",0,INDIRECT(ADDRESS(($AO1077-1)*3+$AP1077+5,$AQ1077+20))),IF(INDIRECT(ADDRESS(($AO1077-1)*3+$AP1077+5,$AQ1077+20))="",0,IF(COUNTIF(INDIRECT(ADDRESS(($AO1077-1)*36+($AP1077-1)*12+6,COLUMN())):INDIRECT(ADDRESS(($AO1077-1)*36+($AP1077-1)*12+$AQ1077+4,COLUMN())),INDIRECT(ADDRESS(($AO1077-1)*3+$AP1077+5,$AQ1077+20)))&gt;=1,0,INDIRECT(ADDRESS(($AO1077-1)*3+$AP1077+5,$AQ1077+20)))))</f>
        <v>0</v>
      </c>
      <c r="AU1077" s="304">
        <f ca="1">COUNTIF(INDIRECT("U"&amp;(ROW()+12*(($AO1077-1)*3+$AP1077)-ROW())/12+5):INDIRECT("AF"&amp;(ROW()+12*(($AO1077-1)*3+$AP1077)-ROW())/12+5),AT1077)</f>
        <v>0</v>
      </c>
      <c r="AV1077" s="304">
        <f ca="1">IF(AND(AR1077+AT1077&gt;0,AS1077+AU1077&gt;0),COUNTIF(AV$6:AV1076,"&gt;0")+1,0)</f>
        <v>0</v>
      </c>
    </row>
    <row r="1078" spans="41:48" x14ac:dyDescent="0.15">
      <c r="AO1078" s="304">
        <v>30</v>
      </c>
      <c r="AP1078" s="304">
        <v>3</v>
      </c>
      <c r="AQ1078" s="304">
        <v>5</v>
      </c>
      <c r="AR1078" s="306">
        <f ca="1">IF($AQ1078=1,IF(INDIRECT(ADDRESS(($AO1078-1)*3+$AP1078+5,$AQ1078+7))="",0,INDIRECT(ADDRESS(($AO1078-1)*3+$AP1078+5,$AQ1078+7))),IF(INDIRECT(ADDRESS(($AO1078-1)*3+$AP1078+5,$AQ1078+7))="",0,IF(COUNTIF(INDIRECT(ADDRESS(($AO1078-1)*36+($AP1078-1)*12+6,COLUMN())):INDIRECT(ADDRESS(($AO1078-1)*36+($AP1078-1)*12+$AQ1078+4,COLUMN())),INDIRECT(ADDRESS(($AO1078-1)*3+$AP1078+5,$AQ1078+7)))&gt;=1,0,INDIRECT(ADDRESS(($AO1078-1)*3+$AP1078+5,$AQ1078+7)))))</f>
        <v>0</v>
      </c>
      <c r="AS1078" s="304">
        <f ca="1">COUNTIF(INDIRECT("H"&amp;(ROW()+12*(($AO1078-1)*3+$AP1078)-ROW())/12+5):INDIRECT("S"&amp;(ROW()+12*(($AO1078-1)*3+$AP1078)-ROW())/12+5),AR1078)</f>
        <v>0</v>
      </c>
      <c r="AT1078" s="306">
        <f ca="1">IF($AQ1078=1,IF(INDIRECT(ADDRESS(($AO1078-1)*3+$AP1078+5,$AQ1078+20))="",0,INDIRECT(ADDRESS(($AO1078-1)*3+$AP1078+5,$AQ1078+20))),IF(INDIRECT(ADDRESS(($AO1078-1)*3+$AP1078+5,$AQ1078+20))="",0,IF(COUNTIF(INDIRECT(ADDRESS(($AO1078-1)*36+($AP1078-1)*12+6,COLUMN())):INDIRECT(ADDRESS(($AO1078-1)*36+($AP1078-1)*12+$AQ1078+4,COLUMN())),INDIRECT(ADDRESS(($AO1078-1)*3+$AP1078+5,$AQ1078+20)))&gt;=1,0,INDIRECT(ADDRESS(($AO1078-1)*3+$AP1078+5,$AQ1078+20)))))</f>
        <v>0</v>
      </c>
      <c r="AU1078" s="304">
        <f ca="1">COUNTIF(INDIRECT("U"&amp;(ROW()+12*(($AO1078-1)*3+$AP1078)-ROW())/12+5):INDIRECT("AF"&amp;(ROW()+12*(($AO1078-1)*3+$AP1078)-ROW())/12+5),AT1078)</f>
        <v>0</v>
      </c>
      <c r="AV1078" s="304">
        <f ca="1">IF(AND(AR1078+AT1078&gt;0,AS1078+AU1078&gt;0),COUNTIF(AV$6:AV1077,"&gt;0")+1,0)</f>
        <v>0</v>
      </c>
    </row>
    <row r="1079" spans="41:48" x14ac:dyDescent="0.15">
      <c r="AO1079" s="304">
        <v>30</v>
      </c>
      <c r="AP1079" s="304">
        <v>3</v>
      </c>
      <c r="AQ1079" s="304">
        <v>6</v>
      </c>
      <c r="AR1079" s="306">
        <f ca="1">IF($AQ1079=1,IF(INDIRECT(ADDRESS(($AO1079-1)*3+$AP1079+5,$AQ1079+7))="",0,INDIRECT(ADDRESS(($AO1079-1)*3+$AP1079+5,$AQ1079+7))),IF(INDIRECT(ADDRESS(($AO1079-1)*3+$AP1079+5,$AQ1079+7))="",0,IF(COUNTIF(INDIRECT(ADDRESS(($AO1079-1)*36+($AP1079-1)*12+6,COLUMN())):INDIRECT(ADDRESS(($AO1079-1)*36+($AP1079-1)*12+$AQ1079+4,COLUMN())),INDIRECT(ADDRESS(($AO1079-1)*3+$AP1079+5,$AQ1079+7)))&gt;=1,0,INDIRECT(ADDRESS(($AO1079-1)*3+$AP1079+5,$AQ1079+7)))))</f>
        <v>0</v>
      </c>
      <c r="AS1079" s="304">
        <f ca="1">COUNTIF(INDIRECT("H"&amp;(ROW()+12*(($AO1079-1)*3+$AP1079)-ROW())/12+5):INDIRECT("S"&amp;(ROW()+12*(($AO1079-1)*3+$AP1079)-ROW())/12+5),AR1079)</f>
        <v>0</v>
      </c>
      <c r="AT1079" s="306">
        <f ca="1">IF($AQ1079=1,IF(INDIRECT(ADDRESS(($AO1079-1)*3+$AP1079+5,$AQ1079+20))="",0,INDIRECT(ADDRESS(($AO1079-1)*3+$AP1079+5,$AQ1079+20))),IF(INDIRECT(ADDRESS(($AO1079-1)*3+$AP1079+5,$AQ1079+20))="",0,IF(COUNTIF(INDIRECT(ADDRESS(($AO1079-1)*36+($AP1079-1)*12+6,COLUMN())):INDIRECT(ADDRESS(($AO1079-1)*36+($AP1079-1)*12+$AQ1079+4,COLUMN())),INDIRECT(ADDRESS(($AO1079-1)*3+$AP1079+5,$AQ1079+20)))&gt;=1,0,INDIRECT(ADDRESS(($AO1079-1)*3+$AP1079+5,$AQ1079+20)))))</f>
        <v>0</v>
      </c>
      <c r="AU1079" s="304">
        <f ca="1">COUNTIF(INDIRECT("U"&amp;(ROW()+12*(($AO1079-1)*3+$AP1079)-ROW())/12+5):INDIRECT("AF"&amp;(ROW()+12*(($AO1079-1)*3+$AP1079)-ROW())/12+5),AT1079)</f>
        <v>0</v>
      </c>
      <c r="AV1079" s="304">
        <f ca="1">IF(AND(AR1079+AT1079&gt;0,AS1079+AU1079&gt;0),COUNTIF(AV$6:AV1078,"&gt;0")+1,0)</f>
        <v>0</v>
      </c>
    </row>
    <row r="1080" spans="41:48" x14ac:dyDescent="0.15">
      <c r="AO1080" s="304">
        <v>30</v>
      </c>
      <c r="AP1080" s="304">
        <v>3</v>
      </c>
      <c r="AQ1080" s="304">
        <v>7</v>
      </c>
      <c r="AR1080" s="306">
        <f ca="1">IF($AQ1080=1,IF(INDIRECT(ADDRESS(($AO1080-1)*3+$AP1080+5,$AQ1080+7))="",0,INDIRECT(ADDRESS(($AO1080-1)*3+$AP1080+5,$AQ1080+7))),IF(INDIRECT(ADDRESS(($AO1080-1)*3+$AP1080+5,$AQ1080+7))="",0,IF(COUNTIF(INDIRECT(ADDRESS(($AO1080-1)*36+($AP1080-1)*12+6,COLUMN())):INDIRECT(ADDRESS(($AO1080-1)*36+($AP1080-1)*12+$AQ1080+4,COLUMN())),INDIRECT(ADDRESS(($AO1080-1)*3+$AP1080+5,$AQ1080+7)))&gt;=1,0,INDIRECT(ADDRESS(($AO1080-1)*3+$AP1080+5,$AQ1080+7)))))</f>
        <v>0</v>
      </c>
      <c r="AS1080" s="304">
        <f ca="1">COUNTIF(INDIRECT("H"&amp;(ROW()+12*(($AO1080-1)*3+$AP1080)-ROW())/12+5):INDIRECT("S"&amp;(ROW()+12*(($AO1080-1)*3+$AP1080)-ROW())/12+5),AR1080)</f>
        <v>0</v>
      </c>
      <c r="AT1080" s="306">
        <f ca="1">IF($AQ1080=1,IF(INDIRECT(ADDRESS(($AO1080-1)*3+$AP1080+5,$AQ1080+20))="",0,INDIRECT(ADDRESS(($AO1080-1)*3+$AP1080+5,$AQ1080+20))),IF(INDIRECT(ADDRESS(($AO1080-1)*3+$AP1080+5,$AQ1080+20))="",0,IF(COUNTIF(INDIRECT(ADDRESS(($AO1080-1)*36+($AP1080-1)*12+6,COLUMN())):INDIRECT(ADDRESS(($AO1080-1)*36+($AP1080-1)*12+$AQ1080+4,COLUMN())),INDIRECT(ADDRESS(($AO1080-1)*3+$AP1080+5,$AQ1080+20)))&gt;=1,0,INDIRECT(ADDRESS(($AO1080-1)*3+$AP1080+5,$AQ1080+20)))))</f>
        <v>0</v>
      </c>
      <c r="AU1080" s="304">
        <f ca="1">COUNTIF(INDIRECT("U"&amp;(ROW()+12*(($AO1080-1)*3+$AP1080)-ROW())/12+5):INDIRECT("AF"&amp;(ROW()+12*(($AO1080-1)*3+$AP1080)-ROW())/12+5),AT1080)</f>
        <v>0</v>
      </c>
      <c r="AV1080" s="304">
        <f ca="1">IF(AND(AR1080+AT1080&gt;0,AS1080+AU1080&gt;0),COUNTIF(AV$6:AV1079,"&gt;0")+1,0)</f>
        <v>0</v>
      </c>
    </row>
    <row r="1081" spans="41:48" x14ac:dyDescent="0.15">
      <c r="AO1081" s="304">
        <v>30</v>
      </c>
      <c r="AP1081" s="304">
        <v>3</v>
      </c>
      <c r="AQ1081" s="304">
        <v>8</v>
      </c>
      <c r="AR1081" s="306">
        <f ca="1">IF($AQ1081=1,IF(INDIRECT(ADDRESS(($AO1081-1)*3+$AP1081+5,$AQ1081+7))="",0,INDIRECT(ADDRESS(($AO1081-1)*3+$AP1081+5,$AQ1081+7))),IF(INDIRECT(ADDRESS(($AO1081-1)*3+$AP1081+5,$AQ1081+7))="",0,IF(COUNTIF(INDIRECT(ADDRESS(($AO1081-1)*36+($AP1081-1)*12+6,COLUMN())):INDIRECT(ADDRESS(($AO1081-1)*36+($AP1081-1)*12+$AQ1081+4,COLUMN())),INDIRECT(ADDRESS(($AO1081-1)*3+$AP1081+5,$AQ1081+7)))&gt;=1,0,INDIRECT(ADDRESS(($AO1081-1)*3+$AP1081+5,$AQ1081+7)))))</f>
        <v>0</v>
      </c>
      <c r="AS1081" s="304">
        <f ca="1">COUNTIF(INDIRECT("H"&amp;(ROW()+12*(($AO1081-1)*3+$AP1081)-ROW())/12+5):INDIRECT("S"&amp;(ROW()+12*(($AO1081-1)*3+$AP1081)-ROW())/12+5),AR1081)</f>
        <v>0</v>
      </c>
      <c r="AT1081" s="306">
        <f ca="1">IF($AQ1081=1,IF(INDIRECT(ADDRESS(($AO1081-1)*3+$AP1081+5,$AQ1081+20))="",0,INDIRECT(ADDRESS(($AO1081-1)*3+$AP1081+5,$AQ1081+20))),IF(INDIRECT(ADDRESS(($AO1081-1)*3+$AP1081+5,$AQ1081+20))="",0,IF(COUNTIF(INDIRECT(ADDRESS(($AO1081-1)*36+($AP1081-1)*12+6,COLUMN())):INDIRECT(ADDRESS(($AO1081-1)*36+($AP1081-1)*12+$AQ1081+4,COLUMN())),INDIRECT(ADDRESS(($AO1081-1)*3+$AP1081+5,$AQ1081+20)))&gt;=1,0,INDIRECT(ADDRESS(($AO1081-1)*3+$AP1081+5,$AQ1081+20)))))</f>
        <v>0</v>
      </c>
      <c r="AU1081" s="304">
        <f ca="1">COUNTIF(INDIRECT("U"&amp;(ROW()+12*(($AO1081-1)*3+$AP1081)-ROW())/12+5):INDIRECT("AF"&amp;(ROW()+12*(($AO1081-1)*3+$AP1081)-ROW())/12+5),AT1081)</f>
        <v>0</v>
      </c>
      <c r="AV1081" s="304">
        <f ca="1">IF(AND(AR1081+AT1081&gt;0,AS1081+AU1081&gt;0),COUNTIF(AV$6:AV1080,"&gt;0")+1,0)</f>
        <v>0</v>
      </c>
    </row>
    <row r="1082" spans="41:48" x14ac:dyDescent="0.15">
      <c r="AO1082" s="304">
        <v>30</v>
      </c>
      <c r="AP1082" s="304">
        <v>3</v>
      </c>
      <c r="AQ1082" s="304">
        <v>9</v>
      </c>
      <c r="AR1082" s="306">
        <f ca="1">IF($AQ1082=1,IF(INDIRECT(ADDRESS(($AO1082-1)*3+$AP1082+5,$AQ1082+7))="",0,INDIRECT(ADDRESS(($AO1082-1)*3+$AP1082+5,$AQ1082+7))),IF(INDIRECT(ADDRESS(($AO1082-1)*3+$AP1082+5,$AQ1082+7))="",0,IF(COUNTIF(INDIRECT(ADDRESS(($AO1082-1)*36+($AP1082-1)*12+6,COLUMN())):INDIRECT(ADDRESS(($AO1082-1)*36+($AP1082-1)*12+$AQ1082+4,COLUMN())),INDIRECT(ADDRESS(($AO1082-1)*3+$AP1082+5,$AQ1082+7)))&gt;=1,0,INDIRECT(ADDRESS(($AO1082-1)*3+$AP1082+5,$AQ1082+7)))))</f>
        <v>0</v>
      </c>
      <c r="AS1082" s="304">
        <f ca="1">COUNTIF(INDIRECT("H"&amp;(ROW()+12*(($AO1082-1)*3+$AP1082)-ROW())/12+5):INDIRECT("S"&amp;(ROW()+12*(($AO1082-1)*3+$AP1082)-ROW())/12+5),AR1082)</f>
        <v>0</v>
      </c>
      <c r="AT1082" s="306">
        <f ca="1">IF($AQ1082=1,IF(INDIRECT(ADDRESS(($AO1082-1)*3+$AP1082+5,$AQ1082+20))="",0,INDIRECT(ADDRESS(($AO1082-1)*3+$AP1082+5,$AQ1082+20))),IF(INDIRECT(ADDRESS(($AO1082-1)*3+$AP1082+5,$AQ1082+20))="",0,IF(COUNTIF(INDIRECT(ADDRESS(($AO1082-1)*36+($AP1082-1)*12+6,COLUMN())):INDIRECT(ADDRESS(($AO1082-1)*36+($AP1082-1)*12+$AQ1082+4,COLUMN())),INDIRECT(ADDRESS(($AO1082-1)*3+$AP1082+5,$AQ1082+20)))&gt;=1,0,INDIRECT(ADDRESS(($AO1082-1)*3+$AP1082+5,$AQ1082+20)))))</f>
        <v>0</v>
      </c>
      <c r="AU1082" s="304">
        <f ca="1">COUNTIF(INDIRECT("U"&amp;(ROW()+12*(($AO1082-1)*3+$AP1082)-ROW())/12+5):INDIRECT("AF"&amp;(ROW()+12*(($AO1082-1)*3+$AP1082)-ROW())/12+5),AT1082)</f>
        <v>0</v>
      </c>
      <c r="AV1082" s="304">
        <f ca="1">IF(AND(AR1082+AT1082&gt;0,AS1082+AU1082&gt;0),COUNTIF(AV$6:AV1081,"&gt;0")+1,0)</f>
        <v>0</v>
      </c>
    </row>
    <row r="1083" spans="41:48" x14ac:dyDescent="0.15">
      <c r="AO1083" s="304">
        <v>30</v>
      </c>
      <c r="AP1083" s="304">
        <v>3</v>
      </c>
      <c r="AQ1083" s="304">
        <v>10</v>
      </c>
      <c r="AR1083" s="306">
        <f ca="1">IF($AQ1083=1,IF(INDIRECT(ADDRESS(($AO1083-1)*3+$AP1083+5,$AQ1083+7))="",0,INDIRECT(ADDRESS(($AO1083-1)*3+$AP1083+5,$AQ1083+7))),IF(INDIRECT(ADDRESS(($AO1083-1)*3+$AP1083+5,$AQ1083+7))="",0,IF(COUNTIF(INDIRECT(ADDRESS(($AO1083-1)*36+($AP1083-1)*12+6,COLUMN())):INDIRECT(ADDRESS(($AO1083-1)*36+($AP1083-1)*12+$AQ1083+4,COLUMN())),INDIRECT(ADDRESS(($AO1083-1)*3+$AP1083+5,$AQ1083+7)))&gt;=1,0,INDIRECT(ADDRESS(($AO1083-1)*3+$AP1083+5,$AQ1083+7)))))</f>
        <v>0</v>
      </c>
      <c r="AS1083" s="304">
        <f ca="1">COUNTIF(INDIRECT("H"&amp;(ROW()+12*(($AO1083-1)*3+$AP1083)-ROW())/12+5):INDIRECT("S"&amp;(ROW()+12*(($AO1083-1)*3+$AP1083)-ROW())/12+5),AR1083)</f>
        <v>0</v>
      </c>
      <c r="AT1083" s="306">
        <f ca="1">IF($AQ1083=1,IF(INDIRECT(ADDRESS(($AO1083-1)*3+$AP1083+5,$AQ1083+20))="",0,INDIRECT(ADDRESS(($AO1083-1)*3+$AP1083+5,$AQ1083+20))),IF(INDIRECT(ADDRESS(($AO1083-1)*3+$AP1083+5,$AQ1083+20))="",0,IF(COUNTIF(INDIRECT(ADDRESS(($AO1083-1)*36+($AP1083-1)*12+6,COLUMN())):INDIRECT(ADDRESS(($AO1083-1)*36+($AP1083-1)*12+$AQ1083+4,COLUMN())),INDIRECT(ADDRESS(($AO1083-1)*3+$AP1083+5,$AQ1083+20)))&gt;=1,0,INDIRECT(ADDRESS(($AO1083-1)*3+$AP1083+5,$AQ1083+20)))))</f>
        <v>0</v>
      </c>
      <c r="AU1083" s="304">
        <f ca="1">COUNTIF(INDIRECT("U"&amp;(ROW()+12*(($AO1083-1)*3+$AP1083)-ROW())/12+5):INDIRECT("AF"&amp;(ROW()+12*(($AO1083-1)*3+$AP1083)-ROW())/12+5),AT1083)</f>
        <v>0</v>
      </c>
      <c r="AV1083" s="304">
        <f ca="1">IF(AND(AR1083+AT1083&gt;0,AS1083+AU1083&gt;0),COUNTIF(AV$6:AV1082,"&gt;0")+1,0)</f>
        <v>0</v>
      </c>
    </row>
    <row r="1084" spans="41:48" x14ac:dyDescent="0.15">
      <c r="AO1084" s="304">
        <v>30</v>
      </c>
      <c r="AP1084" s="304">
        <v>3</v>
      </c>
      <c r="AQ1084" s="304">
        <v>11</v>
      </c>
      <c r="AR1084" s="306">
        <f ca="1">IF($AQ1084=1,IF(INDIRECT(ADDRESS(($AO1084-1)*3+$AP1084+5,$AQ1084+7))="",0,INDIRECT(ADDRESS(($AO1084-1)*3+$AP1084+5,$AQ1084+7))),IF(INDIRECT(ADDRESS(($AO1084-1)*3+$AP1084+5,$AQ1084+7))="",0,IF(COUNTIF(INDIRECT(ADDRESS(($AO1084-1)*36+($AP1084-1)*12+6,COLUMN())):INDIRECT(ADDRESS(($AO1084-1)*36+($AP1084-1)*12+$AQ1084+4,COLUMN())),INDIRECT(ADDRESS(($AO1084-1)*3+$AP1084+5,$AQ1084+7)))&gt;=1,0,INDIRECT(ADDRESS(($AO1084-1)*3+$AP1084+5,$AQ1084+7)))))</f>
        <v>0</v>
      </c>
      <c r="AS1084" s="304">
        <f ca="1">COUNTIF(INDIRECT("H"&amp;(ROW()+12*(($AO1084-1)*3+$AP1084)-ROW())/12+5):INDIRECT("S"&amp;(ROW()+12*(($AO1084-1)*3+$AP1084)-ROW())/12+5),AR1084)</f>
        <v>0</v>
      </c>
      <c r="AT1084" s="306">
        <f ca="1">IF($AQ1084=1,IF(INDIRECT(ADDRESS(($AO1084-1)*3+$AP1084+5,$AQ1084+20))="",0,INDIRECT(ADDRESS(($AO1084-1)*3+$AP1084+5,$AQ1084+20))),IF(INDIRECT(ADDRESS(($AO1084-1)*3+$AP1084+5,$AQ1084+20))="",0,IF(COUNTIF(INDIRECT(ADDRESS(($AO1084-1)*36+($AP1084-1)*12+6,COLUMN())):INDIRECT(ADDRESS(($AO1084-1)*36+($AP1084-1)*12+$AQ1084+4,COLUMN())),INDIRECT(ADDRESS(($AO1084-1)*3+$AP1084+5,$AQ1084+20)))&gt;=1,0,INDIRECT(ADDRESS(($AO1084-1)*3+$AP1084+5,$AQ1084+20)))))</f>
        <v>0</v>
      </c>
      <c r="AU1084" s="304">
        <f ca="1">COUNTIF(INDIRECT("U"&amp;(ROW()+12*(($AO1084-1)*3+$AP1084)-ROW())/12+5):INDIRECT("AF"&amp;(ROW()+12*(($AO1084-1)*3+$AP1084)-ROW())/12+5),AT1084)</f>
        <v>0</v>
      </c>
      <c r="AV1084" s="304">
        <f ca="1">IF(AND(AR1084+AT1084&gt;0,AS1084+AU1084&gt;0),COUNTIF(AV$6:AV1083,"&gt;0")+1,0)</f>
        <v>0</v>
      </c>
    </row>
    <row r="1085" spans="41:48" x14ac:dyDescent="0.15">
      <c r="AO1085" s="304">
        <v>30</v>
      </c>
      <c r="AP1085" s="304">
        <v>3</v>
      </c>
      <c r="AQ1085" s="304">
        <v>12</v>
      </c>
      <c r="AR1085" s="306">
        <f ca="1">IF($AQ1085=1,IF(INDIRECT(ADDRESS(($AO1085-1)*3+$AP1085+5,$AQ1085+7))="",0,INDIRECT(ADDRESS(($AO1085-1)*3+$AP1085+5,$AQ1085+7))),IF(INDIRECT(ADDRESS(($AO1085-1)*3+$AP1085+5,$AQ1085+7))="",0,IF(COUNTIF(INDIRECT(ADDRESS(($AO1085-1)*36+($AP1085-1)*12+6,COLUMN())):INDIRECT(ADDRESS(($AO1085-1)*36+($AP1085-1)*12+$AQ1085+4,COLUMN())),INDIRECT(ADDRESS(($AO1085-1)*3+$AP1085+5,$AQ1085+7)))&gt;=1,0,INDIRECT(ADDRESS(($AO1085-1)*3+$AP1085+5,$AQ1085+7)))))</f>
        <v>0</v>
      </c>
      <c r="AS1085" s="304">
        <f ca="1">COUNTIF(INDIRECT("H"&amp;(ROW()+12*(($AO1085-1)*3+$AP1085)-ROW())/12+5):INDIRECT("S"&amp;(ROW()+12*(($AO1085-1)*3+$AP1085)-ROW())/12+5),AR1085)</f>
        <v>0</v>
      </c>
      <c r="AT1085" s="306">
        <f ca="1">IF($AQ1085=1,IF(INDIRECT(ADDRESS(($AO1085-1)*3+$AP1085+5,$AQ1085+20))="",0,INDIRECT(ADDRESS(($AO1085-1)*3+$AP1085+5,$AQ1085+20))),IF(INDIRECT(ADDRESS(($AO1085-1)*3+$AP1085+5,$AQ1085+20))="",0,IF(COUNTIF(INDIRECT(ADDRESS(($AO1085-1)*36+($AP1085-1)*12+6,COLUMN())):INDIRECT(ADDRESS(($AO1085-1)*36+($AP1085-1)*12+$AQ1085+4,COLUMN())),INDIRECT(ADDRESS(($AO1085-1)*3+$AP1085+5,$AQ1085+20)))&gt;=1,0,INDIRECT(ADDRESS(($AO1085-1)*3+$AP1085+5,$AQ1085+20)))))</f>
        <v>0</v>
      </c>
      <c r="AU1085" s="304">
        <f ca="1">COUNTIF(INDIRECT("U"&amp;(ROW()+12*(($AO1085-1)*3+$AP1085)-ROW())/12+5):INDIRECT("AF"&amp;(ROW()+12*(($AO1085-1)*3+$AP1085)-ROW())/12+5),AT1085)</f>
        <v>0</v>
      </c>
      <c r="AV1085" s="304">
        <f ca="1">IF(AND(AR1085+AT1085&gt;0,AS1085+AU1085&gt;0),COUNTIF(AV$6:AV1084,"&gt;0")+1,0)</f>
        <v>0</v>
      </c>
    </row>
    <row r="1086" spans="41:48" x14ac:dyDescent="0.15">
      <c r="AO1086" s="304">
        <v>31</v>
      </c>
      <c r="AP1086" s="304">
        <v>1</v>
      </c>
      <c r="AQ1086" s="304">
        <v>1</v>
      </c>
      <c r="AR1086" s="306">
        <f ca="1">IF($AQ1086=1,IF(INDIRECT(ADDRESS(($AO1086-1)*3+$AP1086+5,$AQ1086+7))="",0,INDIRECT(ADDRESS(($AO1086-1)*3+$AP1086+5,$AQ1086+7))),IF(INDIRECT(ADDRESS(($AO1086-1)*3+$AP1086+5,$AQ1086+7))="",0,IF(COUNTIF(INDIRECT(ADDRESS(($AO1086-1)*36+($AP1086-1)*12+6,COLUMN())):INDIRECT(ADDRESS(($AO1086-1)*36+($AP1086-1)*12+$AQ1086+4,COLUMN())),INDIRECT(ADDRESS(($AO1086-1)*3+$AP1086+5,$AQ1086+7)))&gt;=1,0,INDIRECT(ADDRESS(($AO1086-1)*3+$AP1086+5,$AQ1086+7)))))</f>
        <v>0</v>
      </c>
      <c r="AS1086" s="304">
        <f ca="1">COUNTIF(INDIRECT("H"&amp;(ROW()+12*(($AO1086-1)*3+$AP1086)-ROW())/12+5):INDIRECT("S"&amp;(ROW()+12*(($AO1086-1)*3+$AP1086)-ROW())/12+5),AR1086)</f>
        <v>0</v>
      </c>
      <c r="AT1086" s="306">
        <f ca="1">IF($AQ1086=1,IF(INDIRECT(ADDRESS(($AO1086-1)*3+$AP1086+5,$AQ1086+20))="",0,INDIRECT(ADDRESS(($AO1086-1)*3+$AP1086+5,$AQ1086+20))),IF(INDIRECT(ADDRESS(($AO1086-1)*3+$AP1086+5,$AQ1086+20))="",0,IF(COUNTIF(INDIRECT(ADDRESS(($AO1086-1)*36+($AP1086-1)*12+6,COLUMN())):INDIRECT(ADDRESS(($AO1086-1)*36+($AP1086-1)*12+$AQ1086+4,COLUMN())),INDIRECT(ADDRESS(($AO1086-1)*3+$AP1086+5,$AQ1086+20)))&gt;=1,0,INDIRECT(ADDRESS(($AO1086-1)*3+$AP1086+5,$AQ1086+20)))))</f>
        <v>0</v>
      </c>
      <c r="AU1086" s="304">
        <f ca="1">COUNTIF(INDIRECT("U"&amp;(ROW()+12*(($AO1086-1)*3+$AP1086)-ROW())/12+5):INDIRECT("AF"&amp;(ROW()+12*(($AO1086-1)*3+$AP1086)-ROW())/12+5),AT1086)</f>
        <v>0</v>
      </c>
      <c r="AV1086" s="304">
        <f ca="1">IF(AND(AR1086+AT1086&gt;0,AS1086+AU1086&gt;0),1,0)</f>
        <v>0</v>
      </c>
    </row>
    <row r="1087" spans="41:48" x14ac:dyDescent="0.15">
      <c r="AO1087" s="304">
        <v>31</v>
      </c>
      <c r="AP1087" s="304">
        <v>1</v>
      </c>
      <c r="AQ1087" s="304">
        <v>2</v>
      </c>
      <c r="AR1087" s="306">
        <f ca="1">IF($AQ1087=1,IF(INDIRECT(ADDRESS(($AO1087-1)*3+$AP1087+5,$AQ1087+7))="",0,INDIRECT(ADDRESS(($AO1087-1)*3+$AP1087+5,$AQ1087+7))),IF(INDIRECT(ADDRESS(($AO1087-1)*3+$AP1087+5,$AQ1087+7))="",0,IF(COUNTIF(INDIRECT(ADDRESS(($AO1087-1)*36+($AP1087-1)*12+6,COLUMN())):INDIRECT(ADDRESS(($AO1087-1)*36+($AP1087-1)*12+$AQ1087+4,COLUMN())),INDIRECT(ADDRESS(($AO1087-1)*3+$AP1087+5,$AQ1087+7)))&gt;=1,0,INDIRECT(ADDRESS(($AO1087-1)*3+$AP1087+5,$AQ1087+7)))))</f>
        <v>0</v>
      </c>
      <c r="AS1087" s="304">
        <f ca="1">COUNTIF(INDIRECT("H"&amp;(ROW()+12*(($AO1087-1)*3+$AP1087)-ROW())/12+5):INDIRECT("S"&amp;(ROW()+12*(($AO1087-1)*3+$AP1087)-ROW())/12+5),AR1087)</f>
        <v>0</v>
      </c>
      <c r="AT1087" s="306">
        <f ca="1">IF($AQ1087=1,IF(INDIRECT(ADDRESS(($AO1087-1)*3+$AP1087+5,$AQ1087+20))="",0,INDIRECT(ADDRESS(($AO1087-1)*3+$AP1087+5,$AQ1087+20))),IF(INDIRECT(ADDRESS(($AO1087-1)*3+$AP1087+5,$AQ1087+20))="",0,IF(COUNTIF(INDIRECT(ADDRESS(($AO1087-1)*36+($AP1087-1)*12+6,COLUMN())):INDIRECT(ADDRESS(($AO1087-1)*36+($AP1087-1)*12+$AQ1087+4,COLUMN())),INDIRECT(ADDRESS(($AO1087-1)*3+$AP1087+5,$AQ1087+20)))&gt;=1,0,INDIRECT(ADDRESS(($AO1087-1)*3+$AP1087+5,$AQ1087+20)))))</f>
        <v>0</v>
      </c>
      <c r="AU1087" s="304">
        <f ca="1">COUNTIF(INDIRECT("U"&amp;(ROW()+12*(($AO1087-1)*3+$AP1087)-ROW())/12+5):INDIRECT("AF"&amp;(ROW()+12*(($AO1087-1)*3+$AP1087)-ROW())/12+5),AT1087)</f>
        <v>0</v>
      </c>
      <c r="AV1087" s="304">
        <f ca="1">IF(AND(AR1087+AT1087&gt;0,AS1087+AU1087&gt;0),COUNTIF(AV$6:AV1086,"&gt;0")+1,0)</f>
        <v>0</v>
      </c>
    </row>
    <row r="1088" spans="41:48" x14ac:dyDescent="0.15">
      <c r="AO1088" s="304">
        <v>31</v>
      </c>
      <c r="AP1088" s="304">
        <v>1</v>
      </c>
      <c r="AQ1088" s="304">
        <v>3</v>
      </c>
      <c r="AR1088" s="306">
        <f ca="1">IF($AQ1088=1,IF(INDIRECT(ADDRESS(($AO1088-1)*3+$AP1088+5,$AQ1088+7))="",0,INDIRECT(ADDRESS(($AO1088-1)*3+$AP1088+5,$AQ1088+7))),IF(INDIRECT(ADDRESS(($AO1088-1)*3+$AP1088+5,$AQ1088+7))="",0,IF(COUNTIF(INDIRECT(ADDRESS(($AO1088-1)*36+($AP1088-1)*12+6,COLUMN())):INDIRECT(ADDRESS(($AO1088-1)*36+($AP1088-1)*12+$AQ1088+4,COLUMN())),INDIRECT(ADDRESS(($AO1088-1)*3+$AP1088+5,$AQ1088+7)))&gt;=1,0,INDIRECT(ADDRESS(($AO1088-1)*3+$AP1088+5,$AQ1088+7)))))</f>
        <v>0</v>
      </c>
      <c r="AS1088" s="304">
        <f ca="1">COUNTIF(INDIRECT("H"&amp;(ROW()+12*(($AO1088-1)*3+$AP1088)-ROW())/12+5):INDIRECT("S"&amp;(ROW()+12*(($AO1088-1)*3+$AP1088)-ROW())/12+5),AR1088)</f>
        <v>0</v>
      </c>
      <c r="AT1088" s="306">
        <f ca="1">IF($AQ1088=1,IF(INDIRECT(ADDRESS(($AO1088-1)*3+$AP1088+5,$AQ1088+20))="",0,INDIRECT(ADDRESS(($AO1088-1)*3+$AP1088+5,$AQ1088+20))),IF(INDIRECT(ADDRESS(($AO1088-1)*3+$AP1088+5,$AQ1088+20))="",0,IF(COUNTIF(INDIRECT(ADDRESS(($AO1088-1)*36+($AP1088-1)*12+6,COLUMN())):INDIRECT(ADDRESS(($AO1088-1)*36+($AP1088-1)*12+$AQ1088+4,COLUMN())),INDIRECT(ADDRESS(($AO1088-1)*3+$AP1088+5,$AQ1088+20)))&gt;=1,0,INDIRECT(ADDRESS(($AO1088-1)*3+$AP1088+5,$AQ1088+20)))))</f>
        <v>0</v>
      </c>
      <c r="AU1088" s="304">
        <f ca="1">COUNTIF(INDIRECT("U"&amp;(ROW()+12*(($AO1088-1)*3+$AP1088)-ROW())/12+5):INDIRECT("AF"&amp;(ROW()+12*(($AO1088-1)*3+$AP1088)-ROW())/12+5),AT1088)</f>
        <v>0</v>
      </c>
      <c r="AV1088" s="304">
        <f ca="1">IF(AND(AR1088+AT1088&gt;0,AS1088+AU1088&gt;0),COUNTIF(AV$6:AV1087,"&gt;0")+1,0)</f>
        <v>0</v>
      </c>
    </row>
    <row r="1089" spans="41:48" x14ac:dyDescent="0.15">
      <c r="AO1089" s="304">
        <v>31</v>
      </c>
      <c r="AP1089" s="304">
        <v>1</v>
      </c>
      <c r="AQ1089" s="304">
        <v>4</v>
      </c>
      <c r="AR1089" s="306">
        <f ca="1">IF($AQ1089=1,IF(INDIRECT(ADDRESS(($AO1089-1)*3+$AP1089+5,$AQ1089+7))="",0,INDIRECT(ADDRESS(($AO1089-1)*3+$AP1089+5,$AQ1089+7))),IF(INDIRECT(ADDRESS(($AO1089-1)*3+$AP1089+5,$AQ1089+7))="",0,IF(COUNTIF(INDIRECT(ADDRESS(($AO1089-1)*36+($AP1089-1)*12+6,COLUMN())):INDIRECT(ADDRESS(($AO1089-1)*36+($AP1089-1)*12+$AQ1089+4,COLUMN())),INDIRECT(ADDRESS(($AO1089-1)*3+$AP1089+5,$AQ1089+7)))&gt;=1,0,INDIRECT(ADDRESS(($AO1089-1)*3+$AP1089+5,$AQ1089+7)))))</f>
        <v>0</v>
      </c>
      <c r="AS1089" s="304">
        <f ca="1">COUNTIF(INDIRECT("H"&amp;(ROW()+12*(($AO1089-1)*3+$AP1089)-ROW())/12+5):INDIRECT("S"&amp;(ROW()+12*(($AO1089-1)*3+$AP1089)-ROW())/12+5),AR1089)</f>
        <v>0</v>
      </c>
      <c r="AT1089" s="306">
        <f ca="1">IF($AQ1089=1,IF(INDIRECT(ADDRESS(($AO1089-1)*3+$AP1089+5,$AQ1089+20))="",0,INDIRECT(ADDRESS(($AO1089-1)*3+$AP1089+5,$AQ1089+20))),IF(INDIRECT(ADDRESS(($AO1089-1)*3+$AP1089+5,$AQ1089+20))="",0,IF(COUNTIF(INDIRECT(ADDRESS(($AO1089-1)*36+($AP1089-1)*12+6,COLUMN())):INDIRECT(ADDRESS(($AO1089-1)*36+($AP1089-1)*12+$AQ1089+4,COLUMN())),INDIRECT(ADDRESS(($AO1089-1)*3+$AP1089+5,$AQ1089+20)))&gt;=1,0,INDIRECT(ADDRESS(($AO1089-1)*3+$AP1089+5,$AQ1089+20)))))</f>
        <v>0</v>
      </c>
      <c r="AU1089" s="304">
        <f ca="1">COUNTIF(INDIRECT("U"&amp;(ROW()+12*(($AO1089-1)*3+$AP1089)-ROW())/12+5):INDIRECT("AF"&amp;(ROW()+12*(($AO1089-1)*3+$AP1089)-ROW())/12+5),AT1089)</f>
        <v>0</v>
      </c>
      <c r="AV1089" s="304">
        <f ca="1">IF(AND(AR1089+AT1089&gt;0,AS1089+AU1089&gt;0),COUNTIF(AV$6:AV1088,"&gt;0")+1,0)</f>
        <v>0</v>
      </c>
    </row>
    <row r="1090" spans="41:48" x14ac:dyDescent="0.15">
      <c r="AO1090" s="304">
        <v>31</v>
      </c>
      <c r="AP1090" s="304">
        <v>1</v>
      </c>
      <c r="AQ1090" s="304">
        <v>5</v>
      </c>
      <c r="AR1090" s="306">
        <f ca="1">IF($AQ1090=1,IF(INDIRECT(ADDRESS(($AO1090-1)*3+$AP1090+5,$AQ1090+7))="",0,INDIRECT(ADDRESS(($AO1090-1)*3+$AP1090+5,$AQ1090+7))),IF(INDIRECT(ADDRESS(($AO1090-1)*3+$AP1090+5,$AQ1090+7))="",0,IF(COUNTIF(INDIRECT(ADDRESS(($AO1090-1)*36+($AP1090-1)*12+6,COLUMN())):INDIRECT(ADDRESS(($AO1090-1)*36+($AP1090-1)*12+$AQ1090+4,COLUMN())),INDIRECT(ADDRESS(($AO1090-1)*3+$AP1090+5,$AQ1090+7)))&gt;=1,0,INDIRECT(ADDRESS(($AO1090-1)*3+$AP1090+5,$AQ1090+7)))))</f>
        <v>0</v>
      </c>
      <c r="AS1090" s="304">
        <f ca="1">COUNTIF(INDIRECT("H"&amp;(ROW()+12*(($AO1090-1)*3+$AP1090)-ROW())/12+5):INDIRECT("S"&amp;(ROW()+12*(($AO1090-1)*3+$AP1090)-ROW())/12+5),AR1090)</f>
        <v>0</v>
      </c>
      <c r="AT1090" s="306">
        <f ca="1">IF($AQ1090=1,IF(INDIRECT(ADDRESS(($AO1090-1)*3+$AP1090+5,$AQ1090+20))="",0,INDIRECT(ADDRESS(($AO1090-1)*3+$AP1090+5,$AQ1090+20))),IF(INDIRECT(ADDRESS(($AO1090-1)*3+$AP1090+5,$AQ1090+20))="",0,IF(COUNTIF(INDIRECT(ADDRESS(($AO1090-1)*36+($AP1090-1)*12+6,COLUMN())):INDIRECT(ADDRESS(($AO1090-1)*36+($AP1090-1)*12+$AQ1090+4,COLUMN())),INDIRECT(ADDRESS(($AO1090-1)*3+$AP1090+5,$AQ1090+20)))&gt;=1,0,INDIRECT(ADDRESS(($AO1090-1)*3+$AP1090+5,$AQ1090+20)))))</f>
        <v>0</v>
      </c>
      <c r="AU1090" s="304">
        <f ca="1">COUNTIF(INDIRECT("U"&amp;(ROW()+12*(($AO1090-1)*3+$AP1090)-ROW())/12+5):INDIRECT("AF"&amp;(ROW()+12*(($AO1090-1)*3+$AP1090)-ROW())/12+5),AT1090)</f>
        <v>0</v>
      </c>
      <c r="AV1090" s="304">
        <f ca="1">IF(AND(AR1090+AT1090&gt;0,AS1090+AU1090&gt;0),COUNTIF(AV$6:AV1089,"&gt;0")+1,0)</f>
        <v>0</v>
      </c>
    </row>
    <row r="1091" spans="41:48" x14ac:dyDescent="0.15">
      <c r="AO1091" s="304">
        <v>31</v>
      </c>
      <c r="AP1091" s="304">
        <v>1</v>
      </c>
      <c r="AQ1091" s="304">
        <v>6</v>
      </c>
      <c r="AR1091" s="306">
        <f ca="1">IF($AQ1091=1,IF(INDIRECT(ADDRESS(($AO1091-1)*3+$AP1091+5,$AQ1091+7))="",0,INDIRECT(ADDRESS(($AO1091-1)*3+$AP1091+5,$AQ1091+7))),IF(INDIRECT(ADDRESS(($AO1091-1)*3+$AP1091+5,$AQ1091+7))="",0,IF(COUNTIF(INDIRECT(ADDRESS(($AO1091-1)*36+($AP1091-1)*12+6,COLUMN())):INDIRECT(ADDRESS(($AO1091-1)*36+($AP1091-1)*12+$AQ1091+4,COLUMN())),INDIRECT(ADDRESS(($AO1091-1)*3+$AP1091+5,$AQ1091+7)))&gt;=1,0,INDIRECT(ADDRESS(($AO1091-1)*3+$AP1091+5,$AQ1091+7)))))</f>
        <v>0</v>
      </c>
      <c r="AS1091" s="304">
        <f ca="1">COUNTIF(INDIRECT("H"&amp;(ROW()+12*(($AO1091-1)*3+$AP1091)-ROW())/12+5):INDIRECT("S"&amp;(ROW()+12*(($AO1091-1)*3+$AP1091)-ROW())/12+5),AR1091)</f>
        <v>0</v>
      </c>
      <c r="AT1091" s="306">
        <f ca="1">IF($AQ1091=1,IF(INDIRECT(ADDRESS(($AO1091-1)*3+$AP1091+5,$AQ1091+20))="",0,INDIRECT(ADDRESS(($AO1091-1)*3+$AP1091+5,$AQ1091+20))),IF(INDIRECT(ADDRESS(($AO1091-1)*3+$AP1091+5,$AQ1091+20))="",0,IF(COUNTIF(INDIRECT(ADDRESS(($AO1091-1)*36+($AP1091-1)*12+6,COLUMN())):INDIRECT(ADDRESS(($AO1091-1)*36+($AP1091-1)*12+$AQ1091+4,COLUMN())),INDIRECT(ADDRESS(($AO1091-1)*3+$AP1091+5,$AQ1091+20)))&gt;=1,0,INDIRECT(ADDRESS(($AO1091-1)*3+$AP1091+5,$AQ1091+20)))))</f>
        <v>0</v>
      </c>
      <c r="AU1091" s="304">
        <f ca="1">COUNTIF(INDIRECT("U"&amp;(ROW()+12*(($AO1091-1)*3+$AP1091)-ROW())/12+5):INDIRECT("AF"&amp;(ROW()+12*(($AO1091-1)*3+$AP1091)-ROW())/12+5),AT1091)</f>
        <v>0</v>
      </c>
      <c r="AV1091" s="304">
        <f ca="1">IF(AND(AR1091+AT1091&gt;0,AS1091+AU1091&gt;0),COUNTIF(AV$6:AV1090,"&gt;0")+1,0)</f>
        <v>0</v>
      </c>
    </row>
    <row r="1092" spans="41:48" x14ac:dyDescent="0.15">
      <c r="AO1092" s="304">
        <v>31</v>
      </c>
      <c r="AP1092" s="304">
        <v>1</v>
      </c>
      <c r="AQ1092" s="304">
        <v>7</v>
      </c>
      <c r="AR1092" s="306">
        <f ca="1">IF($AQ1092=1,IF(INDIRECT(ADDRESS(($AO1092-1)*3+$AP1092+5,$AQ1092+7))="",0,INDIRECT(ADDRESS(($AO1092-1)*3+$AP1092+5,$AQ1092+7))),IF(INDIRECT(ADDRESS(($AO1092-1)*3+$AP1092+5,$AQ1092+7))="",0,IF(COUNTIF(INDIRECT(ADDRESS(($AO1092-1)*36+($AP1092-1)*12+6,COLUMN())):INDIRECT(ADDRESS(($AO1092-1)*36+($AP1092-1)*12+$AQ1092+4,COLUMN())),INDIRECT(ADDRESS(($AO1092-1)*3+$AP1092+5,$AQ1092+7)))&gt;=1,0,INDIRECT(ADDRESS(($AO1092-1)*3+$AP1092+5,$AQ1092+7)))))</f>
        <v>0</v>
      </c>
      <c r="AS1092" s="304">
        <f ca="1">COUNTIF(INDIRECT("H"&amp;(ROW()+12*(($AO1092-1)*3+$AP1092)-ROW())/12+5):INDIRECT("S"&amp;(ROW()+12*(($AO1092-1)*3+$AP1092)-ROW())/12+5),AR1092)</f>
        <v>0</v>
      </c>
      <c r="AT1092" s="306">
        <f ca="1">IF($AQ1092=1,IF(INDIRECT(ADDRESS(($AO1092-1)*3+$AP1092+5,$AQ1092+20))="",0,INDIRECT(ADDRESS(($AO1092-1)*3+$AP1092+5,$AQ1092+20))),IF(INDIRECT(ADDRESS(($AO1092-1)*3+$AP1092+5,$AQ1092+20))="",0,IF(COUNTIF(INDIRECT(ADDRESS(($AO1092-1)*36+($AP1092-1)*12+6,COLUMN())):INDIRECT(ADDRESS(($AO1092-1)*36+($AP1092-1)*12+$AQ1092+4,COLUMN())),INDIRECT(ADDRESS(($AO1092-1)*3+$AP1092+5,$AQ1092+20)))&gt;=1,0,INDIRECT(ADDRESS(($AO1092-1)*3+$AP1092+5,$AQ1092+20)))))</f>
        <v>0</v>
      </c>
      <c r="AU1092" s="304">
        <f ca="1">COUNTIF(INDIRECT("U"&amp;(ROW()+12*(($AO1092-1)*3+$AP1092)-ROW())/12+5):INDIRECT("AF"&amp;(ROW()+12*(($AO1092-1)*3+$AP1092)-ROW())/12+5),AT1092)</f>
        <v>0</v>
      </c>
      <c r="AV1092" s="304">
        <f ca="1">IF(AND(AR1092+AT1092&gt;0,AS1092+AU1092&gt;0),COUNTIF(AV$6:AV1091,"&gt;0")+1,0)</f>
        <v>0</v>
      </c>
    </row>
    <row r="1093" spans="41:48" x14ac:dyDescent="0.15">
      <c r="AO1093" s="304">
        <v>31</v>
      </c>
      <c r="AP1093" s="304">
        <v>1</v>
      </c>
      <c r="AQ1093" s="304">
        <v>8</v>
      </c>
      <c r="AR1093" s="306">
        <f ca="1">IF($AQ1093=1,IF(INDIRECT(ADDRESS(($AO1093-1)*3+$AP1093+5,$AQ1093+7))="",0,INDIRECT(ADDRESS(($AO1093-1)*3+$AP1093+5,$AQ1093+7))),IF(INDIRECT(ADDRESS(($AO1093-1)*3+$AP1093+5,$AQ1093+7))="",0,IF(COUNTIF(INDIRECT(ADDRESS(($AO1093-1)*36+($AP1093-1)*12+6,COLUMN())):INDIRECT(ADDRESS(($AO1093-1)*36+($AP1093-1)*12+$AQ1093+4,COLUMN())),INDIRECT(ADDRESS(($AO1093-1)*3+$AP1093+5,$AQ1093+7)))&gt;=1,0,INDIRECT(ADDRESS(($AO1093-1)*3+$AP1093+5,$AQ1093+7)))))</f>
        <v>0</v>
      </c>
      <c r="AS1093" s="304">
        <f ca="1">COUNTIF(INDIRECT("H"&amp;(ROW()+12*(($AO1093-1)*3+$AP1093)-ROW())/12+5):INDIRECT("S"&amp;(ROW()+12*(($AO1093-1)*3+$AP1093)-ROW())/12+5),AR1093)</f>
        <v>0</v>
      </c>
      <c r="AT1093" s="306">
        <f ca="1">IF($AQ1093=1,IF(INDIRECT(ADDRESS(($AO1093-1)*3+$AP1093+5,$AQ1093+20))="",0,INDIRECT(ADDRESS(($AO1093-1)*3+$AP1093+5,$AQ1093+20))),IF(INDIRECT(ADDRESS(($AO1093-1)*3+$AP1093+5,$AQ1093+20))="",0,IF(COUNTIF(INDIRECT(ADDRESS(($AO1093-1)*36+($AP1093-1)*12+6,COLUMN())):INDIRECT(ADDRESS(($AO1093-1)*36+($AP1093-1)*12+$AQ1093+4,COLUMN())),INDIRECT(ADDRESS(($AO1093-1)*3+$AP1093+5,$AQ1093+20)))&gt;=1,0,INDIRECT(ADDRESS(($AO1093-1)*3+$AP1093+5,$AQ1093+20)))))</f>
        <v>0</v>
      </c>
      <c r="AU1093" s="304">
        <f ca="1">COUNTIF(INDIRECT("U"&amp;(ROW()+12*(($AO1093-1)*3+$AP1093)-ROW())/12+5):INDIRECT("AF"&amp;(ROW()+12*(($AO1093-1)*3+$AP1093)-ROW())/12+5),AT1093)</f>
        <v>0</v>
      </c>
      <c r="AV1093" s="304">
        <f ca="1">IF(AND(AR1093+AT1093&gt;0,AS1093+AU1093&gt;0),COUNTIF(AV$6:AV1092,"&gt;0")+1,0)</f>
        <v>0</v>
      </c>
    </row>
    <row r="1094" spans="41:48" x14ac:dyDescent="0.15">
      <c r="AO1094" s="304">
        <v>31</v>
      </c>
      <c r="AP1094" s="304">
        <v>1</v>
      </c>
      <c r="AQ1094" s="304">
        <v>9</v>
      </c>
      <c r="AR1094" s="306">
        <f ca="1">IF($AQ1094=1,IF(INDIRECT(ADDRESS(($AO1094-1)*3+$AP1094+5,$AQ1094+7))="",0,INDIRECT(ADDRESS(($AO1094-1)*3+$AP1094+5,$AQ1094+7))),IF(INDIRECT(ADDRESS(($AO1094-1)*3+$AP1094+5,$AQ1094+7))="",0,IF(COUNTIF(INDIRECT(ADDRESS(($AO1094-1)*36+($AP1094-1)*12+6,COLUMN())):INDIRECT(ADDRESS(($AO1094-1)*36+($AP1094-1)*12+$AQ1094+4,COLUMN())),INDIRECT(ADDRESS(($AO1094-1)*3+$AP1094+5,$AQ1094+7)))&gt;=1,0,INDIRECT(ADDRESS(($AO1094-1)*3+$AP1094+5,$AQ1094+7)))))</f>
        <v>0</v>
      </c>
      <c r="AS1094" s="304">
        <f ca="1">COUNTIF(INDIRECT("H"&amp;(ROW()+12*(($AO1094-1)*3+$AP1094)-ROW())/12+5):INDIRECT("S"&amp;(ROW()+12*(($AO1094-1)*3+$AP1094)-ROW())/12+5),AR1094)</f>
        <v>0</v>
      </c>
      <c r="AT1094" s="306">
        <f ca="1">IF($AQ1094=1,IF(INDIRECT(ADDRESS(($AO1094-1)*3+$AP1094+5,$AQ1094+20))="",0,INDIRECT(ADDRESS(($AO1094-1)*3+$AP1094+5,$AQ1094+20))),IF(INDIRECT(ADDRESS(($AO1094-1)*3+$AP1094+5,$AQ1094+20))="",0,IF(COUNTIF(INDIRECT(ADDRESS(($AO1094-1)*36+($AP1094-1)*12+6,COLUMN())):INDIRECT(ADDRESS(($AO1094-1)*36+($AP1094-1)*12+$AQ1094+4,COLUMN())),INDIRECT(ADDRESS(($AO1094-1)*3+$AP1094+5,$AQ1094+20)))&gt;=1,0,INDIRECT(ADDRESS(($AO1094-1)*3+$AP1094+5,$AQ1094+20)))))</f>
        <v>0</v>
      </c>
      <c r="AU1094" s="304">
        <f ca="1">COUNTIF(INDIRECT("U"&amp;(ROW()+12*(($AO1094-1)*3+$AP1094)-ROW())/12+5):INDIRECT("AF"&amp;(ROW()+12*(($AO1094-1)*3+$AP1094)-ROW())/12+5),AT1094)</f>
        <v>0</v>
      </c>
      <c r="AV1094" s="304">
        <f ca="1">IF(AND(AR1094+AT1094&gt;0,AS1094+AU1094&gt;0),COUNTIF(AV$6:AV1093,"&gt;0")+1,0)</f>
        <v>0</v>
      </c>
    </row>
    <row r="1095" spans="41:48" x14ac:dyDescent="0.15">
      <c r="AO1095" s="304">
        <v>31</v>
      </c>
      <c r="AP1095" s="304">
        <v>1</v>
      </c>
      <c r="AQ1095" s="304">
        <v>10</v>
      </c>
      <c r="AR1095" s="306">
        <f ca="1">IF($AQ1095=1,IF(INDIRECT(ADDRESS(($AO1095-1)*3+$AP1095+5,$AQ1095+7))="",0,INDIRECT(ADDRESS(($AO1095-1)*3+$AP1095+5,$AQ1095+7))),IF(INDIRECT(ADDRESS(($AO1095-1)*3+$AP1095+5,$AQ1095+7))="",0,IF(COUNTIF(INDIRECT(ADDRESS(($AO1095-1)*36+($AP1095-1)*12+6,COLUMN())):INDIRECT(ADDRESS(($AO1095-1)*36+($AP1095-1)*12+$AQ1095+4,COLUMN())),INDIRECT(ADDRESS(($AO1095-1)*3+$AP1095+5,$AQ1095+7)))&gt;=1,0,INDIRECT(ADDRESS(($AO1095-1)*3+$AP1095+5,$AQ1095+7)))))</f>
        <v>0</v>
      </c>
      <c r="AS1095" s="304">
        <f ca="1">COUNTIF(INDIRECT("H"&amp;(ROW()+12*(($AO1095-1)*3+$AP1095)-ROW())/12+5):INDIRECT("S"&amp;(ROW()+12*(($AO1095-1)*3+$AP1095)-ROW())/12+5),AR1095)</f>
        <v>0</v>
      </c>
      <c r="AT1095" s="306">
        <f ca="1">IF($AQ1095=1,IF(INDIRECT(ADDRESS(($AO1095-1)*3+$AP1095+5,$AQ1095+20))="",0,INDIRECT(ADDRESS(($AO1095-1)*3+$AP1095+5,$AQ1095+20))),IF(INDIRECT(ADDRESS(($AO1095-1)*3+$AP1095+5,$AQ1095+20))="",0,IF(COUNTIF(INDIRECT(ADDRESS(($AO1095-1)*36+($AP1095-1)*12+6,COLUMN())):INDIRECT(ADDRESS(($AO1095-1)*36+($AP1095-1)*12+$AQ1095+4,COLUMN())),INDIRECT(ADDRESS(($AO1095-1)*3+$AP1095+5,$AQ1095+20)))&gt;=1,0,INDIRECT(ADDRESS(($AO1095-1)*3+$AP1095+5,$AQ1095+20)))))</f>
        <v>0</v>
      </c>
      <c r="AU1095" s="304">
        <f ca="1">COUNTIF(INDIRECT("U"&amp;(ROW()+12*(($AO1095-1)*3+$AP1095)-ROW())/12+5):INDIRECT("AF"&amp;(ROW()+12*(($AO1095-1)*3+$AP1095)-ROW())/12+5),AT1095)</f>
        <v>0</v>
      </c>
      <c r="AV1095" s="304">
        <f ca="1">IF(AND(AR1095+AT1095&gt;0,AS1095+AU1095&gt;0),COUNTIF(AV$6:AV1094,"&gt;0")+1,0)</f>
        <v>0</v>
      </c>
    </row>
    <row r="1096" spans="41:48" x14ac:dyDescent="0.15">
      <c r="AO1096" s="304">
        <v>31</v>
      </c>
      <c r="AP1096" s="304">
        <v>1</v>
      </c>
      <c r="AQ1096" s="304">
        <v>11</v>
      </c>
      <c r="AR1096" s="306">
        <f ca="1">IF($AQ1096=1,IF(INDIRECT(ADDRESS(($AO1096-1)*3+$AP1096+5,$AQ1096+7))="",0,INDIRECT(ADDRESS(($AO1096-1)*3+$AP1096+5,$AQ1096+7))),IF(INDIRECT(ADDRESS(($AO1096-1)*3+$AP1096+5,$AQ1096+7))="",0,IF(COUNTIF(INDIRECT(ADDRESS(($AO1096-1)*36+($AP1096-1)*12+6,COLUMN())):INDIRECT(ADDRESS(($AO1096-1)*36+($AP1096-1)*12+$AQ1096+4,COLUMN())),INDIRECT(ADDRESS(($AO1096-1)*3+$AP1096+5,$AQ1096+7)))&gt;=1,0,INDIRECT(ADDRESS(($AO1096-1)*3+$AP1096+5,$AQ1096+7)))))</f>
        <v>0</v>
      </c>
      <c r="AS1096" s="304">
        <f ca="1">COUNTIF(INDIRECT("H"&amp;(ROW()+12*(($AO1096-1)*3+$AP1096)-ROW())/12+5):INDIRECT("S"&amp;(ROW()+12*(($AO1096-1)*3+$AP1096)-ROW())/12+5),AR1096)</f>
        <v>0</v>
      </c>
      <c r="AT1096" s="306">
        <f ca="1">IF($AQ1096=1,IF(INDIRECT(ADDRESS(($AO1096-1)*3+$AP1096+5,$AQ1096+20))="",0,INDIRECT(ADDRESS(($AO1096-1)*3+$AP1096+5,$AQ1096+20))),IF(INDIRECT(ADDRESS(($AO1096-1)*3+$AP1096+5,$AQ1096+20))="",0,IF(COUNTIF(INDIRECT(ADDRESS(($AO1096-1)*36+($AP1096-1)*12+6,COLUMN())):INDIRECT(ADDRESS(($AO1096-1)*36+($AP1096-1)*12+$AQ1096+4,COLUMN())),INDIRECT(ADDRESS(($AO1096-1)*3+$AP1096+5,$AQ1096+20)))&gt;=1,0,INDIRECT(ADDRESS(($AO1096-1)*3+$AP1096+5,$AQ1096+20)))))</f>
        <v>0</v>
      </c>
      <c r="AU1096" s="304">
        <f ca="1">COUNTIF(INDIRECT("U"&amp;(ROW()+12*(($AO1096-1)*3+$AP1096)-ROW())/12+5):INDIRECT("AF"&amp;(ROW()+12*(($AO1096-1)*3+$AP1096)-ROW())/12+5),AT1096)</f>
        <v>0</v>
      </c>
      <c r="AV1096" s="304">
        <f ca="1">IF(AND(AR1096+AT1096&gt;0,AS1096+AU1096&gt;0),COUNTIF(AV$6:AV1095,"&gt;0")+1,0)</f>
        <v>0</v>
      </c>
    </row>
    <row r="1097" spans="41:48" x14ac:dyDescent="0.15">
      <c r="AO1097" s="304">
        <v>31</v>
      </c>
      <c r="AP1097" s="304">
        <v>1</v>
      </c>
      <c r="AQ1097" s="304">
        <v>12</v>
      </c>
      <c r="AR1097" s="306">
        <f ca="1">IF($AQ1097=1,IF(INDIRECT(ADDRESS(($AO1097-1)*3+$AP1097+5,$AQ1097+7))="",0,INDIRECT(ADDRESS(($AO1097-1)*3+$AP1097+5,$AQ1097+7))),IF(INDIRECT(ADDRESS(($AO1097-1)*3+$AP1097+5,$AQ1097+7))="",0,IF(COUNTIF(INDIRECT(ADDRESS(($AO1097-1)*36+($AP1097-1)*12+6,COLUMN())):INDIRECT(ADDRESS(($AO1097-1)*36+($AP1097-1)*12+$AQ1097+4,COLUMN())),INDIRECT(ADDRESS(($AO1097-1)*3+$AP1097+5,$AQ1097+7)))&gt;=1,0,INDIRECT(ADDRESS(($AO1097-1)*3+$AP1097+5,$AQ1097+7)))))</f>
        <v>0</v>
      </c>
      <c r="AS1097" s="304">
        <f ca="1">COUNTIF(INDIRECT("H"&amp;(ROW()+12*(($AO1097-1)*3+$AP1097)-ROW())/12+5):INDIRECT("S"&amp;(ROW()+12*(($AO1097-1)*3+$AP1097)-ROW())/12+5),AR1097)</f>
        <v>0</v>
      </c>
      <c r="AT1097" s="306">
        <f ca="1">IF($AQ1097=1,IF(INDIRECT(ADDRESS(($AO1097-1)*3+$AP1097+5,$AQ1097+20))="",0,INDIRECT(ADDRESS(($AO1097-1)*3+$AP1097+5,$AQ1097+20))),IF(INDIRECT(ADDRESS(($AO1097-1)*3+$AP1097+5,$AQ1097+20))="",0,IF(COUNTIF(INDIRECT(ADDRESS(($AO1097-1)*36+($AP1097-1)*12+6,COLUMN())):INDIRECT(ADDRESS(($AO1097-1)*36+($AP1097-1)*12+$AQ1097+4,COLUMN())),INDIRECT(ADDRESS(($AO1097-1)*3+$AP1097+5,$AQ1097+20)))&gt;=1,0,INDIRECT(ADDRESS(($AO1097-1)*3+$AP1097+5,$AQ1097+20)))))</f>
        <v>0</v>
      </c>
      <c r="AU1097" s="304">
        <f ca="1">COUNTIF(INDIRECT("U"&amp;(ROW()+12*(($AO1097-1)*3+$AP1097)-ROW())/12+5):INDIRECT("AF"&amp;(ROW()+12*(($AO1097-1)*3+$AP1097)-ROW())/12+5),AT1097)</f>
        <v>0</v>
      </c>
      <c r="AV1097" s="304">
        <f ca="1">IF(AND(AR1097+AT1097&gt;0,AS1097+AU1097&gt;0),COUNTIF(AV$6:AV1096,"&gt;0")+1,0)</f>
        <v>0</v>
      </c>
    </row>
    <row r="1098" spans="41:48" x14ac:dyDescent="0.15">
      <c r="AO1098" s="304">
        <v>31</v>
      </c>
      <c r="AP1098" s="304">
        <v>2</v>
      </c>
      <c r="AQ1098" s="304">
        <v>1</v>
      </c>
      <c r="AR1098" s="306">
        <f ca="1">IF($AQ1098=1,IF(INDIRECT(ADDRESS(($AO1098-1)*3+$AP1098+5,$AQ1098+7))="",0,INDIRECT(ADDRESS(($AO1098-1)*3+$AP1098+5,$AQ1098+7))),IF(INDIRECT(ADDRESS(($AO1098-1)*3+$AP1098+5,$AQ1098+7))="",0,IF(COUNTIF(INDIRECT(ADDRESS(($AO1098-1)*36+($AP1098-1)*12+6,COLUMN())):INDIRECT(ADDRESS(($AO1098-1)*36+($AP1098-1)*12+$AQ1098+4,COLUMN())),INDIRECT(ADDRESS(($AO1098-1)*3+$AP1098+5,$AQ1098+7)))&gt;=1,0,INDIRECT(ADDRESS(($AO1098-1)*3+$AP1098+5,$AQ1098+7)))))</f>
        <v>0</v>
      </c>
      <c r="AS1098" s="304">
        <f ca="1">COUNTIF(INDIRECT("H"&amp;(ROW()+12*(($AO1098-1)*3+$AP1098)-ROW())/12+5):INDIRECT("S"&amp;(ROW()+12*(($AO1098-1)*3+$AP1098)-ROW())/12+5),AR1098)</f>
        <v>0</v>
      </c>
      <c r="AT1098" s="306">
        <f ca="1">IF($AQ1098=1,IF(INDIRECT(ADDRESS(($AO1098-1)*3+$AP1098+5,$AQ1098+20))="",0,INDIRECT(ADDRESS(($AO1098-1)*3+$AP1098+5,$AQ1098+20))),IF(INDIRECT(ADDRESS(($AO1098-1)*3+$AP1098+5,$AQ1098+20))="",0,IF(COUNTIF(INDIRECT(ADDRESS(($AO1098-1)*36+($AP1098-1)*12+6,COLUMN())):INDIRECT(ADDRESS(($AO1098-1)*36+($AP1098-1)*12+$AQ1098+4,COLUMN())),INDIRECT(ADDRESS(($AO1098-1)*3+$AP1098+5,$AQ1098+20)))&gt;=1,0,INDIRECT(ADDRESS(($AO1098-1)*3+$AP1098+5,$AQ1098+20)))))</f>
        <v>0</v>
      </c>
      <c r="AU1098" s="304">
        <f ca="1">COUNTIF(INDIRECT("U"&amp;(ROW()+12*(($AO1098-1)*3+$AP1098)-ROW())/12+5):INDIRECT("AF"&amp;(ROW()+12*(($AO1098-1)*3+$AP1098)-ROW())/12+5),AT1098)</f>
        <v>0</v>
      </c>
      <c r="AV1098" s="304">
        <f ca="1">IF(AND(AR1098+AT1098&gt;0,AS1098+AU1098&gt;0),COUNTIF(AV$6:AV1097,"&gt;0")+1,0)</f>
        <v>0</v>
      </c>
    </row>
    <row r="1099" spans="41:48" x14ac:dyDescent="0.15">
      <c r="AO1099" s="304">
        <v>31</v>
      </c>
      <c r="AP1099" s="304">
        <v>2</v>
      </c>
      <c r="AQ1099" s="304">
        <v>2</v>
      </c>
      <c r="AR1099" s="306">
        <f ca="1">IF($AQ1099=1,IF(INDIRECT(ADDRESS(($AO1099-1)*3+$AP1099+5,$AQ1099+7))="",0,INDIRECT(ADDRESS(($AO1099-1)*3+$AP1099+5,$AQ1099+7))),IF(INDIRECT(ADDRESS(($AO1099-1)*3+$AP1099+5,$AQ1099+7))="",0,IF(COUNTIF(INDIRECT(ADDRESS(($AO1099-1)*36+($AP1099-1)*12+6,COLUMN())):INDIRECT(ADDRESS(($AO1099-1)*36+($AP1099-1)*12+$AQ1099+4,COLUMN())),INDIRECT(ADDRESS(($AO1099-1)*3+$AP1099+5,$AQ1099+7)))&gt;=1,0,INDIRECT(ADDRESS(($AO1099-1)*3+$AP1099+5,$AQ1099+7)))))</f>
        <v>0</v>
      </c>
      <c r="AS1099" s="304">
        <f ca="1">COUNTIF(INDIRECT("H"&amp;(ROW()+12*(($AO1099-1)*3+$AP1099)-ROW())/12+5):INDIRECT("S"&amp;(ROW()+12*(($AO1099-1)*3+$AP1099)-ROW())/12+5),AR1099)</f>
        <v>0</v>
      </c>
      <c r="AT1099" s="306">
        <f ca="1">IF($AQ1099=1,IF(INDIRECT(ADDRESS(($AO1099-1)*3+$AP1099+5,$AQ1099+20))="",0,INDIRECT(ADDRESS(($AO1099-1)*3+$AP1099+5,$AQ1099+20))),IF(INDIRECT(ADDRESS(($AO1099-1)*3+$AP1099+5,$AQ1099+20))="",0,IF(COUNTIF(INDIRECT(ADDRESS(($AO1099-1)*36+($AP1099-1)*12+6,COLUMN())):INDIRECT(ADDRESS(($AO1099-1)*36+($AP1099-1)*12+$AQ1099+4,COLUMN())),INDIRECT(ADDRESS(($AO1099-1)*3+$AP1099+5,$AQ1099+20)))&gt;=1,0,INDIRECT(ADDRESS(($AO1099-1)*3+$AP1099+5,$AQ1099+20)))))</f>
        <v>0</v>
      </c>
      <c r="AU1099" s="304">
        <f ca="1">COUNTIF(INDIRECT("U"&amp;(ROW()+12*(($AO1099-1)*3+$AP1099)-ROW())/12+5):INDIRECT("AF"&amp;(ROW()+12*(($AO1099-1)*3+$AP1099)-ROW())/12+5),AT1099)</f>
        <v>0</v>
      </c>
      <c r="AV1099" s="304">
        <f ca="1">IF(AND(AR1099+AT1099&gt;0,AS1099+AU1099&gt;0),COUNTIF(AV$6:AV1098,"&gt;0")+1,0)</f>
        <v>0</v>
      </c>
    </row>
    <row r="1100" spans="41:48" x14ac:dyDescent="0.15">
      <c r="AO1100" s="304">
        <v>31</v>
      </c>
      <c r="AP1100" s="304">
        <v>2</v>
      </c>
      <c r="AQ1100" s="304">
        <v>3</v>
      </c>
      <c r="AR1100" s="306">
        <f ca="1">IF($AQ1100=1,IF(INDIRECT(ADDRESS(($AO1100-1)*3+$AP1100+5,$AQ1100+7))="",0,INDIRECT(ADDRESS(($AO1100-1)*3+$AP1100+5,$AQ1100+7))),IF(INDIRECT(ADDRESS(($AO1100-1)*3+$AP1100+5,$AQ1100+7))="",0,IF(COUNTIF(INDIRECT(ADDRESS(($AO1100-1)*36+($AP1100-1)*12+6,COLUMN())):INDIRECT(ADDRESS(($AO1100-1)*36+($AP1100-1)*12+$AQ1100+4,COLUMN())),INDIRECT(ADDRESS(($AO1100-1)*3+$AP1100+5,$AQ1100+7)))&gt;=1,0,INDIRECT(ADDRESS(($AO1100-1)*3+$AP1100+5,$AQ1100+7)))))</f>
        <v>0</v>
      </c>
      <c r="AS1100" s="304">
        <f ca="1">COUNTIF(INDIRECT("H"&amp;(ROW()+12*(($AO1100-1)*3+$AP1100)-ROW())/12+5):INDIRECT("S"&amp;(ROW()+12*(($AO1100-1)*3+$AP1100)-ROW())/12+5),AR1100)</f>
        <v>0</v>
      </c>
      <c r="AT1100" s="306">
        <f ca="1">IF($AQ1100=1,IF(INDIRECT(ADDRESS(($AO1100-1)*3+$AP1100+5,$AQ1100+20))="",0,INDIRECT(ADDRESS(($AO1100-1)*3+$AP1100+5,$AQ1100+20))),IF(INDIRECT(ADDRESS(($AO1100-1)*3+$AP1100+5,$AQ1100+20))="",0,IF(COUNTIF(INDIRECT(ADDRESS(($AO1100-1)*36+($AP1100-1)*12+6,COLUMN())):INDIRECT(ADDRESS(($AO1100-1)*36+($AP1100-1)*12+$AQ1100+4,COLUMN())),INDIRECT(ADDRESS(($AO1100-1)*3+$AP1100+5,$AQ1100+20)))&gt;=1,0,INDIRECT(ADDRESS(($AO1100-1)*3+$AP1100+5,$AQ1100+20)))))</f>
        <v>0</v>
      </c>
      <c r="AU1100" s="304">
        <f ca="1">COUNTIF(INDIRECT("U"&amp;(ROW()+12*(($AO1100-1)*3+$AP1100)-ROW())/12+5):INDIRECT("AF"&amp;(ROW()+12*(($AO1100-1)*3+$AP1100)-ROW())/12+5),AT1100)</f>
        <v>0</v>
      </c>
      <c r="AV1100" s="304">
        <f ca="1">IF(AND(AR1100+AT1100&gt;0,AS1100+AU1100&gt;0),COUNTIF(AV$6:AV1099,"&gt;0")+1,0)</f>
        <v>0</v>
      </c>
    </row>
    <row r="1101" spans="41:48" x14ac:dyDescent="0.15">
      <c r="AO1101" s="304">
        <v>31</v>
      </c>
      <c r="AP1101" s="304">
        <v>2</v>
      </c>
      <c r="AQ1101" s="304">
        <v>4</v>
      </c>
      <c r="AR1101" s="306">
        <f ca="1">IF($AQ1101=1,IF(INDIRECT(ADDRESS(($AO1101-1)*3+$AP1101+5,$AQ1101+7))="",0,INDIRECT(ADDRESS(($AO1101-1)*3+$AP1101+5,$AQ1101+7))),IF(INDIRECT(ADDRESS(($AO1101-1)*3+$AP1101+5,$AQ1101+7))="",0,IF(COUNTIF(INDIRECT(ADDRESS(($AO1101-1)*36+($AP1101-1)*12+6,COLUMN())):INDIRECT(ADDRESS(($AO1101-1)*36+($AP1101-1)*12+$AQ1101+4,COLUMN())),INDIRECT(ADDRESS(($AO1101-1)*3+$AP1101+5,$AQ1101+7)))&gt;=1,0,INDIRECT(ADDRESS(($AO1101-1)*3+$AP1101+5,$AQ1101+7)))))</f>
        <v>0</v>
      </c>
      <c r="AS1101" s="304">
        <f ca="1">COUNTIF(INDIRECT("H"&amp;(ROW()+12*(($AO1101-1)*3+$AP1101)-ROW())/12+5):INDIRECT("S"&amp;(ROW()+12*(($AO1101-1)*3+$AP1101)-ROW())/12+5),AR1101)</f>
        <v>0</v>
      </c>
      <c r="AT1101" s="306">
        <f ca="1">IF($AQ1101=1,IF(INDIRECT(ADDRESS(($AO1101-1)*3+$AP1101+5,$AQ1101+20))="",0,INDIRECT(ADDRESS(($AO1101-1)*3+$AP1101+5,$AQ1101+20))),IF(INDIRECT(ADDRESS(($AO1101-1)*3+$AP1101+5,$AQ1101+20))="",0,IF(COUNTIF(INDIRECT(ADDRESS(($AO1101-1)*36+($AP1101-1)*12+6,COLUMN())):INDIRECT(ADDRESS(($AO1101-1)*36+($AP1101-1)*12+$AQ1101+4,COLUMN())),INDIRECT(ADDRESS(($AO1101-1)*3+$AP1101+5,$AQ1101+20)))&gt;=1,0,INDIRECT(ADDRESS(($AO1101-1)*3+$AP1101+5,$AQ1101+20)))))</f>
        <v>0</v>
      </c>
      <c r="AU1101" s="304">
        <f ca="1">COUNTIF(INDIRECT("U"&amp;(ROW()+12*(($AO1101-1)*3+$AP1101)-ROW())/12+5):INDIRECT("AF"&amp;(ROW()+12*(($AO1101-1)*3+$AP1101)-ROW())/12+5),AT1101)</f>
        <v>0</v>
      </c>
      <c r="AV1101" s="304">
        <f ca="1">IF(AND(AR1101+AT1101&gt;0,AS1101+AU1101&gt;0),COUNTIF(AV$6:AV1100,"&gt;0")+1,0)</f>
        <v>0</v>
      </c>
    </row>
    <row r="1102" spans="41:48" x14ac:dyDescent="0.15">
      <c r="AO1102" s="304">
        <v>31</v>
      </c>
      <c r="AP1102" s="304">
        <v>2</v>
      </c>
      <c r="AQ1102" s="304">
        <v>5</v>
      </c>
      <c r="AR1102" s="306">
        <f ca="1">IF($AQ1102=1,IF(INDIRECT(ADDRESS(($AO1102-1)*3+$AP1102+5,$AQ1102+7))="",0,INDIRECT(ADDRESS(($AO1102-1)*3+$AP1102+5,$AQ1102+7))),IF(INDIRECT(ADDRESS(($AO1102-1)*3+$AP1102+5,$AQ1102+7))="",0,IF(COUNTIF(INDIRECT(ADDRESS(($AO1102-1)*36+($AP1102-1)*12+6,COLUMN())):INDIRECT(ADDRESS(($AO1102-1)*36+($AP1102-1)*12+$AQ1102+4,COLUMN())),INDIRECT(ADDRESS(($AO1102-1)*3+$AP1102+5,$AQ1102+7)))&gt;=1,0,INDIRECT(ADDRESS(($AO1102-1)*3+$AP1102+5,$AQ1102+7)))))</f>
        <v>0</v>
      </c>
      <c r="AS1102" s="304">
        <f ca="1">COUNTIF(INDIRECT("H"&amp;(ROW()+12*(($AO1102-1)*3+$AP1102)-ROW())/12+5):INDIRECT("S"&amp;(ROW()+12*(($AO1102-1)*3+$AP1102)-ROW())/12+5),AR1102)</f>
        <v>0</v>
      </c>
      <c r="AT1102" s="306">
        <f ca="1">IF($AQ1102=1,IF(INDIRECT(ADDRESS(($AO1102-1)*3+$AP1102+5,$AQ1102+20))="",0,INDIRECT(ADDRESS(($AO1102-1)*3+$AP1102+5,$AQ1102+20))),IF(INDIRECT(ADDRESS(($AO1102-1)*3+$AP1102+5,$AQ1102+20))="",0,IF(COUNTIF(INDIRECT(ADDRESS(($AO1102-1)*36+($AP1102-1)*12+6,COLUMN())):INDIRECT(ADDRESS(($AO1102-1)*36+($AP1102-1)*12+$AQ1102+4,COLUMN())),INDIRECT(ADDRESS(($AO1102-1)*3+$AP1102+5,$AQ1102+20)))&gt;=1,0,INDIRECT(ADDRESS(($AO1102-1)*3+$AP1102+5,$AQ1102+20)))))</f>
        <v>0</v>
      </c>
      <c r="AU1102" s="304">
        <f ca="1">COUNTIF(INDIRECT("U"&amp;(ROW()+12*(($AO1102-1)*3+$AP1102)-ROW())/12+5):INDIRECT("AF"&amp;(ROW()+12*(($AO1102-1)*3+$AP1102)-ROW())/12+5),AT1102)</f>
        <v>0</v>
      </c>
      <c r="AV1102" s="304">
        <f ca="1">IF(AND(AR1102+AT1102&gt;0,AS1102+AU1102&gt;0),COUNTIF(AV$6:AV1101,"&gt;0")+1,0)</f>
        <v>0</v>
      </c>
    </row>
    <row r="1103" spans="41:48" x14ac:dyDescent="0.15">
      <c r="AO1103" s="304">
        <v>31</v>
      </c>
      <c r="AP1103" s="304">
        <v>2</v>
      </c>
      <c r="AQ1103" s="304">
        <v>6</v>
      </c>
      <c r="AR1103" s="306">
        <f ca="1">IF($AQ1103=1,IF(INDIRECT(ADDRESS(($AO1103-1)*3+$AP1103+5,$AQ1103+7))="",0,INDIRECT(ADDRESS(($AO1103-1)*3+$AP1103+5,$AQ1103+7))),IF(INDIRECT(ADDRESS(($AO1103-1)*3+$AP1103+5,$AQ1103+7))="",0,IF(COUNTIF(INDIRECT(ADDRESS(($AO1103-1)*36+($AP1103-1)*12+6,COLUMN())):INDIRECT(ADDRESS(($AO1103-1)*36+($AP1103-1)*12+$AQ1103+4,COLUMN())),INDIRECT(ADDRESS(($AO1103-1)*3+$AP1103+5,$AQ1103+7)))&gt;=1,0,INDIRECT(ADDRESS(($AO1103-1)*3+$AP1103+5,$AQ1103+7)))))</f>
        <v>0</v>
      </c>
      <c r="AS1103" s="304">
        <f ca="1">COUNTIF(INDIRECT("H"&amp;(ROW()+12*(($AO1103-1)*3+$AP1103)-ROW())/12+5):INDIRECT("S"&amp;(ROW()+12*(($AO1103-1)*3+$AP1103)-ROW())/12+5),AR1103)</f>
        <v>0</v>
      </c>
      <c r="AT1103" s="306">
        <f ca="1">IF($AQ1103=1,IF(INDIRECT(ADDRESS(($AO1103-1)*3+$AP1103+5,$AQ1103+20))="",0,INDIRECT(ADDRESS(($AO1103-1)*3+$AP1103+5,$AQ1103+20))),IF(INDIRECT(ADDRESS(($AO1103-1)*3+$AP1103+5,$AQ1103+20))="",0,IF(COUNTIF(INDIRECT(ADDRESS(($AO1103-1)*36+($AP1103-1)*12+6,COLUMN())):INDIRECT(ADDRESS(($AO1103-1)*36+($AP1103-1)*12+$AQ1103+4,COLUMN())),INDIRECT(ADDRESS(($AO1103-1)*3+$AP1103+5,$AQ1103+20)))&gt;=1,0,INDIRECT(ADDRESS(($AO1103-1)*3+$AP1103+5,$AQ1103+20)))))</f>
        <v>0</v>
      </c>
      <c r="AU1103" s="304">
        <f ca="1">COUNTIF(INDIRECT("U"&amp;(ROW()+12*(($AO1103-1)*3+$AP1103)-ROW())/12+5):INDIRECT("AF"&amp;(ROW()+12*(($AO1103-1)*3+$AP1103)-ROW())/12+5),AT1103)</f>
        <v>0</v>
      </c>
      <c r="AV1103" s="304">
        <f ca="1">IF(AND(AR1103+AT1103&gt;0,AS1103+AU1103&gt;0),COUNTIF(AV$6:AV1102,"&gt;0")+1,0)</f>
        <v>0</v>
      </c>
    </row>
    <row r="1104" spans="41:48" x14ac:dyDescent="0.15">
      <c r="AO1104" s="304">
        <v>31</v>
      </c>
      <c r="AP1104" s="304">
        <v>2</v>
      </c>
      <c r="AQ1104" s="304">
        <v>7</v>
      </c>
      <c r="AR1104" s="306">
        <f ca="1">IF($AQ1104=1,IF(INDIRECT(ADDRESS(($AO1104-1)*3+$AP1104+5,$AQ1104+7))="",0,INDIRECT(ADDRESS(($AO1104-1)*3+$AP1104+5,$AQ1104+7))),IF(INDIRECT(ADDRESS(($AO1104-1)*3+$AP1104+5,$AQ1104+7))="",0,IF(COUNTIF(INDIRECT(ADDRESS(($AO1104-1)*36+($AP1104-1)*12+6,COLUMN())):INDIRECT(ADDRESS(($AO1104-1)*36+($AP1104-1)*12+$AQ1104+4,COLUMN())),INDIRECT(ADDRESS(($AO1104-1)*3+$AP1104+5,$AQ1104+7)))&gt;=1,0,INDIRECT(ADDRESS(($AO1104-1)*3+$AP1104+5,$AQ1104+7)))))</f>
        <v>0</v>
      </c>
      <c r="AS1104" s="304">
        <f ca="1">COUNTIF(INDIRECT("H"&amp;(ROW()+12*(($AO1104-1)*3+$AP1104)-ROW())/12+5):INDIRECT("S"&amp;(ROW()+12*(($AO1104-1)*3+$AP1104)-ROW())/12+5),AR1104)</f>
        <v>0</v>
      </c>
      <c r="AT1104" s="306">
        <f ca="1">IF($AQ1104=1,IF(INDIRECT(ADDRESS(($AO1104-1)*3+$AP1104+5,$AQ1104+20))="",0,INDIRECT(ADDRESS(($AO1104-1)*3+$AP1104+5,$AQ1104+20))),IF(INDIRECT(ADDRESS(($AO1104-1)*3+$AP1104+5,$AQ1104+20))="",0,IF(COUNTIF(INDIRECT(ADDRESS(($AO1104-1)*36+($AP1104-1)*12+6,COLUMN())):INDIRECT(ADDRESS(($AO1104-1)*36+($AP1104-1)*12+$AQ1104+4,COLUMN())),INDIRECT(ADDRESS(($AO1104-1)*3+$AP1104+5,$AQ1104+20)))&gt;=1,0,INDIRECT(ADDRESS(($AO1104-1)*3+$AP1104+5,$AQ1104+20)))))</f>
        <v>0</v>
      </c>
      <c r="AU1104" s="304">
        <f ca="1">COUNTIF(INDIRECT("U"&amp;(ROW()+12*(($AO1104-1)*3+$AP1104)-ROW())/12+5):INDIRECT("AF"&amp;(ROW()+12*(($AO1104-1)*3+$AP1104)-ROW())/12+5),AT1104)</f>
        <v>0</v>
      </c>
      <c r="AV1104" s="304">
        <f ca="1">IF(AND(AR1104+AT1104&gt;0,AS1104+AU1104&gt;0),COUNTIF(AV$6:AV1103,"&gt;0")+1,0)</f>
        <v>0</v>
      </c>
    </row>
    <row r="1105" spans="41:48" x14ac:dyDescent="0.15">
      <c r="AO1105" s="304">
        <v>31</v>
      </c>
      <c r="AP1105" s="304">
        <v>2</v>
      </c>
      <c r="AQ1105" s="304">
        <v>8</v>
      </c>
      <c r="AR1105" s="306">
        <f ca="1">IF($AQ1105=1,IF(INDIRECT(ADDRESS(($AO1105-1)*3+$AP1105+5,$AQ1105+7))="",0,INDIRECT(ADDRESS(($AO1105-1)*3+$AP1105+5,$AQ1105+7))),IF(INDIRECT(ADDRESS(($AO1105-1)*3+$AP1105+5,$AQ1105+7))="",0,IF(COUNTIF(INDIRECT(ADDRESS(($AO1105-1)*36+($AP1105-1)*12+6,COLUMN())):INDIRECT(ADDRESS(($AO1105-1)*36+($AP1105-1)*12+$AQ1105+4,COLUMN())),INDIRECT(ADDRESS(($AO1105-1)*3+$AP1105+5,$AQ1105+7)))&gt;=1,0,INDIRECT(ADDRESS(($AO1105-1)*3+$AP1105+5,$AQ1105+7)))))</f>
        <v>0</v>
      </c>
      <c r="AS1105" s="304">
        <f ca="1">COUNTIF(INDIRECT("H"&amp;(ROW()+12*(($AO1105-1)*3+$AP1105)-ROW())/12+5):INDIRECT("S"&amp;(ROW()+12*(($AO1105-1)*3+$AP1105)-ROW())/12+5),AR1105)</f>
        <v>0</v>
      </c>
      <c r="AT1105" s="306">
        <f ca="1">IF($AQ1105=1,IF(INDIRECT(ADDRESS(($AO1105-1)*3+$AP1105+5,$AQ1105+20))="",0,INDIRECT(ADDRESS(($AO1105-1)*3+$AP1105+5,$AQ1105+20))),IF(INDIRECT(ADDRESS(($AO1105-1)*3+$AP1105+5,$AQ1105+20))="",0,IF(COUNTIF(INDIRECT(ADDRESS(($AO1105-1)*36+($AP1105-1)*12+6,COLUMN())):INDIRECT(ADDRESS(($AO1105-1)*36+($AP1105-1)*12+$AQ1105+4,COLUMN())),INDIRECT(ADDRESS(($AO1105-1)*3+$AP1105+5,$AQ1105+20)))&gt;=1,0,INDIRECT(ADDRESS(($AO1105-1)*3+$AP1105+5,$AQ1105+20)))))</f>
        <v>0</v>
      </c>
      <c r="AU1105" s="304">
        <f ca="1">COUNTIF(INDIRECT("U"&amp;(ROW()+12*(($AO1105-1)*3+$AP1105)-ROW())/12+5):INDIRECT("AF"&amp;(ROW()+12*(($AO1105-1)*3+$AP1105)-ROW())/12+5),AT1105)</f>
        <v>0</v>
      </c>
      <c r="AV1105" s="304">
        <f ca="1">IF(AND(AR1105+AT1105&gt;0,AS1105+AU1105&gt;0),COUNTIF(AV$6:AV1104,"&gt;0")+1,0)</f>
        <v>0</v>
      </c>
    </row>
    <row r="1106" spans="41:48" x14ac:dyDescent="0.15">
      <c r="AO1106" s="304">
        <v>31</v>
      </c>
      <c r="AP1106" s="304">
        <v>2</v>
      </c>
      <c r="AQ1106" s="304">
        <v>9</v>
      </c>
      <c r="AR1106" s="306">
        <f ca="1">IF($AQ1106=1,IF(INDIRECT(ADDRESS(($AO1106-1)*3+$AP1106+5,$AQ1106+7))="",0,INDIRECT(ADDRESS(($AO1106-1)*3+$AP1106+5,$AQ1106+7))),IF(INDIRECT(ADDRESS(($AO1106-1)*3+$AP1106+5,$AQ1106+7))="",0,IF(COUNTIF(INDIRECT(ADDRESS(($AO1106-1)*36+($AP1106-1)*12+6,COLUMN())):INDIRECT(ADDRESS(($AO1106-1)*36+($AP1106-1)*12+$AQ1106+4,COLUMN())),INDIRECT(ADDRESS(($AO1106-1)*3+$AP1106+5,$AQ1106+7)))&gt;=1,0,INDIRECT(ADDRESS(($AO1106-1)*3+$AP1106+5,$AQ1106+7)))))</f>
        <v>0</v>
      </c>
      <c r="AS1106" s="304">
        <f ca="1">COUNTIF(INDIRECT("H"&amp;(ROW()+12*(($AO1106-1)*3+$AP1106)-ROW())/12+5):INDIRECT("S"&amp;(ROW()+12*(($AO1106-1)*3+$AP1106)-ROW())/12+5),AR1106)</f>
        <v>0</v>
      </c>
      <c r="AT1106" s="306">
        <f ca="1">IF($AQ1106=1,IF(INDIRECT(ADDRESS(($AO1106-1)*3+$AP1106+5,$AQ1106+20))="",0,INDIRECT(ADDRESS(($AO1106-1)*3+$AP1106+5,$AQ1106+20))),IF(INDIRECT(ADDRESS(($AO1106-1)*3+$AP1106+5,$AQ1106+20))="",0,IF(COUNTIF(INDIRECT(ADDRESS(($AO1106-1)*36+($AP1106-1)*12+6,COLUMN())):INDIRECT(ADDRESS(($AO1106-1)*36+($AP1106-1)*12+$AQ1106+4,COLUMN())),INDIRECT(ADDRESS(($AO1106-1)*3+$AP1106+5,$AQ1106+20)))&gt;=1,0,INDIRECT(ADDRESS(($AO1106-1)*3+$AP1106+5,$AQ1106+20)))))</f>
        <v>0</v>
      </c>
      <c r="AU1106" s="304">
        <f ca="1">COUNTIF(INDIRECT("U"&amp;(ROW()+12*(($AO1106-1)*3+$AP1106)-ROW())/12+5):INDIRECT("AF"&amp;(ROW()+12*(($AO1106-1)*3+$AP1106)-ROW())/12+5),AT1106)</f>
        <v>0</v>
      </c>
      <c r="AV1106" s="304">
        <f ca="1">IF(AND(AR1106+AT1106&gt;0,AS1106+AU1106&gt;0),COUNTIF(AV$6:AV1105,"&gt;0")+1,0)</f>
        <v>0</v>
      </c>
    </row>
    <row r="1107" spans="41:48" x14ac:dyDescent="0.15">
      <c r="AO1107" s="304">
        <v>31</v>
      </c>
      <c r="AP1107" s="304">
        <v>2</v>
      </c>
      <c r="AQ1107" s="304">
        <v>10</v>
      </c>
      <c r="AR1107" s="306">
        <f ca="1">IF($AQ1107=1,IF(INDIRECT(ADDRESS(($AO1107-1)*3+$AP1107+5,$AQ1107+7))="",0,INDIRECT(ADDRESS(($AO1107-1)*3+$AP1107+5,$AQ1107+7))),IF(INDIRECT(ADDRESS(($AO1107-1)*3+$AP1107+5,$AQ1107+7))="",0,IF(COUNTIF(INDIRECT(ADDRESS(($AO1107-1)*36+($AP1107-1)*12+6,COLUMN())):INDIRECT(ADDRESS(($AO1107-1)*36+($AP1107-1)*12+$AQ1107+4,COLUMN())),INDIRECT(ADDRESS(($AO1107-1)*3+$AP1107+5,$AQ1107+7)))&gt;=1,0,INDIRECT(ADDRESS(($AO1107-1)*3+$AP1107+5,$AQ1107+7)))))</f>
        <v>0</v>
      </c>
      <c r="AS1107" s="304">
        <f ca="1">COUNTIF(INDIRECT("H"&amp;(ROW()+12*(($AO1107-1)*3+$AP1107)-ROW())/12+5):INDIRECT("S"&amp;(ROW()+12*(($AO1107-1)*3+$AP1107)-ROW())/12+5),AR1107)</f>
        <v>0</v>
      </c>
      <c r="AT1107" s="306">
        <f ca="1">IF($AQ1107=1,IF(INDIRECT(ADDRESS(($AO1107-1)*3+$AP1107+5,$AQ1107+20))="",0,INDIRECT(ADDRESS(($AO1107-1)*3+$AP1107+5,$AQ1107+20))),IF(INDIRECT(ADDRESS(($AO1107-1)*3+$AP1107+5,$AQ1107+20))="",0,IF(COUNTIF(INDIRECT(ADDRESS(($AO1107-1)*36+($AP1107-1)*12+6,COLUMN())):INDIRECT(ADDRESS(($AO1107-1)*36+($AP1107-1)*12+$AQ1107+4,COLUMN())),INDIRECT(ADDRESS(($AO1107-1)*3+$AP1107+5,$AQ1107+20)))&gt;=1,0,INDIRECT(ADDRESS(($AO1107-1)*3+$AP1107+5,$AQ1107+20)))))</f>
        <v>0</v>
      </c>
      <c r="AU1107" s="304">
        <f ca="1">COUNTIF(INDIRECT("U"&amp;(ROW()+12*(($AO1107-1)*3+$AP1107)-ROW())/12+5):INDIRECT("AF"&amp;(ROW()+12*(($AO1107-1)*3+$AP1107)-ROW())/12+5),AT1107)</f>
        <v>0</v>
      </c>
      <c r="AV1107" s="304">
        <f ca="1">IF(AND(AR1107+AT1107&gt;0,AS1107+AU1107&gt;0),COUNTIF(AV$6:AV1106,"&gt;0")+1,0)</f>
        <v>0</v>
      </c>
    </row>
    <row r="1108" spans="41:48" x14ac:dyDescent="0.15">
      <c r="AO1108" s="304">
        <v>31</v>
      </c>
      <c r="AP1108" s="304">
        <v>2</v>
      </c>
      <c r="AQ1108" s="304">
        <v>11</v>
      </c>
      <c r="AR1108" s="306">
        <f ca="1">IF($AQ1108=1,IF(INDIRECT(ADDRESS(($AO1108-1)*3+$AP1108+5,$AQ1108+7))="",0,INDIRECT(ADDRESS(($AO1108-1)*3+$AP1108+5,$AQ1108+7))),IF(INDIRECT(ADDRESS(($AO1108-1)*3+$AP1108+5,$AQ1108+7))="",0,IF(COUNTIF(INDIRECT(ADDRESS(($AO1108-1)*36+($AP1108-1)*12+6,COLUMN())):INDIRECT(ADDRESS(($AO1108-1)*36+($AP1108-1)*12+$AQ1108+4,COLUMN())),INDIRECT(ADDRESS(($AO1108-1)*3+$AP1108+5,$AQ1108+7)))&gt;=1,0,INDIRECT(ADDRESS(($AO1108-1)*3+$AP1108+5,$AQ1108+7)))))</f>
        <v>0</v>
      </c>
      <c r="AS1108" s="304">
        <f ca="1">COUNTIF(INDIRECT("H"&amp;(ROW()+12*(($AO1108-1)*3+$AP1108)-ROW())/12+5):INDIRECT("S"&amp;(ROW()+12*(($AO1108-1)*3+$AP1108)-ROW())/12+5),AR1108)</f>
        <v>0</v>
      </c>
      <c r="AT1108" s="306">
        <f ca="1">IF($AQ1108=1,IF(INDIRECT(ADDRESS(($AO1108-1)*3+$AP1108+5,$AQ1108+20))="",0,INDIRECT(ADDRESS(($AO1108-1)*3+$AP1108+5,$AQ1108+20))),IF(INDIRECT(ADDRESS(($AO1108-1)*3+$AP1108+5,$AQ1108+20))="",0,IF(COUNTIF(INDIRECT(ADDRESS(($AO1108-1)*36+($AP1108-1)*12+6,COLUMN())):INDIRECT(ADDRESS(($AO1108-1)*36+($AP1108-1)*12+$AQ1108+4,COLUMN())),INDIRECT(ADDRESS(($AO1108-1)*3+$AP1108+5,$AQ1108+20)))&gt;=1,0,INDIRECT(ADDRESS(($AO1108-1)*3+$AP1108+5,$AQ1108+20)))))</f>
        <v>0</v>
      </c>
      <c r="AU1108" s="304">
        <f ca="1">COUNTIF(INDIRECT("U"&amp;(ROW()+12*(($AO1108-1)*3+$AP1108)-ROW())/12+5):INDIRECT("AF"&amp;(ROW()+12*(($AO1108-1)*3+$AP1108)-ROW())/12+5),AT1108)</f>
        <v>0</v>
      </c>
      <c r="AV1108" s="304">
        <f ca="1">IF(AND(AR1108+AT1108&gt;0,AS1108+AU1108&gt;0),COUNTIF(AV$6:AV1107,"&gt;0")+1,0)</f>
        <v>0</v>
      </c>
    </row>
    <row r="1109" spans="41:48" x14ac:dyDescent="0.15">
      <c r="AO1109" s="304">
        <v>31</v>
      </c>
      <c r="AP1109" s="304">
        <v>2</v>
      </c>
      <c r="AQ1109" s="304">
        <v>12</v>
      </c>
      <c r="AR1109" s="306">
        <f ca="1">IF($AQ1109=1,IF(INDIRECT(ADDRESS(($AO1109-1)*3+$AP1109+5,$AQ1109+7))="",0,INDIRECT(ADDRESS(($AO1109-1)*3+$AP1109+5,$AQ1109+7))),IF(INDIRECT(ADDRESS(($AO1109-1)*3+$AP1109+5,$AQ1109+7))="",0,IF(COUNTIF(INDIRECT(ADDRESS(($AO1109-1)*36+($AP1109-1)*12+6,COLUMN())):INDIRECT(ADDRESS(($AO1109-1)*36+($AP1109-1)*12+$AQ1109+4,COLUMN())),INDIRECT(ADDRESS(($AO1109-1)*3+$AP1109+5,$AQ1109+7)))&gt;=1,0,INDIRECT(ADDRESS(($AO1109-1)*3+$AP1109+5,$AQ1109+7)))))</f>
        <v>0</v>
      </c>
      <c r="AS1109" s="304">
        <f ca="1">COUNTIF(INDIRECT("H"&amp;(ROW()+12*(($AO1109-1)*3+$AP1109)-ROW())/12+5):INDIRECT("S"&amp;(ROW()+12*(($AO1109-1)*3+$AP1109)-ROW())/12+5),AR1109)</f>
        <v>0</v>
      </c>
      <c r="AT1109" s="306">
        <f ca="1">IF($AQ1109=1,IF(INDIRECT(ADDRESS(($AO1109-1)*3+$AP1109+5,$AQ1109+20))="",0,INDIRECT(ADDRESS(($AO1109-1)*3+$AP1109+5,$AQ1109+20))),IF(INDIRECT(ADDRESS(($AO1109-1)*3+$AP1109+5,$AQ1109+20))="",0,IF(COUNTIF(INDIRECT(ADDRESS(($AO1109-1)*36+($AP1109-1)*12+6,COLUMN())):INDIRECT(ADDRESS(($AO1109-1)*36+($AP1109-1)*12+$AQ1109+4,COLUMN())),INDIRECT(ADDRESS(($AO1109-1)*3+$AP1109+5,$AQ1109+20)))&gt;=1,0,INDIRECT(ADDRESS(($AO1109-1)*3+$AP1109+5,$AQ1109+20)))))</f>
        <v>0</v>
      </c>
      <c r="AU1109" s="304">
        <f ca="1">COUNTIF(INDIRECT("U"&amp;(ROW()+12*(($AO1109-1)*3+$AP1109)-ROW())/12+5):INDIRECT("AF"&amp;(ROW()+12*(($AO1109-1)*3+$AP1109)-ROW())/12+5),AT1109)</f>
        <v>0</v>
      </c>
      <c r="AV1109" s="304">
        <f ca="1">IF(AND(AR1109+AT1109&gt;0,AS1109+AU1109&gt;0),COUNTIF(AV$6:AV1108,"&gt;0")+1,0)</f>
        <v>0</v>
      </c>
    </row>
    <row r="1110" spans="41:48" x14ac:dyDescent="0.15">
      <c r="AO1110" s="304">
        <v>31</v>
      </c>
      <c r="AP1110" s="304">
        <v>3</v>
      </c>
      <c r="AQ1110" s="304">
        <v>1</v>
      </c>
      <c r="AR1110" s="306">
        <f ca="1">IF($AQ1110=1,IF(INDIRECT(ADDRESS(($AO1110-1)*3+$AP1110+5,$AQ1110+7))="",0,INDIRECT(ADDRESS(($AO1110-1)*3+$AP1110+5,$AQ1110+7))),IF(INDIRECT(ADDRESS(($AO1110-1)*3+$AP1110+5,$AQ1110+7))="",0,IF(COUNTIF(INDIRECT(ADDRESS(($AO1110-1)*36+($AP1110-1)*12+6,COLUMN())):INDIRECT(ADDRESS(($AO1110-1)*36+($AP1110-1)*12+$AQ1110+4,COLUMN())),INDIRECT(ADDRESS(($AO1110-1)*3+$AP1110+5,$AQ1110+7)))&gt;=1,0,INDIRECT(ADDRESS(($AO1110-1)*3+$AP1110+5,$AQ1110+7)))))</f>
        <v>0</v>
      </c>
      <c r="AS1110" s="304">
        <f ca="1">COUNTIF(INDIRECT("H"&amp;(ROW()+12*(($AO1110-1)*3+$AP1110)-ROW())/12+5):INDIRECT("S"&amp;(ROW()+12*(($AO1110-1)*3+$AP1110)-ROW())/12+5),AR1110)</f>
        <v>0</v>
      </c>
      <c r="AT1110" s="306">
        <f ca="1">IF($AQ1110=1,IF(INDIRECT(ADDRESS(($AO1110-1)*3+$AP1110+5,$AQ1110+20))="",0,INDIRECT(ADDRESS(($AO1110-1)*3+$AP1110+5,$AQ1110+20))),IF(INDIRECT(ADDRESS(($AO1110-1)*3+$AP1110+5,$AQ1110+20))="",0,IF(COUNTIF(INDIRECT(ADDRESS(($AO1110-1)*36+($AP1110-1)*12+6,COLUMN())):INDIRECT(ADDRESS(($AO1110-1)*36+($AP1110-1)*12+$AQ1110+4,COLUMN())),INDIRECT(ADDRESS(($AO1110-1)*3+$AP1110+5,$AQ1110+20)))&gt;=1,0,INDIRECT(ADDRESS(($AO1110-1)*3+$AP1110+5,$AQ1110+20)))))</f>
        <v>0</v>
      </c>
      <c r="AU1110" s="304">
        <f ca="1">COUNTIF(INDIRECT("U"&amp;(ROW()+12*(($AO1110-1)*3+$AP1110)-ROW())/12+5):INDIRECT("AF"&amp;(ROW()+12*(($AO1110-1)*3+$AP1110)-ROW())/12+5),AT1110)</f>
        <v>0</v>
      </c>
      <c r="AV1110" s="304">
        <f ca="1">IF(AND(AR1110+AT1110&gt;0,AS1110+AU1110&gt;0),COUNTIF(AV$6:AV1109,"&gt;0")+1,0)</f>
        <v>0</v>
      </c>
    </row>
    <row r="1111" spans="41:48" x14ac:dyDescent="0.15">
      <c r="AO1111" s="304">
        <v>31</v>
      </c>
      <c r="AP1111" s="304">
        <v>3</v>
      </c>
      <c r="AQ1111" s="304">
        <v>2</v>
      </c>
      <c r="AR1111" s="306">
        <f ca="1">IF($AQ1111=1,IF(INDIRECT(ADDRESS(($AO1111-1)*3+$AP1111+5,$AQ1111+7))="",0,INDIRECT(ADDRESS(($AO1111-1)*3+$AP1111+5,$AQ1111+7))),IF(INDIRECT(ADDRESS(($AO1111-1)*3+$AP1111+5,$AQ1111+7))="",0,IF(COUNTIF(INDIRECT(ADDRESS(($AO1111-1)*36+($AP1111-1)*12+6,COLUMN())):INDIRECT(ADDRESS(($AO1111-1)*36+($AP1111-1)*12+$AQ1111+4,COLUMN())),INDIRECT(ADDRESS(($AO1111-1)*3+$AP1111+5,$AQ1111+7)))&gt;=1,0,INDIRECT(ADDRESS(($AO1111-1)*3+$AP1111+5,$AQ1111+7)))))</f>
        <v>0</v>
      </c>
      <c r="AS1111" s="304">
        <f ca="1">COUNTIF(INDIRECT("H"&amp;(ROW()+12*(($AO1111-1)*3+$AP1111)-ROW())/12+5):INDIRECT("S"&amp;(ROW()+12*(($AO1111-1)*3+$AP1111)-ROW())/12+5),AR1111)</f>
        <v>0</v>
      </c>
      <c r="AT1111" s="306">
        <f ca="1">IF($AQ1111=1,IF(INDIRECT(ADDRESS(($AO1111-1)*3+$AP1111+5,$AQ1111+20))="",0,INDIRECT(ADDRESS(($AO1111-1)*3+$AP1111+5,$AQ1111+20))),IF(INDIRECT(ADDRESS(($AO1111-1)*3+$AP1111+5,$AQ1111+20))="",0,IF(COUNTIF(INDIRECT(ADDRESS(($AO1111-1)*36+($AP1111-1)*12+6,COLUMN())):INDIRECT(ADDRESS(($AO1111-1)*36+($AP1111-1)*12+$AQ1111+4,COLUMN())),INDIRECT(ADDRESS(($AO1111-1)*3+$AP1111+5,$AQ1111+20)))&gt;=1,0,INDIRECT(ADDRESS(($AO1111-1)*3+$AP1111+5,$AQ1111+20)))))</f>
        <v>0</v>
      </c>
      <c r="AU1111" s="304">
        <f ca="1">COUNTIF(INDIRECT("U"&amp;(ROW()+12*(($AO1111-1)*3+$AP1111)-ROW())/12+5):INDIRECT("AF"&amp;(ROW()+12*(($AO1111-1)*3+$AP1111)-ROW())/12+5),AT1111)</f>
        <v>0</v>
      </c>
      <c r="AV1111" s="304">
        <f ca="1">IF(AND(AR1111+AT1111&gt;0,AS1111+AU1111&gt;0),COUNTIF(AV$6:AV1110,"&gt;0")+1,0)</f>
        <v>0</v>
      </c>
    </row>
    <row r="1112" spans="41:48" x14ac:dyDescent="0.15">
      <c r="AO1112" s="304">
        <v>31</v>
      </c>
      <c r="AP1112" s="304">
        <v>3</v>
      </c>
      <c r="AQ1112" s="304">
        <v>3</v>
      </c>
      <c r="AR1112" s="306">
        <f ca="1">IF($AQ1112=1,IF(INDIRECT(ADDRESS(($AO1112-1)*3+$AP1112+5,$AQ1112+7))="",0,INDIRECT(ADDRESS(($AO1112-1)*3+$AP1112+5,$AQ1112+7))),IF(INDIRECT(ADDRESS(($AO1112-1)*3+$AP1112+5,$AQ1112+7))="",0,IF(COUNTIF(INDIRECT(ADDRESS(($AO1112-1)*36+($AP1112-1)*12+6,COLUMN())):INDIRECT(ADDRESS(($AO1112-1)*36+($AP1112-1)*12+$AQ1112+4,COLUMN())),INDIRECT(ADDRESS(($AO1112-1)*3+$AP1112+5,$AQ1112+7)))&gt;=1,0,INDIRECT(ADDRESS(($AO1112-1)*3+$AP1112+5,$AQ1112+7)))))</f>
        <v>0</v>
      </c>
      <c r="AS1112" s="304">
        <f ca="1">COUNTIF(INDIRECT("H"&amp;(ROW()+12*(($AO1112-1)*3+$AP1112)-ROW())/12+5):INDIRECT("S"&amp;(ROW()+12*(($AO1112-1)*3+$AP1112)-ROW())/12+5),AR1112)</f>
        <v>0</v>
      </c>
      <c r="AT1112" s="306">
        <f ca="1">IF($AQ1112=1,IF(INDIRECT(ADDRESS(($AO1112-1)*3+$AP1112+5,$AQ1112+20))="",0,INDIRECT(ADDRESS(($AO1112-1)*3+$AP1112+5,$AQ1112+20))),IF(INDIRECT(ADDRESS(($AO1112-1)*3+$AP1112+5,$AQ1112+20))="",0,IF(COUNTIF(INDIRECT(ADDRESS(($AO1112-1)*36+($AP1112-1)*12+6,COLUMN())):INDIRECT(ADDRESS(($AO1112-1)*36+($AP1112-1)*12+$AQ1112+4,COLUMN())),INDIRECT(ADDRESS(($AO1112-1)*3+$AP1112+5,$AQ1112+20)))&gt;=1,0,INDIRECT(ADDRESS(($AO1112-1)*3+$AP1112+5,$AQ1112+20)))))</f>
        <v>0</v>
      </c>
      <c r="AU1112" s="304">
        <f ca="1">COUNTIF(INDIRECT("U"&amp;(ROW()+12*(($AO1112-1)*3+$AP1112)-ROW())/12+5):INDIRECT("AF"&amp;(ROW()+12*(($AO1112-1)*3+$AP1112)-ROW())/12+5),AT1112)</f>
        <v>0</v>
      </c>
      <c r="AV1112" s="304">
        <f ca="1">IF(AND(AR1112+AT1112&gt;0,AS1112+AU1112&gt;0),COUNTIF(AV$6:AV1111,"&gt;0")+1,0)</f>
        <v>0</v>
      </c>
    </row>
    <row r="1113" spans="41:48" x14ac:dyDescent="0.15">
      <c r="AO1113" s="304">
        <v>31</v>
      </c>
      <c r="AP1113" s="304">
        <v>3</v>
      </c>
      <c r="AQ1113" s="304">
        <v>4</v>
      </c>
      <c r="AR1113" s="306">
        <f ca="1">IF($AQ1113=1,IF(INDIRECT(ADDRESS(($AO1113-1)*3+$AP1113+5,$AQ1113+7))="",0,INDIRECT(ADDRESS(($AO1113-1)*3+$AP1113+5,$AQ1113+7))),IF(INDIRECT(ADDRESS(($AO1113-1)*3+$AP1113+5,$AQ1113+7))="",0,IF(COUNTIF(INDIRECT(ADDRESS(($AO1113-1)*36+($AP1113-1)*12+6,COLUMN())):INDIRECT(ADDRESS(($AO1113-1)*36+($AP1113-1)*12+$AQ1113+4,COLUMN())),INDIRECT(ADDRESS(($AO1113-1)*3+$AP1113+5,$AQ1113+7)))&gt;=1,0,INDIRECT(ADDRESS(($AO1113-1)*3+$AP1113+5,$AQ1113+7)))))</f>
        <v>0</v>
      </c>
      <c r="AS1113" s="304">
        <f ca="1">COUNTIF(INDIRECT("H"&amp;(ROW()+12*(($AO1113-1)*3+$AP1113)-ROW())/12+5):INDIRECT("S"&amp;(ROW()+12*(($AO1113-1)*3+$AP1113)-ROW())/12+5),AR1113)</f>
        <v>0</v>
      </c>
      <c r="AT1113" s="306">
        <f ca="1">IF($AQ1113=1,IF(INDIRECT(ADDRESS(($AO1113-1)*3+$AP1113+5,$AQ1113+20))="",0,INDIRECT(ADDRESS(($AO1113-1)*3+$AP1113+5,$AQ1113+20))),IF(INDIRECT(ADDRESS(($AO1113-1)*3+$AP1113+5,$AQ1113+20))="",0,IF(COUNTIF(INDIRECT(ADDRESS(($AO1113-1)*36+($AP1113-1)*12+6,COLUMN())):INDIRECT(ADDRESS(($AO1113-1)*36+($AP1113-1)*12+$AQ1113+4,COLUMN())),INDIRECT(ADDRESS(($AO1113-1)*3+$AP1113+5,$AQ1113+20)))&gt;=1,0,INDIRECT(ADDRESS(($AO1113-1)*3+$AP1113+5,$AQ1113+20)))))</f>
        <v>0</v>
      </c>
      <c r="AU1113" s="304">
        <f ca="1">COUNTIF(INDIRECT("U"&amp;(ROW()+12*(($AO1113-1)*3+$AP1113)-ROW())/12+5):INDIRECT("AF"&amp;(ROW()+12*(($AO1113-1)*3+$AP1113)-ROW())/12+5),AT1113)</f>
        <v>0</v>
      </c>
      <c r="AV1113" s="304">
        <f ca="1">IF(AND(AR1113+AT1113&gt;0,AS1113+AU1113&gt;0),COUNTIF(AV$6:AV1112,"&gt;0")+1,0)</f>
        <v>0</v>
      </c>
    </row>
    <row r="1114" spans="41:48" x14ac:dyDescent="0.15">
      <c r="AO1114" s="304">
        <v>31</v>
      </c>
      <c r="AP1114" s="304">
        <v>3</v>
      </c>
      <c r="AQ1114" s="304">
        <v>5</v>
      </c>
      <c r="AR1114" s="306">
        <f ca="1">IF($AQ1114=1,IF(INDIRECT(ADDRESS(($AO1114-1)*3+$AP1114+5,$AQ1114+7))="",0,INDIRECT(ADDRESS(($AO1114-1)*3+$AP1114+5,$AQ1114+7))),IF(INDIRECT(ADDRESS(($AO1114-1)*3+$AP1114+5,$AQ1114+7))="",0,IF(COUNTIF(INDIRECT(ADDRESS(($AO1114-1)*36+($AP1114-1)*12+6,COLUMN())):INDIRECT(ADDRESS(($AO1114-1)*36+($AP1114-1)*12+$AQ1114+4,COLUMN())),INDIRECT(ADDRESS(($AO1114-1)*3+$AP1114+5,$AQ1114+7)))&gt;=1,0,INDIRECT(ADDRESS(($AO1114-1)*3+$AP1114+5,$AQ1114+7)))))</f>
        <v>0</v>
      </c>
      <c r="AS1114" s="304">
        <f ca="1">COUNTIF(INDIRECT("H"&amp;(ROW()+12*(($AO1114-1)*3+$AP1114)-ROW())/12+5):INDIRECT("S"&amp;(ROW()+12*(($AO1114-1)*3+$AP1114)-ROW())/12+5),AR1114)</f>
        <v>0</v>
      </c>
      <c r="AT1114" s="306">
        <f ca="1">IF($AQ1114=1,IF(INDIRECT(ADDRESS(($AO1114-1)*3+$AP1114+5,$AQ1114+20))="",0,INDIRECT(ADDRESS(($AO1114-1)*3+$AP1114+5,$AQ1114+20))),IF(INDIRECT(ADDRESS(($AO1114-1)*3+$AP1114+5,$AQ1114+20))="",0,IF(COUNTIF(INDIRECT(ADDRESS(($AO1114-1)*36+($AP1114-1)*12+6,COLUMN())):INDIRECT(ADDRESS(($AO1114-1)*36+($AP1114-1)*12+$AQ1114+4,COLUMN())),INDIRECT(ADDRESS(($AO1114-1)*3+$AP1114+5,$AQ1114+20)))&gt;=1,0,INDIRECT(ADDRESS(($AO1114-1)*3+$AP1114+5,$AQ1114+20)))))</f>
        <v>0</v>
      </c>
      <c r="AU1114" s="304">
        <f ca="1">COUNTIF(INDIRECT("U"&amp;(ROW()+12*(($AO1114-1)*3+$AP1114)-ROW())/12+5):INDIRECT("AF"&amp;(ROW()+12*(($AO1114-1)*3+$AP1114)-ROW())/12+5),AT1114)</f>
        <v>0</v>
      </c>
      <c r="AV1114" s="304">
        <f ca="1">IF(AND(AR1114+AT1114&gt;0,AS1114+AU1114&gt;0),COUNTIF(AV$6:AV1113,"&gt;0")+1,0)</f>
        <v>0</v>
      </c>
    </row>
    <row r="1115" spans="41:48" x14ac:dyDescent="0.15">
      <c r="AO1115" s="304">
        <v>31</v>
      </c>
      <c r="AP1115" s="304">
        <v>3</v>
      </c>
      <c r="AQ1115" s="304">
        <v>6</v>
      </c>
      <c r="AR1115" s="306">
        <f ca="1">IF($AQ1115=1,IF(INDIRECT(ADDRESS(($AO1115-1)*3+$AP1115+5,$AQ1115+7))="",0,INDIRECT(ADDRESS(($AO1115-1)*3+$AP1115+5,$AQ1115+7))),IF(INDIRECT(ADDRESS(($AO1115-1)*3+$AP1115+5,$AQ1115+7))="",0,IF(COUNTIF(INDIRECT(ADDRESS(($AO1115-1)*36+($AP1115-1)*12+6,COLUMN())):INDIRECT(ADDRESS(($AO1115-1)*36+($AP1115-1)*12+$AQ1115+4,COLUMN())),INDIRECT(ADDRESS(($AO1115-1)*3+$AP1115+5,$AQ1115+7)))&gt;=1,0,INDIRECT(ADDRESS(($AO1115-1)*3+$AP1115+5,$AQ1115+7)))))</f>
        <v>0</v>
      </c>
      <c r="AS1115" s="304">
        <f ca="1">COUNTIF(INDIRECT("H"&amp;(ROW()+12*(($AO1115-1)*3+$AP1115)-ROW())/12+5):INDIRECT("S"&amp;(ROW()+12*(($AO1115-1)*3+$AP1115)-ROW())/12+5),AR1115)</f>
        <v>0</v>
      </c>
      <c r="AT1115" s="306">
        <f ca="1">IF($AQ1115=1,IF(INDIRECT(ADDRESS(($AO1115-1)*3+$AP1115+5,$AQ1115+20))="",0,INDIRECT(ADDRESS(($AO1115-1)*3+$AP1115+5,$AQ1115+20))),IF(INDIRECT(ADDRESS(($AO1115-1)*3+$AP1115+5,$AQ1115+20))="",0,IF(COUNTIF(INDIRECT(ADDRESS(($AO1115-1)*36+($AP1115-1)*12+6,COLUMN())):INDIRECT(ADDRESS(($AO1115-1)*36+($AP1115-1)*12+$AQ1115+4,COLUMN())),INDIRECT(ADDRESS(($AO1115-1)*3+$AP1115+5,$AQ1115+20)))&gt;=1,0,INDIRECT(ADDRESS(($AO1115-1)*3+$AP1115+5,$AQ1115+20)))))</f>
        <v>0</v>
      </c>
      <c r="AU1115" s="304">
        <f ca="1">COUNTIF(INDIRECT("U"&amp;(ROW()+12*(($AO1115-1)*3+$AP1115)-ROW())/12+5):INDIRECT("AF"&amp;(ROW()+12*(($AO1115-1)*3+$AP1115)-ROW())/12+5),AT1115)</f>
        <v>0</v>
      </c>
      <c r="AV1115" s="304">
        <f ca="1">IF(AND(AR1115+AT1115&gt;0,AS1115+AU1115&gt;0),COUNTIF(AV$6:AV1114,"&gt;0")+1,0)</f>
        <v>0</v>
      </c>
    </row>
    <row r="1116" spans="41:48" x14ac:dyDescent="0.15">
      <c r="AO1116" s="304">
        <v>31</v>
      </c>
      <c r="AP1116" s="304">
        <v>3</v>
      </c>
      <c r="AQ1116" s="304">
        <v>7</v>
      </c>
      <c r="AR1116" s="306">
        <f ca="1">IF($AQ1116=1,IF(INDIRECT(ADDRESS(($AO1116-1)*3+$AP1116+5,$AQ1116+7))="",0,INDIRECT(ADDRESS(($AO1116-1)*3+$AP1116+5,$AQ1116+7))),IF(INDIRECT(ADDRESS(($AO1116-1)*3+$AP1116+5,$AQ1116+7))="",0,IF(COUNTIF(INDIRECT(ADDRESS(($AO1116-1)*36+($AP1116-1)*12+6,COLUMN())):INDIRECT(ADDRESS(($AO1116-1)*36+($AP1116-1)*12+$AQ1116+4,COLUMN())),INDIRECT(ADDRESS(($AO1116-1)*3+$AP1116+5,$AQ1116+7)))&gt;=1,0,INDIRECT(ADDRESS(($AO1116-1)*3+$AP1116+5,$AQ1116+7)))))</f>
        <v>0</v>
      </c>
      <c r="AS1116" s="304">
        <f ca="1">COUNTIF(INDIRECT("H"&amp;(ROW()+12*(($AO1116-1)*3+$AP1116)-ROW())/12+5):INDIRECT("S"&amp;(ROW()+12*(($AO1116-1)*3+$AP1116)-ROW())/12+5),AR1116)</f>
        <v>0</v>
      </c>
      <c r="AT1116" s="306">
        <f ca="1">IF($AQ1116=1,IF(INDIRECT(ADDRESS(($AO1116-1)*3+$AP1116+5,$AQ1116+20))="",0,INDIRECT(ADDRESS(($AO1116-1)*3+$AP1116+5,$AQ1116+20))),IF(INDIRECT(ADDRESS(($AO1116-1)*3+$AP1116+5,$AQ1116+20))="",0,IF(COUNTIF(INDIRECT(ADDRESS(($AO1116-1)*36+($AP1116-1)*12+6,COLUMN())):INDIRECT(ADDRESS(($AO1116-1)*36+($AP1116-1)*12+$AQ1116+4,COLUMN())),INDIRECT(ADDRESS(($AO1116-1)*3+$AP1116+5,$AQ1116+20)))&gt;=1,0,INDIRECT(ADDRESS(($AO1116-1)*3+$AP1116+5,$AQ1116+20)))))</f>
        <v>0</v>
      </c>
      <c r="AU1116" s="304">
        <f ca="1">COUNTIF(INDIRECT("U"&amp;(ROW()+12*(($AO1116-1)*3+$AP1116)-ROW())/12+5):INDIRECT("AF"&amp;(ROW()+12*(($AO1116-1)*3+$AP1116)-ROW())/12+5),AT1116)</f>
        <v>0</v>
      </c>
      <c r="AV1116" s="304">
        <f ca="1">IF(AND(AR1116+AT1116&gt;0,AS1116+AU1116&gt;0),COUNTIF(AV$6:AV1115,"&gt;0")+1,0)</f>
        <v>0</v>
      </c>
    </row>
    <row r="1117" spans="41:48" x14ac:dyDescent="0.15">
      <c r="AO1117" s="304">
        <v>31</v>
      </c>
      <c r="AP1117" s="304">
        <v>3</v>
      </c>
      <c r="AQ1117" s="304">
        <v>8</v>
      </c>
      <c r="AR1117" s="306">
        <f ca="1">IF($AQ1117=1,IF(INDIRECT(ADDRESS(($AO1117-1)*3+$AP1117+5,$AQ1117+7))="",0,INDIRECT(ADDRESS(($AO1117-1)*3+$AP1117+5,$AQ1117+7))),IF(INDIRECT(ADDRESS(($AO1117-1)*3+$AP1117+5,$AQ1117+7))="",0,IF(COUNTIF(INDIRECT(ADDRESS(($AO1117-1)*36+($AP1117-1)*12+6,COLUMN())):INDIRECT(ADDRESS(($AO1117-1)*36+($AP1117-1)*12+$AQ1117+4,COLUMN())),INDIRECT(ADDRESS(($AO1117-1)*3+$AP1117+5,$AQ1117+7)))&gt;=1,0,INDIRECT(ADDRESS(($AO1117-1)*3+$AP1117+5,$AQ1117+7)))))</f>
        <v>0</v>
      </c>
      <c r="AS1117" s="304">
        <f ca="1">COUNTIF(INDIRECT("H"&amp;(ROW()+12*(($AO1117-1)*3+$AP1117)-ROW())/12+5):INDIRECT("S"&amp;(ROW()+12*(($AO1117-1)*3+$AP1117)-ROW())/12+5),AR1117)</f>
        <v>0</v>
      </c>
      <c r="AT1117" s="306">
        <f ca="1">IF($AQ1117=1,IF(INDIRECT(ADDRESS(($AO1117-1)*3+$AP1117+5,$AQ1117+20))="",0,INDIRECT(ADDRESS(($AO1117-1)*3+$AP1117+5,$AQ1117+20))),IF(INDIRECT(ADDRESS(($AO1117-1)*3+$AP1117+5,$AQ1117+20))="",0,IF(COUNTIF(INDIRECT(ADDRESS(($AO1117-1)*36+($AP1117-1)*12+6,COLUMN())):INDIRECT(ADDRESS(($AO1117-1)*36+($AP1117-1)*12+$AQ1117+4,COLUMN())),INDIRECT(ADDRESS(($AO1117-1)*3+$AP1117+5,$AQ1117+20)))&gt;=1,0,INDIRECT(ADDRESS(($AO1117-1)*3+$AP1117+5,$AQ1117+20)))))</f>
        <v>0</v>
      </c>
      <c r="AU1117" s="304">
        <f ca="1">COUNTIF(INDIRECT("U"&amp;(ROW()+12*(($AO1117-1)*3+$AP1117)-ROW())/12+5):INDIRECT("AF"&amp;(ROW()+12*(($AO1117-1)*3+$AP1117)-ROW())/12+5),AT1117)</f>
        <v>0</v>
      </c>
      <c r="AV1117" s="304">
        <f ca="1">IF(AND(AR1117+AT1117&gt;0,AS1117+AU1117&gt;0),COUNTIF(AV$6:AV1116,"&gt;0")+1,0)</f>
        <v>0</v>
      </c>
    </row>
    <row r="1118" spans="41:48" x14ac:dyDescent="0.15">
      <c r="AO1118" s="304">
        <v>31</v>
      </c>
      <c r="AP1118" s="304">
        <v>3</v>
      </c>
      <c r="AQ1118" s="304">
        <v>9</v>
      </c>
      <c r="AR1118" s="306">
        <f ca="1">IF($AQ1118=1,IF(INDIRECT(ADDRESS(($AO1118-1)*3+$AP1118+5,$AQ1118+7))="",0,INDIRECT(ADDRESS(($AO1118-1)*3+$AP1118+5,$AQ1118+7))),IF(INDIRECT(ADDRESS(($AO1118-1)*3+$AP1118+5,$AQ1118+7))="",0,IF(COUNTIF(INDIRECT(ADDRESS(($AO1118-1)*36+($AP1118-1)*12+6,COLUMN())):INDIRECT(ADDRESS(($AO1118-1)*36+($AP1118-1)*12+$AQ1118+4,COLUMN())),INDIRECT(ADDRESS(($AO1118-1)*3+$AP1118+5,$AQ1118+7)))&gt;=1,0,INDIRECT(ADDRESS(($AO1118-1)*3+$AP1118+5,$AQ1118+7)))))</f>
        <v>0</v>
      </c>
      <c r="AS1118" s="304">
        <f ca="1">COUNTIF(INDIRECT("H"&amp;(ROW()+12*(($AO1118-1)*3+$AP1118)-ROW())/12+5):INDIRECT("S"&amp;(ROW()+12*(($AO1118-1)*3+$AP1118)-ROW())/12+5),AR1118)</f>
        <v>0</v>
      </c>
      <c r="AT1118" s="306">
        <f ca="1">IF($AQ1118=1,IF(INDIRECT(ADDRESS(($AO1118-1)*3+$AP1118+5,$AQ1118+20))="",0,INDIRECT(ADDRESS(($AO1118-1)*3+$AP1118+5,$AQ1118+20))),IF(INDIRECT(ADDRESS(($AO1118-1)*3+$AP1118+5,$AQ1118+20))="",0,IF(COUNTIF(INDIRECT(ADDRESS(($AO1118-1)*36+($AP1118-1)*12+6,COLUMN())):INDIRECT(ADDRESS(($AO1118-1)*36+($AP1118-1)*12+$AQ1118+4,COLUMN())),INDIRECT(ADDRESS(($AO1118-1)*3+$AP1118+5,$AQ1118+20)))&gt;=1,0,INDIRECT(ADDRESS(($AO1118-1)*3+$AP1118+5,$AQ1118+20)))))</f>
        <v>0</v>
      </c>
      <c r="AU1118" s="304">
        <f ca="1">COUNTIF(INDIRECT("U"&amp;(ROW()+12*(($AO1118-1)*3+$AP1118)-ROW())/12+5):INDIRECT("AF"&amp;(ROW()+12*(($AO1118-1)*3+$AP1118)-ROW())/12+5),AT1118)</f>
        <v>0</v>
      </c>
      <c r="AV1118" s="304">
        <f ca="1">IF(AND(AR1118+AT1118&gt;0,AS1118+AU1118&gt;0),COUNTIF(AV$6:AV1117,"&gt;0")+1,0)</f>
        <v>0</v>
      </c>
    </row>
    <row r="1119" spans="41:48" x14ac:dyDescent="0.15">
      <c r="AO1119" s="304">
        <v>31</v>
      </c>
      <c r="AP1119" s="304">
        <v>3</v>
      </c>
      <c r="AQ1119" s="304">
        <v>10</v>
      </c>
      <c r="AR1119" s="306">
        <f ca="1">IF($AQ1119=1,IF(INDIRECT(ADDRESS(($AO1119-1)*3+$AP1119+5,$AQ1119+7))="",0,INDIRECT(ADDRESS(($AO1119-1)*3+$AP1119+5,$AQ1119+7))),IF(INDIRECT(ADDRESS(($AO1119-1)*3+$AP1119+5,$AQ1119+7))="",0,IF(COUNTIF(INDIRECT(ADDRESS(($AO1119-1)*36+($AP1119-1)*12+6,COLUMN())):INDIRECT(ADDRESS(($AO1119-1)*36+($AP1119-1)*12+$AQ1119+4,COLUMN())),INDIRECT(ADDRESS(($AO1119-1)*3+$AP1119+5,$AQ1119+7)))&gt;=1,0,INDIRECT(ADDRESS(($AO1119-1)*3+$AP1119+5,$AQ1119+7)))))</f>
        <v>0</v>
      </c>
      <c r="AS1119" s="304">
        <f ca="1">COUNTIF(INDIRECT("H"&amp;(ROW()+12*(($AO1119-1)*3+$AP1119)-ROW())/12+5):INDIRECT("S"&amp;(ROW()+12*(($AO1119-1)*3+$AP1119)-ROW())/12+5),AR1119)</f>
        <v>0</v>
      </c>
      <c r="AT1119" s="306">
        <f ca="1">IF($AQ1119=1,IF(INDIRECT(ADDRESS(($AO1119-1)*3+$AP1119+5,$AQ1119+20))="",0,INDIRECT(ADDRESS(($AO1119-1)*3+$AP1119+5,$AQ1119+20))),IF(INDIRECT(ADDRESS(($AO1119-1)*3+$AP1119+5,$AQ1119+20))="",0,IF(COUNTIF(INDIRECT(ADDRESS(($AO1119-1)*36+($AP1119-1)*12+6,COLUMN())):INDIRECT(ADDRESS(($AO1119-1)*36+($AP1119-1)*12+$AQ1119+4,COLUMN())),INDIRECT(ADDRESS(($AO1119-1)*3+$AP1119+5,$AQ1119+20)))&gt;=1,0,INDIRECT(ADDRESS(($AO1119-1)*3+$AP1119+5,$AQ1119+20)))))</f>
        <v>0</v>
      </c>
      <c r="AU1119" s="304">
        <f ca="1">COUNTIF(INDIRECT("U"&amp;(ROW()+12*(($AO1119-1)*3+$AP1119)-ROW())/12+5):INDIRECT("AF"&amp;(ROW()+12*(($AO1119-1)*3+$AP1119)-ROW())/12+5),AT1119)</f>
        <v>0</v>
      </c>
      <c r="AV1119" s="304">
        <f ca="1">IF(AND(AR1119+AT1119&gt;0,AS1119+AU1119&gt;0),COUNTIF(AV$6:AV1118,"&gt;0")+1,0)</f>
        <v>0</v>
      </c>
    </row>
    <row r="1120" spans="41:48" x14ac:dyDescent="0.15">
      <c r="AO1120" s="304">
        <v>31</v>
      </c>
      <c r="AP1120" s="304">
        <v>3</v>
      </c>
      <c r="AQ1120" s="304">
        <v>11</v>
      </c>
      <c r="AR1120" s="306">
        <f ca="1">IF($AQ1120=1,IF(INDIRECT(ADDRESS(($AO1120-1)*3+$AP1120+5,$AQ1120+7))="",0,INDIRECT(ADDRESS(($AO1120-1)*3+$AP1120+5,$AQ1120+7))),IF(INDIRECT(ADDRESS(($AO1120-1)*3+$AP1120+5,$AQ1120+7))="",0,IF(COUNTIF(INDIRECT(ADDRESS(($AO1120-1)*36+($AP1120-1)*12+6,COLUMN())):INDIRECT(ADDRESS(($AO1120-1)*36+($AP1120-1)*12+$AQ1120+4,COLUMN())),INDIRECT(ADDRESS(($AO1120-1)*3+$AP1120+5,$AQ1120+7)))&gt;=1,0,INDIRECT(ADDRESS(($AO1120-1)*3+$AP1120+5,$AQ1120+7)))))</f>
        <v>0</v>
      </c>
      <c r="AS1120" s="304">
        <f ca="1">COUNTIF(INDIRECT("H"&amp;(ROW()+12*(($AO1120-1)*3+$AP1120)-ROW())/12+5):INDIRECT("S"&amp;(ROW()+12*(($AO1120-1)*3+$AP1120)-ROW())/12+5),AR1120)</f>
        <v>0</v>
      </c>
      <c r="AT1120" s="306">
        <f ca="1">IF($AQ1120=1,IF(INDIRECT(ADDRESS(($AO1120-1)*3+$AP1120+5,$AQ1120+20))="",0,INDIRECT(ADDRESS(($AO1120-1)*3+$AP1120+5,$AQ1120+20))),IF(INDIRECT(ADDRESS(($AO1120-1)*3+$AP1120+5,$AQ1120+20))="",0,IF(COUNTIF(INDIRECT(ADDRESS(($AO1120-1)*36+($AP1120-1)*12+6,COLUMN())):INDIRECT(ADDRESS(($AO1120-1)*36+($AP1120-1)*12+$AQ1120+4,COLUMN())),INDIRECT(ADDRESS(($AO1120-1)*3+$AP1120+5,$AQ1120+20)))&gt;=1,0,INDIRECT(ADDRESS(($AO1120-1)*3+$AP1120+5,$AQ1120+20)))))</f>
        <v>0</v>
      </c>
      <c r="AU1120" s="304">
        <f ca="1">COUNTIF(INDIRECT("U"&amp;(ROW()+12*(($AO1120-1)*3+$AP1120)-ROW())/12+5):INDIRECT("AF"&amp;(ROW()+12*(($AO1120-1)*3+$AP1120)-ROW())/12+5),AT1120)</f>
        <v>0</v>
      </c>
      <c r="AV1120" s="304">
        <f ca="1">IF(AND(AR1120+AT1120&gt;0,AS1120+AU1120&gt;0),COUNTIF(AV$6:AV1119,"&gt;0")+1,0)</f>
        <v>0</v>
      </c>
    </row>
    <row r="1121" spans="41:48" x14ac:dyDescent="0.15">
      <c r="AO1121" s="304">
        <v>31</v>
      </c>
      <c r="AP1121" s="304">
        <v>3</v>
      </c>
      <c r="AQ1121" s="304">
        <v>12</v>
      </c>
      <c r="AR1121" s="306">
        <f ca="1">IF($AQ1121=1,IF(INDIRECT(ADDRESS(($AO1121-1)*3+$AP1121+5,$AQ1121+7))="",0,INDIRECT(ADDRESS(($AO1121-1)*3+$AP1121+5,$AQ1121+7))),IF(INDIRECT(ADDRESS(($AO1121-1)*3+$AP1121+5,$AQ1121+7))="",0,IF(COUNTIF(INDIRECT(ADDRESS(($AO1121-1)*36+($AP1121-1)*12+6,COLUMN())):INDIRECT(ADDRESS(($AO1121-1)*36+($AP1121-1)*12+$AQ1121+4,COLUMN())),INDIRECT(ADDRESS(($AO1121-1)*3+$AP1121+5,$AQ1121+7)))&gt;=1,0,INDIRECT(ADDRESS(($AO1121-1)*3+$AP1121+5,$AQ1121+7)))))</f>
        <v>0</v>
      </c>
      <c r="AS1121" s="304">
        <f ca="1">COUNTIF(INDIRECT("H"&amp;(ROW()+12*(($AO1121-1)*3+$AP1121)-ROW())/12+5):INDIRECT("S"&amp;(ROW()+12*(($AO1121-1)*3+$AP1121)-ROW())/12+5),AR1121)</f>
        <v>0</v>
      </c>
      <c r="AT1121" s="306">
        <f ca="1">IF($AQ1121=1,IF(INDIRECT(ADDRESS(($AO1121-1)*3+$AP1121+5,$AQ1121+20))="",0,INDIRECT(ADDRESS(($AO1121-1)*3+$AP1121+5,$AQ1121+20))),IF(INDIRECT(ADDRESS(($AO1121-1)*3+$AP1121+5,$AQ1121+20))="",0,IF(COUNTIF(INDIRECT(ADDRESS(($AO1121-1)*36+($AP1121-1)*12+6,COLUMN())):INDIRECT(ADDRESS(($AO1121-1)*36+($AP1121-1)*12+$AQ1121+4,COLUMN())),INDIRECT(ADDRESS(($AO1121-1)*3+$AP1121+5,$AQ1121+20)))&gt;=1,0,INDIRECT(ADDRESS(($AO1121-1)*3+$AP1121+5,$AQ1121+20)))))</f>
        <v>0</v>
      </c>
      <c r="AU1121" s="304">
        <f ca="1">COUNTIF(INDIRECT("U"&amp;(ROW()+12*(($AO1121-1)*3+$AP1121)-ROW())/12+5):INDIRECT("AF"&amp;(ROW()+12*(($AO1121-1)*3+$AP1121)-ROW())/12+5),AT1121)</f>
        <v>0</v>
      </c>
      <c r="AV1121" s="304">
        <f ca="1">IF(AND(AR1121+AT1121&gt;0,AS1121+AU1121&gt;0),COUNTIF(AV$6:AV1120,"&gt;0")+1,0)</f>
        <v>0</v>
      </c>
    </row>
    <row r="1122" spans="41:48" x14ac:dyDescent="0.15">
      <c r="AO1122" s="304">
        <v>32</v>
      </c>
      <c r="AP1122" s="304">
        <v>1</v>
      </c>
      <c r="AQ1122" s="304">
        <v>1</v>
      </c>
      <c r="AR1122" s="306">
        <f ca="1">IF($AQ1122=1,IF(INDIRECT(ADDRESS(($AO1122-1)*3+$AP1122+5,$AQ1122+7))="",0,INDIRECT(ADDRESS(($AO1122-1)*3+$AP1122+5,$AQ1122+7))),IF(INDIRECT(ADDRESS(($AO1122-1)*3+$AP1122+5,$AQ1122+7))="",0,IF(COUNTIF(INDIRECT(ADDRESS(($AO1122-1)*36+($AP1122-1)*12+6,COLUMN())):INDIRECT(ADDRESS(($AO1122-1)*36+($AP1122-1)*12+$AQ1122+4,COLUMN())),INDIRECT(ADDRESS(($AO1122-1)*3+$AP1122+5,$AQ1122+7)))&gt;=1,0,INDIRECT(ADDRESS(($AO1122-1)*3+$AP1122+5,$AQ1122+7)))))</f>
        <v>0</v>
      </c>
      <c r="AS1122" s="304">
        <f ca="1">COUNTIF(INDIRECT("H"&amp;(ROW()+12*(($AO1122-1)*3+$AP1122)-ROW())/12+5):INDIRECT("S"&amp;(ROW()+12*(($AO1122-1)*3+$AP1122)-ROW())/12+5),AR1122)</f>
        <v>0</v>
      </c>
      <c r="AT1122" s="306">
        <f ca="1">IF($AQ1122=1,IF(INDIRECT(ADDRESS(($AO1122-1)*3+$AP1122+5,$AQ1122+20))="",0,INDIRECT(ADDRESS(($AO1122-1)*3+$AP1122+5,$AQ1122+20))),IF(INDIRECT(ADDRESS(($AO1122-1)*3+$AP1122+5,$AQ1122+20))="",0,IF(COUNTIF(INDIRECT(ADDRESS(($AO1122-1)*36+($AP1122-1)*12+6,COLUMN())):INDIRECT(ADDRESS(($AO1122-1)*36+($AP1122-1)*12+$AQ1122+4,COLUMN())),INDIRECT(ADDRESS(($AO1122-1)*3+$AP1122+5,$AQ1122+20)))&gt;=1,0,INDIRECT(ADDRESS(($AO1122-1)*3+$AP1122+5,$AQ1122+20)))))</f>
        <v>0</v>
      </c>
      <c r="AU1122" s="304">
        <f ca="1">COUNTIF(INDIRECT("U"&amp;(ROW()+12*(($AO1122-1)*3+$AP1122)-ROW())/12+5):INDIRECT("AF"&amp;(ROW()+12*(($AO1122-1)*3+$AP1122)-ROW())/12+5),AT1122)</f>
        <v>0</v>
      </c>
      <c r="AV1122" s="304">
        <f ca="1">IF(AND(AR1122+AT1122&gt;0,AS1122+AU1122&gt;0),COUNTIF(AV$6:AV1121,"&gt;0")+1,0)</f>
        <v>0</v>
      </c>
    </row>
    <row r="1123" spans="41:48" x14ac:dyDescent="0.15">
      <c r="AO1123" s="304">
        <v>32</v>
      </c>
      <c r="AP1123" s="304">
        <v>1</v>
      </c>
      <c r="AQ1123" s="304">
        <v>2</v>
      </c>
      <c r="AR1123" s="306">
        <f ca="1">IF($AQ1123=1,IF(INDIRECT(ADDRESS(($AO1123-1)*3+$AP1123+5,$AQ1123+7))="",0,INDIRECT(ADDRESS(($AO1123-1)*3+$AP1123+5,$AQ1123+7))),IF(INDIRECT(ADDRESS(($AO1123-1)*3+$AP1123+5,$AQ1123+7))="",0,IF(COUNTIF(INDIRECT(ADDRESS(($AO1123-1)*36+($AP1123-1)*12+6,COLUMN())):INDIRECT(ADDRESS(($AO1123-1)*36+($AP1123-1)*12+$AQ1123+4,COLUMN())),INDIRECT(ADDRESS(($AO1123-1)*3+$AP1123+5,$AQ1123+7)))&gt;=1,0,INDIRECT(ADDRESS(($AO1123-1)*3+$AP1123+5,$AQ1123+7)))))</f>
        <v>0</v>
      </c>
      <c r="AS1123" s="304">
        <f ca="1">COUNTIF(INDIRECT("H"&amp;(ROW()+12*(($AO1123-1)*3+$AP1123)-ROW())/12+5):INDIRECT("S"&amp;(ROW()+12*(($AO1123-1)*3+$AP1123)-ROW())/12+5),AR1123)</f>
        <v>0</v>
      </c>
      <c r="AT1123" s="306">
        <f ca="1">IF($AQ1123=1,IF(INDIRECT(ADDRESS(($AO1123-1)*3+$AP1123+5,$AQ1123+20))="",0,INDIRECT(ADDRESS(($AO1123-1)*3+$AP1123+5,$AQ1123+20))),IF(INDIRECT(ADDRESS(($AO1123-1)*3+$AP1123+5,$AQ1123+20))="",0,IF(COUNTIF(INDIRECT(ADDRESS(($AO1123-1)*36+($AP1123-1)*12+6,COLUMN())):INDIRECT(ADDRESS(($AO1123-1)*36+($AP1123-1)*12+$AQ1123+4,COLUMN())),INDIRECT(ADDRESS(($AO1123-1)*3+$AP1123+5,$AQ1123+20)))&gt;=1,0,INDIRECT(ADDRESS(($AO1123-1)*3+$AP1123+5,$AQ1123+20)))))</f>
        <v>0</v>
      </c>
      <c r="AU1123" s="304">
        <f ca="1">COUNTIF(INDIRECT("U"&amp;(ROW()+12*(($AO1123-1)*3+$AP1123)-ROW())/12+5):INDIRECT("AF"&amp;(ROW()+12*(($AO1123-1)*3+$AP1123)-ROW())/12+5),AT1123)</f>
        <v>0</v>
      </c>
      <c r="AV1123" s="304">
        <f ca="1">IF(AND(AR1123+AT1123&gt;0,AS1123+AU1123&gt;0),COUNTIF(AV$6:AV1122,"&gt;0")+1,0)</f>
        <v>0</v>
      </c>
    </row>
    <row r="1124" spans="41:48" x14ac:dyDescent="0.15">
      <c r="AO1124" s="304">
        <v>32</v>
      </c>
      <c r="AP1124" s="304">
        <v>1</v>
      </c>
      <c r="AQ1124" s="304">
        <v>3</v>
      </c>
      <c r="AR1124" s="306">
        <f ca="1">IF($AQ1124=1,IF(INDIRECT(ADDRESS(($AO1124-1)*3+$AP1124+5,$AQ1124+7))="",0,INDIRECT(ADDRESS(($AO1124-1)*3+$AP1124+5,$AQ1124+7))),IF(INDIRECT(ADDRESS(($AO1124-1)*3+$AP1124+5,$AQ1124+7))="",0,IF(COUNTIF(INDIRECT(ADDRESS(($AO1124-1)*36+($AP1124-1)*12+6,COLUMN())):INDIRECT(ADDRESS(($AO1124-1)*36+($AP1124-1)*12+$AQ1124+4,COLUMN())),INDIRECT(ADDRESS(($AO1124-1)*3+$AP1124+5,$AQ1124+7)))&gt;=1,0,INDIRECT(ADDRESS(($AO1124-1)*3+$AP1124+5,$AQ1124+7)))))</f>
        <v>0</v>
      </c>
      <c r="AS1124" s="304">
        <f ca="1">COUNTIF(INDIRECT("H"&amp;(ROW()+12*(($AO1124-1)*3+$AP1124)-ROW())/12+5):INDIRECT("S"&amp;(ROW()+12*(($AO1124-1)*3+$AP1124)-ROW())/12+5),AR1124)</f>
        <v>0</v>
      </c>
      <c r="AT1124" s="306">
        <f ca="1">IF($AQ1124=1,IF(INDIRECT(ADDRESS(($AO1124-1)*3+$AP1124+5,$AQ1124+20))="",0,INDIRECT(ADDRESS(($AO1124-1)*3+$AP1124+5,$AQ1124+20))),IF(INDIRECT(ADDRESS(($AO1124-1)*3+$AP1124+5,$AQ1124+20))="",0,IF(COUNTIF(INDIRECT(ADDRESS(($AO1124-1)*36+($AP1124-1)*12+6,COLUMN())):INDIRECT(ADDRESS(($AO1124-1)*36+($AP1124-1)*12+$AQ1124+4,COLUMN())),INDIRECT(ADDRESS(($AO1124-1)*3+$AP1124+5,$AQ1124+20)))&gt;=1,0,INDIRECT(ADDRESS(($AO1124-1)*3+$AP1124+5,$AQ1124+20)))))</f>
        <v>0</v>
      </c>
      <c r="AU1124" s="304">
        <f ca="1">COUNTIF(INDIRECT("U"&amp;(ROW()+12*(($AO1124-1)*3+$AP1124)-ROW())/12+5):INDIRECT("AF"&amp;(ROW()+12*(($AO1124-1)*3+$AP1124)-ROW())/12+5),AT1124)</f>
        <v>0</v>
      </c>
      <c r="AV1124" s="304">
        <f ca="1">IF(AND(AR1124+AT1124&gt;0,AS1124+AU1124&gt;0),COUNTIF(AV$6:AV1123,"&gt;0")+1,0)</f>
        <v>0</v>
      </c>
    </row>
    <row r="1125" spans="41:48" x14ac:dyDescent="0.15">
      <c r="AO1125" s="304">
        <v>32</v>
      </c>
      <c r="AP1125" s="304">
        <v>1</v>
      </c>
      <c r="AQ1125" s="304">
        <v>4</v>
      </c>
      <c r="AR1125" s="306">
        <f ca="1">IF($AQ1125=1,IF(INDIRECT(ADDRESS(($AO1125-1)*3+$AP1125+5,$AQ1125+7))="",0,INDIRECT(ADDRESS(($AO1125-1)*3+$AP1125+5,$AQ1125+7))),IF(INDIRECT(ADDRESS(($AO1125-1)*3+$AP1125+5,$AQ1125+7))="",0,IF(COUNTIF(INDIRECT(ADDRESS(($AO1125-1)*36+($AP1125-1)*12+6,COLUMN())):INDIRECT(ADDRESS(($AO1125-1)*36+($AP1125-1)*12+$AQ1125+4,COLUMN())),INDIRECT(ADDRESS(($AO1125-1)*3+$AP1125+5,$AQ1125+7)))&gt;=1,0,INDIRECT(ADDRESS(($AO1125-1)*3+$AP1125+5,$AQ1125+7)))))</f>
        <v>0</v>
      </c>
      <c r="AS1125" s="304">
        <f ca="1">COUNTIF(INDIRECT("H"&amp;(ROW()+12*(($AO1125-1)*3+$AP1125)-ROW())/12+5):INDIRECT("S"&amp;(ROW()+12*(($AO1125-1)*3+$AP1125)-ROW())/12+5),AR1125)</f>
        <v>0</v>
      </c>
      <c r="AT1125" s="306">
        <f ca="1">IF($AQ1125=1,IF(INDIRECT(ADDRESS(($AO1125-1)*3+$AP1125+5,$AQ1125+20))="",0,INDIRECT(ADDRESS(($AO1125-1)*3+$AP1125+5,$AQ1125+20))),IF(INDIRECT(ADDRESS(($AO1125-1)*3+$AP1125+5,$AQ1125+20))="",0,IF(COUNTIF(INDIRECT(ADDRESS(($AO1125-1)*36+($AP1125-1)*12+6,COLUMN())):INDIRECT(ADDRESS(($AO1125-1)*36+($AP1125-1)*12+$AQ1125+4,COLUMN())),INDIRECT(ADDRESS(($AO1125-1)*3+$AP1125+5,$AQ1125+20)))&gt;=1,0,INDIRECT(ADDRESS(($AO1125-1)*3+$AP1125+5,$AQ1125+20)))))</f>
        <v>0</v>
      </c>
      <c r="AU1125" s="304">
        <f ca="1">COUNTIF(INDIRECT("U"&amp;(ROW()+12*(($AO1125-1)*3+$AP1125)-ROW())/12+5):INDIRECT("AF"&amp;(ROW()+12*(($AO1125-1)*3+$AP1125)-ROW())/12+5),AT1125)</f>
        <v>0</v>
      </c>
      <c r="AV1125" s="304">
        <f ca="1">IF(AND(AR1125+AT1125&gt;0,AS1125+AU1125&gt;0),COUNTIF(AV$6:AV1124,"&gt;0")+1,0)</f>
        <v>0</v>
      </c>
    </row>
    <row r="1126" spans="41:48" x14ac:dyDescent="0.15">
      <c r="AO1126" s="304">
        <v>32</v>
      </c>
      <c r="AP1126" s="304">
        <v>1</v>
      </c>
      <c r="AQ1126" s="304">
        <v>5</v>
      </c>
      <c r="AR1126" s="306">
        <f ca="1">IF($AQ1126=1,IF(INDIRECT(ADDRESS(($AO1126-1)*3+$AP1126+5,$AQ1126+7))="",0,INDIRECT(ADDRESS(($AO1126-1)*3+$AP1126+5,$AQ1126+7))),IF(INDIRECT(ADDRESS(($AO1126-1)*3+$AP1126+5,$AQ1126+7))="",0,IF(COUNTIF(INDIRECT(ADDRESS(($AO1126-1)*36+($AP1126-1)*12+6,COLUMN())):INDIRECT(ADDRESS(($AO1126-1)*36+($AP1126-1)*12+$AQ1126+4,COLUMN())),INDIRECT(ADDRESS(($AO1126-1)*3+$AP1126+5,$AQ1126+7)))&gt;=1,0,INDIRECT(ADDRESS(($AO1126-1)*3+$AP1126+5,$AQ1126+7)))))</f>
        <v>0</v>
      </c>
      <c r="AS1126" s="304">
        <f ca="1">COUNTIF(INDIRECT("H"&amp;(ROW()+12*(($AO1126-1)*3+$AP1126)-ROW())/12+5):INDIRECT("S"&amp;(ROW()+12*(($AO1126-1)*3+$AP1126)-ROW())/12+5),AR1126)</f>
        <v>0</v>
      </c>
      <c r="AT1126" s="306">
        <f ca="1">IF($AQ1126=1,IF(INDIRECT(ADDRESS(($AO1126-1)*3+$AP1126+5,$AQ1126+20))="",0,INDIRECT(ADDRESS(($AO1126-1)*3+$AP1126+5,$AQ1126+20))),IF(INDIRECT(ADDRESS(($AO1126-1)*3+$AP1126+5,$AQ1126+20))="",0,IF(COUNTIF(INDIRECT(ADDRESS(($AO1126-1)*36+($AP1126-1)*12+6,COLUMN())):INDIRECT(ADDRESS(($AO1126-1)*36+($AP1126-1)*12+$AQ1126+4,COLUMN())),INDIRECT(ADDRESS(($AO1126-1)*3+$AP1126+5,$AQ1126+20)))&gt;=1,0,INDIRECT(ADDRESS(($AO1126-1)*3+$AP1126+5,$AQ1126+20)))))</f>
        <v>0</v>
      </c>
      <c r="AU1126" s="304">
        <f ca="1">COUNTIF(INDIRECT("U"&amp;(ROW()+12*(($AO1126-1)*3+$AP1126)-ROW())/12+5):INDIRECT("AF"&amp;(ROW()+12*(($AO1126-1)*3+$AP1126)-ROW())/12+5),AT1126)</f>
        <v>0</v>
      </c>
      <c r="AV1126" s="304">
        <f ca="1">IF(AND(AR1126+AT1126&gt;0,AS1126+AU1126&gt;0),COUNTIF(AV$6:AV1125,"&gt;0")+1,0)</f>
        <v>0</v>
      </c>
    </row>
    <row r="1127" spans="41:48" x14ac:dyDescent="0.15">
      <c r="AO1127" s="304">
        <v>32</v>
      </c>
      <c r="AP1127" s="304">
        <v>1</v>
      </c>
      <c r="AQ1127" s="304">
        <v>6</v>
      </c>
      <c r="AR1127" s="306">
        <f ca="1">IF($AQ1127=1,IF(INDIRECT(ADDRESS(($AO1127-1)*3+$AP1127+5,$AQ1127+7))="",0,INDIRECT(ADDRESS(($AO1127-1)*3+$AP1127+5,$AQ1127+7))),IF(INDIRECT(ADDRESS(($AO1127-1)*3+$AP1127+5,$AQ1127+7))="",0,IF(COUNTIF(INDIRECT(ADDRESS(($AO1127-1)*36+($AP1127-1)*12+6,COLUMN())):INDIRECT(ADDRESS(($AO1127-1)*36+($AP1127-1)*12+$AQ1127+4,COLUMN())),INDIRECT(ADDRESS(($AO1127-1)*3+$AP1127+5,$AQ1127+7)))&gt;=1,0,INDIRECT(ADDRESS(($AO1127-1)*3+$AP1127+5,$AQ1127+7)))))</f>
        <v>0</v>
      </c>
      <c r="AS1127" s="304">
        <f ca="1">COUNTIF(INDIRECT("H"&amp;(ROW()+12*(($AO1127-1)*3+$AP1127)-ROW())/12+5):INDIRECT("S"&amp;(ROW()+12*(($AO1127-1)*3+$AP1127)-ROW())/12+5),AR1127)</f>
        <v>0</v>
      </c>
      <c r="AT1127" s="306">
        <f ca="1">IF($AQ1127=1,IF(INDIRECT(ADDRESS(($AO1127-1)*3+$AP1127+5,$AQ1127+20))="",0,INDIRECT(ADDRESS(($AO1127-1)*3+$AP1127+5,$AQ1127+20))),IF(INDIRECT(ADDRESS(($AO1127-1)*3+$AP1127+5,$AQ1127+20))="",0,IF(COUNTIF(INDIRECT(ADDRESS(($AO1127-1)*36+($AP1127-1)*12+6,COLUMN())):INDIRECT(ADDRESS(($AO1127-1)*36+($AP1127-1)*12+$AQ1127+4,COLUMN())),INDIRECT(ADDRESS(($AO1127-1)*3+$AP1127+5,$AQ1127+20)))&gt;=1,0,INDIRECT(ADDRESS(($AO1127-1)*3+$AP1127+5,$AQ1127+20)))))</f>
        <v>0</v>
      </c>
      <c r="AU1127" s="304">
        <f ca="1">COUNTIF(INDIRECT("U"&amp;(ROW()+12*(($AO1127-1)*3+$AP1127)-ROW())/12+5):INDIRECT("AF"&amp;(ROW()+12*(($AO1127-1)*3+$AP1127)-ROW())/12+5),AT1127)</f>
        <v>0</v>
      </c>
      <c r="AV1127" s="304">
        <f ca="1">IF(AND(AR1127+AT1127&gt;0,AS1127+AU1127&gt;0),COUNTIF(AV$6:AV1126,"&gt;0")+1,0)</f>
        <v>0</v>
      </c>
    </row>
    <row r="1128" spans="41:48" x14ac:dyDescent="0.15">
      <c r="AO1128" s="304">
        <v>32</v>
      </c>
      <c r="AP1128" s="304">
        <v>1</v>
      </c>
      <c r="AQ1128" s="304">
        <v>7</v>
      </c>
      <c r="AR1128" s="306">
        <f ca="1">IF($AQ1128=1,IF(INDIRECT(ADDRESS(($AO1128-1)*3+$AP1128+5,$AQ1128+7))="",0,INDIRECT(ADDRESS(($AO1128-1)*3+$AP1128+5,$AQ1128+7))),IF(INDIRECT(ADDRESS(($AO1128-1)*3+$AP1128+5,$AQ1128+7))="",0,IF(COUNTIF(INDIRECT(ADDRESS(($AO1128-1)*36+($AP1128-1)*12+6,COLUMN())):INDIRECT(ADDRESS(($AO1128-1)*36+($AP1128-1)*12+$AQ1128+4,COLUMN())),INDIRECT(ADDRESS(($AO1128-1)*3+$AP1128+5,$AQ1128+7)))&gt;=1,0,INDIRECT(ADDRESS(($AO1128-1)*3+$AP1128+5,$AQ1128+7)))))</f>
        <v>0</v>
      </c>
      <c r="AS1128" s="304">
        <f ca="1">COUNTIF(INDIRECT("H"&amp;(ROW()+12*(($AO1128-1)*3+$AP1128)-ROW())/12+5):INDIRECT("S"&amp;(ROW()+12*(($AO1128-1)*3+$AP1128)-ROW())/12+5),AR1128)</f>
        <v>0</v>
      </c>
      <c r="AT1128" s="306">
        <f ca="1">IF($AQ1128=1,IF(INDIRECT(ADDRESS(($AO1128-1)*3+$AP1128+5,$AQ1128+20))="",0,INDIRECT(ADDRESS(($AO1128-1)*3+$AP1128+5,$AQ1128+20))),IF(INDIRECT(ADDRESS(($AO1128-1)*3+$AP1128+5,$AQ1128+20))="",0,IF(COUNTIF(INDIRECT(ADDRESS(($AO1128-1)*36+($AP1128-1)*12+6,COLUMN())):INDIRECT(ADDRESS(($AO1128-1)*36+($AP1128-1)*12+$AQ1128+4,COLUMN())),INDIRECT(ADDRESS(($AO1128-1)*3+$AP1128+5,$AQ1128+20)))&gt;=1,0,INDIRECT(ADDRESS(($AO1128-1)*3+$AP1128+5,$AQ1128+20)))))</f>
        <v>0</v>
      </c>
      <c r="AU1128" s="304">
        <f ca="1">COUNTIF(INDIRECT("U"&amp;(ROW()+12*(($AO1128-1)*3+$AP1128)-ROW())/12+5):INDIRECT("AF"&amp;(ROW()+12*(($AO1128-1)*3+$AP1128)-ROW())/12+5),AT1128)</f>
        <v>0</v>
      </c>
      <c r="AV1128" s="304">
        <f ca="1">IF(AND(AR1128+AT1128&gt;0,AS1128+AU1128&gt;0),COUNTIF(AV$6:AV1127,"&gt;0")+1,0)</f>
        <v>0</v>
      </c>
    </row>
    <row r="1129" spans="41:48" x14ac:dyDescent="0.15">
      <c r="AO1129" s="304">
        <v>32</v>
      </c>
      <c r="AP1129" s="304">
        <v>1</v>
      </c>
      <c r="AQ1129" s="304">
        <v>8</v>
      </c>
      <c r="AR1129" s="306">
        <f ca="1">IF($AQ1129=1,IF(INDIRECT(ADDRESS(($AO1129-1)*3+$AP1129+5,$AQ1129+7))="",0,INDIRECT(ADDRESS(($AO1129-1)*3+$AP1129+5,$AQ1129+7))),IF(INDIRECT(ADDRESS(($AO1129-1)*3+$AP1129+5,$AQ1129+7))="",0,IF(COUNTIF(INDIRECT(ADDRESS(($AO1129-1)*36+($AP1129-1)*12+6,COLUMN())):INDIRECT(ADDRESS(($AO1129-1)*36+($AP1129-1)*12+$AQ1129+4,COLUMN())),INDIRECT(ADDRESS(($AO1129-1)*3+$AP1129+5,$AQ1129+7)))&gt;=1,0,INDIRECT(ADDRESS(($AO1129-1)*3+$AP1129+5,$AQ1129+7)))))</f>
        <v>0</v>
      </c>
      <c r="AS1129" s="304">
        <f ca="1">COUNTIF(INDIRECT("H"&amp;(ROW()+12*(($AO1129-1)*3+$AP1129)-ROW())/12+5):INDIRECT("S"&amp;(ROW()+12*(($AO1129-1)*3+$AP1129)-ROW())/12+5),AR1129)</f>
        <v>0</v>
      </c>
      <c r="AT1129" s="306">
        <f ca="1">IF($AQ1129=1,IF(INDIRECT(ADDRESS(($AO1129-1)*3+$AP1129+5,$AQ1129+20))="",0,INDIRECT(ADDRESS(($AO1129-1)*3+$AP1129+5,$AQ1129+20))),IF(INDIRECT(ADDRESS(($AO1129-1)*3+$AP1129+5,$AQ1129+20))="",0,IF(COUNTIF(INDIRECT(ADDRESS(($AO1129-1)*36+($AP1129-1)*12+6,COLUMN())):INDIRECT(ADDRESS(($AO1129-1)*36+($AP1129-1)*12+$AQ1129+4,COLUMN())),INDIRECT(ADDRESS(($AO1129-1)*3+$AP1129+5,$AQ1129+20)))&gt;=1,0,INDIRECT(ADDRESS(($AO1129-1)*3+$AP1129+5,$AQ1129+20)))))</f>
        <v>0</v>
      </c>
      <c r="AU1129" s="304">
        <f ca="1">COUNTIF(INDIRECT("U"&amp;(ROW()+12*(($AO1129-1)*3+$AP1129)-ROW())/12+5):INDIRECT("AF"&amp;(ROW()+12*(($AO1129-1)*3+$AP1129)-ROW())/12+5),AT1129)</f>
        <v>0</v>
      </c>
      <c r="AV1129" s="304">
        <f ca="1">IF(AND(AR1129+AT1129&gt;0,AS1129+AU1129&gt;0),COUNTIF(AV$6:AV1128,"&gt;0")+1,0)</f>
        <v>0</v>
      </c>
    </row>
    <row r="1130" spans="41:48" x14ac:dyDescent="0.15">
      <c r="AO1130" s="304">
        <v>32</v>
      </c>
      <c r="AP1130" s="304">
        <v>1</v>
      </c>
      <c r="AQ1130" s="304">
        <v>9</v>
      </c>
      <c r="AR1130" s="306">
        <f ca="1">IF($AQ1130=1,IF(INDIRECT(ADDRESS(($AO1130-1)*3+$AP1130+5,$AQ1130+7))="",0,INDIRECT(ADDRESS(($AO1130-1)*3+$AP1130+5,$AQ1130+7))),IF(INDIRECT(ADDRESS(($AO1130-1)*3+$AP1130+5,$AQ1130+7))="",0,IF(COUNTIF(INDIRECT(ADDRESS(($AO1130-1)*36+($AP1130-1)*12+6,COLUMN())):INDIRECT(ADDRESS(($AO1130-1)*36+($AP1130-1)*12+$AQ1130+4,COLUMN())),INDIRECT(ADDRESS(($AO1130-1)*3+$AP1130+5,$AQ1130+7)))&gt;=1,0,INDIRECT(ADDRESS(($AO1130-1)*3+$AP1130+5,$AQ1130+7)))))</f>
        <v>0</v>
      </c>
      <c r="AS1130" s="304">
        <f ca="1">COUNTIF(INDIRECT("H"&amp;(ROW()+12*(($AO1130-1)*3+$AP1130)-ROW())/12+5):INDIRECT("S"&amp;(ROW()+12*(($AO1130-1)*3+$AP1130)-ROW())/12+5),AR1130)</f>
        <v>0</v>
      </c>
      <c r="AT1130" s="306">
        <f ca="1">IF($AQ1130=1,IF(INDIRECT(ADDRESS(($AO1130-1)*3+$AP1130+5,$AQ1130+20))="",0,INDIRECT(ADDRESS(($AO1130-1)*3+$AP1130+5,$AQ1130+20))),IF(INDIRECT(ADDRESS(($AO1130-1)*3+$AP1130+5,$AQ1130+20))="",0,IF(COUNTIF(INDIRECT(ADDRESS(($AO1130-1)*36+($AP1130-1)*12+6,COLUMN())):INDIRECT(ADDRESS(($AO1130-1)*36+($AP1130-1)*12+$AQ1130+4,COLUMN())),INDIRECT(ADDRESS(($AO1130-1)*3+$AP1130+5,$AQ1130+20)))&gt;=1,0,INDIRECT(ADDRESS(($AO1130-1)*3+$AP1130+5,$AQ1130+20)))))</f>
        <v>0</v>
      </c>
      <c r="AU1130" s="304">
        <f ca="1">COUNTIF(INDIRECT("U"&amp;(ROW()+12*(($AO1130-1)*3+$AP1130)-ROW())/12+5):INDIRECT("AF"&amp;(ROW()+12*(($AO1130-1)*3+$AP1130)-ROW())/12+5),AT1130)</f>
        <v>0</v>
      </c>
      <c r="AV1130" s="304">
        <f ca="1">IF(AND(AR1130+AT1130&gt;0,AS1130+AU1130&gt;0),COUNTIF(AV$6:AV1129,"&gt;0")+1,0)</f>
        <v>0</v>
      </c>
    </row>
    <row r="1131" spans="41:48" x14ac:dyDescent="0.15">
      <c r="AO1131" s="304">
        <v>32</v>
      </c>
      <c r="AP1131" s="304">
        <v>1</v>
      </c>
      <c r="AQ1131" s="304">
        <v>10</v>
      </c>
      <c r="AR1131" s="306">
        <f ca="1">IF($AQ1131=1,IF(INDIRECT(ADDRESS(($AO1131-1)*3+$AP1131+5,$AQ1131+7))="",0,INDIRECT(ADDRESS(($AO1131-1)*3+$AP1131+5,$AQ1131+7))),IF(INDIRECT(ADDRESS(($AO1131-1)*3+$AP1131+5,$AQ1131+7))="",0,IF(COUNTIF(INDIRECT(ADDRESS(($AO1131-1)*36+($AP1131-1)*12+6,COLUMN())):INDIRECT(ADDRESS(($AO1131-1)*36+($AP1131-1)*12+$AQ1131+4,COLUMN())),INDIRECT(ADDRESS(($AO1131-1)*3+$AP1131+5,$AQ1131+7)))&gt;=1,0,INDIRECT(ADDRESS(($AO1131-1)*3+$AP1131+5,$AQ1131+7)))))</f>
        <v>0</v>
      </c>
      <c r="AS1131" s="304">
        <f ca="1">COUNTIF(INDIRECT("H"&amp;(ROW()+12*(($AO1131-1)*3+$AP1131)-ROW())/12+5):INDIRECT("S"&amp;(ROW()+12*(($AO1131-1)*3+$AP1131)-ROW())/12+5),AR1131)</f>
        <v>0</v>
      </c>
      <c r="AT1131" s="306">
        <f ca="1">IF($AQ1131=1,IF(INDIRECT(ADDRESS(($AO1131-1)*3+$AP1131+5,$AQ1131+20))="",0,INDIRECT(ADDRESS(($AO1131-1)*3+$AP1131+5,$AQ1131+20))),IF(INDIRECT(ADDRESS(($AO1131-1)*3+$AP1131+5,$AQ1131+20))="",0,IF(COUNTIF(INDIRECT(ADDRESS(($AO1131-1)*36+($AP1131-1)*12+6,COLUMN())):INDIRECT(ADDRESS(($AO1131-1)*36+($AP1131-1)*12+$AQ1131+4,COLUMN())),INDIRECT(ADDRESS(($AO1131-1)*3+$AP1131+5,$AQ1131+20)))&gt;=1,0,INDIRECT(ADDRESS(($AO1131-1)*3+$AP1131+5,$AQ1131+20)))))</f>
        <v>0</v>
      </c>
      <c r="AU1131" s="304">
        <f ca="1">COUNTIF(INDIRECT("U"&amp;(ROW()+12*(($AO1131-1)*3+$AP1131)-ROW())/12+5):INDIRECT("AF"&amp;(ROW()+12*(($AO1131-1)*3+$AP1131)-ROW())/12+5),AT1131)</f>
        <v>0</v>
      </c>
      <c r="AV1131" s="304">
        <f ca="1">IF(AND(AR1131+AT1131&gt;0,AS1131+AU1131&gt;0),COUNTIF(AV$6:AV1130,"&gt;0")+1,0)</f>
        <v>0</v>
      </c>
    </row>
    <row r="1132" spans="41:48" x14ac:dyDescent="0.15">
      <c r="AO1132" s="304">
        <v>32</v>
      </c>
      <c r="AP1132" s="304">
        <v>1</v>
      </c>
      <c r="AQ1132" s="304">
        <v>11</v>
      </c>
      <c r="AR1132" s="306">
        <f ca="1">IF($AQ1132=1,IF(INDIRECT(ADDRESS(($AO1132-1)*3+$AP1132+5,$AQ1132+7))="",0,INDIRECT(ADDRESS(($AO1132-1)*3+$AP1132+5,$AQ1132+7))),IF(INDIRECT(ADDRESS(($AO1132-1)*3+$AP1132+5,$AQ1132+7))="",0,IF(COUNTIF(INDIRECT(ADDRESS(($AO1132-1)*36+($AP1132-1)*12+6,COLUMN())):INDIRECT(ADDRESS(($AO1132-1)*36+($AP1132-1)*12+$AQ1132+4,COLUMN())),INDIRECT(ADDRESS(($AO1132-1)*3+$AP1132+5,$AQ1132+7)))&gt;=1,0,INDIRECT(ADDRESS(($AO1132-1)*3+$AP1132+5,$AQ1132+7)))))</f>
        <v>0</v>
      </c>
      <c r="AS1132" s="304">
        <f ca="1">COUNTIF(INDIRECT("H"&amp;(ROW()+12*(($AO1132-1)*3+$AP1132)-ROW())/12+5):INDIRECT("S"&amp;(ROW()+12*(($AO1132-1)*3+$AP1132)-ROW())/12+5),AR1132)</f>
        <v>0</v>
      </c>
      <c r="AT1132" s="306">
        <f ca="1">IF($AQ1132=1,IF(INDIRECT(ADDRESS(($AO1132-1)*3+$AP1132+5,$AQ1132+20))="",0,INDIRECT(ADDRESS(($AO1132-1)*3+$AP1132+5,$AQ1132+20))),IF(INDIRECT(ADDRESS(($AO1132-1)*3+$AP1132+5,$AQ1132+20))="",0,IF(COUNTIF(INDIRECT(ADDRESS(($AO1132-1)*36+($AP1132-1)*12+6,COLUMN())):INDIRECT(ADDRESS(($AO1132-1)*36+($AP1132-1)*12+$AQ1132+4,COLUMN())),INDIRECT(ADDRESS(($AO1132-1)*3+$AP1132+5,$AQ1132+20)))&gt;=1,0,INDIRECT(ADDRESS(($AO1132-1)*3+$AP1132+5,$AQ1132+20)))))</f>
        <v>0</v>
      </c>
      <c r="AU1132" s="304">
        <f ca="1">COUNTIF(INDIRECT("U"&amp;(ROW()+12*(($AO1132-1)*3+$AP1132)-ROW())/12+5):INDIRECT("AF"&amp;(ROW()+12*(($AO1132-1)*3+$AP1132)-ROW())/12+5),AT1132)</f>
        <v>0</v>
      </c>
      <c r="AV1132" s="304">
        <f ca="1">IF(AND(AR1132+AT1132&gt;0,AS1132+AU1132&gt;0),COUNTIF(AV$6:AV1131,"&gt;0")+1,0)</f>
        <v>0</v>
      </c>
    </row>
    <row r="1133" spans="41:48" x14ac:dyDescent="0.15">
      <c r="AO1133" s="304">
        <v>32</v>
      </c>
      <c r="AP1133" s="304">
        <v>1</v>
      </c>
      <c r="AQ1133" s="304">
        <v>12</v>
      </c>
      <c r="AR1133" s="306">
        <f ca="1">IF($AQ1133=1,IF(INDIRECT(ADDRESS(($AO1133-1)*3+$AP1133+5,$AQ1133+7))="",0,INDIRECT(ADDRESS(($AO1133-1)*3+$AP1133+5,$AQ1133+7))),IF(INDIRECT(ADDRESS(($AO1133-1)*3+$AP1133+5,$AQ1133+7))="",0,IF(COUNTIF(INDIRECT(ADDRESS(($AO1133-1)*36+($AP1133-1)*12+6,COLUMN())):INDIRECT(ADDRESS(($AO1133-1)*36+($AP1133-1)*12+$AQ1133+4,COLUMN())),INDIRECT(ADDRESS(($AO1133-1)*3+$AP1133+5,$AQ1133+7)))&gt;=1,0,INDIRECT(ADDRESS(($AO1133-1)*3+$AP1133+5,$AQ1133+7)))))</f>
        <v>0</v>
      </c>
      <c r="AS1133" s="304">
        <f ca="1">COUNTIF(INDIRECT("H"&amp;(ROW()+12*(($AO1133-1)*3+$AP1133)-ROW())/12+5):INDIRECT("S"&amp;(ROW()+12*(($AO1133-1)*3+$AP1133)-ROW())/12+5),AR1133)</f>
        <v>0</v>
      </c>
      <c r="AT1133" s="306">
        <f ca="1">IF($AQ1133=1,IF(INDIRECT(ADDRESS(($AO1133-1)*3+$AP1133+5,$AQ1133+20))="",0,INDIRECT(ADDRESS(($AO1133-1)*3+$AP1133+5,$AQ1133+20))),IF(INDIRECT(ADDRESS(($AO1133-1)*3+$AP1133+5,$AQ1133+20))="",0,IF(COUNTIF(INDIRECT(ADDRESS(($AO1133-1)*36+($AP1133-1)*12+6,COLUMN())):INDIRECT(ADDRESS(($AO1133-1)*36+($AP1133-1)*12+$AQ1133+4,COLUMN())),INDIRECT(ADDRESS(($AO1133-1)*3+$AP1133+5,$AQ1133+20)))&gt;=1,0,INDIRECT(ADDRESS(($AO1133-1)*3+$AP1133+5,$AQ1133+20)))))</f>
        <v>0</v>
      </c>
      <c r="AU1133" s="304">
        <f ca="1">COUNTIF(INDIRECT("U"&amp;(ROW()+12*(($AO1133-1)*3+$AP1133)-ROW())/12+5):INDIRECT("AF"&amp;(ROW()+12*(($AO1133-1)*3+$AP1133)-ROW())/12+5),AT1133)</f>
        <v>0</v>
      </c>
      <c r="AV1133" s="304">
        <f ca="1">IF(AND(AR1133+AT1133&gt;0,AS1133+AU1133&gt;0),COUNTIF(AV$6:AV1132,"&gt;0")+1,0)</f>
        <v>0</v>
      </c>
    </row>
    <row r="1134" spans="41:48" x14ac:dyDescent="0.15">
      <c r="AO1134" s="304">
        <v>32</v>
      </c>
      <c r="AP1134" s="304">
        <v>2</v>
      </c>
      <c r="AQ1134" s="304">
        <v>1</v>
      </c>
      <c r="AR1134" s="306">
        <f ca="1">IF($AQ1134=1,IF(INDIRECT(ADDRESS(($AO1134-1)*3+$AP1134+5,$AQ1134+7))="",0,INDIRECT(ADDRESS(($AO1134-1)*3+$AP1134+5,$AQ1134+7))),IF(INDIRECT(ADDRESS(($AO1134-1)*3+$AP1134+5,$AQ1134+7))="",0,IF(COUNTIF(INDIRECT(ADDRESS(($AO1134-1)*36+($AP1134-1)*12+6,COLUMN())):INDIRECT(ADDRESS(($AO1134-1)*36+($AP1134-1)*12+$AQ1134+4,COLUMN())),INDIRECT(ADDRESS(($AO1134-1)*3+$AP1134+5,$AQ1134+7)))&gt;=1,0,INDIRECT(ADDRESS(($AO1134-1)*3+$AP1134+5,$AQ1134+7)))))</f>
        <v>0</v>
      </c>
      <c r="AS1134" s="304">
        <f ca="1">COUNTIF(INDIRECT("H"&amp;(ROW()+12*(($AO1134-1)*3+$AP1134)-ROW())/12+5):INDIRECT("S"&amp;(ROW()+12*(($AO1134-1)*3+$AP1134)-ROW())/12+5),AR1134)</f>
        <v>0</v>
      </c>
      <c r="AT1134" s="306">
        <f ca="1">IF($AQ1134=1,IF(INDIRECT(ADDRESS(($AO1134-1)*3+$AP1134+5,$AQ1134+20))="",0,INDIRECT(ADDRESS(($AO1134-1)*3+$AP1134+5,$AQ1134+20))),IF(INDIRECT(ADDRESS(($AO1134-1)*3+$AP1134+5,$AQ1134+20))="",0,IF(COUNTIF(INDIRECT(ADDRESS(($AO1134-1)*36+($AP1134-1)*12+6,COLUMN())):INDIRECT(ADDRESS(($AO1134-1)*36+($AP1134-1)*12+$AQ1134+4,COLUMN())),INDIRECT(ADDRESS(($AO1134-1)*3+$AP1134+5,$AQ1134+20)))&gt;=1,0,INDIRECT(ADDRESS(($AO1134-1)*3+$AP1134+5,$AQ1134+20)))))</f>
        <v>0</v>
      </c>
      <c r="AU1134" s="304">
        <f ca="1">COUNTIF(INDIRECT("U"&amp;(ROW()+12*(($AO1134-1)*3+$AP1134)-ROW())/12+5):INDIRECT("AF"&amp;(ROW()+12*(($AO1134-1)*3+$AP1134)-ROW())/12+5),AT1134)</f>
        <v>0</v>
      </c>
      <c r="AV1134" s="304">
        <f ca="1">IF(AND(AR1134+AT1134&gt;0,AS1134+AU1134&gt;0),COUNTIF(AV$6:AV1133,"&gt;0")+1,0)</f>
        <v>0</v>
      </c>
    </row>
    <row r="1135" spans="41:48" x14ac:dyDescent="0.15">
      <c r="AO1135" s="304">
        <v>32</v>
      </c>
      <c r="AP1135" s="304">
        <v>2</v>
      </c>
      <c r="AQ1135" s="304">
        <v>2</v>
      </c>
      <c r="AR1135" s="306">
        <f ca="1">IF($AQ1135=1,IF(INDIRECT(ADDRESS(($AO1135-1)*3+$AP1135+5,$AQ1135+7))="",0,INDIRECT(ADDRESS(($AO1135-1)*3+$AP1135+5,$AQ1135+7))),IF(INDIRECT(ADDRESS(($AO1135-1)*3+$AP1135+5,$AQ1135+7))="",0,IF(COUNTIF(INDIRECT(ADDRESS(($AO1135-1)*36+($AP1135-1)*12+6,COLUMN())):INDIRECT(ADDRESS(($AO1135-1)*36+($AP1135-1)*12+$AQ1135+4,COLUMN())),INDIRECT(ADDRESS(($AO1135-1)*3+$AP1135+5,$AQ1135+7)))&gt;=1,0,INDIRECT(ADDRESS(($AO1135-1)*3+$AP1135+5,$AQ1135+7)))))</f>
        <v>0</v>
      </c>
      <c r="AS1135" s="304">
        <f ca="1">COUNTIF(INDIRECT("H"&amp;(ROW()+12*(($AO1135-1)*3+$AP1135)-ROW())/12+5):INDIRECT("S"&amp;(ROW()+12*(($AO1135-1)*3+$AP1135)-ROW())/12+5),AR1135)</f>
        <v>0</v>
      </c>
      <c r="AT1135" s="306">
        <f ca="1">IF($AQ1135=1,IF(INDIRECT(ADDRESS(($AO1135-1)*3+$AP1135+5,$AQ1135+20))="",0,INDIRECT(ADDRESS(($AO1135-1)*3+$AP1135+5,$AQ1135+20))),IF(INDIRECT(ADDRESS(($AO1135-1)*3+$AP1135+5,$AQ1135+20))="",0,IF(COUNTIF(INDIRECT(ADDRESS(($AO1135-1)*36+($AP1135-1)*12+6,COLUMN())):INDIRECT(ADDRESS(($AO1135-1)*36+($AP1135-1)*12+$AQ1135+4,COLUMN())),INDIRECT(ADDRESS(($AO1135-1)*3+$AP1135+5,$AQ1135+20)))&gt;=1,0,INDIRECT(ADDRESS(($AO1135-1)*3+$AP1135+5,$AQ1135+20)))))</f>
        <v>0</v>
      </c>
      <c r="AU1135" s="304">
        <f ca="1">COUNTIF(INDIRECT("U"&amp;(ROW()+12*(($AO1135-1)*3+$AP1135)-ROW())/12+5):INDIRECT("AF"&amp;(ROW()+12*(($AO1135-1)*3+$AP1135)-ROW())/12+5),AT1135)</f>
        <v>0</v>
      </c>
      <c r="AV1135" s="304">
        <f ca="1">IF(AND(AR1135+AT1135&gt;0,AS1135+AU1135&gt;0),COUNTIF(AV$6:AV1134,"&gt;0")+1,0)</f>
        <v>0</v>
      </c>
    </row>
    <row r="1136" spans="41:48" x14ac:dyDescent="0.15">
      <c r="AO1136" s="304">
        <v>32</v>
      </c>
      <c r="AP1136" s="304">
        <v>2</v>
      </c>
      <c r="AQ1136" s="304">
        <v>3</v>
      </c>
      <c r="AR1136" s="306">
        <f ca="1">IF($AQ1136=1,IF(INDIRECT(ADDRESS(($AO1136-1)*3+$AP1136+5,$AQ1136+7))="",0,INDIRECT(ADDRESS(($AO1136-1)*3+$AP1136+5,$AQ1136+7))),IF(INDIRECT(ADDRESS(($AO1136-1)*3+$AP1136+5,$AQ1136+7))="",0,IF(COUNTIF(INDIRECT(ADDRESS(($AO1136-1)*36+($AP1136-1)*12+6,COLUMN())):INDIRECT(ADDRESS(($AO1136-1)*36+($AP1136-1)*12+$AQ1136+4,COLUMN())),INDIRECT(ADDRESS(($AO1136-1)*3+$AP1136+5,$AQ1136+7)))&gt;=1,0,INDIRECT(ADDRESS(($AO1136-1)*3+$AP1136+5,$AQ1136+7)))))</f>
        <v>0</v>
      </c>
      <c r="AS1136" s="304">
        <f ca="1">COUNTIF(INDIRECT("H"&amp;(ROW()+12*(($AO1136-1)*3+$AP1136)-ROW())/12+5):INDIRECT("S"&amp;(ROW()+12*(($AO1136-1)*3+$AP1136)-ROW())/12+5),AR1136)</f>
        <v>0</v>
      </c>
      <c r="AT1136" s="306">
        <f ca="1">IF($AQ1136=1,IF(INDIRECT(ADDRESS(($AO1136-1)*3+$AP1136+5,$AQ1136+20))="",0,INDIRECT(ADDRESS(($AO1136-1)*3+$AP1136+5,$AQ1136+20))),IF(INDIRECT(ADDRESS(($AO1136-1)*3+$AP1136+5,$AQ1136+20))="",0,IF(COUNTIF(INDIRECT(ADDRESS(($AO1136-1)*36+($AP1136-1)*12+6,COLUMN())):INDIRECT(ADDRESS(($AO1136-1)*36+($AP1136-1)*12+$AQ1136+4,COLUMN())),INDIRECT(ADDRESS(($AO1136-1)*3+$AP1136+5,$AQ1136+20)))&gt;=1,0,INDIRECT(ADDRESS(($AO1136-1)*3+$AP1136+5,$AQ1136+20)))))</f>
        <v>0</v>
      </c>
      <c r="AU1136" s="304">
        <f ca="1">COUNTIF(INDIRECT("U"&amp;(ROW()+12*(($AO1136-1)*3+$AP1136)-ROW())/12+5):INDIRECT("AF"&amp;(ROW()+12*(($AO1136-1)*3+$AP1136)-ROW())/12+5),AT1136)</f>
        <v>0</v>
      </c>
      <c r="AV1136" s="304">
        <f ca="1">IF(AND(AR1136+AT1136&gt;0,AS1136+AU1136&gt;0),COUNTIF(AV$6:AV1135,"&gt;0")+1,0)</f>
        <v>0</v>
      </c>
    </row>
    <row r="1137" spans="41:48" x14ac:dyDescent="0.15">
      <c r="AO1137" s="304">
        <v>32</v>
      </c>
      <c r="AP1137" s="304">
        <v>2</v>
      </c>
      <c r="AQ1137" s="304">
        <v>4</v>
      </c>
      <c r="AR1137" s="306">
        <f ca="1">IF($AQ1137=1,IF(INDIRECT(ADDRESS(($AO1137-1)*3+$AP1137+5,$AQ1137+7))="",0,INDIRECT(ADDRESS(($AO1137-1)*3+$AP1137+5,$AQ1137+7))),IF(INDIRECT(ADDRESS(($AO1137-1)*3+$AP1137+5,$AQ1137+7))="",0,IF(COUNTIF(INDIRECT(ADDRESS(($AO1137-1)*36+($AP1137-1)*12+6,COLUMN())):INDIRECT(ADDRESS(($AO1137-1)*36+($AP1137-1)*12+$AQ1137+4,COLUMN())),INDIRECT(ADDRESS(($AO1137-1)*3+$AP1137+5,$AQ1137+7)))&gt;=1,0,INDIRECT(ADDRESS(($AO1137-1)*3+$AP1137+5,$AQ1137+7)))))</f>
        <v>0</v>
      </c>
      <c r="AS1137" s="304">
        <f ca="1">COUNTIF(INDIRECT("H"&amp;(ROW()+12*(($AO1137-1)*3+$AP1137)-ROW())/12+5):INDIRECT("S"&amp;(ROW()+12*(($AO1137-1)*3+$AP1137)-ROW())/12+5),AR1137)</f>
        <v>0</v>
      </c>
      <c r="AT1137" s="306">
        <f ca="1">IF($AQ1137=1,IF(INDIRECT(ADDRESS(($AO1137-1)*3+$AP1137+5,$AQ1137+20))="",0,INDIRECT(ADDRESS(($AO1137-1)*3+$AP1137+5,$AQ1137+20))),IF(INDIRECT(ADDRESS(($AO1137-1)*3+$AP1137+5,$AQ1137+20))="",0,IF(COUNTIF(INDIRECT(ADDRESS(($AO1137-1)*36+($AP1137-1)*12+6,COLUMN())):INDIRECT(ADDRESS(($AO1137-1)*36+($AP1137-1)*12+$AQ1137+4,COLUMN())),INDIRECT(ADDRESS(($AO1137-1)*3+$AP1137+5,$AQ1137+20)))&gt;=1,0,INDIRECT(ADDRESS(($AO1137-1)*3+$AP1137+5,$AQ1137+20)))))</f>
        <v>0</v>
      </c>
      <c r="AU1137" s="304">
        <f ca="1">COUNTIF(INDIRECT("U"&amp;(ROW()+12*(($AO1137-1)*3+$AP1137)-ROW())/12+5):INDIRECT("AF"&amp;(ROW()+12*(($AO1137-1)*3+$AP1137)-ROW())/12+5),AT1137)</f>
        <v>0</v>
      </c>
      <c r="AV1137" s="304">
        <f ca="1">IF(AND(AR1137+AT1137&gt;0,AS1137+AU1137&gt;0),COUNTIF(AV$6:AV1136,"&gt;0")+1,0)</f>
        <v>0</v>
      </c>
    </row>
    <row r="1138" spans="41:48" x14ac:dyDescent="0.15">
      <c r="AO1138" s="304">
        <v>32</v>
      </c>
      <c r="AP1138" s="304">
        <v>2</v>
      </c>
      <c r="AQ1138" s="304">
        <v>5</v>
      </c>
      <c r="AR1138" s="306">
        <f ca="1">IF($AQ1138=1,IF(INDIRECT(ADDRESS(($AO1138-1)*3+$AP1138+5,$AQ1138+7))="",0,INDIRECT(ADDRESS(($AO1138-1)*3+$AP1138+5,$AQ1138+7))),IF(INDIRECT(ADDRESS(($AO1138-1)*3+$AP1138+5,$AQ1138+7))="",0,IF(COUNTIF(INDIRECT(ADDRESS(($AO1138-1)*36+($AP1138-1)*12+6,COLUMN())):INDIRECT(ADDRESS(($AO1138-1)*36+($AP1138-1)*12+$AQ1138+4,COLUMN())),INDIRECT(ADDRESS(($AO1138-1)*3+$AP1138+5,$AQ1138+7)))&gt;=1,0,INDIRECT(ADDRESS(($AO1138-1)*3+$AP1138+5,$AQ1138+7)))))</f>
        <v>0</v>
      </c>
      <c r="AS1138" s="304">
        <f ca="1">COUNTIF(INDIRECT("H"&amp;(ROW()+12*(($AO1138-1)*3+$AP1138)-ROW())/12+5):INDIRECT("S"&amp;(ROW()+12*(($AO1138-1)*3+$AP1138)-ROW())/12+5),AR1138)</f>
        <v>0</v>
      </c>
      <c r="AT1138" s="306">
        <f ca="1">IF($AQ1138=1,IF(INDIRECT(ADDRESS(($AO1138-1)*3+$AP1138+5,$AQ1138+20))="",0,INDIRECT(ADDRESS(($AO1138-1)*3+$AP1138+5,$AQ1138+20))),IF(INDIRECT(ADDRESS(($AO1138-1)*3+$AP1138+5,$AQ1138+20))="",0,IF(COUNTIF(INDIRECT(ADDRESS(($AO1138-1)*36+($AP1138-1)*12+6,COLUMN())):INDIRECT(ADDRESS(($AO1138-1)*36+($AP1138-1)*12+$AQ1138+4,COLUMN())),INDIRECT(ADDRESS(($AO1138-1)*3+$AP1138+5,$AQ1138+20)))&gt;=1,0,INDIRECT(ADDRESS(($AO1138-1)*3+$AP1138+5,$AQ1138+20)))))</f>
        <v>0</v>
      </c>
      <c r="AU1138" s="304">
        <f ca="1">COUNTIF(INDIRECT("U"&amp;(ROW()+12*(($AO1138-1)*3+$AP1138)-ROW())/12+5):INDIRECT("AF"&amp;(ROW()+12*(($AO1138-1)*3+$AP1138)-ROW())/12+5),AT1138)</f>
        <v>0</v>
      </c>
      <c r="AV1138" s="304">
        <f ca="1">IF(AND(AR1138+AT1138&gt;0,AS1138+AU1138&gt;0),COUNTIF(AV$6:AV1137,"&gt;0")+1,0)</f>
        <v>0</v>
      </c>
    </row>
    <row r="1139" spans="41:48" x14ac:dyDescent="0.15">
      <c r="AO1139" s="304">
        <v>32</v>
      </c>
      <c r="AP1139" s="304">
        <v>2</v>
      </c>
      <c r="AQ1139" s="304">
        <v>6</v>
      </c>
      <c r="AR1139" s="306">
        <f ca="1">IF($AQ1139=1,IF(INDIRECT(ADDRESS(($AO1139-1)*3+$AP1139+5,$AQ1139+7))="",0,INDIRECT(ADDRESS(($AO1139-1)*3+$AP1139+5,$AQ1139+7))),IF(INDIRECT(ADDRESS(($AO1139-1)*3+$AP1139+5,$AQ1139+7))="",0,IF(COUNTIF(INDIRECT(ADDRESS(($AO1139-1)*36+($AP1139-1)*12+6,COLUMN())):INDIRECT(ADDRESS(($AO1139-1)*36+($AP1139-1)*12+$AQ1139+4,COLUMN())),INDIRECT(ADDRESS(($AO1139-1)*3+$AP1139+5,$AQ1139+7)))&gt;=1,0,INDIRECT(ADDRESS(($AO1139-1)*3+$AP1139+5,$AQ1139+7)))))</f>
        <v>0</v>
      </c>
      <c r="AS1139" s="304">
        <f ca="1">COUNTIF(INDIRECT("H"&amp;(ROW()+12*(($AO1139-1)*3+$AP1139)-ROW())/12+5):INDIRECT("S"&amp;(ROW()+12*(($AO1139-1)*3+$AP1139)-ROW())/12+5),AR1139)</f>
        <v>0</v>
      </c>
      <c r="AT1139" s="306">
        <f ca="1">IF($AQ1139=1,IF(INDIRECT(ADDRESS(($AO1139-1)*3+$AP1139+5,$AQ1139+20))="",0,INDIRECT(ADDRESS(($AO1139-1)*3+$AP1139+5,$AQ1139+20))),IF(INDIRECT(ADDRESS(($AO1139-1)*3+$AP1139+5,$AQ1139+20))="",0,IF(COUNTIF(INDIRECT(ADDRESS(($AO1139-1)*36+($AP1139-1)*12+6,COLUMN())):INDIRECT(ADDRESS(($AO1139-1)*36+($AP1139-1)*12+$AQ1139+4,COLUMN())),INDIRECT(ADDRESS(($AO1139-1)*3+$AP1139+5,$AQ1139+20)))&gt;=1,0,INDIRECT(ADDRESS(($AO1139-1)*3+$AP1139+5,$AQ1139+20)))))</f>
        <v>0</v>
      </c>
      <c r="AU1139" s="304">
        <f ca="1">COUNTIF(INDIRECT("U"&amp;(ROW()+12*(($AO1139-1)*3+$AP1139)-ROW())/12+5):INDIRECT("AF"&amp;(ROW()+12*(($AO1139-1)*3+$AP1139)-ROW())/12+5),AT1139)</f>
        <v>0</v>
      </c>
      <c r="AV1139" s="304">
        <f ca="1">IF(AND(AR1139+AT1139&gt;0,AS1139+AU1139&gt;0),COUNTIF(AV$6:AV1138,"&gt;0")+1,0)</f>
        <v>0</v>
      </c>
    </row>
    <row r="1140" spans="41:48" x14ac:dyDescent="0.15">
      <c r="AO1140" s="304">
        <v>32</v>
      </c>
      <c r="AP1140" s="304">
        <v>2</v>
      </c>
      <c r="AQ1140" s="304">
        <v>7</v>
      </c>
      <c r="AR1140" s="306">
        <f ca="1">IF($AQ1140=1,IF(INDIRECT(ADDRESS(($AO1140-1)*3+$AP1140+5,$AQ1140+7))="",0,INDIRECT(ADDRESS(($AO1140-1)*3+$AP1140+5,$AQ1140+7))),IF(INDIRECT(ADDRESS(($AO1140-1)*3+$AP1140+5,$AQ1140+7))="",0,IF(COUNTIF(INDIRECT(ADDRESS(($AO1140-1)*36+($AP1140-1)*12+6,COLUMN())):INDIRECT(ADDRESS(($AO1140-1)*36+($AP1140-1)*12+$AQ1140+4,COLUMN())),INDIRECT(ADDRESS(($AO1140-1)*3+$AP1140+5,$AQ1140+7)))&gt;=1,0,INDIRECT(ADDRESS(($AO1140-1)*3+$AP1140+5,$AQ1140+7)))))</f>
        <v>0</v>
      </c>
      <c r="AS1140" s="304">
        <f ca="1">COUNTIF(INDIRECT("H"&amp;(ROW()+12*(($AO1140-1)*3+$AP1140)-ROW())/12+5):INDIRECT("S"&amp;(ROW()+12*(($AO1140-1)*3+$AP1140)-ROW())/12+5),AR1140)</f>
        <v>0</v>
      </c>
      <c r="AT1140" s="306">
        <f ca="1">IF($AQ1140=1,IF(INDIRECT(ADDRESS(($AO1140-1)*3+$AP1140+5,$AQ1140+20))="",0,INDIRECT(ADDRESS(($AO1140-1)*3+$AP1140+5,$AQ1140+20))),IF(INDIRECT(ADDRESS(($AO1140-1)*3+$AP1140+5,$AQ1140+20))="",0,IF(COUNTIF(INDIRECT(ADDRESS(($AO1140-1)*36+($AP1140-1)*12+6,COLUMN())):INDIRECT(ADDRESS(($AO1140-1)*36+($AP1140-1)*12+$AQ1140+4,COLUMN())),INDIRECT(ADDRESS(($AO1140-1)*3+$AP1140+5,$AQ1140+20)))&gt;=1,0,INDIRECT(ADDRESS(($AO1140-1)*3+$AP1140+5,$AQ1140+20)))))</f>
        <v>0</v>
      </c>
      <c r="AU1140" s="304">
        <f ca="1">COUNTIF(INDIRECT("U"&amp;(ROW()+12*(($AO1140-1)*3+$AP1140)-ROW())/12+5):INDIRECT("AF"&amp;(ROW()+12*(($AO1140-1)*3+$AP1140)-ROW())/12+5),AT1140)</f>
        <v>0</v>
      </c>
      <c r="AV1140" s="304">
        <f ca="1">IF(AND(AR1140+AT1140&gt;0,AS1140+AU1140&gt;0),COUNTIF(AV$6:AV1139,"&gt;0")+1,0)</f>
        <v>0</v>
      </c>
    </row>
    <row r="1141" spans="41:48" x14ac:dyDescent="0.15">
      <c r="AO1141" s="304">
        <v>32</v>
      </c>
      <c r="AP1141" s="304">
        <v>2</v>
      </c>
      <c r="AQ1141" s="304">
        <v>8</v>
      </c>
      <c r="AR1141" s="306">
        <f ca="1">IF($AQ1141=1,IF(INDIRECT(ADDRESS(($AO1141-1)*3+$AP1141+5,$AQ1141+7))="",0,INDIRECT(ADDRESS(($AO1141-1)*3+$AP1141+5,$AQ1141+7))),IF(INDIRECT(ADDRESS(($AO1141-1)*3+$AP1141+5,$AQ1141+7))="",0,IF(COUNTIF(INDIRECT(ADDRESS(($AO1141-1)*36+($AP1141-1)*12+6,COLUMN())):INDIRECT(ADDRESS(($AO1141-1)*36+($AP1141-1)*12+$AQ1141+4,COLUMN())),INDIRECT(ADDRESS(($AO1141-1)*3+$AP1141+5,$AQ1141+7)))&gt;=1,0,INDIRECT(ADDRESS(($AO1141-1)*3+$AP1141+5,$AQ1141+7)))))</f>
        <v>0</v>
      </c>
      <c r="AS1141" s="304">
        <f ca="1">COUNTIF(INDIRECT("H"&amp;(ROW()+12*(($AO1141-1)*3+$AP1141)-ROW())/12+5):INDIRECT("S"&amp;(ROW()+12*(($AO1141-1)*3+$AP1141)-ROW())/12+5),AR1141)</f>
        <v>0</v>
      </c>
      <c r="AT1141" s="306">
        <f ca="1">IF($AQ1141=1,IF(INDIRECT(ADDRESS(($AO1141-1)*3+$AP1141+5,$AQ1141+20))="",0,INDIRECT(ADDRESS(($AO1141-1)*3+$AP1141+5,$AQ1141+20))),IF(INDIRECT(ADDRESS(($AO1141-1)*3+$AP1141+5,$AQ1141+20))="",0,IF(COUNTIF(INDIRECT(ADDRESS(($AO1141-1)*36+($AP1141-1)*12+6,COLUMN())):INDIRECT(ADDRESS(($AO1141-1)*36+($AP1141-1)*12+$AQ1141+4,COLUMN())),INDIRECT(ADDRESS(($AO1141-1)*3+$AP1141+5,$AQ1141+20)))&gt;=1,0,INDIRECT(ADDRESS(($AO1141-1)*3+$AP1141+5,$AQ1141+20)))))</f>
        <v>0</v>
      </c>
      <c r="AU1141" s="304">
        <f ca="1">COUNTIF(INDIRECT("U"&amp;(ROW()+12*(($AO1141-1)*3+$AP1141)-ROW())/12+5):INDIRECT("AF"&amp;(ROW()+12*(($AO1141-1)*3+$AP1141)-ROW())/12+5),AT1141)</f>
        <v>0</v>
      </c>
      <c r="AV1141" s="304">
        <f ca="1">IF(AND(AR1141+AT1141&gt;0,AS1141+AU1141&gt;0),COUNTIF(AV$6:AV1140,"&gt;0")+1,0)</f>
        <v>0</v>
      </c>
    </row>
    <row r="1142" spans="41:48" x14ac:dyDescent="0.15">
      <c r="AO1142" s="304">
        <v>32</v>
      </c>
      <c r="AP1142" s="304">
        <v>2</v>
      </c>
      <c r="AQ1142" s="304">
        <v>9</v>
      </c>
      <c r="AR1142" s="306">
        <f ca="1">IF($AQ1142=1,IF(INDIRECT(ADDRESS(($AO1142-1)*3+$AP1142+5,$AQ1142+7))="",0,INDIRECT(ADDRESS(($AO1142-1)*3+$AP1142+5,$AQ1142+7))),IF(INDIRECT(ADDRESS(($AO1142-1)*3+$AP1142+5,$AQ1142+7))="",0,IF(COUNTIF(INDIRECT(ADDRESS(($AO1142-1)*36+($AP1142-1)*12+6,COLUMN())):INDIRECT(ADDRESS(($AO1142-1)*36+($AP1142-1)*12+$AQ1142+4,COLUMN())),INDIRECT(ADDRESS(($AO1142-1)*3+$AP1142+5,$AQ1142+7)))&gt;=1,0,INDIRECT(ADDRESS(($AO1142-1)*3+$AP1142+5,$AQ1142+7)))))</f>
        <v>0</v>
      </c>
      <c r="AS1142" s="304">
        <f ca="1">COUNTIF(INDIRECT("H"&amp;(ROW()+12*(($AO1142-1)*3+$AP1142)-ROW())/12+5):INDIRECT("S"&amp;(ROW()+12*(($AO1142-1)*3+$AP1142)-ROW())/12+5),AR1142)</f>
        <v>0</v>
      </c>
      <c r="AT1142" s="306">
        <f ca="1">IF($AQ1142=1,IF(INDIRECT(ADDRESS(($AO1142-1)*3+$AP1142+5,$AQ1142+20))="",0,INDIRECT(ADDRESS(($AO1142-1)*3+$AP1142+5,$AQ1142+20))),IF(INDIRECT(ADDRESS(($AO1142-1)*3+$AP1142+5,$AQ1142+20))="",0,IF(COUNTIF(INDIRECT(ADDRESS(($AO1142-1)*36+($AP1142-1)*12+6,COLUMN())):INDIRECT(ADDRESS(($AO1142-1)*36+($AP1142-1)*12+$AQ1142+4,COLUMN())),INDIRECT(ADDRESS(($AO1142-1)*3+$AP1142+5,$AQ1142+20)))&gt;=1,0,INDIRECT(ADDRESS(($AO1142-1)*3+$AP1142+5,$AQ1142+20)))))</f>
        <v>0</v>
      </c>
      <c r="AU1142" s="304">
        <f ca="1">COUNTIF(INDIRECT("U"&amp;(ROW()+12*(($AO1142-1)*3+$AP1142)-ROW())/12+5):INDIRECT("AF"&amp;(ROW()+12*(($AO1142-1)*3+$AP1142)-ROW())/12+5),AT1142)</f>
        <v>0</v>
      </c>
      <c r="AV1142" s="304">
        <f ca="1">IF(AND(AR1142+AT1142&gt;0,AS1142+AU1142&gt;0),COUNTIF(AV$6:AV1141,"&gt;0")+1,0)</f>
        <v>0</v>
      </c>
    </row>
    <row r="1143" spans="41:48" x14ac:dyDescent="0.15">
      <c r="AO1143" s="304">
        <v>32</v>
      </c>
      <c r="AP1143" s="304">
        <v>2</v>
      </c>
      <c r="AQ1143" s="304">
        <v>10</v>
      </c>
      <c r="AR1143" s="306">
        <f ca="1">IF($AQ1143=1,IF(INDIRECT(ADDRESS(($AO1143-1)*3+$AP1143+5,$AQ1143+7))="",0,INDIRECT(ADDRESS(($AO1143-1)*3+$AP1143+5,$AQ1143+7))),IF(INDIRECT(ADDRESS(($AO1143-1)*3+$AP1143+5,$AQ1143+7))="",0,IF(COUNTIF(INDIRECT(ADDRESS(($AO1143-1)*36+($AP1143-1)*12+6,COLUMN())):INDIRECT(ADDRESS(($AO1143-1)*36+($AP1143-1)*12+$AQ1143+4,COLUMN())),INDIRECT(ADDRESS(($AO1143-1)*3+$AP1143+5,$AQ1143+7)))&gt;=1,0,INDIRECT(ADDRESS(($AO1143-1)*3+$AP1143+5,$AQ1143+7)))))</f>
        <v>0</v>
      </c>
      <c r="AS1143" s="304">
        <f ca="1">COUNTIF(INDIRECT("H"&amp;(ROW()+12*(($AO1143-1)*3+$AP1143)-ROW())/12+5):INDIRECT("S"&amp;(ROW()+12*(($AO1143-1)*3+$AP1143)-ROW())/12+5),AR1143)</f>
        <v>0</v>
      </c>
      <c r="AT1143" s="306">
        <f ca="1">IF($AQ1143=1,IF(INDIRECT(ADDRESS(($AO1143-1)*3+$AP1143+5,$AQ1143+20))="",0,INDIRECT(ADDRESS(($AO1143-1)*3+$AP1143+5,$AQ1143+20))),IF(INDIRECT(ADDRESS(($AO1143-1)*3+$AP1143+5,$AQ1143+20))="",0,IF(COUNTIF(INDIRECT(ADDRESS(($AO1143-1)*36+($AP1143-1)*12+6,COLUMN())):INDIRECT(ADDRESS(($AO1143-1)*36+($AP1143-1)*12+$AQ1143+4,COLUMN())),INDIRECT(ADDRESS(($AO1143-1)*3+$AP1143+5,$AQ1143+20)))&gt;=1,0,INDIRECT(ADDRESS(($AO1143-1)*3+$AP1143+5,$AQ1143+20)))))</f>
        <v>0</v>
      </c>
      <c r="AU1143" s="304">
        <f ca="1">COUNTIF(INDIRECT("U"&amp;(ROW()+12*(($AO1143-1)*3+$AP1143)-ROW())/12+5):INDIRECT("AF"&amp;(ROW()+12*(($AO1143-1)*3+$AP1143)-ROW())/12+5),AT1143)</f>
        <v>0</v>
      </c>
      <c r="AV1143" s="304">
        <f ca="1">IF(AND(AR1143+AT1143&gt;0,AS1143+AU1143&gt;0),COUNTIF(AV$6:AV1142,"&gt;0")+1,0)</f>
        <v>0</v>
      </c>
    </row>
    <row r="1144" spans="41:48" x14ac:dyDescent="0.15">
      <c r="AO1144" s="304">
        <v>32</v>
      </c>
      <c r="AP1144" s="304">
        <v>2</v>
      </c>
      <c r="AQ1144" s="304">
        <v>11</v>
      </c>
      <c r="AR1144" s="306">
        <f ca="1">IF($AQ1144=1,IF(INDIRECT(ADDRESS(($AO1144-1)*3+$AP1144+5,$AQ1144+7))="",0,INDIRECT(ADDRESS(($AO1144-1)*3+$AP1144+5,$AQ1144+7))),IF(INDIRECT(ADDRESS(($AO1144-1)*3+$AP1144+5,$AQ1144+7))="",0,IF(COUNTIF(INDIRECT(ADDRESS(($AO1144-1)*36+($AP1144-1)*12+6,COLUMN())):INDIRECT(ADDRESS(($AO1144-1)*36+($AP1144-1)*12+$AQ1144+4,COLUMN())),INDIRECT(ADDRESS(($AO1144-1)*3+$AP1144+5,$AQ1144+7)))&gt;=1,0,INDIRECT(ADDRESS(($AO1144-1)*3+$AP1144+5,$AQ1144+7)))))</f>
        <v>0</v>
      </c>
      <c r="AS1144" s="304">
        <f ca="1">COUNTIF(INDIRECT("H"&amp;(ROW()+12*(($AO1144-1)*3+$AP1144)-ROW())/12+5):INDIRECT("S"&amp;(ROW()+12*(($AO1144-1)*3+$AP1144)-ROW())/12+5),AR1144)</f>
        <v>0</v>
      </c>
      <c r="AT1144" s="306">
        <f ca="1">IF($AQ1144=1,IF(INDIRECT(ADDRESS(($AO1144-1)*3+$AP1144+5,$AQ1144+20))="",0,INDIRECT(ADDRESS(($AO1144-1)*3+$AP1144+5,$AQ1144+20))),IF(INDIRECT(ADDRESS(($AO1144-1)*3+$AP1144+5,$AQ1144+20))="",0,IF(COUNTIF(INDIRECT(ADDRESS(($AO1144-1)*36+($AP1144-1)*12+6,COLUMN())):INDIRECT(ADDRESS(($AO1144-1)*36+($AP1144-1)*12+$AQ1144+4,COLUMN())),INDIRECT(ADDRESS(($AO1144-1)*3+$AP1144+5,$AQ1144+20)))&gt;=1,0,INDIRECT(ADDRESS(($AO1144-1)*3+$AP1144+5,$AQ1144+20)))))</f>
        <v>0</v>
      </c>
      <c r="AU1144" s="304">
        <f ca="1">COUNTIF(INDIRECT("U"&amp;(ROW()+12*(($AO1144-1)*3+$AP1144)-ROW())/12+5):INDIRECT("AF"&amp;(ROW()+12*(($AO1144-1)*3+$AP1144)-ROW())/12+5),AT1144)</f>
        <v>0</v>
      </c>
      <c r="AV1144" s="304">
        <f ca="1">IF(AND(AR1144+AT1144&gt;0,AS1144+AU1144&gt;0),COUNTIF(AV$6:AV1143,"&gt;0")+1,0)</f>
        <v>0</v>
      </c>
    </row>
    <row r="1145" spans="41:48" x14ac:dyDescent="0.15">
      <c r="AO1145" s="304">
        <v>32</v>
      </c>
      <c r="AP1145" s="304">
        <v>2</v>
      </c>
      <c r="AQ1145" s="304">
        <v>12</v>
      </c>
      <c r="AR1145" s="306">
        <f ca="1">IF($AQ1145=1,IF(INDIRECT(ADDRESS(($AO1145-1)*3+$AP1145+5,$AQ1145+7))="",0,INDIRECT(ADDRESS(($AO1145-1)*3+$AP1145+5,$AQ1145+7))),IF(INDIRECT(ADDRESS(($AO1145-1)*3+$AP1145+5,$AQ1145+7))="",0,IF(COUNTIF(INDIRECT(ADDRESS(($AO1145-1)*36+($AP1145-1)*12+6,COLUMN())):INDIRECT(ADDRESS(($AO1145-1)*36+($AP1145-1)*12+$AQ1145+4,COLUMN())),INDIRECT(ADDRESS(($AO1145-1)*3+$AP1145+5,$AQ1145+7)))&gt;=1,0,INDIRECT(ADDRESS(($AO1145-1)*3+$AP1145+5,$AQ1145+7)))))</f>
        <v>0</v>
      </c>
      <c r="AS1145" s="304">
        <f ca="1">COUNTIF(INDIRECT("H"&amp;(ROW()+12*(($AO1145-1)*3+$AP1145)-ROW())/12+5):INDIRECT("S"&amp;(ROW()+12*(($AO1145-1)*3+$AP1145)-ROW())/12+5),AR1145)</f>
        <v>0</v>
      </c>
      <c r="AT1145" s="306">
        <f ca="1">IF($AQ1145=1,IF(INDIRECT(ADDRESS(($AO1145-1)*3+$AP1145+5,$AQ1145+20))="",0,INDIRECT(ADDRESS(($AO1145-1)*3+$AP1145+5,$AQ1145+20))),IF(INDIRECT(ADDRESS(($AO1145-1)*3+$AP1145+5,$AQ1145+20))="",0,IF(COUNTIF(INDIRECT(ADDRESS(($AO1145-1)*36+($AP1145-1)*12+6,COLUMN())):INDIRECT(ADDRESS(($AO1145-1)*36+($AP1145-1)*12+$AQ1145+4,COLUMN())),INDIRECT(ADDRESS(($AO1145-1)*3+$AP1145+5,$AQ1145+20)))&gt;=1,0,INDIRECT(ADDRESS(($AO1145-1)*3+$AP1145+5,$AQ1145+20)))))</f>
        <v>0</v>
      </c>
      <c r="AU1145" s="304">
        <f ca="1">COUNTIF(INDIRECT("U"&amp;(ROW()+12*(($AO1145-1)*3+$AP1145)-ROW())/12+5):INDIRECT("AF"&amp;(ROW()+12*(($AO1145-1)*3+$AP1145)-ROW())/12+5),AT1145)</f>
        <v>0</v>
      </c>
      <c r="AV1145" s="304">
        <f ca="1">IF(AND(AR1145+AT1145&gt;0,AS1145+AU1145&gt;0),COUNTIF(AV$6:AV1144,"&gt;0")+1,0)</f>
        <v>0</v>
      </c>
    </row>
    <row r="1146" spans="41:48" x14ac:dyDescent="0.15">
      <c r="AO1146" s="304">
        <v>32</v>
      </c>
      <c r="AP1146" s="304">
        <v>3</v>
      </c>
      <c r="AQ1146" s="304">
        <v>1</v>
      </c>
      <c r="AR1146" s="306">
        <f ca="1">IF($AQ1146=1,IF(INDIRECT(ADDRESS(($AO1146-1)*3+$AP1146+5,$AQ1146+7))="",0,INDIRECT(ADDRESS(($AO1146-1)*3+$AP1146+5,$AQ1146+7))),IF(INDIRECT(ADDRESS(($AO1146-1)*3+$AP1146+5,$AQ1146+7))="",0,IF(COUNTIF(INDIRECT(ADDRESS(($AO1146-1)*36+($AP1146-1)*12+6,COLUMN())):INDIRECT(ADDRESS(($AO1146-1)*36+($AP1146-1)*12+$AQ1146+4,COLUMN())),INDIRECT(ADDRESS(($AO1146-1)*3+$AP1146+5,$AQ1146+7)))&gt;=1,0,INDIRECT(ADDRESS(($AO1146-1)*3+$AP1146+5,$AQ1146+7)))))</f>
        <v>0</v>
      </c>
      <c r="AS1146" s="304">
        <f ca="1">COUNTIF(INDIRECT("H"&amp;(ROW()+12*(($AO1146-1)*3+$AP1146)-ROW())/12+5):INDIRECT("S"&amp;(ROW()+12*(($AO1146-1)*3+$AP1146)-ROW())/12+5),AR1146)</f>
        <v>0</v>
      </c>
      <c r="AT1146" s="306">
        <f ca="1">IF($AQ1146=1,IF(INDIRECT(ADDRESS(($AO1146-1)*3+$AP1146+5,$AQ1146+20))="",0,INDIRECT(ADDRESS(($AO1146-1)*3+$AP1146+5,$AQ1146+20))),IF(INDIRECT(ADDRESS(($AO1146-1)*3+$AP1146+5,$AQ1146+20))="",0,IF(COUNTIF(INDIRECT(ADDRESS(($AO1146-1)*36+($AP1146-1)*12+6,COLUMN())):INDIRECT(ADDRESS(($AO1146-1)*36+($AP1146-1)*12+$AQ1146+4,COLUMN())),INDIRECT(ADDRESS(($AO1146-1)*3+$AP1146+5,$AQ1146+20)))&gt;=1,0,INDIRECT(ADDRESS(($AO1146-1)*3+$AP1146+5,$AQ1146+20)))))</f>
        <v>0</v>
      </c>
      <c r="AU1146" s="304">
        <f ca="1">COUNTIF(INDIRECT("U"&amp;(ROW()+12*(($AO1146-1)*3+$AP1146)-ROW())/12+5):INDIRECT("AF"&amp;(ROW()+12*(($AO1146-1)*3+$AP1146)-ROW())/12+5),AT1146)</f>
        <v>0</v>
      </c>
      <c r="AV1146" s="304">
        <f ca="1">IF(AND(AR1146+AT1146&gt;0,AS1146+AU1146&gt;0),COUNTIF(AV$6:AV1145,"&gt;0")+1,0)</f>
        <v>0</v>
      </c>
    </row>
    <row r="1147" spans="41:48" x14ac:dyDescent="0.15">
      <c r="AO1147" s="304">
        <v>32</v>
      </c>
      <c r="AP1147" s="304">
        <v>3</v>
      </c>
      <c r="AQ1147" s="304">
        <v>2</v>
      </c>
      <c r="AR1147" s="306">
        <f ca="1">IF($AQ1147=1,IF(INDIRECT(ADDRESS(($AO1147-1)*3+$AP1147+5,$AQ1147+7))="",0,INDIRECT(ADDRESS(($AO1147-1)*3+$AP1147+5,$AQ1147+7))),IF(INDIRECT(ADDRESS(($AO1147-1)*3+$AP1147+5,$AQ1147+7))="",0,IF(COUNTIF(INDIRECT(ADDRESS(($AO1147-1)*36+($AP1147-1)*12+6,COLUMN())):INDIRECT(ADDRESS(($AO1147-1)*36+($AP1147-1)*12+$AQ1147+4,COLUMN())),INDIRECT(ADDRESS(($AO1147-1)*3+$AP1147+5,$AQ1147+7)))&gt;=1,0,INDIRECT(ADDRESS(($AO1147-1)*3+$AP1147+5,$AQ1147+7)))))</f>
        <v>0</v>
      </c>
      <c r="AS1147" s="304">
        <f ca="1">COUNTIF(INDIRECT("H"&amp;(ROW()+12*(($AO1147-1)*3+$AP1147)-ROW())/12+5):INDIRECT("S"&amp;(ROW()+12*(($AO1147-1)*3+$AP1147)-ROW())/12+5),AR1147)</f>
        <v>0</v>
      </c>
      <c r="AT1147" s="306">
        <f ca="1">IF($AQ1147=1,IF(INDIRECT(ADDRESS(($AO1147-1)*3+$AP1147+5,$AQ1147+20))="",0,INDIRECT(ADDRESS(($AO1147-1)*3+$AP1147+5,$AQ1147+20))),IF(INDIRECT(ADDRESS(($AO1147-1)*3+$AP1147+5,$AQ1147+20))="",0,IF(COUNTIF(INDIRECT(ADDRESS(($AO1147-1)*36+($AP1147-1)*12+6,COLUMN())):INDIRECT(ADDRESS(($AO1147-1)*36+($AP1147-1)*12+$AQ1147+4,COLUMN())),INDIRECT(ADDRESS(($AO1147-1)*3+$AP1147+5,$AQ1147+20)))&gt;=1,0,INDIRECT(ADDRESS(($AO1147-1)*3+$AP1147+5,$AQ1147+20)))))</f>
        <v>0</v>
      </c>
      <c r="AU1147" s="304">
        <f ca="1">COUNTIF(INDIRECT("U"&amp;(ROW()+12*(($AO1147-1)*3+$AP1147)-ROW())/12+5):INDIRECT("AF"&amp;(ROW()+12*(($AO1147-1)*3+$AP1147)-ROW())/12+5),AT1147)</f>
        <v>0</v>
      </c>
      <c r="AV1147" s="304">
        <f ca="1">IF(AND(AR1147+AT1147&gt;0,AS1147+AU1147&gt;0),COUNTIF(AV$6:AV1146,"&gt;0")+1,0)</f>
        <v>0</v>
      </c>
    </row>
    <row r="1148" spans="41:48" x14ac:dyDescent="0.15">
      <c r="AO1148" s="304">
        <v>32</v>
      </c>
      <c r="AP1148" s="304">
        <v>3</v>
      </c>
      <c r="AQ1148" s="304">
        <v>3</v>
      </c>
      <c r="AR1148" s="306">
        <f ca="1">IF($AQ1148=1,IF(INDIRECT(ADDRESS(($AO1148-1)*3+$AP1148+5,$AQ1148+7))="",0,INDIRECT(ADDRESS(($AO1148-1)*3+$AP1148+5,$AQ1148+7))),IF(INDIRECT(ADDRESS(($AO1148-1)*3+$AP1148+5,$AQ1148+7))="",0,IF(COUNTIF(INDIRECT(ADDRESS(($AO1148-1)*36+($AP1148-1)*12+6,COLUMN())):INDIRECT(ADDRESS(($AO1148-1)*36+($AP1148-1)*12+$AQ1148+4,COLUMN())),INDIRECT(ADDRESS(($AO1148-1)*3+$AP1148+5,$AQ1148+7)))&gt;=1,0,INDIRECT(ADDRESS(($AO1148-1)*3+$AP1148+5,$AQ1148+7)))))</f>
        <v>0</v>
      </c>
      <c r="AS1148" s="304">
        <f ca="1">COUNTIF(INDIRECT("H"&amp;(ROW()+12*(($AO1148-1)*3+$AP1148)-ROW())/12+5):INDIRECT("S"&amp;(ROW()+12*(($AO1148-1)*3+$AP1148)-ROW())/12+5),AR1148)</f>
        <v>0</v>
      </c>
      <c r="AT1148" s="306">
        <f ca="1">IF($AQ1148=1,IF(INDIRECT(ADDRESS(($AO1148-1)*3+$AP1148+5,$AQ1148+20))="",0,INDIRECT(ADDRESS(($AO1148-1)*3+$AP1148+5,$AQ1148+20))),IF(INDIRECT(ADDRESS(($AO1148-1)*3+$AP1148+5,$AQ1148+20))="",0,IF(COUNTIF(INDIRECT(ADDRESS(($AO1148-1)*36+($AP1148-1)*12+6,COLUMN())):INDIRECT(ADDRESS(($AO1148-1)*36+($AP1148-1)*12+$AQ1148+4,COLUMN())),INDIRECT(ADDRESS(($AO1148-1)*3+$AP1148+5,$AQ1148+20)))&gt;=1,0,INDIRECT(ADDRESS(($AO1148-1)*3+$AP1148+5,$AQ1148+20)))))</f>
        <v>0</v>
      </c>
      <c r="AU1148" s="304">
        <f ca="1">COUNTIF(INDIRECT("U"&amp;(ROW()+12*(($AO1148-1)*3+$AP1148)-ROW())/12+5):INDIRECT("AF"&amp;(ROW()+12*(($AO1148-1)*3+$AP1148)-ROW())/12+5),AT1148)</f>
        <v>0</v>
      </c>
      <c r="AV1148" s="304">
        <f ca="1">IF(AND(AR1148+AT1148&gt;0,AS1148+AU1148&gt;0),COUNTIF(AV$6:AV1147,"&gt;0")+1,0)</f>
        <v>0</v>
      </c>
    </row>
    <row r="1149" spans="41:48" x14ac:dyDescent="0.15">
      <c r="AO1149" s="304">
        <v>32</v>
      </c>
      <c r="AP1149" s="304">
        <v>3</v>
      </c>
      <c r="AQ1149" s="304">
        <v>4</v>
      </c>
      <c r="AR1149" s="306">
        <f ca="1">IF($AQ1149=1,IF(INDIRECT(ADDRESS(($AO1149-1)*3+$AP1149+5,$AQ1149+7))="",0,INDIRECT(ADDRESS(($AO1149-1)*3+$AP1149+5,$AQ1149+7))),IF(INDIRECT(ADDRESS(($AO1149-1)*3+$AP1149+5,$AQ1149+7))="",0,IF(COUNTIF(INDIRECT(ADDRESS(($AO1149-1)*36+($AP1149-1)*12+6,COLUMN())):INDIRECT(ADDRESS(($AO1149-1)*36+($AP1149-1)*12+$AQ1149+4,COLUMN())),INDIRECT(ADDRESS(($AO1149-1)*3+$AP1149+5,$AQ1149+7)))&gt;=1,0,INDIRECT(ADDRESS(($AO1149-1)*3+$AP1149+5,$AQ1149+7)))))</f>
        <v>0</v>
      </c>
      <c r="AS1149" s="304">
        <f ca="1">COUNTIF(INDIRECT("H"&amp;(ROW()+12*(($AO1149-1)*3+$AP1149)-ROW())/12+5):INDIRECT("S"&amp;(ROW()+12*(($AO1149-1)*3+$AP1149)-ROW())/12+5),AR1149)</f>
        <v>0</v>
      </c>
      <c r="AT1149" s="306">
        <f ca="1">IF($AQ1149=1,IF(INDIRECT(ADDRESS(($AO1149-1)*3+$AP1149+5,$AQ1149+20))="",0,INDIRECT(ADDRESS(($AO1149-1)*3+$AP1149+5,$AQ1149+20))),IF(INDIRECT(ADDRESS(($AO1149-1)*3+$AP1149+5,$AQ1149+20))="",0,IF(COUNTIF(INDIRECT(ADDRESS(($AO1149-1)*36+($AP1149-1)*12+6,COLUMN())):INDIRECT(ADDRESS(($AO1149-1)*36+($AP1149-1)*12+$AQ1149+4,COLUMN())),INDIRECT(ADDRESS(($AO1149-1)*3+$AP1149+5,$AQ1149+20)))&gt;=1,0,INDIRECT(ADDRESS(($AO1149-1)*3+$AP1149+5,$AQ1149+20)))))</f>
        <v>0</v>
      </c>
      <c r="AU1149" s="304">
        <f ca="1">COUNTIF(INDIRECT("U"&amp;(ROW()+12*(($AO1149-1)*3+$AP1149)-ROW())/12+5):INDIRECT("AF"&amp;(ROW()+12*(($AO1149-1)*3+$AP1149)-ROW())/12+5),AT1149)</f>
        <v>0</v>
      </c>
      <c r="AV1149" s="304">
        <f ca="1">IF(AND(AR1149+AT1149&gt;0,AS1149+AU1149&gt;0),COUNTIF(AV$6:AV1148,"&gt;0")+1,0)</f>
        <v>0</v>
      </c>
    </row>
    <row r="1150" spans="41:48" x14ac:dyDescent="0.15">
      <c r="AO1150" s="304">
        <v>32</v>
      </c>
      <c r="AP1150" s="304">
        <v>3</v>
      </c>
      <c r="AQ1150" s="304">
        <v>5</v>
      </c>
      <c r="AR1150" s="306">
        <f ca="1">IF($AQ1150=1,IF(INDIRECT(ADDRESS(($AO1150-1)*3+$AP1150+5,$AQ1150+7))="",0,INDIRECT(ADDRESS(($AO1150-1)*3+$AP1150+5,$AQ1150+7))),IF(INDIRECT(ADDRESS(($AO1150-1)*3+$AP1150+5,$AQ1150+7))="",0,IF(COUNTIF(INDIRECT(ADDRESS(($AO1150-1)*36+($AP1150-1)*12+6,COLUMN())):INDIRECT(ADDRESS(($AO1150-1)*36+($AP1150-1)*12+$AQ1150+4,COLUMN())),INDIRECT(ADDRESS(($AO1150-1)*3+$AP1150+5,$AQ1150+7)))&gt;=1,0,INDIRECT(ADDRESS(($AO1150-1)*3+$AP1150+5,$AQ1150+7)))))</f>
        <v>0</v>
      </c>
      <c r="AS1150" s="304">
        <f ca="1">COUNTIF(INDIRECT("H"&amp;(ROW()+12*(($AO1150-1)*3+$AP1150)-ROW())/12+5):INDIRECT("S"&amp;(ROW()+12*(($AO1150-1)*3+$AP1150)-ROW())/12+5),AR1150)</f>
        <v>0</v>
      </c>
      <c r="AT1150" s="306">
        <f ca="1">IF($AQ1150=1,IF(INDIRECT(ADDRESS(($AO1150-1)*3+$AP1150+5,$AQ1150+20))="",0,INDIRECT(ADDRESS(($AO1150-1)*3+$AP1150+5,$AQ1150+20))),IF(INDIRECT(ADDRESS(($AO1150-1)*3+$AP1150+5,$AQ1150+20))="",0,IF(COUNTIF(INDIRECT(ADDRESS(($AO1150-1)*36+($AP1150-1)*12+6,COLUMN())):INDIRECT(ADDRESS(($AO1150-1)*36+($AP1150-1)*12+$AQ1150+4,COLUMN())),INDIRECT(ADDRESS(($AO1150-1)*3+$AP1150+5,$AQ1150+20)))&gt;=1,0,INDIRECT(ADDRESS(($AO1150-1)*3+$AP1150+5,$AQ1150+20)))))</f>
        <v>0</v>
      </c>
      <c r="AU1150" s="304">
        <f ca="1">COUNTIF(INDIRECT("U"&amp;(ROW()+12*(($AO1150-1)*3+$AP1150)-ROW())/12+5):INDIRECT("AF"&amp;(ROW()+12*(($AO1150-1)*3+$AP1150)-ROW())/12+5),AT1150)</f>
        <v>0</v>
      </c>
      <c r="AV1150" s="304">
        <f ca="1">IF(AND(AR1150+AT1150&gt;0,AS1150+AU1150&gt;0),COUNTIF(AV$6:AV1149,"&gt;0")+1,0)</f>
        <v>0</v>
      </c>
    </row>
    <row r="1151" spans="41:48" x14ac:dyDescent="0.15">
      <c r="AO1151" s="304">
        <v>32</v>
      </c>
      <c r="AP1151" s="304">
        <v>3</v>
      </c>
      <c r="AQ1151" s="304">
        <v>6</v>
      </c>
      <c r="AR1151" s="306">
        <f ca="1">IF($AQ1151=1,IF(INDIRECT(ADDRESS(($AO1151-1)*3+$AP1151+5,$AQ1151+7))="",0,INDIRECT(ADDRESS(($AO1151-1)*3+$AP1151+5,$AQ1151+7))),IF(INDIRECT(ADDRESS(($AO1151-1)*3+$AP1151+5,$AQ1151+7))="",0,IF(COUNTIF(INDIRECT(ADDRESS(($AO1151-1)*36+($AP1151-1)*12+6,COLUMN())):INDIRECT(ADDRESS(($AO1151-1)*36+($AP1151-1)*12+$AQ1151+4,COLUMN())),INDIRECT(ADDRESS(($AO1151-1)*3+$AP1151+5,$AQ1151+7)))&gt;=1,0,INDIRECT(ADDRESS(($AO1151-1)*3+$AP1151+5,$AQ1151+7)))))</f>
        <v>0</v>
      </c>
      <c r="AS1151" s="304">
        <f ca="1">COUNTIF(INDIRECT("H"&amp;(ROW()+12*(($AO1151-1)*3+$AP1151)-ROW())/12+5):INDIRECT("S"&amp;(ROW()+12*(($AO1151-1)*3+$AP1151)-ROW())/12+5),AR1151)</f>
        <v>0</v>
      </c>
      <c r="AT1151" s="306">
        <f ca="1">IF($AQ1151=1,IF(INDIRECT(ADDRESS(($AO1151-1)*3+$AP1151+5,$AQ1151+20))="",0,INDIRECT(ADDRESS(($AO1151-1)*3+$AP1151+5,$AQ1151+20))),IF(INDIRECT(ADDRESS(($AO1151-1)*3+$AP1151+5,$AQ1151+20))="",0,IF(COUNTIF(INDIRECT(ADDRESS(($AO1151-1)*36+($AP1151-1)*12+6,COLUMN())):INDIRECT(ADDRESS(($AO1151-1)*36+($AP1151-1)*12+$AQ1151+4,COLUMN())),INDIRECT(ADDRESS(($AO1151-1)*3+$AP1151+5,$AQ1151+20)))&gt;=1,0,INDIRECT(ADDRESS(($AO1151-1)*3+$AP1151+5,$AQ1151+20)))))</f>
        <v>0</v>
      </c>
      <c r="AU1151" s="304">
        <f ca="1">COUNTIF(INDIRECT("U"&amp;(ROW()+12*(($AO1151-1)*3+$AP1151)-ROW())/12+5):INDIRECT("AF"&amp;(ROW()+12*(($AO1151-1)*3+$AP1151)-ROW())/12+5),AT1151)</f>
        <v>0</v>
      </c>
      <c r="AV1151" s="304">
        <f ca="1">IF(AND(AR1151+AT1151&gt;0,AS1151+AU1151&gt;0),COUNTIF(AV$6:AV1150,"&gt;0")+1,0)</f>
        <v>0</v>
      </c>
    </row>
    <row r="1152" spans="41:48" x14ac:dyDescent="0.15">
      <c r="AO1152" s="304">
        <v>32</v>
      </c>
      <c r="AP1152" s="304">
        <v>3</v>
      </c>
      <c r="AQ1152" s="304">
        <v>7</v>
      </c>
      <c r="AR1152" s="306">
        <f ca="1">IF($AQ1152=1,IF(INDIRECT(ADDRESS(($AO1152-1)*3+$AP1152+5,$AQ1152+7))="",0,INDIRECT(ADDRESS(($AO1152-1)*3+$AP1152+5,$AQ1152+7))),IF(INDIRECT(ADDRESS(($AO1152-1)*3+$AP1152+5,$AQ1152+7))="",0,IF(COUNTIF(INDIRECT(ADDRESS(($AO1152-1)*36+($AP1152-1)*12+6,COLUMN())):INDIRECT(ADDRESS(($AO1152-1)*36+($AP1152-1)*12+$AQ1152+4,COLUMN())),INDIRECT(ADDRESS(($AO1152-1)*3+$AP1152+5,$AQ1152+7)))&gt;=1,0,INDIRECT(ADDRESS(($AO1152-1)*3+$AP1152+5,$AQ1152+7)))))</f>
        <v>0</v>
      </c>
      <c r="AS1152" s="304">
        <f ca="1">COUNTIF(INDIRECT("H"&amp;(ROW()+12*(($AO1152-1)*3+$AP1152)-ROW())/12+5):INDIRECT("S"&amp;(ROW()+12*(($AO1152-1)*3+$AP1152)-ROW())/12+5),AR1152)</f>
        <v>0</v>
      </c>
      <c r="AT1152" s="306">
        <f ca="1">IF($AQ1152=1,IF(INDIRECT(ADDRESS(($AO1152-1)*3+$AP1152+5,$AQ1152+20))="",0,INDIRECT(ADDRESS(($AO1152-1)*3+$AP1152+5,$AQ1152+20))),IF(INDIRECT(ADDRESS(($AO1152-1)*3+$AP1152+5,$AQ1152+20))="",0,IF(COUNTIF(INDIRECT(ADDRESS(($AO1152-1)*36+($AP1152-1)*12+6,COLUMN())):INDIRECT(ADDRESS(($AO1152-1)*36+($AP1152-1)*12+$AQ1152+4,COLUMN())),INDIRECT(ADDRESS(($AO1152-1)*3+$AP1152+5,$AQ1152+20)))&gt;=1,0,INDIRECT(ADDRESS(($AO1152-1)*3+$AP1152+5,$AQ1152+20)))))</f>
        <v>0</v>
      </c>
      <c r="AU1152" s="304">
        <f ca="1">COUNTIF(INDIRECT("U"&amp;(ROW()+12*(($AO1152-1)*3+$AP1152)-ROW())/12+5):INDIRECT("AF"&amp;(ROW()+12*(($AO1152-1)*3+$AP1152)-ROW())/12+5),AT1152)</f>
        <v>0</v>
      </c>
      <c r="AV1152" s="304">
        <f ca="1">IF(AND(AR1152+AT1152&gt;0,AS1152+AU1152&gt;0),COUNTIF(AV$6:AV1151,"&gt;0")+1,0)</f>
        <v>0</v>
      </c>
    </row>
    <row r="1153" spans="41:48" x14ac:dyDescent="0.15">
      <c r="AO1153" s="304">
        <v>32</v>
      </c>
      <c r="AP1153" s="304">
        <v>3</v>
      </c>
      <c r="AQ1153" s="304">
        <v>8</v>
      </c>
      <c r="AR1153" s="306">
        <f ca="1">IF($AQ1153=1,IF(INDIRECT(ADDRESS(($AO1153-1)*3+$AP1153+5,$AQ1153+7))="",0,INDIRECT(ADDRESS(($AO1153-1)*3+$AP1153+5,$AQ1153+7))),IF(INDIRECT(ADDRESS(($AO1153-1)*3+$AP1153+5,$AQ1153+7))="",0,IF(COUNTIF(INDIRECT(ADDRESS(($AO1153-1)*36+($AP1153-1)*12+6,COLUMN())):INDIRECT(ADDRESS(($AO1153-1)*36+($AP1153-1)*12+$AQ1153+4,COLUMN())),INDIRECT(ADDRESS(($AO1153-1)*3+$AP1153+5,$AQ1153+7)))&gt;=1,0,INDIRECT(ADDRESS(($AO1153-1)*3+$AP1153+5,$AQ1153+7)))))</f>
        <v>0</v>
      </c>
      <c r="AS1153" s="304">
        <f ca="1">COUNTIF(INDIRECT("H"&amp;(ROW()+12*(($AO1153-1)*3+$AP1153)-ROW())/12+5):INDIRECT("S"&amp;(ROW()+12*(($AO1153-1)*3+$AP1153)-ROW())/12+5),AR1153)</f>
        <v>0</v>
      </c>
      <c r="AT1153" s="306">
        <f ca="1">IF($AQ1153=1,IF(INDIRECT(ADDRESS(($AO1153-1)*3+$AP1153+5,$AQ1153+20))="",0,INDIRECT(ADDRESS(($AO1153-1)*3+$AP1153+5,$AQ1153+20))),IF(INDIRECT(ADDRESS(($AO1153-1)*3+$AP1153+5,$AQ1153+20))="",0,IF(COUNTIF(INDIRECT(ADDRESS(($AO1153-1)*36+($AP1153-1)*12+6,COLUMN())):INDIRECT(ADDRESS(($AO1153-1)*36+($AP1153-1)*12+$AQ1153+4,COLUMN())),INDIRECT(ADDRESS(($AO1153-1)*3+$AP1153+5,$AQ1153+20)))&gt;=1,0,INDIRECT(ADDRESS(($AO1153-1)*3+$AP1153+5,$AQ1153+20)))))</f>
        <v>0</v>
      </c>
      <c r="AU1153" s="304">
        <f ca="1">COUNTIF(INDIRECT("U"&amp;(ROW()+12*(($AO1153-1)*3+$AP1153)-ROW())/12+5):INDIRECT("AF"&amp;(ROW()+12*(($AO1153-1)*3+$AP1153)-ROW())/12+5),AT1153)</f>
        <v>0</v>
      </c>
      <c r="AV1153" s="304">
        <f ca="1">IF(AND(AR1153+AT1153&gt;0,AS1153+AU1153&gt;0),COUNTIF(AV$6:AV1152,"&gt;0")+1,0)</f>
        <v>0</v>
      </c>
    </row>
    <row r="1154" spans="41:48" x14ac:dyDescent="0.15">
      <c r="AO1154" s="304">
        <v>32</v>
      </c>
      <c r="AP1154" s="304">
        <v>3</v>
      </c>
      <c r="AQ1154" s="304">
        <v>9</v>
      </c>
      <c r="AR1154" s="306">
        <f ca="1">IF($AQ1154=1,IF(INDIRECT(ADDRESS(($AO1154-1)*3+$AP1154+5,$AQ1154+7))="",0,INDIRECT(ADDRESS(($AO1154-1)*3+$AP1154+5,$AQ1154+7))),IF(INDIRECT(ADDRESS(($AO1154-1)*3+$AP1154+5,$AQ1154+7))="",0,IF(COUNTIF(INDIRECT(ADDRESS(($AO1154-1)*36+($AP1154-1)*12+6,COLUMN())):INDIRECT(ADDRESS(($AO1154-1)*36+($AP1154-1)*12+$AQ1154+4,COLUMN())),INDIRECT(ADDRESS(($AO1154-1)*3+$AP1154+5,$AQ1154+7)))&gt;=1,0,INDIRECT(ADDRESS(($AO1154-1)*3+$AP1154+5,$AQ1154+7)))))</f>
        <v>0</v>
      </c>
      <c r="AS1154" s="304">
        <f ca="1">COUNTIF(INDIRECT("H"&amp;(ROW()+12*(($AO1154-1)*3+$AP1154)-ROW())/12+5):INDIRECT("S"&amp;(ROW()+12*(($AO1154-1)*3+$AP1154)-ROW())/12+5),AR1154)</f>
        <v>0</v>
      </c>
      <c r="AT1154" s="306">
        <f ca="1">IF($AQ1154=1,IF(INDIRECT(ADDRESS(($AO1154-1)*3+$AP1154+5,$AQ1154+20))="",0,INDIRECT(ADDRESS(($AO1154-1)*3+$AP1154+5,$AQ1154+20))),IF(INDIRECT(ADDRESS(($AO1154-1)*3+$AP1154+5,$AQ1154+20))="",0,IF(COUNTIF(INDIRECT(ADDRESS(($AO1154-1)*36+($AP1154-1)*12+6,COLUMN())):INDIRECT(ADDRESS(($AO1154-1)*36+($AP1154-1)*12+$AQ1154+4,COLUMN())),INDIRECT(ADDRESS(($AO1154-1)*3+$AP1154+5,$AQ1154+20)))&gt;=1,0,INDIRECT(ADDRESS(($AO1154-1)*3+$AP1154+5,$AQ1154+20)))))</f>
        <v>0</v>
      </c>
      <c r="AU1154" s="304">
        <f ca="1">COUNTIF(INDIRECT("U"&amp;(ROW()+12*(($AO1154-1)*3+$AP1154)-ROW())/12+5):INDIRECT("AF"&amp;(ROW()+12*(($AO1154-1)*3+$AP1154)-ROW())/12+5),AT1154)</f>
        <v>0</v>
      </c>
      <c r="AV1154" s="304">
        <f ca="1">IF(AND(AR1154+AT1154&gt;0,AS1154+AU1154&gt;0),COUNTIF(AV$6:AV1153,"&gt;0")+1,0)</f>
        <v>0</v>
      </c>
    </row>
    <row r="1155" spans="41:48" x14ac:dyDescent="0.15">
      <c r="AO1155" s="304">
        <v>32</v>
      </c>
      <c r="AP1155" s="304">
        <v>3</v>
      </c>
      <c r="AQ1155" s="304">
        <v>10</v>
      </c>
      <c r="AR1155" s="306">
        <f ca="1">IF($AQ1155=1,IF(INDIRECT(ADDRESS(($AO1155-1)*3+$AP1155+5,$AQ1155+7))="",0,INDIRECT(ADDRESS(($AO1155-1)*3+$AP1155+5,$AQ1155+7))),IF(INDIRECT(ADDRESS(($AO1155-1)*3+$AP1155+5,$AQ1155+7))="",0,IF(COUNTIF(INDIRECT(ADDRESS(($AO1155-1)*36+($AP1155-1)*12+6,COLUMN())):INDIRECT(ADDRESS(($AO1155-1)*36+($AP1155-1)*12+$AQ1155+4,COLUMN())),INDIRECT(ADDRESS(($AO1155-1)*3+$AP1155+5,$AQ1155+7)))&gt;=1,0,INDIRECT(ADDRESS(($AO1155-1)*3+$AP1155+5,$AQ1155+7)))))</f>
        <v>0</v>
      </c>
      <c r="AS1155" s="304">
        <f ca="1">COUNTIF(INDIRECT("H"&amp;(ROW()+12*(($AO1155-1)*3+$AP1155)-ROW())/12+5):INDIRECT("S"&amp;(ROW()+12*(($AO1155-1)*3+$AP1155)-ROW())/12+5),AR1155)</f>
        <v>0</v>
      </c>
      <c r="AT1155" s="306">
        <f ca="1">IF($AQ1155=1,IF(INDIRECT(ADDRESS(($AO1155-1)*3+$AP1155+5,$AQ1155+20))="",0,INDIRECT(ADDRESS(($AO1155-1)*3+$AP1155+5,$AQ1155+20))),IF(INDIRECT(ADDRESS(($AO1155-1)*3+$AP1155+5,$AQ1155+20))="",0,IF(COUNTIF(INDIRECT(ADDRESS(($AO1155-1)*36+($AP1155-1)*12+6,COLUMN())):INDIRECT(ADDRESS(($AO1155-1)*36+($AP1155-1)*12+$AQ1155+4,COLUMN())),INDIRECT(ADDRESS(($AO1155-1)*3+$AP1155+5,$AQ1155+20)))&gt;=1,0,INDIRECT(ADDRESS(($AO1155-1)*3+$AP1155+5,$AQ1155+20)))))</f>
        <v>0</v>
      </c>
      <c r="AU1155" s="304">
        <f ca="1">COUNTIF(INDIRECT("U"&amp;(ROW()+12*(($AO1155-1)*3+$AP1155)-ROW())/12+5):INDIRECT("AF"&amp;(ROW()+12*(($AO1155-1)*3+$AP1155)-ROW())/12+5),AT1155)</f>
        <v>0</v>
      </c>
      <c r="AV1155" s="304">
        <f ca="1">IF(AND(AR1155+AT1155&gt;0,AS1155+AU1155&gt;0),COUNTIF(AV$6:AV1154,"&gt;0")+1,0)</f>
        <v>0</v>
      </c>
    </row>
    <row r="1156" spans="41:48" x14ac:dyDescent="0.15">
      <c r="AO1156" s="304">
        <v>32</v>
      </c>
      <c r="AP1156" s="304">
        <v>3</v>
      </c>
      <c r="AQ1156" s="304">
        <v>11</v>
      </c>
      <c r="AR1156" s="306">
        <f ca="1">IF($AQ1156=1,IF(INDIRECT(ADDRESS(($AO1156-1)*3+$AP1156+5,$AQ1156+7))="",0,INDIRECT(ADDRESS(($AO1156-1)*3+$AP1156+5,$AQ1156+7))),IF(INDIRECT(ADDRESS(($AO1156-1)*3+$AP1156+5,$AQ1156+7))="",0,IF(COUNTIF(INDIRECT(ADDRESS(($AO1156-1)*36+($AP1156-1)*12+6,COLUMN())):INDIRECT(ADDRESS(($AO1156-1)*36+($AP1156-1)*12+$AQ1156+4,COLUMN())),INDIRECT(ADDRESS(($AO1156-1)*3+$AP1156+5,$AQ1156+7)))&gt;=1,0,INDIRECT(ADDRESS(($AO1156-1)*3+$AP1156+5,$AQ1156+7)))))</f>
        <v>0</v>
      </c>
      <c r="AS1156" s="304">
        <f ca="1">COUNTIF(INDIRECT("H"&amp;(ROW()+12*(($AO1156-1)*3+$AP1156)-ROW())/12+5):INDIRECT("S"&amp;(ROW()+12*(($AO1156-1)*3+$AP1156)-ROW())/12+5),AR1156)</f>
        <v>0</v>
      </c>
      <c r="AT1156" s="306">
        <f ca="1">IF($AQ1156=1,IF(INDIRECT(ADDRESS(($AO1156-1)*3+$AP1156+5,$AQ1156+20))="",0,INDIRECT(ADDRESS(($AO1156-1)*3+$AP1156+5,$AQ1156+20))),IF(INDIRECT(ADDRESS(($AO1156-1)*3+$AP1156+5,$AQ1156+20))="",0,IF(COUNTIF(INDIRECT(ADDRESS(($AO1156-1)*36+($AP1156-1)*12+6,COLUMN())):INDIRECT(ADDRESS(($AO1156-1)*36+($AP1156-1)*12+$AQ1156+4,COLUMN())),INDIRECT(ADDRESS(($AO1156-1)*3+$AP1156+5,$AQ1156+20)))&gt;=1,0,INDIRECT(ADDRESS(($AO1156-1)*3+$AP1156+5,$AQ1156+20)))))</f>
        <v>0</v>
      </c>
      <c r="AU1156" s="304">
        <f ca="1">COUNTIF(INDIRECT("U"&amp;(ROW()+12*(($AO1156-1)*3+$AP1156)-ROW())/12+5):INDIRECT("AF"&amp;(ROW()+12*(($AO1156-1)*3+$AP1156)-ROW())/12+5),AT1156)</f>
        <v>0</v>
      </c>
      <c r="AV1156" s="304">
        <f ca="1">IF(AND(AR1156+AT1156&gt;0,AS1156+AU1156&gt;0),COUNTIF(AV$6:AV1155,"&gt;0")+1,0)</f>
        <v>0</v>
      </c>
    </row>
    <row r="1157" spans="41:48" x14ac:dyDescent="0.15">
      <c r="AO1157" s="304">
        <v>32</v>
      </c>
      <c r="AP1157" s="304">
        <v>3</v>
      </c>
      <c r="AQ1157" s="304">
        <v>12</v>
      </c>
      <c r="AR1157" s="306">
        <f ca="1">IF($AQ1157=1,IF(INDIRECT(ADDRESS(($AO1157-1)*3+$AP1157+5,$AQ1157+7))="",0,INDIRECT(ADDRESS(($AO1157-1)*3+$AP1157+5,$AQ1157+7))),IF(INDIRECT(ADDRESS(($AO1157-1)*3+$AP1157+5,$AQ1157+7))="",0,IF(COUNTIF(INDIRECT(ADDRESS(($AO1157-1)*36+($AP1157-1)*12+6,COLUMN())):INDIRECT(ADDRESS(($AO1157-1)*36+($AP1157-1)*12+$AQ1157+4,COLUMN())),INDIRECT(ADDRESS(($AO1157-1)*3+$AP1157+5,$AQ1157+7)))&gt;=1,0,INDIRECT(ADDRESS(($AO1157-1)*3+$AP1157+5,$AQ1157+7)))))</f>
        <v>0</v>
      </c>
      <c r="AS1157" s="304">
        <f ca="1">COUNTIF(INDIRECT("H"&amp;(ROW()+12*(($AO1157-1)*3+$AP1157)-ROW())/12+5):INDIRECT("S"&amp;(ROW()+12*(($AO1157-1)*3+$AP1157)-ROW())/12+5),AR1157)</f>
        <v>0</v>
      </c>
      <c r="AT1157" s="306">
        <f ca="1">IF($AQ1157=1,IF(INDIRECT(ADDRESS(($AO1157-1)*3+$AP1157+5,$AQ1157+20))="",0,INDIRECT(ADDRESS(($AO1157-1)*3+$AP1157+5,$AQ1157+20))),IF(INDIRECT(ADDRESS(($AO1157-1)*3+$AP1157+5,$AQ1157+20))="",0,IF(COUNTIF(INDIRECT(ADDRESS(($AO1157-1)*36+($AP1157-1)*12+6,COLUMN())):INDIRECT(ADDRESS(($AO1157-1)*36+($AP1157-1)*12+$AQ1157+4,COLUMN())),INDIRECT(ADDRESS(($AO1157-1)*3+$AP1157+5,$AQ1157+20)))&gt;=1,0,INDIRECT(ADDRESS(($AO1157-1)*3+$AP1157+5,$AQ1157+20)))))</f>
        <v>0</v>
      </c>
      <c r="AU1157" s="304">
        <f ca="1">COUNTIF(INDIRECT("U"&amp;(ROW()+12*(($AO1157-1)*3+$AP1157)-ROW())/12+5):INDIRECT("AF"&amp;(ROW()+12*(($AO1157-1)*3+$AP1157)-ROW())/12+5),AT1157)</f>
        <v>0</v>
      </c>
      <c r="AV1157" s="304">
        <f ca="1">IF(AND(AR1157+AT1157&gt;0,AS1157+AU1157&gt;0),COUNTIF(AV$6:AV1156,"&gt;0")+1,0)</f>
        <v>0</v>
      </c>
    </row>
    <row r="1158" spans="41:48" x14ac:dyDescent="0.15">
      <c r="AO1158" s="304">
        <v>33</v>
      </c>
      <c r="AP1158" s="304">
        <v>1</v>
      </c>
      <c r="AQ1158" s="304">
        <v>1</v>
      </c>
      <c r="AR1158" s="306">
        <f ca="1">IF($AQ1158=1,IF(INDIRECT(ADDRESS(($AO1158-1)*3+$AP1158+5,$AQ1158+7))="",0,INDIRECT(ADDRESS(($AO1158-1)*3+$AP1158+5,$AQ1158+7))),IF(INDIRECT(ADDRESS(($AO1158-1)*3+$AP1158+5,$AQ1158+7))="",0,IF(COUNTIF(INDIRECT(ADDRESS(($AO1158-1)*36+($AP1158-1)*12+6,COLUMN())):INDIRECT(ADDRESS(($AO1158-1)*36+($AP1158-1)*12+$AQ1158+4,COLUMN())),INDIRECT(ADDRESS(($AO1158-1)*3+$AP1158+5,$AQ1158+7)))&gt;=1,0,INDIRECT(ADDRESS(($AO1158-1)*3+$AP1158+5,$AQ1158+7)))))</f>
        <v>0</v>
      </c>
      <c r="AS1158" s="304">
        <f ca="1">COUNTIF(INDIRECT("H"&amp;(ROW()+12*(($AO1158-1)*3+$AP1158)-ROW())/12+5):INDIRECT("S"&amp;(ROW()+12*(($AO1158-1)*3+$AP1158)-ROW())/12+5),AR1158)</f>
        <v>0</v>
      </c>
      <c r="AT1158" s="306">
        <f ca="1">IF($AQ1158=1,IF(INDIRECT(ADDRESS(($AO1158-1)*3+$AP1158+5,$AQ1158+20))="",0,INDIRECT(ADDRESS(($AO1158-1)*3+$AP1158+5,$AQ1158+20))),IF(INDIRECT(ADDRESS(($AO1158-1)*3+$AP1158+5,$AQ1158+20))="",0,IF(COUNTIF(INDIRECT(ADDRESS(($AO1158-1)*36+($AP1158-1)*12+6,COLUMN())):INDIRECT(ADDRESS(($AO1158-1)*36+($AP1158-1)*12+$AQ1158+4,COLUMN())),INDIRECT(ADDRESS(($AO1158-1)*3+$AP1158+5,$AQ1158+20)))&gt;=1,0,INDIRECT(ADDRESS(($AO1158-1)*3+$AP1158+5,$AQ1158+20)))))</f>
        <v>0</v>
      </c>
      <c r="AU1158" s="304">
        <f ca="1">COUNTIF(INDIRECT("U"&amp;(ROW()+12*(($AO1158-1)*3+$AP1158)-ROW())/12+5):INDIRECT("AF"&amp;(ROW()+12*(($AO1158-1)*3+$AP1158)-ROW())/12+5),AT1158)</f>
        <v>0</v>
      </c>
      <c r="AV1158" s="304">
        <f ca="1">IF(AND(AR1158+AT1158&gt;0,AS1158+AU1158&gt;0),COUNTIF(AV$6:AV1157,"&gt;0")+1,0)</f>
        <v>0</v>
      </c>
    </row>
    <row r="1159" spans="41:48" x14ac:dyDescent="0.15">
      <c r="AO1159" s="304">
        <v>33</v>
      </c>
      <c r="AP1159" s="304">
        <v>1</v>
      </c>
      <c r="AQ1159" s="304">
        <v>2</v>
      </c>
      <c r="AR1159" s="306">
        <f ca="1">IF($AQ1159=1,IF(INDIRECT(ADDRESS(($AO1159-1)*3+$AP1159+5,$AQ1159+7))="",0,INDIRECT(ADDRESS(($AO1159-1)*3+$AP1159+5,$AQ1159+7))),IF(INDIRECT(ADDRESS(($AO1159-1)*3+$AP1159+5,$AQ1159+7))="",0,IF(COUNTIF(INDIRECT(ADDRESS(($AO1159-1)*36+($AP1159-1)*12+6,COLUMN())):INDIRECT(ADDRESS(($AO1159-1)*36+($AP1159-1)*12+$AQ1159+4,COLUMN())),INDIRECT(ADDRESS(($AO1159-1)*3+$AP1159+5,$AQ1159+7)))&gt;=1,0,INDIRECT(ADDRESS(($AO1159-1)*3+$AP1159+5,$AQ1159+7)))))</f>
        <v>0</v>
      </c>
      <c r="AS1159" s="304">
        <f ca="1">COUNTIF(INDIRECT("H"&amp;(ROW()+12*(($AO1159-1)*3+$AP1159)-ROW())/12+5):INDIRECT("S"&amp;(ROW()+12*(($AO1159-1)*3+$AP1159)-ROW())/12+5),AR1159)</f>
        <v>0</v>
      </c>
      <c r="AT1159" s="306">
        <f ca="1">IF($AQ1159=1,IF(INDIRECT(ADDRESS(($AO1159-1)*3+$AP1159+5,$AQ1159+20))="",0,INDIRECT(ADDRESS(($AO1159-1)*3+$AP1159+5,$AQ1159+20))),IF(INDIRECT(ADDRESS(($AO1159-1)*3+$AP1159+5,$AQ1159+20))="",0,IF(COUNTIF(INDIRECT(ADDRESS(($AO1159-1)*36+($AP1159-1)*12+6,COLUMN())):INDIRECT(ADDRESS(($AO1159-1)*36+($AP1159-1)*12+$AQ1159+4,COLUMN())),INDIRECT(ADDRESS(($AO1159-1)*3+$AP1159+5,$AQ1159+20)))&gt;=1,0,INDIRECT(ADDRESS(($AO1159-1)*3+$AP1159+5,$AQ1159+20)))))</f>
        <v>0</v>
      </c>
      <c r="AU1159" s="304">
        <f ca="1">COUNTIF(INDIRECT("U"&amp;(ROW()+12*(($AO1159-1)*3+$AP1159)-ROW())/12+5):INDIRECT("AF"&amp;(ROW()+12*(($AO1159-1)*3+$AP1159)-ROW())/12+5),AT1159)</f>
        <v>0</v>
      </c>
      <c r="AV1159" s="304">
        <f ca="1">IF(AND(AR1159+AT1159&gt;0,AS1159+AU1159&gt;0),COUNTIF(AV$6:AV1158,"&gt;0")+1,0)</f>
        <v>0</v>
      </c>
    </row>
    <row r="1160" spans="41:48" x14ac:dyDescent="0.15">
      <c r="AO1160" s="304">
        <v>33</v>
      </c>
      <c r="AP1160" s="304">
        <v>1</v>
      </c>
      <c r="AQ1160" s="304">
        <v>3</v>
      </c>
      <c r="AR1160" s="306">
        <f ca="1">IF($AQ1160=1,IF(INDIRECT(ADDRESS(($AO1160-1)*3+$AP1160+5,$AQ1160+7))="",0,INDIRECT(ADDRESS(($AO1160-1)*3+$AP1160+5,$AQ1160+7))),IF(INDIRECT(ADDRESS(($AO1160-1)*3+$AP1160+5,$AQ1160+7))="",0,IF(COUNTIF(INDIRECT(ADDRESS(($AO1160-1)*36+($AP1160-1)*12+6,COLUMN())):INDIRECT(ADDRESS(($AO1160-1)*36+($AP1160-1)*12+$AQ1160+4,COLUMN())),INDIRECT(ADDRESS(($AO1160-1)*3+$AP1160+5,$AQ1160+7)))&gt;=1,0,INDIRECT(ADDRESS(($AO1160-1)*3+$AP1160+5,$AQ1160+7)))))</f>
        <v>0</v>
      </c>
      <c r="AS1160" s="304">
        <f ca="1">COUNTIF(INDIRECT("H"&amp;(ROW()+12*(($AO1160-1)*3+$AP1160)-ROW())/12+5):INDIRECT("S"&amp;(ROW()+12*(($AO1160-1)*3+$AP1160)-ROW())/12+5),AR1160)</f>
        <v>0</v>
      </c>
      <c r="AT1160" s="306">
        <f ca="1">IF($AQ1160=1,IF(INDIRECT(ADDRESS(($AO1160-1)*3+$AP1160+5,$AQ1160+20))="",0,INDIRECT(ADDRESS(($AO1160-1)*3+$AP1160+5,$AQ1160+20))),IF(INDIRECT(ADDRESS(($AO1160-1)*3+$AP1160+5,$AQ1160+20))="",0,IF(COUNTIF(INDIRECT(ADDRESS(($AO1160-1)*36+($AP1160-1)*12+6,COLUMN())):INDIRECT(ADDRESS(($AO1160-1)*36+($AP1160-1)*12+$AQ1160+4,COLUMN())),INDIRECT(ADDRESS(($AO1160-1)*3+$AP1160+5,$AQ1160+20)))&gt;=1,0,INDIRECT(ADDRESS(($AO1160-1)*3+$AP1160+5,$AQ1160+20)))))</f>
        <v>0</v>
      </c>
      <c r="AU1160" s="304">
        <f ca="1">COUNTIF(INDIRECT("U"&amp;(ROW()+12*(($AO1160-1)*3+$AP1160)-ROW())/12+5):INDIRECT("AF"&amp;(ROW()+12*(($AO1160-1)*3+$AP1160)-ROW())/12+5),AT1160)</f>
        <v>0</v>
      </c>
      <c r="AV1160" s="304">
        <f ca="1">IF(AND(AR1160+AT1160&gt;0,AS1160+AU1160&gt;0),COUNTIF(AV$6:AV1159,"&gt;0")+1,0)</f>
        <v>0</v>
      </c>
    </row>
    <row r="1161" spans="41:48" x14ac:dyDescent="0.15">
      <c r="AO1161" s="304">
        <v>33</v>
      </c>
      <c r="AP1161" s="304">
        <v>1</v>
      </c>
      <c r="AQ1161" s="304">
        <v>4</v>
      </c>
      <c r="AR1161" s="306">
        <f ca="1">IF($AQ1161=1,IF(INDIRECT(ADDRESS(($AO1161-1)*3+$AP1161+5,$AQ1161+7))="",0,INDIRECT(ADDRESS(($AO1161-1)*3+$AP1161+5,$AQ1161+7))),IF(INDIRECT(ADDRESS(($AO1161-1)*3+$AP1161+5,$AQ1161+7))="",0,IF(COUNTIF(INDIRECT(ADDRESS(($AO1161-1)*36+($AP1161-1)*12+6,COLUMN())):INDIRECT(ADDRESS(($AO1161-1)*36+($AP1161-1)*12+$AQ1161+4,COLUMN())),INDIRECT(ADDRESS(($AO1161-1)*3+$AP1161+5,$AQ1161+7)))&gt;=1,0,INDIRECT(ADDRESS(($AO1161-1)*3+$AP1161+5,$AQ1161+7)))))</f>
        <v>0</v>
      </c>
      <c r="AS1161" s="304">
        <f ca="1">COUNTIF(INDIRECT("H"&amp;(ROW()+12*(($AO1161-1)*3+$AP1161)-ROW())/12+5):INDIRECT("S"&amp;(ROW()+12*(($AO1161-1)*3+$AP1161)-ROW())/12+5),AR1161)</f>
        <v>0</v>
      </c>
      <c r="AT1161" s="306">
        <f ca="1">IF($AQ1161=1,IF(INDIRECT(ADDRESS(($AO1161-1)*3+$AP1161+5,$AQ1161+20))="",0,INDIRECT(ADDRESS(($AO1161-1)*3+$AP1161+5,$AQ1161+20))),IF(INDIRECT(ADDRESS(($AO1161-1)*3+$AP1161+5,$AQ1161+20))="",0,IF(COUNTIF(INDIRECT(ADDRESS(($AO1161-1)*36+($AP1161-1)*12+6,COLUMN())):INDIRECT(ADDRESS(($AO1161-1)*36+($AP1161-1)*12+$AQ1161+4,COLUMN())),INDIRECT(ADDRESS(($AO1161-1)*3+$AP1161+5,$AQ1161+20)))&gt;=1,0,INDIRECT(ADDRESS(($AO1161-1)*3+$AP1161+5,$AQ1161+20)))))</f>
        <v>0</v>
      </c>
      <c r="AU1161" s="304">
        <f ca="1">COUNTIF(INDIRECT("U"&amp;(ROW()+12*(($AO1161-1)*3+$AP1161)-ROW())/12+5):INDIRECT("AF"&amp;(ROW()+12*(($AO1161-1)*3+$AP1161)-ROW())/12+5),AT1161)</f>
        <v>0</v>
      </c>
      <c r="AV1161" s="304">
        <f ca="1">IF(AND(AR1161+AT1161&gt;0,AS1161+AU1161&gt;0),COUNTIF(AV$6:AV1160,"&gt;0")+1,0)</f>
        <v>0</v>
      </c>
    </row>
    <row r="1162" spans="41:48" x14ac:dyDescent="0.15">
      <c r="AO1162" s="304">
        <v>33</v>
      </c>
      <c r="AP1162" s="304">
        <v>1</v>
      </c>
      <c r="AQ1162" s="304">
        <v>5</v>
      </c>
      <c r="AR1162" s="306">
        <f ca="1">IF($AQ1162=1,IF(INDIRECT(ADDRESS(($AO1162-1)*3+$AP1162+5,$AQ1162+7))="",0,INDIRECT(ADDRESS(($AO1162-1)*3+$AP1162+5,$AQ1162+7))),IF(INDIRECT(ADDRESS(($AO1162-1)*3+$AP1162+5,$AQ1162+7))="",0,IF(COUNTIF(INDIRECT(ADDRESS(($AO1162-1)*36+($AP1162-1)*12+6,COLUMN())):INDIRECT(ADDRESS(($AO1162-1)*36+($AP1162-1)*12+$AQ1162+4,COLUMN())),INDIRECT(ADDRESS(($AO1162-1)*3+$AP1162+5,$AQ1162+7)))&gt;=1,0,INDIRECT(ADDRESS(($AO1162-1)*3+$AP1162+5,$AQ1162+7)))))</f>
        <v>0</v>
      </c>
      <c r="AS1162" s="304">
        <f ca="1">COUNTIF(INDIRECT("H"&amp;(ROW()+12*(($AO1162-1)*3+$AP1162)-ROW())/12+5):INDIRECT("S"&amp;(ROW()+12*(($AO1162-1)*3+$AP1162)-ROW())/12+5),AR1162)</f>
        <v>0</v>
      </c>
      <c r="AT1162" s="306">
        <f ca="1">IF($AQ1162=1,IF(INDIRECT(ADDRESS(($AO1162-1)*3+$AP1162+5,$AQ1162+20))="",0,INDIRECT(ADDRESS(($AO1162-1)*3+$AP1162+5,$AQ1162+20))),IF(INDIRECT(ADDRESS(($AO1162-1)*3+$AP1162+5,$AQ1162+20))="",0,IF(COUNTIF(INDIRECT(ADDRESS(($AO1162-1)*36+($AP1162-1)*12+6,COLUMN())):INDIRECT(ADDRESS(($AO1162-1)*36+($AP1162-1)*12+$AQ1162+4,COLUMN())),INDIRECT(ADDRESS(($AO1162-1)*3+$AP1162+5,$AQ1162+20)))&gt;=1,0,INDIRECT(ADDRESS(($AO1162-1)*3+$AP1162+5,$AQ1162+20)))))</f>
        <v>0</v>
      </c>
      <c r="AU1162" s="304">
        <f ca="1">COUNTIF(INDIRECT("U"&amp;(ROW()+12*(($AO1162-1)*3+$AP1162)-ROW())/12+5):INDIRECT("AF"&amp;(ROW()+12*(($AO1162-1)*3+$AP1162)-ROW())/12+5),AT1162)</f>
        <v>0</v>
      </c>
      <c r="AV1162" s="304">
        <f ca="1">IF(AND(AR1162+AT1162&gt;0,AS1162+AU1162&gt;0),COUNTIF(AV$6:AV1161,"&gt;0")+1,0)</f>
        <v>0</v>
      </c>
    </row>
    <row r="1163" spans="41:48" x14ac:dyDescent="0.15">
      <c r="AO1163" s="304">
        <v>33</v>
      </c>
      <c r="AP1163" s="304">
        <v>1</v>
      </c>
      <c r="AQ1163" s="304">
        <v>6</v>
      </c>
      <c r="AR1163" s="306">
        <f ca="1">IF($AQ1163=1,IF(INDIRECT(ADDRESS(($AO1163-1)*3+$AP1163+5,$AQ1163+7))="",0,INDIRECT(ADDRESS(($AO1163-1)*3+$AP1163+5,$AQ1163+7))),IF(INDIRECT(ADDRESS(($AO1163-1)*3+$AP1163+5,$AQ1163+7))="",0,IF(COUNTIF(INDIRECT(ADDRESS(($AO1163-1)*36+($AP1163-1)*12+6,COLUMN())):INDIRECT(ADDRESS(($AO1163-1)*36+($AP1163-1)*12+$AQ1163+4,COLUMN())),INDIRECT(ADDRESS(($AO1163-1)*3+$AP1163+5,$AQ1163+7)))&gt;=1,0,INDIRECT(ADDRESS(($AO1163-1)*3+$AP1163+5,$AQ1163+7)))))</f>
        <v>0</v>
      </c>
      <c r="AS1163" s="304">
        <f ca="1">COUNTIF(INDIRECT("H"&amp;(ROW()+12*(($AO1163-1)*3+$AP1163)-ROW())/12+5):INDIRECT("S"&amp;(ROW()+12*(($AO1163-1)*3+$AP1163)-ROW())/12+5),AR1163)</f>
        <v>0</v>
      </c>
      <c r="AT1163" s="306">
        <f ca="1">IF($AQ1163=1,IF(INDIRECT(ADDRESS(($AO1163-1)*3+$AP1163+5,$AQ1163+20))="",0,INDIRECT(ADDRESS(($AO1163-1)*3+$AP1163+5,$AQ1163+20))),IF(INDIRECT(ADDRESS(($AO1163-1)*3+$AP1163+5,$AQ1163+20))="",0,IF(COUNTIF(INDIRECT(ADDRESS(($AO1163-1)*36+($AP1163-1)*12+6,COLUMN())):INDIRECT(ADDRESS(($AO1163-1)*36+($AP1163-1)*12+$AQ1163+4,COLUMN())),INDIRECT(ADDRESS(($AO1163-1)*3+$AP1163+5,$AQ1163+20)))&gt;=1,0,INDIRECT(ADDRESS(($AO1163-1)*3+$AP1163+5,$AQ1163+20)))))</f>
        <v>0</v>
      </c>
      <c r="AU1163" s="304">
        <f ca="1">COUNTIF(INDIRECT("U"&amp;(ROW()+12*(($AO1163-1)*3+$AP1163)-ROW())/12+5):INDIRECT("AF"&amp;(ROW()+12*(($AO1163-1)*3+$AP1163)-ROW())/12+5),AT1163)</f>
        <v>0</v>
      </c>
      <c r="AV1163" s="304">
        <f ca="1">IF(AND(AR1163+AT1163&gt;0,AS1163+AU1163&gt;0),COUNTIF(AV$6:AV1162,"&gt;0")+1,0)</f>
        <v>0</v>
      </c>
    </row>
    <row r="1164" spans="41:48" x14ac:dyDescent="0.15">
      <c r="AO1164" s="304">
        <v>33</v>
      </c>
      <c r="AP1164" s="304">
        <v>1</v>
      </c>
      <c r="AQ1164" s="304">
        <v>7</v>
      </c>
      <c r="AR1164" s="306">
        <f ca="1">IF($AQ1164=1,IF(INDIRECT(ADDRESS(($AO1164-1)*3+$AP1164+5,$AQ1164+7))="",0,INDIRECT(ADDRESS(($AO1164-1)*3+$AP1164+5,$AQ1164+7))),IF(INDIRECT(ADDRESS(($AO1164-1)*3+$AP1164+5,$AQ1164+7))="",0,IF(COUNTIF(INDIRECT(ADDRESS(($AO1164-1)*36+($AP1164-1)*12+6,COLUMN())):INDIRECT(ADDRESS(($AO1164-1)*36+($AP1164-1)*12+$AQ1164+4,COLUMN())),INDIRECT(ADDRESS(($AO1164-1)*3+$AP1164+5,$AQ1164+7)))&gt;=1,0,INDIRECT(ADDRESS(($AO1164-1)*3+$AP1164+5,$AQ1164+7)))))</f>
        <v>0</v>
      </c>
      <c r="AS1164" s="304">
        <f ca="1">COUNTIF(INDIRECT("H"&amp;(ROW()+12*(($AO1164-1)*3+$AP1164)-ROW())/12+5):INDIRECT("S"&amp;(ROW()+12*(($AO1164-1)*3+$AP1164)-ROW())/12+5),AR1164)</f>
        <v>0</v>
      </c>
      <c r="AT1164" s="306">
        <f ca="1">IF($AQ1164=1,IF(INDIRECT(ADDRESS(($AO1164-1)*3+$AP1164+5,$AQ1164+20))="",0,INDIRECT(ADDRESS(($AO1164-1)*3+$AP1164+5,$AQ1164+20))),IF(INDIRECT(ADDRESS(($AO1164-1)*3+$AP1164+5,$AQ1164+20))="",0,IF(COUNTIF(INDIRECT(ADDRESS(($AO1164-1)*36+($AP1164-1)*12+6,COLUMN())):INDIRECT(ADDRESS(($AO1164-1)*36+($AP1164-1)*12+$AQ1164+4,COLUMN())),INDIRECT(ADDRESS(($AO1164-1)*3+$AP1164+5,$AQ1164+20)))&gt;=1,0,INDIRECT(ADDRESS(($AO1164-1)*3+$AP1164+5,$AQ1164+20)))))</f>
        <v>0</v>
      </c>
      <c r="AU1164" s="304">
        <f ca="1">COUNTIF(INDIRECT("U"&amp;(ROW()+12*(($AO1164-1)*3+$AP1164)-ROW())/12+5):INDIRECT("AF"&amp;(ROW()+12*(($AO1164-1)*3+$AP1164)-ROW())/12+5),AT1164)</f>
        <v>0</v>
      </c>
      <c r="AV1164" s="304">
        <f ca="1">IF(AND(AR1164+AT1164&gt;0,AS1164+AU1164&gt;0),COUNTIF(AV$6:AV1163,"&gt;0")+1,0)</f>
        <v>0</v>
      </c>
    </row>
    <row r="1165" spans="41:48" x14ac:dyDescent="0.15">
      <c r="AO1165" s="304">
        <v>33</v>
      </c>
      <c r="AP1165" s="304">
        <v>1</v>
      </c>
      <c r="AQ1165" s="304">
        <v>8</v>
      </c>
      <c r="AR1165" s="306">
        <f ca="1">IF($AQ1165=1,IF(INDIRECT(ADDRESS(($AO1165-1)*3+$AP1165+5,$AQ1165+7))="",0,INDIRECT(ADDRESS(($AO1165-1)*3+$AP1165+5,$AQ1165+7))),IF(INDIRECT(ADDRESS(($AO1165-1)*3+$AP1165+5,$AQ1165+7))="",0,IF(COUNTIF(INDIRECT(ADDRESS(($AO1165-1)*36+($AP1165-1)*12+6,COLUMN())):INDIRECT(ADDRESS(($AO1165-1)*36+($AP1165-1)*12+$AQ1165+4,COLUMN())),INDIRECT(ADDRESS(($AO1165-1)*3+$AP1165+5,$AQ1165+7)))&gt;=1,0,INDIRECT(ADDRESS(($AO1165-1)*3+$AP1165+5,$AQ1165+7)))))</f>
        <v>0</v>
      </c>
      <c r="AS1165" s="304">
        <f ca="1">COUNTIF(INDIRECT("H"&amp;(ROW()+12*(($AO1165-1)*3+$AP1165)-ROW())/12+5):INDIRECT("S"&amp;(ROW()+12*(($AO1165-1)*3+$AP1165)-ROW())/12+5),AR1165)</f>
        <v>0</v>
      </c>
      <c r="AT1165" s="306">
        <f ca="1">IF($AQ1165=1,IF(INDIRECT(ADDRESS(($AO1165-1)*3+$AP1165+5,$AQ1165+20))="",0,INDIRECT(ADDRESS(($AO1165-1)*3+$AP1165+5,$AQ1165+20))),IF(INDIRECT(ADDRESS(($AO1165-1)*3+$AP1165+5,$AQ1165+20))="",0,IF(COUNTIF(INDIRECT(ADDRESS(($AO1165-1)*36+($AP1165-1)*12+6,COLUMN())):INDIRECT(ADDRESS(($AO1165-1)*36+($AP1165-1)*12+$AQ1165+4,COLUMN())),INDIRECT(ADDRESS(($AO1165-1)*3+$AP1165+5,$AQ1165+20)))&gt;=1,0,INDIRECT(ADDRESS(($AO1165-1)*3+$AP1165+5,$AQ1165+20)))))</f>
        <v>0</v>
      </c>
      <c r="AU1165" s="304">
        <f ca="1">COUNTIF(INDIRECT("U"&amp;(ROW()+12*(($AO1165-1)*3+$AP1165)-ROW())/12+5):INDIRECT("AF"&amp;(ROW()+12*(($AO1165-1)*3+$AP1165)-ROW())/12+5),AT1165)</f>
        <v>0</v>
      </c>
      <c r="AV1165" s="304">
        <f ca="1">IF(AND(AR1165+AT1165&gt;0,AS1165+AU1165&gt;0),COUNTIF(AV$6:AV1164,"&gt;0")+1,0)</f>
        <v>0</v>
      </c>
    </row>
    <row r="1166" spans="41:48" x14ac:dyDescent="0.15">
      <c r="AO1166" s="304">
        <v>33</v>
      </c>
      <c r="AP1166" s="304">
        <v>1</v>
      </c>
      <c r="AQ1166" s="304">
        <v>9</v>
      </c>
      <c r="AR1166" s="306">
        <f ca="1">IF($AQ1166=1,IF(INDIRECT(ADDRESS(($AO1166-1)*3+$AP1166+5,$AQ1166+7))="",0,INDIRECT(ADDRESS(($AO1166-1)*3+$AP1166+5,$AQ1166+7))),IF(INDIRECT(ADDRESS(($AO1166-1)*3+$AP1166+5,$AQ1166+7))="",0,IF(COUNTIF(INDIRECT(ADDRESS(($AO1166-1)*36+($AP1166-1)*12+6,COLUMN())):INDIRECT(ADDRESS(($AO1166-1)*36+($AP1166-1)*12+$AQ1166+4,COLUMN())),INDIRECT(ADDRESS(($AO1166-1)*3+$AP1166+5,$AQ1166+7)))&gt;=1,0,INDIRECT(ADDRESS(($AO1166-1)*3+$AP1166+5,$AQ1166+7)))))</f>
        <v>0</v>
      </c>
      <c r="AS1166" s="304">
        <f ca="1">COUNTIF(INDIRECT("H"&amp;(ROW()+12*(($AO1166-1)*3+$AP1166)-ROW())/12+5):INDIRECT("S"&amp;(ROW()+12*(($AO1166-1)*3+$AP1166)-ROW())/12+5),AR1166)</f>
        <v>0</v>
      </c>
      <c r="AT1166" s="306">
        <f ca="1">IF($AQ1166=1,IF(INDIRECT(ADDRESS(($AO1166-1)*3+$AP1166+5,$AQ1166+20))="",0,INDIRECT(ADDRESS(($AO1166-1)*3+$AP1166+5,$AQ1166+20))),IF(INDIRECT(ADDRESS(($AO1166-1)*3+$AP1166+5,$AQ1166+20))="",0,IF(COUNTIF(INDIRECT(ADDRESS(($AO1166-1)*36+($AP1166-1)*12+6,COLUMN())):INDIRECT(ADDRESS(($AO1166-1)*36+($AP1166-1)*12+$AQ1166+4,COLUMN())),INDIRECT(ADDRESS(($AO1166-1)*3+$AP1166+5,$AQ1166+20)))&gt;=1,0,INDIRECT(ADDRESS(($AO1166-1)*3+$AP1166+5,$AQ1166+20)))))</f>
        <v>0</v>
      </c>
      <c r="AU1166" s="304">
        <f ca="1">COUNTIF(INDIRECT("U"&amp;(ROW()+12*(($AO1166-1)*3+$AP1166)-ROW())/12+5):INDIRECT("AF"&amp;(ROW()+12*(($AO1166-1)*3+$AP1166)-ROW())/12+5),AT1166)</f>
        <v>0</v>
      </c>
      <c r="AV1166" s="304">
        <f ca="1">IF(AND(AR1166+AT1166&gt;0,AS1166+AU1166&gt;0),COUNTIF(AV$6:AV1165,"&gt;0")+1,0)</f>
        <v>0</v>
      </c>
    </row>
    <row r="1167" spans="41:48" x14ac:dyDescent="0.15">
      <c r="AO1167" s="304">
        <v>33</v>
      </c>
      <c r="AP1167" s="304">
        <v>1</v>
      </c>
      <c r="AQ1167" s="304">
        <v>10</v>
      </c>
      <c r="AR1167" s="306">
        <f ca="1">IF($AQ1167=1,IF(INDIRECT(ADDRESS(($AO1167-1)*3+$AP1167+5,$AQ1167+7))="",0,INDIRECT(ADDRESS(($AO1167-1)*3+$AP1167+5,$AQ1167+7))),IF(INDIRECT(ADDRESS(($AO1167-1)*3+$AP1167+5,$AQ1167+7))="",0,IF(COUNTIF(INDIRECT(ADDRESS(($AO1167-1)*36+($AP1167-1)*12+6,COLUMN())):INDIRECT(ADDRESS(($AO1167-1)*36+($AP1167-1)*12+$AQ1167+4,COLUMN())),INDIRECT(ADDRESS(($AO1167-1)*3+$AP1167+5,$AQ1167+7)))&gt;=1,0,INDIRECT(ADDRESS(($AO1167-1)*3+$AP1167+5,$AQ1167+7)))))</f>
        <v>0</v>
      </c>
      <c r="AS1167" s="304">
        <f ca="1">COUNTIF(INDIRECT("H"&amp;(ROW()+12*(($AO1167-1)*3+$AP1167)-ROW())/12+5):INDIRECT("S"&amp;(ROW()+12*(($AO1167-1)*3+$AP1167)-ROW())/12+5),AR1167)</f>
        <v>0</v>
      </c>
      <c r="AT1167" s="306">
        <f ca="1">IF($AQ1167=1,IF(INDIRECT(ADDRESS(($AO1167-1)*3+$AP1167+5,$AQ1167+20))="",0,INDIRECT(ADDRESS(($AO1167-1)*3+$AP1167+5,$AQ1167+20))),IF(INDIRECT(ADDRESS(($AO1167-1)*3+$AP1167+5,$AQ1167+20))="",0,IF(COUNTIF(INDIRECT(ADDRESS(($AO1167-1)*36+($AP1167-1)*12+6,COLUMN())):INDIRECT(ADDRESS(($AO1167-1)*36+($AP1167-1)*12+$AQ1167+4,COLUMN())),INDIRECT(ADDRESS(($AO1167-1)*3+$AP1167+5,$AQ1167+20)))&gt;=1,0,INDIRECT(ADDRESS(($AO1167-1)*3+$AP1167+5,$AQ1167+20)))))</f>
        <v>0</v>
      </c>
      <c r="AU1167" s="304">
        <f ca="1">COUNTIF(INDIRECT("U"&amp;(ROW()+12*(($AO1167-1)*3+$AP1167)-ROW())/12+5):INDIRECT("AF"&amp;(ROW()+12*(($AO1167-1)*3+$AP1167)-ROW())/12+5),AT1167)</f>
        <v>0</v>
      </c>
      <c r="AV1167" s="304">
        <f ca="1">IF(AND(AR1167+AT1167&gt;0,AS1167+AU1167&gt;0),COUNTIF(AV$6:AV1166,"&gt;0")+1,0)</f>
        <v>0</v>
      </c>
    </row>
    <row r="1168" spans="41:48" x14ac:dyDescent="0.15">
      <c r="AO1168" s="304">
        <v>33</v>
      </c>
      <c r="AP1168" s="304">
        <v>1</v>
      </c>
      <c r="AQ1168" s="304">
        <v>11</v>
      </c>
      <c r="AR1168" s="306">
        <f ca="1">IF($AQ1168=1,IF(INDIRECT(ADDRESS(($AO1168-1)*3+$AP1168+5,$AQ1168+7))="",0,INDIRECT(ADDRESS(($AO1168-1)*3+$AP1168+5,$AQ1168+7))),IF(INDIRECT(ADDRESS(($AO1168-1)*3+$AP1168+5,$AQ1168+7))="",0,IF(COUNTIF(INDIRECT(ADDRESS(($AO1168-1)*36+($AP1168-1)*12+6,COLUMN())):INDIRECT(ADDRESS(($AO1168-1)*36+($AP1168-1)*12+$AQ1168+4,COLUMN())),INDIRECT(ADDRESS(($AO1168-1)*3+$AP1168+5,$AQ1168+7)))&gt;=1,0,INDIRECT(ADDRESS(($AO1168-1)*3+$AP1168+5,$AQ1168+7)))))</f>
        <v>0</v>
      </c>
      <c r="AS1168" s="304">
        <f ca="1">COUNTIF(INDIRECT("H"&amp;(ROW()+12*(($AO1168-1)*3+$AP1168)-ROW())/12+5):INDIRECT("S"&amp;(ROW()+12*(($AO1168-1)*3+$AP1168)-ROW())/12+5),AR1168)</f>
        <v>0</v>
      </c>
      <c r="AT1168" s="306">
        <f ca="1">IF($AQ1168=1,IF(INDIRECT(ADDRESS(($AO1168-1)*3+$AP1168+5,$AQ1168+20))="",0,INDIRECT(ADDRESS(($AO1168-1)*3+$AP1168+5,$AQ1168+20))),IF(INDIRECT(ADDRESS(($AO1168-1)*3+$AP1168+5,$AQ1168+20))="",0,IF(COUNTIF(INDIRECT(ADDRESS(($AO1168-1)*36+($AP1168-1)*12+6,COLUMN())):INDIRECT(ADDRESS(($AO1168-1)*36+($AP1168-1)*12+$AQ1168+4,COLUMN())),INDIRECT(ADDRESS(($AO1168-1)*3+$AP1168+5,$AQ1168+20)))&gt;=1,0,INDIRECT(ADDRESS(($AO1168-1)*3+$AP1168+5,$AQ1168+20)))))</f>
        <v>0</v>
      </c>
      <c r="AU1168" s="304">
        <f ca="1">COUNTIF(INDIRECT("U"&amp;(ROW()+12*(($AO1168-1)*3+$AP1168)-ROW())/12+5):INDIRECT("AF"&amp;(ROW()+12*(($AO1168-1)*3+$AP1168)-ROW())/12+5),AT1168)</f>
        <v>0</v>
      </c>
      <c r="AV1168" s="304">
        <f ca="1">IF(AND(AR1168+AT1168&gt;0,AS1168+AU1168&gt;0),COUNTIF(AV$6:AV1167,"&gt;0")+1,0)</f>
        <v>0</v>
      </c>
    </row>
    <row r="1169" spans="41:48" x14ac:dyDescent="0.15">
      <c r="AO1169" s="304">
        <v>33</v>
      </c>
      <c r="AP1169" s="304">
        <v>1</v>
      </c>
      <c r="AQ1169" s="304">
        <v>12</v>
      </c>
      <c r="AR1169" s="306">
        <f ca="1">IF($AQ1169=1,IF(INDIRECT(ADDRESS(($AO1169-1)*3+$AP1169+5,$AQ1169+7))="",0,INDIRECT(ADDRESS(($AO1169-1)*3+$AP1169+5,$AQ1169+7))),IF(INDIRECT(ADDRESS(($AO1169-1)*3+$AP1169+5,$AQ1169+7))="",0,IF(COUNTIF(INDIRECT(ADDRESS(($AO1169-1)*36+($AP1169-1)*12+6,COLUMN())):INDIRECT(ADDRESS(($AO1169-1)*36+($AP1169-1)*12+$AQ1169+4,COLUMN())),INDIRECT(ADDRESS(($AO1169-1)*3+$AP1169+5,$AQ1169+7)))&gt;=1,0,INDIRECT(ADDRESS(($AO1169-1)*3+$AP1169+5,$AQ1169+7)))))</f>
        <v>0</v>
      </c>
      <c r="AS1169" s="304">
        <f ca="1">COUNTIF(INDIRECT("H"&amp;(ROW()+12*(($AO1169-1)*3+$AP1169)-ROW())/12+5):INDIRECT("S"&amp;(ROW()+12*(($AO1169-1)*3+$AP1169)-ROW())/12+5),AR1169)</f>
        <v>0</v>
      </c>
      <c r="AT1169" s="306">
        <f ca="1">IF($AQ1169=1,IF(INDIRECT(ADDRESS(($AO1169-1)*3+$AP1169+5,$AQ1169+20))="",0,INDIRECT(ADDRESS(($AO1169-1)*3+$AP1169+5,$AQ1169+20))),IF(INDIRECT(ADDRESS(($AO1169-1)*3+$AP1169+5,$AQ1169+20))="",0,IF(COUNTIF(INDIRECT(ADDRESS(($AO1169-1)*36+($AP1169-1)*12+6,COLUMN())):INDIRECT(ADDRESS(($AO1169-1)*36+($AP1169-1)*12+$AQ1169+4,COLUMN())),INDIRECT(ADDRESS(($AO1169-1)*3+$AP1169+5,$AQ1169+20)))&gt;=1,0,INDIRECT(ADDRESS(($AO1169-1)*3+$AP1169+5,$AQ1169+20)))))</f>
        <v>0</v>
      </c>
      <c r="AU1169" s="304">
        <f ca="1">COUNTIF(INDIRECT("U"&amp;(ROW()+12*(($AO1169-1)*3+$AP1169)-ROW())/12+5):INDIRECT("AF"&amp;(ROW()+12*(($AO1169-1)*3+$AP1169)-ROW())/12+5),AT1169)</f>
        <v>0</v>
      </c>
      <c r="AV1169" s="304">
        <f ca="1">IF(AND(AR1169+AT1169&gt;0,AS1169+AU1169&gt;0),COUNTIF(AV$6:AV1168,"&gt;0")+1,0)</f>
        <v>0</v>
      </c>
    </row>
    <row r="1170" spans="41:48" x14ac:dyDescent="0.15">
      <c r="AO1170" s="304">
        <v>33</v>
      </c>
      <c r="AP1170" s="304">
        <v>2</v>
      </c>
      <c r="AQ1170" s="304">
        <v>1</v>
      </c>
      <c r="AR1170" s="306">
        <f ca="1">IF($AQ1170=1,IF(INDIRECT(ADDRESS(($AO1170-1)*3+$AP1170+5,$AQ1170+7))="",0,INDIRECT(ADDRESS(($AO1170-1)*3+$AP1170+5,$AQ1170+7))),IF(INDIRECT(ADDRESS(($AO1170-1)*3+$AP1170+5,$AQ1170+7))="",0,IF(COUNTIF(INDIRECT(ADDRESS(($AO1170-1)*36+($AP1170-1)*12+6,COLUMN())):INDIRECT(ADDRESS(($AO1170-1)*36+($AP1170-1)*12+$AQ1170+4,COLUMN())),INDIRECT(ADDRESS(($AO1170-1)*3+$AP1170+5,$AQ1170+7)))&gt;=1,0,INDIRECT(ADDRESS(($AO1170-1)*3+$AP1170+5,$AQ1170+7)))))</f>
        <v>0</v>
      </c>
      <c r="AS1170" s="304">
        <f ca="1">COUNTIF(INDIRECT("H"&amp;(ROW()+12*(($AO1170-1)*3+$AP1170)-ROW())/12+5):INDIRECT("S"&amp;(ROW()+12*(($AO1170-1)*3+$AP1170)-ROW())/12+5),AR1170)</f>
        <v>0</v>
      </c>
      <c r="AT1170" s="306">
        <f ca="1">IF($AQ1170=1,IF(INDIRECT(ADDRESS(($AO1170-1)*3+$AP1170+5,$AQ1170+20))="",0,INDIRECT(ADDRESS(($AO1170-1)*3+$AP1170+5,$AQ1170+20))),IF(INDIRECT(ADDRESS(($AO1170-1)*3+$AP1170+5,$AQ1170+20))="",0,IF(COUNTIF(INDIRECT(ADDRESS(($AO1170-1)*36+($AP1170-1)*12+6,COLUMN())):INDIRECT(ADDRESS(($AO1170-1)*36+($AP1170-1)*12+$AQ1170+4,COLUMN())),INDIRECT(ADDRESS(($AO1170-1)*3+$AP1170+5,$AQ1170+20)))&gt;=1,0,INDIRECT(ADDRESS(($AO1170-1)*3+$AP1170+5,$AQ1170+20)))))</f>
        <v>0</v>
      </c>
      <c r="AU1170" s="304">
        <f ca="1">COUNTIF(INDIRECT("U"&amp;(ROW()+12*(($AO1170-1)*3+$AP1170)-ROW())/12+5):INDIRECT("AF"&amp;(ROW()+12*(($AO1170-1)*3+$AP1170)-ROW())/12+5),AT1170)</f>
        <v>0</v>
      </c>
      <c r="AV1170" s="304">
        <f ca="1">IF(AND(AR1170+AT1170&gt;0,AS1170+AU1170&gt;0),COUNTIF(AV$6:AV1169,"&gt;0")+1,0)</f>
        <v>0</v>
      </c>
    </row>
    <row r="1171" spans="41:48" x14ac:dyDescent="0.15">
      <c r="AO1171" s="304">
        <v>33</v>
      </c>
      <c r="AP1171" s="304">
        <v>2</v>
      </c>
      <c r="AQ1171" s="304">
        <v>2</v>
      </c>
      <c r="AR1171" s="306">
        <f ca="1">IF($AQ1171=1,IF(INDIRECT(ADDRESS(($AO1171-1)*3+$AP1171+5,$AQ1171+7))="",0,INDIRECT(ADDRESS(($AO1171-1)*3+$AP1171+5,$AQ1171+7))),IF(INDIRECT(ADDRESS(($AO1171-1)*3+$AP1171+5,$AQ1171+7))="",0,IF(COUNTIF(INDIRECT(ADDRESS(($AO1171-1)*36+($AP1171-1)*12+6,COLUMN())):INDIRECT(ADDRESS(($AO1171-1)*36+($AP1171-1)*12+$AQ1171+4,COLUMN())),INDIRECT(ADDRESS(($AO1171-1)*3+$AP1171+5,$AQ1171+7)))&gt;=1,0,INDIRECT(ADDRESS(($AO1171-1)*3+$AP1171+5,$AQ1171+7)))))</f>
        <v>0</v>
      </c>
      <c r="AS1171" s="304">
        <f ca="1">COUNTIF(INDIRECT("H"&amp;(ROW()+12*(($AO1171-1)*3+$AP1171)-ROW())/12+5):INDIRECT("S"&amp;(ROW()+12*(($AO1171-1)*3+$AP1171)-ROW())/12+5),AR1171)</f>
        <v>0</v>
      </c>
      <c r="AT1171" s="306">
        <f ca="1">IF($AQ1171=1,IF(INDIRECT(ADDRESS(($AO1171-1)*3+$AP1171+5,$AQ1171+20))="",0,INDIRECT(ADDRESS(($AO1171-1)*3+$AP1171+5,$AQ1171+20))),IF(INDIRECT(ADDRESS(($AO1171-1)*3+$AP1171+5,$AQ1171+20))="",0,IF(COUNTIF(INDIRECT(ADDRESS(($AO1171-1)*36+($AP1171-1)*12+6,COLUMN())):INDIRECT(ADDRESS(($AO1171-1)*36+($AP1171-1)*12+$AQ1171+4,COLUMN())),INDIRECT(ADDRESS(($AO1171-1)*3+$AP1171+5,$AQ1171+20)))&gt;=1,0,INDIRECT(ADDRESS(($AO1171-1)*3+$AP1171+5,$AQ1171+20)))))</f>
        <v>0</v>
      </c>
      <c r="AU1171" s="304">
        <f ca="1">COUNTIF(INDIRECT("U"&amp;(ROW()+12*(($AO1171-1)*3+$AP1171)-ROW())/12+5):INDIRECT("AF"&amp;(ROW()+12*(($AO1171-1)*3+$AP1171)-ROW())/12+5),AT1171)</f>
        <v>0</v>
      </c>
      <c r="AV1171" s="304">
        <f ca="1">IF(AND(AR1171+AT1171&gt;0,AS1171+AU1171&gt;0),COUNTIF(AV$6:AV1170,"&gt;0")+1,0)</f>
        <v>0</v>
      </c>
    </row>
    <row r="1172" spans="41:48" x14ac:dyDescent="0.15">
      <c r="AO1172" s="304">
        <v>33</v>
      </c>
      <c r="AP1172" s="304">
        <v>2</v>
      </c>
      <c r="AQ1172" s="304">
        <v>3</v>
      </c>
      <c r="AR1172" s="306">
        <f ca="1">IF($AQ1172=1,IF(INDIRECT(ADDRESS(($AO1172-1)*3+$AP1172+5,$AQ1172+7))="",0,INDIRECT(ADDRESS(($AO1172-1)*3+$AP1172+5,$AQ1172+7))),IF(INDIRECT(ADDRESS(($AO1172-1)*3+$AP1172+5,$AQ1172+7))="",0,IF(COUNTIF(INDIRECT(ADDRESS(($AO1172-1)*36+($AP1172-1)*12+6,COLUMN())):INDIRECT(ADDRESS(($AO1172-1)*36+($AP1172-1)*12+$AQ1172+4,COLUMN())),INDIRECT(ADDRESS(($AO1172-1)*3+$AP1172+5,$AQ1172+7)))&gt;=1,0,INDIRECT(ADDRESS(($AO1172-1)*3+$AP1172+5,$AQ1172+7)))))</f>
        <v>0</v>
      </c>
      <c r="AS1172" s="304">
        <f ca="1">COUNTIF(INDIRECT("H"&amp;(ROW()+12*(($AO1172-1)*3+$AP1172)-ROW())/12+5):INDIRECT("S"&amp;(ROW()+12*(($AO1172-1)*3+$AP1172)-ROW())/12+5),AR1172)</f>
        <v>0</v>
      </c>
      <c r="AT1172" s="306">
        <f ca="1">IF($AQ1172=1,IF(INDIRECT(ADDRESS(($AO1172-1)*3+$AP1172+5,$AQ1172+20))="",0,INDIRECT(ADDRESS(($AO1172-1)*3+$AP1172+5,$AQ1172+20))),IF(INDIRECT(ADDRESS(($AO1172-1)*3+$AP1172+5,$AQ1172+20))="",0,IF(COUNTIF(INDIRECT(ADDRESS(($AO1172-1)*36+($AP1172-1)*12+6,COLUMN())):INDIRECT(ADDRESS(($AO1172-1)*36+($AP1172-1)*12+$AQ1172+4,COLUMN())),INDIRECT(ADDRESS(($AO1172-1)*3+$AP1172+5,$AQ1172+20)))&gt;=1,0,INDIRECT(ADDRESS(($AO1172-1)*3+$AP1172+5,$AQ1172+20)))))</f>
        <v>0</v>
      </c>
      <c r="AU1172" s="304">
        <f ca="1">COUNTIF(INDIRECT("U"&amp;(ROW()+12*(($AO1172-1)*3+$AP1172)-ROW())/12+5):INDIRECT("AF"&amp;(ROW()+12*(($AO1172-1)*3+$AP1172)-ROW())/12+5),AT1172)</f>
        <v>0</v>
      </c>
      <c r="AV1172" s="304">
        <f ca="1">IF(AND(AR1172+AT1172&gt;0,AS1172+AU1172&gt;0),COUNTIF(AV$6:AV1171,"&gt;0")+1,0)</f>
        <v>0</v>
      </c>
    </row>
    <row r="1173" spans="41:48" x14ac:dyDescent="0.15">
      <c r="AO1173" s="304">
        <v>33</v>
      </c>
      <c r="AP1173" s="304">
        <v>2</v>
      </c>
      <c r="AQ1173" s="304">
        <v>4</v>
      </c>
      <c r="AR1173" s="306">
        <f ca="1">IF($AQ1173=1,IF(INDIRECT(ADDRESS(($AO1173-1)*3+$AP1173+5,$AQ1173+7))="",0,INDIRECT(ADDRESS(($AO1173-1)*3+$AP1173+5,$AQ1173+7))),IF(INDIRECT(ADDRESS(($AO1173-1)*3+$AP1173+5,$AQ1173+7))="",0,IF(COUNTIF(INDIRECT(ADDRESS(($AO1173-1)*36+($AP1173-1)*12+6,COLUMN())):INDIRECT(ADDRESS(($AO1173-1)*36+($AP1173-1)*12+$AQ1173+4,COLUMN())),INDIRECT(ADDRESS(($AO1173-1)*3+$AP1173+5,$AQ1173+7)))&gt;=1,0,INDIRECT(ADDRESS(($AO1173-1)*3+$AP1173+5,$AQ1173+7)))))</f>
        <v>0</v>
      </c>
      <c r="AS1173" s="304">
        <f ca="1">COUNTIF(INDIRECT("H"&amp;(ROW()+12*(($AO1173-1)*3+$AP1173)-ROW())/12+5):INDIRECT("S"&amp;(ROW()+12*(($AO1173-1)*3+$AP1173)-ROW())/12+5),AR1173)</f>
        <v>0</v>
      </c>
      <c r="AT1173" s="306">
        <f ca="1">IF($AQ1173=1,IF(INDIRECT(ADDRESS(($AO1173-1)*3+$AP1173+5,$AQ1173+20))="",0,INDIRECT(ADDRESS(($AO1173-1)*3+$AP1173+5,$AQ1173+20))),IF(INDIRECT(ADDRESS(($AO1173-1)*3+$AP1173+5,$AQ1173+20))="",0,IF(COUNTIF(INDIRECT(ADDRESS(($AO1173-1)*36+($AP1173-1)*12+6,COLUMN())):INDIRECT(ADDRESS(($AO1173-1)*36+($AP1173-1)*12+$AQ1173+4,COLUMN())),INDIRECT(ADDRESS(($AO1173-1)*3+$AP1173+5,$AQ1173+20)))&gt;=1,0,INDIRECT(ADDRESS(($AO1173-1)*3+$AP1173+5,$AQ1173+20)))))</f>
        <v>0</v>
      </c>
      <c r="AU1173" s="304">
        <f ca="1">COUNTIF(INDIRECT("U"&amp;(ROW()+12*(($AO1173-1)*3+$AP1173)-ROW())/12+5):INDIRECT("AF"&amp;(ROW()+12*(($AO1173-1)*3+$AP1173)-ROW())/12+5),AT1173)</f>
        <v>0</v>
      </c>
      <c r="AV1173" s="304">
        <f ca="1">IF(AND(AR1173+AT1173&gt;0,AS1173+AU1173&gt;0),COUNTIF(AV$6:AV1172,"&gt;0")+1,0)</f>
        <v>0</v>
      </c>
    </row>
    <row r="1174" spans="41:48" x14ac:dyDescent="0.15">
      <c r="AO1174" s="304">
        <v>33</v>
      </c>
      <c r="AP1174" s="304">
        <v>2</v>
      </c>
      <c r="AQ1174" s="304">
        <v>5</v>
      </c>
      <c r="AR1174" s="306">
        <f ca="1">IF($AQ1174=1,IF(INDIRECT(ADDRESS(($AO1174-1)*3+$AP1174+5,$AQ1174+7))="",0,INDIRECT(ADDRESS(($AO1174-1)*3+$AP1174+5,$AQ1174+7))),IF(INDIRECT(ADDRESS(($AO1174-1)*3+$AP1174+5,$AQ1174+7))="",0,IF(COUNTIF(INDIRECT(ADDRESS(($AO1174-1)*36+($AP1174-1)*12+6,COLUMN())):INDIRECT(ADDRESS(($AO1174-1)*36+($AP1174-1)*12+$AQ1174+4,COLUMN())),INDIRECT(ADDRESS(($AO1174-1)*3+$AP1174+5,$AQ1174+7)))&gt;=1,0,INDIRECT(ADDRESS(($AO1174-1)*3+$AP1174+5,$AQ1174+7)))))</f>
        <v>0</v>
      </c>
      <c r="AS1174" s="304">
        <f ca="1">COUNTIF(INDIRECT("H"&amp;(ROW()+12*(($AO1174-1)*3+$AP1174)-ROW())/12+5):INDIRECT("S"&amp;(ROW()+12*(($AO1174-1)*3+$AP1174)-ROW())/12+5),AR1174)</f>
        <v>0</v>
      </c>
      <c r="AT1174" s="306">
        <f ca="1">IF($AQ1174=1,IF(INDIRECT(ADDRESS(($AO1174-1)*3+$AP1174+5,$AQ1174+20))="",0,INDIRECT(ADDRESS(($AO1174-1)*3+$AP1174+5,$AQ1174+20))),IF(INDIRECT(ADDRESS(($AO1174-1)*3+$AP1174+5,$AQ1174+20))="",0,IF(COUNTIF(INDIRECT(ADDRESS(($AO1174-1)*36+($AP1174-1)*12+6,COLUMN())):INDIRECT(ADDRESS(($AO1174-1)*36+($AP1174-1)*12+$AQ1174+4,COLUMN())),INDIRECT(ADDRESS(($AO1174-1)*3+$AP1174+5,$AQ1174+20)))&gt;=1,0,INDIRECT(ADDRESS(($AO1174-1)*3+$AP1174+5,$AQ1174+20)))))</f>
        <v>0</v>
      </c>
      <c r="AU1174" s="304">
        <f ca="1">COUNTIF(INDIRECT("U"&amp;(ROW()+12*(($AO1174-1)*3+$AP1174)-ROW())/12+5):INDIRECT("AF"&amp;(ROW()+12*(($AO1174-1)*3+$AP1174)-ROW())/12+5),AT1174)</f>
        <v>0</v>
      </c>
      <c r="AV1174" s="304">
        <f ca="1">IF(AND(AR1174+AT1174&gt;0,AS1174+AU1174&gt;0),COUNTIF(AV$6:AV1173,"&gt;0")+1,0)</f>
        <v>0</v>
      </c>
    </row>
    <row r="1175" spans="41:48" x14ac:dyDescent="0.15">
      <c r="AO1175" s="304">
        <v>33</v>
      </c>
      <c r="AP1175" s="304">
        <v>2</v>
      </c>
      <c r="AQ1175" s="304">
        <v>6</v>
      </c>
      <c r="AR1175" s="306">
        <f ca="1">IF($AQ1175=1,IF(INDIRECT(ADDRESS(($AO1175-1)*3+$AP1175+5,$AQ1175+7))="",0,INDIRECT(ADDRESS(($AO1175-1)*3+$AP1175+5,$AQ1175+7))),IF(INDIRECT(ADDRESS(($AO1175-1)*3+$AP1175+5,$AQ1175+7))="",0,IF(COUNTIF(INDIRECT(ADDRESS(($AO1175-1)*36+($AP1175-1)*12+6,COLUMN())):INDIRECT(ADDRESS(($AO1175-1)*36+($AP1175-1)*12+$AQ1175+4,COLUMN())),INDIRECT(ADDRESS(($AO1175-1)*3+$AP1175+5,$AQ1175+7)))&gt;=1,0,INDIRECT(ADDRESS(($AO1175-1)*3+$AP1175+5,$AQ1175+7)))))</f>
        <v>0</v>
      </c>
      <c r="AS1175" s="304">
        <f ca="1">COUNTIF(INDIRECT("H"&amp;(ROW()+12*(($AO1175-1)*3+$AP1175)-ROW())/12+5):INDIRECT("S"&amp;(ROW()+12*(($AO1175-1)*3+$AP1175)-ROW())/12+5),AR1175)</f>
        <v>0</v>
      </c>
      <c r="AT1175" s="306">
        <f ca="1">IF($AQ1175=1,IF(INDIRECT(ADDRESS(($AO1175-1)*3+$AP1175+5,$AQ1175+20))="",0,INDIRECT(ADDRESS(($AO1175-1)*3+$AP1175+5,$AQ1175+20))),IF(INDIRECT(ADDRESS(($AO1175-1)*3+$AP1175+5,$AQ1175+20))="",0,IF(COUNTIF(INDIRECT(ADDRESS(($AO1175-1)*36+($AP1175-1)*12+6,COLUMN())):INDIRECT(ADDRESS(($AO1175-1)*36+($AP1175-1)*12+$AQ1175+4,COLUMN())),INDIRECT(ADDRESS(($AO1175-1)*3+$AP1175+5,$AQ1175+20)))&gt;=1,0,INDIRECT(ADDRESS(($AO1175-1)*3+$AP1175+5,$AQ1175+20)))))</f>
        <v>0</v>
      </c>
      <c r="AU1175" s="304">
        <f ca="1">COUNTIF(INDIRECT("U"&amp;(ROW()+12*(($AO1175-1)*3+$AP1175)-ROW())/12+5):INDIRECT("AF"&amp;(ROW()+12*(($AO1175-1)*3+$AP1175)-ROW())/12+5),AT1175)</f>
        <v>0</v>
      </c>
      <c r="AV1175" s="304">
        <f ca="1">IF(AND(AR1175+AT1175&gt;0,AS1175+AU1175&gt;0),COUNTIF(AV$6:AV1174,"&gt;0")+1,0)</f>
        <v>0</v>
      </c>
    </row>
    <row r="1176" spans="41:48" x14ac:dyDescent="0.15">
      <c r="AO1176" s="304">
        <v>33</v>
      </c>
      <c r="AP1176" s="304">
        <v>2</v>
      </c>
      <c r="AQ1176" s="304">
        <v>7</v>
      </c>
      <c r="AR1176" s="306">
        <f ca="1">IF($AQ1176=1,IF(INDIRECT(ADDRESS(($AO1176-1)*3+$AP1176+5,$AQ1176+7))="",0,INDIRECT(ADDRESS(($AO1176-1)*3+$AP1176+5,$AQ1176+7))),IF(INDIRECT(ADDRESS(($AO1176-1)*3+$AP1176+5,$AQ1176+7))="",0,IF(COUNTIF(INDIRECT(ADDRESS(($AO1176-1)*36+($AP1176-1)*12+6,COLUMN())):INDIRECT(ADDRESS(($AO1176-1)*36+($AP1176-1)*12+$AQ1176+4,COLUMN())),INDIRECT(ADDRESS(($AO1176-1)*3+$AP1176+5,$AQ1176+7)))&gt;=1,0,INDIRECT(ADDRESS(($AO1176-1)*3+$AP1176+5,$AQ1176+7)))))</f>
        <v>0</v>
      </c>
      <c r="AS1176" s="304">
        <f ca="1">COUNTIF(INDIRECT("H"&amp;(ROW()+12*(($AO1176-1)*3+$AP1176)-ROW())/12+5):INDIRECT("S"&amp;(ROW()+12*(($AO1176-1)*3+$AP1176)-ROW())/12+5),AR1176)</f>
        <v>0</v>
      </c>
      <c r="AT1176" s="306">
        <f ca="1">IF($AQ1176=1,IF(INDIRECT(ADDRESS(($AO1176-1)*3+$AP1176+5,$AQ1176+20))="",0,INDIRECT(ADDRESS(($AO1176-1)*3+$AP1176+5,$AQ1176+20))),IF(INDIRECT(ADDRESS(($AO1176-1)*3+$AP1176+5,$AQ1176+20))="",0,IF(COUNTIF(INDIRECT(ADDRESS(($AO1176-1)*36+($AP1176-1)*12+6,COLUMN())):INDIRECT(ADDRESS(($AO1176-1)*36+($AP1176-1)*12+$AQ1176+4,COLUMN())),INDIRECT(ADDRESS(($AO1176-1)*3+$AP1176+5,$AQ1176+20)))&gt;=1,0,INDIRECT(ADDRESS(($AO1176-1)*3+$AP1176+5,$AQ1176+20)))))</f>
        <v>0</v>
      </c>
      <c r="AU1176" s="304">
        <f ca="1">COUNTIF(INDIRECT("U"&amp;(ROW()+12*(($AO1176-1)*3+$AP1176)-ROW())/12+5):INDIRECT("AF"&amp;(ROW()+12*(($AO1176-1)*3+$AP1176)-ROW())/12+5),AT1176)</f>
        <v>0</v>
      </c>
      <c r="AV1176" s="304">
        <f ca="1">IF(AND(AR1176+AT1176&gt;0,AS1176+AU1176&gt;0),COUNTIF(AV$6:AV1175,"&gt;0")+1,0)</f>
        <v>0</v>
      </c>
    </row>
    <row r="1177" spans="41:48" x14ac:dyDescent="0.15">
      <c r="AO1177" s="304">
        <v>33</v>
      </c>
      <c r="AP1177" s="304">
        <v>2</v>
      </c>
      <c r="AQ1177" s="304">
        <v>8</v>
      </c>
      <c r="AR1177" s="306">
        <f ca="1">IF($AQ1177=1,IF(INDIRECT(ADDRESS(($AO1177-1)*3+$AP1177+5,$AQ1177+7))="",0,INDIRECT(ADDRESS(($AO1177-1)*3+$AP1177+5,$AQ1177+7))),IF(INDIRECT(ADDRESS(($AO1177-1)*3+$AP1177+5,$AQ1177+7))="",0,IF(COUNTIF(INDIRECT(ADDRESS(($AO1177-1)*36+($AP1177-1)*12+6,COLUMN())):INDIRECT(ADDRESS(($AO1177-1)*36+($AP1177-1)*12+$AQ1177+4,COLUMN())),INDIRECT(ADDRESS(($AO1177-1)*3+$AP1177+5,$AQ1177+7)))&gt;=1,0,INDIRECT(ADDRESS(($AO1177-1)*3+$AP1177+5,$AQ1177+7)))))</f>
        <v>0</v>
      </c>
      <c r="AS1177" s="304">
        <f ca="1">COUNTIF(INDIRECT("H"&amp;(ROW()+12*(($AO1177-1)*3+$AP1177)-ROW())/12+5):INDIRECT("S"&amp;(ROW()+12*(($AO1177-1)*3+$AP1177)-ROW())/12+5),AR1177)</f>
        <v>0</v>
      </c>
      <c r="AT1177" s="306">
        <f ca="1">IF($AQ1177=1,IF(INDIRECT(ADDRESS(($AO1177-1)*3+$AP1177+5,$AQ1177+20))="",0,INDIRECT(ADDRESS(($AO1177-1)*3+$AP1177+5,$AQ1177+20))),IF(INDIRECT(ADDRESS(($AO1177-1)*3+$AP1177+5,$AQ1177+20))="",0,IF(COUNTIF(INDIRECT(ADDRESS(($AO1177-1)*36+($AP1177-1)*12+6,COLUMN())):INDIRECT(ADDRESS(($AO1177-1)*36+($AP1177-1)*12+$AQ1177+4,COLUMN())),INDIRECT(ADDRESS(($AO1177-1)*3+$AP1177+5,$AQ1177+20)))&gt;=1,0,INDIRECT(ADDRESS(($AO1177-1)*3+$AP1177+5,$AQ1177+20)))))</f>
        <v>0</v>
      </c>
      <c r="AU1177" s="304">
        <f ca="1">COUNTIF(INDIRECT("U"&amp;(ROW()+12*(($AO1177-1)*3+$AP1177)-ROW())/12+5):INDIRECT("AF"&amp;(ROW()+12*(($AO1177-1)*3+$AP1177)-ROW())/12+5),AT1177)</f>
        <v>0</v>
      </c>
      <c r="AV1177" s="304">
        <f ca="1">IF(AND(AR1177+AT1177&gt;0,AS1177+AU1177&gt;0),COUNTIF(AV$6:AV1176,"&gt;0")+1,0)</f>
        <v>0</v>
      </c>
    </row>
    <row r="1178" spans="41:48" x14ac:dyDescent="0.15">
      <c r="AO1178" s="304">
        <v>33</v>
      </c>
      <c r="AP1178" s="304">
        <v>2</v>
      </c>
      <c r="AQ1178" s="304">
        <v>9</v>
      </c>
      <c r="AR1178" s="306">
        <f ca="1">IF($AQ1178=1,IF(INDIRECT(ADDRESS(($AO1178-1)*3+$AP1178+5,$AQ1178+7))="",0,INDIRECT(ADDRESS(($AO1178-1)*3+$AP1178+5,$AQ1178+7))),IF(INDIRECT(ADDRESS(($AO1178-1)*3+$AP1178+5,$AQ1178+7))="",0,IF(COUNTIF(INDIRECT(ADDRESS(($AO1178-1)*36+($AP1178-1)*12+6,COLUMN())):INDIRECT(ADDRESS(($AO1178-1)*36+($AP1178-1)*12+$AQ1178+4,COLUMN())),INDIRECT(ADDRESS(($AO1178-1)*3+$AP1178+5,$AQ1178+7)))&gt;=1,0,INDIRECT(ADDRESS(($AO1178-1)*3+$AP1178+5,$AQ1178+7)))))</f>
        <v>0</v>
      </c>
      <c r="AS1178" s="304">
        <f ca="1">COUNTIF(INDIRECT("H"&amp;(ROW()+12*(($AO1178-1)*3+$AP1178)-ROW())/12+5):INDIRECT("S"&amp;(ROW()+12*(($AO1178-1)*3+$AP1178)-ROW())/12+5),AR1178)</f>
        <v>0</v>
      </c>
      <c r="AT1178" s="306">
        <f ca="1">IF($AQ1178=1,IF(INDIRECT(ADDRESS(($AO1178-1)*3+$AP1178+5,$AQ1178+20))="",0,INDIRECT(ADDRESS(($AO1178-1)*3+$AP1178+5,$AQ1178+20))),IF(INDIRECT(ADDRESS(($AO1178-1)*3+$AP1178+5,$AQ1178+20))="",0,IF(COUNTIF(INDIRECT(ADDRESS(($AO1178-1)*36+($AP1178-1)*12+6,COLUMN())):INDIRECT(ADDRESS(($AO1178-1)*36+($AP1178-1)*12+$AQ1178+4,COLUMN())),INDIRECT(ADDRESS(($AO1178-1)*3+$AP1178+5,$AQ1178+20)))&gt;=1,0,INDIRECT(ADDRESS(($AO1178-1)*3+$AP1178+5,$AQ1178+20)))))</f>
        <v>0</v>
      </c>
      <c r="AU1178" s="304">
        <f ca="1">COUNTIF(INDIRECT("U"&amp;(ROW()+12*(($AO1178-1)*3+$AP1178)-ROW())/12+5):INDIRECT("AF"&amp;(ROW()+12*(($AO1178-1)*3+$AP1178)-ROW())/12+5),AT1178)</f>
        <v>0</v>
      </c>
      <c r="AV1178" s="304">
        <f ca="1">IF(AND(AR1178+AT1178&gt;0,AS1178+AU1178&gt;0),COUNTIF(AV$6:AV1177,"&gt;0")+1,0)</f>
        <v>0</v>
      </c>
    </row>
    <row r="1179" spans="41:48" x14ac:dyDescent="0.15">
      <c r="AO1179" s="304">
        <v>33</v>
      </c>
      <c r="AP1179" s="304">
        <v>2</v>
      </c>
      <c r="AQ1179" s="304">
        <v>10</v>
      </c>
      <c r="AR1179" s="306">
        <f ca="1">IF($AQ1179=1,IF(INDIRECT(ADDRESS(($AO1179-1)*3+$AP1179+5,$AQ1179+7))="",0,INDIRECT(ADDRESS(($AO1179-1)*3+$AP1179+5,$AQ1179+7))),IF(INDIRECT(ADDRESS(($AO1179-1)*3+$AP1179+5,$AQ1179+7))="",0,IF(COUNTIF(INDIRECT(ADDRESS(($AO1179-1)*36+($AP1179-1)*12+6,COLUMN())):INDIRECT(ADDRESS(($AO1179-1)*36+($AP1179-1)*12+$AQ1179+4,COLUMN())),INDIRECT(ADDRESS(($AO1179-1)*3+$AP1179+5,$AQ1179+7)))&gt;=1,0,INDIRECT(ADDRESS(($AO1179-1)*3+$AP1179+5,$AQ1179+7)))))</f>
        <v>0</v>
      </c>
      <c r="AS1179" s="304">
        <f ca="1">COUNTIF(INDIRECT("H"&amp;(ROW()+12*(($AO1179-1)*3+$AP1179)-ROW())/12+5):INDIRECT("S"&amp;(ROW()+12*(($AO1179-1)*3+$AP1179)-ROW())/12+5),AR1179)</f>
        <v>0</v>
      </c>
      <c r="AT1179" s="306">
        <f ca="1">IF($AQ1179=1,IF(INDIRECT(ADDRESS(($AO1179-1)*3+$AP1179+5,$AQ1179+20))="",0,INDIRECT(ADDRESS(($AO1179-1)*3+$AP1179+5,$AQ1179+20))),IF(INDIRECT(ADDRESS(($AO1179-1)*3+$AP1179+5,$AQ1179+20))="",0,IF(COUNTIF(INDIRECT(ADDRESS(($AO1179-1)*36+($AP1179-1)*12+6,COLUMN())):INDIRECT(ADDRESS(($AO1179-1)*36+($AP1179-1)*12+$AQ1179+4,COLUMN())),INDIRECT(ADDRESS(($AO1179-1)*3+$AP1179+5,$AQ1179+20)))&gt;=1,0,INDIRECT(ADDRESS(($AO1179-1)*3+$AP1179+5,$AQ1179+20)))))</f>
        <v>0</v>
      </c>
      <c r="AU1179" s="304">
        <f ca="1">COUNTIF(INDIRECT("U"&amp;(ROW()+12*(($AO1179-1)*3+$AP1179)-ROW())/12+5):INDIRECT("AF"&amp;(ROW()+12*(($AO1179-1)*3+$AP1179)-ROW())/12+5),AT1179)</f>
        <v>0</v>
      </c>
      <c r="AV1179" s="304">
        <f ca="1">IF(AND(AR1179+AT1179&gt;0,AS1179+AU1179&gt;0),COUNTIF(AV$6:AV1178,"&gt;0")+1,0)</f>
        <v>0</v>
      </c>
    </row>
    <row r="1180" spans="41:48" x14ac:dyDescent="0.15">
      <c r="AO1180" s="304">
        <v>33</v>
      </c>
      <c r="AP1180" s="304">
        <v>2</v>
      </c>
      <c r="AQ1180" s="304">
        <v>11</v>
      </c>
      <c r="AR1180" s="306">
        <f ca="1">IF($AQ1180=1,IF(INDIRECT(ADDRESS(($AO1180-1)*3+$AP1180+5,$AQ1180+7))="",0,INDIRECT(ADDRESS(($AO1180-1)*3+$AP1180+5,$AQ1180+7))),IF(INDIRECT(ADDRESS(($AO1180-1)*3+$AP1180+5,$AQ1180+7))="",0,IF(COUNTIF(INDIRECT(ADDRESS(($AO1180-1)*36+($AP1180-1)*12+6,COLUMN())):INDIRECT(ADDRESS(($AO1180-1)*36+($AP1180-1)*12+$AQ1180+4,COLUMN())),INDIRECT(ADDRESS(($AO1180-1)*3+$AP1180+5,$AQ1180+7)))&gt;=1,0,INDIRECT(ADDRESS(($AO1180-1)*3+$AP1180+5,$AQ1180+7)))))</f>
        <v>0</v>
      </c>
      <c r="AS1180" s="304">
        <f ca="1">COUNTIF(INDIRECT("H"&amp;(ROW()+12*(($AO1180-1)*3+$AP1180)-ROW())/12+5):INDIRECT("S"&amp;(ROW()+12*(($AO1180-1)*3+$AP1180)-ROW())/12+5),AR1180)</f>
        <v>0</v>
      </c>
      <c r="AT1180" s="306">
        <f ca="1">IF($AQ1180=1,IF(INDIRECT(ADDRESS(($AO1180-1)*3+$AP1180+5,$AQ1180+20))="",0,INDIRECT(ADDRESS(($AO1180-1)*3+$AP1180+5,$AQ1180+20))),IF(INDIRECT(ADDRESS(($AO1180-1)*3+$AP1180+5,$AQ1180+20))="",0,IF(COUNTIF(INDIRECT(ADDRESS(($AO1180-1)*36+($AP1180-1)*12+6,COLUMN())):INDIRECT(ADDRESS(($AO1180-1)*36+($AP1180-1)*12+$AQ1180+4,COLUMN())),INDIRECT(ADDRESS(($AO1180-1)*3+$AP1180+5,$AQ1180+20)))&gt;=1,0,INDIRECT(ADDRESS(($AO1180-1)*3+$AP1180+5,$AQ1180+20)))))</f>
        <v>0</v>
      </c>
      <c r="AU1180" s="304">
        <f ca="1">COUNTIF(INDIRECT("U"&amp;(ROW()+12*(($AO1180-1)*3+$AP1180)-ROW())/12+5):INDIRECT("AF"&amp;(ROW()+12*(($AO1180-1)*3+$AP1180)-ROW())/12+5),AT1180)</f>
        <v>0</v>
      </c>
      <c r="AV1180" s="304">
        <f ca="1">IF(AND(AR1180+AT1180&gt;0,AS1180+AU1180&gt;0),COUNTIF(AV$6:AV1179,"&gt;0")+1,0)</f>
        <v>0</v>
      </c>
    </row>
    <row r="1181" spans="41:48" x14ac:dyDescent="0.15">
      <c r="AO1181" s="304">
        <v>33</v>
      </c>
      <c r="AP1181" s="304">
        <v>2</v>
      </c>
      <c r="AQ1181" s="304">
        <v>12</v>
      </c>
      <c r="AR1181" s="306">
        <f ca="1">IF($AQ1181=1,IF(INDIRECT(ADDRESS(($AO1181-1)*3+$AP1181+5,$AQ1181+7))="",0,INDIRECT(ADDRESS(($AO1181-1)*3+$AP1181+5,$AQ1181+7))),IF(INDIRECT(ADDRESS(($AO1181-1)*3+$AP1181+5,$AQ1181+7))="",0,IF(COUNTIF(INDIRECT(ADDRESS(($AO1181-1)*36+($AP1181-1)*12+6,COLUMN())):INDIRECT(ADDRESS(($AO1181-1)*36+($AP1181-1)*12+$AQ1181+4,COLUMN())),INDIRECT(ADDRESS(($AO1181-1)*3+$AP1181+5,$AQ1181+7)))&gt;=1,0,INDIRECT(ADDRESS(($AO1181-1)*3+$AP1181+5,$AQ1181+7)))))</f>
        <v>0</v>
      </c>
      <c r="AS1181" s="304">
        <f ca="1">COUNTIF(INDIRECT("H"&amp;(ROW()+12*(($AO1181-1)*3+$AP1181)-ROW())/12+5):INDIRECT("S"&amp;(ROW()+12*(($AO1181-1)*3+$AP1181)-ROW())/12+5),AR1181)</f>
        <v>0</v>
      </c>
      <c r="AT1181" s="306">
        <f ca="1">IF($AQ1181=1,IF(INDIRECT(ADDRESS(($AO1181-1)*3+$AP1181+5,$AQ1181+20))="",0,INDIRECT(ADDRESS(($AO1181-1)*3+$AP1181+5,$AQ1181+20))),IF(INDIRECT(ADDRESS(($AO1181-1)*3+$AP1181+5,$AQ1181+20))="",0,IF(COUNTIF(INDIRECT(ADDRESS(($AO1181-1)*36+($AP1181-1)*12+6,COLUMN())):INDIRECT(ADDRESS(($AO1181-1)*36+($AP1181-1)*12+$AQ1181+4,COLUMN())),INDIRECT(ADDRESS(($AO1181-1)*3+$AP1181+5,$AQ1181+20)))&gt;=1,0,INDIRECT(ADDRESS(($AO1181-1)*3+$AP1181+5,$AQ1181+20)))))</f>
        <v>0</v>
      </c>
      <c r="AU1181" s="304">
        <f ca="1">COUNTIF(INDIRECT("U"&amp;(ROW()+12*(($AO1181-1)*3+$AP1181)-ROW())/12+5):INDIRECT("AF"&amp;(ROW()+12*(($AO1181-1)*3+$AP1181)-ROW())/12+5),AT1181)</f>
        <v>0</v>
      </c>
      <c r="AV1181" s="304">
        <f ca="1">IF(AND(AR1181+AT1181&gt;0,AS1181+AU1181&gt;0),COUNTIF(AV$6:AV1180,"&gt;0")+1,0)</f>
        <v>0</v>
      </c>
    </row>
    <row r="1182" spans="41:48" x14ac:dyDescent="0.15">
      <c r="AO1182" s="304">
        <v>33</v>
      </c>
      <c r="AP1182" s="304">
        <v>3</v>
      </c>
      <c r="AQ1182" s="304">
        <v>1</v>
      </c>
      <c r="AR1182" s="306">
        <f ca="1">IF($AQ1182=1,IF(INDIRECT(ADDRESS(($AO1182-1)*3+$AP1182+5,$AQ1182+7))="",0,INDIRECT(ADDRESS(($AO1182-1)*3+$AP1182+5,$AQ1182+7))),IF(INDIRECT(ADDRESS(($AO1182-1)*3+$AP1182+5,$AQ1182+7))="",0,IF(COUNTIF(INDIRECT(ADDRESS(($AO1182-1)*36+($AP1182-1)*12+6,COLUMN())):INDIRECT(ADDRESS(($AO1182-1)*36+($AP1182-1)*12+$AQ1182+4,COLUMN())),INDIRECT(ADDRESS(($AO1182-1)*3+$AP1182+5,$AQ1182+7)))&gt;=1,0,INDIRECT(ADDRESS(($AO1182-1)*3+$AP1182+5,$AQ1182+7)))))</f>
        <v>0</v>
      </c>
      <c r="AS1182" s="304">
        <f ca="1">COUNTIF(INDIRECT("H"&amp;(ROW()+12*(($AO1182-1)*3+$AP1182)-ROW())/12+5):INDIRECT("S"&amp;(ROW()+12*(($AO1182-1)*3+$AP1182)-ROW())/12+5),AR1182)</f>
        <v>0</v>
      </c>
      <c r="AT1182" s="306">
        <f ca="1">IF($AQ1182=1,IF(INDIRECT(ADDRESS(($AO1182-1)*3+$AP1182+5,$AQ1182+20))="",0,INDIRECT(ADDRESS(($AO1182-1)*3+$AP1182+5,$AQ1182+20))),IF(INDIRECT(ADDRESS(($AO1182-1)*3+$AP1182+5,$AQ1182+20))="",0,IF(COUNTIF(INDIRECT(ADDRESS(($AO1182-1)*36+($AP1182-1)*12+6,COLUMN())):INDIRECT(ADDRESS(($AO1182-1)*36+($AP1182-1)*12+$AQ1182+4,COLUMN())),INDIRECT(ADDRESS(($AO1182-1)*3+$AP1182+5,$AQ1182+20)))&gt;=1,0,INDIRECT(ADDRESS(($AO1182-1)*3+$AP1182+5,$AQ1182+20)))))</f>
        <v>0</v>
      </c>
      <c r="AU1182" s="304">
        <f ca="1">COUNTIF(INDIRECT("U"&amp;(ROW()+12*(($AO1182-1)*3+$AP1182)-ROW())/12+5):INDIRECT("AF"&amp;(ROW()+12*(($AO1182-1)*3+$AP1182)-ROW())/12+5),AT1182)</f>
        <v>0</v>
      </c>
      <c r="AV1182" s="304">
        <f ca="1">IF(AND(AR1182+AT1182&gt;0,AS1182+AU1182&gt;0),COUNTIF(AV$6:AV1181,"&gt;0")+1,0)</f>
        <v>0</v>
      </c>
    </row>
    <row r="1183" spans="41:48" x14ac:dyDescent="0.15">
      <c r="AO1183" s="304">
        <v>33</v>
      </c>
      <c r="AP1183" s="304">
        <v>3</v>
      </c>
      <c r="AQ1183" s="304">
        <v>2</v>
      </c>
      <c r="AR1183" s="306">
        <f ca="1">IF($AQ1183=1,IF(INDIRECT(ADDRESS(($AO1183-1)*3+$AP1183+5,$AQ1183+7))="",0,INDIRECT(ADDRESS(($AO1183-1)*3+$AP1183+5,$AQ1183+7))),IF(INDIRECT(ADDRESS(($AO1183-1)*3+$AP1183+5,$AQ1183+7))="",0,IF(COUNTIF(INDIRECT(ADDRESS(($AO1183-1)*36+($AP1183-1)*12+6,COLUMN())):INDIRECT(ADDRESS(($AO1183-1)*36+($AP1183-1)*12+$AQ1183+4,COLUMN())),INDIRECT(ADDRESS(($AO1183-1)*3+$AP1183+5,$AQ1183+7)))&gt;=1,0,INDIRECT(ADDRESS(($AO1183-1)*3+$AP1183+5,$AQ1183+7)))))</f>
        <v>0</v>
      </c>
      <c r="AS1183" s="304">
        <f ca="1">COUNTIF(INDIRECT("H"&amp;(ROW()+12*(($AO1183-1)*3+$AP1183)-ROW())/12+5):INDIRECT("S"&amp;(ROW()+12*(($AO1183-1)*3+$AP1183)-ROW())/12+5),AR1183)</f>
        <v>0</v>
      </c>
      <c r="AT1183" s="306">
        <f ca="1">IF($AQ1183=1,IF(INDIRECT(ADDRESS(($AO1183-1)*3+$AP1183+5,$AQ1183+20))="",0,INDIRECT(ADDRESS(($AO1183-1)*3+$AP1183+5,$AQ1183+20))),IF(INDIRECT(ADDRESS(($AO1183-1)*3+$AP1183+5,$AQ1183+20))="",0,IF(COUNTIF(INDIRECT(ADDRESS(($AO1183-1)*36+($AP1183-1)*12+6,COLUMN())):INDIRECT(ADDRESS(($AO1183-1)*36+($AP1183-1)*12+$AQ1183+4,COLUMN())),INDIRECT(ADDRESS(($AO1183-1)*3+$AP1183+5,$AQ1183+20)))&gt;=1,0,INDIRECT(ADDRESS(($AO1183-1)*3+$AP1183+5,$AQ1183+20)))))</f>
        <v>0</v>
      </c>
      <c r="AU1183" s="304">
        <f ca="1">COUNTIF(INDIRECT("U"&amp;(ROW()+12*(($AO1183-1)*3+$AP1183)-ROW())/12+5):INDIRECT("AF"&amp;(ROW()+12*(($AO1183-1)*3+$AP1183)-ROW())/12+5),AT1183)</f>
        <v>0</v>
      </c>
      <c r="AV1183" s="304">
        <f ca="1">IF(AND(AR1183+AT1183&gt;0,AS1183+AU1183&gt;0),COUNTIF(AV$6:AV1182,"&gt;0")+1,0)</f>
        <v>0</v>
      </c>
    </row>
    <row r="1184" spans="41:48" x14ac:dyDescent="0.15">
      <c r="AO1184" s="304">
        <v>33</v>
      </c>
      <c r="AP1184" s="304">
        <v>3</v>
      </c>
      <c r="AQ1184" s="304">
        <v>3</v>
      </c>
      <c r="AR1184" s="306">
        <f ca="1">IF($AQ1184=1,IF(INDIRECT(ADDRESS(($AO1184-1)*3+$AP1184+5,$AQ1184+7))="",0,INDIRECT(ADDRESS(($AO1184-1)*3+$AP1184+5,$AQ1184+7))),IF(INDIRECT(ADDRESS(($AO1184-1)*3+$AP1184+5,$AQ1184+7))="",0,IF(COUNTIF(INDIRECT(ADDRESS(($AO1184-1)*36+($AP1184-1)*12+6,COLUMN())):INDIRECT(ADDRESS(($AO1184-1)*36+($AP1184-1)*12+$AQ1184+4,COLUMN())),INDIRECT(ADDRESS(($AO1184-1)*3+$AP1184+5,$AQ1184+7)))&gt;=1,0,INDIRECT(ADDRESS(($AO1184-1)*3+$AP1184+5,$AQ1184+7)))))</f>
        <v>0</v>
      </c>
      <c r="AS1184" s="304">
        <f ca="1">COUNTIF(INDIRECT("H"&amp;(ROW()+12*(($AO1184-1)*3+$AP1184)-ROW())/12+5):INDIRECT("S"&amp;(ROW()+12*(($AO1184-1)*3+$AP1184)-ROW())/12+5),AR1184)</f>
        <v>0</v>
      </c>
      <c r="AT1184" s="306">
        <f ca="1">IF($AQ1184=1,IF(INDIRECT(ADDRESS(($AO1184-1)*3+$AP1184+5,$AQ1184+20))="",0,INDIRECT(ADDRESS(($AO1184-1)*3+$AP1184+5,$AQ1184+20))),IF(INDIRECT(ADDRESS(($AO1184-1)*3+$AP1184+5,$AQ1184+20))="",0,IF(COUNTIF(INDIRECT(ADDRESS(($AO1184-1)*36+($AP1184-1)*12+6,COLUMN())):INDIRECT(ADDRESS(($AO1184-1)*36+($AP1184-1)*12+$AQ1184+4,COLUMN())),INDIRECT(ADDRESS(($AO1184-1)*3+$AP1184+5,$AQ1184+20)))&gt;=1,0,INDIRECT(ADDRESS(($AO1184-1)*3+$AP1184+5,$AQ1184+20)))))</f>
        <v>0</v>
      </c>
      <c r="AU1184" s="304">
        <f ca="1">COUNTIF(INDIRECT("U"&amp;(ROW()+12*(($AO1184-1)*3+$AP1184)-ROW())/12+5):INDIRECT("AF"&amp;(ROW()+12*(($AO1184-1)*3+$AP1184)-ROW())/12+5),AT1184)</f>
        <v>0</v>
      </c>
      <c r="AV1184" s="304">
        <f ca="1">IF(AND(AR1184+AT1184&gt;0,AS1184+AU1184&gt;0),COUNTIF(AV$6:AV1183,"&gt;0")+1,0)</f>
        <v>0</v>
      </c>
    </row>
    <row r="1185" spans="41:48" x14ac:dyDescent="0.15">
      <c r="AO1185" s="304">
        <v>33</v>
      </c>
      <c r="AP1185" s="304">
        <v>3</v>
      </c>
      <c r="AQ1185" s="304">
        <v>4</v>
      </c>
      <c r="AR1185" s="306">
        <f ca="1">IF($AQ1185=1,IF(INDIRECT(ADDRESS(($AO1185-1)*3+$AP1185+5,$AQ1185+7))="",0,INDIRECT(ADDRESS(($AO1185-1)*3+$AP1185+5,$AQ1185+7))),IF(INDIRECT(ADDRESS(($AO1185-1)*3+$AP1185+5,$AQ1185+7))="",0,IF(COUNTIF(INDIRECT(ADDRESS(($AO1185-1)*36+($AP1185-1)*12+6,COLUMN())):INDIRECT(ADDRESS(($AO1185-1)*36+($AP1185-1)*12+$AQ1185+4,COLUMN())),INDIRECT(ADDRESS(($AO1185-1)*3+$AP1185+5,$AQ1185+7)))&gt;=1,0,INDIRECT(ADDRESS(($AO1185-1)*3+$AP1185+5,$AQ1185+7)))))</f>
        <v>0</v>
      </c>
      <c r="AS1185" s="304">
        <f ca="1">COUNTIF(INDIRECT("H"&amp;(ROW()+12*(($AO1185-1)*3+$AP1185)-ROW())/12+5):INDIRECT("S"&amp;(ROW()+12*(($AO1185-1)*3+$AP1185)-ROW())/12+5),AR1185)</f>
        <v>0</v>
      </c>
      <c r="AT1185" s="306">
        <f ca="1">IF($AQ1185=1,IF(INDIRECT(ADDRESS(($AO1185-1)*3+$AP1185+5,$AQ1185+20))="",0,INDIRECT(ADDRESS(($AO1185-1)*3+$AP1185+5,$AQ1185+20))),IF(INDIRECT(ADDRESS(($AO1185-1)*3+$AP1185+5,$AQ1185+20))="",0,IF(COUNTIF(INDIRECT(ADDRESS(($AO1185-1)*36+($AP1185-1)*12+6,COLUMN())):INDIRECT(ADDRESS(($AO1185-1)*36+($AP1185-1)*12+$AQ1185+4,COLUMN())),INDIRECT(ADDRESS(($AO1185-1)*3+$AP1185+5,$AQ1185+20)))&gt;=1,0,INDIRECT(ADDRESS(($AO1185-1)*3+$AP1185+5,$AQ1185+20)))))</f>
        <v>0</v>
      </c>
      <c r="AU1185" s="304">
        <f ca="1">COUNTIF(INDIRECT("U"&amp;(ROW()+12*(($AO1185-1)*3+$AP1185)-ROW())/12+5):INDIRECT("AF"&amp;(ROW()+12*(($AO1185-1)*3+$AP1185)-ROW())/12+5),AT1185)</f>
        <v>0</v>
      </c>
      <c r="AV1185" s="304">
        <f ca="1">IF(AND(AR1185+AT1185&gt;0,AS1185+AU1185&gt;0),COUNTIF(AV$6:AV1184,"&gt;0")+1,0)</f>
        <v>0</v>
      </c>
    </row>
    <row r="1186" spans="41:48" x14ac:dyDescent="0.15">
      <c r="AO1186" s="304">
        <v>33</v>
      </c>
      <c r="AP1186" s="304">
        <v>3</v>
      </c>
      <c r="AQ1186" s="304">
        <v>5</v>
      </c>
      <c r="AR1186" s="306">
        <f ca="1">IF($AQ1186=1,IF(INDIRECT(ADDRESS(($AO1186-1)*3+$AP1186+5,$AQ1186+7))="",0,INDIRECT(ADDRESS(($AO1186-1)*3+$AP1186+5,$AQ1186+7))),IF(INDIRECT(ADDRESS(($AO1186-1)*3+$AP1186+5,$AQ1186+7))="",0,IF(COUNTIF(INDIRECT(ADDRESS(($AO1186-1)*36+($AP1186-1)*12+6,COLUMN())):INDIRECT(ADDRESS(($AO1186-1)*36+($AP1186-1)*12+$AQ1186+4,COLUMN())),INDIRECT(ADDRESS(($AO1186-1)*3+$AP1186+5,$AQ1186+7)))&gt;=1,0,INDIRECT(ADDRESS(($AO1186-1)*3+$AP1186+5,$AQ1186+7)))))</f>
        <v>0</v>
      </c>
      <c r="AS1186" s="304">
        <f ca="1">COUNTIF(INDIRECT("H"&amp;(ROW()+12*(($AO1186-1)*3+$AP1186)-ROW())/12+5):INDIRECT("S"&amp;(ROW()+12*(($AO1186-1)*3+$AP1186)-ROW())/12+5),AR1186)</f>
        <v>0</v>
      </c>
      <c r="AT1186" s="306">
        <f ca="1">IF($AQ1186=1,IF(INDIRECT(ADDRESS(($AO1186-1)*3+$AP1186+5,$AQ1186+20))="",0,INDIRECT(ADDRESS(($AO1186-1)*3+$AP1186+5,$AQ1186+20))),IF(INDIRECT(ADDRESS(($AO1186-1)*3+$AP1186+5,$AQ1186+20))="",0,IF(COUNTIF(INDIRECT(ADDRESS(($AO1186-1)*36+($AP1186-1)*12+6,COLUMN())):INDIRECT(ADDRESS(($AO1186-1)*36+($AP1186-1)*12+$AQ1186+4,COLUMN())),INDIRECT(ADDRESS(($AO1186-1)*3+$AP1186+5,$AQ1186+20)))&gt;=1,0,INDIRECT(ADDRESS(($AO1186-1)*3+$AP1186+5,$AQ1186+20)))))</f>
        <v>0</v>
      </c>
      <c r="AU1186" s="304">
        <f ca="1">COUNTIF(INDIRECT("U"&amp;(ROW()+12*(($AO1186-1)*3+$AP1186)-ROW())/12+5):INDIRECT("AF"&amp;(ROW()+12*(($AO1186-1)*3+$AP1186)-ROW())/12+5),AT1186)</f>
        <v>0</v>
      </c>
      <c r="AV1186" s="304">
        <f ca="1">IF(AND(AR1186+AT1186&gt;0,AS1186+AU1186&gt;0),COUNTIF(AV$6:AV1185,"&gt;0")+1,0)</f>
        <v>0</v>
      </c>
    </row>
    <row r="1187" spans="41:48" x14ac:dyDescent="0.15">
      <c r="AO1187" s="304">
        <v>33</v>
      </c>
      <c r="AP1187" s="304">
        <v>3</v>
      </c>
      <c r="AQ1187" s="304">
        <v>6</v>
      </c>
      <c r="AR1187" s="306">
        <f ca="1">IF($AQ1187=1,IF(INDIRECT(ADDRESS(($AO1187-1)*3+$AP1187+5,$AQ1187+7))="",0,INDIRECT(ADDRESS(($AO1187-1)*3+$AP1187+5,$AQ1187+7))),IF(INDIRECT(ADDRESS(($AO1187-1)*3+$AP1187+5,$AQ1187+7))="",0,IF(COUNTIF(INDIRECT(ADDRESS(($AO1187-1)*36+($AP1187-1)*12+6,COLUMN())):INDIRECT(ADDRESS(($AO1187-1)*36+($AP1187-1)*12+$AQ1187+4,COLUMN())),INDIRECT(ADDRESS(($AO1187-1)*3+$AP1187+5,$AQ1187+7)))&gt;=1,0,INDIRECT(ADDRESS(($AO1187-1)*3+$AP1187+5,$AQ1187+7)))))</f>
        <v>0</v>
      </c>
      <c r="AS1187" s="304">
        <f ca="1">COUNTIF(INDIRECT("H"&amp;(ROW()+12*(($AO1187-1)*3+$AP1187)-ROW())/12+5):INDIRECT("S"&amp;(ROW()+12*(($AO1187-1)*3+$AP1187)-ROW())/12+5),AR1187)</f>
        <v>0</v>
      </c>
      <c r="AT1187" s="306">
        <f ca="1">IF($AQ1187=1,IF(INDIRECT(ADDRESS(($AO1187-1)*3+$AP1187+5,$AQ1187+20))="",0,INDIRECT(ADDRESS(($AO1187-1)*3+$AP1187+5,$AQ1187+20))),IF(INDIRECT(ADDRESS(($AO1187-1)*3+$AP1187+5,$AQ1187+20))="",0,IF(COUNTIF(INDIRECT(ADDRESS(($AO1187-1)*36+($AP1187-1)*12+6,COLUMN())):INDIRECT(ADDRESS(($AO1187-1)*36+($AP1187-1)*12+$AQ1187+4,COLUMN())),INDIRECT(ADDRESS(($AO1187-1)*3+$AP1187+5,$AQ1187+20)))&gt;=1,0,INDIRECT(ADDRESS(($AO1187-1)*3+$AP1187+5,$AQ1187+20)))))</f>
        <v>0</v>
      </c>
      <c r="AU1187" s="304">
        <f ca="1">COUNTIF(INDIRECT("U"&amp;(ROW()+12*(($AO1187-1)*3+$AP1187)-ROW())/12+5):INDIRECT("AF"&amp;(ROW()+12*(($AO1187-1)*3+$AP1187)-ROW())/12+5),AT1187)</f>
        <v>0</v>
      </c>
      <c r="AV1187" s="304">
        <f ca="1">IF(AND(AR1187+AT1187&gt;0,AS1187+AU1187&gt;0),COUNTIF(AV$6:AV1186,"&gt;0")+1,0)</f>
        <v>0</v>
      </c>
    </row>
    <row r="1188" spans="41:48" x14ac:dyDescent="0.15">
      <c r="AO1188" s="304">
        <v>33</v>
      </c>
      <c r="AP1188" s="304">
        <v>3</v>
      </c>
      <c r="AQ1188" s="304">
        <v>7</v>
      </c>
      <c r="AR1188" s="306">
        <f ca="1">IF($AQ1188=1,IF(INDIRECT(ADDRESS(($AO1188-1)*3+$AP1188+5,$AQ1188+7))="",0,INDIRECT(ADDRESS(($AO1188-1)*3+$AP1188+5,$AQ1188+7))),IF(INDIRECT(ADDRESS(($AO1188-1)*3+$AP1188+5,$AQ1188+7))="",0,IF(COUNTIF(INDIRECT(ADDRESS(($AO1188-1)*36+($AP1188-1)*12+6,COLUMN())):INDIRECT(ADDRESS(($AO1188-1)*36+($AP1188-1)*12+$AQ1188+4,COLUMN())),INDIRECT(ADDRESS(($AO1188-1)*3+$AP1188+5,$AQ1188+7)))&gt;=1,0,INDIRECT(ADDRESS(($AO1188-1)*3+$AP1188+5,$AQ1188+7)))))</f>
        <v>0</v>
      </c>
      <c r="AS1188" s="304">
        <f ca="1">COUNTIF(INDIRECT("H"&amp;(ROW()+12*(($AO1188-1)*3+$AP1188)-ROW())/12+5):INDIRECT("S"&amp;(ROW()+12*(($AO1188-1)*3+$AP1188)-ROW())/12+5),AR1188)</f>
        <v>0</v>
      </c>
      <c r="AT1188" s="306">
        <f ca="1">IF($AQ1188=1,IF(INDIRECT(ADDRESS(($AO1188-1)*3+$AP1188+5,$AQ1188+20))="",0,INDIRECT(ADDRESS(($AO1188-1)*3+$AP1188+5,$AQ1188+20))),IF(INDIRECT(ADDRESS(($AO1188-1)*3+$AP1188+5,$AQ1188+20))="",0,IF(COUNTIF(INDIRECT(ADDRESS(($AO1188-1)*36+($AP1188-1)*12+6,COLUMN())):INDIRECT(ADDRESS(($AO1188-1)*36+($AP1188-1)*12+$AQ1188+4,COLUMN())),INDIRECT(ADDRESS(($AO1188-1)*3+$AP1188+5,$AQ1188+20)))&gt;=1,0,INDIRECT(ADDRESS(($AO1188-1)*3+$AP1188+5,$AQ1188+20)))))</f>
        <v>0</v>
      </c>
      <c r="AU1188" s="304">
        <f ca="1">COUNTIF(INDIRECT("U"&amp;(ROW()+12*(($AO1188-1)*3+$AP1188)-ROW())/12+5):INDIRECT("AF"&amp;(ROW()+12*(($AO1188-1)*3+$AP1188)-ROW())/12+5),AT1188)</f>
        <v>0</v>
      </c>
      <c r="AV1188" s="304">
        <f ca="1">IF(AND(AR1188+AT1188&gt;0,AS1188+AU1188&gt;0),COUNTIF(AV$6:AV1187,"&gt;0")+1,0)</f>
        <v>0</v>
      </c>
    </row>
    <row r="1189" spans="41:48" x14ac:dyDescent="0.15">
      <c r="AO1189" s="304">
        <v>33</v>
      </c>
      <c r="AP1189" s="304">
        <v>3</v>
      </c>
      <c r="AQ1189" s="304">
        <v>8</v>
      </c>
      <c r="AR1189" s="306">
        <f ca="1">IF($AQ1189=1,IF(INDIRECT(ADDRESS(($AO1189-1)*3+$AP1189+5,$AQ1189+7))="",0,INDIRECT(ADDRESS(($AO1189-1)*3+$AP1189+5,$AQ1189+7))),IF(INDIRECT(ADDRESS(($AO1189-1)*3+$AP1189+5,$AQ1189+7))="",0,IF(COUNTIF(INDIRECT(ADDRESS(($AO1189-1)*36+($AP1189-1)*12+6,COLUMN())):INDIRECT(ADDRESS(($AO1189-1)*36+($AP1189-1)*12+$AQ1189+4,COLUMN())),INDIRECT(ADDRESS(($AO1189-1)*3+$AP1189+5,$AQ1189+7)))&gt;=1,0,INDIRECT(ADDRESS(($AO1189-1)*3+$AP1189+5,$AQ1189+7)))))</f>
        <v>0</v>
      </c>
      <c r="AS1189" s="304">
        <f ca="1">COUNTIF(INDIRECT("H"&amp;(ROW()+12*(($AO1189-1)*3+$AP1189)-ROW())/12+5):INDIRECT("S"&amp;(ROW()+12*(($AO1189-1)*3+$AP1189)-ROW())/12+5),AR1189)</f>
        <v>0</v>
      </c>
      <c r="AT1189" s="306">
        <f ca="1">IF($AQ1189=1,IF(INDIRECT(ADDRESS(($AO1189-1)*3+$AP1189+5,$AQ1189+20))="",0,INDIRECT(ADDRESS(($AO1189-1)*3+$AP1189+5,$AQ1189+20))),IF(INDIRECT(ADDRESS(($AO1189-1)*3+$AP1189+5,$AQ1189+20))="",0,IF(COUNTIF(INDIRECT(ADDRESS(($AO1189-1)*36+($AP1189-1)*12+6,COLUMN())):INDIRECT(ADDRESS(($AO1189-1)*36+($AP1189-1)*12+$AQ1189+4,COLUMN())),INDIRECT(ADDRESS(($AO1189-1)*3+$AP1189+5,$AQ1189+20)))&gt;=1,0,INDIRECT(ADDRESS(($AO1189-1)*3+$AP1189+5,$AQ1189+20)))))</f>
        <v>0</v>
      </c>
      <c r="AU1189" s="304">
        <f ca="1">COUNTIF(INDIRECT("U"&amp;(ROW()+12*(($AO1189-1)*3+$AP1189)-ROW())/12+5):INDIRECT("AF"&amp;(ROW()+12*(($AO1189-1)*3+$AP1189)-ROW())/12+5),AT1189)</f>
        <v>0</v>
      </c>
      <c r="AV1189" s="304">
        <f ca="1">IF(AND(AR1189+AT1189&gt;0,AS1189+AU1189&gt;0),COUNTIF(AV$6:AV1188,"&gt;0")+1,0)</f>
        <v>0</v>
      </c>
    </row>
    <row r="1190" spans="41:48" x14ac:dyDescent="0.15">
      <c r="AO1190" s="304">
        <v>33</v>
      </c>
      <c r="AP1190" s="304">
        <v>3</v>
      </c>
      <c r="AQ1190" s="304">
        <v>9</v>
      </c>
      <c r="AR1190" s="306">
        <f ca="1">IF($AQ1190=1,IF(INDIRECT(ADDRESS(($AO1190-1)*3+$AP1190+5,$AQ1190+7))="",0,INDIRECT(ADDRESS(($AO1190-1)*3+$AP1190+5,$AQ1190+7))),IF(INDIRECT(ADDRESS(($AO1190-1)*3+$AP1190+5,$AQ1190+7))="",0,IF(COUNTIF(INDIRECT(ADDRESS(($AO1190-1)*36+($AP1190-1)*12+6,COLUMN())):INDIRECT(ADDRESS(($AO1190-1)*36+($AP1190-1)*12+$AQ1190+4,COLUMN())),INDIRECT(ADDRESS(($AO1190-1)*3+$AP1190+5,$AQ1190+7)))&gt;=1,0,INDIRECT(ADDRESS(($AO1190-1)*3+$AP1190+5,$AQ1190+7)))))</f>
        <v>0</v>
      </c>
      <c r="AS1190" s="304">
        <f ca="1">COUNTIF(INDIRECT("H"&amp;(ROW()+12*(($AO1190-1)*3+$AP1190)-ROW())/12+5):INDIRECT("S"&amp;(ROW()+12*(($AO1190-1)*3+$AP1190)-ROW())/12+5),AR1190)</f>
        <v>0</v>
      </c>
      <c r="AT1190" s="306">
        <f ca="1">IF($AQ1190=1,IF(INDIRECT(ADDRESS(($AO1190-1)*3+$AP1190+5,$AQ1190+20))="",0,INDIRECT(ADDRESS(($AO1190-1)*3+$AP1190+5,$AQ1190+20))),IF(INDIRECT(ADDRESS(($AO1190-1)*3+$AP1190+5,$AQ1190+20))="",0,IF(COUNTIF(INDIRECT(ADDRESS(($AO1190-1)*36+($AP1190-1)*12+6,COLUMN())):INDIRECT(ADDRESS(($AO1190-1)*36+($AP1190-1)*12+$AQ1190+4,COLUMN())),INDIRECT(ADDRESS(($AO1190-1)*3+$AP1190+5,$AQ1190+20)))&gt;=1,0,INDIRECT(ADDRESS(($AO1190-1)*3+$AP1190+5,$AQ1190+20)))))</f>
        <v>0</v>
      </c>
      <c r="AU1190" s="304">
        <f ca="1">COUNTIF(INDIRECT("U"&amp;(ROW()+12*(($AO1190-1)*3+$AP1190)-ROW())/12+5):INDIRECT("AF"&amp;(ROW()+12*(($AO1190-1)*3+$AP1190)-ROW())/12+5),AT1190)</f>
        <v>0</v>
      </c>
      <c r="AV1190" s="304">
        <f ca="1">IF(AND(AR1190+AT1190&gt;0,AS1190+AU1190&gt;0),COUNTIF(AV$6:AV1189,"&gt;0")+1,0)</f>
        <v>0</v>
      </c>
    </row>
    <row r="1191" spans="41:48" x14ac:dyDescent="0.15">
      <c r="AO1191" s="304">
        <v>33</v>
      </c>
      <c r="AP1191" s="304">
        <v>3</v>
      </c>
      <c r="AQ1191" s="304">
        <v>10</v>
      </c>
      <c r="AR1191" s="306">
        <f ca="1">IF($AQ1191=1,IF(INDIRECT(ADDRESS(($AO1191-1)*3+$AP1191+5,$AQ1191+7))="",0,INDIRECT(ADDRESS(($AO1191-1)*3+$AP1191+5,$AQ1191+7))),IF(INDIRECT(ADDRESS(($AO1191-1)*3+$AP1191+5,$AQ1191+7))="",0,IF(COUNTIF(INDIRECT(ADDRESS(($AO1191-1)*36+($AP1191-1)*12+6,COLUMN())):INDIRECT(ADDRESS(($AO1191-1)*36+($AP1191-1)*12+$AQ1191+4,COLUMN())),INDIRECT(ADDRESS(($AO1191-1)*3+$AP1191+5,$AQ1191+7)))&gt;=1,0,INDIRECT(ADDRESS(($AO1191-1)*3+$AP1191+5,$AQ1191+7)))))</f>
        <v>0</v>
      </c>
      <c r="AS1191" s="304">
        <f ca="1">COUNTIF(INDIRECT("H"&amp;(ROW()+12*(($AO1191-1)*3+$AP1191)-ROW())/12+5):INDIRECT("S"&amp;(ROW()+12*(($AO1191-1)*3+$AP1191)-ROW())/12+5),AR1191)</f>
        <v>0</v>
      </c>
      <c r="AT1191" s="306">
        <f ca="1">IF($AQ1191=1,IF(INDIRECT(ADDRESS(($AO1191-1)*3+$AP1191+5,$AQ1191+20))="",0,INDIRECT(ADDRESS(($AO1191-1)*3+$AP1191+5,$AQ1191+20))),IF(INDIRECT(ADDRESS(($AO1191-1)*3+$AP1191+5,$AQ1191+20))="",0,IF(COUNTIF(INDIRECT(ADDRESS(($AO1191-1)*36+($AP1191-1)*12+6,COLUMN())):INDIRECT(ADDRESS(($AO1191-1)*36+($AP1191-1)*12+$AQ1191+4,COLUMN())),INDIRECT(ADDRESS(($AO1191-1)*3+$AP1191+5,$AQ1191+20)))&gt;=1,0,INDIRECT(ADDRESS(($AO1191-1)*3+$AP1191+5,$AQ1191+20)))))</f>
        <v>0</v>
      </c>
      <c r="AU1191" s="304">
        <f ca="1">COUNTIF(INDIRECT("U"&amp;(ROW()+12*(($AO1191-1)*3+$AP1191)-ROW())/12+5):INDIRECT("AF"&amp;(ROW()+12*(($AO1191-1)*3+$AP1191)-ROW())/12+5),AT1191)</f>
        <v>0</v>
      </c>
      <c r="AV1191" s="304">
        <f ca="1">IF(AND(AR1191+AT1191&gt;0,AS1191+AU1191&gt;0),COUNTIF(AV$6:AV1190,"&gt;0")+1,0)</f>
        <v>0</v>
      </c>
    </row>
    <row r="1192" spans="41:48" x14ac:dyDescent="0.15">
      <c r="AO1192" s="304">
        <v>33</v>
      </c>
      <c r="AP1192" s="304">
        <v>3</v>
      </c>
      <c r="AQ1192" s="304">
        <v>11</v>
      </c>
      <c r="AR1192" s="306">
        <f ca="1">IF($AQ1192=1,IF(INDIRECT(ADDRESS(($AO1192-1)*3+$AP1192+5,$AQ1192+7))="",0,INDIRECT(ADDRESS(($AO1192-1)*3+$AP1192+5,$AQ1192+7))),IF(INDIRECT(ADDRESS(($AO1192-1)*3+$AP1192+5,$AQ1192+7))="",0,IF(COUNTIF(INDIRECT(ADDRESS(($AO1192-1)*36+($AP1192-1)*12+6,COLUMN())):INDIRECT(ADDRESS(($AO1192-1)*36+($AP1192-1)*12+$AQ1192+4,COLUMN())),INDIRECT(ADDRESS(($AO1192-1)*3+$AP1192+5,$AQ1192+7)))&gt;=1,0,INDIRECT(ADDRESS(($AO1192-1)*3+$AP1192+5,$AQ1192+7)))))</f>
        <v>0</v>
      </c>
      <c r="AS1192" s="304">
        <f ca="1">COUNTIF(INDIRECT("H"&amp;(ROW()+12*(($AO1192-1)*3+$AP1192)-ROW())/12+5):INDIRECT("S"&amp;(ROW()+12*(($AO1192-1)*3+$AP1192)-ROW())/12+5),AR1192)</f>
        <v>0</v>
      </c>
      <c r="AT1192" s="306">
        <f ca="1">IF($AQ1192=1,IF(INDIRECT(ADDRESS(($AO1192-1)*3+$AP1192+5,$AQ1192+20))="",0,INDIRECT(ADDRESS(($AO1192-1)*3+$AP1192+5,$AQ1192+20))),IF(INDIRECT(ADDRESS(($AO1192-1)*3+$AP1192+5,$AQ1192+20))="",0,IF(COUNTIF(INDIRECT(ADDRESS(($AO1192-1)*36+($AP1192-1)*12+6,COLUMN())):INDIRECT(ADDRESS(($AO1192-1)*36+($AP1192-1)*12+$AQ1192+4,COLUMN())),INDIRECT(ADDRESS(($AO1192-1)*3+$AP1192+5,$AQ1192+20)))&gt;=1,0,INDIRECT(ADDRESS(($AO1192-1)*3+$AP1192+5,$AQ1192+20)))))</f>
        <v>0</v>
      </c>
      <c r="AU1192" s="304">
        <f ca="1">COUNTIF(INDIRECT("U"&amp;(ROW()+12*(($AO1192-1)*3+$AP1192)-ROW())/12+5):INDIRECT("AF"&amp;(ROW()+12*(($AO1192-1)*3+$AP1192)-ROW())/12+5),AT1192)</f>
        <v>0</v>
      </c>
      <c r="AV1192" s="304">
        <f ca="1">IF(AND(AR1192+AT1192&gt;0,AS1192+AU1192&gt;0),COUNTIF(AV$6:AV1191,"&gt;0")+1,0)</f>
        <v>0</v>
      </c>
    </row>
    <row r="1193" spans="41:48" x14ac:dyDescent="0.15">
      <c r="AO1193" s="304">
        <v>33</v>
      </c>
      <c r="AP1193" s="304">
        <v>3</v>
      </c>
      <c r="AQ1193" s="304">
        <v>12</v>
      </c>
      <c r="AR1193" s="306">
        <f ca="1">IF($AQ1193=1,IF(INDIRECT(ADDRESS(($AO1193-1)*3+$AP1193+5,$AQ1193+7))="",0,INDIRECT(ADDRESS(($AO1193-1)*3+$AP1193+5,$AQ1193+7))),IF(INDIRECT(ADDRESS(($AO1193-1)*3+$AP1193+5,$AQ1193+7))="",0,IF(COUNTIF(INDIRECT(ADDRESS(($AO1193-1)*36+($AP1193-1)*12+6,COLUMN())):INDIRECT(ADDRESS(($AO1193-1)*36+($AP1193-1)*12+$AQ1193+4,COLUMN())),INDIRECT(ADDRESS(($AO1193-1)*3+$AP1193+5,$AQ1193+7)))&gt;=1,0,INDIRECT(ADDRESS(($AO1193-1)*3+$AP1193+5,$AQ1193+7)))))</f>
        <v>0</v>
      </c>
      <c r="AS1193" s="304">
        <f ca="1">COUNTIF(INDIRECT("H"&amp;(ROW()+12*(($AO1193-1)*3+$AP1193)-ROW())/12+5):INDIRECT("S"&amp;(ROW()+12*(($AO1193-1)*3+$AP1193)-ROW())/12+5),AR1193)</f>
        <v>0</v>
      </c>
      <c r="AT1193" s="306">
        <f ca="1">IF($AQ1193=1,IF(INDIRECT(ADDRESS(($AO1193-1)*3+$AP1193+5,$AQ1193+20))="",0,INDIRECT(ADDRESS(($AO1193-1)*3+$AP1193+5,$AQ1193+20))),IF(INDIRECT(ADDRESS(($AO1193-1)*3+$AP1193+5,$AQ1193+20))="",0,IF(COUNTIF(INDIRECT(ADDRESS(($AO1193-1)*36+($AP1193-1)*12+6,COLUMN())):INDIRECT(ADDRESS(($AO1193-1)*36+($AP1193-1)*12+$AQ1193+4,COLUMN())),INDIRECT(ADDRESS(($AO1193-1)*3+$AP1193+5,$AQ1193+20)))&gt;=1,0,INDIRECT(ADDRESS(($AO1193-1)*3+$AP1193+5,$AQ1193+20)))))</f>
        <v>0</v>
      </c>
      <c r="AU1193" s="304">
        <f ca="1">COUNTIF(INDIRECT("U"&amp;(ROW()+12*(($AO1193-1)*3+$AP1193)-ROW())/12+5):INDIRECT("AF"&amp;(ROW()+12*(($AO1193-1)*3+$AP1193)-ROW())/12+5),AT1193)</f>
        <v>0</v>
      </c>
      <c r="AV1193" s="304">
        <f ca="1">IF(AND(AR1193+AT1193&gt;0,AS1193+AU1193&gt;0),COUNTIF(AV$6:AV1192,"&gt;0")+1,0)</f>
        <v>0</v>
      </c>
    </row>
    <row r="1194" spans="41:48" x14ac:dyDescent="0.15">
      <c r="AO1194" s="304">
        <v>34</v>
      </c>
      <c r="AP1194" s="304">
        <v>1</v>
      </c>
      <c r="AQ1194" s="304">
        <v>1</v>
      </c>
      <c r="AR1194" s="306">
        <f ca="1">IF($AQ1194=1,IF(INDIRECT(ADDRESS(($AO1194-1)*3+$AP1194+5,$AQ1194+7))="",0,INDIRECT(ADDRESS(($AO1194-1)*3+$AP1194+5,$AQ1194+7))),IF(INDIRECT(ADDRESS(($AO1194-1)*3+$AP1194+5,$AQ1194+7))="",0,IF(COUNTIF(INDIRECT(ADDRESS(($AO1194-1)*36+($AP1194-1)*12+6,COLUMN())):INDIRECT(ADDRESS(($AO1194-1)*36+($AP1194-1)*12+$AQ1194+4,COLUMN())),INDIRECT(ADDRESS(($AO1194-1)*3+$AP1194+5,$AQ1194+7)))&gt;=1,0,INDIRECT(ADDRESS(($AO1194-1)*3+$AP1194+5,$AQ1194+7)))))</f>
        <v>0</v>
      </c>
      <c r="AS1194" s="304">
        <f ca="1">COUNTIF(INDIRECT("H"&amp;(ROW()+12*(($AO1194-1)*3+$AP1194)-ROW())/12+5):INDIRECT("S"&amp;(ROW()+12*(($AO1194-1)*3+$AP1194)-ROW())/12+5),AR1194)</f>
        <v>0</v>
      </c>
      <c r="AT1194" s="306">
        <f ca="1">IF($AQ1194=1,IF(INDIRECT(ADDRESS(($AO1194-1)*3+$AP1194+5,$AQ1194+20))="",0,INDIRECT(ADDRESS(($AO1194-1)*3+$AP1194+5,$AQ1194+20))),IF(INDIRECT(ADDRESS(($AO1194-1)*3+$AP1194+5,$AQ1194+20))="",0,IF(COUNTIF(INDIRECT(ADDRESS(($AO1194-1)*36+($AP1194-1)*12+6,COLUMN())):INDIRECT(ADDRESS(($AO1194-1)*36+($AP1194-1)*12+$AQ1194+4,COLUMN())),INDIRECT(ADDRESS(($AO1194-1)*3+$AP1194+5,$AQ1194+20)))&gt;=1,0,INDIRECT(ADDRESS(($AO1194-1)*3+$AP1194+5,$AQ1194+20)))))</f>
        <v>0</v>
      </c>
      <c r="AU1194" s="304">
        <f ca="1">COUNTIF(INDIRECT("U"&amp;(ROW()+12*(($AO1194-1)*3+$AP1194)-ROW())/12+5):INDIRECT("AF"&amp;(ROW()+12*(($AO1194-1)*3+$AP1194)-ROW())/12+5),AT1194)</f>
        <v>0</v>
      </c>
      <c r="AV1194" s="304">
        <f ca="1">IF(AND(AR1194+AT1194&gt;0,AS1194+AU1194&gt;0),COUNTIF(AV$6:AV1193,"&gt;0")+1,0)</f>
        <v>0</v>
      </c>
    </row>
    <row r="1195" spans="41:48" x14ac:dyDescent="0.15">
      <c r="AO1195" s="304">
        <v>34</v>
      </c>
      <c r="AP1195" s="304">
        <v>1</v>
      </c>
      <c r="AQ1195" s="304">
        <v>2</v>
      </c>
      <c r="AR1195" s="306">
        <f ca="1">IF($AQ1195=1,IF(INDIRECT(ADDRESS(($AO1195-1)*3+$AP1195+5,$AQ1195+7))="",0,INDIRECT(ADDRESS(($AO1195-1)*3+$AP1195+5,$AQ1195+7))),IF(INDIRECT(ADDRESS(($AO1195-1)*3+$AP1195+5,$AQ1195+7))="",0,IF(COUNTIF(INDIRECT(ADDRESS(($AO1195-1)*36+($AP1195-1)*12+6,COLUMN())):INDIRECT(ADDRESS(($AO1195-1)*36+($AP1195-1)*12+$AQ1195+4,COLUMN())),INDIRECT(ADDRESS(($AO1195-1)*3+$AP1195+5,$AQ1195+7)))&gt;=1,0,INDIRECT(ADDRESS(($AO1195-1)*3+$AP1195+5,$AQ1195+7)))))</f>
        <v>0</v>
      </c>
      <c r="AS1195" s="304">
        <f ca="1">COUNTIF(INDIRECT("H"&amp;(ROW()+12*(($AO1195-1)*3+$AP1195)-ROW())/12+5):INDIRECT("S"&amp;(ROW()+12*(($AO1195-1)*3+$AP1195)-ROW())/12+5),AR1195)</f>
        <v>0</v>
      </c>
      <c r="AT1195" s="306">
        <f ca="1">IF($AQ1195=1,IF(INDIRECT(ADDRESS(($AO1195-1)*3+$AP1195+5,$AQ1195+20))="",0,INDIRECT(ADDRESS(($AO1195-1)*3+$AP1195+5,$AQ1195+20))),IF(INDIRECT(ADDRESS(($AO1195-1)*3+$AP1195+5,$AQ1195+20))="",0,IF(COUNTIF(INDIRECT(ADDRESS(($AO1195-1)*36+($AP1195-1)*12+6,COLUMN())):INDIRECT(ADDRESS(($AO1195-1)*36+($AP1195-1)*12+$AQ1195+4,COLUMN())),INDIRECT(ADDRESS(($AO1195-1)*3+$AP1195+5,$AQ1195+20)))&gt;=1,0,INDIRECT(ADDRESS(($AO1195-1)*3+$AP1195+5,$AQ1195+20)))))</f>
        <v>0</v>
      </c>
      <c r="AU1195" s="304">
        <f ca="1">COUNTIF(INDIRECT("U"&amp;(ROW()+12*(($AO1195-1)*3+$AP1195)-ROW())/12+5):INDIRECT("AF"&amp;(ROW()+12*(($AO1195-1)*3+$AP1195)-ROW())/12+5),AT1195)</f>
        <v>0</v>
      </c>
      <c r="AV1195" s="304">
        <f ca="1">IF(AND(AR1195+AT1195&gt;0,AS1195+AU1195&gt;0),COUNTIF(AV$6:AV1194,"&gt;0")+1,0)</f>
        <v>0</v>
      </c>
    </row>
    <row r="1196" spans="41:48" x14ac:dyDescent="0.15">
      <c r="AO1196" s="304">
        <v>34</v>
      </c>
      <c r="AP1196" s="304">
        <v>1</v>
      </c>
      <c r="AQ1196" s="304">
        <v>3</v>
      </c>
      <c r="AR1196" s="306">
        <f ca="1">IF($AQ1196=1,IF(INDIRECT(ADDRESS(($AO1196-1)*3+$AP1196+5,$AQ1196+7))="",0,INDIRECT(ADDRESS(($AO1196-1)*3+$AP1196+5,$AQ1196+7))),IF(INDIRECT(ADDRESS(($AO1196-1)*3+$AP1196+5,$AQ1196+7))="",0,IF(COUNTIF(INDIRECT(ADDRESS(($AO1196-1)*36+($AP1196-1)*12+6,COLUMN())):INDIRECT(ADDRESS(($AO1196-1)*36+($AP1196-1)*12+$AQ1196+4,COLUMN())),INDIRECT(ADDRESS(($AO1196-1)*3+$AP1196+5,$AQ1196+7)))&gt;=1,0,INDIRECT(ADDRESS(($AO1196-1)*3+$AP1196+5,$AQ1196+7)))))</f>
        <v>0</v>
      </c>
      <c r="AS1196" s="304">
        <f ca="1">COUNTIF(INDIRECT("H"&amp;(ROW()+12*(($AO1196-1)*3+$AP1196)-ROW())/12+5):INDIRECT("S"&amp;(ROW()+12*(($AO1196-1)*3+$AP1196)-ROW())/12+5),AR1196)</f>
        <v>0</v>
      </c>
      <c r="AT1196" s="306">
        <f ca="1">IF($AQ1196=1,IF(INDIRECT(ADDRESS(($AO1196-1)*3+$AP1196+5,$AQ1196+20))="",0,INDIRECT(ADDRESS(($AO1196-1)*3+$AP1196+5,$AQ1196+20))),IF(INDIRECT(ADDRESS(($AO1196-1)*3+$AP1196+5,$AQ1196+20))="",0,IF(COUNTIF(INDIRECT(ADDRESS(($AO1196-1)*36+($AP1196-1)*12+6,COLUMN())):INDIRECT(ADDRESS(($AO1196-1)*36+($AP1196-1)*12+$AQ1196+4,COLUMN())),INDIRECT(ADDRESS(($AO1196-1)*3+$AP1196+5,$AQ1196+20)))&gt;=1,0,INDIRECT(ADDRESS(($AO1196-1)*3+$AP1196+5,$AQ1196+20)))))</f>
        <v>0</v>
      </c>
      <c r="AU1196" s="304">
        <f ca="1">COUNTIF(INDIRECT("U"&amp;(ROW()+12*(($AO1196-1)*3+$AP1196)-ROW())/12+5):INDIRECT("AF"&amp;(ROW()+12*(($AO1196-1)*3+$AP1196)-ROW())/12+5),AT1196)</f>
        <v>0</v>
      </c>
      <c r="AV1196" s="304">
        <f ca="1">IF(AND(AR1196+AT1196&gt;0,AS1196+AU1196&gt;0),COUNTIF(AV$6:AV1195,"&gt;0")+1,0)</f>
        <v>0</v>
      </c>
    </row>
    <row r="1197" spans="41:48" x14ac:dyDescent="0.15">
      <c r="AO1197" s="304">
        <v>34</v>
      </c>
      <c r="AP1197" s="304">
        <v>1</v>
      </c>
      <c r="AQ1197" s="304">
        <v>4</v>
      </c>
      <c r="AR1197" s="306">
        <f ca="1">IF($AQ1197=1,IF(INDIRECT(ADDRESS(($AO1197-1)*3+$AP1197+5,$AQ1197+7))="",0,INDIRECT(ADDRESS(($AO1197-1)*3+$AP1197+5,$AQ1197+7))),IF(INDIRECT(ADDRESS(($AO1197-1)*3+$AP1197+5,$AQ1197+7))="",0,IF(COUNTIF(INDIRECT(ADDRESS(($AO1197-1)*36+($AP1197-1)*12+6,COLUMN())):INDIRECT(ADDRESS(($AO1197-1)*36+($AP1197-1)*12+$AQ1197+4,COLUMN())),INDIRECT(ADDRESS(($AO1197-1)*3+$AP1197+5,$AQ1197+7)))&gt;=1,0,INDIRECT(ADDRESS(($AO1197-1)*3+$AP1197+5,$AQ1197+7)))))</f>
        <v>0</v>
      </c>
      <c r="AS1197" s="304">
        <f ca="1">COUNTIF(INDIRECT("H"&amp;(ROW()+12*(($AO1197-1)*3+$AP1197)-ROW())/12+5):INDIRECT("S"&amp;(ROW()+12*(($AO1197-1)*3+$AP1197)-ROW())/12+5),AR1197)</f>
        <v>0</v>
      </c>
      <c r="AT1197" s="306">
        <f ca="1">IF($AQ1197=1,IF(INDIRECT(ADDRESS(($AO1197-1)*3+$AP1197+5,$AQ1197+20))="",0,INDIRECT(ADDRESS(($AO1197-1)*3+$AP1197+5,$AQ1197+20))),IF(INDIRECT(ADDRESS(($AO1197-1)*3+$AP1197+5,$AQ1197+20))="",0,IF(COUNTIF(INDIRECT(ADDRESS(($AO1197-1)*36+($AP1197-1)*12+6,COLUMN())):INDIRECT(ADDRESS(($AO1197-1)*36+($AP1197-1)*12+$AQ1197+4,COLUMN())),INDIRECT(ADDRESS(($AO1197-1)*3+$AP1197+5,$AQ1197+20)))&gt;=1,0,INDIRECT(ADDRESS(($AO1197-1)*3+$AP1197+5,$AQ1197+20)))))</f>
        <v>0</v>
      </c>
      <c r="AU1197" s="304">
        <f ca="1">COUNTIF(INDIRECT("U"&amp;(ROW()+12*(($AO1197-1)*3+$AP1197)-ROW())/12+5):INDIRECT("AF"&amp;(ROW()+12*(($AO1197-1)*3+$AP1197)-ROW())/12+5),AT1197)</f>
        <v>0</v>
      </c>
      <c r="AV1197" s="304">
        <f ca="1">IF(AND(AR1197+AT1197&gt;0,AS1197+AU1197&gt;0),COUNTIF(AV$6:AV1196,"&gt;0")+1,0)</f>
        <v>0</v>
      </c>
    </row>
    <row r="1198" spans="41:48" x14ac:dyDescent="0.15">
      <c r="AO1198" s="304">
        <v>34</v>
      </c>
      <c r="AP1198" s="304">
        <v>1</v>
      </c>
      <c r="AQ1198" s="304">
        <v>5</v>
      </c>
      <c r="AR1198" s="306">
        <f ca="1">IF($AQ1198=1,IF(INDIRECT(ADDRESS(($AO1198-1)*3+$AP1198+5,$AQ1198+7))="",0,INDIRECT(ADDRESS(($AO1198-1)*3+$AP1198+5,$AQ1198+7))),IF(INDIRECT(ADDRESS(($AO1198-1)*3+$AP1198+5,$AQ1198+7))="",0,IF(COUNTIF(INDIRECT(ADDRESS(($AO1198-1)*36+($AP1198-1)*12+6,COLUMN())):INDIRECT(ADDRESS(($AO1198-1)*36+($AP1198-1)*12+$AQ1198+4,COLUMN())),INDIRECT(ADDRESS(($AO1198-1)*3+$AP1198+5,$AQ1198+7)))&gt;=1,0,INDIRECT(ADDRESS(($AO1198-1)*3+$AP1198+5,$AQ1198+7)))))</f>
        <v>0</v>
      </c>
      <c r="AS1198" s="304">
        <f ca="1">COUNTIF(INDIRECT("H"&amp;(ROW()+12*(($AO1198-1)*3+$AP1198)-ROW())/12+5):INDIRECT("S"&amp;(ROW()+12*(($AO1198-1)*3+$AP1198)-ROW())/12+5),AR1198)</f>
        <v>0</v>
      </c>
      <c r="AT1198" s="306">
        <f ca="1">IF($AQ1198=1,IF(INDIRECT(ADDRESS(($AO1198-1)*3+$AP1198+5,$AQ1198+20))="",0,INDIRECT(ADDRESS(($AO1198-1)*3+$AP1198+5,$AQ1198+20))),IF(INDIRECT(ADDRESS(($AO1198-1)*3+$AP1198+5,$AQ1198+20))="",0,IF(COUNTIF(INDIRECT(ADDRESS(($AO1198-1)*36+($AP1198-1)*12+6,COLUMN())):INDIRECT(ADDRESS(($AO1198-1)*36+($AP1198-1)*12+$AQ1198+4,COLUMN())),INDIRECT(ADDRESS(($AO1198-1)*3+$AP1198+5,$AQ1198+20)))&gt;=1,0,INDIRECT(ADDRESS(($AO1198-1)*3+$AP1198+5,$AQ1198+20)))))</f>
        <v>0</v>
      </c>
      <c r="AU1198" s="304">
        <f ca="1">COUNTIF(INDIRECT("U"&amp;(ROW()+12*(($AO1198-1)*3+$AP1198)-ROW())/12+5):INDIRECT("AF"&amp;(ROW()+12*(($AO1198-1)*3+$AP1198)-ROW())/12+5),AT1198)</f>
        <v>0</v>
      </c>
      <c r="AV1198" s="304">
        <f ca="1">IF(AND(AR1198+AT1198&gt;0,AS1198+AU1198&gt;0),COUNTIF(AV$6:AV1197,"&gt;0")+1,0)</f>
        <v>0</v>
      </c>
    </row>
    <row r="1199" spans="41:48" x14ac:dyDescent="0.15">
      <c r="AO1199" s="304">
        <v>34</v>
      </c>
      <c r="AP1199" s="304">
        <v>1</v>
      </c>
      <c r="AQ1199" s="304">
        <v>6</v>
      </c>
      <c r="AR1199" s="306">
        <f ca="1">IF($AQ1199=1,IF(INDIRECT(ADDRESS(($AO1199-1)*3+$AP1199+5,$AQ1199+7))="",0,INDIRECT(ADDRESS(($AO1199-1)*3+$AP1199+5,$AQ1199+7))),IF(INDIRECT(ADDRESS(($AO1199-1)*3+$AP1199+5,$AQ1199+7))="",0,IF(COUNTIF(INDIRECT(ADDRESS(($AO1199-1)*36+($AP1199-1)*12+6,COLUMN())):INDIRECT(ADDRESS(($AO1199-1)*36+($AP1199-1)*12+$AQ1199+4,COLUMN())),INDIRECT(ADDRESS(($AO1199-1)*3+$AP1199+5,$AQ1199+7)))&gt;=1,0,INDIRECT(ADDRESS(($AO1199-1)*3+$AP1199+5,$AQ1199+7)))))</f>
        <v>0</v>
      </c>
      <c r="AS1199" s="304">
        <f ca="1">COUNTIF(INDIRECT("H"&amp;(ROW()+12*(($AO1199-1)*3+$AP1199)-ROW())/12+5):INDIRECT("S"&amp;(ROW()+12*(($AO1199-1)*3+$AP1199)-ROW())/12+5),AR1199)</f>
        <v>0</v>
      </c>
      <c r="AT1199" s="306">
        <f ca="1">IF($AQ1199=1,IF(INDIRECT(ADDRESS(($AO1199-1)*3+$AP1199+5,$AQ1199+20))="",0,INDIRECT(ADDRESS(($AO1199-1)*3+$AP1199+5,$AQ1199+20))),IF(INDIRECT(ADDRESS(($AO1199-1)*3+$AP1199+5,$AQ1199+20))="",0,IF(COUNTIF(INDIRECT(ADDRESS(($AO1199-1)*36+($AP1199-1)*12+6,COLUMN())):INDIRECT(ADDRESS(($AO1199-1)*36+($AP1199-1)*12+$AQ1199+4,COLUMN())),INDIRECT(ADDRESS(($AO1199-1)*3+$AP1199+5,$AQ1199+20)))&gt;=1,0,INDIRECT(ADDRESS(($AO1199-1)*3+$AP1199+5,$AQ1199+20)))))</f>
        <v>0</v>
      </c>
      <c r="AU1199" s="304">
        <f ca="1">COUNTIF(INDIRECT("U"&amp;(ROW()+12*(($AO1199-1)*3+$AP1199)-ROW())/12+5):INDIRECT("AF"&amp;(ROW()+12*(($AO1199-1)*3+$AP1199)-ROW())/12+5),AT1199)</f>
        <v>0</v>
      </c>
      <c r="AV1199" s="304">
        <f ca="1">IF(AND(AR1199+AT1199&gt;0,AS1199+AU1199&gt;0),COUNTIF(AV$6:AV1198,"&gt;0")+1,0)</f>
        <v>0</v>
      </c>
    </row>
    <row r="1200" spans="41:48" x14ac:dyDescent="0.15">
      <c r="AO1200" s="304">
        <v>34</v>
      </c>
      <c r="AP1200" s="304">
        <v>1</v>
      </c>
      <c r="AQ1200" s="304">
        <v>7</v>
      </c>
      <c r="AR1200" s="306">
        <f ca="1">IF($AQ1200=1,IF(INDIRECT(ADDRESS(($AO1200-1)*3+$AP1200+5,$AQ1200+7))="",0,INDIRECT(ADDRESS(($AO1200-1)*3+$AP1200+5,$AQ1200+7))),IF(INDIRECT(ADDRESS(($AO1200-1)*3+$AP1200+5,$AQ1200+7))="",0,IF(COUNTIF(INDIRECT(ADDRESS(($AO1200-1)*36+($AP1200-1)*12+6,COLUMN())):INDIRECT(ADDRESS(($AO1200-1)*36+($AP1200-1)*12+$AQ1200+4,COLUMN())),INDIRECT(ADDRESS(($AO1200-1)*3+$AP1200+5,$AQ1200+7)))&gt;=1,0,INDIRECT(ADDRESS(($AO1200-1)*3+$AP1200+5,$AQ1200+7)))))</f>
        <v>0</v>
      </c>
      <c r="AS1200" s="304">
        <f ca="1">COUNTIF(INDIRECT("H"&amp;(ROW()+12*(($AO1200-1)*3+$AP1200)-ROW())/12+5):INDIRECT("S"&amp;(ROW()+12*(($AO1200-1)*3+$AP1200)-ROW())/12+5),AR1200)</f>
        <v>0</v>
      </c>
      <c r="AT1200" s="306">
        <f ca="1">IF($AQ1200=1,IF(INDIRECT(ADDRESS(($AO1200-1)*3+$AP1200+5,$AQ1200+20))="",0,INDIRECT(ADDRESS(($AO1200-1)*3+$AP1200+5,$AQ1200+20))),IF(INDIRECT(ADDRESS(($AO1200-1)*3+$AP1200+5,$AQ1200+20))="",0,IF(COUNTIF(INDIRECT(ADDRESS(($AO1200-1)*36+($AP1200-1)*12+6,COLUMN())):INDIRECT(ADDRESS(($AO1200-1)*36+($AP1200-1)*12+$AQ1200+4,COLUMN())),INDIRECT(ADDRESS(($AO1200-1)*3+$AP1200+5,$AQ1200+20)))&gt;=1,0,INDIRECT(ADDRESS(($AO1200-1)*3+$AP1200+5,$AQ1200+20)))))</f>
        <v>0</v>
      </c>
      <c r="AU1200" s="304">
        <f ca="1">COUNTIF(INDIRECT("U"&amp;(ROW()+12*(($AO1200-1)*3+$AP1200)-ROW())/12+5):INDIRECT("AF"&amp;(ROW()+12*(($AO1200-1)*3+$AP1200)-ROW())/12+5),AT1200)</f>
        <v>0</v>
      </c>
      <c r="AV1200" s="304">
        <f ca="1">IF(AND(AR1200+AT1200&gt;0,AS1200+AU1200&gt;0),COUNTIF(AV$6:AV1199,"&gt;0")+1,0)</f>
        <v>0</v>
      </c>
    </row>
    <row r="1201" spans="41:48" x14ac:dyDescent="0.15">
      <c r="AO1201" s="304">
        <v>34</v>
      </c>
      <c r="AP1201" s="304">
        <v>1</v>
      </c>
      <c r="AQ1201" s="304">
        <v>8</v>
      </c>
      <c r="AR1201" s="306">
        <f ca="1">IF($AQ1201=1,IF(INDIRECT(ADDRESS(($AO1201-1)*3+$AP1201+5,$AQ1201+7))="",0,INDIRECT(ADDRESS(($AO1201-1)*3+$AP1201+5,$AQ1201+7))),IF(INDIRECT(ADDRESS(($AO1201-1)*3+$AP1201+5,$AQ1201+7))="",0,IF(COUNTIF(INDIRECT(ADDRESS(($AO1201-1)*36+($AP1201-1)*12+6,COLUMN())):INDIRECT(ADDRESS(($AO1201-1)*36+($AP1201-1)*12+$AQ1201+4,COLUMN())),INDIRECT(ADDRESS(($AO1201-1)*3+$AP1201+5,$AQ1201+7)))&gt;=1,0,INDIRECT(ADDRESS(($AO1201-1)*3+$AP1201+5,$AQ1201+7)))))</f>
        <v>0</v>
      </c>
      <c r="AS1201" s="304">
        <f ca="1">COUNTIF(INDIRECT("H"&amp;(ROW()+12*(($AO1201-1)*3+$AP1201)-ROW())/12+5):INDIRECT("S"&amp;(ROW()+12*(($AO1201-1)*3+$AP1201)-ROW())/12+5),AR1201)</f>
        <v>0</v>
      </c>
      <c r="AT1201" s="306">
        <f ca="1">IF($AQ1201=1,IF(INDIRECT(ADDRESS(($AO1201-1)*3+$AP1201+5,$AQ1201+20))="",0,INDIRECT(ADDRESS(($AO1201-1)*3+$AP1201+5,$AQ1201+20))),IF(INDIRECT(ADDRESS(($AO1201-1)*3+$AP1201+5,$AQ1201+20))="",0,IF(COUNTIF(INDIRECT(ADDRESS(($AO1201-1)*36+($AP1201-1)*12+6,COLUMN())):INDIRECT(ADDRESS(($AO1201-1)*36+($AP1201-1)*12+$AQ1201+4,COLUMN())),INDIRECT(ADDRESS(($AO1201-1)*3+$AP1201+5,$AQ1201+20)))&gt;=1,0,INDIRECT(ADDRESS(($AO1201-1)*3+$AP1201+5,$AQ1201+20)))))</f>
        <v>0</v>
      </c>
      <c r="AU1201" s="304">
        <f ca="1">COUNTIF(INDIRECT("U"&amp;(ROW()+12*(($AO1201-1)*3+$AP1201)-ROW())/12+5):INDIRECT("AF"&amp;(ROW()+12*(($AO1201-1)*3+$AP1201)-ROW())/12+5),AT1201)</f>
        <v>0</v>
      </c>
      <c r="AV1201" s="304">
        <f ca="1">IF(AND(AR1201+AT1201&gt;0,AS1201+AU1201&gt;0),COUNTIF(AV$6:AV1200,"&gt;0")+1,0)</f>
        <v>0</v>
      </c>
    </row>
    <row r="1202" spans="41:48" x14ac:dyDescent="0.15">
      <c r="AO1202" s="304">
        <v>34</v>
      </c>
      <c r="AP1202" s="304">
        <v>1</v>
      </c>
      <c r="AQ1202" s="304">
        <v>9</v>
      </c>
      <c r="AR1202" s="306">
        <f ca="1">IF($AQ1202=1,IF(INDIRECT(ADDRESS(($AO1202-1)*3+$AP1202+5,$AQ1202+7))="",0,INDIRECT(ADDRESS(($AO1202-1)*3+$AP1202+5,$AQ1202+7))),IF(INDIRECT(ADDRESS(($AO1202-1)*3+$AP1202+5,$AQ1202+7))="",0,IF(COUNTIF(INDIRECT(ADDRESS(($AO1202-1)*36+($AP1202-1)*12+6,COLUMN())):INDIRECT(ADDRESS(($AO1202-1)*36+($AP1202-1)*12+$AQ1202+4,COLUMN())),INDIRECT(ADDRESS(($AO1202-1)*3+$AP1202+5,$AQ1202+7)))&gt;=1,0,INDIRECT(ADDRESS(($AO1202-1)*3+$AP1202+5,$AQ1202+7)))))</f>
        <v>0</v>
      </c>
      <c r="AS1202" s="304">
        <f ca="1">COUNTIF(INDIRECT("H"&amp;(ROW()+12*(($AO1202-1)*3+$AP1202)-ROW())/12+5):INDIRECT("S"&amp;(ROW()+12*(($AO1202-1)*3+$AP1202)-ROW())/12+5),AR1202)</f>
        <v>0</v>
      </c>
      <c r="AT1202" s="306">
        <f ca="1">IF($AQ1202=1,IF(INDIRECT(ADDRESS(($AO1202-1)*3+$AP1202+5,$AQ1202+20))="",0,INDIRECT(ADDRESS(($AO1202-1)*3+$AP1202+5,$AQ1202+20))),IF(INDIRECT(ADDRESS(($AO1202-1)*3+$AP1202+5,$AQ1202+20))="",0,IF(COUNTIF(INDIRECT(ADDRESS(($AO1202-1)*36+($AP1202-1)*12+6,COLUMN())):INDIRECT(ADDRESS(($AO1202-1)*36+($AP1202-1)*12+$AQ1202+4,COLUMN())),INDIRECT(ADDRESS(($AO1202-1)*3+$AP1202+5,$AQ1202+20)))&gt;=1,0,INDIRECT(ADDRESS(($AO1202-1)*3+$AP1202+5,$AQ1202+20)))))</f>
        <v>0</v>
      </c>
      <c r="AU1202" s="304">
        <f ca="1">COUNTIF(INDIRECT("U"&amp;(ROW()+12*(($AO1202-1)*3+$AP1202)-ROW())/12+5):INDIRECT("AF"&amp;(ROW()+12*(($AO1202-1)*3+$AP1202)-ROW())/12+5),AT1202)</f>
        <v>0</v>
      </c>
      <c r="AV1202" s="304">
        <f ca="1">IF(AND(AR1202+AT1202&gt;0,AS1202+AU1202&gt;0),COUNTIF(AV$6:AV1201,"&gt;0")+1,0)</f>
        <v>0</v>
      </c>
    </row>
    <row r="1203" spans="41:48" x14ac:dyDescent="0.15">
      <c r="AO1203" s="304">
        <v>34</v>
      </c>
      <c r="AP1203" s="304">
        <v>1</v>
      </c>
      <c r="AQ1203" s="304">
        <v>10</v>
      </c>
      <c r="AR1203" s="306">
        <f ca="1">IF($AQ1203=1,IF(INDIRECT(ADDRESS(($AO1203-1)*3+$AP1203+5,$AQ1203+7))="",0,INDIRECT(ADDRESS(($AO1203-1)*3+$AP1203+5,$AQ1203+7))),IF(INDIRECT(ADDRESS(($AO1203-1)*3+$AP1203+5,$AQ1203+7))="",0,IF(COUNTIF(INDIRECT(ADDRESS(($AO1203-1)*36+($AP1203-1)*12+6,COLUMN())):INDIRECT(ADDRESS(($AO1203-1)*36+($AP1203-1)*12+$AQ1203+4,COLUMN())),INDIRECT(ADDRESS(($AO1203-1)*3+$AP1203+5,$AQ1203+7)))&gt;=1,0,INDIRECT(ADDRESS(($AO1203-1)*3+$AP1203+5,$AQ1203+7)))))</f>
        <v>0</v>
      </c>
      <c r="AS1203" s="304">
        <f ca="1">COUNTIF(INDIRECT("H"&amp;(ROW()+12*(($AO1203-1)*3+$AP1203)-ROW())/12+5):INDIRECT("S"&amp;(ROW()+12*(($AO1203-1)*3+$AP1203)-ROW())/12+5),AR1203)</f>
        <v>0</v>
      </c>
      <c r="AT1203" s="306">
        <f ca="1">IF($AQ1203=1,IF(INDIRECT(ADDRESS(($AO1203-1)*3+$AP1203+5,$AQ1203+20))="",0,INDIRECT(ADDRESS(($AO1203-1)*3+$AP1203+5,$AQ1203+20))),IF(INDIRECT(ADDRESS(($AO1203-1)*3+$AP1203+5,$AQ1203+20))="",0,IF(COUNTIF(INDIRECT(ADDRESS(($AO1203-1)*36+($AP1203-1)*12+6,COLUMN())):INDIRECT(ADDRESS(($AO1203-1)*36+($AP1203-1)*12+$AQ1203+4,COLUMN())),INDIRECT(ADDRESS(($AO1203-1)*3+$AP1203+5,$AQ1203+20)))&gt;=1,0,INDIRECT(ADDRESS(($AO1203-1)*3+$AP1203+5,$AQ1203+20)))))</f>
        <v>0</v>
      </c>
      <c r="AU1203" s="304">
        <f ca="1">COUNTIF(INDIRECT("U"&amp;(ROW()+12*(($AO1203-1)*3+$AP1203)-ROW())/12+5):INDIRECT("AF"&amp;(ROW()+12*(($AO1203-1)*3+$AP1203)-ROW())/12+5),AT1203)</f>
        <v>0</v>
      </c>
      <c r="AV1203" s="304">
        <f ca="1">IF(AND(AR1203+AT1203&gt;0,AS1203+AU1203&gt;0),COUNTIF(AV$6:AV1202,"&gt;0")+1,0)</f>
        <v>0</v>
      </c>
    </row>
    <row r="1204" spans="41:48" x14ac:dyDescent="0.15">
      <c r="AO1204" s="304">
        <v>34</v>
      </c>
      <c r="AP1204" s="304">
        <v>1</v>
      </c>
      <c r="AQ1204" s="304">
        <v>11</v>
      </c>
      <c r="AR1204" s="306">
        <f ca="1">IF($AQ1204=1,IF(INDIRECT(ADDRESS(($AO1204-1)*3+$AP1204+5,$AQ1204+7))="",0,INDIRECT(ADDRESS(($AO1204-1)*3+$AP1204+5,$AQ1204+7))),IF(INDIRECT(ADDRESS(($AO1204-1)*3+$AP1204+5,$AQ1204+7))="",0,IF(COUNTIF(INDIRECT(ADDRESS(($AO1204-1)*36+($AP1204-1)*12+6,COLUMN())):INDIRECT(ADDRESS(($AO1204-1)*36+($AP1204-1)*12+$AQ1204+4,COLUMN())),INDIRECT(ADDRESS(($AO1204-1)*3+$AP1204+5,$AQ1204+7)))&gt;=1,0,INDIRECT(ADDRESS(($AO1204-1)*3+$AP1204+5,$AQ1204+7)))))</f>
        <v>0</v>
      </c>
      <c r="AS1204" s="304">
        <f ca="1">COUNTIF(INDIRECT("H"&amp;(ROW()+12*(($AO1204-1)*3+$AP1204)-ROW())/12+5):INDIRECT("S"&amp;(ROW()+12*(($AO1204-1)*3+$AP1204)-ROW())/12+5),AR1204)</f>
        <v>0</v>
      </c>
      <c r="AT1204" s="306">
        <f ca="1">IF($AQ1204=1,IF(INDIRECT(ADDRESS(($AO1204-1)*3+$AP1204+5,$AQ1204+20))="",0,INDIRECT(ADDRESS(($AO1204-1)*3+$AP1204+5,$AQ1204+20))),IF(INDIRECT(ADDRESS(($AO1204-1)*3+$AP1204+5,$AQ1204+20))="",0,IF(COUNTIF(INDIRECT(ADDRESS(($AO1204-1)*36+($AP1204-1)*12+6,COLUMN())):INDIRECT(ADDRESS(($AO1204-1)*36+($AP1204-1)*12+$AQ1204+4,COLUMN())),INDIRECT(ADDRESS(($AO1204-1)*3+$AP1204+5,$AQ1204+20)))&gt;=1,0,INDIRECT(ADDRESS(($AO1204-1)*3+$AP1204+5,$AQ1204+20)))))</f>
        <v>0</v>
      </c>
      <c r="AU1204" s="304">
        <f ca="1">COUNTIF(INDIRECT("U"&amp;(ROW()+12*(($AO1204-1)*3+$AP1204)-ROW())/12+5):INDIRECT("AF"&amp;(ROW()+12*(($AO1204-1)*3+$AP1204)-ROW())/12+5),AT1204)</f>
        <v>0</v>
      </c>
      <c r="AV1204" s="304">
        <f ca="1">IF(AND(AR1204+AT1204&gt;0,AS1204+AU1204&gt;0),COUNTIF(AV$6:AV1203,"&gt;0")+1,0)</f>
        <v>0</v>
      </c>
    </row>
    <row r="1205" spans="41:48" x14ac:dyDescent="0.15">
      <c r="AO1205" s="304">
        <v>34</v>
      </c>
      <c r="AP1205" s="304">
        <v>1</v>
      </c>
      <c r="AQ1205" s="304">
        <v>12</v>
      </c>
      <c r="AR1205" s="306">
        <f ca="1">IF($AQ1205=1,IF(INDIRECT(ADDRESS(($AO1205-1)*3+$AP1205+5,$AQ1205+7))="",0,INDIRECT(ADDRESS(($AO1205-1)*3+$AP1205+5,$AQ1205+7))),IF(INDIRECT(ADDRESS(($AO1205-1)*3+$AP1205+5,$AQ1205+7))="",0,IF(COUNTIF(INDIRECT(ADDRESS(($AO1205-1)*36+($AP1205-1)*12+6,COLUMN())):INDIRECT(ADDRESS(($AO1205-1)*36+($AP1205-1)*12+$AQ1205+4,COLUMN())),INDIRECT(ADDRESS(($AO1205-1)*3+$AP1205+5,$AQ1205+7)))&gt;=1,0,INDIRECT(ADDRESS(($AO1205-1)*3+$AP1205+5,$AQ1205+7)))))</f>
        <v>0</v>
      </c>
      <c r="AS1205" s="304">
        <f ca="1">COUNTIF(INDIRECT("H"&amp;(ROW()+12*(($AO1205-1)*3+$AP1205)-ROW())/12+5):INDIRECT("S"&amp;(ROW()+12*(($AO1205-1)*3+$AP1205)-ROW())/12+5),AR1205)</f>
        <v>0</v>
      </c>
      <c r="AT1205" s="306">
        <f ca="1">IF($AQ1205=1,IF(INDIRECT(ADDRESS(($AO1205-1)*3+$AP1205+5,$AQ1205+20))="",0,INDIRECT(ADDRESS(($AO1205-1)*3+$AP1205+5,$AQ1205+20))),IF(INDIRECT(ADDRESS(($AO1205-1)*3+$AP1205+5,$AQ1205+20))="",0,IF(COUNTIF(INDIRECT(ADDRESS(($AO1205-1)*36+($AP1205-1)*12+6,COLUMN())):INDIRECT(ADDRESS(($AO1205-1)*36+($AP1205-1)*12+$AQ1205+4,COLUMN())),INDIRECT(ADDRESS(($AO1205-1)*3+$AP1205+5,$AQ1205+20)))&gt;=1,0,INDIRECT(ADDRESS(($AO1205-1)*3+$AP1205+5,$AQ1205+20)))))</f>
        <v>0</v>
      </c>
      <c r="AU1205" s="304">
        <f ca="1">COUNTIF(INDIRECT("U"&amp;(ROW()+12*(($AO1205-1)*3+$AP1205)-ROW())/12+5):INDIRECT("AF"&amp;(ROW()+12*(($AO1205-1)*3+$AP1205)-ROW())/12+5),AT1205)</f>
        <v>0</v>
      </c>
      <c r="AV1205" s="304">
        <f ca="1">IF(AND(AR1205+AT1205&gt;0,AS1205+AU1205&gt;0),COUNTIF(AV$6:AV1204,"&gt;0")+1,0)</f>
        <v>0</v>
      </c>
    </row>
    <row r="1206" spans="41:48" x14ac:dyDescent="0.15">
      <c r="AO1206" s="304">
        <v>34</v>
      </c>
      <c r="AP1206" s="304">
        <v>2</v>
      </c>
      <c r="AQ1206" s="304">
        <v>1</v>
      </c>
      <c r="AR1206" s="306">
        <f ca="1">IF($AQ1206=1,IF(INDIRECT(ADDRESS(($AO1206-1)*3+$AP1206+5,$AQ1206+7))="",0,INDIRECT(ADDRESS(($AO1206-1)*3+$AP1206+5,$AQ1206+7))),IF(INDIRECT(ADDRESS(($AO1206-1)*3+$AP1206+5,$AQ1206+7))="",0,IF(COUNTIF(INDIRECT(ADDRESS(($AO1206-1)*36+($AP1206-1)*12+6,COLUMN())):INDIRECT(ADDRESS(($AO1206-1)*36+($AP1206-1)*12+$AQ1206+4,COLUMN())),INDIRECT(ADDRESS(($AO1206-1)*3+$AP1206+5,$AQ1206+7)))&gt;=1,0,INDIRECT(ADDRESS(($AO1206-1)*3+$AP1206+5,$AQ1206+7)))))</f>
        <v>0</v>
      </c>
      <c r="AS1206" s="304">
        <f ca="1">COUNTIF(INDIRECT("H"&amp;(ROW()+12*(($AO1206-1)*3+$AP1206)-ROW())/12+5):INDIRECT("S"&amp;(ROW()+12*(($AO1206-1)*3+$AP1206)-ROW())/12+5),AR1206)</f>
        <v>0</v>
      </c>
      <c r="AT1206" s="306">
        <f ca="1">IF($AQ1206=1,IF(INDIRECT(ADDRESS(($AO1206-1)*3+$AP1206+5,$AQ1206+20))="",0,INDIRECT(ADDRESS(($AO1206-1)*3+$AP1206+5,$AQ1206+20))),IF(INDIRECT(ADDRESS(($AO1206-1)*3+$AP1206+5,$AQ1206+20))="",0,IF(COUNTIF(INDIRECT(ADDRESS(($AO1206-1)*36+($AP1206-1)*12+6,COLUMN())):INDIRECT(ADDRESS(($AO1206-1)*36+($AP1206-1)*12+$AQ1206+4,COLUMN())),INDIRECT(ADDRESS(($AO1206-1)*3+$AP1206+5,$AQ1206+20)))&gt;=1,0,INDIRECT(ADDRESS(($AO1206-1)*3+$AP1206+5,$AQ1206+20)))))</f>
        <v>0</v>
      </c>
      <c r="AU1206" s="304">
        <f ca="1">COUNTIF(INDIRECT("U"&amp;(ROW()+12*(($AO1206-1)*3+$AP1206)-ROW())/12+5):INDIRECT("AF"&amp;(ROW()+12*(($AO1206-1)*3+$AP1206)-ROW())/12+5),AT1206)</f>
        <v>0</v>
      </c>
      <c r="AV1206" s="304">
        <f ca="1">IF(AND(AR1206+AT1206&gt;0,AS1206+AU1206&gt;0),COUNTIF(AV$6:AV1205,"&gt;0")+1,0)</f>
        <v>0</v>
      </c>
    </row>
    <row r="1207" spans="41:48" x14ac:dyDescent="0.15">
      <c r="AO1207" s="304">
        <v>34</v>
      </c>
      <c r="AP1207" s="304">
        <v>2</v>
      </c>
      <c r="AQ1207" s="304">
        <v>2</v>
      </c>
      <c r="AR1207" s="306">
        <f ca="1">IF($AQ1207=1,IF(INDIRECT(ADDRESS(($AO1207-1)*3+$AP1207+5,$AQ1207+7))="",0,INDIRECT(ADDRESS(($AO1207-1)*3+$AP1207+5,$AQ1207+7))),IF(INDIRECT(ADDRESS(($AO1207-1)*3+$AP1207+5,$AQ1207+7))="",0,IF(COUNTIF(INDIRECT(ADDRESS(($AO1207-1)*36+($AP1207-1)*12+6,COLUMN())):INDIRECT(ADDRESS(($AO1207-1)*36+($AP1207-1)*12+$AQ1207+4,COLUMN())),INDIRECT(ADDRESS(($AO1207-1)*3+$AP1207+5,$AQ1207+7)))&gt;=1,0,INDIRECT(ADDRESS(($AO1207-1)*3+$AP1207+5,$AQ1207+7)))))</f>
        <v>0</v>
      </c>
      <c r="AS1207" s="304">
        <f ca="1">COUNTIF(INDIRECT("H"&amp;(ROW()+12*(($AO1207-1)*3+$AP1207)-ROW())/12+5):INDIRECT("S"&amp;(ROW()+12*(($AO1207-1)*3+$AP1207)-ROW())/12+5),AR1207)</f>
        <v>0</v>
      </c>
      <c r="AT1207" s="306">
        <f ca="1">IF($AQ1207=1,IF(INDIRECT(ADDRESS(($AO1207-1)*3+$AP1207+5,$AQ1207+20))="",0,INDIRECT(ADDRESS(($AO1207-1)*3+$AP1207+5,$AQ1207+20))),IF(INDIRECT(ADDRESS(($AO1207-1)*3+$AP1207+5,$AQ1207+20))="",0,IF(COUNTIF(INDIRECT(ADDRESS(($AO1207-1)*36+($AP1207-1)*12+6,COLUMN())):INDIRECT(ADDRESS(($AO1207-1)*36+($AP1207-1)*12+$AQ1207+4,COLUMN())),INDIRECT(ADDRESS(($AO1207-1)*3+$AP1207+5,$AQ1207+20)))&gt;=1,0,INDIRECT(ADDRESS(($AO1207-1)*3+$AP1207+5,$AQ1207+20)))))</f>
        <v>0</v>
      </c>
      <c r="AU1207" s="304">
        <f ca="1">COUNTIF(INDIRECT("U"&amp;(ROW()+12*(($AO1207-1)*3+$AP1207)-ROW())/12+5):INDIRECT("AF"&amp;(ROW()+12*(($AO1207-1)*3+$AP1207)-ROW())/12+5),AT1207)</f>
        <v>0</v>
      </c>
      <c r="AV1207" s="304">
        <f ca="1">IF(AND(AR1207+AT1207&gt;0,AS1207+AU1207&gt;0),COUNTIF(AV$6:AV1206,"&gt;0")+1,0)</f>
        <v>0</v>
      </c>
    </row>
    <row r="1208" spans="41:48" x14ac:dyDescent="0.15">
      <c r="AO1208" s="304">
        <v>34</v>
      </c>
      <c r="AP1208" s="304">
        <v>2</v>
      </c>
      <c r="AQ1208" s="304">
        <v>3</v>
      </c>
      <c r="AR1208" s="306">
        <f ca="1">IF($AQ1208=1,IF(INDIRECT(ADDRESS(($AO1208-1)*3+$AP1208+5,$AQ1208+7))="",0,INDIRECT(ADDRESS(($AO1208-1)*3+$AP1208+5,$AQ1208+7))),IF(INDIRECT(ADDRESS(($AO1208-1)*3+$AP1208+5,$AQ1208+7))="",0,IF(COUNTIF(INDIRECT(ADDRESS(($AO1208-1)*36+($AP1208-1)*12+6,COLUMN())):INDIRECT(ADDRESS(($AO1208-1)*36+($AP1208-1)*12+$AQ1208+4,COLUMN())),INDIRECT(ADDRESS(($AO1208-1)*3+$AP1208+5,$AQ1208+7)))&gt;=1,0,INDIRECT(ADDRESS(($AO1208-1)*3+$AP1208+5,$AQ1208+7)))))</f>
        <v>0</v>
      </c>
      <c r="AS1208" s="304">
        <f ca="1">COUNTIF(INDIRECT("H"&amp;(ROW()+12*(($AO1208-1)*3+$AP1208)-ROW())/12+5):INDIRECT("S"&amp;(ROW()+12*(($AO1208-1)*3+$AP1208)-ROW())/12+5),AR1208)</f>
        <v>0</v>
      </c>
      <c r="AT1208" s="306">
        <f ca="1">IF($AQ1208=1,IF(INDIRECT(ADDRESS(($AO1208-1)*3+$AP1208+5,$AQ1208+20))="",0,INDIRECT(ADDRESS(($AO1208-1)*3+$AP1208+5,$AQ1208+20))),IF(INDIRECT(ADDRESS(($AO1208-1)*3+$AP1208+5,$AQ1208+20))="",0,IF(COUNTIF(INDIRECT(ADDRESS(($AO1208-1)*36+($AP1208-1)*12+6,COLUMN())):INDIRECT(ADDRESS(($AO1208-1)*36+($AP1208-1)*12+$AQ1208+4,COLUMN())),INDIRECT(ADDRESS(($AO1208-1)*3+$AP1208+5,$AQ1208+20)))&gt;=1,0,INDIRECT(ADDRESS(($AO1208-1)*3+$AP1208+5,$AQ1208+20)))))</f>
        <v>0</v>
      </c>
      <c r="AU1208" s="304">
        <f ca="1">COUNTIF(INDIRECT("U"&amp;(ROW()+12*(($AO1208-1)*3+$AP1208)-ROW())/12+5):INDIRECT("AF"&amp;(ROW()+12*(($AO1208-1)*3+$AP1208)-ROW())/12+5),AT1208)</f>
        <v>0</v>
      </c>
      <c r="AV1208" s="304">
        <f ca="1">IF(AND(AR1208+AT1208&gt;0,AS1208+AU1208&gt;0),COUNTIF(AV$6:AV1207,"&gt;0")+1,0)</f>
        <v>0</v>
      </c>
    </row>
    <row r="1209" spans="41:48" x14ac:dyDescent="0.15">
      <c r="AO1209" s="304">
        <v>34</v>
      </c>
      <c r="AP1209" s="304">
        <v>2</v>
      </c>
      <c r="AQ1209" s="304">
        <v>4</v>
      </c>
      <c r="AR1209" s="306">
        <f ca="1">IF($AQ1209=1,IF(INDIRECT(ADDRESS(($AO1209-1)*3+$AP1209+5,$AQ1209+7))="",0,INDIRECT(ADDRESS(($AO1209-1)*3+$AP1209+5,$AQ1209+7))),IF(INDIRECT(ADDRESS(($AO1209-1)*3+$AP1209+5,$AQ1209+7))="",0,IF(COUNTIF(INDIRECT(ADDRESS(($AO1209-1)*36+($AP1209-1)*12+6,COLUMN())):INDIRECT(ADDRESS(($AO1209-1)*36+($AP1209-1)*12+$AQ1209+4,COLUMN())),INDIRECT(ADDRESS(($AO1209-1)*3+$AP1209+5,$AQ1209+7)))&gt;=1,0,INDIRECT(ADDRESS(($AO1209-1)*3+$AP1209+5,$AQ1209+7)))))</f>
        <v>0</v>
      </c>
      <c r="AS1209" s="304">
        <f ca="1">COUNTIF(INDIRECT("H"&amp;(ROW()+12*(($AO1209-1)*3+$AP1209)-ROW())/12+5):INDIRECT("S"&amp;(ROW()+12*(($AO1209-1)*3+$AP1209)-ROW())/12+5),AR1209)</f>
        <v>0</v>
      </c>
      <c r="AT1209" s="306">
        <f ca="1">IF($AQ1209=1,IF(INDIRECT(ADDRESS(($AO1209-1)*3+$AP1209+5,$AQ1209+20))="",0,INDIRECT(ADDRESS(($AO1209-1)*3+$AP1209+5,$AQ1209+20))),IF(INDIRECT(ADDRESS(($AO1209-1)*3+$AP1209+5,$AQ1209+20))="",0,IF(COUNTIF(INDIRECT(ADDRESS(($AO1209-1)*36+($AP1209-1)*12+6,COLUMN())):INDIRECT(ADDRESS(($AO1209-1)*36+($AP1209-1)*12+$AQ1209+4,COLUMN())),INDIRECT(ADDRESS(($AO1209-1)*3+$AP1209+5,$AQ1209+20)))&gt;=1,0,INDIRECT(ADDRESS(($AO1209-1)*3+$AP1209+5,$AQ1209+20)))))</f>
        <v>0</v>
      </c>
      <c r="AU1209" s="304">
        <f ca="1">COUNTIF(INDIRECT("U"&amp;(ROW()+12*(($AO1209-1)*3+$AP1209)-ROW())/12+5):INDIRECT("AF"&amp;(ROW()+12*(($AO1209-1)*3+$AP1209)-ROW())/12+5),AT1209)</f>
        <v>0</v>
      </c>
      <c r="AV1209" s="304">
        <f ca="1">IF(AND(AR1209+AT1209&gt;0,AS1209+AU1209&gt;0),COUNTIF(AV$6:AV1208,"&gt;0")+1,0)</f>
        <v>0</v>
      </c>
    </row>
    <row r="1210" spans="41:48" x14ac:dyDescent="0.15">
      <c r="AO1210" s="304">
        <v>34</v>
      </c>
      <c r="AP1210" s="304">
        <v>2</v>
      </c>
      <c r="AQ1210" s="304">
        <v>5</v>
      </c>
      <c r="AR1210" s="306">
        <f ca="1">IF($AQ1210=1,IF(INDIRECT(ADDRESS(($AO1210-1)*3+$AP1210+5,$AQ1210+7))="",0,INDIRECT(ADDRESS(($AO1210-1)*3+$AP1210+5,$AQ1210+7))),IF(INDIRECT(ADDRESS(($AO1210-1)*3+$AP1210+5,$AQ1210+7))="",0,IF(COUNTIF(INDIRECT(ADDRESS(($AO1210-1)*36+($AP1210-1)*12+6,COLUMN())):INDIRECT(ADDRESS(($AO1210-1)*36+($AP1210-1)*12+$AQ1210+4,COLUMN())),INDIRECT(ADDRESS(($AO1210-1)*3+$AP1210+5,$AQ1210+7)))&gt;=1,0,INDIRECT(ADDRESS(($AO1210-1)*3+$AP1210+5,$AQ1210+7)))))</f>
        <v>0</v>
      </c>
      <c r="AS1210" s="304">
        <f ca="1">COUNTIF(INDIRECT("H"&amp;(ROW()+12*(($AO1210-1)*3+$AP1210)-ROW())/12+5):INDIRECT("S"&amp;(ROW()+12*(($AO1210-1)*3+$AP1210)-ROW())/12+5),AR1210)</f>
        <v>0</v>
      </c>
      <c r="AT1210" s="306">
        <f ca="1">IF($AQ1210=1,IF(INDIRECT(ADDRESS(($AO1210-1)*3+$AP1210+5,$AQ1210+20))="",0,INDIRECT(ADDRESS(($AO1210-1)*3+$AP1210+5,$AQ1210+20))),IF(INDIRECT(ADDRESS(($AO1210-1)*3+$AP1210+5,$AQ1210+20))="",0,IF(COUNTIF(INDIRECT(ADDRESS(($AO1210-1)*36+($AP1210-1)*12+6,COLUMN())):INDIRECT(ADDRESS(($AO1210-1)*36+($AP1210-1)*12+$AQ1210+4,COLUMN())),INDIRECT(ADDRESS(($AO1210-1)*3+$AP1210+5,$AQ1210+20)))&gt;=1,0,INDIRECT(ADDRESS(($AO1210-1)*3+$AP1210+5,$AQ1210+20)))))</f>
        <v>0</v>
      </c>
      <c r="AU1210" s="304">
        <f ca="1">COUNTIF(INDIRECT("U"&amp;(ROW()+12*(($AO1210-1)*3+$AP1210)-ROW())/12+5):INDIRECT("AF"&amp;(ROW()+12*(($AO1210-1)*3+$AP1210)-ROW())/12+5),AT1210)</f>
        <v>0</v>
      </c>
      <c r="AV1210" s="304">
        <f ca="1">IF(AND(AR1210+AT1210&gt;0,AS1210+AU1210&gt;0),COUNTIF(AV$6:AV1209,"&gt;0")+1,0)</f>
        <v>0</v>
      </c>
    </row>
    <row r="1211" spans="41:48" x14ac:dyDescent="0.15">
      <c r="AO1211" s="304">
        <v>34</v>
      </c>
      <c r="AP1211" s="304">
        <v>2</v>
      </c>
      <c r="AQ1211" s="304">
        <v>6</v>
      </c>
      <c r="AR1211" s="306">
        <f ca="1">IF($AQ1211=1,IF(INDIRECT(ADDRESS(($AO1211-1)*3+$AP1211+5,$AQ1211+7))="",0,INDIRECT(ADDRESS(($AO1211-1)*3+$AP1211+5,$AQ1211+7))),IF(INDIRECT(ADDRESS(($AO1211-1)*3+$AP1211+5,$AQ1211+7))="",0,IF(COUNTIF(INDIRECT(ADDRESS(($AO1211-1)*36+($AP1211-1)*12+6,COLUMN())):INDIRECT(ADDRESS(($AO1211-1)*36+($AP1211-1)*12+$AQ1211+4,COLUMN())),INDIRECT(ADDRESS(($AO1211-1)*3+$AP1211+5,$AQ1211+7)))&gt;=1,0,INDIRECT(ADDRESS(($AO1211-1)*3+$AP1211+5,$AQ1211+7)))))</f>
        <v>0</v>
      </c>
      <c r="AS1211" s="304">
        <f ca="1">COUNTIF(INDIRECT("H"&amp;(ROW()+12*(($AO1211-1)*3+$AP1211)-ROW())/12+5):INDIRECT("S"&amp;(ROW()+12*(($AO1211-1)*3+$AP1211)-ROW())/12+5),AR1211)</f>
        <v>0</v>
      </c>
      <c r="AT1211" s="306">
        <f ca="1">IF($AQ1211=1,IF(INDIRECT(ADDRESS(($AO1211-1)*3+$AP1211+5,$AQ1211+20))="",0,INDIRECT(ADDRESS(($AO1211-1)*3+$AP1211+5,$AQ1211+20))),IF(INDIRECT(ADDRESS(($AO1211-1)*3+$AP1211+5,$AQ1211+20))="",0,IF(COUNTIF(INDIRECT(ADDRESS(($AO1211-1)*36+($AP1211-1)*12+6,COLUMN())):INDIRECT(ADDRESS(($AO1211-1)*36+($AP1211-1)*12+$AQ1211+4,COLUMN())),INDIRECT(ADDRESS(($AO1211-1)*3+$AP1211+5,$AQ1211+20)))&gt;=1,0,INDIRECT(ADDRESS(($AO1211-1)*3+$AP1211+5,$AQ1211+20)))))</f>
        <v>0</v>
      </c>
      <c r="AU1211" s="304">
        <f ca="1">COUNTIF(INDIRECT("U"&amp;(ROW()+12*(($AO1211-1)*3+$AP1211)-ROW())/12+5):INDIRECT("AF"&amp;(ROW()+12*(($AO1211-1)*3+$AP1211)-ROW())/12+5),AT1211)</f>
        <v>0</v>
      </c>
      <c r="AV1211" s="304">
        <f ca="1">IF(AND(AR1211+AT1211&gt;0,AS1211+AU1211&gt;0),COUNTIF(AV$6:AV1210,"&gt;0")+1,0)</f>
        <v>0</v>
      </c>
    </row>
    <row r="1212" spans="41:48" x14ac:dyDescent="0.15">
      <c r="AO1212" s="304">
        <v>34</v>
      </c>
      <c r="AP1212" s="304">
        <v>2</v>
      </c>
      <c r="AQ1212" s="304">
        <v>7</v>
      </c>
      <c r="AR1212" s="306">
        <f ca="1">IF($AQ1212=1,IF(INDIRECT(ADDRESS(($AO1212-1)*3+$AP1212+5,$AQ1212+7))="",0,INDIRECT(ADDRESS(($AO1212-1)*3+$AP1212+5,$AQ1212+7))),IF(INDIRECT(ADDRESS(($AO1212-1)*3+$AP1212+5,$AQ1212+7))="",0,IF(COUNTIF(INDIRECT(ADDRESS(($AO1212-1)*36+($AP1212-1)*12+6,COLUMN())):INDIRECT(ADDRESS(($AO1212-1)*36+($AP1212-1)*12+$AQ1212+4,COLUMN())),INDIRECT(ADDRESS(($AO1212-1)*3+$AP1212+5,$AQ1212+7)))&gt;=1,0,INDIRECT(ADDRESS(($AO1212-1)*3+$AP1212+5,$AQ1212+7)))))</f>
        <v>0</v>
      </c>
      <c r="AS1212" s="304">
        <f ca="1">COUNTIF(INDIRECT("H"&amp;(ROW()+12*(($AO1212-1)*3+$AP1212)-ROW())/12+5):INDIRECT("S"&amp;(ROW()+12*(($AO1212-1)*3+$AP1212)-ROW())/12+5),AR1212)</f>
        <v>0</v>
      </c>
      <c r="AT1212" s="306">
        <f ca="1">IF($AQ1212=1,IF(INDIRECT(ADDRESS(($AO1212-1)*3+$AP1212+5,$AQ1212+20))="",0,INDIRECT(ADDRESS(($AO1212-1)*3+$AP1212+5,$AQ1212+20))),IF(INDIRECT(ADDRESS(($AO1212-1)*3+$AP1212+5,$AQ1212+20))="",0,IF(COUNTIF(INDIRECT(ADDRESS(($AO1212-1)*36+($AP1212-1)*12+6,COLUMN())):INDIRECT(ADDRESS(($AO1212-1)*36+($AP1212-1)*12+$AQ1212+4,COLUMN())),INDIRECT(ADDRESS(($AO1212-1)*3+$AP1212+5,$AQ1212+20)))&gt;=1,0,INDIRECT(ADDRESS(($AO1212-1)*3+$AP1212+5,$AQ1212+20)))))</f>
        <v>0</v>
      </c>
      <c r="AU1212" s="304">
        <f ca="1">COUNTIF(INDIRECT("U"&amp;(ROW()+12*(($AO1212-1)*3+$AP1212)-ROW())/12+5):INDIRECT("AF"&amp;(ROW()+12*(($AO1212-1)*3+$AP1212)-ROW())/12+5),AT1212)</f>
        <v>0</v>
      </c>
      <c r="AV1212" s="304">
        <f ca="1">IF(AND(AR1212+AT1212&gt;0,AS1212+AU1212&gt;0),COUNTIF(AV$6:AV1211,"&gt;0")+1,0)</f>
        <v>0</v>
      </c>
    </row>
    <row r="1213" spans="41:48" x14ac:dyDescent="0.15">
      <c r="AO1213" s="304">
        <v>34</v>
      </c>
      <c r="AP1213" s="304">
        <v>2</v>
      </c>
      <c r="AQ1213" s="304">
        <v>8</v>
      </c>
      <c r="AR1213" s="306">
        <f ca="1">IF($AQ1213=1,IF(INDIRECT(ADDRESS(($AO1213-1)*3+$AP1213+5,$AQ1213+7))="",0,INDIRECT(ADDRESS(($AO1213-1)*3+$AP1213+5,$AQ1213+7))),IF(INDIRECT(ADDRESS(($AO1213-1)*3+$AP1213+5,$AQ1213+7))="",0,IF(COUNTIF(INDIRECT(ADDRESS(($AO1213-1)*36+($AP1213-1)*12+6,COLUMN())):INDIRECT(ADDRESS(($AO1213-1)*36+($AP1213-1)*12+$AQ1213+4,COLUMN())),INDIRECT(ADDRESS(($AO1213-1)*3+$AP1213+5,$AQ1213+7)))&gt;=1,0,INDIRECT(ADDRESS(($AO1213-1)*3+$AP1213+5,$AQ1213+7)))))</f>
        <v>0</v>
      </c>
      <c r="AS1213" s="304">
        <f ca="1">COUNTIF(INDIRECT("H"&amp;(ROW()+12*(($AO1213-1)*3+$AP1213)-ROW())/12+5):INDIRECT("S"&amp;(ROW()+12*(($AO1213-1)*3+$AP1213)-ROW())/12+5),AR1213)</f>
        <v>0</v>
      </c>
      <c r="AT1213" s="306">
        <f ca="1">IF($AQ1213=1,IF(INDIRECT(ADDRESS(($AO1213-1)*3+$AP1213+5,$AQ1213+20))="",0,INDIRECT(ADDRESS(($AO1213-1)*3+$AP1213+5,$AQ1213+20))),IF(INDIRECT(ADDRESS(($AO1213-1)*3+$AP1213+5,$AQ1213+20))="",0,IF(COUNTIF(INDIRECT(ADDRESS(($AO1213-1)*36+($AP1213-1)*12+6,COLUMN())):INDIRECT(ADDRESS(($AO1213-1)*36+($AP1213-1)*12+$AQ1213+4,COLUMN())),INDIRECT(ADDRESS(($AO1213-1)*3+$AP1213+5,$AQ1213+20)))&gt;=1,0,INDIRECT(ADDRESS(($AO1213-1)*3+$AP1213+5,$AQ1213+20)))))</f>
        <v>0</v>
      </c>
      <c r="AU1213" s="304">
        <f ca="1">COUNTIF(INDIRECT("U"&amp;(ROW()+12*(($AO1213-1)*3+$AP1213)-ROW())/12+5):INDIRECT("AF"&amp;(ROW()+12*(($AO1213-1)*3+$AP1213)-ROW())/12+5),AT1213)</f>
        <v>0</v>
      </c>
      <c r="AV1213" s="304">
        <f ca="1">IF(AND(AR1213+AT1213&gt;0,AS1213+AU1213&gt;0),COUNTIF(AV$6:AV1212,"&gt;0")+1,0)</f>
        <v>0</v>
      </c>
    </row>
    <row r="1214" spans="41:48" x14ac:dyDescent="0.15">
      <c r="AO1214" s="304">
        <v>34</v>
      </c>
      <c r="AP1214" s="304">
        <v>2</v>
      </c>
      <c r="AQ1214" s="304">
        <v>9</v>
      </c>
      <c r="AR1214" s="306">
        <f ca="1">IF($AQ1214=1,IF(INDIRECT(ADDRESS(($AO1214-1)*3+$AP1214+5,$AQ1214+7))="",0,INDIRECT(ADDRESS(($AO1214-1)*3+$AP1214+5,$AQ1214+7))),IF(INDIRECT(ADDRESS(($AO1214-1)*3+$AP1214+5,$AQ1214+7))="",0,IF(COUNTIF(INDIRECT(ADDRESS(($AO1214-1)*36+($AP1214-1)*12+6,COLUMN())):INDIRECT(ADDRESS(($AO1214-1)*36+($AP1214-1)*12+$AQ1214+4,COLUMN())),INDIRECT(ADDRESS(($AO1214-1)*3+$AP1214+5,$AQ1214+7)))&gt;=1,0,INDIRECT(ADDRESS(($AO1214-1)*3+$AP1214+5,$AQ1214+7)))))</f>
        <v>0</v>
      </c>
      <c r="AS1214" s="304">
        <f ca="1">COUNTIF(INDIRECT("H"&amp;(ROW()+12*(($AO1214-1)*3+$AP1214)-ROW())/12+5):INDIRECT("S"&amp;(ROW()+12*(($AO1214-1)*3+$AP1214)-ROW())/12+5),AR1214)</f>
        <v>0</v>
      </c>
      <c r="AT1214" s="306">
        <f ca="1">IF($AQ1214=1,IF(INDIRECT(ADDRESS(($AO1214-1)*3+$AP1214+5,$AQ1214+20))="",0,INDIRECT(ADDRESS(($AO1214-1)*3+$AP1214+5,$AQ1214+20))),IF(INDIRECT(ADDRESS(($AO1214-1)*3+$AP1214+5,$AQ1214+20))="",0,IF(COUNTIF(INDIRECT(ADDRESS(($AO1214-1)*36+($AP1214-1)*12+6,COLUMN())):INDIRECT(ADDRESS(($AO1214-1)*36+($AP1214-1)*12+$AQ1214+4,COLUMN())),INDIRECT(ADDRESS(($AO1214-1)*3+$AP1214+5,$AQ1214+20)))&gt;=1,0,INDIRECT(ADDRESS(($AO1214-1)*3+$AP1214+5,$AQ1214+20)))))</f>
        <v>0</v>
      </c>
      <c r="AU1214" s="304">
        <f ca="1">COUNTIF(INDIRECT("U"&amp;(ROW()+12*(($AO1214-1)*3+$AP1214)-ROW())/12+5):INDIRECT("AF"&amp;(ROW()+12*(($AO1214-1)*3+$AP1214)-ROW())/12+5),AT1214)</f>
        <v>0</v>
      </c>
      <c r="AV1214" s="304">
        <f ca="1">IF(AND(AR1214+AT1214&gt;0,AS1214+AU1214&gt;0),COUNTIF(AV$6:AV1213,"&gt;0")+1,0)</f>
        <v>0</v>
      </c>
    </row>
    <row r="1215" spans="41:48" x14ac:dyDescent="0.15">
      <c r="AO1215" s="304">
        <v>34</v>
      </c>
      <c r="AP1215" s="304">
        <v>2</v>
      </c>
      <c r="AQ1215" s="304">
        <v>10</v>
      </c>
      <c r="AR1215" s="306">
        <f ca="1">IF($AQ1215=1,IF(INDIRECT(ADDRESS(($AO1215-1)*3+$AP1215+5,$AQ1215+7))="",0,INDIRECT(ADDRESS(($AO1215-1)*3+$AP1215+5,$AQ1215+7))),IF(INDIRECT(ADDRESS(($AO1215-1)*3+$AP1215+5,$AQ1215+7))="",0,IF(COUNTIF(INDIRECT(ADDRESS(($AO1215-1)*36+($AP1215-1)*12+6,COLUMN())):INDIRECT(ADDRESS(($AO1215-1)*36+($AP1215-1)*12+$AQ1215+4,COLUMN())),INDIRECT(ADDRESS(($AO1215-1)*3+$AP1215+5,$AQ1215+7)))&gt;=1,0,INDIRECT(ADDRESS(($AO1215-1)*3+$AP1215+5,$AQ1215+7)))))</f>
        <v>0</v>
      </c>
      <c r="AS1215" s="304">
        <f ca="1">COUNTIF(INDIRECT("H"&amp;(ROW()+12*(($AO1215-1)*3+$AP1215)-ROW())/12+5):INDIRECT("S"&amp;(ROW()+12*(($AO1215-1)*3+$AP1215)-ROW())/12+5),AR1215)</f>
        <v>0</v>
      </c>
      <c r="AT1215" s="306">
        <f ca="1">IF($AQ1215=1,IF(INDIRECT(ADDRESS(($AO1215-1)*3+$AP1215+5,$AQ1215+20))="",0,INDIRECT(ADDRESS(($AO1215-1)*3+$AP1215+5,$AQ1215+20))),IF(INDIRECT(ADDRESS(($AO1215-1)*3+$AP1215+5,$AQ1215+20))="",0,IF(COUNTIF(INDIRECT(ADDRESS(($AO1215-1)*36+($AP1215-1)*12+6,COLUMN())):INDIRECT(ADDRESS(($AO1215-1)*36+($AP1215-1)*12+$AQ1215+4,COLUMN())),INDIRECT(ADDRESS(($AO1215-1)*3+$AP1215+5,$AQ1215+20)))&gt;=1,0,INDIRECT(ADDRESS(($AO1215-1)*3+$AP1215+5,$AQ1215+20)))))</f>
        <v>0</v>
      </c>
      <c r="AU1215" s="304">
        <f ca="1">COUNTIF(INDIRECT("U"&amp;(ROW()+12*(($AO1215-1)*3+$AP1215)-ROW())/12+5):INDIRECT("AF"&amp;(ROW()+12*(($AO1215-1)*3+$AP1215)-ROW())/12+5),AT1215)</f>
        <v>0</v>
      </c>
      <c r="AV1215" s="304">
        <f ca="1">IF(AND(AR1215+AT1215&gt;0,AS1215+AU1215&gt;0),COUNTIF(AV$6:AV1214,"&gt;0")+1,0)</f>
        <v>0</v>
      </c>
    </row>
    <row r="1216" spans="41:48" x14ac:dyDescent="0.15">
      <c r="AO1216" s="304">
        <v>34</v>
      </c>
      <c r="AP1216" s="304">
        <v>2</v>
      </c>
      <c r="AQ1216" s="304">
        <v>11</v>
      </c>
      <c r="AR1216" s="306">
        <f ca="1">IF($AQ1216=1,IF(INDIRECT(ADDRESS(($AO1216-1)*3+$AP1216+5,$AQ1216+7))="",0,INDIRECT(ADDRESS(($AO1216-1)*3+$AP1216+5,$AQ1216+7))),IF(INDIRECT(ADDRESS(($AO1216-1)*3+$AP1216+5,$AQ1216+7))="",0,IF(COUNTIF(INDIRECT(ADDRESS(($AO1216-1)*36+($AP1216-1)*12+6,COLUMN())):INDIRECT(ADDRESS(($AO1216-1)*36+($AP1216-1)*12+$AQ1216+4,COLUMN())),INDIRECT(ADDRESS(($AO1216-1)*3+$AP1216+5,$AQ1216+7)))&gt;=1,0,INDIRECT(ADDRESS(($AO1216-1)*3+$AP1216+5,$AQ1216+7)))))</f>
        <v>0</v>
      </c>
      <c r="AS1216" s="304">
        <f ca="1">COUNTIF(INDIRECT("H"&amp;(ROW()+12*(($AO1216-1)*3+$AP1216)-ROW())/12+5):INDIRECT("S"&amp;(ROW()+12*(($AO1216-1)*3+$AP1216)-ROW())/12+5),AR1216)</f>
        <v>0</v>
      </c>
      <c r="AT1216" s="306">
        <f ca="1">IF($AQ1216=1,IF(INDIRECT(ADDRESS(($AO1216-1)*3+$AP1216+5,$AQ1216+20))="",0,INDIRECT(ADDRESS(($AO1216-1)*3+$AP1216+5,$AQ1216+20))),IF(INDIRECT(ADDRESS(($AO1216-1)*3+$AP1216+5,$AQ1216+20))="",0,IF(COUNTIF(INDIRECT(ADDRESS(($AO1216-1)*36+($AP1216-1)*12+6,COLUMN())):INDIRECT(ADDRESS(($AO1216-1)*36+($AP1216-1)*12+$AQ1216+4,COLUMN())),INDIRECT(ADDRESS(($AO1216-1)*3+$AP1216+5,$AQ1216+20)))&gt;=1,0,INDIRECT(ADDRESS(($AO1216-1)*3+$AP1216+5,$AQ1216+20)))))</f>
        <v>0</v>
      </c>
      <c r="AU1216" s="304">
        <f ca="1">COUNTIF(INDIRECT("U"&amp;(ROW()+12*(($AO1216-1)*3+$AP1216)-ROW())/12+5):INDIRECT("AF"&amp;(ROW()+12*(($AO1216-1)*3+$AP1216)-ROW())/12+5),AT1216)</f>
        <v>0</v>
      </c>
      <c r="AV1216" s="304">
        <f ca="1">IF(AND(AR1216+AT1216&gt;0,AS1216+AU1216&gt;0),COUNTIF(AV$6:AV1215,"&gt;0")+1,0)</f>
        <v>0</v>
      </c>
    </row>
    <row r="1217" spans="41:48" x14ac:dyDescent="0.15">
      <c r="AO1217" s="304">
        <v>34</v>
      </c>
      <c r="AP1217" s="304">
        <v>2</v>
      </c>
      <c r="AQ1217" s="304">
        <v>12</v>
      </c>
      <c r="AR1217" s="306">
        <f ca="1">IF($AQ1217=1,IF(INDIRECT(ADDRESS(($AO1217-1)*3+$AP1217+5,$AQ1217+7))="",0,INDIRECT(ADDRESS(($AO1217-1)*3+$AP1217+5,$AQ1217+7))),IF(INDIRECT(ADDRESS(($AO1217-1)*3+$AP1217+5,$AQ1217+7))="",0,IF(COUNTIF(INDIRECT(ADDRESS(($AO1217-1)*36+($AP1217-1)*12+6,COLUMN())):INDIRECT(ADDRESS(($AO1217-1)*36+($AP1217-1)*12+$AQ1217+4,COLUMN())),INDIRECT(ADDRESS(($AO1217-1)*3+$AP1217+5,$AQ1217+7)))&gt;=1,0,INDIRECT(ADDRESS(($AO1217-1)*3+$AP1217+5,$AQ1217+7)))))</f>
        <v>0</v>
      </c>
      <c r="AS1217" s="304">
        <f ca="1">COUNTIF(INDIRECT("H"&amp;(ROW()+12*(($AO1217-1)*3+$AP1217)-ROW())/12+5):INDIRECT("S"&amp;(ROW()+12*(($AO1217-1)*3+$AP1217)-ROW())/12+5),AR1217)</f>
        <v>0</v>
      </c>
      <c r="AT1217" s="306">
        <f ca="1">IF($AQ1217=1,IF(INDIRECT(ADDRESS(($AO1217-1)*3+$AP1217+5,$AQ1217+20))="",0,INDIRECT(ADDRESS(($AO1217-1)*3+$AP1217+5,$AQ1217+20))),IF(INDIRECT(ADDRESS(($AO1217-1)*3+$AP1217+5,$AQ1217+20))="",0,IF(COUNTIF(INDIRECT(ADDRESS(($AO1217-1)*36+($AP1217-1)*12+6,COLUMN())):INDIRECT(ADDRESS(($AO1217-1)*36+($AP1217-1)*12+$AQ1217+4,COLUMN())),INDIRECT(ADDRESS(($AO1217-1)*3+$AP1217+5,$AQ1217+20)))&gt;=1,0,INDIRECT(ADDRESS(($AO1217-1)*3+$AP1217+5,$AQ1217+20)))))</f>
        <v>0</v>
      </c>
      <c r="AU1217" s="304">
        <f ca="1">COUNTIF(INDIRECT("U"&amp;(ROW()+12*(($AO1217-1)*3+$AP1217)-ROW())/12+5):INDIRECT("AF"&amp;(ROW()+12*(($AO1217-1)*3+$AP1217)-ROW())/12+5),AT1217)</f>
        <v>0</v>
      </c>
      <c r="AV1217" s="304">
        <f ca="1">IF(AND(AR1217+AT1217&gt;0,AS1217+AU1217&gt;0),COUNTIF(AV$6:AV1216,"&gt;0")+1,0)</f>
        <v>0</v>
      </c>
    </row>
    <row r="1218" spans="41:48" x14ac:dyDescent="0.15">
      <c r="AO1218" s="304">
        <v>34</v>
      </c>
      <c r="AP1218" s="304">
        <v>3</v>
      </c>
      <c r="AQ1218" s="304">
        <v>1</v>
      </c>
      <c r="AR1218" s="306">
        <f ca="1">IF($AQ1218=1,IF(INDIRECT(ADDRESS(($AO1218-1)*3+$AP1218+5,$AQ1218+7))="",0,INDIRECT(ADDRESS(($AO1218-1)*3+$AP1218+5,$AQ1218+7))),IF(INDIRECT(ADDRESS(($AO1218-1)*3+$AP1218+5,$AQ1218+7))="",0,IF(COUNTIF(INDIRECT(ADDRESS(($AO1218-1)*36+($AP1218-1)*12+6,COLUMN())):INDIRECT(ADDRESS(($AO1218-1)*36+($AP1218-1)*12+$AQ1218+4,COLUMN())),INDIRECT(ADDRESS(($AO1218-1)*3+$AP1218+5,$AQ1218+7)))&gt;=1,0,INDIRECT(ADDRESS(($AO1218-1)*3+$AP1218+5,$AQ1218+7)))))</f>
        <v>0</v>
      </c>
      <c r="AS1218" s="304">
        <f ca="1">COUNTIF(INDIRECT("H"&amp;(ROW()+12*(($AO1218-1)*3+$AP1218)-ROW())/12+5):INDIRECT("S"&amp;(ROW()+12*(($AO1218-1)*3+$AP1218)-ROW())/12+5),AR1218)</f>
        <v>0</v>
      </c>
      <c r="AT1218" s="306">
        <f ca="1">IF($AQ1218=1,IF(INDIRECT(ADDRESS(($AO1218-1)*3+$AP1218+5,$AQ1218+20))="",0,INDIRECT(ADDRESS(($AO1218-1)*3+$AP1218+5,$AQ1218+20))),IF(INDIRECT(ADDRESS(($AO1218-1)*3+$AP1218+5,$AQ1218+20))="",0,IF(COUNTIF(INDIRECT(ADDRESS(($AO1218-1)*36+($AP1218-1)*12+6,COLUMN())):INDIRECT(ADDRESS(($AO1218-1)*36+($AP1218-1)*12+$AQ1218+4,COLUMN())),INDIRECT(ADDRESS(($AO1218-1)*3+$AP1218+5,$AQ1218+20)))&gt;=1,0,INDIRECT(ADDRESS(($AO1218-1)*3+$AP1218+5,$AQ1218+20)))))</f>
        <v>0</v>
      </c>
      <c r="AU1218" s="304">
        <f ca="1">COUNTIF(INDIRECT("U"&amp;(ROW()+12*(($AO1218-1)*3+$AP1218)-ROW())/12+5):INDIRECT("AF"&amp;(ROW()+12*(($AO1218-1)*3+$AP1218)-ROW())/12+5),AT1218)</f>
        <v>0</v>
      </c>
      <c r="AV1218" s="304">
        <f ca="1">IF(AND(AR1218+AT1218&gt;0,AS1218+AU1218&gt;0),COUNTIF(AV$6:AV1217,"&gt;0")+1,0)</f>
        <v>0</v>
      </c>
    </row>
    <row r="1219" spans="41:48" x14ac:dyDescent="0.15">
      <c r="AO1219" s="304">
        <v>34</v>
      </c>
      <c r="AP1219" s="304">
        <v>3</v>
      </c>
      <c r="AQ1219" s="304">
        <v>2</v>
      </c>
      <c r="AR1219" s="306">
        <f ca="1">IF($AQ1219=1,IF(INDIRECT(ADDRESS(($AO1219-1)*3+$AP1219+5,$AQ1219+7))="",0,INDIRECT(ADDRESS(($AO1219-1)*3+$AP1219+5,$AQ1219+7))),IF(INDIRECT(ADDRESS(($AO1219-1)*3+$AP1219+5,$AQ1219+7))="",0,IF(COUNTIF(INDIRECT(ADDRESS(($AO1219-1)*36+($AP1219-1)*12+6,COLUMN())):INDIRECT(ADDRESS(($AO1219-1)*36+($AP1219-1)*12+$AQ1219+4,COLUMN())),INDIRECT(ADDRESS(($AO1219-1)*3+$AP1219+5,$AQ1219+7)))&gt;=1,0,INDIRECT(ADDRESS(($AO1219-1)*3+$AP1219+5,$AQ1219+7)))))</f>
        <v>0</v>
      </c>
      <c r="AS1219" s="304">
        <f ca="1">COUNTIF(INDIRECT("H"&amp;(ROW()+12*(($AO1219-1)*3+$AP1219)-ROW())/12+5):INDIRECT("S"&amp;(ROW()+12*(($AO1219-1)*3+$AP1219)-ROW())/12+5),AR1219)</f>
        <v>0</v>
      </c>
      <c r="AT1219" s="306">
        <f ca="1">IF($AQ1219=1,IF(INDIRECT(ADDRESS(($AO1219-1)*3+$AP1219+5,$AQ1219+20))="",0,INDIRECT(ADDRESS(($AO1219-1)*3+$AP1219+5,$AQ1219+20))),IF(INDIRECT(ADDRESS(($AO1219-1)*3+$AP1219+5,$AQ1219+20))="",0,IF(COUNTIF(INDIRECT(ADDRESS(($AO1219-1)*36+($AP1219-1)*12+6,COLUMN())):INDIRECT(ADDRESS(($AO1219-1)*36+($AP1219-1)*12+$AQ1219+4,COLUMN())),INDIRECT(ADDRESS(($AO1219-1)*3+$AP1219+5,$AQ1219+20)))&gt;=1,0,INDIRECT(ADDRESS(($AO1219-1)*3+$AP1219+5,$AQ1219+20)))))</f>
        <v>0</v>
      </c>
      <c r="AU1219" s="304">
        <f ca="1">COUNTIF(INDIRECT("U"&amp;(ROW()+12*(($AO1219-1)*3+$AP1219)-ROW())/12+5):INDIRECT("AF"&amp;(ROW()+12*(($AO1219-1)*3+$AP1219)-ROW())/12+5),AT1219)</f>
        <v>0</v>
      </c>
      <c r="AV1219" s="304">
        <f ca="1">IF(AND(AR1219+AT1219&gt;0,AS1219+AU1219&gt;0),COUNTIF(AV$6:AV1218,"&gt;0")+1,0)</f>
        <v>0</v>
      </c>
    </row>
    <row r="1220" spans="41:48" x14ac:dyDescent="0.15">
      <c r="AO1220" s="304">
        <v>34</v>
      </c>
      <c r="AP1220" s="304">
        <v>3</v>
      </c>
      <c r="AQ1220" s="304">
        <v>3</v>
      </c>
      <c r="AR1220" s="306">
        <f ca="1">IF($AQ1220=1,IF(INDIRECT(ADDRESS(($AO1220-1)*3+$AP1220+5,$AQ1220+7))="",0,INDIRECT(ADDRESS(($AO1220-1)*3+$AP1220+5,$AQ1220+7))),IF(INDIRECT(ADDRESS(($AO1220-1)*3+$AP1220+5,$AQ1220+7))="",0,IF(COUNTIF(INDIRECT(ADDRESS(($AO1220-1)*36+($AP1220-1)*12+6,COLUMN())):INDIRECT(ADDRESS(($AO1220-1)*36+($AP1220-1)*12+$AQ1220+4,COLUMN())),INDIRECT(ADDRESS(($AO1220-1)*3+$AP1220+5,$AQ1220+7)))&gt;=1,0,INDIRECT(ADDRESS(($AO1220-1)*3+$AP1220+5,$AQ1220+7)))))</f>
        <v>0</v>
      </c>
      <c r="AS1220" s="304">
        <f ca="1">COUNTIF(INDIRECT("H"&amp;(ROW()+12*(($AO1220-1)*3+$AP1220)-ROW())/12+5):INDIRECT("S"&amp;(ROW()+12*(($AO1220-1)*3+$AP1220)-ROW())/12+5),AR1220)</f>
        <v>0</v>
      </c>
      <c r="AT1220" s="306">
        <f ca="1">IF($AQ1220=1,IF(INDIRECT(ADDRESS(($AO1220-1)*3+$AP1220+5,$AQ1220+20))="",0,INDIRECT(ADDRESS(($AO1220-1)*3+$AP1220+5,$AQ1220+20))),IF(INDIRECT(ADDRESS(($AO1220-1)*3+$AP1220+5,$AQ1220+20))="",0,IF(COUNTIF(INDIRECT(ADDRESS(($AO1220-1)*36+($AP1220-1)*12+6,COLUMN())):INDIRECT(ADDRESS(($AO1220-1)*36+($AP1220-1)*12+$AQ1220+4,COLUMN())),INDIRECT(ADDRESS(($AO1220-1)*3+$AP1220+5,$AQ1220+20)))&gt;=1,0,INDIRECT(ADDRESS(($AO1220-1)*3+$AP1220+5,$AQ1220+20)))))</f>
        <v>0</v>
      </c>
      <c r="AU1220" s="304">
        <f ca="1">COUNTIF(INDIRECT("U"&amp;(ROW()+12*(($AO1220-1)*3+$AP1220)-ROW())/12+5):INDIRECT("AF"&amp;(ROW()+12*(($AO1220-1)*3+$AP1220)-ROW())/12+5),AT1220)</f>
        <v>0</v>
      </c>
      <c r="AV1220" s="304">
        <f ca="1">IF(AND(AR1220+AT1220&gt;0,AS1220+AU1220&gt;0),COUNTIF(AV$6:AV1219,"&gt;0")+1,0)</f>
        <v>0</v>
      </c>
    </row>
    <row r="1221" spans="41:48" x14ac:dyDescent="0.15">
      <c r="AO1221" s="304">
        <v>34</v>
      </c>
      <c r="AP1221" s="304">
        <v>3</v>
      </c>
      <c r="AQ1221" s="304">
        <v>4</v>
      </c>
      <c r="AR1221" s="306">
        <f ca="1">IF($AQ1221=1,IF(INDIRECT(ADDRESS(($AO1221-1)*3+$AP1221+5,$AQ1221+7))="",0,INDIRECT(ADDRESS(($AO1221-1)*3+$AP1221+5,$AQ1221+7))),IF(INDIRECT(ADDRESS(($AO1221-1)*3+$AP1221+5,$AQ1221+7))="",0,IF(COUNTIF(INDIRECT(ADDRESS(($AO1221-1)*36+($AP1221-1)*12+6,COLUMN())):INDIRECT(ADDRESS(($AO1221-1)*36+($AP1221-1)*12+$AQ1221+4,COLUMN())),INDIRECT(ADDRESS(($AO1221-1)*3+$AP1221+5,$AQ1221+7)))&gt;=1,0,INDIRECT(ADDRESS(($AO1221-1)*3+$AP1221+5,$AQ1221+7)))))</f>
        <v>0</v>
      </c>
      <c r="AS1221" s="304">
        <f ca="1">COUNTIF(INDIRECT("H"&amp;(ROW()+12*(($AO1221-1)*3+$AP1221)-ROW())/12+5):INDIRECT("S"&amp;(ROW()+12*(($AO1221-1)*3+$AP1221)-ROW())/12+5),AR1221)</f>
        <v>0</v>
      </c>
      <c r="AT1221" s="306">
        <f ca="1">IF($AQ1221=1,IF(INDIRECT(ADDRESS(($AO1221-1)*3+$AP1221+5,$AQ1221+20))="",0,INDIRECT(ADDRESS(($AO1221-1)*3+$AP1221+5,$AQ1221+20))),IF(INDIRECT(ADDRESS(($AO1221-1)*3+$AP1221+5,$AQ1221+20))="",0,IF(COUNTIF(INDIRECT(ADDRESS(($AO1221-1)*36+($AP1221-1)*12+6,COLUMN())):INDIRECT(ADDRESS(($AO1221-1)*36+($AP1221-1)*12+$AQ1221+4,COLUMN())),INDIRECT(ADDRESS(($AO1221-1)*3+$AP1221+5,$AQ1221+20)))&gt;=1,0,INDIRECT(ADDRESS(($AO1221-1)*3+$AP1221+5,$AQ1221+20)))))</f>
        <v>0</v>
      </c>
      <c r="AU1221" s="304">
        <f ca="1">COUNTIF(INDIRECT("U"&amp;(ROW()+12*(($AO1221-1)*3+$AP1221)-ROW())/12+5):INDIRECT("AF"&amp;(ROW()+12*(($AO1221-1)*3+$AP1221)-ROW())/12+5),AT1221)</f>
        <v>0</v>
      </c>
      <c r="AV1221" s="304">
        <f ca="1">IF(AND(AR1221+AT1221&gt;0,AS1221+AU1221&gt;0),COUNTIF(AV$6:AV1220,"&gt;0")+1,0)</f>
        <v>0</v>
      </c>
    </row>
    <row r="1222" spans="41:48" x14ac:dyDescent="0.15">
      <c r="AO1222" s="304">
        <v>34</v>
      </c>
      <c r="AP1222" s="304">
        <v>3</v>
      </c>
      <c r="AQ1222" s="304">
        <v>5</v>
      </c>
      <c r="AR1222" s="306">
        <f ca="1">IF($AQ1222=1,IF(INDIRECT(ADDRESS(($AO1222-1)*3+$AP1222+5,$AQ1222+7))="",0,INDIRECT(ADDRESS(($AO1222-1)*3+$AP1222+5,$AQ1222+7))),IF(INDIRECT(ADDRESS(($AO1222-1)*3+$AP1222+5,$AQ1222+7))="",0,IF(COUNTIF(INDIRECT(ADDRESS(($AO1222-1)*36+($AP1222-1)*12+6,COLUMN())):INDIRECT(ADDRESS(($AO1222-1)*36+($AP1222-1)*12+$AQ1222+4,COLUMN())),INDIRECT(ADDRESS(($AO1222-1)*3+$AP1222+5,$AQ1222+7)))&gt;=1,0,INDIRECT(ADDRESS(($AO1222-1)*3+$AP1222+5,$AQ1222+7)))))</f>
        <v>0</v>
      </c>
      <c r="AS1222" s="304">
        <f ca="1">COUNTIF(INDIRECT("H"&amp;(ROW()+12*(($AO1222-1)*3+$AP1222)-ROW())/12+5):INDIRECT("S"&amp;(ROW()+12*(($AO1222-1)*3+$AP1222)-ROW())/12+5),AR1222)</f>
        <v>0</v>
      </c>
      <c r="AT1222" s="306">
        <f ca="1">IF($AQ1222=1,IF(INDIRECT(ADDRESS(($AO1222-1)*3+$AP1222+5,$AQ1222+20))="",0,INDIRECT(ADDRESS(($AO1222-1)*3+$AP1222+5,$AQ1222+20))),IF(INDIRECT(ADDRESS(($AO1222-1)*3+$AP1222+5,$AQ1222+20))="",0,IF(COUNTIF(INDIRECT(ADDRESS(($AO1222-1)*36+($AP1222-1)*12+6,COLUMN())):INDIRECT(ADDRESS(($AO1222-1)*36+($AP1222-1)*12+$AQ1222+4,COLUMN())),INDIRECT(ADDRESS(($AO1222-1)*3+$AP1222+5,$AQ1222+20)))&gt;=1,0,INDIRECT(ADDRESS(($AO1222-1)*3+$AP1222+5,$AQ1222+20)))))</f>
        <v>0</v>
      </c>
      <c r="AU1222" s="304">
        <f ca="1">COUNTIF(INDIRECT("U"&amp;(ROW()+12*(($AO1222-1)*3+$AP1222)-ROW())/12+5):INDIRECT("AF"&amp;(ROW()+12*(($AO1222-1)*3+$AP1222)-ROW())/12+5),AT1222)</f>
        <v>0</v>
      </c>
      <c r="AV1222" s="304">
        <f ca="1">IF(AND(AR1222+AT1222&gt;0,AS1222+AU1222&gt;0),COUNTIF(AV$6:AV1221,"&gt;0")+1,0)</f>
        <v>0</v>
      </c>
    </row>
    <row r="1223" spans="41:48" x14ac:dyDescent="0.15">
      <c r="AO1223" s="304">
        <v>34</v>
      </c>
      <c r="AP1223" s="304">
        <v>3</v>
      </c>
      <c r="AQ1223" s="304">
        <v>6</v>
      </c>
      <c r="AR1223" s="306">
        <f ca="1">IF($AQ1223=1,IF(INDIRECT(ADDRESS(($AO1223-1)*3+$AP1223+5,$AQ1223+7))="",0,INDIRECT(ADDRESS(($AO1223-1)*3+$AP1223+5,$AQ1223+7))),IF(INDIRECT(ADDRESS(($AO1223-1)*3+$AP1223+5,$AQ1223+7))="",0,IF(COUNTIF(INDIRECT(ADDRESS(($AO1223-1)*36+($AP1223-1)*12+6,COLUMN())):INDIRECT(ADDRESS(($AO1223-1)*36+($AP1223-1)*12+$AQ1223+4,COLUMN())),INDIRECT(ADDRESS(($AO1223-1)*3+$AP1223+5,$AQ1223+7)))&gt;=1,0,INDIRECT(ADDRESS(($AO1223-1)*3+$AP1223+5,$AQ1223+7)))))</f>
        <v>0</v>
      </c>
      <c r="AS1223" s="304">
        <f ca="1">COUNTIF(INDIRECT("H"&amp;(ROW()+12*(($AO1223-1)*3+$AP1223)-ROW())/12+5):INDIRECT("S"&amp;(ROW()+12*(($AO1223-1)*3+$AP1223)-ROW())/12+5),AR1223)</f>
        <v>0</v>
      </c>
      <c r="AT1223" s="306">
        <f ca="1">IF($AQ1223=1,IF(INDIRECT(ADDRESS(($AO1223-1)*3+$AP1223+5,$AQ1223+20))="",0,INDIRECT(ADDRESS(($AO1223-1)*3+$AP1223+5,$AQ1223+20))),IF(INDIRECT(ADDRESS(($AO1223-1)*3+$AP1223+5,$AQ1223+20))="",0,IF(COUNTIF(INDIRECT(ADDRESS(($AO1223-1)*36+($AP1223-1)*12+6,COLUMN())):INDIRECT(ADDRESS(($AO1223-1)*36+($AP1223-1)*12+$AQ1223+4,COLUMN())),INDIRECT(ADDRESS(($AO1223-1)*3+$AP1223+5,$AQ1223+20)))&gt;=1,0,INDIRECT(ADDRESS(($AO1223-1)*3+$AP1223+5,$AQ1223+20)))))</f>
        <v>0</v>
      </c>
      <c r="AU1223" s="304">
        <f ca="1">COUNTIF(INDIRECT("U"&amp;(ROW()+12*(($AO1223-1)*3+$AP1223)-ROW())/12+5):INDIRECT("AF"&amp;(ROW()+12*(($AO1223-1)*3+$AP1223)-ROW())/12+5),AT1223)</f>
        <v>0</v>
      </c>
      <c r="AV1223" s="304">
        <f ca="1">IF(AND(AR1223+AT1223&gt;0,AS1223+AU1223&gt;0),COUNTIF(AV$6:AV1222,"&gt;0")+1,0)</f>
        <v>0</v>
      </c>
    </row>
    <row r="1224" spans="41:48" x14ac:dyDescent="0.15">
      <c r="AO1224" s="304">
        <v>34</v>
      </c>
      <c r="AP1224" s="304">
        <v>3</v>
      </c>
      <c r="AQ1224" s="304">
        <v>7</v>
      </c>
      <c r="AR1224" s="306">
        <f ca="1">IF($AQ1224=1,IF(INDIRECT(ADDRESS(($AO1224-1)*3+$AP1224+5,$AQ1224+7))="",0,INDIRECT(ADDRESS(($AO1224-1)*3+$AP1224+5,$AQ1224+7))),IF(INDIRECT(ADDRESS(($AO1224-1)*3+$AP1224+5,$AQ1224+7))="",0,IF(COUNTIF(INDIRECT(ADDRESS(($AO1224-1)*36+($AP1224-1)*12+6,COLUMN())):INDIRECT(ADDRESS(($AO1224-1)*36+($AP1224-1)*12+$AQ1224+4,COLUMN())),INDIRECT(ADDRESS(($AO1224-1)*3+$AP1224+5,$AQ1224+7)))&gt;=1,0,INDIRECT(ADDRESS(($AO1224-1)*3+$AP1224+5,$AQ1224+7)))))</f>
        <v>0</v>
      </c>
      <c r="AS1224" s="304">
        <f ca="1">COUNTIF(INDIRECT("H"&amp;(ROW()+12*(($AO1224-1)*3+$AP1224)-ROW())/12+5):INDIRECT("S"&amp;(ROW()+12*(($AO1224-1)*3+$AP1224)-ROW())/12+5),AR1224)</f>
        <v>0</v>
      </c>
      <c r="AT1224" s="306">
        <f ca="1">IF($AQ1224=1,IF(INDIRECT(ADDRESS(($AO1224-1)*3+$AP1224+5,$AQ1224+20))="",0,INDIRECT(ADDRESS(($AO1224-1)*3+$AP1224+5,$AQ1224+20))),IF(INDIRECT(ADDRESS(($AO1224-1)*3+$AP1224+5,$AQ1224+20))="",0,IF(COUNTIF(INDIRECT(ADDRESS(($AO1224-1)*36+($AP1224-1)*12+6,COLUMN())):INDIRECT(ADDRESS(($AO1224-1)*36+($AP1224-1)*12+$AQ1224+4,COLUMN())),INDIRECT(ADDRESS(($AO1224-1)*3+$AP1224+5,$AQ1224+20)))&gt;=1,0,INDIRECT(ADDRESS(($AO1224-1)*3+$AP1224+5,$AQ1224+20)))))</f>
        <v>0</v>
      </c>
      <c r="AU1224" s="304">
        <f ca="1">COUNTIF(INDIRECT("U"&amp;(ROW()+12*(($AO1224-1)*3+$AP1224)-ROW())/12+5):INDIRECT("AF"&amp;(ROW()+12*(($AO1224-1)*3+$AP1224)-ROW())/12+5),AT1224)</f>
        <v>0</v>
      </c>
      <c r="AV1224" s="304">
        <f ca="1">IF(AND(AR1224+AT1224&gt;0,AS1224+AU1224&gt;0),COUNTIF(AV$6:AV1223,"&gt;0")+1,0)</f>
        <v>0</v>
      </c>
    </row>
    <row r="1225" spans="41:48" x14ac:dyDescent="0.15">
      <c r="AO1225" s="304">
        <v>34</v>
      </c>
      <c r="AP1225" s="304">
        <v>3</v>
      </c>
      <c r="AQ1225" s="304">
        <v>8</v>
      </c>
      <c r="AR1225" s="306">
        <f ca="1">IF($AQ1225=1,IF(INDIRECT(ADDRESS(($AO1225-1)*3+$AP1225+5,$AQ1225+7))="",0,INDIRECT(ADDRESS(($AO1225-1)*3+$AP1225+5,$AQ1225+7))),IF(INDIRECT(ADDRESS(($AO1225-1)*3+$AP1225+5,$AQ1225+7))="",0,IF(COUNTIF(INDIRECT(ADDRESS(($AO1225-1)*36+($AP1225-1)*12+6,COLUMN())):INDIRECT(ADDRESS(($AO1225-1)*36+($AP1225-1)*12+$AQ1225+4,COLUMN())),INDIRECT(ADDRESS(($AO1225-1)*3+$AP1225+5,$AQ1225+7)))&gt;=1,0,INDIRECT(ADDRESS(($AO1225-1)*3+$AP1225+5,$AQ1225+7)))))</f>
        <v>0</v>
      </c>
      <c r="AS1225" s="304">
        <f ca="1">COUNTIF(INDIRECT("H"&amp;(ROW()+12*(($AO1225-1)*3+$AP1225)-ROW())/12+5):INDIRECT("S"&amp;(ROW()+12*(($AO1225-1)*3+$AP1225)-ROW())/12+5),AR1225)</f>
        <v>0</v>
      </c>
      <c r="AT1225" s="306">
        <f ca="1">IF($AQ1225=1,IF(INDIRECT(ADDRESS(($AO1225-1)*3+$AP1225+5,$AQ1225+20))="",0,INDIRECT(ADDRESS(($AO1225-1)*3+$AP1225+5,$AQ1225+20))),IF(INDIRECT(ADDRESS(($AO1225-1)*3+$AP1225+5,$AQ1225+20))="",0,IF(COUNTIF(INDIRECT(ADDRESS(($AO1225-1)*36+($AP1225-1)*12+6,COLUMN())):INDIRECT(ADDRESS(($AO1225-1)*36+($AP1225-1)*12+$AQ1225+4,COLUMN())),INDIRECT(ADDRESS(($AO1225-1)*3+$AP1225+5,$AQ1225+20)))&gt;=1,0,INDIRECT(ADDRESS(($AO1225-1)*3+$AP1225+5,$AQ1225+20)))))</f>
        <v>0</v>
      </c>
      <c r="AU1225" s="304">
        <f ca="1">COUNTIF(INDIRECT("U"&amp;(ROW()+12*(($AO1225-1)*3+$AP1225)-ROW())/12+5):INDIRECT("AF"&amp;(ROW()+12*(($AO1225-1)*3+$AP1225)-ROW())/12+5),AT1225)</f>
        <v>0</v>
      </c>
      <c r="AV1225" s="304">
        <f ca="1">IF(AND(AR1225+AT1225&gt;0,AS1225+AU1225&gt;0),COUNTIF(AV$6:AV1224,"&gt;0")+1,0)</f>
        <v>0</v>
      </c>
    </row>
    <row r="1226" spans="41:48" x14ac:dyDescent="0.15">
      <c r="AO1226" s="304">
        <v>34</v>
      </c>
      <c r="AP1226" s="304">
        <v>3</v>
      </c>
      <c r="AQ1226" s="304">
        <v>9</v>
      </c>
      <c r="AR1226" s="306">
        <f ca="1">IF($AQ1226=1,IF(INDIRECT(ADDRESS(($AO1226-1)*3+$AP1226+5,$AQ1226+7))="",0,INDIRECT(ADDRESS(($AO1226-1)*3+$AP1226+5,$AQ1226+7))),IF(INDIRECT(ADDRESS(($AO1226-1)*3+$AP1226+5,$AQ1226+7))="",0,IF(COUNTIF(INDIRECT(ADDRESS(($AO1226-1)*36+($AP1226-1)*12+6,COLUMN())):INDIRECT(ADDRESS(($AO1226-1)*36+($AP1226-1)*12+$AQ1226+4,COLUMN())),INDIRECT(ADDRESS(($AO1226-1)*3+$AP1226+5,$AQ1226+7)))&gt;=1,0,INDIRECT(ADDRESS(($AO1226-1)*3+$AP1226+5,$AQ1226+7)))))</f>
        <v>0</v>
      </c>
      <c r="AS1226" s="304">
        <f ca="1">COUNTIF(INDIRECT("H"&amp;(ROW()+12*(($AO1226-1)*3+$AP1226)-ROW())/12+5):INDIRECT("S"&amp;(ROW()+12*(($AO1226-1)*3+$AP1226)-ROW())/12+5),AR1226)</f>
        <v>0</v>
      </c>
      <c r="AT1226" s="306">
        <f ca="1">IF($AQ1226=1,IF(INDIRECT(ADDRESS(($AO1226-1)*3+$AP1226+5,$AQ1226+20))="",0,INDIRECT(ADDRESS(($AO1226-1)*3+$AP1226+5,$AQ1226+20))),IF(INDIRECT(ADDRESS(($AO1226-1)*3+$AP1226+5,$AQ1226+20))="",0,IF(COUNTIF(INDIRECT(ADDRESS(($AO1226-1)*36+($AP1226-1)*12+6,COLUMN())):INDIRECT(ADDRESS(($AO1226-1)*36+($AP1226-1)*12+$AQ1226+4,COLUMN())),INDIRECT(ADDRESS(($AO1226-1)*3+$AP1226+5,$AQ1226+20)))&gt;=1,0,INDIRECT(ADDRESS(($AO1226-1)*3+$AP1226+5,$AQ1226+20)))))</f>
        <v>0</v>
      </c>
      <c r="AU1226" s="304">
        <f ca="1">COUNTIF(INDIRECT("U"&amp;(ROW()+12*(($AO1226-1)*3+$AP1226)-ROW())/12+5):INDIRECT("AF"&amp;(ROW()+12*(($AO1226-1)*3+$AP1226)-ROW())/12+5),AT1226)</f>
        <v>0</v>
      </c>
      <c r="AV1226" s="304">
        <f ca="1">IF(AND(AR1226+AT1226&gt;0,AS1226+AU1226&gt;0),COUNTIF(AV$6:AV1225,"&gt;0")+1,0)</f>
        <v>0</v>
      </c>
    </row>
    <row r="1227" spans="41:48" x14ac:dyDescent="0.15">
      <c r="AO1227" s="304">
        <v>34</v>
      </c>
      <c r="AP1227" s="304">
        <v>3</v>
      </c>
      <c r="AQ1227" s="304">
        <v>10</v>
      </c>
      <c r="AR1227" s="306">
        <f ca="1">IF($AQ1227=1,IF(INDIRECT(ADDRESS(($AO1227-1)*3+$AP1227+5,$AQ1227+7))="",0,INDIRECT(ADDRESS(($AO1227-1)*3+$AP1227+5,$AQ1227+7))),IF(INDIRECT(ADDRESS(($AO1227-1)*3+$AP1227+5,$AQ1227+7))="",0,IF(COUNTIF(INDIRECT(ADDRESS(($AO1227-1)*36+($AP1227-1)*12+6,COLUMN())):INDIRECT(ADDRESS(($AO1227-1)*36+($AP1227-1)*12+$AQ1227+4,COLUMN())),INDIRECT(ADDRESS(($AO1227-1)*3+$AP1227+5,$AQ1227+7)))&gt;=1,0,INDIRECT(ADDRESS(($AO1227-1)*3+$AP1227+5,$AQ1227+7)))))</f>
        <v>0</v>
      </c>
      <c r="AS1227" s="304">
        <f ca="1">COUNTIF(INDIRECT("H"&amp;(ROW()+12*(($AO1227-1)*3+$AP1227)-ROW())/12+5):INDIRECT("S"&amp;(ROW()+12*(($AO1227-1)*3+$AP1227)-ROW())/12+5),AR1227)</f>
        <v>0</v>
      </c>
      <c r="AT1227" s="306">
        <f ca="1">IF($AQ1227=1,IF(INDIRECT(ADDRESS(($AO1227-1)*3+$AP1227+5,$AQ1227+20))="",0,INDIRECT(ADDRESS(($AO1227-1)*3+$AP1227+5,$AQ1227+20))),IF(INDIRECT(ADDRESS(($AO1227-1)*3+$AP1227+5,$AQ1227+20))="",0,IF(COUNTIF(INDIRECT(ADDRESS(($AO1227-1)*36+($AP1227-1)*12+6,COLUMN())):INDIRECT(ADDRESS(($AO1227-1)*36+($AP1227-1)*12+$AQ1227+4,COLUMN())),INDIRECT(ADDRESS(($AO1227-1)*3+$AP1227+5,$AQ1227+20)))&gt;=1,0,INDIRECT(ADDRESS(($AO1227-1)*3+$AP1227+5,$AQ1227+20)))))</f>
        <v>0</v>
      </c>
      <c r="AU1227" s="304">
        <f ca="1">COUNTIF(INDIRECT("U"&amp;(ROW()+12*(($AO1227-1)*3+$AP1227)-ROW())/12+5):INDIRECT("AF"&amp;(ROW()+12*(($AO1227-1)*3+$AP1227)-ROW())/12+5),AT1227)</f>
        <v>0</v>
      </c>
      <c r="AV1227" s="304">
        <f ca="1">IF(AND(AR1227+AT1227&gt;0,AS1227+AU1227&gt;0),COUNTIF(AV$6:AV1226,"&gt;0")+1,0)</f>
        <v>0</v>
      </c>
    </row>
    <row r="1228" spans="41:48" x14ac:dyDescent="0.15">
      <c r="AO1228" s="304">
        <v>34</v>
      </c>
      <c r="AP1228" s="304">
        <v>3</v>
      </c>
      <c r="AQ1228" s="304">
        <v>11</v>
      </c>
      <c r="AR1228" s="306">
        <f ca="1">IF($AQ1228=1,IF(INDIRECT(ADDRESS(($AO1228-1)*3+$AP1228+5,$AQ1228+7))="",0,INDIRECT(ADDRESS(($AO1228-1)*3+$AP1228+5,$AQ1228+7))),IF(INDIRECT(ADDRESS(($AO1228-1)*3+$AP1228+5,$AQ1228+7))="",0,IF(COUNTIF(INDIRECT(ADDRESS(($AO1228-1)*36+($AP1228-1)*12+6,COLUMN())):INDIRECT(ADDRESS(($AO1228-1)*36+($AP1228-1)*12+$AQ1228+4,COLUMN())),INDIRECT(ADDRESS(($AO1228-1)*3+$AP1228+5,$AQ1228+7)))&gt;=1,0,INDIRECT(ADDRESS(($AO1228-1)*3+$AP1228+5,$AQ1228+7)))))</f>
        <v>0</v>
      </c>
      <c r="AS1228" s="304">
        <f ca="1">COUNTIF(INDIRECT("H"&amp;(ROW()+12*(($AO1228-1)*3+$AP1228)-ROW())/12+5):INDIRECT("S"&amp;(ROW()+12*(($AO1228-1)*3+$AP1228)-ROW())/12+5),AR1228)</f>
        <v>0</v>
      </c>
      <c r="AT1228" s="306">
        <f ca="1">IF($AQ1228=1,IF(INDIRECT(ADDRESS(($AO1228-1)*3+$AP1228+5,$AQ1228+20))="",0,INDIRECT(ADDRESS(($AO1228-1)*3+$AP1228+5,$AQ1228+20))),IF(INDIRECT(ADDRESS(($AO1228-1)*3+$AP1228+5,$AQ1228+20))="",0,IF(COUNTIF(INDIRECT(ADDRESS(($AO1228-1)*36+($AP1228-1)*12+6,COLUMN())):INDIRECT(ADDRESS(($AO1228-1)*36+($AP1228-1)*12+$AQ1228+4,COLUMN())),INDIRECT(ADDRESS(($AO1228-1)*3+$AP1228+5,$AQ1228+20)))&gt;=1,0,INDIRECT(ADDRESS(($AO1228-1)*3+$AP1228+5,$AQ1228+20)))))</f>
        <v>0</v>
      </c>
      <c r="AU1228" s="304">
        <f ca="1">COUNTIF(INDIRECT("U"&amp;(ROW()+12*(($AO1228-1)*3+$AP1228)-ROW())/12+5):INDIRECT("AF"&amp;(ROW()+12*(($AO1228-1)*3+$AP1228)-ROW())/12+5),AT1228)</f>
        <v>0</v>
      </c>
      <c r="AV1228" s="304">
        <f ca="1">IF(AND(AR1228+AT1228&gt;0,AS1228+AU1228&gt;0),COUNTIF(AV$6:AV1227,"&gt;0")+1,0)</f>
        <v>0</v>
      </c>
    </row>
    <row r="1229" spans="41:48" x14ac:dyDescent="0.15">
      <c r="AO1229" s="304">
        <v>34</v>
      </c>
      <c r="AP1229" s="304">
        <v>3</v>
      </c>
      <c r="AQ1229" s="304">
        <v>12</v>
      </c>
      <c r="AR1229" s="306">
        <f ca="1">IF($AQ1229=1,IF(INDIRECT(ADDRESS(($AO1229-1)*3+$AP1229+5,$AQ1229+7))="",0,INDIRECT(ADDRESS(($AO1229-1)*3+$AP1229+5,$AQ1229+7))),IF(INDIRECT(ADDRESS(($AO1229-1)*3+$AP1229+5,$AQ1229+7))="",0,IF(COUNTIF(INDIRECT(ADDRESS(($AO1229-1)*36+($AP1229-1)*12+6,COLUMN())):INDIRECT(ADDRESS(($AO1229-1)*36+($AP1229-1)*12+$AQ1229+4,COLUMN())),INDIRECT(ADDRESS(($AO1229-1)*3+$AP1229+5,$AQ1229+7)))&gt;=1,0,INDIRECT(ADDRESS(($AO1229-1)*3+$AP1229+5,$AQ1229+7)))))</f>
        <v>0</v>
      </c>
      <c r="AS1229" s="304">
        <f ca="1">COUNTIF(INDIRECT("H"&amp;(ROW()+12*(($AO1229-1)*3+$AP1229)-ROW())/12+5):INDIRECT("S"&amp;(ROW()+12*(($AO1229-1)*3+$AP1229)-ROW())/12+5),AR1229)</f>
        <v>0</v>
      </c>
      <c r="AT1229" s="306">
        <f ca="1">IF($AQ1229=1,IF(INDIRECT(ADDRESS(($AO1229-1)*3+$AP1229+5,$AQ1229+20))="",0,INDIRECT(ADDRESS(($AO1229-1)*3+$AP1229+5,$AQ1229+20))),IF(INDIRECT(ADDRESS(($AO1229-1)*3+$AP1229+5,$AQ1229+20))="",0,IF(COUNTIF(INDIRECT(ADDRESS(($AO1229-1)*36+($AP1229-1)*12+6,COLUMN())):INDIRECT(ADDRESS(($AO1229-1)*36+($AP1229-1)*12+$AQ1229+4,COLUMN())),INDIRECT(ADDRESS(($AO1229-1)*3+$AP1229+5,$AQ1229+20)))&gt;=1,0,INDIRECT(ADDRESS(($AO1229-1)*3+$AP1229+5,$AQ1229+20)))))</f>
        <v>0</v>
      </c>
      <c r="AU1229" s="304">
        <f ca="1">COUNTIF(INDIRECT("U"&amp;(ROW()+12*(($AO1229-1)*3+$AP1229)-ROW())/12+5):INDIRECT("AF"&amp;(ROW()+12*(($AO1229-1)*3+$AP1229)-ROW())/12+5),AT1229)</f>
        <v>0</v>
      </c>
      <c r="AV1229" s="304">
        <f ca="1">IF(AND(AR1229+AT1229&gt;0,AS1229+AU1229&gt;0),COUNTIF(AV$6:AV1228,"&gt;0")+1,0)</f>
        <v>0</v>
      </c>
    </row>
    <row r="1230" spans="41:48" x14ac:dyDescent="0.15">
      <c r="AO1230" s="304">
        <v>35</v>
      </c>
      <c r="AP1230" s="304">
        <v>1</v>
      </c>
      <c r="AQ1230" s="304">
        <v>1</v>
      </c>
      <c r="AR1230" s="306">
        <f ca="1">IF($AQ1230=1,IF(INDIRECT(ADDRESS(($AO1230-1)*3+$AP1230+5,$AQ1230+7))="",0,INDIRECT(ADDRESS(($AO1230-1)*3+$AP1230+5,$AQ1230+7))),IF(INDIRECT(ADDRESS(($AO1230-1)*3+$AP1230+5,$AQ1230+7))="",0,IF(COUNTIF(INDIRECT(ADDRESS(($AO1230-1)*36+($AP1230-1)*12+6,COLUMN())):INDIRECT(ADDRESS(($AO1230-1)*36+($AP1230-1)*12+$AQ1230+4,COLUMN())),INDIRECT(ADDRESS(($AO1230-1)*3+$AP1230+5,$AQ1230+7)))&gt;=1,0,INDIRECT(ADDRESS(($AO1230-1)*3+$AP1230+5,$AQ1230+7)))))</f>
        <v>0</v>
      </c>
      <c r="AS1230" s="304">
        <f ca="1">COUNTIF(INDIRECT("H"&amp;(ROW()+12*(($AO1230-1)*3+$AP1230)-ROW())/12+5):INDIRECT("S"&amp;(ROW()+12*(($AO1230-1)*3+$AP1230)-ROW())/12+5),AR1230)</f>
        <v>0</v>
      </c>
      <c r="AT1230" s="306">
        <f ca="1">IF($AQ1230=1,IF(INDIRECT(ADDRESS(($AO1230-1)*3+$AP1230+5,$AQ1230+20))="",0,INDIRECT(ADDRESS(($AO1230-1)*3+$AP1230+5,$AQ1230+20))),IF(INDIRECT(ADDRESS(($AO1230-1)*3+$AP1230+5,$AQ1230+20))="",0,IF(COUNTIF(INDIRECT(ADDRESS(($AO1230-1)*36+($AP1230-1)*12+6,COLUMN())):INDIRECT(ADDRESS(($AO1230-1)*36+($AP1230-1)*12+$AQ1230+4,COLUMN())),INDIRECT(ADDRESS(($AO1230-1)*3+$AP1230+5,$AQ1230+20)))&gt;=1,0,INDIRECT(ADDRESS(($AO1230-1)*3+$AP1230+5,$AQ1230+20)))))</f>
        <v>0</v>
      </c>
      <c r="AU1230" s="304">
        <f ca="1">COUNTIF(INDIRECT("U"&amp;(ROW()+12*(($AO1230-1)*3+$AP1230)-ROW())/12+5):INDIRECT("AF"&amp;(ROW()+12*(($AO1230-1)*3+$AP1230)-ROW())/12+5),AT1230)</f>
        <v>0</v>
      </c>
      <c r="AV1230" s="304">
        <f ca="1">IF(AND(AR1230+AT1230&gt;0,AS1230+AU1230&gt;0),COUNTIF(AV$6:AV1229,"&gt;0")+1,0)</f>
        <v>0</v>
      </c>
    </row>
    <row r="1231" spans="41:48" x14ac:dyDescent="0.15">
      <c r="AO1231" s="304">
        <v>35</v>
      </c>
      <c r="AP1231" s="304">
        <v>1</v>
      </c>
      <c r="AQ1231" s="304">
        <v>2</v>
      </c>
      <c r="AR1231" s="306">
        <f ca="1">IF($AQ1231=1,IF(INDIRECT(ADDRESS(($AO1231-1)*3+$AP1231+5,$AQ1231+7))="",0,INDIRECT(ADDRESS(($AO1231-1)*3+$AP1231+5,$AQ1231+7))),IF(INDIRECT(ADDRESS(($AO1231-1)*3+$AP1231+5,$AQ1231+7))="",0,IF(COUNTIF(INDIRECT(ADDRESS(($AO1231-1)*36+($AP1231-1)*12+6,COLUMN())):INDIRECT(ADDRESS(($AO1231-1)*36+($AP1231-1)*12+$AQ1231+4,COLUMN())),INDIRECT(ADDRESS(($AO1231-1)*3+$AP1231+5,$AQ1231+7)))&gt;=1,0,INDIRECT(ADDRESS(($AO1231-1)*3+$AP1231+5,$AQ1231+7)))))</f>
        <v>0</v>
      </c>
      <c r="AS1231" s="304">
        <f ca="1">COUNTIF(INDIRECT("H"&amp;(ROW()+12*(($AO1231-1)*3+$AP1231)-ROW())/12+5):INDIRECT("S"&amp;(ROW()+12*(($AO1231-1)*3+$AP1231)-ROW())/12+5),AR1231)</f>
        <v>0</v>
      </c>
      <c r="AT1231" s="306">
        <f ca="1">IF($AQ1231=1,IF(INDIRECT(ADDRESS(($AO1231-1)*3+$AP1231+5,$AQ1231+20))="",0,INDIRECT(ADDRESS(($AO1231-1)*3+$AP1231+5,$AQ1231+20))),IF(INDIRECT(ADDRESS(($AO1231-1)*3+$AP1231+5,$AQ1231+20))="",0,IF(COUNTIF(INDIRECT(ADDRESS(($AO1231-1)*36+($AP1231-1)*12+6,COLUMN())):INDIRECT(ADDRESS(($AO1231-1)*36+($AP1231-1)*12+$AQ1231+4,COLUMN())),INDIRECT(ADDRESS(($AO1231-1)*3+$AP1231+5,$AQ1231+20)))&gt;=1,0,INDIRECT(ADDRESS(($AO1231-1)*3+$AP1231+5,$AQ1231+20)))))</f>
        <v>0</v>
      </c>
      <c r="AU1231" s="304">
        <f ca="1">COUNTIF(INDIRECT("U"&amp;(ROW()+12*(($AO1231-1)*3+$AP1231)-ROW())/12+5):INDIRECT("AF"&amp;(ROW()+12*(($AO1231-1)*3+$AP1231)-ROW())/12+5),AT1231)</f>
        <v>0</v>
      </c>
      <c r="AV1231" s="304">
        <f ca="1">IF(AND(AR1231+AT1231&gt;0,AS1231+AU1231&gt;0),COUNTIF(AV$6:AV1230,"&gt;0")+1,0)</f>
        <v>0</v>
      </c>
    </row>
    <row r="1232" spans="41:48" x14ac:dyDescent="0.15">
      <c r="AO1232" s="304">
        <v>35</v>
      </c>
      <c r="AP1232" s="304">
        <v>1</v>
      </c>
      <c r="AQ1232" s="304">
        <v>3</v>
      </c>
      <c r="AR1232" s="306">
        <f ca="1">IF($AQ1232=1,IF(INDIRECT(ADDRESS(($AO1232-1)*3+$AP1232+5,$AQ1232+7))="",0,INDIRECT(ADDRESS(($AO1232-1)*3+$AP1232+5,$AQ1232+7))),IF(INDIRECT(ADDRESS(($AO1232-1)*3+$AP1232+5,$AQ1232+7))="",0,IF(COUNTIF(INDIRECT(ADDRESS(($AO1232-1)*36+($AP1232-1)*12+6,COLUMN())):INDIRECT(ADDRESS(($AO1232-1)*36+($AP1232-1)*12+$AQ1232+4,COLUMN())),INDIRECT(ADDRESS(($AO1232-1)*3+$AP1232+5,$AQ1232+7)))&gt;=1,0,INDIRECT(ADDRESS(($AO1232-1)*3+$AP1232+5,$AQ1232+7)))))</f>
        <v>0</v>
      </c>
      <c r="AS1232" s="304">
        <f ca="1">COUNTIF(INDIRECT("H"&amp;(ROW()+12*(($AO1232-1)*3+$AP1232)-ROW())/12+5):INDIRECT("S"&amp;(ROW()+12*(($AO1232-1)*3+$AP1232)-ROW())/12+5),AR1232)</f>
        <v>0</v>
      </c>
      <c r="AT1232" s="306">
        <f ca="1">IF($AQ1232=1,IF(INDIRECT(ADDRESS(($AO1232-1)*3+$AP1232+5,$AQ1232+20))="",0,INDIRECT(ADDRESS(($AO1232-1)*3+$AP1232+5,$AQ1232+20))),IF(INDIRECT(ADDRESS(($AO1232-1)*3+$AP1232+5,$AQ1232+20))="",0,IF(COUNTIF(INDIRECT(ADDRESS(($AO1232-1)*36+($AP1232-1)*12+6,COLUMN())):INDIRECT(ADDRESS(($AO1232-1)*36+($AP1232-1)*12+$AQ1232+4,COLUMN())),INDIRECT(ADDRESS(($AO1232-1)*3+$AP1232+5,$AQ1232+20)))&gt;=1,0,INDIRECT(ADDRESS(($AO1232-1)*3+$AP1232+5,$AQ1232+20)))))</f>
        <v>0</v>
      </c>
      <c r="AU1232" s="304">
        <f ca="1">COUNTIF(INDIRECT("U"&amp;(ROW()+12*(($AO1232-1)*3+$AP1232)-ROW())/12+5):INDIRECT("AF"&amp;(ROW()+12*(($AO1232-1)*3+$AP1232)-ROW())/12+5),AT1232)</f>
        <v>0</v>
      </c>
      <c r="AV1232" s="304">
        <f ca="1">IF(AND(AR1232+AT1232&gt;0,AS1232+AU1232&gt;0),COUNTIF(AV$6:AV1231,"&gt;0")+1,0)</f>
        <v>0</v>
      </c>
    </row>
    <row r="1233" spans="41:48" x14ac:dyDescent="0.15">
      <c r="AO1233" s="304">
        <v>35</v>
      </c>
      <c r="AP1233" s="304">
        <v>1</v>
      </c>
      <c r="AQ1233" s="304">
        <v>4</v>
      </c>
      <c r="AR1233" s="306">
        <f ca="1">IF($AQ1233=1,IF(INDIRECT(ADDRESS(($AO1233-1)*3+$AP1233+5,$AQ1233+7))="",0,INDIRECT(ADDRESS(($AO1233-1)*3+$AP1233+5,$AQ1233+7))),IF(INDIRECT(ADDRESS(($AO1233-1)*3+$AP1233+5,$AQ1233+7))="",0,IF(COUNTIF(INDIRECT(ADDRESS(($AO1233-1)*36+($AP1233-1)*12+6,COLUMN())):INDIRECT(ADDRESS(($AO1233-1)*36+($AP1233-1)*12+$AQ1233+4,COLUMN())),INDIRECT(ADDRESS(($AO1233-1)*3+$AP1233+5,$AQ1233+7)))&gt;=1,0,INDIRECT(ADDRESS(($AO1233-1)*3+$AP1233+5,$AQ1233+7)))))</f>
        <v>0</v>
      </c>
      <c r="AS1233" s="304">
        <f ca="1">COUNTIF(INDIRECT("H"&amp;(ROW()+12*(($AO1233-1)*3+$AP1233)-ROW())/12+5):INDIRECT("S"&amp;(ROW()+12*(($AO1233-1)*3+$AP1233)-ROW())/12+5),AR1233)</f>
        <v>0</v>
      </c>
      <c r="AT1233" s="306">
        <f ca="1">IF($AQ1233=1,IF(INDIRECT(ADDRESS(($AO1233-1)*3+$AP1233+5,$AQ1233+20))="",0,INDIRECT(ADDRESS(($AO1233-1)*3+$AP1233+5,$AQ1233+20))),IF(INDIRECT(ADDRESS(($AO1233-1)*3+$AP1233+5,$AQ1233+20))="",0,IF(COUNTIF(INDIRECT(ADDRESS(($AO1233-1)*36+($AP1233-1)*12+6,COLUMN())):INDIRECT(ADDRESS(($AO1233-1)*36+($AP1233-1)*12+$AQ1233+4,COLUMN())),INDIRECT(ADDRESS(($AO1233-1)*3+$AP1233+5,$AQ1233+20)))&gt;=1,0,INDIRECT(ADDRESS(($AO1233-1)*3+$AP1233+5,$AQ1233+20)))))</f>
        <v>0</v>
      </c>
      <c r="AU1233" s="304">
        <f ca="1">COUNTIF(INDIRECT("U"&amp;(ROW()+12*(($AO1233-1)*3+$AP1233)-ROW())/12+5):INDIRECT("AF"&amp;(ROW()+12*(($AO1233-1)*3+$AP1233)-ROW())/12+5),AT1233)</f>
        <v>0</v>
      </c>
      <c r="AV1233" s="304">
        <f ca="1">IF(AND(AR1233+AT1233&gt;0,AS1233+AU1233&gt;0),COUNTIF(AV$6:AV1232,"&gt;0")+1,0)</f>
        <v>0</v>
      </c>
    </row>
    <row r="1234" spans="41:48" x14ac:dyDescent="0.15">
      <c r="AO1234" s="304">
        <v>35</v>
      </c>
      <c r="AP1234" s="304">
        <v>1</v>
      </c>
      <c r="AQ1234" s="304">
        <v>5</v>
      </c>
      <c r="AR1234" s="306">
        <f ca="1">IF($AQ1234=1,IF(INDIRECT(ADDRESS(($AO1234-1)*3+$AP1234+5,$AQ1234+7))="",0,INDIRECT(ADDRESS(($AO1234-1)*3+$AP1234+5,$AQ1234+7))),IF(INDIRECT(ADDRESS(($AO1234-1)*3+$AP1234+5,$AQ1234+7))="",0,IF(COUNTIF(INDIRECT(ADDRESS(($AO1234-1)*36+($AP1234-1)*12+6,COLUMN())):INDIRECT(ADDRESS(($AO1234-1)*36+($AP1234-1)*12+$AQ1234+4,COLUMN())),INDIRECT(ADDRESS(($AO1234-1)*3+$AP1234+5,$AQ1234+7)))&gt;=1,0,INDIRECT(ADDRESS(($AO1234-1)*3+$AP1234+5,$AQ1234+7)))))</f>
        <v>0</v>
      </c>
      <c r="AS1234" s="304">
        <f ca="1">COUNTIF(INDIRECT("H"&amp;(ROW()+12*(($AO1234-1)*3+$AP1234)-ROW())/12+5):INDIRECT("S"&amp;(ROW()+12*(($AO1234-1)*3+$AP1234)-ROW())/12+5),AR1234)</f>
        <v>0</v>
      </c>
      <c r="AT1234" s="306">
        <f ca="1">IF($AQ1234=1,IF(INDIRECT(ADDRESS(($AO1234-1)*3+$AP1234+5,$AQ1234+20))="",0,INDIRECT(ADDRESS(($AO1234-1)*3+$AP1234+5,$AQ1234+20))),IF(INDIRECT(ADDRESS(($AO1234-1)*3+$AP1234+5,$AQ1234+20))="",0,IF(COUNTIF(INDIRECT(ADDRESS(($AO1234-1)*36+($AP1234-1)*12+6,COLUMN())):INDIRECT(ADDRESS(($AO1234-1)*36+($AP1234-1)*12+$AQ1234+4,COLUMN())),INDIRECT(ADDRESS(($AO1234-1)*3+$AP1234+5,$AQ1234+20)))&gt;=1,0,INDIRECT(ADDRESS(($AO1234-1)*3+$AP1234+5,$AQ1234+20)))))</f>
        <v>0</v>
      </c>
      <c r="AU1234" s="304">
        <f ca="1">COUNTIF(INDIRECT("U"&amp;(ROW()+12*(($AO1234-1)*3+$AP1234)-ROW())/12+5):INDIRECT("AF"&amp;(ROW()+12*(($AO1234-1)*3+$AP1234)-ROW())/12+5),AT1234)</f>
        <v>0</v>
      </c>
      <c r="AV1234" s="304">
        <f ca="1">IF(AND(AR1234+AT1234&gt;0,AS1234+AU1234&gt;0),COUNTIF(AV$6:AV1233,"&gt;0")+1,0)</f>
        <v>0</v>
      </c>
    </row>
    <row r="1235" spans="41:48" x14ac:dyDescent="0.15">
      <c r="AO1235" s="304">
        <v>35</v>
      </c>
      <c r="AP1235" s="304">
        <v>1</v>
      </c>
      <c r="AQ1235" s="304">
        <v>6</v>
      </c>
      <c r="AR1235" s="306">
        <f ca="1">IF($AQ1235=1,IF(INDIRECT(ADDRESS(($AO1235-1)*3+$AP1235+5,$AQ1235+7))="",0,INDIRECT(ADDRESS(($AO1235-1)*3+$AP1235+5,$AQ1235+7))),IF(INDIRECT(ADDRESS(($AO1235-1)*3+$AP1235+5,$AQ1235+7))="",0,IF(COUNTIF(INDIRECT(ADDRESS(($AO1235-1)*36+($AP1235-1)*12+6,COLUMN())):INDIRECT(ADDRESS(($AO1235-1)*36+($AP1235-1)*12+$AQ1235+4,COLUMN())),INDIRECT(ADDRESS(($AO1235-1)*3+$AP1235+5,$AQ1235+7)))&gt;=1,0,INDIRECT(ADDRESS(($AO1235-1)*3+$AP1235+5,$AQ1235+7)))))</f>
        <v>0</v>
      </c>
      <c r="AS1235" s="304">
        <f ca="1">COUNTIF(INDIRECT("H"&amp;(ROW()+12*(($AO1235-1)*3+$AP1235)-ROW())/12+5):INDIRECT("S"&amp;(ROW()+12*(($AO1235-1)*3+$AP1235)-ROW())/12+5),AR1235)</f>
        <v>0</v>
      </c>
      <c r="AT1235" s="306">
        <f ca="1">IF($AQ1235=1,IF(INDIRECT(ADDRESS(($AO1235-1)*3+$AP1235+5,$AQ1235+20))="",0,INDIRECT(ADDRESS(($AO1235-1)*3+$AP1235+5,$AQ1235+20))),IF(INDIRECT(ADDRESS(($AO1235-1)*3+$AP1235+5,$AQ1235+20))="",0,IF(COUNTIF(INDIRECT(ADDRESS(($AO1235-1)*36+($AP1235-1)*12+6,COLUMN())):INDIRECT(ADDRESS(($AO1235-1)*36+($AP1235-1)*12+$AQ1235+4,COLUMN())),INDIRECT(ADDRESS(($AO1235-1)*3+$AP1235+5,$AQ1235+20)))&gt;=1,0,INDIRECT(ADDRESS(($AO1235-1)*3+$AP1235+5,$AQ1235+20)))))</f>
        <v>0</v>
      </c>
      <c r="AU1235" s="304">
        <f ca="1">COUNTIF(INDIRECT("U"&amp;(ROW()+12*(($AO1235-1)*3+$AP1235)-ROW())/12+5):INDIRECT("AF"&amp;(ROW()+12*(($AO1235-1)*3+$AP1235)-ROW())/12+5),AT1235)</f>
        <v>0</v>
      </c>
      <c r="AV1235" s="304">
        <f ca="1">IF(AND(AR1235+AT1235&gt;0,AS1235+AU1235&gt;0),COUNTIF(AV$6:AV1234,"&gt;0")+1,0)</f>
        <v>0</v>
      </c>
    </row>
    <row r="1236" spans="41:48" x14ac:dyDescent="0.15">
      <c r="AO1236" s="304">
        <v>35</v>
      </c>
      <c r="AP1236" s="304">
        <v>1</v>
      </c>
      <c r="AQ1236" s="304">
        <v>7</v>
      </c>
      <c r="AR1236" s="306">
        <f ca="1">IF($AQ1236=1,IF(INDIRECT(ADDRESS(($AO1236-1)*3+$AP1236+5,$AQ1236+7))="",0,INDIRECT(ADDRESS(($AO1236-1)*3+$AP1236+5,$AQ1236+7))),IF(INDIRECT(ADDRESS(($AO1236-1)*3+$AP1236+5,$AQ1236+7))="",0,IF(COUNTIF(INDIRECT(ADDRESS(($AO1236-1)*36+($AP1236-1)*12+6,COLUMN())):INDIRECT(ADDRESS(($AO1236-1)*36+($AP1236-1)*12+$AQ1236+4,COLUMN())),INDIRECT(ADDRESS(($AO1236-1)*3+$AP1236+5,$AQ1236+7)))&gt;=1,0,INDIRECT(ADDRESS(($AO1236-1)*3+$AP1236+5,$AQ1236+7)))))</f>
        <v>0</v>
      </c>
      <c r="AS1236" s="304">
        <f ca="1">COUNTIF(INDIRECT("H"&amp;(ROW()+12*(($AO1236-1)*3+$AP1236)-ROW())/12+5):INDIRECT("S"&amp;(ROW()+12*(($AO1236-1)*3+$AP1236)-ROW())/12+5),AR1236)</f>
        <v>0</v>
      </c>
      <c r="AT1236" s="306">
        <f ca="1">IF($AQ1236=1,IF(INDIRECT(ADDRESS(($AO1236-1)*3+$AP1236+5,$AQ1236+20))="",0,INDIRECT(ADDRESS(($AO1236-1)*3+$AP1236+5,$AQ1236+20))),IF(INDIRECT(ADDRESS(($AO1236-1)*3+$AP1236+5,$AQ1236+20))="",0,IF(COUNTIF(INDIRECT(ADDRESS(($AO1236-1)*36+($AP1236-1)*12+6,COLUMN())):INDIRECT(ADDRESS(($AO1236-1)*36+($AP1236-1)*12+$AQ1236+4,COLUMN())),INDIRECT(ADDRESS(($AO1236-1)*3+$AP1236+5,$AQ1236+20)))&gt;=1,0,INDIRECT(ADDRESS(($AO1236-1)*3+$AP1236+5,$AQ1236+20)))))</f>
        <v>0</v>
      </c>
      <c r="AU1236" s="304">
        <f ca="1">COUNTIF(INDIRECT("U"&amp;(ROW()+12*(($AO1236-1)*3+$AP1236)-ROW())/12+5):INDIRECT("AF"&amp;(ROW()+12*(($AO1236-1)*3+$AP1236)-ROW())/12+5),AT1236)</f>
        <v>0</v>
      </c>
      <c r="AV1236" s="304">
        <f ca="1">IF(AND(AR1236+AT1236&gt;0,AS1236+AU1236&gt;0),COUNTIF(AV$6:AV1235,"&gt;0")+1,0)</f>
        <v>0</v>
      </c>
    </row>
    <row r="1237" spans="41:48" x14ac:dyDescent="0.15">
      <c r="AO1237" s="304">
        <v>35</v>
      </c>
      <c r="AP1237" s="304">
        <v>1</v>
      </c>
      <c r="AQ1237" s="304">
        <v>8</v>
      </c>
      <c r="AR1237" s="306">
        <f ca="1">IF($AQ1237=1,IF(INDIRECT(ADDRESS(($AO1237-1)*3+$AP1237+5,$AQ1237+7))="",0,INDIRECT(ADDRESS(($AO1237-1)*3+$AP1237+5,$AQ1237+7))),IF(INDIRECT(ADDRESS(($AO1237-1)*3+$AP1237+5,$AQ1237+7))="",0,IF(COUNTIF(INDIRECT(ADDRESS(($AO1237-1)*36+($AP1237-1)*12+6,COLUMN())):INDIRECT(ADDRESS(($AO1237-1)*36+($AP1237-1)*12+$AQ1237+4,COLUMN())),INDIRECT(ADDRESS(($AO1237-1)*3+$AP1237+5,$AQ1237+7)))&gt;=1,0,INDIRECT(ADDRESS(($AO1237-1)*3+$AP1237+5,$AQ1237+7)))))</f>
        <v>0</v>
      </c>
      <c r="AS1237" s="304">
        <f ca="1">COUNTIF(INDIRECT("H"&amp;(ROW()+12*(($AO1237-1)*3+$AP1237)-ROW())/12+5):INDIRECT("S"&amp;(ROW()+12*(($AO1237-1)*3+$AP1237)-ROW())/12+5),AR1237)</f>
        <v>0</v>
      </c>
      <c r="AT1237" s="306">
        <f ca="1">IF($AQ1237=1,IF(INDIRECT(ADDRESS(($AO1237-1)*3+$AP1237+5,$AQ1237+20))="",0,INDIRECT(ADDRESS(($AO1237-1)*3+$AP1237+5,$AQ1237+20))),IF(INDIRECT(ADDRESS(($AO1237-1)*3+$AP1237+5,$AQ1237+20))="",0,IF(COUNTIF(INDIRECT(ADDRESS(($AO1237-1)*36+($AP1237-1)*12+6,COLUMN())):INDIRECT(ADDRESS(($AO1237-1)*36+($AP1237-1)*12+$AQ1237+4,COLUMN())),INDIRECT(ADDRESS(($AO1237-1)*3+$AP1237+5,$AQ1237+20)))&gt;=1,0,INDIRECT(ADDRESS(($AO1237-1)*3+$AP1237+5,$AQ1237+20)))))</f>
        <v>0</v>
      </c>
      <c r="AU1237" s="304">
        <f ca="1">COUNTIF(INDIRECT("U"&amp;(ROW()+12*(($AO1237-1)*3+$AP1237)-ROW())/12+5):INDIRECT("AF"&amp;(ROW()+12*(($AO1237-1)*3+$AP1237)-ROW())/12+5),AT1237)</f>
        <v>0</v>
      </c>
      <c r="AV1237" s="304">
        <f ca="1">IF(AND(AR1237+AT1237&gt;0,AS1237+AU1237&gt;0),COUNTIF(AV$6:AV1236,"&gt;0")+1,0)</f>
        <v>0</v>
      </c>
    </row>
    <row r="1238" spans="41:48" x14ac:dyDescent="0.15">
      <c r="AO1238" s="304">
        <v>35</v>
      </c>
      <c r="AP1238" s="304">
        <v>1</v>
      </c>
      <c r="AQ1238" s="304">
        <v>9</v>
      </c>
      <c r="AR1238" s="306">
        <f ca="1">IF($AQ1238=1,IF(INDIRECT(ADDRESS(($AO1238-1)*3+$AP1238+5,$AQ1238+7))="",0,INDIRECT(ADDRESS(($AO1238-1)*3+$AP1238+5,$AQ1238+7))),IF(INDIRECT(ADDRESS(($AO1238-1)*3+$AP1238+5,$AQ1238+7))="",0,IF(COUNTIF(INDIRECT(ADDRESS(($AO1238-1)*36+($AP1238-1)*12+6,COLUMN())):INDIRECT(ADDRESS(($AO1238-1)*36+($AP1238-1)*12+$AQ1238+4,COLUMN())),INDIRECT(ADDRESS(($AO1238-1)*3+$AP1238+5,$AQ1238+7)))&gt;=1,0,INDIRECT(ADDRESS(($AO1238-1)*3+$AP1238+5,$AQ1238+7)))))</f>
        <v>0</v>
      </c>
      <c r="AS1238" s="304">
        <f ca="1">COUNTIF(INDIRECT("H"&amp;(ROW()+12*(($AO1238-1)*3+$AP1238)-ROW())/12+5):INDIRECT("S"&amp;(ROW()+12*(($AO1238-1)*3+$AP1238)-ROW())/12+5),AR1238)</f>
        <v>0</v>
      </c>
      <c r="AT1238" s="306">
        <f ca="1">IF($AQ1238=1,IF(INDIRECT(ADDRESS(($AO1238-1)*3+$AP1238+5,$AQ1238+20))="",0,INDIRECT(ADDRESS(($AO1238-1)*3+$AP1238+5,$AQ1238+20))),IF(INDIRECT(ADDRESS(($AO1238-1)*3+$AP1238+5,$AQ1238+20))="",0,IF(COUNTIF(INDIRECT(ADDRESS(($AO1238-1)*36+($AP1238-1)*12+6,COLUMN())):INDIRECT(ADDRESS(($AO1238-1)*36+($AP1238-1)*12+$AQ1238+4,COLUMN())),INDIRECT(ADDRESS(($AO1238-1)*3+$AP1238+5,$AQ1238+20)))&gt;=1,0,INDIRECT(ADDRESS(($AO1238-1)*3+$AP1238+5,$AQ1238+20)))))</f>
        <v>0</v>
      </c>
      <c r="AU1238" s="304">
        <f ca="1">COUNTIF(INDIRECT("U"&amp;(ROW()+12*(($AO1238-1)*3+$AP1238)-ROW())/12+5):INDIRECT("AF"&amp;(ROW()+12*(($AO1238-1)*3+$AP1238)-ROW())/12+5),AT1238)</f>
        <v>0</v>
      </c>
      <c r="AV1238" s="304">
        <f ca="1">IF(AND(AR1238+AT1238&gt;0,AS1238+AU1238&gt;0),COUNTIF(AV$6:AV1237,"&gt;0")+1,0)</f>
        <v>0</v>
      </c>
    </row>
    <row r="1239" spans="41:48" x14ac:dyDescent="0.15">
      <c r="AO1239" s="304">
        <v>35</v>
      </c>
      <c r="AP1239" s="304">
        <v>1</v>
      </c>
      <c r="AQ1239" s="304">
        <v>10</v>
      </c>
      <c r="AR1239" s="306">
        <f ca="1">IF($AQ1239=1,IF(INDIRECT(ADDRESS(($AO1239-1)*3+$AP1239+5,$AQ1239+7))="",0,INDIRECT(ADDRESS(($AO1239-1)*3+$AP1239+5,$AQ1239+7))),IF(INDIRECT(ADDRESS(($AO1239-1)*3+$AP1239+5,$AQ1239+7))="",0,IF(COUNTIF(INDIRECT(ADDRESS(($AO1239-1)*36+($AP1239-1)*12+6,COLUMN())):INDIRECT(ADDRESS(($AO1239-1)*36+($AP1239-1)*12+$AQ1239+4,COLUMN())),INDIRECT(ADDRESS(($AO1239-1)*3+$AP1239+5,$AQ1239+7)))&gt;=1,0,INDIRECT(ADDRESS(($AO1239-1)*3+$AP1239+5,$AQ1239+7)))))</f>
        <v>0</v>
      </c>
      <c r="AS1239" s="304">
        <f ca="1">COUNTIF(INDIRECT("H"&amp;(ROW()+12*(($AO1239-1)*3+$AP1239)-ROW())/12+5):INDIRECT("S"&amp;(ROW()+12*(($AO1239-1)*3+$AP1239)-ROW())/12+5),AR1239)</f>
        <v>0</v>
      </c>
      <c r="AT1239" s="306">
        <f ca="1">IF($AQ1239=1,IF(INDIRECT(ADDRESS(($AO1239-1)*3+$AP1239+5,$AQ1239+20))="",0,INDIRECT(ADDRESS(($AO1239-1)*3+$AP1239+5,$AQ1239+20))),IF(INDIRECT(ADDRESS(($AO1239-1)*3+$AP1239+5,$AQ1239+20))="",0,IF(COUNTIF(INDIRECT(ADDRESS(($AO1239-1)*36+($AP1239-1)*12+6,COLUMN())):INDIRECT(ADDRESS(($AO1239-1)*36+($AP1239-1)*12+$AQ1239+4,COLUMN())),INDIRECT(ADDRESS(($AO1239-1)*3+$AP1239+5,$AQ1239+20)))&gt;=1,0,INDIRECT(ADDRESS(($AO1239-1)*3+$AP1239+5,$AQ1239+20)))))</f>
        <v>0</v>
      </c>
      <c r="AU1239" s="304">
        <f ca="1">COUNTIF(INDIRECT("U"&amp;(ROW()+12*(($AO1239-1)*3+$AP1239)-ROW())/12+5):INDIRECT("AF"&amp;(ROW()+12*(($AO1239-1)*3+$AP1239)-ROW())/12+5),AT1239)</f>
        <v>0</v>
      </c>
      <c r="AV1239" s="304">
        <f ca="1">IF(AND(AR1239+AT1239&gt;0,AS1239+AU1239&gt;0),COUNTIF(AV$6:AV1238,"&gt;0")+1,0)</f>
        <v>0</v>
      </c>
    </row>
    <row r="1240" spans="41:48" x14ac:dyDescent="0.15">
      <c r="AO1240" s="304">
        <v>35</v>
      </c>
      <c r="AP1240" s="304">
        <v>1</v>
      </c>
      <c r="AQ1240" s="304">
        <v>11</v>
      </c>
      <c r="AR1240" s="306">
        <f ca="1">IF($AQ1240=1,IF(INDIRECT(ADDRESS(($AO1240-1)*3+$AP1240+5,$AQ1240+7))="",0,INDIRECT(ADDRESS(($AO1240-1)*3+$AP1240+5,$AQ1240+7))),IF(INDIRECT(ADDRESS(($AO1240-1)*3+$AP1240+5,$AQ1240+7))="",0,IF(COUNTIF(INDIRECT(ADDRESS(($AO1240-1)*36+($AP1240-1)*12+6,COLUMN())):INDIRECT(ADDRESS(($AO1240-1)*36+($AP1240-1)*12+$AQ1240+4,COLUMN())),INDIRECT(ADDRESS(($AO1240-1)*3+$AP1240+5,$AQ1240+7)))&gt;=1,0,INDIRECT(ADDRESS(($AO1240-1)*3+$AP1240+5,$AQ1240+7)))))</f>
        <v>0</v>
      </c>
      <c r="AS1240" s="304">
        <f ca="1">COUNTIF(INDIRECT("H"&amp;(ROW()+12*(($AO1240-1)*3+$AP1240)-ROW())/12+5):INDIRECT("S"&amp;(ROW()+12*(($AO1240-1)*3+$AP1240)-ROW())/12+5),AR1240)</f>
        <v>0</v>
      </c>
      <c r="AT1240" s="306">
        <f ca="1">IF($AQ1240=1,IF(INDIRECT(ADDRESS(($AO1240-1)*3+$AP1240+5,$AQ1240+20))="",0,INDIRECT(ADDRESS(($AO1240-1)*3+$AP1240+5,$AQ1240+20))),IF(INDIRECT(ADDRESS(($AO1240-1)*3+$AP1240+5,$AQ1240+20))="",0,IF(COUNTIF(INDIRECT(ADDRESS(($AO1240-1)*36+($AP1240-1)*12+6,COLUMN())):INDIRECT(ADDRESS(($AO1240-1)*36+($AP1240-1)*12+$AQ1240+4,COLUMN())),INDIRECT(ADDRESS(($AO1240-1)*3+$AP1240+5,$AQ1240+20)))&gt;=1,0,INDIRECT(ADDRESS(($AO1240-1)*3+$AP1240+5,$AQ1240+20)))))</f>
        <v>0</v>
      </c>
      <c r="AU1240" s="304">
        <f ca="1">COUNTIF(INDIRECT("U"&amp;(ROW()+12*(($AO1240-1)*3+$AP1240)-ROW())/12+5):INDIRECT("AF"&amp;(ROW()+12*(($AO1240-1)*3+$AP1240)-ROW())/12+5),AT1240)</f>
        <v>0</v>
      </c>
      <c r="AV1240" s="304">
        <f ca="1">IF(AND(AR1240+AT1240&gt;0,AS1240+AU1240&gt;0),COUNTIF(AV$6:AV1239,"&gt;0")+1,0)</f>
        <v>0</v>
      </c>
    </row>
    <row r="1241" spans="41:48" x14ac:dyDescent="0.15">
      <c r="AO1241" s="304">
        <v>35</v>
      </c>
      <c r="AP1241" s="304">
        <v>1</v>
      </c>
      <c r="AQ1241" s="304">
        <v>12</v>
      </c>
      <c r="AR1241" s="306">
        <f ca="1">IF($AQ1241=1,IF(INDIRECT(ADDRESS(($AO1241-1)*3+$AP1241+5,$AQ1241+7))="",0,INDIRECT(ADDRESS(($AO1241-1)*3+$AP1241+5,$AQ1241+7))),IF(INDIRECT(ADDRESS(($AO1241-1)*3+$AP1241+5,$AQ1241+7))="",0,IF(COUNTIF(INDIRECT(ADDRESS(($AO1241-1)*36+($AP1241-1)*12+6,COLUMN())):INDIRECT(ADDRESS(($AO1241-1)*36+($AP1241-1)*12+$AQ1241+4,COLUMN())),INDIRECT(ADDRESS(($AO1241-1)*3+$AP1241+5,$AQ1241+7)))&gt;=1,0,INDIRECT(ADDRESS(($AO1241-1)*3+$AP1241+5,$AQ1241+7)))))</f>
        <v>0</v>
      </c>
      <c r="AS1241" s="304">
        <f ca="1">COUNTIF(INDIRECT("H"&amp;(ROW()+12*(($AO1241-1)*3+$AP1241)-ROW())/12+5):INDIRECT("S"&amp;(ROW()+12*(($AO1241-1)*3+$AP1241)-ROW())/12+5),AR1241)</f>
        <v>0</v>
      </c>
      <c r="AT1241" s="306">
        <f ca="1">IF($AQ1241=1,IF(INDIRECT(ADDRESS(($AO1241-1)*3+$AP1241+5,$AQ1241+20))="",0,INDIRECT(ADDRESS(($AO1241-1)*3+$AP1241+5,$AQ1241+20))),IF(INDIRECT(ADDRESS(($AO1241-1)*3+$AP1241+5,$AQ1241+20))="",0,IF(COUNTIF(INDIRECT(ADDRESS(($AO1241-1)*36+($AP1241-1)*12+6,COLUMN())):INDIRECT(ADDRESS(($AO1241-1)*36+($AP1241-1)*12+$AQ1241+4,COLUMN())),INDIRECT(ADDRESS(($AO1241-1)*3+$AP1241+5,$AQ1241+20)))&gt;=1,0,INDIRECT(ADDRESS(($AO1241-1)*3+$AP1241+5,$AQ1241+20)))))</f>
        <v>0</v>
      </c>
      <c r="AU1241" s="304">
        <f ca="1">COUNTIF(INDIRECT("U"&amp;(ROW()+12*(($AO1241-1)*3+$AP1241)-ROW())/12+5):INDIRECT("AF"&amp;(ROW()+12*(($AO1241-1)*3+$AP1241)-ROW())/12+5),AT1241)</f>
        <v>0</v>
      </c>
      <c r="AV1241" s="304">
        <f ca="1">IF(AND(AR1241+AT1241&gt;0,AS1241+AU1241&gt;0),COUNTIF(AV$6:AV1240,"&gt;0")+1,0)</f>
        <v>0</v>
      </c>
    </row>
    <row r="1242" spans="41:48" x14ac:dyDescent="0.15">
      <c r="AO1242" s="304">
        <v>35</v>
      </c>
      <c r="AP1242" s="304">
        <v>2</v>
      </c>
      <c r="AQ1242" s="304">
        <v>1</v>
      </c>
      <c r="AR1242" s="306">
        <f ca="1">IF($AQ1242=1,IF(INDIRECT(ADDRESS(($AO1242-1)*3+$AP1242+5,$AQ1242+7))="",0,INDIRECT(ADDRESS(($AO1242-1)*3+$AP1242+5,$AQ1242+7))),IF(INDIRECT(ADDRESS(($AO1242-1)*3+$AP1242+5,$AQ1242+7))="",0,IF(COUNTIF(INDIRECT(ADDRESS(($AO1242-1)*36+($AP1242-1)*12+6,COLUMN())):INDIRECT(ADDRESS(($AO1242-1)*36+($AP1242-1)*12+$AQ1242+4,COLUMN())),INDIRECT(ADDRESS(($AO1242-1)*3+$AP1242+5,$AQ1242+7)))&gt;=1,0,INDIRECT(ADDRESS(($AO1242-1)*3+$AP1242+5,$AQ1242+7)))))</f>
        <v>0</v>
      </c>
      <c r="AS1242" s="304">
        <f ca="1">COUNTIF(INDIRECT("H"&amp;(ROW()+12*(($AO1242-1)*3+$AP1242)-ROW())/12+5):INDIRECT("S"&amp;(ROW()+12*(($AO1242-1)*3+$AP1242)-ROW())/12+5),AR1242)</f>
        <v>0</v>
      </c>
      <c r="AT1242" s="306">
        <f ca="1">IF($AQ1242=1,IF(INDIRECT(ADDRESS(($AO1242-1)*3+$AP1242+5,$AQ1242+20))="",0,INDIRECT(ADDRESS(($AO1242-1)*3+$AP1242+5,$AQ1242+20))),IF(INDIRECT(ADDRESS(($AO1242-1)*3+$AP1242+5,$AQ1242+20))="",0,IF(COUNTIF(INDIRECT(ADDRESS(($AO1242-1)*36+($AP1242-1)*12+6,COLUMN())):INDIRECT(ADDRESS(($AO1242-1)*36+($AP1242-1)*12+$AQ1242+4,COLUMN())),INDIRECT(ADDRESS(($AO1242-1)*3+$AP1242+5,$AQ1242+20)))&gt;=1,0,INDIRECT(ADDRESS(($AO1242-1)*3+$AP1242+5,$AQ1242+20)))))</f>
        <v>0</v>
      </c>
      <c r="AU1242" s="304">
        <f ca="1">COUNTIF(INDIRECT("U"&amp;(ROW()+12*(($AO1242-1)*3+$AP1242)-ROW())/12+5):INDIRECT("AF"&amp;(ROW()+12*(($AO1242-1)*3+$AP1242)-ROW())/12+5),AT1242)</f>
        <v>0</v>
      </c>
      <c r="AV1242" s="304">
        <f ca="1">IF(AND(AR1242+AT1242&gt;0,AS1242+AU1242&gt;0),COUNTIF(AV$6:AV1241,"&gt;0")+1,0)</f>
        <v>0</v>
      </c>
    </row>
    <row r="1243" spans="41:48" x14ac:dyDescent="0.15">
      <c r="AO1243" s="304">
        <v>35</v>
      </c>
      <c r="AP1243" s="304">
        <v>2</v>
      </c>
      <c r="AQ1243" s="304">
        <v>2</v>
      </c>
      <c r="AR1243" s="306">
        <f ca="1">IF($AQ1243=1,IF(INDIRECT(ADDRESS(($AO1243-1)*3+$AP1243+5,$AQ1243+7))="",0,INDIRECT(ADDRESS(($AO1243-1)*3+$AP1243+5,$AQ1243+7))),IF(INDIRECT(ADDRESS(($AO1243-1)*3+$AP1243+5,$AQ1243+7))="",0,IF(COUNTIF(INDIRECT(ADDRESS(($AO1243-1)*36+($AP1243-1)*12+6,COLUMN())):INDIRECT(ADDRESS(($AO1243-1)*36+($AP1243-1)*12+$AQ1243+4,COLUMN())),INDIRECT(ADDRESS(($AO1243-1)*3+$AP1243+5,$AQ1243+7)))&gt;=1,0,INDIRECT(ADDRESS(($AO1243-1)*3+$AP1243+5,$AQ1243+7)))))</f>
        <v>0</v>
      </c>
      <c r="AS1243" s="304">
        <f ca="1">COUNTIF(INDIRECT("H"&amp;(ROW()+12*(($AO1243-1)*3+$AP1243)-ROW())/12+5):INDIRECT("S"&amp;(ROW()+12*(($AO1243-1)*3+$AP1243)-ROW())/12+5),AR1243)</f>
        <v>0</v>
      </c>
      <c r="AT1243" s="306">
        <f ca="1">IF($AQ1243=1,IF(INDIRECT(ADDRESS(($AO1243-1)*3+$AP1243+5,$AQ1243+20))="",0,INDIRECT(ADDRESS(($AO1243-1)*3+$AP1243+5,$AQ1243+20))),IF(INDIRECT(ADDRESS(($AO1243-1)*3+$AP1243+5,$AQ1243+20))="",0,IF(COUNTIF(INDIRECT(ADDRESS(($AO1243-1)*36+($AP1243-1)*12+6,COLUMN())):INDIRECT(ADDRESS(($AO1243-1)*36+($AP1243-1)*12+$AQ1243+4,COLUMN())),INDIRECT(ADDRESS(($AO1243-1)*3+$AP1243+5,$AQ1243+20)))&gt;=1,0,INDIRECT(ADDRESS(($AO1243-1)*3+$AP1243+5,$AQ1243+20)))))</f>
        <v>0</v>
      </c>
      <c r="AU1243" s="304">
        <f ca="1">COUNTIF(INDIRECT("U"&amp;(ROW()+12*(($AO1243-1)*3+$AP1243)-ROW())/12+5):INDIRECT("AF"&amp;(ROW()+12*(($AO1243-1)*3+$AP1243)-ROW())/12+5),AT1243)</f>
        <v>0</v>
      </c>
      <c r="AV1243" s="304">
        <f ca="1">IF(AND(AR1243+AT1243&gt;0,AS1243+AU1243&gt;0),COUNTIF(AV$6:AV1242,"&gt;0")+1,0)</f>
        <v>0</v>
      </c>
    </row>
    <row r="1244" spans="41:48" x14ac:dyDescent="0.15">
      <c r="AO1244" s="304">
        <v>35</v>
      </c>
      <c r="AP1244" s="304">
        <v>2</v>
      </c>
      <c r="AQ1244" s="304">
        <v>3</v>
      </c>
      <c r="AR1244" s="306">
        <f ca="1">IF($AQ1244=1,IF(INDIRECT(ADDRESS(($AO1244-1)*3+$AP1244+5,$AQ1244+7))="",0,INDIRECT(ADDRESS(($AO1244-1)*3+$AP1244+5,$AQ1244+7))),IF(INDIRECT(ADDRESS(($AO1244-1)*3+$AP1244+5,$AQ1244+7))="",0,IF(COUNTIF(INDIRECT(ADDRESS(($AO1244-1)*36+($AP1244-1)*12+6,COLUMN())):INDIRECT(ADDRESS(($AO1244-1)*36+($AP1244-1)*12+$AQ1244+4,COLUMN())),INDIRECT(ADDRESS(($AO1244-1)*3+$AP1244+5,$AQ1244+7)))&gt;=1,0,INDIRECT(ADDRESS(($AO1244-1)*3+$AP1244+5,$AQ1244+7)))))</f>
        <v>0</v>
      </c>
      <c r="AS1244" s="304">
        <f ca="1">COUNTIF(INDIRECT("H"&amp;(ROW()+12*(($AO1244-1)*3+$AP1244)-ROW())/12+5):INDIRECT("S"&amp;(ROW()+12*(($AO1244-1)*3+$AP1244)-ROW())/12+5),AR1244)</f>
        <v>0</v>
      </c>
      <c r="AT1244" s="306">
        <f ca="1">IF($AQ1244=1,IF(INDIRECT(ADDRESS(($AO1244-1)*3+$AP1244+5,$AQ1244+20))="",0,INDIRECT(ADDRESS(($AO1244-1)*3+$AP1244+5,$AQ1244+20))),IF(INDIRECT(ADDRESS(($AO1244-1)*3+$AP1244+5,$AQ1244+20))="",0,IF(COUNTIF(INDIRECT(ADDRESS(($AO1244-1)*36+($AP1244-1)*12+6,COLUMN())):INDIRECT(ADDRESS(($AO1244-1)*36+($AP1244-1)*12+$AQ1244+4,COLUMN())),INDIRECT(ADDRESS(($AO1244-1)*3+$AP1244+5,$AQ1244+20)))&gt;=1,0,INDIRECT(ADDRESS(($AO1244-1)*3+$AP1244+5,$AQ1244+20)))))</f>
        <v>0</v>
      </c>
      <c r="AU1244" s="304">
        <f ca="1">COUNTIF(INDIRECT("U"&amp;(ROW()+12*(($AO1244-1)*3+$AP1244)-ROW())/12+5):INDIRECT("AF"&amp;(ROW()+12*(($AO1244-1)*3+$AP1244)-ROW())/12+5),AT1244)</f>
        <v>0</v>
      </c>
      <c r="AV1244" s="304">
        <f ca="1">IF(AND(AR1244+AT1244&gt;0,AS1244+AU1244&gt;0),COUNTIF(AV$6:AV1243,"&gt;0")+1,0)</f>
        <v>0</v>
      </c>
    </row>
    <row r="1245" spans="41:48" x14ac:dyDescent="0.15">
      <c r="AO1245" s="304">
        <v>35</v>
      </c>
      <c r="AP1245" s="304">
        <v>2</v>
      </c>
      <c r="AQ1245" s="304">
        <v>4</v>
      </c>
      <c r="AR1245" s="306">
        <f ca="1">IF($AQ1245=1,IF(INDIRECT(ADDRESS(($AO1245-1)*3+$AP1245+5,$AQ1245+7))="",0,INDIRECT(ADDRESS(($AO1245-1)*3+$AP1245+5,$AQ1245+7))),IF(INDIRECT(ADDRESS(($AO1245-1)*3+$AP1245+5,$AQ1245+7))="",0,IF(COUNTIF(INDIRECT(ADDRESS(($AO1245-1)*36+($AP1245-1)*12+6,COLUMN())):INDIRECT(ADDRESS(($AO1245-1)*36+($AP1245-1)*12+$AQ1245+4,COLUMN())),INDIRECT(ADDRESS(($AO1245-1)*3+$AP1245+5,$AQ1245+7)))&gt;=1,0,INDIRECT(ADDRESS(($AO1245-1)*3+$AP1245+5,$AQ1245+7)))))</f>
        <v>0</v>
      </c>
      <c r="AS1245" s="304">
        <f ca="1">COUNTIF(INDIRECT("H"&amp;(ROW()+12*(($AO1245-1)*3+$AP1245)-ROW())/12+5):INDIRECT("S"&amp;(ROW()+12*(($AO1245-1)*3+$AP1245)-ROW())/12+5),AR1245)</f>
        <v>0</v>
      </c>
      <c r="AT1245" s="306">
        <f ca="1">IF($AQ1245=1,IF(INDIRECT(ADDRESS(($AO1245-1)*3+$AP1245+5,$AQ1245+20))="",0,INDIRECT(ADDRESS(($AO1245-1)*3+$AP1245+5,$AQ1245+20))),IF(INDIRECT(ADDRESS(($AO1245-1)*3+$AP1245+5,$AQ1245+20))="",0,IF(COUNTIF(INDIRECT(ADDRESS(($AO1245-1)*36+($AP1245-1)*12+6,COLUMN())):INDIRECT(ADDRESS(($AO1245-1)*36+($AP1245-1)*12+$AQ1245+4,COLUMN())),INDIRECT(ADDRESS(($AO1245-1)*3+$AP1245+5,$AQ1245+20)))&gt;=1,0,INDIRECT(ADDRESS(($AO1245-1)*3+$AP1245+5,$AQ1245+20)))))</f>
        <v>0</v>
      </c>
      <c r="AU1245" s="304">
        <f ca="1">COUNTIF(INDIRECT("U"&amp;(ROW()+12*(($AO1245-1)*3+$AP1245)-ROW())/12+5):INDIRECT("AF"&amp;(ROW()+12*(($AO1245-1)*3+$AP1245)-ROW())/12+5),AT1245)</f>
        <v>0</v>
      </c>
      <c r="AV1245" s="304">
        <f ca="1">IF(AND(AR1245+AT1245&gt;0,AS1245+AU1245&gt;0),COUNTIF(AV$6:AV1244,"&gt;0")+1,0)</f>
        <v>0</v>
      </c>
    </row>
    <row r="1246" spans="41:48" x14ac:dyDescent="0.15">
      <c r="AO1246" s="304">
        <v>35</v>
      </c>
      <c r="AP1246" s="304">
        <v>2</v>
      </c>
      <c r="AQ1246" s="304">
        <v>5</v>
      </c>
      <c r="AR1246" s="306">
        <f ca="1">IF($AQ1246=1,IF(INDIRECT(ADDRESS(($AO1246-1)*3+$AP1246+5,$AQ1246+7))="",0,INDIRECT(ADDRESS(($AO1246-1)*3+$AP1246+5,$AQ1246+7))),IF(INDIRECT(ADDRESS(($AO1246-1)*3+$AP1246+5,$AQ1246+7))="",0,IF(COUNTIF(INDIRECT(ADDRESS(($AO1246-1)*36+($AP1246-1)*12+6,COLUMN())):INDIRECT(ADDRESS(($AO1246-1)*36+($AP1246-1)*12+$AQ1246+4,COLUMN())),INDIRECT(ADDRESS(($AO1246-1)*3+$AP1246+5,$AQ1246+7)))&gt;=1,0,INDIRECT(ADDRESS(($AO1246-1)*3+$AP1246+5,$AQ1246+7)))))</f>
        <v>0</v>
      </c>
      <c r="AS1246" s="304">
        <f ca="1">COUNTIF(INDIRECT("H"&amp;(ROW()+12*(($AO1246-1)*3+$AP1246)-ROW())/12+5):INDIRECT("S"&amp;(ROW()+12*(($AO1246-1)*3+$AP1246)-ROW())/12+5),AR1246)</f>
        <v>0</v>
      </c>
      <c r="AT1246" s="306">
        <f ca="1">IF($AQ1246=1,IF(INDIRECT(ADDRESS(($AO1246-1)*3+$AP1246+5,$AQ1246+20))="",0,INDIRECT(ADDRESS(($AO1246-1)*3+$AP1246+5,$AQ1246+20))),IF(INDIRECT(ADDRESS(($AO1246-1)*3+$AP1246+5,$AQ1246+20))="",0,IF(COUNTIF(INDIRECT(ADDRESS(($AO1246-1)*36+($AP1246-1)*12+6,COLUMN())):INDIRECT(ADDRESS(($AO1246-1)*36+($AP1246-1)*12+$AQ1246+4,COLUMN())),INDIRECT(ADDRESS(($AO1246-1)*3+$AP1246+5,$AQ1246+20)))&gt;=1,0,INDIRECT(ADDRESS(($AO1246-1)*3+$AP1246+5,$AQ1246+20)))))</f>
        <v>0</v>
      </c>
      <c r="AU1246" s="304">
        <f ca="1">COUNTIF(INDIRECT("U"&amp;(ROW()+12*(($AO1246-1)*3+$AP1246)-ROW())/12+5):INDIRECT("AF"&amp;(ROW()+12*(($AO1246-1)*3+$AP1246)-ROW())/12+5),AT1246)</f>
        <v>0</v>
      </c>
      <c r="AV1246" s="304">
        <f ca="1">IF(AND(AR1246+AT1246&gt;0,AS1246+AU1246&gt;0),COUNTIF(AV$6:AV1245,"&gt;0")+1,0)</f>
        <v>0</v>
      </c>
    </row>
    <row r="1247" spans="41:48" x14ac:dyDescent="0.15">
      <c r="AO1247" s="304">
        <v>35</v>
      </c>
      <c r="AP1247" s="304">
        <v>2</v>
      </c>
      <c r="AQ1247" s="304">
        <v>6</v>
      </c>
      <c r="AR1247" s="306">
        <f ca="1">IF($AQ1247=1,IF(INDIRECT(ADDRESS(($AO1247-1)*3+$AP1247+5,$AQ1247+7))="",0,INDIRECT(ADDRESS(($AO1247-1)*3+$AP1247+5,$AQ1247+7))),IF(INDIRECT(ADDRESS(($AO1247-1)*3+$AP1247+5,$AQ1247+7))="",0,IF(COUNTIF(INDIRECT(ADDRESS(($AO1247-1)*36+($AP1247-1)*12+6,COLUMN())):INDIRECT(ADDRESS(($AO1247-1)*36+($AP1247-1)*12+$AQ1247+4,COLUMN())),INDIRECT(ADDRESS(($AO1247-1)*3+$AP1247+5,$AQ1247+7)))&gt;=1,0,INDIRECT(ADDRESS(($AO1247-1)*3+$AP1247+5,$AQ1247+7)))))</f>
        <v>0</v>
      </c>
      <c r="AS1247" s="304">
        <f ca="1">COUNTIF(INDIRECT("H"&amp;(ROW()+12*(($AO1247-1)*3+$AP1247)-ROW())/12+5):INDIRECT("S"&amp;(ROW()+12*(($AO1247-1)*3+$AP1247)-ROW())/12+5),AR1247)</f>
        <v>0</v>
      </c>
      <c r="AT1247" s="306">
        <f ca="1">IF($AQ1247=1,IF(INDIRECT(ADDRESS(($AO1247-1)*3+$AP1247+5,$AQ1247+20))="",0,INDIRECT(ADDRESS(($AO1247-1)*3+$AP1247+5,$AQ1247+20))),IF(INDIRECT(ADDRESS(($AO1247-1)*3+$AP1247+5,$AQ1247+20))="",0,IF(COUNTIF(INDIRECT(ADDRESS(($AO1247-1)*36+($AP1247-1)*12+6,COLUMN())):INDIRECT(ADDRESS(($AO1247-1)*36+($AP1247-1)*12+$AQ1247+4,COLUMN())),INDIRECT(ADDRESS(($AO1247-1)*3+$AP1247+5,$AQ1247+20)))&gt;=1,0,INDIRECT(ADDRESS(($AO1247-1)*3+$AP1247+5,$AQ1247+20)))))</f>
        <v>0</v>
      </c>
      <c r="AU1247" s="304">
        <f ca="1">COUNTIF(INDIRECT("U"&amp;(ROW()+12*(($AO1247-1)*3+$AP1247)-ROW())/12+5):INDIRECT("AF"&amp;(ROW()+12*(($AO1247-1)*3+$AP1247)-ROW())/12+5),AT1247)</f>
        <v>0</v>
      </c>
      <c r="AV1247" s="304">
        <f ca="1">IF(AND(AR1247+AT1247&gt;0,AS1247+AU1247&gt;0),COUNTIF(AV$6:AV1246,"&gt;0")+1,0)</f>
        <v>0</v>
      </c>
    </row>
    <row r="1248" spans="41:48" x14ac:dyDescent="0.15">
      <c r="AO1248" s="304">
        <v>35</v>
      </c>
      <c r="AP1248" s="304">
        <v>2</v>
      </c>
      <c r="AQ1248" s="304">
        <v>7</v>
      </c>
      <c r="AR1248" s="306">
        <f ca="1">IF($AQ1248=1,IF(INDIRECT(ADDRESS(($AO1248-1)*3+$AP1248+5,$AQ1248+7))="",0,INDIRECT(ADDRESS(($AO1248-1)*3+$AP1248+5,$AQ1248+7))),IF(INDIRECT(ADDRESS(($AO1248-1)*3+$AP1248+5,$AQ1248+7))="",0,IF(COUNTIF(INDIRECT(ADDRESS(($AO1248-1)*36+($AP1248-1)*12+6,COLUMN())):INDIRECT(ADDRESS(($AO1248-1)*36+($AP1248-1)*12+$AQ1248+4,COLUMN())),INDIRECT(ADDRESS(($AO1248-1)*3+$AP1248+5,$AQ1248+7)))&gt;=1,0,INDIRECT(ADDRESS(($AO1248-1)*3+$AP1248+5,$AQ1248+7)))))</f>
        <v>0</v>
      </c>
      <c r="AS1248" s="304">
        <f ca="1">COUNTIF(INDIRECT("H"&amp;(ROW()+12*(($AO1248-1)*3+$AP1248)-ROW())/12+5):INDIRECT("S"&amp;(ROW()+12*(($AO1248-1)*3+$AP1248)-ROW())/12+5),AR1248)</f>
        <v>0</v>
      </c>
      <c r="AT1248" s="306">
        <f ca="1">IF($AQ1248=1,IF(INDIRECT(ADDRESS(($AO1248-1)*3+$AP1248+5,$AQ1248+20))="",0,INDIRECT(ADDRESS(($AO1248-1)*3+$AP1248+5,$AQ1248+20))),IF(INDIRECT(ADDRESS(($AO1248-1)*3+$AP1248+5,$AQ1248+20))="",0,IF(COUNTIF(INDIRECT(ADDRESS(($AO1248-1)*36+($AP1248-1)*12+6,COLUMN())):INDIRECT(ADDRESS(($AO1248-1)*36+($AP1248-1)*12+$AQ1248+4,COLUMN())),INDIRECT(ADDRESS(($AO1248-1)*3+$AP1248+5,$AQ1248+20)))&gt;=1,0,INDIRECT(ADDRESS(($AO1248-1)*3+$AP1248+5,$AQ1248+20)))))</f>
        <v>0</v>
      </c>
      <c r="AU1248" s="304">
        <f ca="1">COUNTIF(INDIRECT("U"&amp;(ROW()+12*(($AO1248-1)*3+$AP1248)-ROW())/12+5):INDIRECT("AF"&amp;(ROW()+12*(($AO1248-1)*3+$AP1248)-ROW())/12+5),AT1248)</f>
        <v>0</v>
      </c>
      <c r="AV1248" s="304">
        <f ca="1">IF(AND(AR1248+AT1248&gt;0,AS1248+AU1248&gt;0),COUNTIF(AV$6:AV1247,"&gt;0")+1,0)</f>
        <v>0</v>
      </c>
    </row>
    <row r="1249" spans="41:48" x14ac:dyDescent="0.15">
      <c r="AO1249" s="304">
        <v>35</v>
      </c>
      <c r="AP1249" s="304">
        <v>2</v>
      </c>
      <c r="AQ1249" s="304">
        <v>8</v>
      </c>
      <c r="AR1249" s="306">
        <f ca="1">IF($AQ1249=1,IF(INDIRECT(ADDRESS(($AO1249-1)*3+$AP1249+5,$AQ1249+7))="",0,INDIRECT(ADDRESS(($AO1249-1)*3+$AP1249+5,$AQ1249+7))),IF(INDIRECT(ADDRESS(($AO1249-1)*3+$AP1249+5,$AQ1249+7))="",0,IF(COUNTIF(INDIRECT(ADDRESS(($AO1249-1)*36+($AP1249-1)*12+6,COLUMN())):INDIRECT(ADDRESS(($AO1249-1)*36+($AP1249-1)*12+$AQ1249+4,COLUMN())),INDIRECT(ADDRESS(($AO1249-1)*3+$AP1249+5,$AQ1249+7)))&gt;=1,0,INDIRECT(ADDRESS(($AO1249-1)*3+$AP1249+5,$AQ1249+7)))))</f>
        <v>0</v>
      </c>
      <c r="AS1249" s="304">
        <f ca="1">COUNTIF(INDIRECT("H"&amp;(ROW()+12*(($AO1249-1)*3+$AP1249)-ROW())/12+5):INDIRECT("S"&amp;(ROW()+12*(($AO1249-1)*3+$AP1249)-ROW())/12+5),AR1249)</f>
        <v>0</v>
      </c>
      <c r="AT1249" s="306">
        <f ca="1">IF($AQ1249=1,IF(INDIRECT(ADDRESS(($AO1249-1)*3+$AP1249+5,$AQ1249+20))="",0,INDIRECT(ADDRESS(($AO1249-1)*3+$AP1249+5,$AQ1249+20))),IF(INDIRECT(ADDRESS(($AO1249-1)*3+$AP1249+5,$AQ1249+20))="",0,IF(COUNTIF(INDIRECT(ADDRESS(($AO1249-1)*36+($AP1249-1)*12+6,COLUMN())):INDIRECT(ADDRESS(($AO1249-1)*36+($AP1249-1)*12+$AQ1249+4,COLUMN())),INDIRECT(ADDRESS(($AO1249-1)*3+$AP1249+5,$AQ1249+20)))&gt;=1,0,INDIRECT(ADDRESS(($AO1249-1)*3+$AP1249+5,$AQ1249+20)))))</f>
        <v>0</v>
      </c>
      <c r="AU1249" s="304">
        <f ca="1">COUNTIF(INDIRECT("U"&amp;(ROW()+12*(($AO1249-1)*3+$AP1249)-ROW())/12+5):INDIRECT("AF"&amp;(ROW()+12*(($AO1249-1)*3+$AP1249)-ROW())/12+5),AT1249)</f>
        <v>0</v>
      </c>
      <c r="AV1249" s="304">
        <f ca="1">IF(AND(AR1249+AT1249&gt;0,AS1249+AU1249&gt;0),COUNTIF(AV$6:AV1248,"&gt;0")+1,0)</f>
        <v>0</v>
      </c>
    </row>
    <row r="1250" spans="41:48" x14ac:dyDescent="0.15">
      <c r="AO1250" s="304">
        <v>35</v>
      </c>
      <c r="AP1250" s="304">
        <v>2</v>
      </c>
      <c r="AQ1250" s="304">
        <v>9</v>
      </c>
      <c r="AR1250" s="306">
        <f ca="1">IF($AQ1250=1,IF(INDIRECT(ADDRESS(($AO1250-1)*3+$AP1250+5,$AQ1250+7))="",0,INDIRECT(ADDRESS(($AO1250-1)*3+$AP1250+5,$AQ1250+7))),IF(INDIRECT(ADDRESS(($AO1250-1)*3+$AP1250+5,$AQ1250+7))="",0,IF(COUNTIF(INDIRECT(ADDRESS(($AO1250-1)*36+($AP1250-1)*12+6,COLUMN())):INDIRECT(ADDRESS(($AO1250-1)*36+($AP1250-1)*12+$AQ1250+4,COLUMN())),INDIRECT(ADDRESS(($AO1250-1)*3+$AP1250+5,$AQ1250+7)))&gt;=1,0,INDIRECT(ADDRESS(($AO1250-1)*3+$AP1250+5,$AQ1250+7)))))</f>
        <v>0</v>
      </c>
      <c r="AS1250" s="304">
        <f ca="1">COUNTIF(INDIRECT("H"&amp;(ROW()+12*(($AO1250-1)*3+$AP1250)-ROW())/12+5):INDIRECT("S"&amp;(ROW()+12*(($AO1250-1)*3+$AP1250)-ROW())/12+5),AR1250)</f>
        <v>0</v>
      </c>
      <c r="AT1250" s="306">
        <f ca="1">IF($AQ1250=1,IF(INDIRECT(ADDRESS(($AO1250-1)*3+$AP1250+5,$AQ1250+20))="",0,INDIRECT(ADDRESS(($AO1250-1)*3+$AP1250+5,$AQ1250+20))),IF(INDIRECT(ADDRESS(($AO1250-1)*3+$AP1250+5,$AQ1250+20))="",0,IF(COUNTIF(INDIRECT(ADDRESS(($AO1250-1)*36+($AP1250-1)*12+6,COLUMN())):INDIRECT(ADDRESS(($AO1250-1)*36+($AP1250-1)*12+$AQ1250+4,COLUMN())),INDIRECT(ADDRESS(($AO1250-1)*3+$AP1250+5,$AQ1250+20)))&gt;=1,0,INDIRECT(ADDRESS(($AO1250-1)*3+$AP1250+5,$AQ1250+20)))))</f>
        <v>0</v>
      </c>
      <c r="AU1250" s="304">
        <f ca="1">COUNTIF(INDIRECT("U"&amp;(ROW()+12*(($AO1250-1)*3+$AP1250)-ROW())/12+5):INDIRECT("AF"&amp;(ROW()+12*(($AO1250-1)*3+$AP1250)-ROW())/12+5),AT1250)</f>
        <v>0</v>
      </c>
      <c r="AV1250" s="304">
        <f ca="1">IF(AND(AR1250+AT1250&gt;0,AS1250+AU1250&gt;0),COUNTIF(AV$6:AV1249,"&gt;0")+1,0)</f>
        <v>0</v>
      </c>
    </row>
    <row r="1251" spans="41:48" x14ac:dyDescent="0.15">
      <c r="AO1251" s="304">
        <v>35</v>
      </c>
      <c r="AP1251" s="304">
        <v>2</v>
      </c>
      <c r="AQ1251" s="304">
        <v>10</v>
      </c>
      <c r="AR1251" s="306">
        <f ca="1">IF($AQ1251=1,IF(INDIRECT(ADDRESS(($AO1251-1)*3+$AP1251+5,$AQ1251+7))="",0,INDIRECT(ADDRESS(($AO1251-1)*3+$AP1251+5,$AQ1251+7))),IF(INDIRECT(ADDRESS(($AO1251-1)*3+$AP1251+5,$AQ1251+7))="",0,IF(COUNTIF(INDIRECT(ADDRESS(($AO1251-1)*36+($AP1251-1)*12+6,COLUMN())):INDIRECT(ADDRESS(($AO1251-1)*36+($AP1251-1)*12+$AQ1251+4,COLUMN())),INDIRECT(ADDRESS(($AO1251-1)*3+$AP1251+5,$AQ1251+7)))&gt;=1,0,INDIRECT(ADDRESS(($AO1251-1)*3+$AP1251+5,$AQ1251+7)))))</f>
        <v>0</v>
      </c>
      <c r="AS1251" s="304">
        <f ca="1">COUNTIF(INDIRECT("H"&amp;(ROW()+12*(($AO1251-1)*3+$AP1251)-ROW())/12+5):INDIRECT("S"&amp;(ROW()+12*(($AO1251-1)*3+$AP1251)-ROW())/12+5),AR1251)</f>
        <v>0</v>
      </c>
      <c r="AT1251" s="306">
        <f ca="1">IF($AQ1251=1,IF(INDIRECT(ADDRESS(($AO1251-1)*3+$AP1251+5,$AQ1251+20))="",0,INDIRECT(ADDRESS(($AO1251-1)*3+$AP1251+5,$AQ1251+20))),IF(INDIRECT(ADDRESS(($AO1251-1)*3+$AP1251+5,$AQ1251+20))="",0,IF(COUNTIF(INDIRECT(ADDRESS(($AO1251-1)*36+($AP1251-1)*12+6,COLUMN())):INDIRECT(ADDRESS(($AO1251-1)*36+($AP1251-1)*12+$AQ1251+4,COLUMN())),INDIRECT(ADDRESS(($AO1251-1)*3+$AP1251+5,$AQ1251+20)))&gt;=1,0,INDIRECT(ADDRESS(($AO1251-1)*3+$AP1251+5,$AQ1251+20)))))</f>
        <v>0</v>
      </c>
      <c r="AU1251" s="304">
        <f ca="1">COUNTIF(INDIRECT("U"&amp;(ROW()+12*(($AO1251-1)*3+$AP1251)-ROW())/12+5):INDIRECT("AF"&amp;(ROW()+12*(($AO1251-1)*3+$AP1251)-ROW())/12+5),AT1251)</f>
        <v>0</v>
      </c>
      <c r="AV1251" s="304">
        <f ca="1">IF(AND(AR1251+AT1251&gt;0,AS1251+AU1251&gt;0),COUNTIF(AV$6:AV1250,"&gt;0")+1,0)</f>
        <v>0</v>
      </c>
    </row>
    <row r="1252" spans="41:48" x14ac:dyDescent="0.15">
      <c r="AO1252" s="304">
        <v>35</v>
      </c>
      <c r="AP1252" s="304">
        <v>2</v>
      </c>
      <c r="AQ1252" s="304">
        <v>11</v>
      </c>
      <c r="AR1252" s="306">
        <f ca="1">IF($AQ1252=1,IF(INDIRECT(ADDRESS(($AO1252-1)*3+$AP1252+5,$AQ1252+7))="",0,INDIRECT(ADDRESS(($AO1252-1)*3+$AP1252+5,$AQ1252+7))),IF(INDIRECT(ADDRESS(($AO1252-1)*3+$AP1252+5,$AQ1252+7))="",0,IF(COUNTIF(INDIRECT(ADDRESS(($AO1252-1)*36+($AP1252-1)*12+6,COLUMN())):INDIRECT(ADDRESS(($AO1252-1)*36+($AP1252-1)*12+$AQ1252+4,COLUMN())),INDIRECT(ADDRESS(($AO1252-1)*3+$AP1252+5,$AQ1252+7)))&gt;=1,0,INDIRECT(ADDRESS(($AO1252-1)*3+$AP1252+5,$AQ1252+7)))))</f>
        <v>0</v>
      </c>
      <c r="AS1252" s="304">
        <f ca="1">COUNTIF(INDIRECT("H"&amp;(ROW()+12*(($AO1252-1)*3+$AP1252)-ROW())/12+5):INDIRECT("S"&amp;(ROW()+12*(($AO1252-1)*3+$AP1252)-ROW())/12+5),AR1252)</f>
        <v>0</v>
      </c>
      <c r="AT1252" s="306">
        <f ca="1">IF($AQ1252=1,IF(INDIRECT(ADDRESS(($AO1252-1)*3+$AP1252+5,$AQ1252+20))="",0,INDIRECT(ADDRESS(($AO1252-1)*3+$AP1252+5,$AQ1252+20))),IF(INDIRECT(ADDRESS(($AO1252-1)*3+$AP1252+5,$AQ1252+20))="",0,IF(COUNTIF(INDIRECT(ADDRESS(($AO1252-1)*36+($AP1252-1)*12+6,COLUMN())):INDIRECT(ADDRESS(($AO1252-1)*36+($AP1252-1)*12+$AQ1252+4,COLUMN())),INDIRECT(ADDRESS(($AO1252-1)*3+$AP1252+5,$AQ1252+20)))&gt;=1,0,INDIRECT(ADDRESS(($AO1252-1)*3+$AP1252+5,$AQ1252+20)))))</f>
        <v>0</v>
      </c>
      <c r="AU1252" s="304">
        <f ca="1">COUNTIF(INDIRECT("U"&amp;(ROW()+12*(($AO1252-1)*3+$AP1252)-ROW())/12+5):INDIRECT("AF"&amp;(ROW()+12*(($AO1252-1)*3+$AP1252)-ROW())/12+5),AT1252)</f>
        <v>0</v>
      </c>
      <c r="AV1252" s="304">
        <f ca="1">IF(AND(AR1252+AT1252&gt;0,AS1252+AU1252&gt;0),COUNTIF(AV$6:AV1251,"&gt;0")+1,0)</f>
        <v>0</v>
      </c>
    </row>
    <row r="1253" spans="41:48" x14ac:dyDescent="0.15">
      <c r="AO1253" s="304">
        <v>35</v>
      </c>
      <c r="AP1253" s="304">
        <v>2</v>
      </c>
      <c r="AQ1253" s="304">
        <v>12</v>
      </c>
      <c r="AR1253" s="306">
        <f ca="1">IF($AQ1253=1,IF(INDIRECT(ADDRESS(($AO1253-1)*3+$AP1253+5,$AQ1253+7))="",0,INDIRECT(ADDRESS(($AO1253-1)*3+$AP1253+5,$AQ1253+7))),IF(INDIRECT(ADDRESS(($AO1253-1)*3+$AP1253+5,$AQ1253+7))="",0,IF(COUNTIF(INDIRECT(ADDRESS(($AO1253-1)*36+($AP1253-1)*12+6,COLUMN())):INDIRECT(ADDRESS(($AO1253-1)*36+($AP1253-1)*12+$AQ1253+4,COLUMN())),INDIRECT(ADDRESS(($AO1253-1)*3+$AP1253+5,$AQ1253+7)))&gt;=1,0,INDIRECT(ADDRESS(($AO1253-1)*3+$AP1253+5,$AQ1253+7)))))</f>
        <v>0</v>
      </c>
      <c r="AS1253" s="304">
        <f ca="1">COUNTIF(INDIRECT("H"&amp;(ROW()+12*(($AO1253-1)*3+$AP1253)-ROW())/12+5):INDIRECT("S"&amp;(ROW()+12*(($AO1253-1)*3+$AP1253)-ROW())/12+5),AR1253)</f>
        <v>0</v>
      </c>
      <c r="AT1253" s="306">
        <f ca="1">IF($AQ1253=1,IF(INDIRECT(ADDRESS(($AO1253-1)*3+$AP1253+5,$AQ1253+20))="",0,INDIRECT(ADDRESS(($AO1253-1)*3+$AP1253+5,$AQ1253+20))),IF(INDIRECT(ADDRESS(($AO1253-1)*3+$AP1253+5,$AQ1253+20))="",0,IF(COUNTIF(INDIRECT(ADDRESS(($AO1253-1)*36+($AP1253-1)*12+6,COLUMN())):INDIRECT(ADDRESS(($AO1253-1)*36+($AP1253-1)*12+$AQ1253+4,COLUMN())),INDIRECT(ADDRESS(($AO1253-1)*3+$AP1253+5,$AQ1253+20)))&gt;=1,0,INDIRECT(ADDRESS(($AO1253-1)*3+$AP1253+5,$AQ1253+20)))))</f>
        <v>0</v>
      </c>
      <c r="AU1253" s="304">
        <f ca="1">COUNTIF(INDIRECT("U"&amp;(ROW()+12*(($AO1253-1)*3+$AP1253)-ROW())/12+5):INDIRECT("AF"&amp;(ROW()+12*(($AO1253-1)*3+$AP1253)-ROW())/12+5),AT1253)</f>
        <v>0</v>
      </c>
      <c r="AV1253" s="304">
        <f ca="1">IF(AND(AR1253+AT1253&gt;0,AS1253+AU1253&gt;0),COUNTIF(AV$6:AV1252,"&gt;0")+1,0)</f>
        <v>0</v>
      </c>
    </row>
    <row r="1254" spans="41:48" x14ac:dyDescent="0.15">
      <c r="AO1254" s="304">
        <v>35</v>
      </c>
      <c r="AP1254" s="304">
        <v>3</v>
      </c>
      <c r="AQ1254" s="304">
        <v>1</v>
      </c>
      <c r="AR1254" s="306">
        <f ca="1">IF($AQ1254=1,IF(INDIRECT(ADDRESS(($AO1254-1)*3+$AP1254+5,$AQ1254+7))="",0,INDIRECT(ADDRESS(($AO1254-1)*3+$AP1254+5,$AQ1254+7))),IF(INDIRECT(ADDRESS(($AO1254-1)*3+$AP1254+5,$AQ1254+7))="",0,IF(COUNTIF(INDIRECT(ADDRESS(($AO1254-1)*36+($AP1254-1)*12+6,COLUMN())):INDIRECT(ADDRESS(($AO1254-1)*36+($AP1254-1)*12+$AQ1254+4,COLUMN())),INDIRECT(ADDRESS(($AO1254-1)*3+$AP1254+5,$AQ1254+7)))&gt;=1,0,INDIRECT(ADDRESS(($AO1254-1)*3+$AP1254+5,$AQ1254+7)))))</f>
        <v>0</v>
      </c>
      <c r="AS1254" s="304">
        <f ca="1">COUNTIF(INDIRECT("H"&amp;(ROW()+12*(($AO1254-1)*3+$AP1254)-ROW())/12+5):INDIRECT("S"&amp;(ROW()+12*(($AO1254-1)*3+$AP1254)-ROW())/12+5),AR1254)</f>
        <v>0</v>
      </c>
      <c r="AT1254" s="306">
        <f ca="1">IF($AQ1254=1,IF(INDIRECT(ADDRESS(($AO1254-1)*3+$AP1254+5,$AQ1254+20))="",0,INDIRECT(ADDRESS(($AO1254-1)*3+$AP1254+5,$AQ1254+20))),IF(INDIRECT(ADDRESS(($AO1254-1)*3+$AP1254+5,$AQ1254+20))="",0,IF(COUNTIF(INDIRECT(ADDRESS(($AO1254-1)*36+($AP1254-1)*12+6,COLUMN())):INDIRECT(ADDRESS(($AO1254-1)*36+($AP1254-1)*12+$AQ1254+4,COLUMN())),INDIRECT(ADDRESS(($AO1254-1)*3+$AP1254+5,$AQ1254+20)))&gt;=1,0,INDIRECT(ADDRESS(($AO1254-1)*3+$AP1254+5,$AQ1254+20)))))</f>
        <v>0</v>
      </c>
      <c r="AU1254" s="304">
        <f ca="1">COUNTIF(INDIRECT("U"&amp;(ROW()+12*(($AO1254-1)*3+$AP1254)-ROW())/12+5):INDIRECT("AF"&amp;(ROW()+12*(($AO1254-1)*3+$AP1254)-ROW())/12+5),AT1254)</f>
        <v>0</v>
      </c>
      <c r="AV1254" s="304">
        <f ca="1">IF(AND(AR1254+AT1254&gt;0,AS1254+AU1254&gt;0),COUNTIF(AV$6:AV1253,"&gt;0")+1,0)</f>
        <v>0</v>
      </c>
    </row>
    <row r="1255" spans="41:48" x14ac:dyDescent="0.15">
      <c r="AO1255" s="304">
        <v>35</v>
      </c>
      <c r="AP1255" s="304">
        <v>3</v>
      </c>
      <c r="AQ1255" s="304">
        <v>2</v>
      </c>
      <c r="AR1255" s="306">
        <f ca="1">IF($AQ1255=1,IF(INDIRECT(ADDRESS(($AO1255-1)*3+$AP1255+5,$AQ1255+7))="",0,INDIRECT(ADDRESS(($AO1255-1)*3+$AP1255+5,$AQ1255+7))),IF(INDIRECT(ADDRESS(($AO1255-1)*3+$AP1255+5,$AQ1255+7))="",0,IF(COUNTIF(INDIRECT(ADDRESS(($AO1255-1)*36+($AP1255-1)*12+6,COLUMN())):INDIRECT(ADDRESS(($AO1255-1)*36+($AP1255-1)*12+$AQ1255+4,COLUMN())),INDIRECT(ADDRESS(($AO1255-1)*3+$AP1255+5,$AQ1255+7)))&gt;=1,0,INDIRECT(ADDRESS(($AO1255-1)*3+$AP1255+5,$AQ1255+7)))))</f>
        <v>0</v>
      </c>
      <c r="AS1255" s="304">
        <f ca="1">COUNTIF(INDIRECT("H"&amp;(ROW()+12*(($AO1255-1)*3+$AP1255)-ROW())/12+5):INDIRECT("S"&amp;(ROW()+12*(($AO1255-1)*3+$AP1255)-ROW())/12+5),AR1255)</f>
        <v>0</v>
      </c>
      <c r="AT1255" s="306">
        <f ca="1">IF($AQ1255=1,IF(INDIRECT(ADDRESS(($AO1255-1)*3+$AP1255+5,$AQ1255+20))="",0,INDIRECT(ADDRESS(($AO1255-1)*3+$AP1255+5,$AQ1255+20))),IF(INDIRECT(ADDRESS(($AO1255-1)*3+$AP1255+5,$AQ1255+20))="",0,IF(COUNTIF(INDIRECT(ADDRESS(($AO1255-1)*36+($AP1255-1)*12+6,COLUMN())):INDIRECT(ADDRESS(($AO1255-1)*36+($AP1255-1)*12+$AQ1255+4,COLUMN())),INDIRECT(ADDRESS(($AO1255-1)*3+$AP1255+5,$AQ1255+20)))&gt;=1,0,INDIRECT(ADDRESS(($AO1255-1)*3+$AP1255+5,$AQ1255+20)))))</f>
        <v>0</v>
      </c>
      <c r="AU1255" s="304">
        <f ca="1">COUNTIF(INDIRECT("U"&amp;(ROW()+12*(($AO1255-1)*3+$AP1255)-ROW())/12+5):INDIRECT("AF"&amp;(ROW()+12*(($AO1255-1)*3+$AP1255)-ROW())/12+5),AT1255)</f>
        <v>0</v>
      </c>
      <c r="AV1255" s="304">
        <f ca="1">IF(AND(AR1255+AT1255&gt;0,AS1255+AU1255&gt;0),COUNTIF(AV$6:AV1254,"&gt;0")+1,0)</f>
        <v>0</v>
      </c>
    </row>
    <row r="1256" spans="41:48" x14ac:dyDescent="0.15">
      <c r="AO1256" s="304">
        <v>35</v>
      </c>
      <c r="AP1256" s="304">
        <v>3</v>
      </c>
      <c r="AQ1256" s="304">
        <v>3</v>
      </c>
      <c r="AR1256" s="306">
        <f ca="1">IF($AQ1256=1,IF(INDIRECT(ADDRESS(($AO1256-1)*3+$AP1256+5,$AQ1256+7))="",0,INDIRECT(ADDRESS(($AO1256-1)*3+$AP1256+5,$AQ1256+7))),IF(INDIRECT(ADDRESS(($AO1256-1)*3+$AP1256+5,$AQ1256+7))="",0,IF(COUNTIF(INDIRECT(ADDRESS(($AO1256-1)*36+($AP1256-1)*12+6,COLUMN())):INDIRECT(ADDRESS(($AO1256-1)*36+($AP1256-1)*12+$AQ1256+4,COLUMN())),INDIRECT(ADDRESS(($AO1256-1)*3+$AP1256+5,$AQ1256+7)))&gt;=1,0,INDIRECT(ADDRESS(($AO1256-1)*3+$AP1256+5,$AQ1256+7)))))</f>
        <v>0</v>
      </c>
      <c r="AS1256" s="304">
        <f ca="1">COUNTIF(INDIRECT("H"&amp;(ROW()+12*(($AO1256-1)*3+$AP1256)-ROW())/12+5):INDIRECT("S"&amp;(ROW()+12*(($AO1256-1)*3+$AP1256)-ROW())/12+5),AR1256)</f>
        <v>0</v>
      </c>
      <c r="AT1256" s="306">
        <f ca="1">IF($AQ1256=1,IF(INDIRECT(ADDRESS(($AO1256-1)*3+$AP1256+5,$AQ1256+20))="",0,INDIRECT(ADDRESS(($AO1256-1)*3+$AP1256+5,$AQ1256+20))),IF(INDIRECT(ADDRESS(($AO1256-1)*3+$AP1256+5,$AQ1256+20))="",0,IF(COUNTIF(INDIRECT(ADDRESS(($AO1256-1)*36+($AP1256-1)*12+6,COLUMN())):INDIRECT(ADDRESS(($AO1256-1)*36+($AP1256-1)*12+$AQ1256+4,COLUMN())),INDIRECT(ADDRESS(($AO1256-1)*3+$AP1256+5,$AQ1256+20)))&gt;=1,0,INDIRECT(ADDRESS(($AO1256-1)*3+$AP1256+5,$AQ1256+20)))))</f>
        <v>0</v>
      </c>
      <c r="AU1256" s="304">
        <f ca="1">COUNTIF(INDIRECT("U"&amp;(ROW()+12*(($AO1256-1)*3+$AP1256)-ROW())/12+5):INDIRECT("AF"&amp;(ROW()+12*(($AO1256-1)*3+$AP1256)-ROW())/12+5),AT1256)</f>
        <v>0</v>
      </c>
      <c r="AV1256" s="304">
        <f ca="1">IF(AND(AR1256+AT1256&gt;0,AS1256+AU1256&gt;0),COUNTIF(AV$6:AV1255,"&gt;0")+1,0)</f>
        <v>0</v>
      </c>
    </row>
    <row r="1257" spans="41:48" x14ac:dyDescent="0.15">
      <c r="AO1257" s="304">
        <v>35</v>
      </c>
      <c r="AP1257" s="304">
        <v>3</v>
      </c>
      <c r="AQ1257" s="304">
        <v>4</v>
      </c>
      <c r="AR1257" s="306">
        <f ca="1">IF($AQ1257=1,IF(INDIRECT(ADDRESS(($AO1257-1)*3+$AP1257+5,$AQ1257+7))="",0,INDIRECT(ADDRESS(($AO1257-1)*3+$AP1257+5,$AQ1257+7))),IF(INDIRECT(ADDRESS(($AO1257-1)*3+$AP1257+5,$AQ1257+7))="",0,IF(COUNTIF(INDIRECT(ADDRESS(($AO1257-1)*36+($AP1257-1)*12+6,COLUMN())):INDIRECT(ADDRESS(($AO1257-1)*36+($AP1257-1)*12+$AQ1257+4,COLUMN())),INDIRECT(ADDRESS(($AO1257-1)*3+$AP1257+5,$AQ1257+7)))&gt;=1,0,INDIRECT(ADDRESS(($AO1257-1)*3+$AP1257+5,$AQ1257+7)))))</f>
        <v>0</v>
      </c>
      <c r="AS1257" s="304">
        <f ca="1">COUNTIF(INDIRECT("H"&amp;(ROW()+12*(($AO1257-1)*3+$AP1257)-ROW())/12+5):INDIRECT("S"&amp;(ROW()+12*(($AO1257-1)*3+$AP1257)-ROW())/12+5),AR1257)</f>
        <v>0</v>
      </c>
      <c r="AT1257" s="306">
        <f ca="1">IF($AQ1257=1,IF(INDIRECT(ADDRESS(($AO1257-1)*3+$AP1257+5,$AQ1257+20))="",0,INDIRECT(ADDRESS(($AO1257-1)*3+$AP1257+5,$AQ1257+20))),IF(INDIRECT(ADDRESS(($AO1257-1)*3+$AP1257+5,$AQ1257+20))="",0,IF(COUNTIF(INDIRECT(ADDRESS(($AO1257-1)*36+($AP1257-1)*12+6,COLUMN())):INDIRECT(ADDRESS(($AO1257-1)*36+($AP1257-1)*12+$AQ1257+4,COLUMN())),INDIRECT(ADDRESS(($AO1257-1)*3+$AP1257+5,$AQ1257+20)))&gt;=1,0,INDIRECT(ADDRESS(($AO1257-1)*3+$AP1257+5,$AQ1257+20)))))</f>
        <v>0</v>
      </c>
      <c r="AU1257" s="304">
        <f ca="1">COUNTIF(INDIRECT("U"&amp;(ROW()+12*(($AO1257-1)*3+$AP1257)-ROW())/12+5):INDIRECT("AF"&amp;(ROW()+12*(($AO1257-1)*3+$AP1257)-ROW())/12+5),AT1257)</f>
        <v>0</v>
      </c>
      <c r="AV1257" s="304">
        <f ca="1">IF(AND(AR1257+AT1257&gt;0,AS1257+AU1257&gt;0),COUNTIF(AV$6:AV1256,"&gt;0")+1,0)</f>
        <v>0</v>
      </c>
    </row>
    <row r="1258" spans="41:48" x14ac:dyDescent="0.15">
      <c r="AO1258" s="304">
        <v>35</v>
      </c>
      <c r="AP1258" s="304">
        <v>3</v>
      </c>
      <c r="AQ1258" s="304">
        <v>5</v>
      </c>
      <c r="AR1258" s="306">
        <f ca="1">IF($AQ1258=1,IF(INDIRECT(ADDRESS(($AO1258-1)*3+$AP1258+5,$AQ1258+7))="",0,INDIRECT(ADDRESS(($AO1258-1)*3+$AP1258+5,$AQ1258+7))),IF(INDIRECT(ADDRESS(($AO1258-1)*3+$AP1258+5,$AQ1258+7))="",0,IF(COUNTIF(INDIRECT(ADDRESS(($AO1258-1)*36+($AP1258-1)*12+6,COLUMN())):INDIRECT(ADDRESS(($AO1258-1)*36+($AP1258-1)*12+$AQ1258+4,COLUMN())),INDIRECT(ADDRESS(($AO1258-1)*3+$AP1258+5,$AQ1258+7)))&gt;=1,0,INDIRECT(ADDRESS(($AO1258-1)*3+$AP1258+5,$AQ1258+7)))))</f>
        <v>0</v>
      </c>
      <c r="AS1258" s="304">
        <f ca="1">COUNTIF(INDIRECT("H"&amp;(ROW()+12*(($AO1258-1)*3+$AP1258)-ROW())/12+5):INDIRECT("S"&amp;(ROW()+12*(($AO1258-1)*3+$AP1258)-ROW())/12+5),AR1258)</f>
        <v>0</v>
      </c>
      <c r="AT1258" s="306">
        <f ca="1">IF($AQ1258=1,IF(INDIRECT(ADDRESS(($AO1258-1)*3+$AP1258+5,$AQ1258+20))="",0,INDIRECT(ADDRESS(($AO1258-1)*3+$AP1258+5,$AQ1258+20))),IF(INDIRECT(ADDRESS(($AO1258-1)*3+$AP1258+5,$AQ1258+20))="",0,IF(COUNTIF(INDIRECT(ADDRESS(($AO1258-1)*36+($AP1258-1)*12+6,COLUMN())):INDIRECT(ADDRESS(($AO1258-1)*36+($AP1258-1)*12+$AQ1258+4,COLUMN())),INDIRECT(ADDRESS(($AO1258-1)*3+$AP1258+5,$AQ1258+20)))&gt;=1,0,INDIRECT(ADDRESS(($AO1258-1)*3+$AP1258+5,$AQ1258+20)))))</f>
        <v>0</v>
      </c>
      <c r="AU1258" s="304">
        <f ca="1">COUNTIF(INDIRECT("U"&amp;(ROW()+12*(($AO1258-1)*3+$AP1258)-ROW())/12+5):INDIRECT("AF"&amp;(ROW()+12*(($AO1258-1)*3+$AP1258)-ROW())/12+5),AT1258)</f>
        <v>0</v>
      </c>
      <c r="AV1258" s="304">
        <f ca="1">IF(AND(AR1258+AT1258&gt;0,AS1258+AU1258&gt;0),COUNTIF(AV$6:AV1257,"&gt;0")+1,0)</f>
        <v>0</v>
      </c>
    </row>
    <row r="1259" spans="41:48" x14ac:dyDescent="0.15">
      <c r="AO1259" s="304">
        <v>35</v>
      </c>
      <c r="AP1259" s="304">
        <v>3</v>
      </c>
      <c r="AQ1259" s="304">
        <v>6</v>
      </c>
      <c r="AR1259" s="306">
        <f ca="1">IF($AQ1259=1,IF(INDIRECT(ADDRESS(($AO1259-1)*3+$AP1259+5,$AQ1259+7))="",0,INDIRECT(ADDRESS(($AO1259-1)*3+$AP1259+5,$AQ1259+7))),IF(INDIRECT(ADDRESS(($AO1259-1)*3+$AP1259+5,$AQ1259+7))="",0,IF(COUNTIF(INDIRECT(ADDRESS(($AO1259-1)*36+($AP1259-1)*12+6,COLUMN())):INDIRECT(ADDRESS(($AO1259-1)*36+($AP1259-1)*12+$AQ1259+4,COLUMN())),INDIRECT(ADDRESS(($AO1259-1)*3+$AP1259+5,$AQ1259+7)))&gt;=1,0,INDIRECT(ADDRESS(($AO1259-1)*3+$AP1259+5,$AQ1259+7)))))</f>
        <v>0</v>
      </c>
      <c r="AS1259" s="304">
        <f ca="1">COUNTIF(INDIRECT("H"&amp;(ROW()+12*(($AO1259-1)*3+$AP1259)-ROW())/12+5):INDIRECT("S"&amp;(ROW()+12*(($AO1259-1)*3+$AP1259)-ROW())/12+5),AR1259)</f>
        <v>0</v>
      </c>
      <c r="AT1259" s="306">
        <f ca="1">IF($AQ1259=1,IF(INDIRECT(ADDRESS(($AO1259-1)*3+$AP1259+5,$AQ1259+20))="",0,INDIRECT(ADDRESS(($AO1259-1)*3+$AP1259+5,$AQ1259+20))),IF(INDIRECT(ADDRESS(($AO1259-1)*3+$AP1259+5,$AQ1259+20))="",0,IF(COUNTIF(INDIRECT(ADDRESS(($AO1259-1)*36+($AP1259-1)*12+6,COLUMN())):INDIRECT(ADDRESS(($AO1259-1)*36+($AP1259-1)*12+$AQ1259+4,COLUMN())),INDIRECT(ADDRESS(($AO1259-1)*3+$AP1259+5,$AQ1259+20)))&gt;=1,0,INDIRECT(ADDRESS(($AO1259-1)*3+$AP1259+5,$AQ1259+20)))))</f>
        <v>0</v>
      </c>
      <c r="AU1259" s="304">
        <f ca="1">COUNTIF(INDIRECT("U"&amp;(ROW()+12*(($AO1259-1)*3+$AP1259)-ROW())/12+5):INDIRECT("AF"&amp;(ROW()+12*(($AO1259-1)*3+$AP1259)-ROW())/12+5),AT1259)</f>
        <v>0</v>
      </c>
      <c r="AV1259" s="304">
        <f ca="1">IF(AND(AR1259+AT1259&gt;0,AS1259+AU1259&gt;0),COUNTIF(AV$6:AV1258,"&gt;0")+1,0)</f>
        <v>0</v>
      </c>
    </row>
    <row r="1260" spans="41:48" x14ac:dyDescent="0.15">
      <c r="AO1260" s="304">
        <v>35</v>
      </c>
      <c r="AP1260" s="304">
        <v>3</v>
      </c>
      <c r="AQ1260" s="304">
        <v>7</v>
      </c>
      <c r="AR1260" s="306">
        <f ca="1">IF($AQ1260=1,IF(INDIRECT(ADDRESS(($AO1260-1)*3+$AP1260+5,$AQ1260+7))="",0,INDIRECT(ADDRESS(($AO1260-1)*3+$AP1260+5,$AQ1260+7))),IF(INDIRECT(ADDRESS(($AO1260-1)*3+$AP1260+5,$AQ1260+7))="",0,IF(COUNTIF(INDIRECT(ADDRESS(($AO1260-1)*36+($AP1260-1)*12+6,COLUMN())):INDIRECT(ADDRESS(($AO1260-1)*36+($AP1260-1)*12+$AQ1260+4,COLUMN())),INDIRECT(ADDRESS(($AO1260-1)*3+$AP1260+5,$AQ1260+7)))&gt;=1,0,INDIRECT(ADDRESS(($AO1260-1)*3+$AP1260+5,$AQ1260+7)))))</f>
        <v>0</v>
      </c>
      <c r="AS1260" s="304">
        <f ca="1">COUNTIF(INDIRECT("H"&amp;(ROW()+12*(($AO1260-1)*3+$AP1260)-ROW())/12+5):INDIRECT("S"&amp;(ROW()+12*(($AO1260-1)*3+$AP1260)-ROW())/12+5),AR1260)</f>
        <v>0</v>
      </c>
      <c r="AT1260" s="306">
        <f ca="1">IF($AQ1260=1,IF(INDIRECT(ADDRESS(($AO1260-1)*3+$AP1260+5,$AQ1260+20))="",0,INDIRECT(ADDRESS(($AO1260-1)*3+$AP1260+5,$AQ1260+20))),IF(INDIRECT(ADDRESS(($AO1260-1)*3+$AP1260+5,$AQ1260+20))="",0,IF(COUNTIF(INDIRECT(ADDRESS(($AO1260-1)*36+($AP1260-1)*12+6,COLUMN())):INDIRECT(ADDRESS(($AO1260-1)*36+($AP1260-1)*12+$AQ1260+4,COLUMN())),INDIRECT(ADDRESS(($AO1260-1)*3+$AP1260+5,$AQ1260+20)))&gt;=1,0,INDIRECT(ADDRESS(($AO1260-1)*3+$AP1260+5,$AQ1260+20)))))</f>
        <v>0</v>
      </c>
      <c r="AU1260" s="304">
        <f ca="1">COUNTIF(INDIRECT("U"&amp;(ROW()+12*(($AO1260-1)*3+$AP1260)-ROW())/12+5):INDIRECT("AF"&amp;(ROW()+12*(($AO1260-1)*3+$AP1260)-ROW())/12+5),AT1260)</f>
        <v>0</v>
      </c>
      <c r="AV1260" s="304">
        <f ca="1">IF(AND(AR1260+AT1260&gt;0,AS1260+AU1260&gt;0),COUNTIF(AV$6:AV1259,"&gt;0")+1,0)</f>
        <v>0</v>
      </c>
    </row>
    <row r="1261" spans="41:48" x14ac:dyDescent="0.15">
      <c r="AO1261" s="304">
        <v>35</v>
      </c>
      <c r="AP1261" s="304">
        <v>3</v>
      </c>
      <c r="AQ1261" s="304">
        <v>8</v>
      </c>
      <c r="AR1261" s="306">
        <f ca="1">IF($AQ1261=1,IF(INDIRECT(ADDRESS(($AO1261-1)*3+$AP1261+5,$AQ1261+7))="",0,INDIRECT(ADDRESS(($AO1261-1)*3+$AP1261+5,$AQ1261+7))),IF(INDIRECT(ADDRESS(($AO1261-1)*3+$AP1261+5,$AQ1261+7))="",0,IF(COUNTIF(INDIRECT(ADDRESS(($AO1261-1)*36+($AP1261-1)*12+6,COLUMN())):INDIRECT(ADDRESS(($AO1261-1)*36+($AP1261-1)*12+$AQ1261+4,COLUMN())),INDIRECT(ADDRESS(($AO1261-1)*3+$AP1261+5,$AQ1261+7)))&gt;=1,0,INDIRECT(ADDRESS(($AO1261-1)*3+$AP1261+5,$AQ1261+7)))))</f>
        <v>0</v>
      </c>
      <c r="AS1261" s="304">
        <f ca="1">COUNTIF(INDIRECT("H"&amp;(ROW()+12*(($AO1261-1)*3+$AP1261)-ROW())/12+5):INDIRECT("S"&amp;(ROW()+12*(($AO1261-1)*3+$AP1261)-ROW())/12+5),AR1261)</f>
        <v>0</v>
      </c>
      <c r="AT1261" s="306">
        <f ca="1">IF($AQ1261=1,IF(INDIRECT(ADDRESS(($AO1261-1)*3+$AP1261+5,$AQ1261+20))="",0,INDIRECT(ADDRESS(($AO1261-1)*3+$AP1261+5,$AQ1261+20))),IF(INDIRECT(ADDRESS(($AO1261-1)*3+$AP1261+5,$AQ1261+20))="",0,IF(COUNTIF(INDIRECT(ADDRESS(($AO1261-1)*36+($AP1261-1)*12+6,COLUMN())):INDIRECT(ADDRESS(($AO1261-1)*36+($AP1261-1)*12+$AQ1261+4,COLUMN())),INDIRECT(ADDRESS(($AO1261-1)*3+$AP1261+5,$AQ1261+20)))&gt;=1,0,INDIRECT(ADDRESS(($AO1261-1)*3+$AP1261+5,$AQ1261+20)))))</f>
        <v>0</v>
      </c>
      <c r="AU1261" s="304">
        <f ca="1">COUNTIF(INDIRECT("U"&amp;(ROW()+12*(($AO1261-1)*3+$AP1261)-ROW())/12+5):INDIRECT("AF"&amp;(ROW()+12*(($AO1261-1)*3+$AP1261)-ROW())/12+5),AT1261)</f>
        <v>0</v>
      </c>
      <c r="AV1261" s="304">
        <f ca="1">IF(AND(AR1261+AT1261&gt;0,AS1261+AU1261&gt;0),COUNTIF(AV$6:AV1260,"&gt;0")+1,0)</f>
        <v>0</v>
      </c>
    </row>
    <row r="1262" spans="41:48" x14ac:dyDescent="0.15">
      <c r="AO1262" s="304">
        <v>35</v>
      </c>
      <c r="AP1262" s="304">
        <v>3</v>
      </c>
      <c r="AQ1262" s="304">
        <v>9</v>
      </c>
      <c r="AR1262" s="306">
        <f ca="1">IF($AQ1262=1,IF(INDIRECT(ADDRESS(($AO1262-1)*3+$AP1262+5,$AQ1262+7))="",0,INDIRECT(ADDRESS(($AO1262-1)*3+$AP1262+5,$AQ1262+7))),IF(INDIRECT(ADDRESS(($AO1262-1)*3+$AP1262+5,$AQ1262+7))="",0,IF(COUNTIF(INDIRECT(ADDRESS(($AO1262-1)*36+($AP1262-1)*12+6,COLUMN())):INDIRECT(ADDRESS(($AO1262-1)*36+($AP1262-1)*12+$AQ1262+4,COLUMN())),INDIRECT(ADDRESS(($AO1262-1)*3+$AP1262+5,$AQ1262+7)))&gt;=1,0,INDIRECT(ADDRESS(($AO1262-1)*3+$AP1262+5,$AQ1262+7)))))</f>
        <v>0</v>
      </c>
      <c r="AS1262" s="304">
        <f ca="1">COUNTIF(INDIRECT("H"&amp;(ROW()+12*(($AO1262-1)*3+$AP1262)-ROW())/12+5):INDIRECT("S"&amp;(ROW()+12*(($AO1262-1)*3+$AP1262)-ROW())/12+5),AR1262)</f>
        <v>0</v>
      </c>
      <c r="AT1262" s="306">
        <f ca="1">IF($AQ1262=1,IF(INDIRECT(ADDRESS(($AO1262-1)*3+$AP1262+5,$AQ1262+20))="",0,INDIRECT(ADDRESS(($AO1262-1)*3+$AP1262+5,$AQ1262+20))),IF(INDIRECT(ADDRESS(($AO1262-1)*3+$AP1262+5,$AQ1262+20))="",0,IF(COUNTIF(INDIRECT(ADDRESS(($AO1262-1)*36+($AP1262-1)*12+6,COLUMN())):INDIRECT(ADDRESS(($AO1262-1)*36+($AP1262-1)*12+$AQ1262+4,COLUMN())),INDIRECT(ADDRESS(($AO1262-1)*3+$AP1262+5,$AQ1262+20)))&gt;=1,0,INDIRECT(ADDRESS(($AO1262-1)*3+$AP1262+5,$AQ1262+20)))))</f>
        <v>0</v>
      </c>
      <c r="AU1262" s="304">
        <f ca="1">COUNTIF(INDIRECT("U"&amp;(ROW()+12*(($AO1262-1)*3+$AP1262)-ROW())/12+5):INDIRECT("AF"&amp;(ROW()+12*(($AO1262-1)*3+$AP1262)-ROW())/12+5),AT1262)</f>
        <v>0</v>
      </c>
      <c r="AV1262" s="304">
        <f ca="1">IF(AND(AR1262+AT1262&gt;0,AS1262+AU1262&gt;0),COUNTIF(AV$6:AV1261,"&gt;0")+1,0)</f>
        <v>0</v>
      </c>
    </row>
    <row r="1263" spans="41:48" x14ac:dyDescent="0.15">
      <c r="AO1263" s="304">
        <v>35</v>
      </c>
      <c r="AP1263" s="304">
        <v>3</v>
      </c>
      <c r="AQ1263" s="304">
        <v>10</v>
      </c>
      <c r="AR1263" s="306">
        <f ca="1">IF($AQ1263=1,IF(INDIRECT(ADDRESS(($AO1263-1)*3+$AP1263+5,$AQ1263+7))="",0,INDIRECT(ADDRESS(($AO1263-1)*3+$AP1263+5,$AQ1263+7))),IF(INDIRECT(ADDRESS(($AO1263-1)*3+$AP1263+5,$AQ1263+7))="",0,IF(COUNTIF(INDIRECT(ADDRESS(($AO1263-1)*36+($AP1263-1)*12+6,COLUMN())):INDIRECT(ADDRESS(($AO1263-1)*36+($AP1263-1)*12+$AQ1263+4,COLUMN())),INDIRECT(ADDRESS(($AO1263-1)*3+$AP1263+5,$AQ1263+7)))&gt;=1,0,INDIRECT(ADDRESS(($AO1263-1)*3+$AP1263+5,$AQ1263+7)))))</f>
        <v>0</v>
      </c>
      <c r="AS1263" s="304">
        <f ca="1">COUNTIF(INDIRECT("H"&amp;(ROW()+12*(($AO1263-1)*3+$AP1263)-ROW())/12+5):INDIRECT("S"&amp;(ROW()+12*(($AO1263-1)*3+$AP1263)-ROW())/12+5),AR1263)</f>
        <v>0</v>
      </c>
      <c r="AT1263" s="306">
        <f ca="1">IF($AQ1263=1,IF(INDIRECT(ADDRESS(($AO1263-1)*3+$AP1263+5,$AQ1263+20))="",0,INDIRECT(ADDRESS(($AO1263-1)*3+$AP1263+5,$AQ1263+20))),IF(INDIRECT(ADDRESS(($AO1263-1)*3+$AP1263+5,$AQ1263+20))="",0,IF(COUNTIF(INDIRECT(ADDRESS(($AO1263-1)*36+($AP1263-1)*12+6,COLUMN())):INDIRECT(ADDRESS(($AO1263-1)*36+($AP1263-1)*12+$AQ1263+4,COLUMN())),INDIRECT(ADDRESS(($AO1263-1)*3+$AP1263+5,$AQ1263+20)))&gt;=1,0,INDIRECT(ADDRESS(($AO1263-1)*3+$AP1263+5,$AQ1263+20)))))</f>
        <v>0</v>
      </c>
      <c r="AU1263" s="304">
        <f ca="1">COUNTIF(INDIRECT("U"&amp;(ROW()+12*(($AO1263-1)*3+$AP1263)-ROW())/12+5):INDIRECT("AF"&amp;(ROW()+12*(($AO1263-1)*3+$AP1263)-ROW())/12+5),AT1263)</f>
        <v>0</v>
      </c>
      <c r="AV1263" s="304">
        <f ca="1">IF(AND(AR1263+AT1263&gt;0,AS1263+AU1263&gt;0),COUNTIF(AV$6:AV1262,"&gt;0")+1,0)</f>
        <v>0</v>
      </c>
    </row>
    <row r="1264" spans="41:48" x14ac:dyDescent="0.15">
      <c r="AO1264" s="304">
        <v>35</v>
      </c>
      <c r="AP1264" s="304">
        <v>3</v>
      </c>
      <c r="AQ1264" s="304">
        <v>11</v>
      </c>
      <c r="AR1264" s="306">
        <f ca="1">IF($AQ1264=1,IF(INDIRECT(ADDRESS(($AO1264-1)*3+$AP1264+5,$AQ1264+7))="",0,INDIRECT(ADDRESS(($AO1264-1)*3+$AP1264+5,$AQ1264+7))),IF(INDIRECT(ADDRESS(($AO1264-1)*3+$AP1264+5,$AQ1264+7))="",0,IF(COUNTIF(INDIRECT(ADDRESS(($AO1264-1)*36+($AP1264-1)*12+6,COLUMN())):INDIRECT(ADDRESS(($AO1264-1)*36+($AP1264-1)*12+$AQ1264+4,COLUMN())),INDIRECT(ADDRESS(($AO1264-1)*3+$AP1264+5,$AQ1264+7)))&gt;=1,0,INDIRECT(ADDRESS(($AO1264-1)*3+$AP1264+5,$AQ1264+7)))))</f>
        <v>0</v>
      </c>
      <c r="AS1264" s="304">
        <f ca="1">COUNTIF(INDIRECT("H"&amp;(ROW()+12*(($AO1264-1)*3+$AP1264)-ROW())/12+5):INDIRECT("S"&amp;(ROW()+12*(($AO1264-1)*3+$AP1264)-ROW())/12+5),AR1264)</f>
        <v>0</v>
      </c>
      <c r="AT1264" s="306">
        <f ca="1">IF($AQ1264=1,IF(INDIRECT(ADDRESS(($AO1264-1)*3+$AP1264+5,$AQ1264+20))="",0,INDIRECT(ADDRESS(($AO1264-1)*3+$AP1264+5,$AQ1264+20))),IF(INDIRECT(ADDRESS(($AO1264-1)*3+$AP1264+5,$AQ1264+20))="",0,IF(COUNTIF(INDIRECT(ADDRESS(($AO1264-1)*36+($AP1264-1)*12+6,COLUMN())):INDIRECT(ADDRESS(($AO1264-1)*36+($AP1264-1)*12+$AQ1264+4,COLUMN())),INDIRECT(ADDRESS(($AO1264-1)*3+$AP1264+5,$AQ1264+20)))&gt;=1,0,INDIRECT(ADDRESS(($AO1264-1)*3+$AP1264+5,$AQ1264+20)))))</f>
        <v>0</v>
      </c>
      <c r="AU1264" s="304">
        <f ca="1">COUNTIF(INDIRECT("U"&amp;(ROW()+12*(($AO1264-1)*3+$AP1264)-ROW())/12+5):INDIRECT("AF"&amp;(ROW()+12*(($AO1264-1)*3+$AP1264)-ROW())/12+5),AT1264)</f>
        <v>0</v>
      </c>
      <c r="AV1264" s="304">
        <f ca="1">IF(AND(AR1264+AT1264&gt;0,AS1264+AU1264&gt;0),COUNTIF(AV$6:AV1263,"&gt;0")+1,0)</f>
        <v>0</v>
      </c>
    </row>
    <row r="1265" spans="41:48" x14ac:dyDescent="0.15">
      <c r="AO1265" s="304">
        <v>35</v>
      </c>
      <c r="AP1265" s="304">
        <v>3</v>
      </c>
      <c r="AQ1265" s="304">
        <v>12</v>
      </c>
      <c r="AR1265" s="306">
        <f ca="1">IF($AQ1265=1,IF(INDIRECT(ADDRESS(($AO1265-1)*3+$AP1265+5,$AQ1265+7))="",0,INDIRECT(ADDRESS(($AO1265-1)*3+$AP1265+5,$AQ1265+7))),IF(INDIRECT(ADDRESS(($AO1265-1)*3+$AP1265+5,$AQ1265+7))="",0,IF(COUNTIF(INDIRECT(ADDRESS(($AO1265-1)*36+($AP1265-1)*12+6,COLUMN())):INDIRECT(ADDRESS(($AO1265-1)*36+($AP1265-1)*12+$AQ1265+4,COLUMN())),INDIRECT(ADDRESS(($AO1265-1)*3+$AP1265+5,$AQ1265+7)))&gt;=1,0,INDIRECT(ADDRESS(($AO1265-1)*3+$AP1265+5,$AQ1265+7)))))</f>
        <v>0</v>
      </c>
      <c r="AS1265" s="304">
        <f ca="1">COUNTIF(INDIRECT("H"&amp;(ROW()+12*(($AO1265-1)*3+$AP1265)-ROW())/12+5):INDIRECT("S"&amp;(ROW()+12*(($AO1265-1)*3+$AP1265)-ROW())/12+5),AR1265)</f>
        <v>0</v>
      </c>
      <c r="AT1265" s="306">
        <f ca="1">IF($AQ1265=1,IF(INDIRECT(ADDRESS(($AO1265-1)*3+$AP1265+5,$AQ1265+20))="",0,INDIRECT(ADDRESS(($AO1265-1)*3+$AP1265+5,$AQ1265+20))),IF(INDIRECT(ADDRESS(($AO1265-1)*3+$AP1265+5,$AQ1265+20))="",0,IF(COUNTIF(INDIRECT(ADDRESS(($AO1265-1)*36+($AP1265-1)*12+6,COLUMN())):INDIRECT(ADDRESS(($AO1265-1)*36+($AP1265-1)*12+$AQ1265+4,COLUMN())),INDIRECT(ADDRESS(($AO1265-1)*3+$AP1265+5,$AQ1265+20)))&gt;=1,0,INDIRECT(ADDRESS(($AO1265-1)*3+$AP1265+5,$AQ1265+20)))))</f>
        <v>0</v>
      </c>
      <c r="AU1265" s="304">
        <f ca="1">COUNTIF(INDIRECT("U"&amp;(ROW()+12*(($AO1265-1)*3+$AP1265)-ROW())/12+5):INDIRECT("AF"&amp;(ROW()+12*(($AO1265-1)*3+$AP1265)-ROW())/12+5),AT1265)</f>
        <v>0</v>
      </c>
      <c r="AV1265" s="304">
        <f ca="1">IF(AND(AR1265+AT1265&gt;0,AS1265+AU1265&gt;0),COUNTIF(AV$6:AV1264,"&gt;0")+1,0)</f>
        <v>0</v>
      </c>
    </row>
    <row r="1266" spans="41:48" x14ac:dyDescent="0.15">
      <c r="AO1266" s="304">
        <v>36</v>
      </c>
      <c r="AP1266" s="304">
        <v>1</v>
      </c>
      <c r="AQ1266" s="304">
        <v>1</v>
      </c>
      <c r="AR1266" s="306">
        <f ca="1">IF($AQ1266=1,IF(INDIRECT(ADDRESS(($AO1266-1)*3+$AP1266+5,$AQ1266+7))="",0,INDIRECT(ADDRESS(($AO1266-1)*3+$AP1266+5,$AQ1266+7))),IF(INDIRECT(ADDRESS(($AO1266-1)*3+$AP1266+5,$AQ1266+7))="",0,IF(COUNTIF(INDIRECT(ADDRESS(($AO1266-1)*36+($AP1266-1)*12+6,COLUMN())):INDIRECT(ADDRESS(($AO1266-1)*36+($AP1266-1)*12+$AQ1266+4,COLUMN())),INDIRECT(ADDRESS(($AO1266-1)*3+$AP1266+5,$AQ1266+7)))&gt;=1,0,INDIRECT(ADDRESS(($AO1266-1)*3+$AP1266+5,$AQ1266+7)))))</f>
        <v>0</v>
      </c>
      <c r="AS1266" s="304">
        <f ca="1">COUNTIF(INDIRECT("H"&amp;(ROW()+12*(($AO1266-1)*3+$AP1266)-ROW())/12+5):INDIRECT("S"&amp;(ROW()+12*(($AO1266-1)*3+$AP1266)-ROW())/12+5),AR1266)</f>
        <v>0</v>
      </c>
      <c r="AT1266" s="306">
        <f ca="1">IF($AQ1266=1,IF(INDIRECT(ADDRESS(($AO1266-1)*3+$AP1266+5,$AQ1266+20))="",0,INDIRECT(ADDRESS(($AO1266-1)*3+$AP1266+5,$AQ1266+20))),IF(INDIRECT(ADDRESS(($AO1266-1)*3+$AP1266+5,$AQ1266+20))="",0,IF(COUNTIF(INDIRECT(ADDRESS(($AO1266-1)*36+($AP1266-1)*12+6,COLUMN())):INDIRECT(ADDRESS(($AO1266-1)*36+($AP1266-1)*12+$AQ1266+4,COLUMN())),INDIRECT(ADDRESS(($AO1266-1)*3+$AP1266+5,$AQ1266+20)))&gt;=1,0,INDIRECT(ADDRESS(($AO1266-1)*3+$AP1266+5,$AQ1266+20)))))</f>
        <v>0</v>
      </c>
      <c r="AU1266" s="304">
        <f ca="1">COUNTIF(INDIRECT("U"&amp;(ROW()+12*(($AO1266-1)*3+$AP1266)-ROW())/12+5):INDIRECT("AF"&amp;(ROW()+12*(($AO1266-1)*3+$AP1266)-ROW())/12+5),AT1266)</f>
        <v>0</v>
      </c>
      <c r="AV1266" s="304">
        <f ca="1">IF(AND(AR1266+AT1266&gt;0,AS1266+AU1266&gt;0),COUNTIF(AV$6:AV1265,"&gt;0")+1,0)</f>
        <v>0</v>
      </c>
    </row>
    <row r="1267" spans="41:48" x14ac:dyDescent="0.15">
      <c r="AO1267" s="304">
        <v>36</v>
      </c>
      <c r="AP1267" s="304">
        <v>1</v>
      </c>
      <c r="AQ1267" s="304">
        <v>2</v>
      </c>
      <c r="AR1267" s="306">
        <f ca="1">IF($AQ1267=1,IF(INDIRECT(ADDRESS(($AO1267-1)*3+$AP1267+5,$AQ1267+7))="",0,INDIRECT(ADDRESS(($AO1267-1)*3+$AP1267+5,$AQ1267+7))),IF(INDIRECT(ADDRESS(($AO1267-1)*3+$AP1267+5,$AQ1267+7))="",0,IF(COUNTIF(INDIRECT(ADDRESS(($AO1267-1)*36+($AP1267-1)*12+6,COLUMN())):INDIRECT(ADDRESS(($AO1267-1)*36+($AP1267-1)*12+$AQ1267+4,COLUMN())),INDIRECT(ADDRESS(($AO1267-1)*3+$AP1267+5,$AQ1267+7)))&gt;=1,0,INDIRECT(ADDRESS(($AO1267-1)*3+$AP1267+5,$AQ1267+7)))))</f>
        <v>0</v>
      </c>
      <c r="AS1267" s="304">
        <f ca="1">COUNTIF(INDIRECT("H"&amp;(ROW()+12*(($AO1267-1)*3+$AP1267)-ROW())/12+5):INDIRECT("S"&amp;(ROW()+12*(($AO1267-1)*3+$AP1267)-ROW())/12+5),AR1267)</f>
        <v>0</v>
      </c>
      <c r="AT1267" s="306">
        <f ca="1">IF($AQ1267=1,IF(INDIRECT(ADDRESS(($AO1267-1)*3+$AP1267+5,$AQ1267+20))="",0,INDIRECT(ADDRESS(($AO1267-1)*3+$AP1267+5,$AQ1267+20))),IF(INDIRECT(ADDRESS(($AO1267-1)*3+$AP1267+5,$AQ1267+20))="",0,IF(COUNTIF(INDIRECT(ADDRESS(($AO1267-1)*36+($AP1267-1)*12+6,COLUMN())):INDIRECT(ADDRESS(($AO1267-1)*36+($AP1267-1)*12+$AQ1267+4,COLUMN())),INDIRECT(ADDRESS(($AO1267-1)*3+$AP1267+5,$AQ1267+20)))&gt;=1,0,INDIRECT(ADDRESS(($AO1267-1)*3+$AP1267+5,$AQ1267+20)))))</f>
        <v>0</v>
      </c>
      <c r="AU1267" s="304">
        <f ca="1">COUNTIF(INDIRECT("U"&amp;(ROW()+12*(($AO1267-1)*3+$AP1267)-ROW())/12+5):INDIRECT("AF"&amp;(ROW()+12*(($AO1267-1)*3+$AP1267)-ROW())/12+5),AT1267)</f>
        <v>0</v>
      </c>
      <c r="AV1267" s="304">
        <f ca="1">IF(AND(AR1267+AT1267&gt;0,AS1267+AU1267&gt;0),COUNTIF(AV$6:AV1266,"&gt;0")+1,0)</f>
        <v>0</v>
      </c>
    </row>
    <row r="1268" spans="41:48" x14ac:dyDescent="0.15">
      <c r="AO1268" s="304">
        <v>36</v>
      </c>
      <c r="AP1268" s="304">
        <v>1</v>
      </c>
      <c r="AQ1268" s="304">
        <v>3</v>
      </c>
      <c r="AR1268" s="306">
        <f ca="1">IF($AQ1268=1,IF(INDIRECT(ADDRESS(($AO1268-1)*3+$AP1268+5,$AQ1268+7))="",0,INDIRECT(ADDRESS(($AO1268-1)*3+$AP1268+5,$AQ1268+7))),IF(INDIRECT(ADDRESS(($AO1268-1)*3+$AP1268+5,$AQ1268+7))="",0,IF(COUNTIF(INDIRECT(ADDRESS(($AO1268-1)*36+($AP1268-1)*12+6,COLUMN())):INDIRECT(ADDRESS(($AO1268-1)*36+($AP1268-1)*12+$AQ1268+4,COLUMN())),INDIRECT(ADDRESS(($AO1268-1)*3+$AP1268+5,$AQ1268+7)))&gt;=1,0,INDIRECT(ADDRESS(($AO1268-1)*3+$AP1268+5,$AQ1268+7)))))</f>
        <v>0</v>
      </c>
      <c r="AS1268" s="304">
        <f ca="1">COUNTIF(INDIRECT("H"&amp;(ROW()+12*(($AO1268-1)*3+$AP1268)-ROW())/12+5):INDIRECT("S"&amp;(ROW()+12*(($AO1268-1)*3+$AP1268)-ROW())/12+5),AR1268)</f>
        <v>0</v>
      </c>
      <c r="AT1268" s="306">
        <f ca="1">IF($AQ1268=1,IF(INDIRECT(ADDRESS(($AO1268-1)*3+$AP1268+5,$AQ1268+20))="",0,INDIRECT(ADDRESS(($AO1268-1)*3+$AP1268+5,$AQ1268+20))),IF(INDIRECT(ADDRESS(($AO1268-1)*3+$AP1268+5,$AQ1268+20))="",0,IF(COUNTIF(INDIRECT(ADDRESS(($AO1268-1)*36+($AP1268-1)*12+6,COLUMN())):INDIRECT(ADDRESS(($AO1268-1)*36+($AP1268-1)*12+$AQ1268+4,COLUMN())),INDIRECT(ADDRESS(($AO1268-1)*3+$AP1268+5,$AQ1268+20)))&gt;=1,0,INDIRECT(ADDRESS(($AO1268-1)*3+$AP1268+5,$AQ1268+20)))))</f>
        <v>0</v>
      </c>
      <c r="AU1268" s="304">
        <f ca="1">COUNTIF(INDIRECT("U"&amp;(ROW()+12*(($AO1268-1)*3+$AP1268)-ROW())/12+5):INDIRECT("AF"&amp;(ROW()+12*(($AO1268-1)*3+$AP1268)-ROW())/12+5),AT1268)</f>
        <v>0</v>
      </c>
      <c r="AV1268" s="304">
        <f ca="1">IF(AND(AR1268+AT1268&gt;0,AS1268+AU1268&gt;0),COUNTIF(AV$6:AV1267,"&gt;0")+1,0)</f>
        <v>0</v>
      </c>
    </row>
    <row r="1269" spans="41:48" x14ac:dyDescent="0.15">
      <c r="AO1269" s="304">
        <v>36</v>
      </c>
      <c r="AP1269" s="304">
        <v>1</v>
      </c>
      <c r="AQ1269" s="304">
        <v>4</v>
      </c>
      <c r="AR1269" s="306">
        <f ca="1">IF($AQ1269=1,IF(INDIRECT(ADDRESS(($AO1269-1)*3+$AP1269+5,$AQ1269+7))="",0,INDIRECT(ADDRESS(($AO1269-1)*3+$AP1269+5,$AQ1269+7))),IF(INDIRECT(ADDRESS(($AO1269-1)*3+$AP1269+5,$AQ1269+7))="",0,IF(COUNTIF(INDIRECT(ADDRESS(($AO1269-1)*36+($AP1269-1)*12+6,COLUMN())):INDIRECT(ADDRESS(($AO1269-1)*36+($AP1269-1)*12+$AQ1269+4,COLUMN())),INDIRECT(ADDRESS(($AO1269-1)*3+$AP1269+5,$AQ1269+7)))&gt;=1,0,INDIRECT(ADDRESS(($AO1269-1)*3+$AP1269+5,$AQ1269+7)))))</f>
        <v>0</v>
      </c>
      <c r="AS1269" s="304">
        <f ca="1">COUNTIF(INDIRECT("H"&amp;(ROW()+12*(($AO1269-1)*3+$AP1269)-ROW())/12+5):INDIRECT("S"&amp;(ROW()+12*(($AO1269-1)*3+$AP1269)-ROW())/12+5),AR1269)</f>
        <v>0</v>
      </c>
      <c r="AT1269" s="306">
        <f ca="1">IF($AQ1269=1,IF(INDIRECT(ADDRESS(($AO1269-1)*3+$AP1269+5,$AQ1269+20))="",0,INDIRECT(ADDRESS(($AO1269-1)*3+$AP1269+5,$AQ1269+20))),IF(INDIRECT(ADDRESS(($AO1269-1)*3+$AP1269+5,$AQ1269+20))="",0,IF(COUNTIF(INDIRECT(ADDRESS(($AO1269-1)*36+($AP1269-1)*12+6,COLUMN())):INDIRECT(ADDRESS(($AO1269-1)*36+($AP1269-1)*12+$AQ1269+4,COLUMN())),INDIRECT(ADDRESS(($AO1269-1)*3+$AP1269+5,$AQ1269+20)))&gt;=1,0,INDIRECT(ADDRESS(($AO1269-1)*3+$AP1269+5,$AQ1269+20)))))</f>
        <v>0</v>
      </c>
      <c r="AU1269" s="304">
        <f ca="1">COUNTIF(INDIRECT("U"&amp;(ROW()+12*(($AO1269-1)*3+$AP1269)-ROW())/12+5):INDIRECT("AF"&amp;(ROW()+12*(($AO1269-1)*3+$AP1269)-ROW())/12+5),AT1269)</f>
        <v>0</v>
      </c>
      <c r="AV1269" s="304">
        <f ca="1">IF(AND(AR1269+AT1269&gt;0,AS1269+AU1269&gt;0),COUNTIF(AV$6:AV1268,"&gt;0")+1,0)</f>
        <v>0</v>
      </c>
    </row>
    <row r="1270" spans="41:48" x14ac:dyDescent="0.15">
      <c r="AO1270" s="304">
        <v>36</v>
      </c>
      <c r="AP1270" s="304">
        <v>1</v>
      </c>
      <c r="AQ1270" s="304">
        <v>5</v>
      </c>
      <c r="AR1270" s="306">
        <f ca="1">IF($AQ1270=1,IF(INDIRECT(ADDRESS(($AO1270-1)*3+$AP1270+5,$AQ1270+7))="",0,INDIRECT(ADDRESS(($AO1270-1)*3+$AP1270+5,$AQ1270+7))),IF(INDIRECT(ADDRESS(($AO1270-1)*3+$AP1270+5,$AQ1270+7))="",0,IF(COUNTIF(INDIRECT(ADDRESS(($AO1270-1)*36+($AP1270-1)*12+6,COLUMN())):INDIRECT(ADDRESS(($AO1270-1)*36+($AP1270-1)*12+$AQ1270+4,COLUMN())),INDIRECT(ADDRESS(($AO1270-1)*3+$AP1270+5,$AQ1270+7)))&gt;=1,0,INDIRECT(ADDRESS(($AO1270-1)*3+$AP1270+5,$AQ1270+7)))))</f>
        <v>0</v>
      </c>
      <c r="AS1270" s="304">
        <f ca="1">COUNTIF(INDIRECT("H"&amp;(ROW()+12*(($AO1270-1)*3+$AP1270)-ROW())/12+5):INDIRECT("S"&amp;(ROW()+12*(($AO1270-1)*3+$AP1270)-ROW())/12+5),AR1270)</f>
        <v>0</v>
      </c>
      <c r="AT1270" s="306">
        <f ca="1">IF($AQ1270=1,IF(INDIRECT(ADDRESS(($AO1270-1)*3+$AP1270+5,$AQ1270+20))="",0,INDIRECT(ADDRESS(($AO1270-1)*3+$AP1270+5,$AQ1270+20))),IF(INDIRECT(ADDRESS(($AO1270-1)*3+$AP1270+5,$AQ1270+20))="",0,IF(COUNTIF(INDIRECT(ADDRESS(($AO1270-1)*36+($AP1270-1)*12+6,COLUMN())):INDIRECT(ADDRESS(($AO1270-1)*36+($AP1270-1)*12+$AQ1270+4,COLUMN())),INDIRECT(ADDRESS(($AO1270-1)*3+$AP1270+5,$AQ1270+20)))&gt;=1,0,INDIRECT(ADDRESS(($AO1270-1)*3+$AP1270+5,$AQ1270+20)))))</f>
        <v>0</v>
      </c>
      <c r="AU1270" s="304">
        <f ca="1">COUNTIF(INDIRECT("U"&amp;(ROW()+12*(($AO1270-1)*3+$AP1270)-ROW())/12+5):INDIRECT("AF"&amp;(ROW()+12*(($AO1270-1)*3+$AP1270)-ROW())/12+5),AT1270)</f>
        <v>0</v>
      </c>
      <c r="AV1270" s="304">
        <f ca="1">IF(AND(AR1270+AT1270&gt;0,AS1270+AU1270&gt;0),COUNTIF(AV$6:AV1269,"&gt;0")+1,0)</f>
        <v>0</v>
      </c>
    </row>
    <row r="1271" spans="41:48" x14ac:dyDescent="0.15">
      <c r="AO1271" s="304">
        <v>36</v>
      </c>
      <c r="AP1271" s="304">
        <v>1</v>
      </c>
      <c r="AQ1271" s="304">
        <v>6</v>
      </c>
      <c r="AR1271" s="306">
        <f ca="1">IF($AQ1271=1,IF(INDIRECT(ADDRESS(($AO1271-1)*3+$AP1271+5,$AQ1271+7))="",0,INDIRECT(ADDRESS(($AO1271-1)*3+$AP1271+5,$AQ1271+7))),IF(INDIRECT(ADDRESS(($AO1271-1)*3+$AP1271+5,$AQ1271+7))="",0,IF(COUNTIF(INDIRECT(ADDRESS(($AO1271-1)*36+($AP1271-1)*12+6,COLUMN())):INDIRECT(ADDRESS(($AO1271-1)*36+($AP1271-1)*12+$AQ1271+4,COLUMN())),INDIRECT(ADDRESS(($AO1271-1)*3+$AP1271+5,$AQ1271+7)))&gt;=1,0,INDIRECT(ADDRESS(($AO1271-1)*3+$AP1271+5,$AQ1271+7)))))</f>
        <v>0</v>
      </c>
      <c r="AS1271" s="304">
        <f ca="1">COUNTIF(INDIRECT("H"&amp;(ROW()+12*(($AO1271-1)*3+$AP1271)-ROW())/12+5):INDIRECT("S"&amp;(ROW()+12*(($AO1271-1)*3+$AP1271)-ROW())/12+5),AR1271)</f>
        <v>0</v>
      </c>
      <c r="AT1271" s="306">
        <f ca="1">IF($AQ1271=1,IF(INDIRECT(ADDRESS(($AO1271-1)*3+$AP1271+5,$AQ1271+20))="",0,INDIRECT(ADDRESS(($AO1271-1)*3+$AP1271+5,$AQ1271+20))),IF(INDIRECT(ADDRESS(($AO1271-1)*3+$AP1271+5,$AQ1271+20))="",0,IF(COUNTIF(INDIRECT(ADDRESS(($AO1271-1)*36+($AP1271-1)*12+6,COLUMN())):INDIRECT(ADDRESS(($AO1271-1)*36+($AP1271-1)*12+$AQ1271+4,COLUMN())),INDIRECT(ADDRESS(($AO1271-1)*3+$AP1271+5,$AQ1271+20)))&gt;=1,0,INDIRECT(ADDRESS(($AO1271-1)*3+$AP1271+5,$AQ1271+20)))))</f>
        <v>0</v>
      </c>
      <c r="AU1271" s="304">
        <f ca="1">COUNTIF(INDIRECT("U"&amp;(ROW()+12*(($AO1271-1)*3+$AP1271)-ROW())/12+5):INDIRECT("AF"&amp;(ROW()+12*(($AO1271-1)*3+$AP1271)-ROW())/12+5),AT1271)</f>
        <v>0</v>
      </c>
      <c r="AV1271" s="304">
        <f ca="1">IF(AND(AR1271+AT1271&gt;0,AS1271+AU1271&gt;0),COUNTIF(AV$6:AV1270,"&gt;0")+1,0)</f>
        <v>0</v>
      </c>
    </row>
    <row r="1272" spans="41:48" x14ac:dyDescent="0.15">
      <c r="AO1272" s="304">
        <v>36</v>
      </c>
      <c r="AP1272" s="304">
        <v>1</v>
      </c>
      <c r="AQ1272" s="304">
        <v>7</v>
      </c>
      <c r="AR1272" s="306">
        <f ca="1">IF($AQ1272=1,IF(INDIRECT(ADDRESS(($AO1272-1)*3+$AP1272+5,$AQ1272+7))="",0,INDIRECT(ADDRESS(($AO1272-1)*3+$AP1272+5,$AQ1272+7))),IF(INDIRECT(ADDRESS(($AO1272-1)*3+$AP1272+5,$AQ1272+7))="",0,IF(COUNTIF(INDIRECT(ADDRESS(($AO1272-1)*36+($AP1272-1)*12+6,COLUMN())):INDIRECT(ADDRESS(($AO1272-1)*36+($AP1272-1)*12+$AQ1272+4,COLUMN())),INDIRECT(ADDRESS(($AO1272-1)*3+$AP1272+5,$AQ1272+7)))&gt;=1,0,INDIRECT(ADDRESS(($AO1272-1)*3+$AP1272+5,$AQ1272+7)))))</f>
        <v>0</v>
      </c>
      <c r="AS1272" s="304">
        <f ca="1">COUNTIF(INDIRECT("H"&amp;(ROW()+12*(($AO1272-1)*3+$AP1272)-ROW())/12+5):INDIRECT("S"&amp;(ROW()+12*(($AO1272-1)*3+$AP1272)-ROW())/12+5),AR1272)</f>
        <v>0</v>
      </c>
      <c r="AT1272" s="306">
        <f ca="1">IF($AQ1272=1,IF(INDIRECT(ADDRESS(($AO1272-1)*3+$AP1272+5,$AQ1272+20))="",0,INDIRECT(ADDRESS(($AO1272-1)*3+$AP1272+5,$AQ1272+20))),IF(INDIRECT(ADDRESS(($AO1272-1)*3+$AP1272+5,$AQ1272+20))="",0,IF(COUNTIF(INDIRECT(ADDRESS(($AO1272-1)*36+($AP1272-1)*12+6,COLUMN())):INDIRECT(ADDRESS(($AO1272-1)*36+($AP1272-1)*12+$AQ1272+4,COLUMN())),INDIRECT(ADDRESS(($AO1272-1)*3+$AP1272+5,$AQ1272+20)))&gt;=1,0,INDIRECT(ADDRESS(($AO1272-1)*3+$AP1272+5,$AQ1272+20)))))</f>
        <v>0</v>
      </c>
      <c r="AU1272" s="304">
        <f ca="1">COUNTIF(INDIRECT("U"&amp;(ROW()+12*(($AO1272-1)*3+$AP1272)-ROW())/12+5):INDIRECT("AF"&amp;(ROW()+12*(($AO1272-1)*3+$AP1272)-ROW())/12+5),AT1272)</f>
        <v>0</v>
      </c>
      <c r="AV1272" s="304">
        <f ca="1">IF(AND(AR1272+AT1272&gt;0,AS1272+AU1272&gt;0),COUNTIF(AV$6:AV1271,"&gt;0")+1,0)</f>
        <v>0</v>
      </c>
    </row>
    <row r="1273" spans="41:48" x14ac:dyDescent="0.15">
      <c r="AO1273" s="304">
        <v>36</v>
      </c>
      <c r="AP1273" s="304">
        <v>1</v>
      </c>
      <c r="AQ1273" s="304">
        <v>8</v>
      </c>
      <c r="AR1273" s="306">
        <f ca="1">IF($AQ1273=1,IF(INDIRECT(ADDRESS(($AO1273-1)*3+$AP1273+5,$AQ1273+7))="",0,INDIRECT(ADDRESS(($AO1273-1)*3+$AP1273+5,$AQ1273+7))),IF(INDIRECT(ADDRESS(($AO1273-1)*3+$AP1273+5,$AQ1273+7))="",0,IF(COUNTIF(INDIRECT(ADDRESS(($AO1273-1)*36+($AP1273-1)*12+6,COLUMN())):INDIRECT(ADDRESS(($AO1273-1)*36+($AP1273-1)*12+$AQ1273+4,COLUMN())),INDIRECT(ADDRESS(($AO1273-1)*3+$AP1273+5,$AQ1273+7)))&gt;=1,0,INDIRECT(ADDRESS(($AO1273-1)*3+$AP1273+5,$AQ1273+7)))))</f>
        <v>0</v>
      </c>
      <c r="AS1273" s="304">
        <f ca="1">COUNTIF(INDIRECT("H"&amp;(ROW()+12*(($AO1273-1)*3+$AP1273)-ROW())/12+5):INDIRECT("S"&amp;(ROW()+12*(($AO1273-1)*3+$AP1273)-ROW())/12+5),AR1273)</f>
        <v>0</v>
      </c>
      <c r="AT1273" s="306">
        <f ca="1">IF($AQ1273=1,IF(INDIRECT(ADDRESS(($AO1273-1)*3+$AP1273+5,$AQ1273+20))="",0,INDIRECT(ADDRESS(($AO1273-1)*3+$AP1273+5,$AQ1273+20))),IF(INDIRECT(ADDRESS(($AO1273-1)*3+$AP1273+5,$AQ1273+20))="",0,IF(COUNTIF(INDIRECT(ADDRESS(($AO1273-1)*36+($AP1273-1)*12+6,COLUMN())):INDIRECT(ADDRESS(($AO1273-1)*36+($AP1273-1)*12+$AQ1273+4,COLUMN())),INDIRECT(ADDRESS(($AO1273-1)*3+$AP1273+5,$AQ1273+20)))&gt;=1,0,INDIRECT(ADDRESS(($AO1273-1)*3+$AP1273+5,$AQ1273+20)))))</f>
        <v>0</v>
      </c>
      <c r="AU1273" s="304">
        <f ca="1">COUNTIF(INDIRECT("U"&amp;(ROW()+12*(($AO1273-1)*3+$AP1273)-ROW())/12+5):INDIRECT("AF"&amp;(ROW()+12*(($AO1273-1)*3+$AP1273)-ROW())/12+5),AT1273)</f>
        <v>0</v>
      </c>
      <c r="AV1273" s="304">
        <f ca="1">IF(AND(AR1273+AT1273&gt;0,AS1273+AU1273&gt;0),COUNTIF(AV$6:AV1272,"&gt;0")+1,0)</f>
        <v>0</v>
      </c>
    </row>
    <row r="1274" spans="41:48" x14ac:dyDescent="0.15">
      <c r="AO1274" s="304">
        <v>36</v>
      </c>
      <c r="AP1274" s="304">
        <v>1</v>
      </c>
      <c r="AQ1274" s="304">
        <v>9</v>
      </c>
      <c r="AR1274" s="306">
        <f ca="1">IF($AQ1274=1,IF(INDIRECT(ADDRESS(($AO1274-1)*3+$AP1274+5,$AQ1274+7))="",0,INDIRECT(ADDRESS(($AO1274-1)*3+$AP1274+5,$AQ1274+7))),IF(INDIRECT(ADDRESS(($AO1274-1)*3+$AP1274+5,$AQ1274+7))="",0,IF(COUNTIF(INDIRECT(ADDRESS(($AO1274-1)*36+($AP1274-1)*12+6,COLUMN())):INDIRECT(ADDRESS(($AO1274-1)*36+($AP1274-1)*12+$AQ1274+4,COLUMN())),INDIRECT(ADDRESS(($AO1274-1)*3+$AP1274+5,$AQ1274+7)))&gt;=1,0,INDIRECT(ADDRESS(($AO1274-1)*3+$AP1274+5,$AQ1274+7)))))</f>
        <v>0</v>
      </c>
      <c r="AS1274" s="304">
        <f ca="1">COUNTIF(INDIRECT("H"&amp;(ROW()+12*(($AO1274-1)*3+$AP1274)-ROW())/12+5):INDIRECT("S"&amp;(ROW()+12*(($AO1274-1)*3+$AP1274)-ROW())/12+5),AR1274)</f>
        <v>0</v>
      </c>
      <c r="AT1274" s="306">
        <f ca="1">IF($AQ1274=1,IF(INDIRECT(ADDRESS(($AO1274-1)*3+$AP1274+5,$AQ1274+20))="",0,INDIRECT(ADDRESS(($AO1274-1)*3+$AP1274+5,$AQ1274+20))),IF(INDIRECT(ADDRESS(($AO1274-1)*3+$AP1274+5,$AQ1274+20))="",0,IF(COUNTIF(INDIRECT(ADDRESS(($AO1274-1)*36+($AP1274-1)*12+6,COLUMN())):INDIRECT(ADDRESS(($AO1274-1)*36+($AP1274-1)*12+$AQ1274+4,COLUMN())),INDIRECT(ADDRESS(($AO1274-1)*3+$AP1274+5,$AQ1274+20)))&gt;=1,0,INDIRECT(ADDRESS(($AO1274-1)*3+$AP1274+5,$AQ1274+20)))))</f>
        <v>0</v>
      </c>
      <c r="AU1274" s="304">
        <f ca="1">COUNTIF(INDIRECT("U"&amp;(ROW()+12*(($AO1274-1)*3+$AP1274)-ROW())/12+5):INDIRECT("AF"&amp;(ROW()+12*(($AO1274-1)*3+$AP1274)-ROW())/12+5),AT1274)</f>
        <v>0</v>
      </c>
      <c r="AV1274" s="304">
        <f ca="1">IF(AND(AR1274+AT1274&gt;0,AS1274+AU1274&gt;0),COUNTIF(AV$6:AV1273,"&gt;0")+1,0)</f>
        <v>0</v>
      </c>
    </row>
    <row r="1275" spans="41:48" x14ac:dyDescent="0.15">
      <c r="AO1275" s="304">
        <v>36</v>
      </c>
      <c r="AP1275" s="304">
        <v>1</v>
      </c>
      <c r="AQ1275" s="304">
        <v>10</v>
      </c>
      <c r="AR1275" s="306">
        <f ca="1">IF($AQ1275=1,IF(INDIRECT(ADDRESS(($AO1275-1)*3+$AP1275+5,$AQ1275+7))="",0,INDIRECT(ADDRESS(($AO1275-1)*3+$AP1275+5,$AQ1275+7))),IF(INDIRECT(ADDRESS(($AO1275-1)*3+$AP1275+5,$AQ1275+7))="",0,IF(COUNTIF(INDIRECT(ADDRESS(($AO1275-1)*36+($AP1275-1)*12+6,COLUMN())):INDIRECT(ADDRESS(($AO1275-1)*36+($AP1275-1)*12+$AQ1275+4,COLUMN())),INDIRECT(ADDRESS(($AO1275-1)*3+$AP1275+5,$AQ1275+7)))&gt;=1,0,INDIRECT(ADDRESS(($AO1275-1)*3+$AP1275+5,$AQ1275+7)))))</f>
        <v>0</v>
      </c>
      <c r="AS1275" s="304">
        <f ca="1">COUNTIF(INDIRECT("H"&amp;(ROW()+12*(($AO1275-1)*3+$AP1275)-ROW())/12+5):INDIRECT("S"&amp;(ROW()+12*(($AO1275-1)*3+$AP1275)-ROW())/12+5),AR1275)</f>
        <v>0</v>
      </c>
      <c r="AT1275" s="306">
        <f ca="1">IF($AQ1275=1,IF(INDIRECT(ADDRESS(($AO1275-1)*3+$AP1275+5,$AQ1275+20))="",0,INDIRECT(ADDRESS(($AO1275-1)*3+$AP1275+5,$AQ1275+20))),IF(INDIRECT(ADDRESS(($AO1275-1)*3+$AP1275+5,$AQ1275+20))="",0,IF(COUNTIF(INDIRECT(ADDRESS(($AO1275-1)*36+($AP1275-1)*12+6,COLUMN())):INDIRECT(ADDRESS(($AO1275-1)*36+($AP1275-1)*12+$AQ1275+4,COLUMN())),INDIRECT(ADDRESS(($AO1275-1)*3+$AP1275+5,$AQ1275+20)))&gt;=1,0,INDIRECT(ADDRESS(($AO1275-1)*3+$AP1275+5,$AQ1275+20)))))</f>
        <v>0</v>
      </c>
      <c r="AU1275" s="304">
        <f ca="1">COUNTIF(INDIRECT("U"&amp;(ROW()+12*(($AO1275-1)*3+$AP1275)-ROW())/12+5):INDIRECT("AF"&amp;(ROW()+12*(($AO1275-1)*3+$AP1275)-ROW())/12+5),AT1275)</f>
        <v>0</v>
      </c>
      <c r="AV1275" s="304">
        <f ca="1">IF(AND(AR1275+AT1275&gt;0,AS1275+AU1275&gt;0),COUNTIF(AV$6:AV1274,"&gt;0")+1,0)</f>
        <v>0</v>
      </c>
    </row>
    <row r="1276" spans="41:48" x14ac:dyDescent="0.15">
      <c r="AO1276" s="304">
        <v>36</v>
      </c>
      <c r="AP1276" s="304">
        <v>1</v>
      </c>
      <c r="AQ1276" s="304">
        <v>11</v>
      </c>
      <c r="AR1276" s="306">
        <f ca="1">IF($AQ1276=1,IF(INDIRECT(ADDRESS(($AO1276-1)*3+$AP1276+5,$AQ1276+7))="",0,INDIRECT(ADDRESS(($AO1276-1)*3+$AP1276+5,$AQ1276+7))),IF(INDIRECT(ADDRESS(($AO1276-1)*3+$AP1276+5,$AQ1276+7))="",0,IF(COUNTIF(INDIRECT(ADDRESS(($AO1276-1)*36+($AP1276-1)*12+6,COLUMN())):INDIRECT(ADDRESS(($AO1276-1)*36+($AP1276-1)*12+$AQ1276+4,COLUMN())),INDIRECT(ADDRESS(($AO1276-1)*3+$AP1276+5,$AQ1276+7)))&gt;=1,0,INDIRECT(ADDRESS(($AO1276-1)*3+$AP1276+5,$AQ1276+7)))))</f>
        <v>0</v>
      </c>
      <c r="AS1276" s="304">
        <f ca="1">COUNTIF(INDIRECT("H"&amp;(ROW()+12*(($AO1276-1)*3+$AP1276)-ROW())/12+5):INDIRECT("S"&amp;(ROW()+12*(($AO1276-1)*3+$AP1276)-ROW())/12+5),AR1276)</f>
        <v>0</v>
      </c>
      <c r="AT1276" s="306">
        <f ca="1">IF($AQ1276=1,IF(INDIRECT(ADDRESS(($AO1276-1)*3+$AP1276+5,$AQ1276+20))="",0,INDIRECT(ADDRESS(($AO1276-1)*3+$AP1276+5,$AQ1276+20))),IF(INDIRECT(ADDRESS(($AO1276-1)*3+$AP1276+5,$AQ1276+20))="",0,IF(COUNTIF(INDIRECT(ADDRESS(($AO1276-1)*36+($AP1276-1)*12+6,COLUMN())):INDIRECT(ADDRESS(($AO1276-1)*36+($AP1276-1)*12+$AQ1276+4,COLUMN())),INDIRECT(ADDRESS(($AO1276-1)*3+$AP1276+5,$AQ1276+20)))&gt;=1,0,INDIRECT(ADDRESS(($AO1276-1)*3+$AP1276+5,$AQ1276+20)))))</f>
        <v>0</v>
      </c>
      <c r="AU1276" s="304">
        <f ca="1">COUNTIF(INDIRECT("U"&amp;(ROW()+12*(($AO1276-1)*3+$AP1276)-ROW())/12+5):INDIRECT("AF"&amp;(ROW()+12*(($AO1276-1)*3+$AP1276)-ROW())/12+5),AT1276)</f>
        <v>0</v>
      </c>
      <c r="AV1276" s="304">
        <f ca="1">IF(AND(AR1276+AT1276&gt;0,AS1276+AU1276&gt;0),COUNTIF(AV$6:AV1275,"&gt;0")+1,0)</f>
        <v>0</v>
      </c>
    </row>
    <row r="1277" spans="41:48" x14ac:dyDescent="0.15">
      <c r="AO1277" s="304">
        <v>36</v>
      </c>
      <c r="AP1277" s="304">
        <v>1</v>
      </c>
      <c r="AQ1277" s="304">
        <v>12</v>
      </c>
      <c r="AR1277" s="306">
        <f ca="1">IF($AQ1277=1,IF(INDIRECT(ADDRESS(($AO1277-1)*3+$AP1277+5,$AQ1277+7))="",0,INDIRECT(ADDRESS(($AO1277-1)*3+$AP1277+5,$AQ1277+7))),IF(INDIRECT(ADDRESS(($AO1277-1)*3+$AP1277+5,$AQ1277+7))="",0,IF(COUNTIF(INDIRECT(ADDRESS(($AO1277-1)*36+($AP1277-1)*12+6,COLUMN())):INDIRECT(ADDRESS(($AO1277-1)*36+($AP1277-1)*12+$AQ1277+4,COLUMN())),INDIRECT(ADDRESS(($AO1277-1)*3+$AP1277+5,$AQ1277+7)))&gt;=1,0,INDIRECT(ADDRESS(($AO1277-1)*3+$AP1277+5,$AQ1277+7)))))</f>
        <v>0</v>
      </c>
      <c r="AS1277" s="304">
        <f ca="1">COUNTIF(INDIRECT("H"&amp;(ROW()+12*(($AO1277-1)*3+$AP1277)-ROW())/12+5):INDIRECT("S"&amp;(ROW()+12*(($AO1277-1)*3+$AP1277)-ROW())/12+5),AR1277)</f>
        <v>0</v>
      </c>
      <c r="AT1277" s="306">
        <f ca="1">IF($AQ1277=1,IF(INDIRECT(ADDRESS(($AO1277-1)*3+$AP1277+5,$AQ1277+20))="",0,INDIRECT(ADDRESS(($AO1277-1)*3+$AP1277+5,$AQ1277+20))),IF(INDIRECT(ADDRESS(($AO1277-1)*3+$AP1277+5,$AQ1277+20))="",0,IF(COUNTIF(INDIRECT(ADDRESS(($AO1277-1)*36+($AP1277-1)*12+6,COLUMN())):INDIRECT(ADDRESS(($AO1277-1)*36+($AP1277-1)*12+$AQ1277+4,COLUMN())),INDIRECT(ADDRESS(($AO1277-1)*3+$AP1277+5,$AQ1277+20)))&gt;=1,0,INDIRECT(ADDRESS(($AO1277-1)*3+$AP1277+5,$AQ1277+20)))))</f>
        <v>0</v>
      </c>
      <c r="AU1277" s="304">
        <f ca="1">COUNTIF(INDIRECT("U"&amp;(ROW()+12*(($AO1277-1)*3+$AP1277)-ROW())/12+5):INDIRECT("AF"&amp;(ROW()+12*(($AO1277-1)*3+$AP1277)-ROW())/12+5),AT1277)</f>
        <v>0</v>
      </c>
      <c r="AV1277" s="304">
        <f ca="1">IF(AND(AR1277+AT1277&gt;0,AS1277+AU1277&gt;0),COUNTIF(AV$6:AV1276,"&gt;0")+1,0)</f>
        <v>0</v>
      </c>
    </row>
    <row r="1278" spans="41:48" x14ac:dyDescent="0.15">
      <c r="AO1278" s="304">
        <v>36</v>
      </c>
      <c r="AP1278" s="304">
        <v>2</v>
      </c>
      <c r="AQ1278" s="304">
        <v>1</v>
      </c>
      <c r="AR1278" s="306">
        <f ca="1">IF($AQ1278=1,IF(INDIRECT(ADDRESS(($AO1278-1)*3+$AP1278+5,$AQ1278+7))="",0,INDIRECT(ADDRESS(($AO1278-1)*3+$AP1278+5,$AQ1278+7))),IF(INDIRECT(ADDRESS(($AO1278-1)*3+$AP1278+5,$AQ1278+7))="",0,IF(COUNTIF(INDIRECT(ADDRESS(($AO1278-1)*36+($AP1278-1)*12+6,COLUMN())):INDIRECT(ADDRESS(($AO1278-1)*36+($AP1278-1)*12+$AQ1278+4,COLUMN())),INDIRECT(ADDRESS(($AO1278-1)*3+$AP1278+5,$AQ1278+7)))&gt;=1,0,INDIRECT(ADDRESS(($AO1278-1)*3+$AP1278+5,$AQ1278+7)))))</f>
        <v>0</v>
      </c>
      <c r="AS1278" s="304">
        <f ca="1">COUNTIF(INDIRECT("H"&amp;(ROW()+12*(($AO1278-1)*3+$AP1278)-ROW())/12+5):INDIRECT("S"&amp;(ROW()+12*(($AO1278-1)*3+$AP1278)-ROW())/12+5),AR1278)</f>
        <v>0</v>
      </c>
      <c r="AT1278" s="306">
        <f ca="1">IF($AQ1278=1,IF(INDIRECT(ADDRESS(($AO1278-1)*3+$AP1278+5,$AQ1278+20))="",0,INDIRECT(ADDRESS(($AO1278-1)*3+$AP1278+5,$AQ1278+20))),IF(INDIRECT(ADDRESS(($AO1278-1)*3+$AP1278+5,$AQ1278+20))="",0,IF(COUNTIF(INDIRECT(ADDRESS(($AO1278-1)*36+($AP1278-1)*12+6,COLUMN())):INDIRECT(ADDRESS(($AO1278-1)*36+($AP1278-1)*12+$AQ1278+4,COLUMN())),INDIRECT(ADDRESS(($AO1278-1)*3+$AP1278+5,$AQ1278+20)))&gt;=1,0,INDIRECT(ADDRESS(($AO1278-1)*3+$AP1278+5,$AQ1278+20)))))</f>
        <v>0</v>
      </c>
      <c r="AU1278" s="304">
        <f ca="1">COUNTIF(INDIRECT("U"&amp;(ROW()+12*(($AO1278-1)*3+$AP1278)-ROW())/12+5):INDIRECT("AF"&amp;(ROW()+12*(($AO1278-1)*3+$AP1278)-ROW())/12+5),AT1278)</f>
        <v>0</v>
      </c>
      <c r="AV1278" s="304">
        <f ca="1">IF(AND(AR1278+AT1278&gt;0,AS1278+AU1278&gt;0),COUNTIF(AV$6:AV1277,"&gt;0")+1,0)</f>
        <v>0</v>
      </c>
    </row>
    <row r="1279" spans="41:48" x14ac:dyDescent="0.15">
      <c r="AO1279" s="304">
        <v>36</v>
      </c>
      <c r="AP1279" s="304">
        <v>2</v>
      </c>
      <c r="AQ1279" s="304">
        <v>2</v>
      </c>
      <c r="AR1279" s="306">
        <f ca="1">IF($AQ1279=1,IF(INDIRECT(ADDRESS(($AO1279-1)*3+$AP1279+5,$AQ1279+7))="",0,INDIRECT(ADDRESS(($AO1279-1)*3+$AP1279+5,$AQ1279+7))),IF(INDIRECT(ADDRESS(($AO1279-1)*3+$AP1279+5,$AQ1279+7))="",0,IF(COUNTIF(INDIRECT(ADDRESS(($AO1279-1)*36+($AP1279-1)*12+6,COLUMN())):INDIRECT(ADDRESS(($AO1279-1)*36+($AP1279-1)*12+$AQ1279+4,COLUMN())),INDIRECT(ADDRESS(($AO1279-1)*3+$AP1279+5,$AQ1279+7)))&gt;=1,0,INDIRECT(ADDRESS(($AO1279-1)*3+$AP1279+5,$AQ1279+7)))))</f>
        <v>0</v>
      </c>
      <c r="AS1279" s="304">
        <f ca="1">COUNTIF(INDIRECT("H"&amp;(ROW()+12*(($AO1279-1)*3+$AP1279)-ROW())/12+5):INDIRECT("S"&amp;(ROW()+12*(($AO1279-1)*3+$AP1279)-ROW())/12+5),AR1279)</f>
        <v>0</v>
      </c>
      <c r="AT1279" s="306">
        <f ca="1">IF($AQ1279=1,IF(INDIRECT(ADDRESS(($AO1279-1)*3+$AP1279+5,$AQ1279+20))="",0,INDIRECT(ADDRESS(($AO1279-1)*3+$AP1279+5,$AQ1279+20))),IF(INDIRECT(ADDRESS(($AO1279-1)*3+$AP1279+5,$AQ1279+20))="",0,IF(COUNTIF(INDIRECT(ADDRESS(($AO1279-1)*36+($AP1279-1)*12+6,COLUMN())):INDIRECT(ADDRESS(($AO1279-1)*36+($AP1279-1)*12+$AQ1279+4,COLUMN())),INDIRECT(ADDRESS(($AO1279-1)*3+$AP1279+5,$AQ1279+20)))&gt;=1,0,INDIRECT(ADDRESS(($AO1279-1)*3+$AP1279+5,$AQ1279+20)))))</f>
        <v>0</v>
      </c>
      <c r="AU1279" s="304">
        <f ca="1">COUNTIF(INDIRECT("U"&amp;(ROW()+12*(($AO1279-1)*3+$AP1279)-ROW())/12+5):INDIRECT("AF"&amp;(ROW()+12*(($AO1279-1)*3+$AP1279)-ROW())/12+5),AT1279)</f>
        <v>0</v>
      </c>
      <c r="AV1279" s="304">
        <f ca="1">IF(AND(AR1279+AT1279&gt;0,AS1279+AU1279&gt;0),COUNTIF(AV$6:AV1278,"&gt;0")+1,0)</f>
        <v>0</v>
      </c>
    </row>
    <row r="1280" spans="41:48" x14ac:dyDescent="0.15">
      <c r="AO1280" s="304">
        <v>36</v>
      </c>
      <c r="AP1280" s="304">
        <v>2</v>
      </c>
      <c r="AQ1280" s="304">
        <v>3</v>
      </c>
      <c r="AR1280" s="306">
        <f ca="1">IF($AQ1280=1,IF(INDIRECT(ADDRESS(($AO1280-1)*3+$AP1280+5,$AQ1280+7))="",0,INDIRECT(ADDRESS(($AO1280-1)*3+$AP1280+5,$AQ1280+7))),IF(INDIRECT(ADDRESS(($AO1280-1)*3+$AP1280+5,$AQ1280+7))="",0,IF(COUNTIF(INDIRECT(ADDRESS(($AO1280-1)*36+($AP1280-1)*12+6,COLUMN())):INDIRECT(ADDRESS(($AO1280-1)*36+($AP1280-1)*12+$AQ1280+4,COLUMN())),INDIRECT(ADDRESS(($AO1280-1)*3+$AP1280+5,$AQ1280+7)))&gt;=1,0,INDIRECT(ADDRESS(($AO1280-1)*3+$AP1280+5,$AQ1280+7)))))</f>
        <v>0</v>
      </c>
      <c r="AS1280" s="304">
        <f ca="1">COUNTIF(INDIRECT("H"&amp;(ROW()+12*(($AO1280-1)*3+$AP1280)-ROW())/12+5):INDIRECT("S"&amp;(ROW()+12*(($AO1280-1)*3+$AP1280)-ROW())/12+5),AR1280)</f>
        <v>0</v>
      </c>
      <c r="AT1280" s="306">
        <f ca="1">IF($AQ1280=1,IF(INDIRECT(ADDRESS(($AO1280-1)*3+$AP1280+5,$AQ1280+20))="",0,INDIRECT(ADDRESS(($AO1280-1)*3+$AP1280+5,$AQ1280+20))),IF(INDIRECT(ADDRESS(($AO1280-1)*3+$AP1280+5,$AQ1280+20))="",0,IF(COUNTIF(INDIRECT(ADDRESS(($AO1280-1)*36+($AP1280-1)*12+6,COLUMN())):INDIRECT(ADDRESS(($AO1280-1)*36+($AP1280-1)*12+$AQ1280+4,COLUMN())),INDIRECT(ADDRESS(($AO1280-1)*3+$AP1280+5,$AQ1280+20)))&gt;=1,0,INDIRECT(ADDRESS(($AO1280-1)*3+$AP1280+5,$AQ1280+20)))))</f>
        <v>0</v>
      </c>
      <c r="AU1280" s="304">
        <f ca="1">COUNTIF(INDIRECT("U"&amp;(ROW()+12*(($AO1280-1)*3+$AP1280)-ROW())/12+5):INDIRECT("AF"&amp;(ROW()+12*(($AO1280-1)*3+$AP1280)-ROW())/12+5),AT1280)</f>
        <v>0</v>
      </c>
      <c r="AV1280" s="304">
        <f ca="1">IF(AND(AR1280+AT1280&gt;0,AS1280+AU1280&gt;0),COUNTIF(AV$6:AV1279,"&gt;0")+1,0)</f>
        <v>0</v>
      </c>
    </row>
    <row r="1281" spans="41:48" x14ac:dyDescent="0.15">
      <c r="AO1281" s="304">
        <v>36</v>
      </c>
      <c r="AP1281" s="304">
        <v>2</v>
      </c>
      <c r="AQ1281" s="304">
        <v>4</v>
      </c>
      <c r="AR1281" s="306">
        <f ca="1">IF($AQ1281=1,IF(INDIRECT(ADDRESS(($AO1281-1)*3+$AP1281+5,$AQ1281+7))="",0,INDIRECT(ADDRESS(($AO1281-1)*3+$AP1281+5,$AQ1281+7))),IF(INDIRECT(ADDRESS(($AO1281-1)*3+$AP1281+5,$AQ1281+7))="",0,IF(COUNTIF(INDIRECT(ADDRESS(($AO1281-1)*36+($AP1281-1)*12+6,COLUMN())):INDIRECT(ADDRESS(($AO1281-1)*36+($AP1281-1)*12+$AQ1281+4,COLUMN())),INDIRECT(ADDRESS(($AO1281-1)*3+$AP1281+5,$AQ1281+7)))&gt;=1,0,INDIRECT(ADDRESS(($AO1281-1)*3+$AP1281+5,$AQ1281+7)))))</f>
        <v>0</v>
      </c>
      <c r="AS1281" s="304">
        <f ca="1">COUNTIF(INDIRECT("H"&amp;(ROW()+12*(($AO1281-1)*3+$AP1281)-ROW())/12+5):INDIRECT("S"&amp;(ROW()+12*(($AO1281-1)*3+$AP1281)-ROW())/12+5),AR1281)</f>
        <v>0</v>
      </c>
      <c r="AT1281" s="306">
        <f ca="1">IF($AQ1281=1,IF(INDIRECT(ADDRESS(($AO1281-1)*3+$AP1281+5,$AQ1281+20))="",0,INDIRECT(ADDRESS(($AO1281-1)*3+$AP1281+5,$AQ1281+20))),IF(INDIRECT(ADDRESS(($AO1281-1)*3+$AP1281+5,$AQ1281+20))="",0,IF(COUNTIF(INDIRECT(ADDRESS(($AO1281-1)*36+($AP1281-1)*12+6,COLUMN())):INDIRECT(ADDRESS(($AO1281-1)*36+($AP1281-1)*12+$AQ1281+4,COLUMN())),INDIRECT(ADDRESS(($AO1281-1)*3+$AP1281+5,$AQ1281+20)))&gt;=1,0,INDIRECT(ADDRESS(($AO1281-1)*3+$AP1281+5,$AQ1281+20)))))</f>
        <v>0</v>
      </c>
      <c r="AU1281" s="304">
        <f ca="1">COUNTIF(INDIRECT("U"&amp;(ROW()+12*(($AO1281-1)*3+$AP1281)-ROW())/12+5):INDIRECT("AF"&amp;(ROW()+12*(($AO1281-1)*3+$AP1281)-ROW())/12+5),AT1281)</f>
        <v>0</v>
      </c>
      <c r="AV1281" s="304">
        <f ca="1">IF(AND(AR1281+AT1281&gt;0,AS1281+AU1281&gt;0),COUNTIF(AV$6:AV1280,"&gt;0")+1,0)</f>
        <v>0</v>
      </c>
    </row>
    <row r="1282" spans="41:48" x14ac:dyDescent="0.15">
      <c r="AO1282" s="304">
        <v>36</v>
      </c>
      <c r="AP1282" s="304">
        <v>2</v>
      </c>
      <c r="AQ1282" s="304">
        <v>5</v>
      </c>
      <c r="AR1282" s="306">
        <f ca="1">IF($AQ1282=1,IF(INDIRECT(ADDRESS(($AO1282-1)*3+$AP1282+5,$AQ1282+7))="",0,INDIRECT(ADDRESS(($AO1282-1)*3+$AP1282+5,$AQ1282+7))),IF(INDIRECT(ADDRESS(($AO1282-1)*3+$AP1282+5,$AQ1282+7))="",0,IF(COUNTIF(INDIRECT(ADDRESS(($AO1282-1)*36+($AP1282-1)*12+6,COLUMN())):INDIRECT(ADDRESS(($AO1282-1)*36+($AP1282-1)*12+$AQ1282+4,COLUMN())),INDIRECT(ADDRESS(($AO1282-1)*3+$AP1282+5,$AQ1282+7)))&gt;=1,0,INDIRECT(ADDRESS(($AO1282-1)*3+$AP1282+5,$AQ1282+7)))))</f>
        <v>0</v>
      </c>
      <c r="AS1282" s="304">
        <f ca="1">COUNTIF(INDIRECT("H"&amp;(ROW()+12*(($AO1282-1)*3+$AP1282)-ROW())/12+5):INDIRECT("S"&amp;(ROW()+12*(($AO1282-1)*3+$AP1282)-ROW())/12+5),AR1282)</f>
        <v>0</v>
      </c>
      <c r="AT1282" s="306">
        <f ca="1">IF($AQ1282=1,IF(INDIRECT(ADDRESS(($AO1282-1)*3+$AP1282+5,$AQ1282+20))="",0,INDIRECT(ADDRESS(($AO1282-1)*3+$AP1282+5,$AQ1282+20))),IF(INDIRECT(ADDRESS(($AO1282-1)*3+$AP1282+5,$AQ1282+20))="",0,IF(COUNTIF(INDIRECT(ADDRESS(($AO1282-1)*36+($AP1282-1)*12+6,COLUMN())):INDIRECT(ADDRESS(($AO1282-1)*36+($AP1282-1)*12+$AQ1282+4,COLUMN())),INDIRECT(ADDRESS(($AO1282-1)*3+$AP1282+5,$AQ1282+20)))&gt;=1,0,INDIRECT(ADDRESS(($AO1282-1)*3+$AP1282+5,$AQ1282+20)))))</f>
        <v>0</v>
      </c>
      <c r="AU1282" s="304">
        <f ca="1">COUNTIF(INDIRECT("U"&amp;(ROW()+12*(($AO1282-1)*3+$AP1282)-ROW())/12+5):INDIRECT("AF"&amp;(ROW()+12*(($AO1282-1)*3+$AP1282)-ROW())/12+5),AT1282)</f>
        <v>0</v>
      </c>
      <c r="AV1282" s="304">
        <f ca="1">IF(AND(AR1282+AT1282&gt;0,AS1282+AU1282&gt;0),COUNTIF(AV$6:AV1281,"&gt;0")+1,0)</f>
        <v>0</v>
      </c>
    </row>
    <row r="1283" spans="41:48" x14ac:dyDescent="0.15">
      <c r="AO1283" s="304">
        <v>36</v>
      </c>
      <c r="AP1283" s="304">
        <v>2</v>
      </c>
      <c r="AQ1283" s="304">
        <v>6</v>
      </c>
      <c r="AR1283" s="306">
        <f ca="1">IF($AQ1283=1,IF(INDIRECT(ADDRESS(($AO1283-1)*3+$AP1283+5,$AQ1283+7))="",0,INDIRECT(ADDRESS(($AO1283-1)*3+$AP1283+5,$AQ1283+7))),IF(INDIRECT(ADDRESS(($AO1283-1)*3+$AP1283+5,$AQ1283+7))="",0,IF(COUNTIF(INDIRECT(ADDRESS(($AO1283-1)*36+($AP1283-1)*12+6,COLUMN())):INDIRECT(ADDRESS(($AO1283-1)*36+($AP1283-1)*12+$AQ1283+4,COLUMN())),INDIRECT(ADDRESS(($AO1283-1)*3+$AP1283+5,$AQ1283+7)))&gt;=1,0,INDIRECT(ADDRESS(($AO1283-1)*3+$AP1283+5,$AQ1283+7)))))</f>
        <v>0</v>
      </c>
      <c r="AS1283" s="304">
        <f ca="1">COUNTIF(INDIRECT("H"&amp;(ROW()+12*(($AO1283-1)*3+$AP1283)-ROW())/12+5):INDIRECT("S"&amp;(ROW()+12*(($AO1283-1)*3+$AP1283)-ROW())/12+5),AR1283)</f>
        <v>0</v>
      </c>
      <c r="AT1283" s="306">
        <f ca="1">IF($AQ1283=1,IF(INDIRECT(ADDRESS(($AO1283-1)*3+$AP1283+5,$AQ1283+20))="",0,INDIRECT(ADDRESS(($AO1283-1)*3+$AP1283+5,$AQ1283+20))),IF(INDIRECT(ADDRESS(($AO1283-1)*3+$AP1283+5,$AQ1283+20))="",0,IF(COUNTIF(INDIRECT(ADDRESS(($AO1283-1)*36+($AP1283-1)*12+6,COLUMN())):INDIRECT(ADDRESS(($AO1283-1)*36+($AP1283-1)*12+$AQ1283+4,COLUMN())),INDIRECT(ADDRESS(($AO1283-1)*3+$AP1283+5,$AQ1283+20)))&gt;=1,0,INDIRECT(ADDRESS(($AO1283-1)*3+$AP1283+5,$AQ1283+20)))))</f>
        <v>0</v>
      </c>
      <c r="AU1283" s="304">
        <f ca="1">COUNTIF(INDIRECT("U"&amp;(ROW()+12*(($AO1283-1)*3+$AP1283)-ROW())/12+5):INDIRECT("AF"&amp;(ROW()+12*(($AO1283-1)*3+$AP1283)-ROW())/12+5),AT1283)</f>
        <v>0</v>
      </c>
      <c r="AV1283" s="304">
        <f ca="1">IF(AND(AR1283+AT1283&gt;0,AS1283+AU1283&gt;0),COUNTIF(AV$6:AV1282,"&gt;0")+1,0)</f>
        <v>0</v>
      </c>
    </row>
    <row r="1284" spans="41:48" x14ac:dyDescent="0.15">
      <c r="AO1284" s="304">
        <v>36</v>
      </c>
      <c r="AP1284" s="304">
        <v>2</v>
      </c>
      <c r="AQ1284" s="304">
        <v>7</v>
      </c>
      <c r="AR1284" s="306">
        <f ca="1">IF($AQ1284=1,IF(INDIRECT(ADDRESS(($AO1284-1)*3+$AP1284+5,$AQ1284+7))="",0,INDIRECT(ADDRESS(($AO1284-1)*3+$AP1284+5,$AQ1284+7))),IF(INDIRECT(ADDRESS(($AO1284-1)*3+$AP1284+5,$AQ1284+7))="",0,IF(COUNTIF(INDIRECT(ADDRESS(($AO1284-1)*36+($AP1284-1)*12+6,COLUMN())):INDIRECT(ADDRESS(($AO1284-1)*36+($AP1284-1)*12+$AQ1284+4,COLUMN())),INDIRECT(ADDRESS(($AO1284-1)*3+$AP1284+5,$AQ1284+7)))&gt;=1,0,INDIRECT(ADDRESS(($AO1284-1)*3+$AP1284+5,$AQ1284+7)))))</f>
        <v>0</v>
      </c>
      <c r="AS1284" s="304">
        <f ca="1">COUNTIF(INDIRECT("H"&amp;(ROW()+12*(($AO1284-1)*3+$AP1284)-ROW())/12+5):INDIRECT("S"&amp;(ROW()+12*(($AO1284-1)*3+$AP1284)-ROW())/12+5),AR1284)</f>
        <v>0</v>
      </c>
      <c r="AT1284" s="306">
        <f ca="1">IF($AQ1284=1,IF(INDIRECT(ADDRESS(($AO1284-1)*3+$AP1284+5,$AQ1284+20))="",0,INDIRECT(ADDRESS(($AO1284-1)*3+$AP1284+5,$AQ1284+20))),IF(INDIRECT(ADDRESS(($AO1284-1)*3+$AP1284+5,$AQ1284+20))="",0,IF(COUNTIF(INDIRECT(ADDRESS(($AO1284-1)*36+($AP1284-1)*12+6,COLUMN())):INDIRECT(ADDRESS(($AO1284-1)*36+($AP1284-1)*12+$AQ1284+4,COLUMN())),INDIRECT(ADDRESS(($AO1284-1)*3+$AP1284+5,$AQ1284+20)))&gt;=1,0,INDIRECT(ADDRESS(($AO1284-1)*3+$AP1284+5,$AQ1284+20)))))</f>
        <v>0</v>
      </c>
      <c r="AU1284" s="304">
        <f ca="1">COUNTIF(INDIRECT("U"&amp;(ROW()+12*(($AO1284-1)*3+$AP1284)-ROW())/12+5):INDIRECT("AF"&amp;(ROW()+12*(($AO1284-1)*3+$AP1284)-ROW())/12+5),AT1284)</f>
        <v>0</v>
      </c>
      <c r="AV1284" s="304">
        <f ca="1">IF(AND(AR1284+AT1284&gt;0,AS1284+AU1284&gt;0),COUNTIF(AV$6:AV1283,"&gt;0")+1,0)</f>
        <v>0</v>
      </c>
    </row>
    <row r="1285" spans="41:48" x14ac:dyDescent="0.15">
      <c r="AO1285" s="304">
        <v>36</v>
      </c>
      <c r="AP1285" s="304">
        <v>2</v>
      </c>
      <c r="AQ1285" s="304">
        <v>8</v>
      </c>
      <c r="AR1285" s="306">
        <f ca="1">IF($AQ1285=1,IF(INDIRECT(ADDRESS(($AO1285-1)*3+$AP1285+5,$AQ1285+7))="",0,INDIRECT(ADDRESS(($AO1285-1)*3+$AP1285+5,$AQ1285+7))),IF(INDIRECT(ADDRESS(($AO1285-1)*3+$AP1285+5,$AQ1285+7))="",0,IF(COUNTIF(INDIRECT(ADDRESS(($AO1285-1)*36+($AP1285-1)*12+6,COLUMN())):INDIRECT(ADDRESS(($AO1285-1)*36+($AP1285-1)*12+$AQ1285+4,COLUMN())),INDIRECT(ADDRESS(($AO1285-1)*3+$AP1285+5,$AQ1285+7)))&gt;=1,0,INDIRECT(ADDRESS(($AO1285-1)*3+$AP1285+5,$AQ1285+7)))))</f>
        <v>0</v>
      </c>
      <c r="AS1285" s="304">
        <f ca="1">COUNTIF(INDIRECT("H"&amp;(ROW()+12*(($AO1285-1)*3+$AP1285)-ROW())/12+5):INDIRECT("S"&amp;(ROW()+12*(($AO1285-1)*3+$AP1285)-ROW())/12+5),AR1285)</f>
        <v>0</v>
      </c>
      <c r="AT1285" s="306">
        <f ca="1">IF($AQ1285=1,IF(INDIRECT(ADDRESS(($AO1285-1)*3+$AP1285+5,$AQ1285+20))="",0,INDIRECT(ADDRESS(($AO1285-1)*3+$AP1285+5,$AQ1285+20))),IF(INDIRECT(ADDRESS(($AO1285-1)*3+$AP1285+5,$AQ1285+20))="",0,IF(COUNTIF(INDIRECT(ADDRESS(($AO1285-1)*36+($AP1285-1)*12+6,COLUMN())):INDIRECT(ADDRESS(($AO1285-1)*36+($AP1285-1)*12+$AQ1285+4,COLUMN())),INDIRECT(ADDRESS(($AO1285-1)*3+$AP1285+5,$AQ1285+20)))&gt;=1,0,INDIRECT(ADDRESS(($AO1285-1)*3+$AP1285+5,$AQ1285+20)))))</f>
        <v>0</v>
      </c>
      <c r="AU1285" s="304">
        <f ca="1">COUNTIF(INDIRECT("U"&amp;(ROW()+12*(($AO1285-1)*3+$AP1285)-ROW())/12+5):INDIRECT("AF"&amp;(ROW()+12*(($AO1285-1)*3+$AP1285)-ROW())/12+5),AT1285)</f>
        <v>0</v>
      </c>
      <c r="AV1285" s="304">
        <f ca="1">IF(AND(AR1285+AT1285&gt;0,AS1285+AU1285&gt;0),COUNTIF(AV$6:AV1284,"&gt;0")+1,0)</f>
        <v>0</v>
      </c>
    </row>
    <row r="1286" spans="41:48" x14ac:dyDescent="0.15">
      <c r="AO1286" s="304">
        <v>36</v>
      </c>
      <c r="AP1286" s="304">
        <v>2</v>
      </c>
      <c r="AQ1286" s="304">
        <v>9</v>
      </c>
      <c r="AR1286" s="306">
        <f ca="1">IF($AQ1286=1,IF(INDIRECT(ADDRESS(($AO1286-1)*3+$AP1286+5,$AQ1286+7))="",0,INDIRECT(ADDRESS(($AO1286-1)*3+$AP1286+5,$AQ1286+7))),IF(INDIRECT(ADDRESS(($AO1286-1)*3+$AP1286+5,$AQ1286+7))="",0,IF(COUNTIF(INDIRECT(ADDRESS(($AO1286-1)*36+($AP1286-1)*12+6,COLUMN())):INDIRECT(ADDRESS(($AO1286-1)*36+($AP1286-1)*12+$AQ1286+4,COLUMN())),INDIRECT(ADDRESS(($AO1286-1)*3+$AP1286+5,$AQ1286+7)))&gt;=1,0,INDIRECT(ADDRESS(($AO1286-1)*3+$AP1286+5,$AQ1286+7)))))</f>
        <v>0</v>
      </c>
      <c r="AS1286" s="304">
        <f ca="1">COUNTIF(INDIRECT("H"&amp;(ROW()+12*(($AO1286-1)*3+$AP1286)-ROW())/12+5):INDIRECT("S"&amp;(ROW()+12*(($AO1286-1)*3+$AP1286)-ROW())/12+5),AR1286)</f>
        <v>0</v>
      </c>
      <c r="AT1286" s="306">
        <f ca="1">IF($AQ1286=1,IF(INDIRECT(ADDRESS(($AO1286-1)*3+$AP1286+5,$AQ1286+20))="",0,INDIRECT(ADDRESS(($AO1286-1)*3+$AP1286+5,$AQ1286+20))),IF(INDIRECT(ADDRESS(($AO1286-1)*3+$AP1286+5,$AQ1286+20))="",0,IF(COUNTIF(INDIRECT(ADDRESS(($AO1286-1)*36+($AP1286-1)*12+6,COLUMN())):INDIRECT(ADDRESS(($AO1286-1)*36+($AP1286-1)*12+$AQ1286+4,COLUMN())),INDIRECT(ADDRESS(($AO1286-1)*3+$AP1286+5,$AQ1286+20)))&gt;=1,0,INDIRECT(ADDRESS(($AO1286-1)*3+$AP1286+5,$AQ1286+20)))))</f>
        <v>0</v>
      </c>
      <c r="AU1286" s="304">
        <f ca="1">COUNTIF(INDIRECT("U"&amp;(ROW()+12*(($AO1286-1)*3+$AP1286)-ROW())/12+5):INDIRECT("AF"&amp;(ROW()+12*(($AO1286-1)*3+$AP1286)-ROW())/12+5),AT1286)</f>
        <v>0</v>
      </c>
      <c r="AV1286" s="304">
        <f ca="1">IF(AND(AR1286+AT1286&gt;0,AS1286+AU1286&gt;0),COUNTIF(AV$6:AV1285,"&gt;0")+1,0)</f>
        <v>0</v>
      </c>
    </row>
    <row r="1287" spans="41:48" x14ac:dyDescent="0.15">
      <c r="AO1287" s="304">
        <v>36</v>
      </c>
      <c r="AP1287" s="304">
        <v>2</v>
      </c>
      <c r="AQ1287" s="304">
        <v>10</v>
      </c>
      <c r="AR1287" s="306">
        <f ca="1">IF($AQ1287=1,IF(INDIRECT(ADDRESS(($AO1287-1)*3+$AP1287+5,$AQ1287+7))="",0,INDIRECT(ADDRESS(($AO1287-1)*3+$AP1287+5,$AQ1287+7))),IF(INDIRECT(ADDRESS(($AO1287-1)*3+$AP1287+5,$AQ1287+7))="",0,IF(COUNTIF(INDIRECT(ADDRESS(($AO1287-1)*36+($AP1287-1)*12+6,COLUMN())):INDIRECT(ADDRESS(($AO1287-1)*36+($AP1287-1)*12+$AQ1287+4,COLUMN())),INDIRECT(ADDRESS(($AO1287-1)*3+$AP1287+5,$AQ1287+7)))&gt;=1,0,INDIRECT(ADDRESS(($AO1287-1)*3+$AP1287+5,$AQ1287+7)))))</f>
        <v>0</v>
      </c>
      <c r="AS1287" s="304">
        <f ca="1">COUNTIF(INDIRECT("H"&amp;(ROW()+12*(($AO1287-1)*3+$AP1287)-ROW())/12+5):INDIRECT("S"&amp;(ROW()+12*(($AO1287-1)*3+$AP1287)-ROW())/12+5),AR1287)</f>
        <v>0</v>
      </c>
      <c r="AT1287" s="306">
        <f ca="1">IF($AQ1287=1,IF(INDIRECT(ADDRESS(($AO1287-1)*3+$AP1287+5,$AQ1287+20))="",0,INDIRECT(ADDRESS(($AO1287-1)*3+$AP1287+5,$AQ1287+20))),IF(INDIRECT(ADDRESS(($AO1287-1)*3+$AP1287+5,$AQ1287+20))="",0,IF(COUNTIF(INDIRECT(ADDRESS(($AO1287-1)*36+($AP1287-1)*12+6,COLUMN())):INDIRECT(ADDRESS(($AO1287-1)*36+($AP1287-1)*12+$AQ1287+4,COLUMN())),INDIRECT(ADDRESS(($AO1287-1)*3+$AP1287+5,$AQ1287+20)))&gt;=1,0,INDIRECT(ADDRESS(($AO1287-1)*3+$AP1287+5,$AQ1287+20)))))</f>
        <v>0</v>
      </c>
      <c r="AU1287" s="304">
        <f ca="1">COUNTIF(INDIRECT("U"&amp;(ROW()+12*(($AO1287-1)*3+$AP1287)-ROW())/12+5):INDIRECT("AF"&amp;(ROW()+12*(($AO1287-1)*3+$AP1287)-ROW())/12+5),AT1287)</f>
        <v>0</v>
      </c>
      <c r="AV1287" s="304">
        <f ca="1">IF(AND(AR1287+AT1287&gt;0,AS1287+AU1287&gt;0),COUNTIF(AV$6:AV1286,"&gt;0")+1,0)</f>
        <v>0</v>
      </c>
    </row>
    <row r="1288" spans="41:48" x14ac:dyDescent="0.15">
      <c r="AO1288" s="304">
        <v>36</v>
      </c>
      <c r="AP1288" s="304">
        <v>2</v>
      </c>
      <c r="AQ1288" s="304">
        <v>11</v>
      </c>
      <c r="AR1288" s="306">
        <f ca="1">IF($AQ1288=1,IF(INDIRECT(ADDRESS(($AO1288-1)*3+$AP1288+5,$AQ1288+7))="",0,INDIRECT(ADDRESS(($AO1288-1)*3+$AP1288+5,$AQ1288+7))),IF(INDIRECT(ADDRESS(($AO1288-1)*3+$AP1288+5,$AQ1288+7))="",0,IF(COUNTIF(INDIRECT(ADDRESS(($AO1288-1)*36+($AP1288-1)*12+6,COLUMN())):INDIRECT(ADDRESS(($AO1288-1)*36+($AP1288-1)*12+$AQ1288+4,COLUMN())),INDIRECT(ADDRESS(($AO1288-1)*3+$AP1288+5,$AQ1288+7)))&gt;=1,0,INDIRECT(ADDRESS(($AO1288-1)*3+$AP1288+5,$AQ1288+7)))))</f>
        <v>0</v>
      </c>
      <c r="AS1288" s="304">
        <f ca="1">COUNTIF(INDIRECT("H"&amp;(ROW()+12*(($AO1288-1)*3+$AP1288)-ROW())/12+5):INDIRECT("S"&amp;(ROW()+12*(($AO1288-1)*3+$AP1288)-ROW())/12+5),AR1288)</f>
        <v>0</v>
      </c>
      <c r="AT1288" s="306">
        <f ca="1">IF($AQ1288=1,IF(INDIRECT(ADDRESS(($AO1288-1)*3+$AP1288+5,$AQ1288+20))="",0,INDIRECT(ADDRESS(($AO1288-1)*3+$AP1288+5,$AQ1288+20))),IF(INDIRECT(ADDRESS(($AO1288-1)*3+$AP1288+5,$AQ1288+20))="",0,IF(COUNTIF(INDIRECT(ADDRESS(($AO1288-1)*36+($AP1288-1)*12+6,COLUMN())):INDIRECT(ADDRESS(($AO1288-1)*36+($AP1288-1)*12+$AQ1288+4,COLUMN())),INDIRECT(ADDRESS(($AO1288-1)*3+$AP1288+5,$AQ1288+20)))&gt;=1,0,INDIRECT(ADDRESS(($AO1288-1)*3+$AP1288+5,$AQ1288+20)))))</f>
        <v>0</v>
      </c>
      <c r="AU1288" s="304">
        <f ca="1">COUNTIF(INDIRECT("U"&amp;(ROW()+12*(($AO1288-1)*3+$AP1288)-ROW())/12+5):INDIRECT("AF"&amp;(ROW()+12*(($AO1288-1)*3+$AP1288)-ROW())/12+5),AT1288)</f>
        <v>0</v>
      </c>
      <c r="AV1288" s="304">
        <f ca="1">IF(AND(AR1288+AT1288&gt;0,AS1288+AU1288&gt;0),COUNTIF(AV$6:AV1287,"&gt;0")+1,0)</f>
        <v>0</v>
      </c>
    </row>
    <row r="1289" spans="41:48" x14ac:dyDescent="0.15">
      <c r="AO1289" s="304">
        <v>36</v>
      </c>
      <c r="AP1289" s="304">
        <v>2</v>
      </c>
      <c r="AQ1289" s="304">
        <v>12</v>
      </c>
      <c r="AR1289" s="306">
        <f ca="1">IF($AQ1289=1,IF(INDIRECT(ADDRESS(($AO1289-1)*3+$AP1289+5,$AQ1289+7))="",0,INDIRECT(ADDRESS(($AO1289-1)*3+$AP1289+5,$AQ1289+7))),IF(INDIRECT(ADDRESS(($AO1289-1)*3+$AP1289+5,$AQ1289+7))="",0,IF(COUNTIF(INDIRECT(ADDRESS(($AO1289-1)*36+($AP1289-1)*12+6,COLUMN())):INDIRECT(ADDRESS(($AO1289-1)*36+($AP1289-1)*12+$AQ1289+4,COLUMN())),INDIRECT(ADDRESS(($AO1289-1)*3+$AP1289+5,$AQ1289+7)))&gt;=1,0,INDIRECT(ADDRESS(($AO1289-1)*3+$AP1289+5,$AQ1289+7)))))</f>
        <v>0</v>
      </c>
      <c r="AS1289" s="304">
        <f ca="1">COUNTIF(INDIRECT("H"&amp;(ROW()+12*(($AO1289-1)*3+$AP1289)-ROW())/12+5):INDIRECT("S"&amp;(ROW()+12*(($AO1289-1)*3+$AP1289)-ROW())/12+5),AR1289)</f>
        <v>0</v>
      </c>
      <c r="AT1289" s="306">
        <f ca="1">IF($AQ1289=1,IF(INDIRECT(ADDRESS(($AO1289-1)*3+$AP1289+5,$AQ1289+20))="",0,INDIRECT(ADDRESS(($AO1289-1)*3+$AP1289+5,$AQ1289+20))),IF(INDIRECT(ADDRESS(($AO1289-1)*3+$AP1289+5,$AQ1289+20))="",0,IF(COUNTIF(INDIRECT(ADDRESS(($AO1289-1)*36+($AP1289-1)*12+6,COLUMN())):INDIRECT(ADDRESS(($AO1289-1)*36+($AP1289-1)*12+$AQ1289+4,COLUMN())),INDIRECT(ADDRESS(($AO1289-1)*3+$AP1289+5,$AQ1289+20)))&gt;=1,0,INDIRECT(ADDRESS(($AO1289-1)*3+$AP1289+5,$AQ1289+20)))))</f>
        <v>0</v>
      </c>
      <c r="AU1289" s="304">
        <f ca="1">COUNTIF(INDIRECT("U"&amp;(ROW()+12*(($AO1289-1)*3+$AP1289)-ROW())/12+5):INDIRECT("AF"&amp;(ROW()+12*(($AO1289-1)*3+$AP1289)-ROW())/12+5),AT1289)</f>
        <v>0</v>
      </c>
      <c r="AV1289" s="304">
        <f ca="1">IF(AND(AR1289+AT1289&gt;0,AS1289+AU1289&gt;0),COUNTIF(AV$6:AV1288,"&gt;0")+1,0)</f>
        <v>0</v>
      </c>
    </row>
    <row r="1290" spans="41:48" x14ac:dyDescent="0.15">
      <c r="AO1290" s="304">
        <v>36</v>
      </c>
      <c r="AP1290" s="304">
        <v>3</v>
      </c>
      <c r="AQ1290" s="304">
        <v>1</v>
      </c>
      <c r="AR1290" s="306">
        <f ca="1">IF($AQ1290=1,IF(INDIRECT(ADDRESS(($AO1290-1)*3+$AP1290+5,$AQ1290+7))="",0,INDIRECT(ADDRESS(($AO1290-1)*3+$AP1290+5,$AQ1290+7))),IF(INDIRECT(ADDRESS(($AO1290-1)*3+$AP1290+5,$AQ1290+7))="",0,IF(COUNTIF(INDIRECT(ADDRESS(($AO1290-1)*36+($AP1290-1)*12+6,COLUMN())):INDIRECT(ADDRESS(($AO1290-1)*36+($AP1290-1)*12+$AQ1290+4,COLUMN())),INDIRECT(ADDRESS(($AO1290-1)*3+$AP1290+5,$AQ1290+7)))&gt;=1,0,INDIRECT(ADDRESS(($AO1290-1)*3+$AP1290+5,$AQ1290+7)))))</f>
        <v>0</v>
      </c>
      <c r="AS1290" s="304">
        <f ca="1">COUNTIF(INDIRECT("H"&amp;(ROW()+12*(($AO1290-1)*3+$AP1290)-ROW())/12+5):INDIRECT("S"&amp;(ROW()+12*(($AO1290-1)*3+$AP1290)-ROW())/12+5),AR1290)</f>
        <v>0</v>
      </c>
      <c r="AT1290" s="306">
        <f ca="1">IF($AQ1290=1,IF(INDIRECT(ADDRESS(($AO1290-1)*3+$AP1290+5,$AQ1290+20))="",0,INDIRECT(ADDRESS(($AO1290-1)*3+$AP1290+5,$AQ1290+20))),IF(INDIRECT(ADDRESS(($AO1290-1)*3+$AP1290+5,$AQ1290+20))="",0,IF(COUNTIF(INDIRECT(ADDRESS(($AO1290-1)*36+($AP1290-1)*12+6,COLUMN())):INDIRECT(ADDRESS(($AO1290-1)*36+($AP1290-1)*12+$AQ1290+4,COLUMN())),INDIRECT(ADDRESS(($AO1290-1)*3+$AP1290+5,$AQ1290+20)))&gt;=1,0,INDIRECT(ADDRESS(($AO1290-1)*3+$AP1290+5,$AQ1290+20)))))</f>
        <v>0</v>
      </c>
      <c r="AU1290" s="304">
        <f ca="1">COUNTIF(INDIRECT("U"&amp;(ROW()+12*(($AO1290-1)*3+$AP1290)-ROW())/12+5):INDIRECT("AF"&amp;(ROW()+12*(($AO1290-1)*3+$AP1290)-ROW())/12+5),AT1290)</f>
        <v>0</v>
      </c>
      <c r="AV1290" s="304">
        <f ca="1">IF(AND(AR1290+AT1290&gt;0,AS1290+AU1290&gt;0),COUNTIF(AV$6:AV1289,"&gt;0")+1,0)</f>
        <v>0</v>
      </c>
    </row>
    <row r="1291" spans="41:48" x14ac:dyDescent="0.15">
      <c r="AO1291" s="304">
        <v>36</v>
      </c>
      <c r="AP1291" s="304">
        <v>3</v>
      </c>
      <c r="AQ1291" s="304">
        <v>2</v>
      </c>
      <c r="AR1291" s="306">
        <f ca="1">IF($AQ1291=1,IF(INDIRECT(ADDRESS(($AO1291-1)*3+$AP1291+5,$AQ1291+7))="",0,INDIRECT(ADDRESS(($AO1291-1)*3+$AP1291+5,$AQ1291+7))),IF(INDIRECT(ADDRESS(($AO1291-1)*3+$AP1291+5,$AQ1291+7))="",0,IF(COUNTIF(INDIRECT(ADDRESS(($AO1291-1)*36+($AP1291-1)*12+6,COLUMN())):INDIRECT(ADDRESS(($AO1291-1)*36+($AP1291-1)*12+$AQ1291+4,COLUMN())),INDIRECT(ADDRESS(($AO1291-1)*3+$AP1291+5,$AQ1291+7)))&gt;=1,0,INDIRECT(ADDRESS(($AO1291-1)*3+$AP1291+5,$AQ1291+7)))))</f>
        <v>0</v>
      </c>
      <c r="AS1291" s="304">
        <f ca="1">COUNTIF(INDIRECT("H"&amp;(ROW()+12*(($AO1291-1)*3+$AP1291)-ROW())/12+5):INDIRECT("S"&amp;(ROW()+12*(($AO1291-1)*3+$AP1291)-ROW())/12+5),AR1291)</f>
        <v>0</v>
      </c>
      <c r="AT1291" s="306">
        <f ca="1">IF($AQ1291=1,IF(INDIRECT(ADDRESS(($AO1291-1)*3+$AP1291+5,$AQ1291+20))="",0,INDIRECT(ADDRESS(($AO1291-1)*3+$AP1291+5,$AQ1291+20))),IF(INDIRECT(ADDRESS(($AO1291-1)*3+$AP1291+5,$AQ1291+20))="",0,IF(COUNTIF(INDIRECT(ADDRESS(($AO1291-1)*36+($AP1291-1)*12+6,COLUMN())):INDIRECT(ADDRESS(($AO1291-1)*36+($AP1291-1)*12+$AQ1291+4,COLUMN())),INDIRECT(ADDRESS(($AO1291-1)*3+$AP1291+5,$AQ1291+20)))&gt;=1,0,INDIRECT(ADDRESS(($AO1291-1)*3+$AP1291+5,$AQ1291+20)))))</f>
        <v>0</v>
      </c>
      <c r="AU1291" s="304">
        <f ca="1">COUNTIF(INDIRECT("U"&amp;(ROW()+12*(($AO1291-1)*3+$AP1291)-ROW())/12+5):INDIRECT("AF"&amp;(ROW()+12*(($AO1291-1)*3+$AP1291)-ROW())/12+5),AT1291)</f>
        <v>0</v>
      </c>
      <c r="AV1291" s="304">
        <f ca="1">IF(AND(AR1291+AT1291&gt;0,AS1291+AU1291&gt;0),COUNTIF(AV$6:AV1290,"&gt;0")+1,0)</f>
        <v>0</v>
      </c>
    </row>
    <row r="1292" spans="41:48" x14ac:dyDescent="0.15">
      <c r="AO1292" s="304">
        <v>36</v>
      </c>
      <c r="AP1292" s="304">
        <v>3</v>
      </c>
      <c r="AQ1292" s="304">
        <v>3</v>
      </c>
      <c r="AR1292" s="306">
        <f ca="1">IF($AQ1292=1,IF(INDIRECT(ADDRESS(($AO1292-1)*3+$AP1292+5,$AQ1292+7))="",0,INDIRECT(ADDRESS(($AO1292-1)*3+$AP1292+5,$AQ1292+7))),IF(INDIRECT(ADDRESS(($AO1292-1)*3+$AP1292+5,$AQ1292+7))="",0,IF(COUNTIF(INDIRECT(ADDRESS(($AO1292-1)*36+($AP1292-1)*12+6,COLUMN())):INDIRECT(ADDRESS(($AO1292-1)*36+($AP1292-1)*12+$AQ1292+4,COLUMN())),INDIRECT(ADDRESS(($AO1292-1)*3+$AP1292+5,$AQ1292+7)))&gt;=1,0,INDIRECT(ADDRESS(($AO1292-1)*3+$AP1292+5,$AQ1292+7)))))</f>
        <v>0</v>
      </c>
      <c r="AS1292" s="304">
        <f ca="1">COUNTIF(INDIRECT("H"&amp;(ROW()+12*(($AO1292-1)*3+$AP1292)-ROW())/12+5):INDIRECT("S"&amp;(ROW()+12*(($AO1292-1)*3+$AP1292)-ROW())/12+5),AR1292)</f>
        <v>0</v>
      </c>
      <c r="AT1292" s="306">
        <f ca="1">IF($AQ1292=1,IF(INDIRECT(ADDRESS(($AO1292-1)*3+$AP1292+5,$AQ1292+20))="",0,INDIRECT(ADDRESS(($AO1292-1)*3+$AP1292+5,$AQ1292+20))),IF(INDIRECT(ADDRESS(($AO1292-1)*3+$AP1292+5,$AQ1292+20))="",0,IF(COUNTIF(INDIRECT(ADDRESS(($AO1292-1)*36+($AP1292-1)*12+6,COLUMN())):INDIRECT(ADDRESS(($AO1292-1)*36+($AP1292-1)*12+$AQ1292+4,COLUMN())),INDIRECT(ADDRESS(($AO1292-1)*3+$AP1292+5,$AQ1292+20)))&gt;=1,0,INDIRECT(ADDRESS(($AO1292-1)*3+$AP1292+5,$AQ1292+20)))))</f>
        <v>0</v>
      </c>
      <c r="AU1292" s="304">
        <f ca="1">COUNTIF(INDIRECT("U"&amp;(ROW()+12*(($AO1292-1)*3+$AP1292)-ROW())/12+5):INDIRECT("AF"&amp;(ROW()+12*(($AO1292-1)*3+$AP1292)-ROW())/12+5),AT1292)</f>
        <v>0</v>
      </c>
      <c r="AV1292" s="304">
        <f ca="1">IF(AND(AR1292+AT1292&gt;0,AS1292+AU1292&gt;0),COUNTIF(AV$6:AV1291,"&gt;0")+1,0)</f>
        <v>0</v>
      </c>
    </row>
    <row r="1293" spans="41:48" x14ac:dyDescent="0.15">
      <c r="AO1293" s="304">
        <v>36</v>
      </c>
      <c r="AP1293" s="304">
        <v>3</v>
      </c>
      <c r="AQ1293" s="304">
        <v>4</v>
      </c>
      <c r="AR1293" s="306">
        <f ca="1">IF($AQ1293=1,IF(INDIRECT(ADDRESS(($AO1293-1)*3+$AP1293+5,$AQ1293+7))="",0,INDIRECT(ADDRESS(($AO1293-1)*3+$AP1293+5,$AQ1293+7))),IF(INDIRECT(ADDRESS(($AO1293-1)*3+$AP1293+5,$AQ1293+7))="",0,IF(COUNTIF(INDIRECT(ADDRESS(($AO1293-1)*36+($AP1293-1)*12+6,COLUMN())):INDIRECT(ADDRESS(($AO1293-1)*36+($AP1293-1)*12+$AQ1293+4,COLUMN())),INDIRECT(ADDRESS(($AO1293-1)*3+$AP1293+5,$AQ1293+7)))&gt;=1,0,INDIRECT(ADDRESS(($AO1293-1)*3+$AP1293+5,$AQ1293+7)))))</f>
        <v>0</v>
      </c>
      <c r="AS1293" s="304">
        <f ca="1">COUNTIF(INDIRECT("H"&amp;(ROW()+12*(($AO1293-1)*3+$AP1293)-ROW())/12+5):INDIRECT("S"&amp;(ROW()+12*(($AO1293-1)*3+$AP1293)-ROW())/12+5),AR1293)</f>
        <v>0</v>
      </c>
      <c r="AT1293" s="306">
        <f ca="1">IF($AQ1293=1,IF(INDIRECT(ADDRESS(($AO1293-1)*3+$AP1293+5,$AQ1293+20))="",0,INDIRECT(ADDRESS(($AO1293-1)*3+$AP1293+5,$AQ1293+20))),IF(INDIRECT(ADDRESS(($AO1293-1)*3+$AP1293+5,$AQ1293+20))="",0,IF(COUNTIF(INDIRECT(ADDRESS(($AO1293-1)*36+($AP1293-1)*12+6,COLUMN())):INDIRECT(ADDRESS(($AO1293-1)*36+($AP1293-1)*12+$AQ1293+4,COLUMN())),INDIRECT(ADDRESS(($AO1293-1)*3+$AP1293+5,$AQ1293+20)))&gt;=1,0,INDIRECT(ADDRESS(($AO1293-1)*3+$AP1293+5,$AQ1293+20)))))</f>
        <v>0</v>
      </c>
      <c r="AU1293" s="304">
        <f ca="1">COUNTIF(INDIRECT("U"&amp;(ROW()+12*(($AO1293-1)*3+$AP1293)-ROW())/12+5):INDIRECT("AF"&amp;(ROW()+12*(($AO1293-1)*3+$AP1293)-ROW())/12+5),AT1293)</f>
        <v>0</v>
      </c>
      <c r="AV1293" s="304">
        <f ca="1">IF(AND(AR1293+AT1293&gt;0,AS1293+AU1293&gt;0),COUNTIF(AV$6:AV1292,"&gt;0")+1,0)</f>
        <v>0</v>
      </c>
    </row>
    <row r="1294" spans="41:48" x14ac:dyDescent="0.15">
      <c r="AO1294" s="304">
        <v>36</v>
      </c>
      <c r="AP1294" s="304">
        <v>3</v>
      </c>
      <c r="AQ1294" s="304">
        <v>5</v>
      </c>
      <c r="AR1294" s="306">
        <f ca="1">IF($AQ1294=1,IF(INDIRECT(ADDRESS(($AO1294-1)*3+$AP1294+5,$AQ1294+7))="",0,INDIRECT(ADDRESS(($AO1294-1)*3+$AP1294+5,$AQ1294+7))),IF(INDIRECT(ADDRESS(($AO1294-1)*3+$AP1294+5,$AQ1294+7))="",0,IF(COUNTIF(INDIRECT(ADDRESS(($AO1294-1)*36+($AP1294-1)*12+6,COLUMN())):INDIRECT(ADDRESS(($AO1294-1)*36+($AP1294-1)*12+$AQ1294+4,COLUMN())),INDIRECT(ADDRESS(($AO1294-1)*3+$AP1294+5,$AQ1294+7)))&gt;=1,0,INDIRECT(ADDRESS(($AO1294-1)*3+$AP1294+5,$AQ1294+7)))))</f>
        <v>0</v>
      </c>
      <c r="AS1294" s="304">
        <f ca="1">COUNTIF(INDIRECT("H"&amp;(ROW()+12*(($AO1294-1)*3+$AP1294)-ROW())/12+5):INDIRECT("S"&amp;(ROW()+12*(($AO1294-1)*3+$AP1294)-ROW())/12+5),AR1294)</f>
        <v>0</v>
      </c>
      <c r="AT1294" s="306">
        <f ca="1">IF($AQ1294=1,IF(INDIRECT(ADDRESS(($AO1294-1)*3+$AP1294+5,$AQ1294+20))="",0,INDIRECT(ADDRESS(($AO1294-1)*3+$AP1294+5,$AQ1294+20))),IF(INDIRECT(ADDRESS(($AO1294-1)*3+$AP1294+5,$AQ1294+20))="",0,IF(COUNTIF(INDIRECT(ADDRESS(($AO1294-1)*36+($AP1294-1)*12+6,COLUMN())):INDIRECT(ADDRESS(($AO1294-1)*36+($AP1294-1)*12+$AQ1294+4,COLUMN())),INDIRECT(ADDRESS(($AO1294-1)*3+$AP1294+5,$AQ1294+20)))&gt;=1,0,INDIRECT(ADDRESS(($AO1294-1)*3+$AP1294+5,$AQ1294+20)))))</f>
        <v>0</v>
      </c>
      <c r="AU1294" s="304">
        <f ca="1">COUNTIF(INDIRECT("U"&amp;(ROW()+12*(($AO1294-1)*3+$AP1294)-ROW())/12+5):INDIRECT("AF"&amp;(ROW()+12*(($AO1294-1)*3+$AP1294)-ROW())/12+5),AT1294)</f>
        <v>0</v>
      </c>
      <c r="AV1294" s="304">
        <f ca="1">IF(AND(AR1294+AT1294&gt;0,AS1294+AU1294&gt;0),COUNTIF(AV$6:AV1293,"&gt;0")+1,0)</f>
        <v>0</v>
      </c>
    </row>
    <row r="1295" spans="41:48" x14ac:dyDescent="0.15">
      <c r="AO1295" s="304">
        <v>36</v>
      </c>
      <c r="AP1295" s="304">
        <v>3</v>
      </c>
      <c r="AQ1295" s="304">
        <v>6</v>
      </c>
      <c r="AR1295" s="306">
        <f ca="1">IF($AQ1295=1,IF(INDIRECT(ADDRESS(($AO1295-1)*3+$AP1295+5,$AQ1295+7))="",0,INDIRECT(ADDRESS(($AO1295-1)*3+$AP1295+5,$AQ1295+7))),IF(INDIRECT(ADDRESS(($AO1295-1)*3+$AP1295+5,$AQ1295+7))="",0,IF(COUNTIF(INDIRECT(ADDRESS(($AO1295-1)*36+($AP1295-1)*12+6,COLUMN())):INDIRECT(ADDRESS(($AO1295-1)*36+($AP1295-1)*12+$AQ1295+4,COLUMN())),INDIRECT(ADDRESS(($AO1295-1)*3+$AP1295+5,$AQ1295+7)))&gt;=1,0,INDIRECT(ADDRESS(($AO1295-1)*3+$AP1295+5,$AQ1295+7)))))</f>
        <v>0</v>
      </c>
      <c r="AS1295" s="304">
        <f ca="1">COUNTIF(INDIRECT("H"&amp;(ROW()+12*(($AO1295-1)*3+$AP1295)-ROW())/12+5):INDIRECT("S"&amp;(ROW()+12*(($AO1295-1)*3+$AP1295)-ROW())/12+5),AR1295)</f>
        <v>0</v>
      </c>
      <c r="AT1295" s="306">
        <f ca="1">IF($AQ1295=1,IF(INDIRECT(ADDRESS(($AO1295-1)*3+$AP1295+5,$AQ1295+20))="",0,INDIRECT(ADDRESS(($AO1295-1)*3+$AP1295+5,$AQ1295+20))),IF(INDIRECT(ADDRESS(($AO1295-1)*3+$AP1295+5,$AQ1295+20))="",0,IF(COUNTIF(INDIRECT(ADDRESS(($AO1295-1)*36+($AP1295-1)*12+6,COLUMN())):INDIRECT(ADDRESS(($AO1295-1)*36+($AP1295-1)*12+$AQ1295+4,COLUMN())),INDIRECT(ADDRESS(($AO1295-1)*3+$AP1295+5,$AQ1295+20)))&gt;=1,0,INDIRECT(ADDRESS(($AO1295-1)*3+$AP1295+5,$AQ1295+20)))))</f>
        <v>0</v>
      </c>
      <c r="AU1295" s="304">
        <f ca="1">COUNTIF(INDIRECT("U"&amp;(ROW()+12*(($AO1295-1)*3+$AP1295)-ROW())/12+5):INDIRECT("AF"&amp;(ROW()+12*(($AO1295-1)*3+$AP1295)-ROW())/12+5),AT1295)</f>
        <v>0</v>
      </c>
      <c r="AV1295" s="304">
        <f ca="1">IF(AND(AR1295+AT1295&gt;0,AS1295+AU1295&gt;0),COUNTIF(AV$6:AV1294,"&gt;0")+1,0)</f>
        <v>0</v>
      </c>
    </row>
    <row r="1296" spans="41:48" x14ac:dyDescent="0.15">
      <c r="AO1296" s="304">
        <v>36</v>
      </c>
      <c r="AP1296" s="304">
        <v>3</v>
      </c>
      <c r="AQ1296" s="304">
        <v>7</v>
      </c>
      <c r="AR1296" s="306">
        <f ca="1">IF($AQ1296=1,IF(INDIRECT(ADDRESS(($AO1296-1)*3+$AP1296+5,$AQ1296+7))="",0,INDIRECT(ADDRESS(($AO1296-1)*3+$AP1296+5,$AQ1296+7))),IF(INDIRECT(ADDRESS(($AO1296-1)*3+$AP1296+5,$AQ1296+7))="",0,IF(COUNTIF(INDIRECT(ADDRESS(($AO1296-1)*36+($AP1296-1)*12+6,COLUMN())):INDIRECT(ADDRESS(($AO1296-1)*36+($AP1296-1)*12+$AQ1296+4,COLUMN())),INDIRECT(ADDRESS(($AO1296-1)*3+$AP1296+5,$AQ1296+7)))&gt;=1,0,INDIRECT(ADDRESS(($AO1296-1)*3+$AP1296+5,$AQ1296+7)))))</f>
        <v>0</v>
      </c>
      <c r="AS1296" s="304">
        <f ca="1">COUNTIF(INDIRECT("H"&amp;(ROW()+12*(($AO1296-1)*3+$AP1296)-ROW())/12+5):INDIRECT("S"&amp;(ROW()+12*(($AO1296-1)*3+$AP1296)-ROW())/12+5),AR1296)</f>
        <v>0</v>
      </c>
      <c r="AT1296" s="306">
        <f ca="1">IF($AQ1296=1,IF(INDIRECT(ADDRESS(($AO1296-1)*3+$AP1296+5,$AQ1296+20))="",0,INDIRECT(ADDRESS(($AO1296-1)*3+$AP1296+5,$AQ1296+20))),IF(INDIRECT(ADDRESS(($AO1296-1)*3+$AP1296+5,$AQ1296+20))="",0,IF(COUNTIF(INDIRECT(ADDRESS(($AO1296-1)*36+($AP1296-1)*12+6,COLUMN())):INDIRECT(ADDRESS(($AO1296-1)*36+($AP1296-1)*12+$AQ1296+4,COLUMN())),INDIRECT(ADDRESS(($AO1296-1)*3+$AP1296+5,$AQ1296+20)))&gt;=1,0,INDIRECT(ADDRESS(($AO1296-1)*3+$AP1296+5,$AQ1296+20)))))</f>
        <v>0</v>
      </c>
      <c r="AU1296" s="304">
        <f ca="1">COUNTIF(INDIRECT("U"&amp;(ROW()+12*(($AO1296-1)*3+$AP1296)-ROW())/12+5):INDIRECT("AF"&amp;(ROW()+12*(($AO1296-1)*3+$AP1296)-ROW())/12+5),AT1296)</f>
        <v>0</v>
      </c>
      <c r="AV1296" s="304">
        <f ca="1">IF(AND(AR1296+AT1296&gt;0,AS1296+AU1296&gt;0),COUNTIF(AV$6:AV1295,"&gt;0")+1,0)</f>
        <v>0</v>
      </c>
    </row>
    <row r="1297" spans="41:48" x14ac:dyDescent="0.15">
      <c r="AO1297" s="304">
        <v>36</v>
      </c>
      <c r="AP1297" s="304">
        <v>3</v>
      </c>
      <c r="AQ1297" s="304">
        <v>8</v>
      </c>
      <c r="AR1297" s="306">
        <f ca="1">IF($AQ1297=1,IF(INDIRECT(ADDRESS(($AO1297-1)*3+$AP1297+5,$AQ1297+7))="",0,INDIRECT(ADDRESS(($AO1297-1)*3+$AP1297+5,$AQ1297+7))),IF(INDIRECT(ADDRESS(($AO1297-1)*3+$AP1297+5,$AQ1297+7))="",0,IF(COUNTIF(INDIRECT(ADDRESS(($AO1297-1)*36+($AP1297-1)*12+6,COLUMN())):INDIRECT(ADDRESS(($AO1297-1)*36+($AP1297-1)*12+$AQ1297+4,COLUMN())),INDIRECT(ADDRESS(($AO1297-1)*3+$AP1297+5,$AQ1297+7)))&gt;=1,0,INDIRECT(ADDRESS(($AO1297-1)*3+$AP1297+5,$AQ1297+7)))))</f>
        <v>0</v>
      </c>
      <c r="AS1297" s="304">
        <f ca="1">COUNTIF(INDIRECT("H"&amp;(ROW()+12*(($AO1297-1)*3+$AP1297)-ROW())/12+5):INDIRECT("S"&amp;(ROW()+12*(($AO1297-1)*3+$AP1297)-ROW())/12+5),AR1297)</f>
        <v>0</v>
      </c>
      <c r="AT1297" s="306">
        <f ca="1">IF($AQ1297=1,IF(INDIRECT(ADDRESS(($AO1297-1)*3+$AP1297+5,$AQ1297+20))="",0,INDIRECT(ADDRESS(($AO1297-1)*3+$AP1297+5,$AQ1297+20))),IF(INDIRECT(ADDRESS(($AO1297-1)*3+$AP1297+5,$AQ1297+20))="",0,IF(COUNTIF(INDIRECT(ADDRESS(($AO1297-1)*36+($AP1297-1)*12+6,COLUMN())):INDIRECT(ADDRESS(($AO1297-1)*36+($AP1297-1)*12+$AQ1297+4,COLUMN())),INDIRECT(ADDRESS(($AO1297-1)*3+$AP1297+5,$AQ1297+20)))&gt;=1,0,INDIRECT(ADDRESS(($AO1297-1)*3+$AP1297+5,$AQ1297+20)))))</f>
        <v>0</v>
      </c>
      <c r="AU1297" s="304">
        <f ca="1">COUNTIF(INDIRECT("U"&amp;(ROW()+12*(($AO1297-1)*3+$AP1297)-ROW())/12+5):INDIRECT("AF"&amp;(ROW()+12*(($AO1297-1)*3+$AP1297)-ROW())/12+5),AT1297)</f>
        <v>0</v>
      </c>
      <c r="AV1297" s="304">
        <f ca="1">IF(AND(AR1297+AT1297&gt;0,AS1297+AU1297&gt;0),COUNTIF(AV$6:AV1296,"&gt;0")+1,0)</f>
        <v>0</v>
      </c>
    </row>
    <row r="1298" spans="41:48" x14ac:dyDescent="0.15">
      <c r="AO1298" s="304">
        <v>36</v>
      </c>
      <c r="AP1298" s="304">
        <v>3</v>
      </c>
      <c r="AQ1298" s="304">
        <v>9</v>
      </c>
      <c r="AR1298" s="306">
        <f ca="1">IF($AQ1298=1,IF(INDIRECT(ADDRESS(($AO1298-1)*3+$AP1298+5,$AQ1298+7))="",0,INDIRECT(ADDRESS(($AO1298-1)*3+$AP1298+5,$AQ1298+7))),IF(INDIRECT(ADDRESS(($AO1298-1)*3+$AP1298+5,$AQ1298+7))="",0,IF(COUNTIF(INDIRECT(ADDRESS(($AO1298-1)*36+($AP1298-1)*12+6,COLUMN())):INDIRECT(ADDRESS(($AO1298-1)*36+($AP1298-1)*12+$AQ1298+4,COLUMN())),INDIRECT(ADDRESS(($AO1298-1)*3+$AP1298+5,$AQ1298+7)))&gt;=1,0,INDIRECT(ADDRESS(($AO1298-1)*3+$AP1298+5,$AQ1298+7)))))</f>
        <v>0</v>
      </c>
      <c r="AS1298" s="304">
        <f ca="1">COUNTIF(INDIRECT("H"&amp;(ROW()+12*(($AO1298-1)*3+$AP1298)-ROW())/12+5):INDIRECT("S"&amp;(ROW()+12*(($AO1298-1)*3+$AP1298)-ROW())/12+5),AR1298)</f>
        <v>0</v>
      </c>
      <c r="AT1298" s="306">
        <f ca="1">IF($AQ1298=1,IF(INDIRECT(ADDRESS(($AO1298-1)*3+$AP1298+5,$AQ1298+20))="",0,INDIRECT(ADDRESS(($AO1298-1)*3+$AP1298+5,$AQ1298+20))),IF(INDIRECT(ADDRESS(($AO1298-1)*3+$AP1298+5,$AQ1298+20))="",0,IF(COUNTIF(INDIRECT(ADDRESS(($AO1298-1)*36+($AP1298-1)*12+6,COLUMN())):INDIRECT(ADDRESS(($AO1298-1)*36+($AP1298-1)*12+$AQ1298+4,COLUMN())),INDIRECT(ADDRESS(($AO1298-1)*3+$AP1298+5,$AQ1298+20)))&gt;=1,0,INDIRECT(ADDRESS(($AO1298-1)*3+$AP1298+5,$AQ1298+20)))))</f>
        <v>0</v>
      </c>
      <c r="AU1298" s="304">
        <f ca="1">COUNTIF(INDIRECT("U"&amp;(ROW()+12*(($AO1298-1)*3+$AP1298)-ROW())/12+5):INDIRECT("AF"&amp;(ROW()+12*(($AO1298-1)*3+$AP1298)-ROW())/12+5),AT1298)</f>
        <v>0</v>
      </c>
      <c r="AV1298" s="304">
        <f ca="1">IF(AND(AR1298+AT1298&gt;0,AS1298+AU1298&gt;0),COUNTIF(AV$6:AV1297,"&gt;0")+1,0)</f>
        <v>0</v>
      </c>
    </row>
    <row r="1299" spans="41:48" x14ac:dyDescent="0.15">
      <c r="AO1299" s="304">
        <v>36</v>
      </c>
      <c r="AP1299" s="304">
        <v>3</v>
      </c>
      <c r="AQ1299" s="304">
        <v>10</v>
      </c>
      <c r="AR1299" s="306">
        <f ca="1">IF($AQ1299=1,IF(INDIRECT(ADDRESS(($AO1299-1)*3+$AP1299+5,$AQ1299+7))="",0,INDIRECT(ADDRESS(($AO1299-1)*3+$AP1299+5,$AQ1299+7))),IF(INDIRECT(ADDRESS(($AO1299-1)*3+$AP1299+5,$AQ1299+7))="",0,IF(COUNTIF(INDIRECT(ADDRESS(($AO1299-1)*36+($AP1299-1)*12+6,COLUMN())):INDIRECT(ADDRESS(($AO1299-1)*36+($AP1299-1)*12+$AQ1299+4,COLUMN())),INDIRECT(ADDRESS(($AO1299-1)*3+$AP1299+5,$AQ1299+7)))&gt;=1,0,INDIRECT(ADDRESS(($AO1299-1)*3+$AP1299+5,$AQ1299+7)))))</f>
        <v>0</v>
      </c>
      <c r="AS1299" s="304">
        <f ca="1">COUNTIF(INDIRECT("H"&amp;(ROW()+12*(($AO1299-1)*3+$AP1299)-ROW())/12+5):INDIRECT("S"&amp;(ROW()+12*(($AO1299-1)*3+$AP1299)-ROW())/12+5),AR1299)</f>
        <v>0</v>
      </c>
      <c r="AT1299" s="306">
        <f ca="1">IF($AQ1299=1,IF(INDIRECT(ADDRESS(($AO1299-1)*3+$AP1299+5,$AQ1299+20))="",0,INDIRECT(ADDRESS(($AO1299-1)*3+$AP1299+5,$AQ1299+20))),IF(INDIRECT(ADDRESS(($AO1299-1)*3+$AP1299+5,$AQ1299+20))="",0,IF(COUNTIF(INDIRECT(ADDRESS(($AO1299-1)*36+($AP1299-1)*12+6,COLUMN())):INDIRECT(ADDRESS(($AO1299-1)*36+($AP1299-1)*12+$AQ1299+4,COLUMN())),INDIRECT(ADDRESS(($AO1299-1)*3+$AP1299+5,$AQ1299+20)))&gt;=1,0,INDIRECT(ADDRESS(($AO1299-1)*3+$AP1299+5,$AQ1299+20)))))</f>
        <v>0</v>
      </c>
      <c r="AU1299" s="304">
        <f ca="1">COUNTIF(INDIRECT("U"&amp;(ROW()+12*(($AO1299-1)*3+$AP1299)-ROW())/12+5):INDIRECT("AF"&amp;(ROW()+12*(($AO1299-1)*3+$AP1299)-ROW())/12+5),AT1299)</f>
        <v>0</v>
      </c>
      <c r="AV1299" s="304">
        <f ca="1">IF(AND(AR1299+AT1299&gt;0,AS1299+AU1299&gt;0),COUNTIF(AV$6:AV1298,"&gt;0")+1,0)</f>
        <v>0</v>
      </c>
    </row>
    <row r="1300" spans="41:48" x14ac:dyDescent="0.15">
      <c r="AO1300" s="304">
        <v>36</v>
      </c>
      <c r="AP1300" s="304">
        <v>3</v>
      </c>
      <c r="AQ1300" s="304">
        <v>11</v>
      </c>
      <c r="AR1300" s="306">
        <f ca="1">IF($AQ1300=1,IF(INDIRECT(ADDRESS(($AO1300-1)*3+$AP1300+5,$AQ1300+7))="",0,INDIRECT(ADDRESS(($AO1300-1)*3+$AP1300+5,$AQ1300+7))),IF(INDIRECT(ADDRESS(($AO1300-1)*3+$AP1300+5,$AQ1300+7))="",0,IF(COUNTIF(INDIRECT(ADDRESS(($AO1300-1)*36+($AP1300-1)*12+6,COLUMN())):INDIRECT(ADDRESS(($AO1300-1)*36+($AP1300-1)*12+$AQ1300+4,COLUMN())),INDIRECT(ADDRESS(($AO1300-1)*3+$AP1300+5,$AQ1300+7)))&gt;=1,0,INDIRECT(ADDRESS(($AO1300-1)*3+$AP1300+5,$AQ1300+7)))))</f>
        <v>0</v>
      </c>
      <c r="AS1300" s="304">
        <f ca="1">COUNTIF(INDIRECT("H"&amp;(ROW()+12*(($AO1300-1)*3+$AP1300)-ROW())/12+5):INDIRECT("S"&amp;(ROW()+12*(($AO1300-1)*3+$AP1300)-ROW())/12+5),AR1300)</f>
        <v>0</v>
      </c>
      <c r="AT1300" s="306">
        <f ca="1">IF($AQ1300=1,IF(INDIRECT(ADDRESS(($AO1300-1)*3+$AP1300+5,$AQ1300+20))="",0,INDIRECT(ADDRESS(($AO1300-1)*3+$AP1300+5,$AQ1300+20))),IF(INDIRECT(ADDRESS(($AO1300-1)*3+$AP1300+5,$AQ1300+20))="",0,IF(COUNTIF(INDIRECT(ADDRESS(($AO1300-1)*36+($AP1300-1)*12+6,COLUMN())):INDIRECT(ADDRESS(($AO1300-1)*36+($AP1300-1)*12+$AQ1300+4,COLUMN())),INDIRECT(ADDRESS(($AO1300-1)*3+$AP1300+5,$AQ1300+20)))&gt;=1,0,INDIRECT(ADDRESS(($AO1300-1)*3+$AP1300+5,$AQ1300+20)))))</f>
        <v>0</v>
      </c>
      <c r="AU1300" s="304">
        <f ca="1">COUNTIF(INDIRECT("U"&amp;(ROW()+12*(($AO1300-1)*3+$AP1300)-ROW())/12+5):INDIRECT("AF"&amp;(ROW()+12*(($AO1300-1)*3+$AP1300)-ROW())/12+5),AT1300)</f>
        <v>0</v>
      </c>
      <c r="AV1300" s="304">
        <f ca="1">IF(AND(AR1300+AT1300&gt;0,AS1300+AU1300&gt;0),COUNTIF(AV$6:AV1299,"&gt;0")+1,0)</f>
        <v>0</v>
      </c>
    </row>
    <row r="1301" spans="41:48" x14ac:dyDescent="0.15">
      <c r="AO1301" s="304">
        <v>36</v>
      </c>
      <c r="AP1301" s="304">
        <v>3</v>
      </c>
      <c r="AQ1301" s="304">
        <v>12</v>
      </c>
      <c r="AR1301" s="306">
        <f ca="1">IF($AQ1301=1,IF(INDIRECT(ADDRESS(($AO1301-1)*3+$AP1301+5,$AQ1301+7))="",0,INDIRECT(ADDRESS(($AO1301-1)*3+$AP1301+5,$AQ1301+7))),IF(INDIRECT(ADDRESS(($AO1301-1)*3+$AP1301+5,$AQ1301+7))="",0,IF(COUNTIF(INDIRECT(ADDRESS(($AO1301-1)*36+($AP1301-1)*12+6,COLUMN())):INDIRECT(ADDRESS(($AO1301-1)*36+($AP1301-1)*12+$AQ1301+4,COLUMN())),INDIRECT(ADDRESS(($AO1301-1)*3+$AP1301+5,$AQ1301+7)))&gt;=1,0,INDIRECT(ADDRESS(($AO1301-1)*3+$AP1301+5,$AQ1301+7)))))</f>
        <v>0</v>
      </c>
      <c r="AS1301" s="304">
        <f ca="1">COUNTIF(INDIRECT("H"&amp;(ROW()+12*(($AO1301-1)*3+$AP1301)-ROW())/12+5):INDIRECT("S"&amp;(ROW()+12*(($AO1301-1)*3+$AP1301)-ROW())/12+5),AR1301)</f>
        <v>0</v>
      </c>
      <c r="AT1301" s="306">
        <f ca="1">IF($AQ1301=1,IF(INDIRECT(ADDRESS(($AO1301-1)*3+$AP1301+5,$AQ1301+20))="",0,INDIRECT(ADDRESS(($AO1301-1)*3+$AP1301+5,$AQ1301+20))),IF(INDIRECT(ADDRESS(($AO1301-1)*3+$AP1301+5,$AQ1301+20))="",0,IF(COUNTIF(INDIRECT(ADDRESS(($AO1301-1)*36+($AP1301-1)*12+6,COLUMN())):INDIRECT(ADDRESS(($AO1301-1)*36+($AP1301-1)*12+$AQ1301+4,COLUMN())),INDIRECT(ADDRESS(($AO1301-1)*3+$AP1301+5,$AQ1301+20)))&gt;=1,0,INDIRECT(ADDRESS(($AO1301-1)*3+$AP1301+5,$AQ1301+20)))))</f>
        <v>0</v>
      </c>
      <c r="AU1301" s="304">
        <f ca="1">COUNTIF(INDIRECT("U"&amp;(ROW()+12*(($AO1301-1)*3+$AP1301)-ROW())/12+5):INDIRECT("AF"&amp;(ROW()+12*(($AO1301-1)*3+$AP1301)-ROW())/12+5),AT1301)</f>
        <v>0</v>
      </c>
      <c r="AV1301" s="304">
        <f ca="1">IF(AND(AR1301+AT1301&gt;0,AS1301+AU1301&gt;0),COUNTIF(AV$6:AV1300,"&gt;0")+1,0)</f>
        <v>0</v>
      </c>
    </row>
    <row r="1302" spans="41:48" x14ac:dyDescent="0.15">
      <c r="AO1302" s="304">
        <v>37</v>
      </c>
      <c r="AP1302" s="304">
        <v>1</v>
      </c>
      <c r="AQ1302" s="304">
        <v>1</v>
      </c>
      <c r="AR1302" s="306">
        <f ca="1">IF($AQ1302=1,IF(INDIRECT(ADDRESS(($AO1302-1)*3+$AP1302+5,$AQ1302+7))="",0,INDIRECT(ADDRESS(($AO1302-1)*3+$AP1302+5,$AQ1302+7))),IF(INDIRECT(ADDRESS(($AO1302-1)*3+$AP1302+5,$AQ1302+7))="",0,IF(COUNTIF(INDIRECT(ADDRESS(($AO1302-1)*36+($AP1302-1)*12+6,COLUMN())):INDIRECT(ADDRESS(($AO1302-1)*36+($AP1302-1)*12+$AQ1302+4,COLUMN())),INDIRECT(ADDRESS(($AO1302-1)*3+$AP1302+5,$AQ1302+7)))&gt;=1,0,INDIRECT(ADDRESS(($AO1302-1)*3+$AP1302+5,$AQ1302+7)))))</f>
        <v>0</v>
      </c>
      <c r="AS1302" s="304">
        <f ca="1">COUNTIF(INDIRECT("H"&amp;(ROW()+12*(($AO1302-1)*3+$AP1302)-ROW())/12+5):INDIRECT("S"&amp;(ROW()+12*(($AO1302-1)*3+$AP1302)-ROW())/12+5),AR1302)</f>
        <v>0</v>
      </c>
      <c r="AT1302" s="306">
        <f ca="1">IF($AQ1302=1,IF(INDIRECT(ADDRESS(($AO1302-1)*3+$AP1302+5,$AQ1302+20))="",0,INDIRECT(ADDRESS(($AO1302-1)*3+$AP1302+5,$AQ1302+20))),IF(INDIRECT(ADDRESS(($AO1302-1)*3+$AP1302+5,$AQ1302+20))="",0,IF(COUNTIF(INDIRECT(ADDRESS(($AO1302-1)*36+($AP1302-1)*12+6,COLUMN())):INDIRECT(ADDRESS(($AO1302-1)*36+($AP1302-1)*12+$AQ1302+4,COLUMN())),INDIRECT(ADDRESS(($AO1302-1)*3+$AP1302+5,$AQ1302+20)))&gt;=1,0,INDIRECT(ADDRESS(($AO1302-1)*3+$AP1302+5,$AQ1302+20)))))</f>
        <v>0</v>
      </c>
      <c r="AU1302" s="304">
        <f ca="1">COUNTIF(INDIRECT("U"&amp;(ROW()+12*(($AO1302-1)*3+$AP1302)-ROW())/12+5):INDIRECT("AF"&amp;(ROW()+12*(($AO1302-1)*3+$AP1302)-ROW())/12+5),AT1302)</f>
        <v>0</v>
      </c>
      <c r="AV1302" s="304">
        <f ca="1">IF(AND(AR1302+AT1302&gt;0,AS1302+AU1302&gt;0),COUNTIF(AV$6:AV1301,"&gt;0")+1,0)</f>
        <v>0</v>
      </c>
    </row>
    <row r="1303" spans="41:48" x14ac:dyDescent="0.15">
      <c r="AO1303" s="304">
        <v>37</v>
      </c>
      <c r="AP1303" s="304">
        <v>1</v>
      </c>
      <c r="AQ1303" s="304">
        <v>2</v>
      </c>
      <c r="AR1303" s="306">
        <f ca="1">IF($AQ1303=1,IF(INDIRECT(ADDRESS(($AO1303-1)*3+$AP1303+5,$AQ1303+7))="",0,INDIRECT(ADDRESS(($AO1303-1)*3+$AP1303+5,$AQ1303+7))),IF(INDIRECT(ADDRESS(($AO1303-1)*3+$AP1303+5,$AQ1303+7))="",0,IF(COUNTIF(INDIRECT(ADDRESS(($AO1303-1)*36+($AP1303-1)*12+6,COLUMN())):INDIRECT(ADDRESS(($AO1303-1)*36+($AP1303-1)*12+$AQ1303+4,COLUMN())),INDIRECT(ADDRESS(($AO1303-1)*3+$AP1303+5,$AQ1303+7)))&gt;=1,0,INDIRECT(ADDRESS(($AO1303-1)*3+$AP1303+5,$AQ1303+7)))))</f>
        <v>0</v>
      </c>
      <c r="AS1303" s="304">
        <f ca="1">COUNTIF(INDIRECT("H"&amp;(ROW()+12*(($AO1303-1)*3+$AP1303)-ROW())/12+5):INDIRECT("S"&amp;(ROW()+12*(($AO1303-1)*3+$AP1303)-ROW())/12+5),AR1303)</f>
        <v>0</v>
      </c>
      <c r="AT1303" s="306">
        <f ca="1">IF($AQ1303=1,IF(INDIRECT(ADDRESS(($AO1303-1)*3+$AP1303+5,$AQ1303+20))="",0,INDIRECT(ADDRESS(($AO1303-1)*3+$AP1303+5,$AQ1303+20))),IF(INDIRECT(ADDRESS(($AO1303-1)*3+$AP1303+5,$AQ1303+20))="",0,IF(COUNTIF(INDIRECT(ADDRESS(($AO1303-1)*36+($AP1303-1)*12+6,COLUMN())):INDIRECT(ADDRESS(($AO1303-1)*36+($AP1303-1)*12+$AQ1303+4,COLUMN())),INDIRECT(ADDRESS(($AO1303-1)*3+$AP1303+5,$AQ1303+20)))&gt;=1,0,INDIRECT(ADDRESS(($AO1303-1)*3+$AP1303+5,$AQ1303+20)))))</f>
        <v>0</v>
      </c>
      <c r="AU1303" s="304">
        <f ca="1">COUNTIF(INDIRECT("U"&amp;(ROW()+12*(($AO1303-1)*3+$AP1303)-ROW())/12+5):INDIRECT("AF"&amp;(ROW()+12*(($AO1303-1)*3+$AP1303)-ROW())/12+5),AT1303)</f>
        <v>0</v>
      </c>
      <c r="AV1303" s="304">
        <f ca="1">IF(AND(AR1303+AT1303&gt;0,AS1303+AU1303&gt;0),COUNTIF(AV$6:AV1302,"&gt;0")+1,0)</f>
        <v>0</v>
      </c>
    </row>
    <row r="1304" spans="41:48" x14ac:dyDescent="0.15">
      <c r="AO1304" s="304">
        <v>37</v>
      </c>
      <c r="AP1304" s="304">
        <v>1</v>
      </c>
      <c r="AQ1304" s="304">
        <v>3</v>
      </c>
      <c r="AR1304" s="306">
        <f ca="1">IF($AQ1304=1,IF(INDIRECT(ADDRESS(($AO1304-1)*3+$AP1304+5,$AQ1304+7))="",0,INDIRECT(ADDRESS(($AO1304-1)*3+$AP1304+5,$AQ1304+7))),IF(INDIRECT(ADDRESS(($AO1304-1)*3+$AP1304+5,$AQ1304+7))="",0,IF(COUNTIF(INDIRECT(ADDRESS(($AO1304-1)*36+($AP1304-1)*12+6,COLUMN())):INDIRECT(ADDRESS(($AO1304-1)*36+($AP1304-1)*12+$AQ1304+4,COLUMN())),INDIRECT(ADDRESS(($AO1304-1)*3+$AP1304+5,$AQ1304+7)))&gt;=1,0,INDIRECT(ADDRESS(($AO1304-1)*3+$AP1304+5,$AQ1304+7)))))</f>
        <v>0</v>
      </c>
      <c r="AS1304" s="304">
        <f ca="1">COUNTIF(INDIRECT("H"&amp;(ROW()+12*(($AO1304-1)*3+$AP1304)-ROW())/12+5):INDIRECT("S"&amp;(ROW()+12*(($AO1304-1)*3+$AP1304)-ROW())/12+5),AR1304)</f>
        <v>0</v>
      </c>
      <c r="AT1304" s="306">
        <f ca="1">IF($AQ1304=1,IF(INDIRECT(ADDRESS(($AO1304-1)*3+$AP1304+5,$AQ1304+20))="",0,INDIRECT(ADDRESS(($AO1304-1)*3+$AP1304+5,$AQ1304+20))),IF(INDIRECT(ADDRESS(($AO1304-1)*3+$AP1304+5,$AQ1304+20))="",0,IF(COUNTIF(INDIRECT(ADDRESS(($AO1304-1)*36+($AP1304-1)*12+6,COLUMN())):INDIRECT(ADDRESS(($AO1304-1)*36+($AP1304-1)*12+$AQ1304+4,COLUMN())),INDIRECT(ADDRESS(($AO1304-1)*3+$AP1304+5,$AQ1304+20)))&gt;=1,0,INDIRECT(ADDRESS(($AO1304-1)*3+$AP1304+5,$AQ1304+20)))))</f>
        <v>0</v>
      </c>
      <c r="AU1304" s="304">
        <f ca="1">COUNTIF(INDIRECT("U"&amp;(ROW()+12*(($AO1304-1)*3+$AP1304)-ROW())/12+5):INDIRECT("AF"&amp;(ROW()+12*(($AO1304-1)*3+$AP1304)-ROW())/12+5),AT1304)</f>
        <v>0</v>
      </c>
      <c r="AV1304" s="304">
        <f ca="1">IF(AND(AR1304+AT1304&gt;0,AS1304+AU1304&gt;0),COUNTIF(AV$6:AV1303,"&gt;0")+1,0)</f>
        <v>0</v>
      </c>
    </row>
    <row r="1305" spans="41:48" x14ac:dyDescent="0.15">
      <c r="AO1305" s="304">
        <v>37</v>
      </c>
      <c r="AP1305" s="304">
        <v>1</v>
      </c>
      <c r="AQ1305" s="304">
        <v>4</v>
      </c>
      <c r="AR1305" s="306">
        <f ca="1">IF($AQ1305=1,IF(INDIRECT(ADDRESS(($AO1305-1)*3+$AP1305+5,$AQ1305+7))="",0,INDIRECT(ADDRESS(($AO1305-1)*3+$AP1305+5,$AQ1305+7))),IF(INDIRECT(ADDRESS(($AO1305-1)*3+$AP1305+5,$AQ1305+7))="",0,IF(COUNTIF(INDIRECT(ADDRESS(($AO1305-1)*36+($AP1305-1)*12+6,COLUMN())):INDIRECT(ADDRESS(($AO1305-1)*36+($AP1305-1)*12+$AQ1305+4,COLUMN())),INDIRECT(ADDRESS(($AO1305-1)*3+$AP1305+5,$AQ1305+7)))&gt;=1,0,INDIRECT(ADDRESS(($AO1305-1)*3+$AP1305+5,$AQ1305+7)))))</f>
        <v>0</v>
      </c>
      <c r="AS1305" s="304">
        <f ca="1">COUNTIF(INDIRECT("H"&amp;(ROW()+12*(($AO1305-1)*3+$AP1305)-ROW())/12+5):INDIRECT("S"&amp;(ROW()+12*(($AO1305-1)*3+$AP1305)-ROW())/12+5),AR1305)</f>
        <v>0</v>
      </c>
      <c r="AT1305" s="306">
        <f ca="1">IF($AQ1305=1,IF(INDIRECT(ADDRESS(($AO1305-1)*3+$AP1305+5,$AQ1305+20))="",0,INDIRECT(ADDRESS(($AO1305-1)*3+$AP1305+5,$AQ1305+20))),IF(INDIRECT(ADDRESS(($AO1305-1)*3+$AP1305+5,$AQ1305+20))="",0,IF(COUNTIF(INDIRECT(ADDRESS(($AO1305-1)*36+($AP1305-1)*12+6,COLUMN())):INDIRECT(ADDRESS(($AO1305-1)*36+($AP1305-1)*12+$AQ1305+4,COLUMN())),INDIRECT(ADDRESS(($AO1305-1)*3+$AP1305+5,$AQ1305+20)))&gt;=1,0,INDIRECT(ADDRESS(($AO1305-1)*3+$AP1305+5,$AQ1305+20)))))</f>
        <v>0</v>
      </c>
      <c r="AU1305" s="304">
        <f ca="1">COUNTIF(INDIRECT("U"&amp;(ROW()+12*(($AO1305-1)*3+$AP1305)-ROW())/12+5):INDIRECT("AF"&amp;(ROW()+12*(($AO1305-1)*3+$AP1305)-ROW())/12+5),AT1305)</f>
        <v>0</v>
      </c>
      <c r="AV1305" s="304">
        <f ca="1">IF(AND(AR1305+AT1305&gt;0,AS1305+AU1305&gt;0),COUNTIF(AV$6:AV1304,"&gt;0")+1,0)</f>
        <v>0</v>
      </c>
    </row>
    <row r="1306" spans="41:48" x14ac:dyDescent="0.15">
      <c r="AO1306" s="304">
        <v>37</v>
      </c>
      <c r="AP1306" s="304">
        <v>1</v>
      </c>
      <c r="AQ1306" s="304">
        <v>5</v>
      </c>
      <c r="AR1306" s="306">
        <f ca="1">IF($AQ1306=1,IF(INDIRECT(ADDRESS(($AO1306-1)*3+$AP1306+5,$AQ1306+7))="",0,INDIRECT(ADDRESS(($AO1306-1)*3+$AP1306+5,$AQ1306+7))),IF(INDIRECT(ADDRESS(($AO1306-1)*3+$AP1306+5,$AQ1306+7))="",0,IF(COUNTIF(INDIRECT(ADDRESS(($AO1306-1)*36+($AP1306-1)*12+6,COLUMN())):INDIRECT(ADDRESS(($AO1306-1)*36+($AP1306-1)*12+$AQ1306+4,COLUMN())),INDIRECT(ADDRESS(($AO1306-1)*3+$AP1306+5,$AQ1306+7)))&gt;=1,0,INDIRECT(ADDRESS(($AO1306-1)*3+$AP1306+5,$AQ1306+7)))))</f>
        <v>0</v>
      </c>
      <c r="AS1306" s="304">
        <f ca="1">COUNTIF(INDIRECT("H"&amp;(ROW()+12*(($AO1306-1)*3+$AP1306)-ROW())/12+5):INDIRECT("S"&amp;(ROW()+12*(($AO1306-1)*3+$AP1306)-ROW())/12+5),AR1306)</f>
        <v>0</v>
      </c>
      <c r="AT1306" s="306">
        <f ca="1">IF($AQ1306=1,IF(INDIRECT(ADDRESS(($AO1306-1)*3+$AP1306+5,$AQ1306+20))="",0,INDIRECT(ADDRESS(($AO1306-1)*3+$AP1306+5,$AQ1306+20))),IF(INDIRECT(ADDRESS(($AO1306-1)*3+$AP1306+5,$AQ1306+20))="",0,IF(COUNTIF(INDIRECT(ADDRESS(($AO1306-1)*36+($AP1306-1)*12+6,COLUMN())):INDIRECT(ADDRESS(($AO1306-1)*36+($AP1306-1)*12+$AQ1306+4,COLUMN())),INDIRECT(ADDRESS(($AO1306-1)*3+$AP1306+5,$AQ1306+20)))&gt;=1,0,INDIRECT(ADDRESS(($AO1306-1)*3+$AP1306+5,$AQ1306+20)))))</f>
        <v>0</v>
      </c>
      <c r="AU1306" s="304">
        <f ca="1">COUNTIF(INDIRECT("U"&amp;(ROW()+12*(($AO1306-1)*3+$AP1306)-ROW())/12+5):INDIRECT("AF"&amp;(ROW()+12*(($AO1306-1)*3+$AP1306)-ROW())/12+5),AT1306)</f>
        <v>0</v>
      </c>
      <c r="AV1306" s="304">
        <f ca="1">IF(AND(AR1306+AT1306&gt;0,AS1306+AU1306&gt;0),COUNTIF(AV$6:AV1305,"&gt;0")+1,0)</f>
        <v>0</v>
      </c>
    </row>
    <row r="1307" spans="41:48" x14ac:dyDescent="0.15">
      <c r="AO1307" s="304">
        <v>37</v>
      </c>
      <c r="AP1307" s="304">
        <v>1</v>
      </c>
      <c r="AQ1307" s="304">
        <v>6</v>
      </c>
      <c r="AR1307" s="306">
        <f ca="1">IF($AQ1307=1,IF(INDIRECT(ADDRESS(($AO1307-1)*3+$AP1307+5,$AQ1307+7))="",0,INDIRECT(ADDRESS(($AO1307-1)*3+$AP1307+5,$AQ1307+7))),IF(INDIRECT(ADDRESS(($AO1307-1)*3+$AP1307+5,$AQ1307+7))="",0,IF(COUNTIF(INDIRECT(ADDRESS(($AO1307-1)*36+($AP1307-1)*12+6,COLUMN())):INDIRECT(ADDRESS(($AO1307-1)*36+($AP1307-1)*12+$AQ1307+4,COLUMN())),INDIRECT(ADDRESS(($AO1307-1)*3+$AP1307+5,$AQ1307+7)))&gt;=1,0,INDIRECT(ADDRESS(($AO1307-1)*3+$AP1307+5,$AQ1307+7)))))</f>
        <v>0</v>
      </c>
      <c r="AS1307" s="304">
        <f ca="1">COUNTIF(INDIRECT("H"&amp;(ROW()+12*(($AO1307-1)*3+$AP1307)-ROW())/12+5):INDIRECT("S"&amp;(ROW()+12*(($AO1307-1)*3+$AP1307)-ROW())/12+5),AR1307)</f>
        <v>0</v>
      </c>
      <c r="AT1307" s="306">
        <f ca="1">IF($AQ1307=1,IF(INDIRECT(ADDRESS(($AO1307-1)*3+$AP1307+5,$AQ1307+20))="",0,INDIRECT(ADDRESS(($AO1307-1)*3+$AP1307+5,$AQ1307+20))),IF(INDIRECT(ADDRESS(($AO1307-1)*3+$AP1307+5,$AQ1307+20))="",0,IF(COUNTIF(INDIRECT(ADDRESS(($AO1307-1)*36+($AP1307-1)*12+6,COLUMN())):INDIRECT(ADDRESS(($AO1307-1)*36+($AP1307-1)*12+$AQ1307+4,COLUMN())),INDIRECT(ADDRESS(($AO1307-1)*3+$AP1307+5,$AQ1307+20)))&gt;=1,0,INDIRECT(ADDRESS(($AO1307-1)*3+$AP1307+5,$AQ1307+20)))))</f>
        <v>0</v>
      </c>
      <c r="AU1307" s="304">
        <f ca="1">COUNTIF(INDIRECT("U"&amp;(ROW()+12*(($AO1307-1)*3+$AP1307)-ROW())/12+5):INDIRECT("AF"&amp;(ROW()+12*(($AO1307-1)*3+$AP1307)-ROW())/12+5),AT1307)</f>
        <v>0</v>
      </c>
      <c r="AV1307" s="304">
        <f ca="1">IF(AND(AR1307+AT1307&gt;0,AS1307+AU1307&gt;0),COUNTIF(AV$6:AV1306,"&gt;0")+1,0)</f>
        <v>0</v>
      </c>
    </row>
    <row r="1308" spans="41:48" x14ac:dyDescent="0.15">
      <c r="AO1308" s="304">
        <v>37</v>
      </c>
      <c r="AP1308" s="304">
        <v>1</v>
      </c>
      <c r="AQ1308" s="304">
        <v>7</v>
      </c>
      <c r="AR1308" s="306">
        <f ca="1">IF($AQ1308=1,IF(INDIRECT(ADDRESS(($AO1308-1)*3+$AP1308+5,$AQ1308+7))="",0,INDIRECT(ADDRESS(($AO1308-1)*3+$AP1308+5,$AQ1308+7))),IF(INDIRECT(ADDRESS(($AO1308-1)*3+$AP1308+5,$AQ1308+7))="",0,IF(COUNTIF(INDIRECT(ADDRESS(($AO1308-1)*36+($AP1308-1)*12+6,COLUMN())):INDIRECT(ADDRESS(($AO1308-1)*36+($AP1308-1)*12+$AQ1308+4,COLUMN())),INDIRECT(ADDRESS(($AO1308-1)*3+$AP1308+5,$AQ1308+7)))&gt;=1,0,INDIRECT(ADDRESS(($AO1308-1)*3+$AP1308+5,$AQ1308+7)))))</f>
        <v>0</v>
      </c>
      <c r="AS1308" s="304">
        <f ca="1">COUNTIF(INDIRECT("H"&amp;(ROW()+12*(($AO1308-1)*3+$AP1308)-ROW())/12+5):INDIRECT("S"&amp;(ROW()+12*(($AO1308-1)*3+$AP1308)-ROW())/12+5),AR1308)</f>
        <v>0</v>
      </c>
      <c r="AT1308" s="306">
        <f ca="1">IF($AQ1308=1,IF(INDIRECT(ADDRESS(($AO1308-1)*3+$AP1308+5,$AQ1308+20))="",0,INDIRECT(ADDRESS(($AO1308-1)*3+$AP1308+5,$AQ1308+20))),IF(INDIRECT(ADDRESS(($AO1308-1)*3+$AP1308+5,$AQ1308+20))="",0,IF(COUNTIF(INDIRECT(ADDRESS(($AO1308-1)*36+($AP1308-1)*12+6,COLUMN())):INDIRECT(ADDRESS(($AO1308-1)*36+($AP1308-1)*12+$AQ1308+4,COLUMN())),INDIRECT(ADDRESS(($AO1308-1)*3+$AP1308+5,$AQ1308+20)))&gt;=1,0,INDIRECT(ADDRESS(($AO1308-1)*3+$AP1308+5,$AQ1308+20)))))</f>
        <v>0</v>
      </c>
      <c r="AU1308" s="304">
        <f ca="1">COUNTIF(INDIRECT("U"&amp;(ROW()+12*(($AO1308-1)*3+$AP1308)-ROW())/12+5):INDIRECT("AF"&amp;(ROW()+12*(($AO1308-1)*3+$AP1308)-ROW())/12+5),AT1308)</f>
        <v>0</v>
      </c>
      <c r="AV1308" s="304">
        <f ca="1">IF(AND(AR1308+AT1308&gt;0,AS1308+AU1308&gt;0),COUNTIF(AV$6:AV1307,"&gt;0")+1,0)</f>
        <v>0</v>
      </c>
    </row>
    <row r="1309" spans="41:48" x14ac:dyDescent="0.15">
      <c r="AO1309" s="304">
        <v>37</v>
      </c>
      <c r="AP1309" s="304">
        <v>1</v>
      </c>
      <c r="AQ1309" s="304">
        <v>8</v>
      </c>
      <c r="AR1309" s="306">
        <f ca="1">IF($AQ1309=1,IF(INDIRECT(ADDRESS(($AO1309-1)*3+$AP1309+5,$AQ1309+7))="",0,INDIRECT(ADDRESS(($AO1309-1)*3+$AP1309+5,$AQ1309+7))),IF(INDIRECT(ADDRESS(($AO1309-1)*3+$AP1309+5,$AQ1309+7))="",0,IF(COUNTIF(INDIRECT(ADDRESS(($AO1309-1)*36+($AP1309-1)*12+6,COLUMN())):INDIRECT(ADDRESS(($AO1309-1)*36+($AP1309-1)*12+$AQ1309+4,COLUMN())),INDIRECT(ADDRESS(($AO1309-1)*3+$AP1309+5,$AQ1309+7)))&gt;=1,0,INDIRECT(ADDRESS(($AO1309-1)*3+$AP1309+5,$AQ1309+7)))))</f>
        <v>0</v>
      </c>
      <c r="AS1309" s="304">
        <f ca="1">COUNTIF(INDIRECT("H"&amp;(ROW()+12*(($AO1309-1)*3+$AP1309)-ROW())/12+5):INDIRECT("S"&amp;(ROW()+12*(($AO1309-1)*3+$AP1309)-ROW())/12+5),AR1309)</f>
        <v>0</v>
      </c>
      <c r="AT1309" s="306">
        <f ca="1">IF($AQ1309=1,IF(INDIRECT(ADDRESS(($AO1309-1)*3+$AP1309+5,$AQ1309+20))="",0,INDIRECT(ADDRESS(($AO1309-1)*3+$AP1309+5,$AQ1309+20))),IF(INDIRECT(ADDRESS(($AO1309-1)*3+$AP1309+5,$AQ1309+20))="",0,IF(COUNTIF(INDIRECT(ADDRESS(($AO1309-1)*36+($AP1309-1)*12+6,COLUMN())):INDIRECT(ADDRESS(($AO1309-1)*36+($AP1309-1)*12+$AQ1309+4,COLUMN())),INDIRECT(ADDRESS(($AO1309-1)*3+$AP1309+5,$AQ1309+20)))&gt;=1,0,INDIRECT(ADDRESS(($AO1309-1)*3+$AP1309+5,$AQ1309+20)))))</f>
        <v>0</v>
      </c>
      <c r="AU1309" s="304">
        <f ca="1">COUNTIF(INDIRECT("U"&amp;(ROW()+12*(($AO1309-1)*3+$AP1309)-ROW())/12+5):INDIRECT("AF"&amp;(ROW()+12*(($AO1309-1)*3+$AP1309)-ROW())/12+5),AT1309)</f>
        <v>0</v>
      </c>
      <c r="AV1309" s="304">
        <f ca="1">IF(AND(AR1309+AT1309&gt;0,AS1309+AU1309&gt;0),COUNTIF(AV$6:AV1308,"&gt;0")+1,0)</f>
        <v>0</v>
      </c>
    </row>
    <row r="1310" spans="41:48" x14ac:dyDescent="0.15">
      <c r="AO1310" s="304">
        <v>37</v>
      </c>
      <c r="AP1310" s="304">
        <v>1</v>
      </c>
      <c r="AQ1310" s="304">
        <v>9</v>
      </c>
      <c r="AR1310" s="306">
        <f ca="1">IF($AQ1310=1,IF(INDIRECT(ADDRESS(($AO1310-1)*3+$AP1310+5,$AQ1310+7))="",0,INDIRECT(ADDRESS(($AO1310-1)*3+$AP1310+5,$AQ1310+7))),IF(INDIRECT(ADDRESS(($AO1310-1)*3+$AP1310+5,$AQ1310+7))="",0,IF(COUNTIF(INDIRECT(ADDRESS(($AO1310-1)*36+($AP1310-1)*12+6,COLUMN())):INDIRECT(ADDRESS(($AO1310-1)*36+($AP1310-1)*12+$AQ1310+4,COLUMN())),INDIRECT(ADDRESS(($AO1310-1)*3+$AP1310+5,$AQ1310+7)))&gt;=1,0,INDIRECT(ADDRESS(($AO1310-1)*3+$AP1310+5,$AQ1310+7)))))</f>
        <v>0</v>
      </c>
      <c r="AS1310" s="304">
        <f ca="1">COUNTIF(INDIRECT("H"&amp;(ROW()+12*(($AO1310-1)*3+$AP1310)-ROW())/12+5):INDIRECT("S"&amp;(ROW()+12*(($AO1310-1)*3+$AP1310)-ROW())/12+5),AR1310)</f>
        <v>0</v>
      </c>
      <c r="AT1310" s="306">
        <f ca="1">IF($AQ1310=1,IF(INDIRECT(ADDRESS(($AO1310-1)*3+$AP1310+5,$AQ1310+20))="",0,INDIRECT(ADDRESS(($AO1310-1)*3+$AP1310+5,$AQ1310+20))),IF(INDIRECT(ADDRESS(($AO1310-1)*3+$AP1310+5,$AQ1310+20))="",0,IF(COUNTIF(INDIRECT(ADDRESS(($AO1310-1)*36+($AP1310-1)*12+6,COLUMN())):INDIRECT(ADDRESS(($AO1310-1)*36+($AP1310-1)*12+$AQ1310+4,COLUMN())),INDIRECT(ADDRESS(($AO1310-1)*3+$AP1310+5,$AQ1310+20)))&gt;=1,0,INDIRECT(ADDRESS(($AO1310-1)*3+$AP1310+5,$AQ1310+20)))))</f>
        <v>0</v>
      </c>
      <c r="AU1310" s="304">
        <f ca="1">COUNTIF(INDIRECT("U"&amp;(ROW()+12*(($AO1310-1)*3+$AP1310)-ROW())/12+5):INDIRECT("AF"&amp;(ROW()+12*(($AO1310-1)*3+$AP1310)-ROW())/12+5),AT1310)</f>
        <v>0</v>
      </c>
      <c r="AV1310" s="304">
        <f ca="1">IF(AND(AR1310+AT1310&gt;0,AS1310+AU1310&gt;0),COUNTIF(AV$6:AV1309,"&gt;0")+1,0)</f>
        <v>0</v>
      </c>
    </row>
    <row r="1311" spans="41:48" x14ac:dyDescent="0.15">
      <c r="AO1311" s="304">
        <v>37</v>
      </c>
      <c r="AP1311" s="304">
        <v>1</v>
      </c>
      <c r="AQ1311" s="304">
        <v>10</v>
      </c>
      <c r="AR1311" s="306">
        <f ca="1">IF($AQ1311=1,IF(INDIRECT(ADDRESS(($AO1311-1)*3+$AP1311+5,$AQ1311+7))="",0,INDIRECT(ADDRESS(($AO1311-1)*3+$AP1311+5,$AQ1311+7))),IF(INDIRECT(ADDRESS(($AO1311-1)*3+$AP1311+5,$AQ1311+7))="",0,IF(COUNTIF(INDIRECT(ADDRESS(($AO1311-1)*36+($AP1311-1)*12+6,COLUMN())):INDIRECT(ADDRESS(($AO1311-1)*36+($AP1311-1)*12+$AQ1311+4,COLUMN())),INDIRECT(ADDRESS(($AO1311-1)*3+$AP1311+5,$AQ1311+7)))&gt;=1,0,INDIRECT(ADDRESS(($AO1311-1)*3+$AP1311+5,$AQ1311+7)))))</f>
        <v>0</v>
      </c>
      <c r="AS1311" s="304">
        <f ca="1">COUNTIF(INDIRECT("H"&amp;(ROW()+12*(($AO1311-1)*3+$AP1311)-ROW())/12+5):INDIRECT("S"&amp;(ROW()+12*(($AO1311-1)*3+$AP1311)-ROW())/12+5),AR1311)</f>
        <v>0</v>
      </c>
      <c r="AT1311" s="306">
        <f ca="1">IF($AQ1311=1,IF(INDIRECT(ADDRESS(($AO1311-1)*3+$AP1311+5,$AQ1311+20))="",0,INDIRECT(ADDRESS(($AO1311-1)*3+$AP1311+5,$AQ1311+20))),IF(INDIRECT(ADDRESS(($AO1311-1)*3+$AP1311+5,$AQ1311+20))="",0,IF(COUNTIF(INDIRECT(ADDRESS(($AO1311-1)*36+($AP1311-1)*12+6,COLUMN())):INDIRECT(ADDRESS(($AO1311-1)*36+($AP1311-1)*12+$AQ1311+4,COLUMN())),INDIRECT(ADDRESS(($AO1311-1)*3+$AP1311+5,$AQ1311+20)))&gt;=1,0,INDIRECT(ADDRESS(($AO1311-1)*3+$AP1311+5,$AQ1311+20)))))</f>
        <v>0</v>
      </c>
      <c r="AU1311" s="304">
        <f ca="1">COUNTIF(INDIRECT("U"&amp;(ROW()+12*(($AO1311-1)*3+$AP1311)-ROW())/12+5):INDIRECT("AF"&amp;(ROW()+12*(($AO1311-1)*3+$AP1311)-ROW())/12+5),AT1311)</f>
        <v>0</v>
      </c>
      <c r="AV1311" s="304">
        <f ca="1">IF(AND(AR1311+AT1311&gt;0,AS1311+AU1311&gt;0),COUNTIF(AV$6:AV1310,"&gt;0")+1,0)</f>
        <v>0</v>
      </c>
    </row>
    <row r="1312" spans="41:48" x14ac:dyDescent="0.15">
      <c r="AO1312" s="304">
        <v>37</v>
      </c>
      <c r="AP1312" s="304">
        <v>1</v>
      </c>
      <c r="AQ1312" s="304">
        <v>11</v>
      </c>
      <c r="AR1312" s="306">
        <f ca="1">IF($AQ1312=1,IF(INDIRECT(ADDRESS(($AO1312-1)*3+$AP1312+5,$AQ1312+7))="",0,INDIRECT(ADDRESS(($AO1312-1)*3+$AP1312+5,$AQ1312+7))),IF(INDIRECT(ADDRESS(($AO1312-1)*3+$AP1312+5,$AQ1312+7))="",0,IF(COUNTIF(INDIRECT(ADDRESS(($AO1312-1)*36+($AP1312-1)*12+6,COLUMN())):INDIRECT(ADDRESS(($AO1312-1)*36+($AP1312-1)*12+$AQ1312+4,COLUMN())),INDIRECT(ADDRESS(($AO1312-1)*3+$AP1312+5,$AQ1312+7)))&gt;=1,0,INDIRECT(ADDRESS(($AO1312-1)*3+$AP1312+5,$AQ1312+7)))))</f>
        <v>0</v>
      </c>
      <c r="AS1312" s="304">
        <f ca="1">COUNTIF(INDIRECT("H"&amp;(ROW()+12*(($AO1312-1)*3+$AP1312)-ROW())/12+5):INDIRECT("S"&amp;(ROW()+12*(($AO1312-1)*3+$AP1312)-ROW())/12+5),AR1312)</f>
        <v>0</v>
      </c>
      <c r="AT1312" s="306">
        <f ca="1">IF($AQ1312=1,IF(INDIRECT(ADDRESS(($AO1312-1)*3+$AP1312+5,$AQ1312+20))="",0,INDIRECT(ADDRESS(($AO1312-1)*3+$AP1312+5,$AQ1312+20))),IF(INDIRECT(ADDRESS(($AO1312-1)*3+$AP1312+5,$AQ1312+20))="",0,IF(COUNTIF(INDIRECT(ADDRESS(($AO1312-1)*36+($AP1312-1)*12+6,COLUMN())):INDIRECT(ADDRESS(($AO1312-1)*36+($AP1312-1)*12+$AQ1312+4,COLUMN())),INDIRECT(ADDRESS(($AO1312-1)*3+$AP1312+5,$AQ1312+20)))&gt;=1,0,INDIRECT(ADDRESS(($AO1312-1)*3+$AP1312+5,$AQ1312+20)))))</f>
        <v>0</v>
      </c>
      <c r="AU1312" s="304">
        <f ca="1">COUNTIF(INDIRECT("U"&amp;(ROW()+12*(($AO1312-1)*3+$AP1312)-ROW())/12+5):INDIRECT("AF"&amp;(ROW()+12*(($AO1312-1)*3+$AP1312)-ROW())/12+5),AT1312)</f>
        <v>0</v>
      </c>
      <c r="AV1312" s="304">
        <f ca="1">IF(AND(AR1312+AT1312&gt;0,AS1312+AU1312&gt;0),COUNTIF(AV$6:AV1311,"&gt;0")+1,0)</f>
        <v>0</v>
      </c>
    </row>
    <row r="1313" spans="41:48" x14ac:dyDescent="0.15">
      <c r="AO1313" s="304">
        <v>37</v>
      </c>
      <c r="AP1313" s="304">
        <v>1</v>
      </c>
      <c r="AQ1313" s="304">
        <v>12</v>
      </c>
      <c r="AR1313" s="306">
        <f ca="1">IF($AQ1313=1,IF(INDIRECT(ADDRESS(($AO1313-1)*3+$AP1313+5,$AQ1313+7))="",0,INDIRECT(ADDRESS(($AO1313-1)*3+$AP1313+5,$AQ1313+7))),IF(INDIRECT(ADDRESS(($AO1313-1)*3+$AP1313+5,$AQ1313+7))="",0,IF(COUNTIF(INDIRECT(ADDRESS(($AO1313-1)*36+($AP1313-1)*12+6,COLUMN())):INDIRECT(ADDRESS(($AO1313-1)*36+($AP1313-1)*12+$AQ1313+4,COLUMN())),INDIRECT(ADDRESS(($AO1313-1)*3+$AP1313+5,$AQ1313+7)))&gt;=1,0,INDIRECT(ADDRESS(($AO1313-1)*3+$AP1313+5,$AQ1313+7)))))</f>
        <v>0</v>
      </c>
      <c r="AS1313" s="304">
        <f ca="1">COUNTIF(INDIRECT("H"&amp;(ROW()+12*(($AO1313-1)*3+$AP1313)-ROW())/12+5):INDIRECT("S"&amp;(ROW()+12*(($AO1313-1)*3+$AP1313)-ROW())/12+5),AR1313)</f>
        <v>0</v>
      </c>
      <c r="AT1313" s="306">
        <f ca="1">IF($AQ1313=1,IF(INDIRECT(ADDRESS(($AO1313-1)*3+$AP1313+5,$AQ1313+20))="",0,INDIRECT(ADDRESS(($AO1313-1)*3+$AP1313+5,$AQ1313+20))),IF(INDIRECT(ADDRESS(($AO1313-1)*3+$AP1313+5,$AQ1313+20))="",0,IF(COUNTIF(INDIRECT(ADDRESS(($AO1313-1)*36+($AP1313-1)*12+6,COLUMN())):INDIRECT(ADDRESS(($AO1313-1)*36+($AP1313-1)*12+$AQ1313+4,COLUMN())),INDIRECT(ADDRESS(($AO1313-1)*3+$AP1313+5,$AQ1313+20)))&gt;=1,0,INDIRECT(ADDRESS(($AO1313-1)*3+$AP1313+5,$AQ1313+20)))))</f>
        <v>0</v>
      </c>
      <c r="AU1313" s="304">
        <f ca="1">COUNTIF(INDIRECT("U"&amp;(ROW()+12*(($AO1313-1)*3+$AP1313)-ROW())/12+5):INDIRECT("AF"&amp;(ROW()+12*(($AO1313-1)*3+$AP1313)-ROW())/12+5),AT1313)</f>
        <v>0</v>
      </c>
      <c r="AV1313" s="304">
        <f ca="1">IF(AND(AR1313+AT1313&gt;0,AS1313+AU1313&gt;0),COUNTIF(AV$6:AV1312,"&gt;0")+1,0)</f>
        <v>0</v>
      </c>
    </row>
    <row r="1314" spans="41:48" x14ac:dyDescent="0.15">
      <c r="AO1314" s="304">
        <v>37</v>
      </c>
      <c r="AP1314" s="304">
        <v>2</v>
      </c>
      <c r="AQ1314" s="304">
        <v>1</v>
      </c>
      <c r="AR1314" s="306">
        <f ca="1">IF($AQ1314=1,IF(INDIRECT(ADDRESS(($AO1314-1)*3+$AP1314+5,$AQ1314+7))="",0,INDIRECT(ADDRESS(($AO1314-1)*3+$AP1314+5,$AQ1314+7))),IF(INDIRECT(ADDRESS(($AO1314-1)*3+$AP1314+5,$AQ1314+7))="",0,IF(COUNTIF(INDIRECT(ADDRESS(($AO1314-1)*36+($AP1314-1)*12+6,COLUMN())):INDIRECT(ADDRESS(($AO1314-1)*36+($AP1314-1)*12+$AQ1314+4,COLUMN())),INDIRECT(ADDRESS(($AO1314-1)*3+$AP1314+5,$AQ1314+7)))&gt;=1,0,INDIRECT(ADDRESS(($AO1314-1)*3+$AP1314+5,$AQ1314+7)))))</f>
        <v>0</v>
      </c>
      <c r="AS1314" s="304">
        <f ca="1">COUNTIF(INDIRECT("H"&amp;(ROW()+12*(($AO1314-1)*3+$AP1314)-ROW())/12+5):INDIRECT("S"&amp;(ROW()+12*(($AO1314-1)*3+$AP1314)-ROW())/12+5),AR1314)</f>
        <v>0</v>
      </c>
      <c r="AT1314" s="306">
        <f ca="1">IF($AQ1314=1,IF(INDIRECT(ADDRESS(($AO1314-1)*3+$AP1314+5,$AQ1314+20))="",0,INDIRECT(ADDRESS(($AO1314-1)*3+$AP1314+5,$AQ1314+20))),IF(INDIRECT(ADDRESS(($AO1314-1)*3+$AP1314+5,$AQ1314+20))="",0,IF(COUNTIF(INDIRECT(ADDRESS(($AO1314-1)*36+($AP1314-1)*12+6,COLUMN())):INDIRECT(ADDRESS(($AO1314-1)*36+($AP1314-1)*12+$AQ1314+4,COLUMN())),INDIRECT(ADDRESS(($AO1314-1)*3+$AP1314+5,$AQ1314+20)))&gt;=1,0,INDIRECT(ADDRESS(($AO1314-1)*3+$AP1314+5,$AQ1314+20)))))</f>
        <v>0</v>
      </c>
      <c r="AU1314" s="304">
        <f ca="1">COUNTIF(INDIRECT("U"&amp;(ROW()+12*(($AO1314-1)*3+$AP1314)-ROW())/12+5):INDIRECT("AF"&amp;(ROW()+12*(($AO1314-1)*3+$AP1314)-ROW())/12+5),AT1314)</f>
        <v>0</v>
      </c>
      <c r="AV1314" s="304">
        <f ca="1">IF(AND(AR1314+AT1314&gt;0,AS1314+AU1314&gt;0),COUNTIF(AV$6:AV1313,"&gt;0")+1,0)</f>
        <v>0</v>
      </c>
    </row>
    <row r="1315" spans="41:48" x14ac:dyDescent="0.15">
      <c r="AO1315" s="304">
        <v>37</v>
      </c>
      <c r="AP1315" s="304">
        <v>2</v>
      </c>
      <c r="AQ1315" s="304">
        <v>2</v>
      </c>
      <c r="AR1315" s="306">
        <f ca="1">IF($AQ1315=1,IF(INDIRECT(ADDRESS(($AO1315-1)*3+$AP1315+5,$AQ1315+7))="",0,INDIRECT(ADDRESS(($AO1315-1)*3+$AP1315+5,$AQ1315+7))),IF(INDIRECT(ADDRESS(($AO1315-1)*3+$AP1315+5,$AQ1315+7))="",0,IF(COUNTIF(INDIRECT(ADDRESS(($AO1315-1)*36+($AP1315-1)*12+6,COLUMN())):INDIRECT(ADDRESS(($AO1315-1)*36+($AP1315-1)*12+$AQ1315+4,COLUMN())),INDIRECT(ADDRESS(($AO1315-1)*3+$AP1315+5,$AQ1315+7)))&gt;=1,0,INDIRECT(ADDRESS(($AO1315-1)*3+$AP1315+5,$AQ1315+7)))))</f>
        <v>0</v>
      </c>
      <c r="AS1315" s="304">
        <f ca="1">COUNTIF(INDIRECT("H"&amp;(ROW()+12*(($AO1315-1)*3+$AP1315)-ROW())/12+5):INDIRECT("S"&amp;(ROW()+12*(($AO1315-1)*3+$AP1315)-ROW())/12+5),AR1315)</f>
        <v>0</v>
      </c>
      <c r="AT1315" s="306">
        <f ca="1">IF($AQ1315=1,IF(INDIRECT(ADDRESS(($AO1315-1)*3+$AP1315+5,$AQ1315+20))="",0,INDIRECT(ADDRESS(($AO1315-1)*3+$AP1315+5,$AQ1315+20))),IF(INDIRECT(ADDRESS(($AO1315-1)*3+$AP1315+5,$AQ1315+20))="",0,IF(COUNTIF(INDIRECT(ADDRESS(($AO1315-1)*36+($AP1315-1)*12+6,COLUMN())):INDIRECT(ADDRESS(($AO1315-1)*36+($AP1315-1)*12+$AQ1315+4,COLUMN())),INDIRECT(ADDRESS(($AO1315-1)*3+$AP1315+5,$AQ1315+20)))&gt;=1,0,INDIRECT(ADDRESS(($AO1315-1)*3+$AP1315+5,$AQ1315+20)))))</f>
        <v>0</v>
      </c>
      <c r="AU1315" s="304">
        <f ca="1">COUNTIF(INDIRECT("U"&amp;(ROW()+12*(($AO1315-1)*3+$AP1315)-ROW())/12+5):INDIRECT("AF"&amp;(ROW()+12*(($AO1315-1)*3+$AP1315)-ROW())/12+5),AT1315)</f>
        <v>0</v>
      </c>
      <c r="AV1315" s="304">
        <f ca="1">IF(AND(AR1315+AT1315&gt;0,AS1315+AU1315&gt;0),COUNTIF(AV$6:AV1314,"&gt;0")+1,0)</f>
        <v>0</v>
      </c>
    </row>
    <row r="1316" spans="41:48" x14ac:dyDescent="0.15">
      <c r="AO1316" s="304">
        <v>37</v>
      </c>
      <c r="AP1316" s="304">
        <v>2</v>
      </c>
      <c r="AQ1316" s="304">
        <v>3</v>
      </c>
      <c r="AR1316" s="306">
        <f ca="1">IF($AQ1316=1,IF(INDIRECT(ADDRESS(($AO1316-1)*3+$AP1316+5,$AQ1316+7))="",0,INDIRECT(ADDRESS(($AO1316-1)*3+$AP1316+5,$AQ1316+7))),IF(INDIRECT(ADDRESS(($AO1316-1)*3+$AP1316+5,$AQ1316+7))="",0,IF(COUNTIF(INDIRECT(ADDRESS(($AO1316-1)*36+($AP1316-1)*12+6,COLUMN())):INDIRECT(ADDRESS(($AO1316-1)*36+($AP1316-1)*12+$AQ1316+4,COLUMN())),INDIRECT(ADDRESS(($AO1316-1)*3+$AP1316+5,$AQ1316+7)))&gt;=1,0,INDIRECT(ADDRESS(($AO1316-1)*3+$AP1316+5,$AQ1316+7)))))</f>
        <v>0</v>
      </c>
      <c r="AS1316" s="304">
        <f ca="1">COUNTIF(INDIRECT("H"&amp;(ROW()+12*(($AO1316-1)*3+$AP1316)-ROW())/12+5):INDIRECT("S"&amp;(ROW()+12*(($AO1316-1)*3+$AP1316)-ROW())/12+5),AR1316)</f>
        <v>0</v>
      </c>
      <c r="AT1316" s="306">
        <f ca="1">IF($AQ1316=1,IF(INDIRECT(ADDRESS(($AO1316-1)*3+$AP1316+5,$AQ1316+20))="",0,INDIRECT(ADDRESS(($AO1316-1)*3+$AP1316+5,$AQ1316+20))),IF(INDIRECT(ADDRESS(($AO1316-1)*3+$AP1316+5,$AQ1316+20))="",0,IF(COUNTIF(INDIRECT(ADDRESS(($AO1316-1)*36+($AP1316-1)*12+6,COLUMN())):INDIRECT(ADDRESS(($AO1316-1)*36+($AP1316-1)*12+$AQ1316+4,COLUMN())),INDIRECT(ADDRESS(($AO1316-1)*3+$AP1316+5,$AQ1316+20)))&gt;=1,0,INDIRECT(ADDRESS(($AO1316-1)*3+$AP1316+5,$AQ1316+20)))))</f>
        <v>0</v>
      </c>
      <c r="AU1316" s="304">
        <f ca="1">COUNTIF(INDIRECT("U"&amp;(ROW()+12*(($AO1316-1)*3+$AP1316)-ROW())/12+5):INDIRECT("AF"&amp;(ROW()+12*(($AO1316-1)*3+$AP1316)-ROW())/12+5),AT1316)</f>
        <v>0</v>
      </c>
      <c r="AV1316" s="304">
        <f ca="1">IF(AND(AR1316+AT1316&gt;0,AS1316+AU1316&gt;0),COUNTIF(AV$6:AV1315,"&gt;0")+1,0)</f>
        <v>0</v>
      </c>
    </row>
    <row r="1317" spans="41:48" x14ac:dyDescent="0.15">
      <c r="AO1317" s="304">
        <v>37</v>
      </c>
      <c r="AP1317" s="304">
        <v>2</v>
      </c>
      <c r="AQ1317" s="304">
        <v>4</v>
      </c>
      <c r="AR1317" s="306">
        <f ca="1">IF($AQ1317=1,IF(INDIRECT(ADDRESS(($AO1317-1)*3+$AP1317+5,$AQ1317+7))="",0,INDIRECT(ADDRESS(($AO1317-1)*3+$AP1317+5,$AQ1317+7))),IF(INDIRECT(ADDRESS(($AO1317-1)*3+$AP1317+5,$AQ1317+7))="",0,IF(COUNTIF(INDIRECT(ADDRESS(($AO1317-1)*36+($AP1317-1)*12+6,COLUMN())):INDIRECT(ADDRESS(($AO1317-1)*36+($AP1317-1)*12+$AQ1317+4,COLUMN())),INDIRECT(ADDRESS(($AO1317-1)*3+$AP1317+5,$AQ1317+7)))&gt;=1,0,INDIRECT(ADDRESS(($AO1317-1)*3+$AP1317+5,$AQ1317+7)))))</f>
        <v>0</v>
      </c>
      <c r="AS1317" s="304">
        <f ca="1">COUNTIF(INDIRECT("H"&amp;(ROW()+12*(($AO1317-1)*3+$AP1317)-ROW())/12+5):INDIRECT("S"&amp;(ROW()+12*(($AO1317-1)*3+$AP1317)-ROW())/12+5),AR1317)</f>
        <v>0</v>
      </c>
      <c r="AT1317" s="306">
        <f ca="1">IF($AQ1317=1,IF(INDIRECT(ADDRESS(($AO1317-1)*3+$AP1317+5,$AQ1317+20))="",0,INDIRECT(ADDRESS(($AO1317-1)*3+$AP1317+5,$AQ1317+20))),IF(INDIRECT(ADDRESS(($AO1317-1)*3+$AP1317+5,$AQ1317+20))="",0,IF(COUNTIF(INDIRECT(ADDRESS(($AO1317-1)*36+($AP1317-1)*12+6,COLUMN())):INDIRECT(ADDRESS(($AO1317-1)*36+($AP1317-1)*12+$AQ1317+4,COLUMN())),INDIRECT(ADDRESS(($AO1317-1)*3+$AP1317+5,$AQ1317+20)))&gt;=1,0,INDIRECT(ADDRESS(($AO1317-1)*3+$AP1317+5,$AQ1317+20)))))</f>
        <v>0</v>
      </c>
      <c r="AU1317" s="304">
        <f ca="1">COUNTIF(INDIRECT("U"&amp;(ROW()+12*(($AO1317-1)*3+$AP1317)-ROW())/12+5):INDIRECT("AF"&amp;(ROW()+12*(($AO1317-1)*3+$AP1317)-ROW())/12+5),AT1317)</f>
        <v>0</v>
      </c>
      <c r="AV1317" s="304">
        <f ca="1">IF(AND(AR1317+AT1317&gt;0,AS1317+AU1317&gt;0),COUNTIF(AV$6:AV1316,"&gt;0")+1,0)</f>
        <v>0</v>
      </c>
    </row>
    <row r="1318" spans="41:48" x14ac:dyDescent="0.15">
      <c r="AO1318" s="304">
        <v>37</v>
      </c>
      <c r="AP1318" s="304">
        <v>2</v>
      </c>
      <c r="AQ1318" s="304">
        <v>5</v>
      </c>
      <c r="AR1318" s="306">
        <f ca="1">IF($AQ1318=1,IF(INDIRECT(ADDRESS(($AO1318-1)*3+$AP1318+5,$AQ1318+7))="",0,INDIRECT(ADDRESS(($AO1318-1)*3+$AP1318+5,$AQ1318+7))),IF(INDIRECT(ADDRESS(($AO1318-1)*3+$AP1318+5,$AQ1318+7))="",0,IF(COUNTIF(INDIRECT(ADDRESS(($AO1318-1)*36+($AP1318-1)*12+6,COLUMN())):INDIRECT(ADDRESS(($AO1318-1)*36+($AP1318-1)*12+$AQ1318+4,COLUMN())),INDIRECT(ADDRESS(($AO1318-1)*3+$AP1318+5,$AQ1318+7)))&gt;=1,0,INDIRECT(ADDRESS(($AO1318-1)*3+$AP1318+5,$AQ1318+7)))))</f>
        <v>0</v>
      </c>
      <c r="AS1318" s="304">
        <f ca="1">COUNTIF(INDIRECT("H"&amp;(ROW()+12*(($AO1318-1)*3+$AP1318)-ROW())/12+5):INDIRECT("S"&amp;(ROW()+12*(($AO1318-1)*3+$AP1318)-ROW())/12+5),AR1318)</f>
        <v>0</v>
      </c>
      <c r="AT1318" s="306">
        <f ca="1">IF($AQ1318=1,IF(INDIRECT(ADDRESS(($AO1318-1)*3+$AP1318+5,$AQ1318+20))="",0,INDIRECT(ADDRESS(($AO1318-1)*3+$AP1318+5,$AQ1318+20))),IF(INDIRECT(ADDRESS(($AO1318-1)*3+$AP1318+5,$AQ1318+20))="",0,IF(COUNTIF(INDIRECT(ADDRESS(($AO1318-1)*36+($AP1318-1)*12+6,COLUMN())):INDIRECT(ADDRESS(($AO1318-1)*36+($AP1318-1)*12+$AQ1318+4,COLUMN())),INDIRECT(ADDRESS(($AO1318-1)*3+$AP1318+5,$AQ1318+20)))&gt;=1,0,INDIRECT(ADDRESS(($AO1318-1)*3+$AP1318+5,$AQ1318+20)))))</f>
        <v>0</v>
      </c>
      <c r="AU1318" s="304">
        <f ca="1">COUNTIF(INDIRECT("U"&amp;(ROW()+12*(($AO1318-1)*3+$AP1318)-ROW())/12+5):INDIRECT("AF"&amp;(ROW()+12*(($AO1318-1)*3+$AP1318)-ROW())/12+5),AT1318)</f>
        <v>0</v>
      </c>
      <c r="AV1318" s="304">
        <f ca="1">IF(AND(AR1318+AT1318&gt;0,AS1318+AU1318&gt;0),COUNTIF(AV$6:AV1317,"&gt;0")+1,0)</f>
        <v>0</v>
      </c>
    </row>
    <row r="1319" spans="41:48" x14ac:dyDescent="0.15">
      <c r="AO1319" s="304">
        <v>37</v>
      </c>
      <c r="AP1319" s="304">
        <v>2</v>
      </c>
      <c r="AQ1319" s="304">
        <v>6</v>
      </c>
      <c r="AR1319" s="306">
        <f ca="1">IF($AQ1319=1,IF(INDIRECT(ADDRESS(($AO1319-1)*3+$AP1319+5,$AQ1319+7))="",0,INDIRECT(ADDRESS(($AO1319-1)*3+$AP1319+5,$AQ1319+7))),IF(INDIRECT(ADDRESS(($AO1319-1)*3+$AP1319+5,$AQ1319+7))="",0,IF(COUNTIF(INDIRECT(ADDRESS(($AO1319-1)*36+($AP1319-1)*12+6,COLUMN())):INDIRECT(ADDRESS(($AO1319-1)*36+($AP1319-1)*12+$AQ1319+4,COLUMN())),INDIRECT(ADDRESS(($AO1319-1)*3+$AP1319+5,$AQ1319+7)))&gt;=1,0,INDIRECT(ADDRESS(($AO1319-1)*3+$AP1319+5,$AQ1319+7)))))</f>
        <v>0</v>
      </c>
      <c r="AS1319" s="304">
        <f ca="1">COUNTIF(INDIRECT("H"&amp;(ROW()+12*(($AO1319-1)*3+$AP1319)-ROW())/12+5):INDIRECT("S"&amp;(ROW()+12*(($AO1319-1)*3+$AP1319)-ROW())/12+5),AR1319)</f>
        <v>0</v>
      </c>
      <c r="AT1319" s="306">
        <f ca="1">IF($AQ1319=1,IF(INDIRECT(ADDRESS(($AO1319-1)*3+$AP1319+5,$AQ1319+20))="",0,INDIRECT(ADDRESS(($AO1319-1)*3+$AP1319+5,$AQ1319+20))),IF(INDIRECT(ADDRESS(($AO1319-1)*3+$AP1319+5,$AQ1319+20))="",0,IF(COUNTIF(INDIRECT(ADDRESS(($AO1319-1)*36+($AP1319-1)*12+6,COLUMN())):INDIRECT(ADDRESS(($AO1319-1)*36+($AP1319-1)*12+$AQ1319+4,COLUMN())),INDIRECT(ADDRESS(($AO1319-1)*3+$AP1319+5,$AQ1319+20)))&gt;=1,0,INDIRECT(ADDRESS(($AO1319-1)*3+$AP1319+5,$AQ1319+20)))))</f>
        <v>0</v>
      </c>
      <c r="AU1319" s="304">
        <f ca="1">COUNTIF(INDIRECT("U"&amp;(ROW()+12*(($AO1319-1)*3+$AP1319)-ROW())/12+5):INDIRECT("AF"&amp;(ROW()+12*(($AO1319-1)*3+$AP1319)-ROW())/12+5),AT1319)</f>
        <v>0</v>
      </c>
      <c r="AV1319" s="304">
        <f ca="1">IF(AND(AR1319+AT1319&gt;0,AS1319+AU1319&gt;0),COUNTIF(AV$6:AV1318,"&gt;0")+1,0)</f>
        <v>0</v>
      </c>
    </row>
    <row r="1320" spans="41:48" x14ac:dyDescent="0.15">
      <c r="AO1320" s="304">
        <v>37</v>
      </c>
      <c r="AP1320" s="304">
        <v>2</v>
      </c>
      <c r="AQ1320" s="304">
        <v>7</v>
      </c>
      <c r="AR1320" s="306">
        <f ca="1">IF($AQ1320=1,IF(INDIRECT(ADDRESS(($AO1320-1)*3+$AP1320+5,$AQ1320+7))="",0,INDIRECT(ADDRESS(($AO1320-1)*3+$AP1320+5,$AQ1320+7))),IF(INDIRECT(ADDRESS(($AO1320-1)*3+$AP1320+5,$AQ1320+7))="",0,IF(COUNTIF(INDIRECT(ADDRESS(($AO1320-1)*36+($AP1320-1)*12+6,COLUMN())):INDIRECT(ADDRESS(($AO1320-1)*36+($AP1320-1)*12+$AQ1320+4,COLUMN())),INDIRECT(ADDRESS(($AO1320-1)*3+$AP1320+5,$AQ1320+7)))&gt;=1,0,INDIRECT(ADDRESS(($AO1320-1)*3+$AP1320+5,$AQ1320+7)))))</f>
        <v>0</v>
      </c>
      <c r="AS1320" s="304">
        <f ca="1">COUNTIF(INDIRECT("H"&amp;(ROW()+12*(($AO1320-1)*3+$AP1320)-ROW())/12+5):INDIRECT("S"&amp;(ROW()+12*(($AO1320-1)*3+$AP1320)-ROW())/12+5),AR1320)</f>
        <v>0</v>
      </c>
      <c r="AT1320" s="306">
        <f ca="1">IF($AQ1320=1,IF(INDIRECT(ADDRESS(($AO1320-1)*3+$AP1320+5,$AQ1320+20))="",0,INDIRECT(ADDRESS(($AO1320-1)*3+$AP1320+5,$AQ1320+20))),IF(INDIRECT(ADDRESS(($AO1320-1)*3+$AP1320+5,$AQ1320+20))="",0,IF(COUNTIF(INDIRECT(ADDRESS(($AO1320-1)*36+($AP1320-1)*12+6,COLUMN())):INDIRECT(ADDRESS(($AO1320-1)*36+($AP1320-1)*12+$AQ1320+4,COLUMN())),INDIRECT(ADDRESS(($AO1320-1)*3+$AP1320+5,$AQ1320+20)))&gt;=1,0,INDIRECT(ADDRESS(($AO1320-1)*3+$AP1320+5,$AQ1320+20)))))</f>
        <v>0</v>
      </c>
      <c r="AU1320" s="304">
        <f ca="1">COUNTIF(INDIRECT("U"&amp;(ROW()+12*(($AO1320-1)*3+$AP1320)-ROW())/12+5):INDIRECT("AF"&amp;(ROW()+12*(($AO1320-1)*3+$AP1320)-ROW())/12+5),AT1320)</f>
        <v>0</v>
      </c>
      <c r="AV1320" s="304">
        <f ca="1">IF(AND(AR1320+AT1320&gt;0,AS1320+AU1320&gt;0),COUNTIF(AV$6:AV1319,"&gt;0")+1,0)</f>
        <v>0</v>
      </c>
    </row>
    <row r="1321" spans="41:48" x14ac:dyDescent="0.15">
      <c r="AO1321" s="304">
        <v>37</v>
      </c>
      <c r="AP1321" s="304">
        <v>2</v>
      </c>
      <c r="AQ1321" s="304">
        <v>8</v>
      </c>
      <c r="AR1321" s="306">
        <f ca="1">IF($AQ1321=1,IF(INDIRECT(ADDRESS(($AO1321-1)*3+$AP1321+5,$AQ1321+7))="",0,INDIRECT(ADDRESS(($AO1321-1)*3+$AP1321+5,$AQ1321+7))),IF(INDIRECT(ADDRESS(($AO1321-1)*3+$AP1321+5,$AQ1321+7))="",0,IF(COUNTIF(INDIRECT(ADDRESS(($AO1321-1)*36+($AP1321-1)*12+6,COLUMN())):INDIRECT(ADDRESS(($AO1321-1)*36+($AP1321-1)*12+$AQ1321+4,COLUMN())),INDIRECT(ADDRESS(($AO1321-1)*3+$AP1321+5,$AQ1321+7)))&gt;=1,0,INDIRECT(ADDRESS(($AO1321-1)*3+$AP1321+5,$AQ1321+7)))))</f>
        <v>0</v>
      </c>
      <c r="AS1321" s="304">
        <f ca="1">COUNTIF(INDIRECT("H"&amp;(ROW()+12*(($AO1321-1)*3+$AP1321)-ROW())/12+5):INDIRECT("S"&amp;(ROW()+12*(($AO1321-1)*3+$AP1321)-ROW())/12+5),AR1321)</f>
        <v>0</v>
      </c>
      <c r="AT1321" s="306">
        <f ca="1">IF($AQ1321=1,IF(INDIRECT(ADDRESS(($AO1321-1)*3+$AP1321+5,$AQ1321+20))="",0,INDIRECT(ADDRESS(($AO1321-1)*3+$AP1321+5,$AQ1321+20))),IF(INDIRECT(ADDRESS(($AO1321-1)*3+$AP1321+5,$AQ1321+20))="",0,IF(COUNTIF(INDIRECT(ADDRESS(($AO1321-1)*36+($AP1321-1)*12+6,COLUMN())):INDIRECT(ADDRESS(($AO1321-1)*36+($AP1321-1)*12+$AQ1321+4,COLUMN())),INDIRECT(ADDRESS(($AO1321-1)*3+$AP1321+5,$AQ1321+20)))&gt;=1,0,INDIRECT(ADDRESS(($AO1321-1)*3+$AP1321+5,$AQ1321+20)))))</f>
        <v>0</v>
      </c>
      <c r="AU1321" s="304">
        <f ca="1">COUNTIF(INDIRECT("U"&amp;(ROW()+12*(($AO1321-1)*3+$AP1321)-ROW())/12+5):INDIRECT("AF"&amp;(ROW()+12*(($AO1321-1)*3+$AP1321)-ROW())/12+5),AT1321)</f>
        <v>0</v>
      </c>
      <c r="AV1321" s="304">
        <f ca="1">IF(AND(AR1321+AT1321&gt;0,AS1321+AU1321&gt;0),COUNTIF(AV$6:AV1320,"&gt;0")+1,0)</f>
        <v>0</v>
      </c>
    </row>
    <row r="1322" spans="41:48" x14ac:dyDescent="0.15">
      <c r="AO1322" s="304">
        <v>37</v>
      </c>
      <c r="AP1322" s="304">
        <v>2</v>
      </c>
      <c r="AQ1322" s="304">
        <v>9</v>
      </c>
      <c r="AR1322" s="306">
        <f ca="1">IF($AQ1322=1,IF(INDIRECT(ADDRESS(($AO1322-1)*3+$AP1322+5,$AQ1322+7))="",0,INDIRECT(ADDRESS(($AO1322-1)*3+$AP1322+5,$AQ1322+7))),IF(INDIRECT(ADDRESS(($AO1322-1)*3+$AP1322+5,$AQ1322+7))="",0,IF(COUNTIF(INDIRECT(ADDRESS(($AO1322-1)*36+($AP1322-1)*12+6,COLUMN())):INDIRECT(ADDRESS(($AO1322-1)*36+($AP1322-1)*12+$AQ1322+4,COLUMN())),INDIRECT(ADDRESS(($AO1322-1)*3+$AP1322+5,$AQ1322+7)))&gt;=1,0,INDIRECT(ADDRESS(($AO1322-1)*3+$AP1322+5,$AQ1322+7)))))</f>
        <v>0</v>
      </c>
      <c r="AS1322" s="304">
        <f ca="1">COUNTIF(INDIRECT("H"&amp;(ROW()+12*(($AO1322-1)*3+$AP1322)-ROW())/12+5):INDIRECT("S"&amp;(ROW()+12*(($AO1322-1)*3+$AP1322)-ROW())/12+5),AR1322)</f>
        <v>0</v>
      </c>
      <c r="AT1322" s="306">
        <f ca="1">IF($AQ1322=1,IF(INDIRECT(ADDRESS(($AO1322-1)*3+$AP1322+5,$AQ1322+20))="",0,INDIRECT(ADDRESS(($AO1322-1)*3+$AP1322+5,$AQ1322+20))),IF(INDIRECT(ADDRESS(($AO1322-1)*3+$AP1322+5,$AQ1322+20))="",0,IF(COUNTIF(INDIRECT(ADDRESS(($AO1322-1)*36+($AP1322-1)*12+6,COLUMN())):INDIRECT(ADDRESS(($AO1322-1)*36+($AP1322-1)*12+$AQ1322+4,COLUMN())),INDIRECT(ADDRESS(($AO1322-1)*3+$AP1322+5,$AQ1322+20)))&gt;=1,0,INDIRECT(ADDRESS(($AO1322-1)*3+$AP1322+5,$AQ1322+20)))))</f>
        <v>0</v>
      </c>
      <c r="AU1322" s="304">
        <f ca="1">COUNTIF(INDIRECT("U"&amp;(ROW()+12*(($AO1322-1)*3+$AP1322)-ROW())/12+5):INDIRECT("AF"&amp;(ROW()+12*(($AO1322-1)*3+$AP1322)-ROW())/12+5),AT1322)</f>
        <v>0</v>
      </c>
      <c r="AV1322" s="304">
        <f ca="1">IF(AND(AR1322+AT1322&gt;0,AS1322+AU1322&gt;0),COUNTIF(AV$6:AV1321,"&gt;0")+1,0)</f>
        <v>0</v>
      </c>
    </row>
    <row r="1323" spans="41:48" x14ac:dyDescent="0.15">
      <c r="AO1323" s="304">
        <v>37</v>
      </c>
      <c r="AP1323" s="304">
        <v>2</v>
      </c>
      <c r="AQ1323" s="304">
        <v>10</v>
      </c>
      <c r="AR1323" s="306">
        <f ca="1">IF($AQ1323=1,IF(INDIRECT(ADDRESS(($AO1323-1)*3+$AP1323+5,$AQ1323+7))="",0,INDIRECT(ADDRESS(($AO1323-1)*3+$AP1323+5,$AQ1323+7))),IF(INDIRECT(ADDRESS(($AO1323-1)*3+$AP1323+5,$AQ1323+7))="",0,IF(COUNTIF(INDIRECT(ADDRESS(($AO1323-1)*36+($AP1323-1)*12+6,COLUMN())):INDIRECT(ADDRESS(($AO1323-1)*36+($AP1323-1)*12+$AQ1323+4,COLUMN())),INDIRECT(ADDRESS(($AO1323-1)*3+$AP1323+5,$AQ1323+7)))&gt;=1,0,INDIRECT(ADDRESS(($AO1323-1)*3+$AP1323+5,$AQ1323+7)))))</f>
        <v>0</v>
      </c>
      <c r="AS1323" s="304">
        <f ca="1">COUNTIF(INDIRECT("H"&amp;(ROW()+12*(($AO1323-1)*3+$AP1323)-ROW())/12+5):INDIRECT("S"&amp;(ROW()+12*(($AO1323-1)*3+$AP1323)-ROW())/12+5),AR1323)</f>
        <v>0</v>
      </c>
      <c r="AT1323" s="306">
        <f ca="1">IF($AQ1323=1,IF(INDIRECT(ADDRESS(($AO1323-1)*3+$AP1323+5,$AQ1323+20))="",0,INDIRECT(ADDRESS(($AO1323-1)*3+$AP1323+5,$AQ1323+20))),IF(INDIRECT(ADDRESS(($AO1323-1)*3+$AP1323+5,$AQ1323+20))="",0,IF(COUNTIF(INDIRECT(ADDRESS(($AO1323-1)*36+($AP1323-1)*12+6,COLUMN())):INDIRECT(ADDRESS(($AO1323-1)*36+($AP1323-1)*12+$AQ1323+4,COLUMN())),INDIRECT(ADDRESS(($AO1323-1)*3+$AP1323+5,$AQ1323+20)))&gt;=1,0,INDIRECT(ADDRESS(($AO1323-1)*3+$AP1323+5,$AQ1323+20)))))</f>
        <v>0</v>
      </c>
      <c r="AU1323" s="304">
        <f ca="1">COUNTIF(INDIRECT("U"&amp;(ROW()+12*(($AO1323-1)*3+$AP1323)-ROW())/12+5):INDIRECT("AF"&amp;(ROW()+12*(($AO1323-1)*3+$AP1323)-ROW())/12+5),AT1323)</f>
        <v>0</v>
      </c>
      <c r="AV1323" s="304">
        <f ca="1">IF(AND(AR1323+AT1323&gt;0,AS1323+AU1323&gt;0),COUNTIF(AV$6:AV1322,"&gt;0")+1,0)</f>
        <v>0</v>
      </c>
    </row>
    <row r="1324" spans="41:48" x14ac:dyDescent="0.15">
      <c r="AO1324" s="304">
        <v>37</v>
      </c>
      <c r="AP1324" s="304">
        <v>2</v>
      </c>
      <c r="AQ1324" s="304">
        <v>11</v>
      </c>
      <c r="AR1324" s="306">
        <f ca="1">IF($AQ1324=1,IF(INDIRECT(ADDRESS(($AO1324-1)*3+$AP1324+5,$AQ1324+7))="",0,INDIRECT(ADDRESS(($AO1324-1)*3+$AP1324+5,$AQ1324+7))),IF(INDIRECT(ADDRESS(($AO1324-1)*3+$AP1324+5,$AQ1324+7))="",0,IF(COUNTIF(INDIRECT(ADDRESS(($AO1324-1)*36+($AP1324-1)*12+6,COLUMN())):INDIRECT(ADDRESS(($AO1324-1)*36+($AP1324-1)*12+$AQ1324+4,COLUMN())),INDIRECT(ADDRESS(($AO1324-1)*3+$AP1324+5,$AQ1324+7)))&gt;=1,0,INDIRECT(ADDRESS(($AO1324-1)*3+$AP1324+5,$AQ1324+7)))))</f>
        <v>0</v>
      </c>
      <c r="AS1324" s="304">
        <f ca="1">COUNTIF(INDIRECT("H"&amp;(ROW()+12*(($AO1324-1)*3+$AP1324)-ROW())/12+5):INDIRECT("S"&amp;(ROW()+12*(($AO1324-1)*3+$AP1324)-ROW())/12+5),AR1324)</f>
        <v>0</v>
      </c>
      <c r="AT1324" s="306">
        <f ca="1">IF($AQ1324=1,IF(INDIRECT(ADDRESS(($AO1324-1)*3+$AP1324+5,$AQ1324+20))="",0,INDIRECT(ADDRESS(($AO1324-1)*3+$AP1324+5,$AQ1324+20))),IF(INDIRECT(ADDRESS(($AO1324-1)*3+$AP1324+5,$AQ1324+20))="",0,IF(COUNTIF(INDIRECT(ADDRESS(($AO1324-1)*36+($AP1324-1)*12+6,COLUMN())):INDIRECT(ADDRESS(($AO1324-1)*36+($AP1324-1)*12+$AQ1324+4,COLUMN())),INDIRECT(ADDRESS(($AO1324-1)*3+$AP1324+5,$AQ1324+20)))&gt;=1,0,INDIRECT(ADDRESS(($AO1324-1)*3+$AP1324+5,$AQ1324+20)))))</f>
        <v>0</v>
      </c>
      <c r="AU1324" s="304">
        <f ca="1">COUNTIF(INDIRECT("U"&amp;(ROW()+12*(($AO1324-1)*3+$AP1324)-ROW())/12+5):INDIRECT("AF"&amp;(ROW()+12*(($AO1324-1)*3+$AP1324)-ROW())/12+5),AT1324)</f>
        <v>0</v>
      </c>
      <c r="AV1324" s="304">
        <f ca="1">IF(AND(AR1324+AT1324&gt;0,AS1324+AU1324&gt;0),COUNTIF(AV$6:AV1323,"&gt;0")+1,0)</f>
        <v>0</v>
      </c>
    </row>
    <row r="1325" spans="41:48" x14ac:dyDescent="0.15">
      <c r="AO1325" s="304">
        <v>37</v>
      </c>
      <c r="AP1325" s="304">
        <v>2</v>
      </c>
      <c r="AQ1325" s="304">
        <v>12</v>
      </c>
      <c r="AR1325" s="306">
        <f ca="1">IF($AQ1325=1,IF(INDIRECT(ADDRESS(($AO1325-1)*3+$AP1325+5,$AQ1325+7))="",0,INDIRECT(ADDRESS(($AO1325-1)*3+$AP1325+5,$AQ1325+7))),IF(INDIRECT(ADDRESS(($AO1325-1)*3+$AP1325+5,$AQ1325+7))="",0,IF(COUNTIF(INDIRECT(ADDRESS(($AO1325-1)*36+($AP1325-1)*12+6,COLUMN())):INDIRECT(ADDRESS(($AO1325-1)*36+($AP1325-1)*12+$AQ1325+4,COLUMN())),INDIRECT(ADDRESS(($AO1325-1)*3+$AP1325+5,$AQ1325+7)))&gt;=1,0,INDIRECT(ADDRESS(($AO1325-1)*3+$AP1325+5,$AQ1325+7)))))</f>
        <v>0</v>
      </c>
      <c r="AS1325" s="304">
        <f ca="1">COUNTIF(INDIRECT("H"&amp;(ROW()+12*(($AO1325-1)*3+$AP1325)-ROW())/12+5):INDIRECT("S"&amp;(ROW()+12*(($AO1325-1)*3+$AP1325)-ROW())/12+5),AR1325)</f>
        <v>0</v>
      </c>
      <c r="AT1325" s="306">
        <f ca="1">IF($AQ1325=1,IF(INDIRECT(ADDRESS(($AO1325-1)*3+$AP1325+5,$AQ1325+20))="",0,INDIRECT(ADDRESS(($AO1325-1)*3+$AP1325+5,$AQ1325+20))),IF(INDIRECT(ADDRESS(($AO1325-1)*3+$AP1325+5,$AQ1325+20))="",0,IF(COUNTIF(INDIRECT(ADDRESS(($AO1325-1)*36+($AP1325-1)*12+6,COLUMN())):INDIRECT(ADDRESS(($AO1325-1)*36+($AP1325-1)*12+$AQ1325+4,COLUMN())),INDIRECT(ADDRESS(($AO1325-1)*3+$AP1325+5,$AQ1325+20)))&gt;=1,0,INDIRECT(ADDRESS(($AO1325-1)*3+$AP1325+5,$AQ1325+20)))))</f>
        <v>0</v>
      </c>
      <c r="AU1325" s="304">
        <f ca="1">COUNTIF(INDIRECT("U"&amp;(ROW()+12*(($AO1325-1)*3+$AP1325)-ROW())/12+5):INDIRECT("AF"&amp;(ROW()+12*(($AO1325-1)*3+$AP1325)-ROW())/12+5),AT1325)</f>
        <v>0</v>
      </c>
      <c r="AV1325" s="304">
        <f ca="1">IF(AND(AR1325+AT1325&gt;0,AS1325+AU1325&gt;0),COUNTIF(AV$6:AV1324,"&gt;0")+1,0)</f>
        <v>0</v>
      </c>
    </row>
    <row r="1326" spans="41:48" x14ac:dyDescent="0.15">
      <c r="AO1326" s="304">
        <v>37</v>
      </c>
      <c r="AP1326" s="304">
        <v>3</v>
      </c>
      <c r="AQ1326" s="304">
        <v>1</v>
      </c>
      <c r="AR1326" s="306">
        <f ca="1">IF($AQ1326=1,IF(INDIRECT(ADDRESS(($AO1326-1)*3+$AP1326+5,$AQ1326+7))="",0,INDIRECT(ADDRESS(($AO1326-1)*3+$AP1326+5,$AQ1326+7))),IF(INDIRECT(ADDRESS(($AO1326-1)*3+$AP1326+5,$AQ1326+7))="",0,IF(COUNTIF(INDIRECT(ADDRESS(($AO1326-1)*36+($AP1326-1)*12+6,COLUMN())):INDIRECT(ADDRESS(($AO1326-1)*36+($AP1326-1)*12+$AQ1326+4,COLUMN())),INDIRECT(ADDRESS(($AO1326-1)*3+$AP1326+5,$AQ1326+7)))&gt;=1,0,INDIRECT(ADDRESS(($AO1326-1)*3+$AP1326+5,$AQ1326+7)))))</f>
        <v>0</v>
      </c>
      <c r="AS1326" s="304">
        <f ca="1">COUNTIF(INDIRECT("H"&amp;(ROW()+12*(($AO1326-1)*3+$AP1326)-ROW())/12+5):INDIRECT("S"&amp;(ROW()+12*(($AO1326-1)*3+$AP1326)-ROW())/12+5),AR1326)</f>
        <v>0</v>
      </c>
      <c r="AT1326" s="306">
        <f ca="1">IF($AQ1326=1,IF(INDIRECT(ADDRESS(($AO1326-1)*3+$AP1326+5,$AQ1326+20))="",0,INDIRECT(ADDRESS(($AO1326-1)*3+$AP1326+5,$AQ1326+20))),IF(INDIRECT(ADDRESS(($AO1326-1)*3+$AP1326+5,$AQ1326+20))="",0,IF(COUNTIF(INDIRECT(ADDRESS(($AO1326-1)*36+($AP1326-1)*12+6,COLUMN())):INDIRECT(ADDRESS(($AO1326-1)*36+($AP1326-1)*12+$AQ1326+4,COLUMN())),INDIRECT(ADDRESS(($AO1326-1)*3+$AP1326+5,$AQ1326+20)))&gt;=1,0,INDIRECT(ADDRESS(($AO1326-1)*3+$AP1326+5,$AQ1326+20)))))</f>
        <v>0</v>
      </c>
      <c r="AU1326" s="304">
        <f ca="1">COUNTIF(INDIRECT("U"&amp;(ROW()+12*(($AO1326-1)*3+$AP1326)-ROW())/12+5):INDIRECT("AF"&amp;(ROW()+12*(($AO1326-1)*3+$AP1326)-ROW())/12+5),AT1326)</f>
        <v>0</v>
      </c>
      <c r="AV1326" s="304">
        <f ca="1">IF(AND(AR1326+AT1326&gt;0,AS1326+AU1326&gt;0),COUNTIF(AV$6:AV1325,"&gt;0")+1,0)</f>
        <v>0</v>
      </c>
    </row>
    <row r="1327" spans="41:48" x14ac:dyDescent="0.15">
      <c r="AO1327" s="304">
        <v>37</v>
      </c>
      <c r="AP1327" s="304">
        <v>3</v>
      </c>
      <c r="AQ1327" s="304">
        <v>2</v>
      </c>
      <c r="AR1327" s="306">
        <f ca="1">IF($AQ1327=1,IF(INDIRECT(ADDRESS(($AO1327-1)*3+$AP1327+5,$AQ1327+7))="",0,INDIRECT(ADDRESS(($AO1327-1)*3+$AP1327+5,$AQ1327+7))),IF(INDIRECT(ADDRESS(($AO1327-1)*3+$AP1327+5,$AQ1327+7))="",0,IF(COUNTIF(INDIRECT(ADDRESS(($AO1327-1)*36+($AP1327-1)*12+6,COLUMN())):INDIRECT(ADDRESS(($AO1327-1)*36+($AP1327-1)*12+$AQ1327+4,COLUMN())),INDIRECT(ADDRESS(($AO1327-1)*3+$AP1327+5,$AQ1327+7)))&gt;=1,0,INDIRECT(ADDRESS(($AO1327-1)*3+$AP1327+5,$AQ1327+7)))))</f>
        <v>0</v>
      </c>
      <c r="AS1327" s="304">
        <f ca="1">COUNTIF(INDIRECT("H"&amp;(ROW()+12*(($AO1327-1)*3+$AP1327)-ROW())/12+5):INDIRECT("S"&amp;(ROW()+12*(($AO1327-1)*3+$AP1327)-ROW())/12+5),AR1327)</f>
        <v>0</v>
      </c>
      <c r="AT1327" s="306">
        <f ca="1">IF($AQ1327=1,IF(INDIRECT(ADDRESS(($AO1327-1)*3+$AP1327+5,$AQ1327+20))="",0,INDIRECT(ADDRESS(($AO1327-1)*3+$AP1327+5,$AQ1327+20))),IF(INDIRECT(ADDRESS(($AO1327-1)*3+$AP1327+5,$AQ1327+20))="",0,IF(COUNTIF(INDIRECT(ADDRESS(($AO1327-1)*36+($AP1327-1)*12+6,COLUMN())):INDIRECT(ADDRESS(($AO1327-1)*36+($AP1327-1)*12+$AQ1327+4,COLUMN())),INDIRECT(ADDRESS(($AO1327-1)*3+$AP1327+5,$AQ1327+20)))&gt;=1,0,INDIRECT(ADDRESS(($AO1327-1)*3+$AP1327+5,$AQ1327+20)))))</f>
        <v>0</v>
      </c>
      <c r="AU1327" s="304">
        <f ca="1">COUNTIF(INDIRECT("U"&amp;(ROW()+12*(($AO1327-1)*3+$AP1327)-ROW())/12+5):INDIRECT("AF"&amp;(ROW()+12*(($AO1327-1)*3+$AP1327)-ROW())/12+5),AT1327)</f>
        <v>0</v>
      </c>
      <c r="AV1327" s="304">
        <f ca="1">IF(AND(AR1327+AT1327&gt;0,AS1327+AU1327&gt;0),COUNTIF(AV$6:AV1326,"&gt;0")+1,0)</f>
        <v>0</v>
      </c>
    </row>
    <row r="1328" spans="41:48" x14ac:dyDescent="0.15">
      <c r="AO1328" s="304">
        <v>37</v>
      </c>
      <c r="AP1328" s="304">
        <v>3</v>
      </c>
      <c r="AQ1328" s="304">
        <v>3</v>
      </c>
      <c r="AR1328" s="306">
        <f ca="1">IF($AQ1328=1,IF(INDIRECT(ADDRESS(($AO1328-1)*3+$AP1328+5,$AQ1328+7))="",0,INDIRECT(ADDRESS(($AO1328-1)*3+$AP1328+5,$AQ1328+7))),IF(INDIRECT(ADDRESS(($AO1328-1)*3+$AP1328+5,$AQ1328+7))="",0,IF(COUNTIF(INDIRECT(ADDRESS(($AO1328-1)*36+($AP1328-1)*12+6,COLUMN())):INDIRECT(ADDRESS(($AO1328-1)*36+($AP1328-1)*12+$AQ1328+4,COLUMN())),INDIRECT(ADDRESS(($AO1328-1)*3+$AP1328+5,$AQ1328+7)))&gt;=1,0,INDIRECT(ADDRESS(($AO1328-1)*3+$AP1328+5,$AQ1328+7)))))</f>
        <v>0</v>
      </c>
      <c r="AS1328" s="304">
        <f ca="1">COUNTIF(INDIRECT("H"&amp;(ROW()+12*(($AO1328-1)*3+$AP1328)-ROW())/12+5):INDIRECT("S"&amp;(ROW()+12*(($AO1328-1)*3+$AP1328)-ROW())/12+5),AR1328)</f>
        <v>0</v>
      </c>
      <c r="AT1328" s="306">
        <f ca="1">IF($AQ1328=1,IF(INDIRECT(ADDRESS(($AO1328-1)*3+$AP1328+5,$AQ1328+20))="",0,INDIRECT(ADDRESS(($AO1328-1)*3+$AP1328+5,$AQ1328+20))),IF(INDIRECT(ADDRESS(($AO1328-1)*3+$AP1328+5,$AQ1328+20))="",0,IF(COUNTIF(INDIRECT(ADDRESS(($AO1328-1)*36+($AP1328-1)*12+6,COLUMN())):INDIRECT(ADDRESS(($AO1328-1)*36+($AP1328-1)*12+$AQ1328+4,COLUMN())),INDIRECT(ADDRESS(($AO1328-1)*3+$AP1328+5,$AQ1328+20)))&gt;=1,0,INDIRECT(ADDRESS(($AO1328-1)*3+$AP1328+5,$AQ1328+20)))))</f>
        <v>0</v>
      </c>
      <c r="AU1328" s="304">
        <f ca="1">COUNTIF(INDIRECT("U"&amp;(ROW()+12*(($AO1328-1)*3+$AP1328)-ROW())/12+5):INDIRECT("AF"&amp;(ROW()+12*(($AO1328-1)*3+$AP1328)-ROW())/12+5),AT1328)</f>
        <v>0</v>
      </c>
      <c r="AV1328" s="304">
        <f ca="1">IF(AND(AR1328+AT1328&gt;0,AS1328+AU1328&gt;0),COUNTIF(AV$6:AV1327,"&gt;0")+1,0)</f>
        <v>0</v>
      </c>
    </row>
    <row r="1329" spans="41:48" x14ac:dyDescent="0.15">
      <c r="AO1329" s="304">
        <v>37</v>
      </c>
      <c r="AP1329" s="304">
        <v>3</v>
      </c>
      <c r="AQ1329" s="304">
        <v>4</v>
      </c>
      <c r="AR1329" s="306">
        <f ca="1">IF($AQ1329=1,IF(INDIRECT(ADDRESS(($AO1329-1)*3+$AP1329+5,$AQ1329+7))="",0,INDIRECT(ADDRESS(($AO1329-1)*3+$AP1329+5,$AQ1329+7))),IF(INDIRECT(ADDRESS(($AO1329-1)*3+$AP1329+5,$AQ1329+7))="",0,IF(COUNTIF(INDIRECT(ADDRESS(($AO1329-1)*36+($AP1329-1)*12+6,COLUMN())):INDIRECT(ADDRESS(($AO1329-1)*36+($AP1329-1)*12+$AQ1329+4,COLUMN())),INDIRECT(ADDRESS(($AO1329-1)*3+$AP1329+5,$AQ1329+7)))&gt;=1,0,INDIRECT(ADDRESS(($AO1329-1)*3+$AP1329+5,$AQ1329+7)))))</f>
        <v>0</v>
      </c>
      <c r="AS1329" s="304">
        <f ca="1">COUNTIF(INDIRECT("H"&amp;(ROW()+12*(($AO1329-1)*3+$AP1329)-ROW())/12+5):INDIRECT("S"&amp;(ROW()+12*(($AO1329-1)*3+$AP1329)-ROW())/12+5),AR1329)</f>
        <v>0</v>
      </c>
      <c r="AT1329" s="306">
        <f ca="1">IF($AQ1329=1,IF(INDIRECT(ADDRESS(($AO1329-1)*3+$AP1329+5,$AQ1329+20))="",0,INDIRECT(ADDRESS(($AO1329-1)*3+$AP1329+5,$AQ1329+20))),IF(INDIRECT(ADDRESS(($AO1329-1)*3+$AP1329+5,$AQ1329+20))="",0,IF(COUNTIF(INDIRECT(ADDRESS(($AO1329-1)*36+($AP1329-1)*12+6,COLUMN())):INDIRECT(ADDRESS(($AO1329-1)*36+($AP1329-1)*12+$AQ1329+4,COLUMN())),INDIRECT(ADDRESS(($AO1329-1)*3+$AP1329+5,$AQ1329+20)))&gt;=1,0,INDIRECT(ADDRESS(($AO1329-1)*3+$AP1329+5,$AQ1329+20)))))</f>
        <v>0</v>
      </c>
      <c r="AU1329" s="304">
        <f ca="1">COUNTIF(INDIRECT("U"&amp;(ROW()+12*(($AO1329-1)*3+$AP1329)-ROW())/12+5):INDIRECT("AF"&amp;(ROW()+12*(($AO1329-1)*3+$AP1329)-ROW())/12+5),AT1329)</f>
        <v>0</v>
      </c>
      <c r="AV1329" s="304">
        <f ca="1">IF(AND(AR1329+AT1329&gt;0,AS1329+AU1329&gt;0),COUNTIF(AV$6:AV1328,"&gt;0")+1,0)</f>
        <v>0</v>
      </c>
    </row>
    <row r="1330" spans="41:48" x14ac:dyDescent="0.15">
      <c r="AO1330" s="304">
        <v>37</v>
      </c>
      <c r="AP1330" s="304">
        <v>3</v>
      </c>
      <c r="AQ1330" s="304">
        <v>5</v>
      </c>
      <c r="AR1330" s="306">
        <f ca="1">IF($AQ1330=1,IF(INDIRECT(ADDRESS(($AO1330-1)*3+$AP1330+5,$AQ1330+7))="",0,INDIRECT(ADDRESS(($AO1330-1)*3+$AP1330+5,$AQ1330+7))),IF(INDIRECT(ADDRESS(($AO1330-1)*3+$AP1330+5,$AQ1330+7))="",0,IF(COUNTIF(INDIRECT(ADDRESS(($AO1330-1)*36+($AP1330-1)*12+6,COLUMN())):INDIRECT(ADDRESS(($AO1330-1)*36+($AP1330-1)*12+$AQ1330+4,COLUMN())),INDIRECT(ADDRESS(($AO1330-1)*3+$AP1330+5,$AQ1330+7)))&gt;=1,0,INDIRECT(ADDRESS(($AO1330-1)*3+$AP1330+5,$AQ1330+7)))))</f>
        <v>0</v>
      </c>
      <c r="AS1330" s="304">
        <f ca="1">COUNTIF(INDIRECT("H"&amp;(ROW()+12*(($AO1330-1)*3+$AP1330)-ROW())/12+5):INDIRECT("S"&amp;(ROW()+12*(($AO1330-1)*3+$AP1330)-ROW())/12+5),AR1330)</f>
        <v>0</v>
      </c>
      <c r="AT1330" s="306">
        <f ca="1">IF($AQ1330=1,IF(INDIRECT(ADDRESS(($AO1330-1)*3+$AP1330+5,$AQ1330+20))="",0,INDIRECT(ADDRESS(($AO1330-1)*3+$AP1330+5,$AQ1330+20))),IF(INDIRECT(ADDRESS(($AO1330-1)*3+$AP1330+5,$AQ1330+20))="",0,IF(COUNTIF(INDIRECT(ADDRESS(($AO1330-1)*36+($AP1330-1)*12+6,COLUMN())):INDIRECT(ADDRESS(($AO1330-1)*36+($AP1330-1)*12+$AQ1330+4,COLUMN())),INDIRECT(ADDRESS(($AO1330-1)*3+$AP1330+5,$AQ1330+20)))&gt;=1,0,INDIRECT(ADDRESS(($AO1330-1)*3+$AP1330+5,$AQ1330+20)))))</f>
        <v>0</v>
      </c>
      <c r="AU1330" s="304">
        <f ca="1">COUNTIF(INDIRECT("U"&amp;(ROW()+12*(($AO1330-1)*3+$AP1330)-ROW())/12+5):INDIRECT("AF"&amp;(ROW()+12*(($AO1330-1)*3+$AP1330)-ROW())/12+5),AT1330)</f>
        <v>0</v>
      </c>
      <c r="AV1330" s="304">
        <f ca="1">IF(AND(AR1330+AT1330&gt;0,AS1330+AU1330&gt;0),COUNTIF(AV$6:AV1329,"&gt;0")+1,0)</f>
        <v>0</v>
      </c>
    </row>
    <row r="1331" spans="41:48" x14ac:dyDescent="0.15">
      <c r="AO1331" s="304">
        <v>37</v>
      </c>
      <c r="AP1331" s="304">
        <v>3</v>
      </c>
      <c r="AQ1331" s="304">
        <v>6</v>
      </c>
      <c r="AR1331" s="306">
        <f ca="1">IF($AQ1331=1,IF(INDIRECT(ADDRESS(($AO1331-1)*3+$AP1331+5,$AQ1331+7))="",0,INDIRECT(ADDRESS(($AO1331-1)*3+$AP1331+5,$AQ1331+7))),IF(INDIRECT(ADDRESS(($AO1331-1)*3+$AP1331+5,$AQ1331+7))="",0,IF(COUNTIF(INDIRECT(ADDRESS(($AO1331-1)*36+($AP1331-1)*12+6,COLUMN())):INDIRECT(ADDRESS(($AO1331-1)*36+($AP1331-1)*12+$AQ1331+4,COLUMN())),INDIRECT(ADDRESS(($AO1331-1)*3+$AP1331+5,$AQ1331+7)))&gt;=1,0,INDIRECT(ADDRESS(($AO1331-1)*3+$AP1331+5,$AQ1331+7)))))</f>
        <v>0</v>
      </c>
      <c r="AS1331" s="304">
        <f ca="1">COUNTIF(INDIRECT("H"&amp;(ROW()+12*(($AO1331-1)*3+$AP1331)-ROW())/12+5):INDIRECT("S"&amp;(ROW()+12*(($AO1331-1)*3+$AP1331)-ROW())/12+5),AR1331)</f>
        <v>0</v>
      </c>
      <c r="AT1331" s="306">
        <f ca="1">IF($AQ1331=1,IF(INDIRECT(ADDRESS(($AO1331-1)*3+$AP1331+5,$AQ1331+20))="",0,INDIRECT(ADDRESS(($AO1331-1)*3+$AP1331+5,$AQ1331+20))),IF(INDIRECT(ADDRESS(($AO1331-1)*3+$AP1331+5,$AQ1331+20))="",0,IF(COUNTIF(INDIRECT(ADDRESS(($AO1331-1)*36+($AP1331-1)*12+6,COLUMN())):INDIRECT(ADDRESS(($AO1331-1)*36+($AP1331-1)*12+$AQ1331+4,COLUMN())),INDIRECT(ADDRESS(($AO1331-1)*3+$AP1331+5,$AQ1331+20)))&gt;=1,0,INDIRECT(ADDRESS(($AO1331-1)*3+$AP1331+5,$AQ1331+20)))))</f>
        <v>0</v>
      </c>
      <c r="AU1331" s="304">
        <f ca="1">COUNTIF(INDIRECT("U"&amp;(ROW()+12*(($AO1331-1)*3+$AP1331)-ROW())/12+5):INDIRECT("AF"&amp;(ROW()+12*(($AO1331-1)*3+$AP1331)-ROW())/12+5),AT1331)</f>
        <v>0</v>
      </c>
      <c r="AV1331" s="304">
        <f ca="1">IF(AND(AR1331+AT1331&gt;0,AS1331+AU1331&gt;0),COUNTIF(AV$6:AV1330,"&gt;0")+1,0)</f>
        <v>0</v>
      </c>
    </row>
    <row r="1332" spans="41:48" x14ac:dyDescent="0.15">
      <c r="AO1332" s="304">
        <v>37</v>
      </c>
      <c r="AP1332" s="304">
        <v>3</v>
      </c>
      <c r="AQ1332" s="304">
        <v>7</v>
      </c>
      <c r="AR1332" s="306">
        <f ca="1">IF($AQ1332=1,IF(INDIRECT(ADDRESS(($AO1332-1)*3+$AP1332+5,$AQ1332+7))="",0,INDIRECT(ADDRESS(($AO1332-1)*3+$AP1332+5,$AQ1332+7))),IF(INDIRECT(ADDRESS(($AO1332-1)*3+$AP1332+5,$AQ1332+7))="",0,IF(COUNTIF(INDIRECT(ADDRESS(($AO1332-1)*36+($AP1332-1)*12+6,COLUMN())):INDIRECT(ADDRESS(($AO1332-1)*36+($AP1332-1)*12+$AQ1332+4,COLUMN())),INDIRECT(ADDRESS(($AO1332-1)*3+$AP1332+5,$AQ1332+7)))&gt;=1,0,INDIRECT(ADDRESS(($AO1332-1)*3+$AP1332+5,$AQ1332+7)))))</f>
        <v>0</v>
      </c>
      <c r="AS1332" s="304">
        <f ca="1">COUNTIF(INDIRECT("H"&amp;(ROW()+12*(($AO1332-1)*3+$AP1332)-ROW())/12+5):INDIRECT("S"&amp;(ROW()+12*(($AO1332-1)*3+$AP1332)-ROW())/12+5),AR1332)</f>
        <v>0</v>
      </c>
      <c r="AT1332" s="306">
        <f ca="1">IF($AQ1332=1,IF(INDIRECT(ADDRESS(($AO1332-1)*3+$AP1332+5,$AQ1332+20))="",0,INDIRECT(ADDRESS(($AO1332-1)*3+$AP1332+5,$AQ1332+20))),IF(INDIRECT(ADDRESS(($AO1332-1)*3+$AP1332+5,$AQ1332+20))="",0,IF(COUNTIF(INDIRECT(ADDRESS(($AO1332-1)*36+($AP1332-1)*12+6,COLUMN())):INDIRECT(ADDRESS(($AO1332-1)*36+($AP1332-1)*12+$AQ1332+4,COLUMN())),INDIRECT(ADDRESS(($AO1332-1)*3+$AP1332+5,$AQ1332+20)))&gt;=1,0,INDIRECT(ADDRESS(($AO1332-1)*3+$AP1332+5,$AQ1332+20)))))</f>
        <v>0</v>
      </c>
      <c r="AU1332" s="304">
        <f ca="1">COUNTIF(INDIRECT("U"&amp;(ROW()+12*(($AO1332-1)*3+$AP1332)-ROW())/12+5):INDIRECT("AF"&amp;(ROW()+12*(($AO1332-1)*3+$AP1332)-ROW())/12+5),AT1332)</f>
        <v>0</v>
      </c>
      <c r="AV1332" s="304">
        <f ca="1">IF(AND(AR1332+AT1332&gt;0,AS1332+AU1332&gt;0),COUNTIF(AV$6:AV1331,"&gt;0")+1,0)</f>
        <v>0</v>
      </c>
    </row>
    <row r="1333" spans="41:48" x14ac:dyDescent="0.15">
      <c r="AO1333" s="304">
        <v>37</v>
      </c>
      <c r="AP1333" s="304">
        <v>3</v>
      </c>
      <c r="AQ1333" s="304">
        <v>8</v>
      </c>
      <c r="AR1333" s="306">
        <f ca="1">IF($AQ1333=1,IF(INDIRECT(ADDRESS(($AO1333-1)*3+$AP1333+5,$AQ1333+7))="",0,INDIRECT(ADDRESS(($AO1333-1)*3+$AP1333+5,$AQ1333+7))),IF(INDIRECT(ADDRESS(($AO1333-1)*3+$AP1333+5,$AQ1333+7))="",0,IF(COUNTIF(INDIRECT(ADDRESS(($AO1333-1)*36+($AP1333-1)*12+6,COLUMN())):INDIRECT(ADDRESS(($AO1333-1)*36+($AP1333-1)*12+$AQ1333+4,COLUMN())),INDIRECT(ADDRESS(($AO1333-1)*3+$AP1333+5,$AQ1333+7)))&gt;=1,0,INDIRECT(ADDRESS(($AO1333-1)*3+$AP1333+5,$AQ1333+7)))))</f>
        <v>0</v>
      </c>
      <c r="AS1333" s="304">
        <f ca="1">COUNTIF(INDIRECT("H"&amp;(ROW()+12*(($AO1333-1)*3+$AP1333)-ROW())/12+5):INDIRECT("S"&amp;(ROW()+12*(($AO1333-1)*3+$AP1333)-ROW())/12+5),AR1333)</f>
        <v>0</v>
      </c>
      <c r="AT1333" s="306">
        <f ca="1">IF($AQ1333=1,IF(INDIRECT(ADDRESS(($AO1333-1)*3+$AP1333+5,$AQ1333+20))="",0,INDIRECT(ADDRESS(($AO1333-1)*3+$AP1333+5,$AQ1333+20))),IF(INDIRECT(ADDRESS(($AO1333-1)*3+$AP1333+5,$AQ1333+20))="",0,IF(COUNTIF(INDIRECT(ADDRESS(($AO1333-1)*36+($AP1333-1)*12+6,COLUMN())):INDIRECT(ADDRESS(($AO1333-1)*36+($AP1333-1)*12+$AQ1333+4,COLUMN())),INDIRECT(ADDRESS(($AO1333-1)*3+$AP1333+5,$AQ1333+20)))&gt;=1,0,INDIRECT(ADDRESS(($AO1333-1)*3+$AP1333+5,$AQ1333+20)))))</f>
        <v>0</v>
      </c>
      <c r="AU1333" s="304">
        <f ca="1">COUNTIF(INDIRECT("U"&amp;(ROW()+12*(($AO1333-1)*3+$AP1333)-ROW())/12+5):INDIRECT("AF"&amp;(ROW()+12*(($AO1333-1)*3+$AP1333)-ROW())/12+5),AT1333)</f>
        <v>0</v>
      </c>
      <c r="AV1333" s="304">
        <f ca="1">IF(AND(AR1333+AT1333&gt;0,AS1333+AU1333&gt;0),COUNTIF(AV$6:AV1332,"&gt;0")+1,0)</f>
        <v>0</v>
      </c>
    </row>
    <row r="1334" spans="41:48" x14ac:dyDescent="0.15">
      <c r="AO1334" s="304">
        <v>37</v>
      </c>
      <c r="AP1334" s="304">
        <v>3</v>
      </c>
      <c r="AQ1334" s="304">
        <v>9</v>
      </c>
      <c r="AR1334" s="306">
        <f ca="1">IF($AQ1334=1,IF(INDIRECT(ADDRESS(($AO1334-1)*3+$AP1334+5,$AQ1334+7))="",0,INDIRECT(ADDRESS(($AO1334-1)*3+$AP1334+5,$AQ1334+7))),IF(INDIRECT(ADDRESS(($AO1334-1)*3+$AP1334+5,$AQ1334+7))="",0,IF(COUNTIF(INDIRECT(ADDRESS(($AO1334-1)*36+($AP1334-1)*12+6,COLUMN())):INDIRECT(ADDRESS(($AO1334-1)*36+($AP1334-1)*12+$AQ1334+4,COLUMN())),INDIRECT(ADDRESS(($AO1334-1)*3+$AP1334+5,$AQ1334+7)))&gt;=1,0,INDIRECT(ADDRESS(($AO1334-1)*3+$AP1334+5,$AQ1334+7)))))</f>
        <v>0</v>
      </c>
      <c r="AS1334" s="304">
        <f ca="1">COUNTIF(INDIRECT("H"&amp;(ROW()+12*(($AO1334-1)*3+$AP1334)-ROW())/12+5):INDIRECT("S"&amp;(ROW()+12*(($AO1334-1)*3+$AP1334)-ROW())/12+5),AR1334)</f>
        <v>0</v>
      </c>
      <c r="AT1334" s="306">
        <f ca="1">IF($AQ1334=1,IF(INDIRECT(ADDRESS(($AO1334-1)*3+$AP1334+5,$AQ1334+20))="",0,INDIRECT(ADDRESS(($AO1334-1)*3+$AP1334+5,$AQ1334+20))),IF(INDIRECT(ADDRESS(($AO1334-1)*3+$AP1334+5,$AQ1334+20))="",0,IF(COUNTIF(INDIRECT(ADDRESS(($AO1334-1)*36+($AP1334-1)*12+6,COLUMN())):INDIRECT(ADDRESS(($AO1334-1)*36+($AP1334-1)*12+$AQ1334+4,COLUMN())),INDIRECT(ADDRESS(($AO1334-1)*3+$AP1334+5,$AQ1334+20)))&gt;=1,0,INDIRECT(ADDRESS(($AO1334-1)*3+$AP1334+5,$AQ1334+20)))))</f>
        <v>0</v>
      </c>
      <c r="AU1334" s="304">
        <f ca="1">COUNTIF(INDIRECT("U"&amp;(ROW()+12*(($AO1334-1)*3+$AP1334)-ROW())/12+5):INDIRECT("AF"&amp;(ROW()+12*(($AO1334-1)*3+$AP1334)-ROW())/12+5),AT1334)</f>
        <v>0</v>
      </c>
      <c r="AV1334" s="304">
        <f ca="1">IF(AND(AR1334+AT1334&gt;0,AS1334+AU1334&gt;0),COUNTIF(AV$6:AV1333,"&gt;0")+1,0)</f>
        <v>0</v>
      </c>
    </row>
    <row r="1335" spans="41:48" x14ac:dyDescent="0.15">
      <c r="AO1335" s="304">
        <v>37</v>
      </c>
      <c r="AP1335" s="304">
        <v>3</v>
      </c>
      <c r="AQ1335" s="304">
        <v>10</v>
      </c>
      <c r="AR1335" s="306">
        <f ca="1">IF($AQ1335=1,IF(INDIRECT(ADDRESS(($AO1335-1)*3+$AP1335+5,$AQ1335+7))="",0,INDIRECT(ADDRESS(($AO1335-1)*3+$AP1335+5,$AQ1335+7))),IF(INDIRECT(ADDRESS(($AO1335-1)*3+$AP1335+5,$AQ1335+7))="",0,IF(COUNTIF(INDIRECT(ADDRESS(($AO1335-1)*36+($AP1335-1)*12+6,COLUMN())):INDIRECT(ADDRESS(($AO1335-1)*36+($AP1335-1)*12+$AQ1335+4,COLUMN())),INDIRECT(ADDRESS(($AO1335-1)*3+$AP1335+5,$AQ1335+7)))&gt;=1,0,INDIRECT(ADDRESS(($AO1335-1)*3+$AP1335+5,$AQ1335+7)))))</f>
        <v>0</v>
      </c>
      <c r="AS1335" s="304">
        <f ca="1">COUNTIF(INDIRECT("H"&amp;(ROW()+12*(($AO1335-1)*3+$AP1335)-ROW())/12+5):INDIRECT("S"&amp;(ROW()+12*(($AO1335-1)*3+$AP1335)-ROW())/12+5),AR1335)</f>
        <v>0</v>
      </c>
      <c r="AT1335" s="306">
        <f ca="1">IF($AQ1335=1,IF(INDIRECT(ADDRESS(($AO1335-1)*3+$AP1335+5,$AQ1335+20))="",0,INDIRECT(ADDRESS(($AO1335-1)*3+$AP1335+5,$AQ1335+20))),IF(INDIRECT(ADDRESS(($AO1335-1)*3+$AP1335+5,$AQ1335+20))="",0,IF(COUNTIF(INDIRECT(ADDRESS(($AO1335-1)*36+($AP1335-1)*12+6,COLUMN())):INDIRECT(ADDRESS(($AO1335-1)*36+($AP1335-1)*12+$AQ1335+4,COLUMN())),INDIRECT(ADDRESS(($AO1335-1)*3+$AP1335+5,$AQ1335+20)))&gt;=1,0,INDIRECT(ADDRESS(($AO1335-1)*3+$AP1335+5,$AQ1335+20)))))</f>
        <v>0</v>
      </c>
      <c r="AU1335" s="304">
        <f ca="1">COUNTIF(INDIRECT("U"&amp;(ROW()+12*(($AO1335-1)*3+$AP1335)-ROW())/12+5):INDIRECT("AF"&amp;(ROW()+12*(($AO1335-1)*3+$AP1335)-ROW())/12+5),AT1335)</f>
        <v>0</v>
      </c>
      <c r="AV1335" s="304">
        <f ca="1">IF(AND(AR1335+AT1335&gt;0,AS1335+AU1335&gt;0),COUNTIF(AV$6:AV1334,"&gt;0")+1,0)</f>
        <v>0</v>
      </c>
    </row>
    <row r="1336" spans="41:48" x14ac:dyDescent="0.15">
      <c r="AO1336" s="304">
        <v>37</v>
      </c>
      <c r="AP1336" s="304">
        <v>3</v>
      </c>
      <c r="AQ1336" s="304">
        <v>11</v>
      </c>
      <c r="AR1336" s="306">
        <f ca="1">IF($AQ1336=1,IF(INDIRECT(ADDRESS(($AO1336-1)*3+$AP1336+5,$AQ1336+7))="",0,INDIRECT(ADDRESS(($AO1336-1)*3+$AP1336+5,$AQ1336+7))),IF(INDIRECT(ADDRESS(($AO1336-1)*3+$AP1336+5,$AQ1336+7))="",0,IF(COUNTIF(INDIRECT(ADDRESS(($AO1336-1)*36+($AP1336-1)*12+6,COLUMN())):INDIRECT(ADDRESS(($AO1336-1)*36+($AP1336-1)*12+$AQ1336+4,COLUMN())),INDIRECT(ADDRESS(($AO1336-1)*3+$AP1336+5,$AQ1336+7)))&gt;=1,0,INDIRECT(ADDRESS(($AO1336-1)*3+$AP1336+5,$AQ1336+7)))))</f>
        <v>0</v>
      </c>
      <c r="AS1336" s="304">
        <f ca="1">COUNTIF(INDIRECT("H"&amp;(ROW()+12*(($AO1336-1)*3+$AP1336)-ROW())/12+5):INDIRECT("S"&amp;(ROW()+12*(($AO1336-1)*3+$AP1336)-ROW())/12+5),AR1336)</f>
        <v>0</v>
      </c>
      <c r="AT1336" s="306">
        <f ca="1">IF($AQ1336=1,IF(INDIRECT(ADDRESS(($AO1336-1)*3+$AP1336+5,$AQ1336+20))="",0,INDIRECT(ADDRESS(($AO1336-1)*3+$AP1336+5,$AQ1336+20))),IF(INDIRECT(ADDRESS(($AO1336-1)*3+$AP1336+5,$AQ1336+20))="",0,IF(COUNTIF(INDIRECT(ADDRESS(($AO1336-1)*36+($AP1336-1)*12+6,COLUMN())):INDIRECT(ADDRESS(($AO1336-1)*36+($AP1336-1)*12+$AQ1336+4,COLUMN())),INDIRECT(ADDRESS(($AO1336-1)*3+$AP1336+5,$AQ1336+20)))&gt;=1,0,INDIRECT(ADDRESS(($AO1336-1)*3+$AP1336+5,$AQ1336+20)))))</f>
        <v>0</v>
      </c>
      <c r="AU1336" s="304">
        <f ca="1">COUNTIF(INDIRECT("U"&amp;(ROW()+12*(($AO1336-1)*3+$AP1336)-ROW())/12+5):INDIRECT("AF"&amp;(ROW()+12*(($AO1336-1)*3+$AP1336)-ROW())/12+5),AT1336)</f>
        <v>0</v>
      </c>
      <c r="AV1336" s="304">
        <f ca="1">IF(AND(AR1336+AT1336&gt;0,AS1336+AU1336&gt;0),COUNTIF(AV$6:AV1335,"&gt;0")+1,0)</f>
        <v>0</v>
      </c>
    </row>
    <row r="1337" spans="41:48" x14ac:dyDescent="0.15">
      <c r="AO1337" s="304">
        <v>37</v>
      </c>
      <c r="AP1337" s="304">
        <v>3</v>
      </c>
      <c r="AQ1337" s="304">
        <v>12</v>
      </c>
      <c r="AR1337" s="306">
        <f ca="1">IF($AQ1337=1,IF(INDIRECT(ADDRESS(($AO1337-1)*3+$AP1337+5,$AQ1337+7))="",0,INDIRECT(ADDRESS(($AO1337-1)*3+$AP1337+5,$AQ1337+7))),IF(INDIRECT(ADDRESS(($AO1337-1)*3+$AP1337+5,$AQ1337+7))="",0,IF(COUNTIF(INDIRECT(ADDRESS(($AO1337-1)*36+($AP1337-1)*12+6,COLUMN())):INDIRECT(ADDRESS(($AO1337-1)*36+($AP1337-1)*12+$AQ1337+4,COLUMN())),INDIRECT(ADDRESS(($AO1337-1)*3+$AP1337+5,$AQ1337+7)))&gt;=1,0,INDIRECT(ADDRESS(($AO1337-1)*3+$AP1337+5,$AQ1337+7)))))</f>
        <v>0</v>
      </c>
      <c r="AS1337" s="304">
        <f ca="1">COUNTIF(INDIRECT("H"&amp;(ROW()+12*(($AO1337-1)*3+$AP1337)-ROW())/12+5):INDIRECT("S"&amp;(ROW()+12*(($AO1337-1)*3+$AP1337)-ROW())/12+5),AR1337)</f>
        <v>0</v>
      </c>
      <c r="AT1337" s="306">
        <f ca="1">IF($AQ1337=1,IF(INDIRECT(ADDRESS(($AO1337-1)*3+$AP1337+5,$AQ1337+20))="",0,INDIRECT(ADDRESS(($AO1337-1)*3+$AP1337+5,$AQ1337+20))),IF(INDIRECT(ADDRESS(($AO1337-1)*3+$AP1337+5,$AQ1337+20))="",0,IF(COUNTIF(INDIRECT(ADDRESS(($AO1337-1)*36+($AP1337-1)*12+6,COLUMN())):INDIRECT(ADDRESS(($AO1337-1)*36+($AP1337-1)*12+$AQ1337+4,COLUMN())),INDIRECT(ADDRESS(($AO1337-1)*3+$AP1337+5,$AQ1337+20)))&gt;=1,0,INDIRECT(ADDRESS(($AO1337-1)*3+$AP1337+5,$AQ1337+20)))))</f>
        <v>0</v>
      </c>
      <c r="AU1337" s="304">
        <f ca="1">COUNTIF(INDIRECT("U"&amp;(ROW()+12*(($AO1337-1)*3+$AP1337)-ROW())/12+5):INDIRECT("AF"&amp;(ROW()+12*(($AO1337-1)*3+$AP1337)-ROW())/12+5),AT1337)</f>
        <v>0</v>
      </c>
      <c r="AV1337" s="304">
        <f ca="1">IF(AND(AR1337+AT1337&gt;0,AS1337+AU1337&gt;0),COUNTIF(AV$6:AV1336,"&gt;0")+1,0)</f>
        <v>0</v>
      </c>
    </row>
    <row r="1338" spans="41:48" x14ac:dyDescent="0.15">
      <c r="AO1338" s="304">
        <v>38</v>
      </c>
      <c r="AP1338" s="304">
        <v>1</v>
      </c>
      <c r="AQ1338" s="304">
        <v>1</v>
      </c>
      <c r="AR1338" s="306">
        <f ca="1">IF($AQ1338=1,IF(INDIRECT(ADDRESS(($AO1338-1)*3+$AP1338+5,$AQ1338+7))="",0,INDIRECT(ADDRESS(($AO1338-1)*3+$AP1338+5,$AQ1338+7))),IF(INDIRECT(ADDRESS(($AO1338-1)*3+$AP1338+5,$AQ1338+7))="",0,IF(COUNTIF(INDIRECT(ADDRESS(($AO1338-1)*36+($AP1338-1)*12+6,COLUMN())):INDIRECT(ADDRESS(($AO1338-1)*36+($AP1338-1)*12+$AQ1338+4,COLUMN())),INDIRECT(ADDRESS(($AO1338-1)*3+$AP1338+5,$AQ1338+7)))&gt;=1,0,INDIRECT(ADDRESS(($AO1338-1)*3+$AP1338+5,$AQ1338+7)))))</f>
        <v>0</v>
      </c>
      <c r="AS1338" s="304">
        <f ca="1">COUNTIF(INDIRECT("H"&amp;(ROW()+12*(($AO1338-1)*3+$AP1338)-ROW())/12+5):INDIRECT("S"&amp;(ROW()+12*(($AO1338-1)*3+$AP1338)-ROW())/12+5),AR1338)</f>
        <v>0</v>
      </c>
      <c r="AT1338" s="306">
        <f ca="1">IF($AQ1338=1,IF(INDIRECT(ADDRESS(($AO1338-1)*3+$AP1338+5,$AQ1338+20))="",0,INDIRECT(ADDRESS(($AO1338-1)*3+$AP1338+5,$AQ1338+20))),IF(INDIRECT(ADDRESS(($AO1338-1)*3+$AP1338+5,$AQ1338+20))="",0,IF(COUNTIF(INDIRECT(ADDRESS(($AO1338-1)*36+($AP1338-1)*12+6,COLUMN())):INDIRECT(ADDRESS(($AO1338-1)*36+($AP1338-1)*12+$AQ1338+4,COLUMN())),INDIRECT(ADDRESS(($AO1338-1)*3+$AP1338+5,$AQ1338+20)))&gt;=1,0,INDIRECT(ADDRESS(($AO1338-1)*3+$AP1338+5,$AQ1338+20)))))</f>
        <v>0</v>
      </c>
      <c r="AU1338" s="304">
        <f ca="1">COUNTIF(INDIRECT("U"&amp;(ROW()+12*(($AO1338-1)*3+$AP1338)-ROW())/12+5):INDIRECT("AF"&amp;(ROW()+12*(($AO1338-1)*3+$AP1338)-ROW())/12+5),AT1338)</f>
        <v>0</v>
      </c>
      <c r="AV1338" s="304">
        <f ca="1">IF(AND(AR1338+AT1338&gt;0,AS1338+AU1338&gt;0),COUNTIF(AV$6:AV1337,"&gt;0")+1,0)</f>
        <v>0</v>
      </c>
    </row>
    <row r="1339" spans="41:48" x14ac:dyDescent="0.15">
      <c r="AO1339" s="304">
        <v>38</v>
      </c>
      <c r="AP1339" s="304">
        <v>1</v>
      </c>
      <c r="AQ1339" s="304">
        <v>2</v>
      </c>
      <c r="AR1339" s="306">
        <f ca="1">IF($AQ1339=1,IF(INDIRECT(ADDRESS(($AO1339-1)*3+$AP1339+5,$AQ1339+7))="",0,INDIRECT(ADDRESS(($AO1339-1)*3+$AP1339+5,$AQ1339+7))),IF(INDIRECT(ADDRESS(($AO1339-1)*3+$AP1339+5,$AQ1339+7))="",0,IF(COUNTIF(INDIRECT(ADDRESS(($AO1339-1)*36+($AP1339-1)*12+6,COLUMN())):INDIRECT(ADDRESS(($AO1339-1)*36+($AP1339-1)*12+$AQ1339+4,COLUMN())),INDIRECT(ADDRESS(($AO1339-1)*3+$AP1339+5,$AQ1339+7)))&gt;=1,0,INDIRECT(ADDRESS(($AO1339-1)*3+$AP1339+5,$AQ1339+7)))))</f>
        <v>0</v>
      </c>
      <c r="AS1339" s="304">
        <f ca="1">COUNTIF(INDIRECT("H"&amp;(ROW()+12*(($AO1339-1)*3+$AP1339)-ROW())/12+5):INDIRECT("S"&amp;(ROW()+12*(($AO1339-1)*3+$AP1339)-ROW())/12+5),AR1339)</f>
        <v>0</v>
      </c>
      <c r="AT1339" s="306">
        <f ca="1">IF($AQ1339=1,IF(INDIRECT(ADDRESS(($AO1339-1)*3+$AP1339+5,$AQ1339+20))="",0,INDIRECT(ADDRESS(($AO1339-1)*3+$AP1339+5,$AQ1339+20))),IF(INDIRECT(ADDRESS(($AO1339-1)*3+$AP1339+5,$AQ1339+20))="",0,IF(COUNTIF(INDIRECT(ADDRESS(($AO1339-1)*36+($AP1339-1)*12+6,COLUMN())):INDIRECT(ADDRESS(($AO1339-1)*36+($AP1339-1)*12+$AQ1339+4,COLUMN())),INDIRECT(ADDRESS(($AO1339-1)*3+$AP1339+5,$AQ1339+20)))&gt;=1,0,INDIRECT(ADDRESS(($AO1339-1)*3+$AP1339+5,$AQ1339+20)))))</f>
        <v>0</v>
      </c>
      <c r="AU1339" s="304">
        <f ca="1">COUNTIF(INDIRECT("U"&amp;(ROW()+12*(($AO1339-1)*3+$AP1339)-ROW())/12+5):INDIRECT("AF"&amp;(ROW()+12*(($AO1339-1)*3+$AP1339)-ROW())/12+5),AT1339)</f>
        <v>0</v>
      </c>
      <c r="AV1339" s="304">
        <f ca="1">IF(AND(AR1339+AT1339&gt;0,AS1339+AU1339&gt;0),COUNTIF(AV$6:AV1338,"&gt;0")+1,0)</f>
        <v>0</v>
      </c>
    </row>
    <row r="1340" spans="41:48" x14ac:dyDescent="0.15">
      <c r="AO1340" s="304">
        <v>38</v>
      </c>
      <c r="AP1340" s="304">
        <v>1</v>
      </c>
      <c r="AQ1340" s="304">
        <v>3</v>
      </c>
      <c r="AR1340" s="306">
        <f ca="1">IF($AQ1340=1,IF(INDIRECT(ADDRESS(($AO1340-1)*3+$AP1340+5,$AQ1340+7))="",0,INDIRECT(ADDRESS(($AO1340-1)*3+$AP1340+5,$AQ1340+7))),IF(INDIRECT(ADDRESS(($AO1340-1)*3+$AP1340+5,$AQ1340+7))="",0,IF(COUNTIF(INDIRECT(ADDRESS(($AO1340-1)*36+($AP1340-1)*12+6,COLUMN())):INDIRECT(ADDRESS(($AO1340-1)*36+($AP1340-1)*12+$AQ1340+4,COLUMN())),INDIRECT(ADDRESS(($AO1340-1)*3+$AP1340+5,$AQ1340+7)))&gt;=1,0,INDIRECT(ADDRESS(($AO1340-1)*3+$AP1340+5,$AQ1340+7)))))</f>
        <v>0</v>
      </c>
      <c r="AS1340" s="304">
        <f ca="1">COUNTIF(INDIRECT("H"&amp;(ROW()+12*(($AO1340-1)*3+$AP1340)-ROW())/12+5):INDIRECT("S"&amp;(ROW()+12*(($AO1340-1)*3+$AP1340)-ROW())/12+5),AR1340)</f>
        <v>0</v>
      </c>
      <c r="AT1340" s="306">
        <f ca="1">IF($AQ1340=1,IF(INDIRECT(ADDRESS(($AO1340-1)*3+$AP1340+5,$AQ1340+20))="",0,INDIRECT(ADDRESS(($AO1340-1)*3+$AP1340+5,$AQ1340+20))),IF(INDIRECT(ADDRESS(($AO1340-1)*3+$AP1340+5,$AQ1340+20))="",0,IF(COUNTIF(INDIRECT(ADDRESS(($AO1340-1)*36+($AP1340-1)*12+6,COLUMN())):INDIRECT(ADDRESS(($AO1340-1)*36+($AP1340-1)*12+$AQ1340+4,COLUMN())),INDIRECT(ADDRESS(($AO1340-1)*3+$AP1340+5,$AQ1340+20)))&gt;=1,0,INDIRECT(ADDRESS(($AO1340-1)*3+$AP1340+5,$AQ1340+20)))))</f>
        <v>0</v>
      </c>
      <c r="AU1340" s="304">
        <f ca="1">COUNTIF(INDIRECT("U"&amp;(ROW()+12*(($AO1340-1)*3+$AP1340)-ROW())/12+5):INDIRECT("AF"&amp;(ROW()+12*(($AO1340-1)*3+$AP1340)-ROW())/12+5),AT1340)</f>
        <v>0</v>
      </c>
      <c r="AV1340" s="304">
        <f ca="1">IF(AND(AR1340+AT1340&gt;0,AS1340+AU1340&gt;0),COUNTIF(AV$6:AV1339,"&gt;0")+1,0)</f>
        <v>0</v>
      </c>
    </row>
    <row r="1341" spans="41:48" x14ac:dyDescent="0.15">
      <c r="AO1341" s="304">
        <v>38</v>
      </c>
      <c r="AP1341" s="304">
        <v>1</v>
      </c>
      <c r="AQ1341" s="304">
        <v>4</v>
      </c>
      <c r="AR1341" s="306">
        <f ca="1">IF($AQ1341=1,IF(INDIRECT(ADDRESS(($AO1341-1)*3+$AP1341+5,$AQ1341+7))="",0,INDIRECT(ADDRESS(($AO1341-1)*3+$AP1341+5,$AQ1341+7))),IF(INDIRECT(ADDRESS(($AO1341-1)*3+$AP1341+5,$AQ1341+7))="",0,IF(COUNTIF(INDIRECT(ADDRESS(($AO1341-1)*36+($AP1341-1)*12+6,COLUMN())):INDIRECT(ADDRESS(($AO1341-1)*36+($AP1341-1)*12+$AQ1341+4,COLUMN())),INDIRECT(ADDRESS(($AO1341-1)*3+$AP1341+5,$AQ1341+7)))&gt;=1,0,INDIRECT(ADDRESS(($AO1341-1)*3+$AP1341+5,$AQ1341+7)))))</f>
        <v>0</v>
      </c>
      <c r="AS1341" s="304">
        <f ca="1">COUNTIF(INDIRECT("H"&amp;(ROW()+12*(($AO1341-1)*3+$AP1341)-ROW())/12+5):INDIRECT("S"&amp;(ROW()+12*(($AO1341-1)*3+$AP1341)-ROW())/12+5),AR1341)</f>
        <v>0</v>
      </c>
      <c r="AT1341" s="306">
        <f ca="1">IF($AQ1341=1,IF(INDIRECT(ADDRESS(($AO1341-1)*3+$AP1341+5,$AQ1341+20))="",0,INDIRECT(ADDRESS(($AO1341-1)*3+$AP1341+5,$AQ1341+20))),IF(INDIRECT(ADDRESS(($AO1341-1)*3+$AP1341+5,$AQ1341+20))="",0,IF(COUNTIF(INDIRECT(ADDRESS(($AO1341-1)*36+($AP1341-1)*12+6,COLUMN())):INDIRECT(ADDRESS(($AO1341-1)*36+($AP1341-1)*12+$AQ1341+4,COLUMN())),INDIRECT(ADDRESS(($AO1341-1)*3+$AP1341+5,$AQ1341+20)))&gt;=1,0,INDIRECT(ADDRESS(($AO1341-1)*3+$AP1341+5,$AQ1341+20)))))</f>
        <v>0</v>
      </c>
      <c r="AU1341" s="304">
        <f ca="1">COUNTIF(INDIRECT("U"&amp;(ROW()+12*(($AO1341-1)*3+$AP1341)-ROW())/12+5):INDIRECT("AF"&amp;(ROW()+12*(($AO1341-1)*3+$AP1341)-ROW())/12+5),AT1341)</f>
        <v>0</v>
      </c>
      <c r="AV1341" s="304">
        <f ca="1">IF(AND(AR1341+AT1341&gt;0,AS1341+AU1341&gt;0),COUNTIF(AV$6:AV1340,"&gt;0")+1,0)</f>
        <v>0</v>
      </c>
    </row>
    <row r="1342" spans="41:48" x14ac:dyDescent="0.15">
      <c r="AO1342" s="304">
        <v>38</v>
      </c>
      <c r="AP1342" s="304">
        <v>1</v>
      </c>
      <c r="AQ1342" s="304">
        <v>5</v>
      </c>
      <c r="AR1342" s="306">
        <f ca="1">IF($AQ1342=1,IF(INDIRECT(ADDRESS(($AO1342-1)*3+$AP1342+5,$AQ1342+7))="",0,INDIRECT(ADDRESS(($AO1342-1)*3+$AP1342+5,$AQ1342+7))),IF(INDIRECT(ADDRESS(($AO1342-1)*3+$AP1342+5,$AQ1342+7))="",0,IF(COUNTIF(INDIRECT(ADDRESS(($AO1342-1)*36+($AP1342-1)*12+6,COLUMN())):INDIRECT(ADDRESS(($AO1342-1)*36+($AP1342-1)*12+$AQ1342+4,COLUMN())),INDIRECT(ADDRESS(($AO1342-1)*3+$AP1342+5,$AQ1342+7)))&gt;=1,0,INDIRECT(ADDRESS(($AO1342-1)*3+$AP1342+5,$AQ1342+7)))))</f>
        <v>0</v>
      </c>
      <c r="AS1342" s="304">
        <f ca="1">COUNTIF(INDIRECT("H"&amp;(ROW()+12*(($AO1342-1)*3+$AP1342)-ROW())/12+5):INDIRECT("S"&amp;(ROW()+12*(($AO1342-1)*3+$AP1342)-ROW())/12+5),AR1342)</f>
        <v>0</v>
      </c>
      <c r="AT1342" s="306">
        <f ca="1">IF($AQ1342=1,IF(INDIRECT(ADDRESS(($AO1342-1)*3+$AP1342+5,$AQ1342+20))="",0,INDIRECT(ADDRESS(($AO1342-1)*3+$AP1342+5,$AQ1342+20))),IF(INDIRECT(ADDRESS(($AO1342-1)*3+$AP1342+5,$AQ1342+20))="",0,IF(COUNTIF(INDIRECT(ADDRESS(($AO1342-1)*36+($AP1342-1)*12+6,COLUMN())):INDIRECT(ADDRESS(($AO1342-1)*36+($AP1342-1)*12+$AQ1342+4,COLUMN())),INDIRECT(ADDRESS(($AO1342-1)*3+$AP1342+5,$AQ1342+20)))&gt;=1,0,INDIRECT(ADDRESS(($AO1342-1)*3+$AP1342+5,$AQ1342+20)))))</f>
        <v>0</v>
      </c>
      <c r="AU1342" s="304">
        <f ca="1">COUNTIF(INDIRECT("U"&amp;(ROW()+12*(($AO1342-1)*3+$AP1342)-ROW())/12+5):INDIRECT("AF"&amp;(ROW()+12*(($AO1342-1)*3+$AP1342)-ROW())/12+5),AT1342)</f>
        <v>0</v>
      </c>
      <c r="AV1342" s="304">
        <f ca="1">IF(AND(AR1342+AT1342&gt;0,AS1342+AU1342&gt;0),COUNTIF(AV$6:AV1341,"&gt;0")+1,0)</f>
        <v>0</v>
      </c>
    </row>
    <row r="1343" spans="41:48" x14ac:dyDescent="0.15">
      <c r="AO1343" s="304">
        <v>38</v>
      </c>
      <c r="AP1343" s="304">
        <v>1</v>
      </c>
      <c r="AQ1343" s="304">
        <v>6</v>
      </c>
      <c r="AR1343" s="306">
        <f ca="1">IF($AQ1343=1,IF(INDIRECT(ADDRESS(($AO1343-1)*3+$AP1343+5,$AQ1343+7))="",0,INDIRECT(ADDRESS(($AO1343-1)*3+$AP1343+5,$AQ1343+7))),IF(INDIRECT(ADDRESS(($AO1343-1)*3+$AP1343+5,$AQ1343+7))="",0,IF(COUNTIF(INDIRECT(ADDRESS(($AO1343-1)*36+($AP1343-1)*12+6,COLUMN())):INDIRECT(ADDRESS(($AO1343-1)*36+($AP1343-1)*12+$AQ1343+4,COLUMN())),INDIRECT(ADDRESS(($AO1343-1)*3+$AP1343+5,$AQ1343+7)))&gt;=1,0,INDIRECT(ADDRESS(($AO1343-1)*3+$AP1343+5,$AQ1343+7)))))</f>
        <v>0</v>
      </c>
      <c r="AS1343" s="304">
        <f ca="1">COUNTIF(INDIRECT("H"&amp;(ROW()+12*(($AO1343-1)*3+$AP1343)-ROW())/12+5):INDIRECT("S"&amp;(ROW()+12*(($AO1343-1)*3+$AP1343)-ROW())/12+5),AR1343)</f>
        <v>0</v>
      </c>
      <c r="AT1343" s="306">
        <f ca="1">IF($AQ1343=1,IF(INDIRECT(ADDRESS(($AO1343-1)*3+$AP1343+5,$AQ1343+20))="",0,INDIRECT(ADDRESS(($AO1343-1)*3+$AP1343+5,$AQ1343+20))),IF(INDIRECT(ADDRESS(($AO1343-1)*3+$AP1343+5,$AQ1343+20))="",0,IF(COUNTIF(INDIRECT(ADDRESS(($AO1343-1)*36+($AP1343-1)*12+6,COLUMN())):INDIRECT(ADDRESS(($AO1343-1)*36+($AP1343-1)*12+$AQ1343+4,COLUMN())),INDIRECT(ADDRESS(($AO1343-1)*3+$AP1343+5,$AQ1343+20)))&gt;=1,0,INDIRECT(ADDRESS(($AO1343-1)*3+$AP1343+5,$AQ1343+20)))))</f>
        <v>0</v>
      </c>
      <c r="AU1343" s="304">
        <f ca="1">COUNTIF(INDIRECT("U"&amp;(ROW()+12*(($AO1343-1)*3+$AP1343)-ROW())/12+5):INDIRECT("AF"&amp;(ROW()+12*(($AO1343-1)*3+$AP1343)-ROW())/12+5),AT1343)</f>
        <v>0</v>
      </c>
      <c r="AV1343" s="304">
        <f ca="1">IF(AND(AR1343+AT1343&gt;0,AS1343+AU1343&gt;0),COUNTIF(AV$6:AV1342,"&gt;0")+1,0)</f>
        <v>0</v>
      </c>
    </row>
    <row r="1344" spans="41:48" x14ac:dyDescent="0.15">
      <c r="AO1344" s="304">
        <v>38</v>
      </c>
      <c r="AP1344" s="304">
        <v>1</v>
      </c>
      <c r="AQ1344" s="304">
        <v>7</v>
      </c>
      <c r="AR1344" s="306">
        <f ca="1">IF($AQ1344=1,IF(INDIRECT(ADDRESS(($AO1344-1)*3+$AP1344+5,$AQ1344+7))="",0,INDIRECT(ADDRESS(($AO1344-1)*3+$AP1344+5,$AQ1344+7))),IF(INDIRECT(ADDRESS(($AO1344-1)*3+$AP1344+5,$AQ1344+7))="",0,IF(COUNTIF(INDIRECT(ADDRESS(($AO1344-1)*36+($AP1344-1)*12+6,COLUMN())):INDIRECT(ADDRESS(($AO1344-1)*36+($AP1344-1)*12+$AQ1344+4,COLUMN())),INDIRECT(ADDRESS(($AO1344-1)*3+$AP1344+5,$AQ1344+7)))&gt;=1,0,INDIRECT(ADDRESS(($AO1344-1)*3+$AP1344+5,$AQ1344+7)))))</f>
        <v>0</v>
      </c>
      <c r="AS1344" s="304">
        <f ca="1">COUNTIF(INDIRECT("H"&amp;(ROW()+12*(($AO1344-1)*3+$AP1344)-ROW())/12+5):INDIRECT("S"&amp;(ROW()+12*(($AO1344-1)*3+$AP1344)-ROW())/12+5),AR1344)</f>
        <v>0</v>
      </c>
      <c r="AT1344" s="306">
        <f ca="1">IF($AQ1344=1,IF(INDIRECT(ADDRESS(($AO1344-1)*3+$AP1344+5,$AQ1344+20))="",0,INDIRECT(ADDRESS(($AO1344-1)*3+$AP1344+5,$AQ1344+20))),IF(INDIRECT(ADDRESS(($AO1344-1)*3+$AP1344+5,$AQ1344+20))="",0,IF(COUNTIF(INDIRECT(ADDRESS(($AO1344-1)*36+($AP1344-1)*12+6,COLUMN())):INDIRECT(ADDRESS(($AO1344-1)*36+($AP1344-1)*12+$AQ1344+4,COLUMN())),INDIRECT(ADDRESS(($AO1344-1)*3+$AP1344+5,$AQ1344+20)))&gt;=1,0,INDIRECT(ADDRESS(($AO1344-1)*3+$AP1344+5,$AQ1344+20)))))</f>
        <v>0</v>
      </c>
      <c r="AU1344" s="304">
        <f ca="1">COUNTIF(INDIRECT("U"&amp;(ROW()+12*(($AO1344-1)*3+$AP1344)-ROW())/12+5):INDIRECT("AF"&amp;(ROW()+12*(($AO1344-1)*3+$AP1344)-ROW())/12+5),AT1344)</f>
        <v>0</v>
      </c>
      <c r="AV1344" s="304">
        <f ca="1">IF(AND(AR1344+AT1344&gt;0,AS1344+AU1344&gt;0),COUNTIF(AV$6:AV1343,"&gt;0")+1,0)</f>
        <v>0</v>
      </c>
    </row>
    <row r="1345" spans="41:48" x14ac:dyDescent="0.15">
      <c r="AO1345" s="304">
        <v>38</v>
      </c>
      <c r="AP1345" s="304">
        <v>1</v>
      </c>
      <c r="AQ1345" s="304">
        <v>8</v>
      </c>
      <c r="AR1345" s="306">
        <f ca="1">IF($AQ1345=1,IF(INDIRECT(ADDRESS(($AO1345-1)*3+$AP1345+5,$AQ1345+7))="",0,INDIRECT(ADDRESS(($AO1345-1)*3+$AP1345+5,$AQ1345+7))),IF(INDIRECT(ADDRESS(($AO1345-1)*3+$AP1345+5,$AQ1345+7))="",0,IF(COUNTIF(INDIRECT(ADDRESS(($AO1345-1)*36+($AP1345-1)*12+6,COLUMN())):INDIRECT(ADDRESS(($AO1345-1)*36+($AP1345-1)*12+$AQ1345+4,COLUMN())),INDIRECT(ADDRESS(($AO1345-1)*3+$AP1345+5,$AQ1345+7)))&gt;=1,0,INDIRECT(ADDRESS(($AO1345-1)*3+$AP1345+5,$AQ1345+7)))))</f>
        <v>0</v>
      </c>
      <c r="AS1345" s="304">
        <f ca="1">COUNTIF(INDIRECT("H"&amp;(ROW()+12*(($AO1345-1)*3+$AP1345)-ROW())/12+5):INDIRECT("S"&amp;(ROW()+12*(($AO1345-1)*3+$AP1345)-ROW())/12+5),AR1345)</f>
        <v>0</v>
      </c>
      <c r="AT1345" s="306">
        <f ca="1">IF($AQ1345=1,IF(INDIRECT(ADDRESS(($AO1345-1)*3+$AP1345+5,$AQ1345+20))="",0,INDIRECT(ADDRESS(($AO1345-1)*3+$AP1345+5,$AQ1345+20))),IF(INDIRECT(ADDRESS(($AO1345-1)*3+$AP1345+5,$AQ1345+20))="",0,IF(COUNTIF(INDIRECT(ADDRESS(($AO1345-1)*36+($AP1345-1)*12+6,COLUMN())):INDIRECT(ADDRESS(($AO1345-1)*36+($AP1345-1)*12+$AQ1345+4,COLUMN())),INDIRECT(ADDRESS(($AO1345-1)*3+$AP1345+5,$AQ1345+20)))&gt;=1,0,INDIRECT(ADDRESS(($AO1345-1)*3+$AP1345+5,$AQ1345+20)))))</f>
        <v>0</v>
      </c>
      <c r="AU1345" s="304">
        <f ca="1">COUNTIF(INDIRECT("U"&amp;(ROW()+12*(($AO1345-1)*3+$AP1345)-ROW())/12+5):INDIRECT("AF"&amp;(ROW()+12*(($AO1345-1)*3+$AP1345)-ROW())/12+5),AT1345)</f>
        <v>0</v>
      </c>
      <c r="AV1345" s="304">
        <f ca="1">IF(AND(AR1345+AT1345&gt;0,AS1345+AU1345&gt;0),COUNTIF(AV$6:AV1344,"&gt;0")+1,0)</f>
        <v>0</v>
      </c>
    </row>
    <row r="1346" spans="41:48" x14ac:dyDescent="0.15">
      <c r="AO1346" s="304">
        <v>38</v>
      </c>
      <c r="AP1346" s="304">
        <v>1</v>
      </c>
      <c r="AQ1346" s="304">
        <v>9</v>
      </c>
      <c r="AR1346" s="306">
        <f ca="1">IF($AQ1346=1,IF(INDIRECT(ADDRESS(($AO1346-1)*3+$AP1346+5,$AQ1346+7))="",0,INDIRECT(ADDRESS(($AO1346-1)*3+$AP1346+5,$AQ1346+7))),IF(INDIRECT(ADDRESS(($AO1346-1)*3+$AP1346+5,$AQ1346+7))="",0,IF(COUNTIF(INDIRECT(ADDRESS(($AO1346-1)*36+($AP1346-1)*12+6,COLUMN())):INDIRECT(ADDRESS(($AO1346-1)*36+($AP1346-1)*12+$AQ1346+4,COLUMN())),INDIRECT(ADDRESS(($AO1346-1)*3+$AP1346+5,$AQ1346+7)))&gt;=1,0,INDIRECT(ADDRESS(($AO1346-1)*3+$AP1346+5,$AQ1346+7)))))</f>
        <v>0</v>
      </c>
      <c r="AS1346" s="304">
        <f ca="1">COUNTIF(INDIRECT("H"&amp;(ROW()+12*(($AO1346-1)*3+$AP1346)-ROW())/12+5):INDIRECT("S"&amp;(ROW()+12*(($AO1346-1)*3+$AP1346)-ROW())/12+5),AR1346)</f>
        <v>0</v>
      </c>
      <c r="AT1346" s="306">
        <f ca="1">IF($AQ1346=1,IF(INDIRECT(ADDRESS(($AO1346-1)*3+$AP1346+5,$AQ1346+20))="",0,INDIRECT(ADDRESS(($AO1346-1)*3+$AP1346+5,$AQ1346+20))),IF(INDIRECT(ADDRESS(($AO1346-1)*3+$AP1346+5,$AQ1346+20))="",0,IF(COUNTIF(INDIRECT(ADDRESS(($AO1346-1)*36+($AP1346-1)*12+6,COLUMN())):INDIRECT(ADDRESS(($AO1346-1)*36+($AP1346-1)*12+$AQ1346+4,COLUMN())),INDIRECT(ADDRESS(($AO1346-1)*3+$AP1346+5,$AQ1346+20)))&gt;=1,0,INDIRECT(ADDRESS(($AO1346-1)*3+$AP1346+5,$AQ1346+20)))))</f>
        <v>0</v>
      </c>
      <c r="AU1346" s="304">
        <f ca="1">COUNTIF(INDIRECT("U"&amp;(ROW()+12*(($AO1346-1)*3+$AP1346)-ROW())/12+5):INDIRECT("AF"&amp;(ROW()+12*(($AO1346-1)*3+$AP1346)-ROW())/12+5),AT1346)</f>
        <v>0</v>
      </c>
      <c r="AV1346" s="304">
        <f ca="1">IF(AND(AR1346+AT1346&gt;0,AS1346+AU1346&gt;0),COUNTIF(AV$6:AV1345,"&gt;0")+1,0)</f>
        <v>0</v>
      </c>
    </row>
    <row r="1347" spans="41:48" x14ac:dyDescent="0.15">
      <c r="AO1347" s="304">
        <v>38</v>
      </c>
      <c r="AP1347" s="304">
        <v>1</v>
      </c>
      <c r="AQ1347" s="304">
        <v>10</v>
      </c>
      <c r="AR1347" s="306">
        <f ca="1">IF($AQ1347=1,IF(INDIRECT(ADDRESS(($AO1347-1)*3+$AP1347+5,$AQ1347+7))="",0,INDIRECT(ADDRESS(($AO1347-1)*3+$AP1347+5,$AQ1347+7))),IF(INDIRECT(ADDRESS(($AO1347-1)*3+$AP1347+5,$AQ1347+7))="",0,IF(COUNTIF(INDIRECT(ADDRESS(($AO1347-1)*36+($AP1347-1)*12+6,COLUMN())):INDIRECT(ADDRESS(($AO1347-1)*36+($AP1347-1)*12+$AQ1347+4,COLUMN())),INDIRECT(ADDRESS(($AO1347-1)*3+$AP1347+5,$AQ1347+7)))&gt;=1,0,INDIRECT(ADDRESS(($AO1347-1)*3+$AP1347+5,$AQ1347+7)))))</f>
        <v>0</v>
      </c>
      <c r="AS1347" s="304">
        <f ca="1">COUNTIF(INDIRECT("H"&amp;(ROW()+12*(($AO1347-1)*3+$AP1347)-ROW())/12+5):INDIRECT("S"&amp;(ROW()+12*(($AO1347-1)*3+$AP1347)-ROW())/12+5),AR1347)</f>
        <v>0</v>
      </c>
      <c r="AT1347" s="306">
        <f ca="1">IF($AQ1347=1,IF(INDIRECT(ADDRESS(($AO1347-1)*3+$AP1347+5,$AQ1347+20))="",0,INDIRECT(ADDRESS(($AO1347-1)*3+$AP1347+5,$AQ1347+20))),IF(INDIRECT(ADDRESS(($AO1347-1)*3+$AP1347+5,$AQ1347+20))="",0,IF(COUNTIF(INDIRECT(ADDRESS(($AO1347-1)*36+($AP1347-1)*12+6,COLUMN())):INDIRECT(ADDRESS(($AO1347-1)*36+($AP1347-1)*12+$AQ1347+4,COLUMN())),INDIRECT(ADDRESS(($AO1347-1)*3+$AP1347+5,$AQ1347+20)))&gt;=1,0,INDIRECT(ADDRESS(($AO1347-1)*3+$AP1347+5,$AQ1347+20)))))</f>
        <v>0</v>
      </c>
      <c r="AU1347" s="304">
        <f ca="1">COUNTIF(INDIRECT("U"&amp;(ROW()+12*(($AO1347-1)*3+$AP1347)-ROW())/12+5):INDIRECT("AF"&amp;(ROW()+12*(($AO1347-1)*3+$AP1347)-ROW())/12+5),AT1347)</f>
        <v>0</v>
      </c>
      <c r="AV1347" s="304">
        <f ca="1">IF(AND(AR1347+AT1347&gt;0,AS1347+AU1347&gt;0),COUNTIF(AV$6:AV1346,"&gt;0")+1,0)</f>
        <v>0</v>
      </c>
    </row>
    <row r="1348" spans="41:48" x14ac:dyDescent="0.15">
      <c r="AO1348" s="304">
        <v>38</v>
      </c>
      <c r="AP1348" s="304">
        <v>1</v>
      </c>
      <c r="AQ1348" s="304">
        <v>11</v>
      </c>
      <c r="AR1348" s="306">
        <f ca="1">IF($AQ1348=1,IF(INDIRECT(ADDRESS(($AO1348-1)*3+$AP1348+5,$AQ1348+7))="",0,INDIRECT(ADDRESS(($AO1348-1)*3+$AP1348+5,$AQ1348+7))),IF(INDIRECT(ADDRESS(($AO1348-1)*3+$AP1348+5,$AQ1348+7))="",0,IF(COUNTIF(INDIRECT(ADDRESS(($AO1348-1)*36+($AP1348-1)*12+6,COLUMN())):INDIRECT(ADDRESS(($AO1348-1)*36+($AP1348-1)*12+$AQ1348+4,COLUMN())),INDIRECT(ADDRESS(($AO1348-1)*3+$AP1348+5,$AQ1348+7)))&gt;=1,0,INDIRECT(ADDRESS(($AO1348-1)*3+$AP1348+5,$AQ1348+7)))))</f>
        <v>0</v>
      </c>
      <c r="AS1348" s="304">
        <f ca="1">COUNTIF(INDIRECT("H"&amp;(ROW()+12*(($AO1348-1)*3+$AP1348)-ROW())/12+5):INDIRECT("S"&amp;(ROW()+12*(($AO1348-1)*3+$AP1348)-ROW())/12+5),AR1348)</f>
        <v>0</v>
      </c>
      <c r="AT1348" s="306">
        <f ca="1">IF($AQ1348=1,IF(INDIRECT(ADDRESS(($AO1348-1)*3+$AP1348+5,$AQ1348+20))="",0,INDIRECT(ADDRESS(($AO1348-1)*3+$AP1348+5,$AQ1348+20))),IF(INDIRECT(ADDRESS(($AO1348-1)*3+$AP1348+5,$AQ1348+20))="",0,IF(COUNTIF(INDIRECT(ADDRESS(($AO1348-1)*36+($AP1348-1)*12+6,COLUMN())):INDIRECT(ADDRESS(($AO1348-1)*36+($AP1348-1)*12+$AQ1348+4,COLUMN())),INDIRECT(ADDRESS(($AO1348-1)*3+$AP1348+5,$AQ1348+20)))&gt;=1,0,INDIRECT(ADDRESS(($AO1348-1)*3+$AP1348+5,$AQ1348+20)))))</f>
        <v>0</v>
      </c>
      <c r="AU1348" s="304">
        <f ca="1">COUNTIF(INDIRECT("U"&amp;(ROW()+12*(($AO1348-1)*3+$AP1348)-ROW())/12+5):INDIRECT("AF"&amp;(ROW()+12*(($AO1348-1)*3+$AP1348)-ROW())/12+5),AT1348)</f>
        <v>0</v>
      </c>
      <c r="AV1348" s="304">
        <f ca="1">IF(AND(AR1348+AT1348&gt;0,AS1348+AU1348&gt;0),COUNTIF(AV$6:AV1347,"&gt;0")+1,0)</f>
        <v>0</v>
      </c>
    </row>
    <row r="1349" spans="41:48" x14ac:dyDescent="0.15">
      <c r="AO1349" s="304">
        <v>38</v>
      </c>
      <c r="AP1349" s="304">
        <v>1</v>
      </c>
      <c r="AQ1349" s="304">
        <v>12</v>
      </c>
      <c r="AR1349" s="306">
        <f ca="1">IF($AQ1349=1,IF(INDIRECT(ADDRESS(($AO1349-1)*3+$AP1349+5,$AQ1349+7))="",0,INDIRECT(ADDRESS(($AO1349-1)*3+$AP1349+5,$AQ1349+7))),IF(INDIRECT(ADDRESS(($AO1349-1)*3+$AP1349+5,$AQ1349+7))="",0,IF(COUNTIF(INDIRECT(ADDRESS(($AO1349-1)*36+($AP1349-1)*12+6,COLUMN())):INDIRECT(ADDRESS(($AO1349-1)*36+($AP1349-1)*12+$AQ1349+4,COLUMN())),INDIRECT(ADDRESS(($AO1349-1)*3+$AP1349+5,$AQ1349+7)))&gt;=1,0,INDIRECT(ADDRESS(($AO1349-1)*3+$AP1349+5,$AQ1349+7)))))</f>
        <v>0</v>
      </c>
      <c r="AS1349" s="304">
        <f ca="1">COUNTIF(INDIRECT("H"&amp;(ROW()+12*(($AO1349-1)*3+$AP1349)-ROW())/12+5):INDIRECT("S"&amp;(ROW()+12*(($AO1349-1)*3+$AP1349)-ROW())/12+5),AR1349)</f>
        <v>0</v>
      </c>
      <c r="AT1349" s="306">
        <f ca="1">IF($AQ1349=1,IF(INDIRECT(ADDRESS(($AO1349-1)*3+$AP1349+5,$AQ1349+20))="",0,INDIRECT(ADDRESS(($AO1349-1)*3+$AP1349+5,$AQ1349+20))),IF(INDIRECT(ADDRESS(($AO1349-1)*3+$AP1349+5,$AQ1349+20))="",0,IF(COUNTIF(INDIRECT(ADDRESS(($AO1349-1)*36+($AP1349-1)*12+6,COLUMN())):INDIRECT(ADDRESS(($AO1349-1)*36+($AP1349-1)*12+$AQ1349+4,COLUMN())),INDIRECT(ADDRESS(($AO1349-1)*3+$AP1349+5,$AQ1349+20)))&gt;=1,0,INDIRECT(ADDRESS(($AO1349-1)*3+$AP1349+5,$AQ1349+20)))))</f>
        <v>0</v>
      </c>
      <c r="AU1349" s="304">
        <f ca="1">COUNTIF(INDIRECT("U"&amp;(ROW()+12*(($AO1349-1)*3+$AP1349)-ROW())/12+5):INDIRECT("AF"&amp;(ROW()+12*(($AO1349-1)*3+$AP1349)-ROW())/12+5),AT1349)</f>
        <v>0</v>
      </c>
      <c r="AV1349" s="304">
        <f ca="1">IF(AND(AR1349+AT1349&gt;0,AS1349+AU1349&gt;0),COUNTIF(AV$6:AV1348,"&gt;0")+1,0)</f>
        <v>0</v>
      </c>
    </row>
    <row r="1350" spans="41:48" x14ac:dyDescent="0.15">
      <c r="AO1350" s="304">
        <v>38</v>
      </c>
      <c r="AP1350" s="304">
        <v>2</v>
      </c>
      <c r="AQ1350" s="304">
        <v>1</v>
      </c>
      <c r="AR1350" s="306">
        <f ca="1">IF($AQ1350=1,IF(INDIRECT(ADDRESS(($AO1350-1)*3+$AP1350+5,$AQ1350+7))="",0,INDIRECT(ADDRESS(($AO1350-1)*3+$AP1350+5,$AQ1350+7))),IF(INDIRECT(ADDRESS(($AO1350-1)*3+$AP1350+5,$AQ1350+7))="",0,IF(COUNTIF(INDIRECT(ADDRESS(($AO1350-1)*36+($AP1350-1)*12+6,COLUMN())):INDIRECT(ADDRESS(($AO1350-1)*36+($AP1350-1)*12+$AQ1350+4,COLUMN())),INDIRECT(ADDRESS(($AO1350-1)*3+$AP1350+5,$AQ1350+7)))&gt;=1,0,INDIRECT(ADDRESS(($AO1350-1)*3+$AP1350+5,$AQ1350+7)))))</f>
        <v>0</v>
      </c>
      <c r="AS1350" s="304">
        <f ca="1">COUNTIF(INDIRECT("H"&amp;(ROW()+12*(($AO1350-1)*3+$AP1350)-ROW())/12+5):INDIRECT("S"&amp;(ROW()+12*(($AO1350-1)*3+$AP1350)-ROW())/12+5),AR1350)</f>
        <v>0</v>
      </c>
      <c r="AT1350" s="306">
        <f ca="1">IF($AQ1350=1,IF(INDIRECT(ADDRESS(($AO1350-1)*3+$AP1350+5,$AQ1350+20))="",0,INDIRECT(ADDRESS(($AO1350-1)*3+$AP1350+5,$AQ1350+20))),IF(INDIRECT(ADDRESS(($AO1350-1)*3+$AP1350+5,$AQ1350+20))="",0,IF(COUNTIF(INDIRECT(ADDRESS(($AO1350-1)*36+($AP1350-1)*12+6,COLUMN())):INDIRECT(ADDRESS(($AO1350-1)*36+($AP1350-1)*12+$AQ1350+4,COLUMN())),INDIRECT(ADDRESS(($AO1350-1)*3+$AP1350+5,$AQ1350+20)))&gt;=1,0,INDIRECT(ADDRESS(($AO1350-1)*3+$AP1350+5,$AQ1350+20)))))</f>
        <v>0</v>
      </c>
      <c r="AU1350" s="304">
        <f ca="1">COUNTIF(INDIRECT("U"&amp;(ROW()+12*(($AO1350-1)*3+$AP1350)-ROW())/12+5):INDIRECT("AF"&amp;(ROW()+12*(($AO1350-1)*3+$AP1350)-ROW())/12+5),AT1350)</f>
        <v>0</v>
      </c>
      <c r="AV1350" s="304">
        <f ca="1">IF(AND(AR1350+AT1350&gt;0,AS1350+AU1350&gt;0),COUNTIF(AV$6:AV1349,"&gt;0")+1,0)</f>
        <v>0</v>
      </c>
    </row>
    <row r="1351" spans="41:48" x14ac:dyDescent="0.15">
      <c r="AO1351" s="304">
        <v>38</v>
      </c>
      <c r="AP1351" s="304">
        <v>2</v>
      </c>
      <c r="AQ1351" s="304">
        <v>2</v>
      </c>
      <c r="AR1351" s="306">
        <f ca="1">IF($AQ1351=1,IF(INDIRECT(ADDRESS(($AO1351-1)*3+$AP1351+5,$AQ1351+7))="",0,INDIRECT(ADDRESS(($AO1351-1)*3+$AP1351+5,$AQ1351+7))),IF(INDIRECT(ADDRESS(($AO1351-1)*3+$AP1351+5,$AQ1351+7))="",0,IF(COUNTIF(INDIRECT(ADDRESS(($AO1351-1)*36+($AP1351-1)*12+6,COLUMN())):INDIRECT(ADDRESS(($AO1351-1)*36+($AP1351-1)*12+$AQ1351+4,COLUMN())),INDIRECT(ADDRESS(($AO1351-1)*3+$AP1351+5,$AQ1351+7)))&gt;=1,0,INDIRECT(ADDRESS(($AO1351-1)*3+$AP1351+5,$AQ1351+7)))))</f>
        <v>0</v>
      </c>
      <c r="AS1351" s="304">
        <f ca="1">COUNTIF(INDIRECT("H"&amp;(ROW()+12*(($AO1351-1)*3+$AP1351)-ROW())/12+5):INDIRECT("S"&amp;(ROW()+12*(($AO1351-1)*3+$AP1351)-ROW())/12+5),AR1351)</f>
        <v>0</v>
      </c>
      <c r="AT1351" s="306">
        <f ca="1">IF($AQ1351=1,IF(INDIRECT(ADDRESS(($AO1351-1)*3+$AP1351+5,$AQ1351+20))="",0,INDIRECT(ADDRESS(($AO1351-1)*3+$AP1351+5,$AQ1351+20))),IF(INDIRECT(ADDRESS(($AO1351-1)*3+$AP1351+5,$AQ1351+20))="",0,IF(COUNTIF(INDIRECT(ADDRESS(($AO1351-1)*36+($AP1351-1)*12+6,COLUMN())):INDIRECT(ADDRESS(($AO1351-1)*36+($AP1351-1)*12+$AQ1351+4,COLUMN())),INDIRECT(ADDRESS(($AO1351-1)*3+$AP1351+5,$AQ1351+20)))&gt;=1,0,INDIRECT(ADDRESS(($AO1351-1)*3+$AP1351+5,$AQ1351+20)))))</f>
        <v>0</v>
      </c>
      <c r="AU1351" s="304">
        <f ca="1">COUNTIF(INDIRECT("U"&amp;(ROW()+12*(($AO1351-1)*3+$AP1351)-ROW())/12+5):INDIRECT("AF"&amp;(ROW()+12*(($AO1351-1)*3+$AP1351)-ROW())/12+5),AT1351)</f>
        <v>0</v>
      </c>
      <c r="AV1351" s="304">
        <f ca="1">IF(AND(AR1351+AT1351&gt;0,AS1351+AU1351&gt;0),COUNTIF(AV$6:AV1350,"&gt;0")+1,0)</f>
        <v>0</v>
      </c>
    </row>
    <row r="1352" spans="41:48" x14ac:dyDescent="0.15">
      <c r="AO1352" s="304">
        <v>38</v>
      </c>
      <c r="AP1352" s="304">
        <v>2</v>
      </c>
      <c r="AQ1352" s="304">
        <v>3</v>
      </c>
      <c r="AR1352" s="306">
        <f ca="1">IF($AQ1352=1,IF(INDIRECT(ADDRESS(($AO1352-1)*3+$AP1352+5,$AQ1352+7))="",0,INDIRECT(ADDRESS(($AO1352-1)*3+$AP1352+5,$AQ1352+7))),IF(INDIRECT(ADDRESS(($AO1352-1)*3+$AP1352+5,$AQ1352+7))="",0,IF(COUNTIF(INDIRECT(ADDRESS(($AO1352-1)*36+($AP1352-1)*12+6,COLUMN())):INDIRECT(ADDRESS(($AO1352-1)*36+($AP1352-1)*12+$AQ1352+4,COLUMN())),INDIRECT(ADDRESS(($AO1352-1)*3+$AP1352+5,$AQ1352+7)))&gt;=1,0,INDIRECT(ADDRESS(($AO1352-1)*3+$AP1352+5,$AQ1352+7)))))</f>
        <v>0</v>
      </c>
      <c r="AS1352" s="304">
        <f ca="1">COUNTIF(INDIRECT("H"&amp;(ROW()+12*(($AO1352-1)*3+$AP1352)-ROW())/12+5):INDIRECT("S"&amp;(ROW()+12*(($AO1352-1)*3+$AP1352)-ROW())/12+5),AR1352)</f>
        <v>0</v>
      </c>
      <c r="AT1352" s="306">
        <f ca="1">IF($AQ1352=1,IF(INDIRECT(ADDRESS(($AO1352-1)*3+$AP1352+5,$AQ1352+20))="",0,INDIRECT(ADDRESS(($AO1352-1)*3+$AP1352+5,$AQ1352+20))),IF(INDIRECT(ADDRESS(($AO1352-1)*3+$AP1352+5,$AQ1352+20))="",0,IF(COUNTIF(INDIRECT(ADDRESS(($AO1352-1)*36+($AP1352-1)*12+6,COLUMN())):INDIRECT(ADDRESS(($AO1352-1)*36+($AP1352-1)*12+$AQ1352+4,COLUMN())),INDIRECT(ADDRESS(($AO1352-1)*3+$AP1352+5,$AQ1352+20)))&gt;=1,0,INDIRECT(ADDRESS(($AO1352-1)*3+$AP1352+5,$AQ1352+20)))))</f>
        <v>0</v>
      </c>
      <c r="AU1352" s="304">
        <f ca="1">COUNTIF(INDIRECT("U"&amp;(ROW()+12*(($AO1352-1)*3+$AP1352)-ROW())/12+5):INDIRECT("AF"&amp;(ROW()+12*(($AO1352-1)*3+$AP1352)-ROW())/12+5),AT1352)</f>
        <v>0</v>
      </c>
      <c r="AV1352" s="304">
        <f ca="1">IF(AND(AR1352+AT1352&gt;0,AS1352+AU1352&gt;0),COUNTIF(AV$6:AV1351,"&gt;0")+1,0)</f>
        <v>0</v>
      </c>
    </row>
    <row r="1353" spans="41:48" x14ac:dyDescent="0.15">
      <c r="AO1353" s="304">
        <v>38</v>
      </c>
      <c r="AP1353" s="304">
        <v>2</v>
      </c>
      <c r="AQ1353" s="304">
        <v>4</v>
      </c>
      <c r="AR1353" s="306">
        <f ca="1">IF($AQ1353=1,IF(INDIRECT(ADDRESS(($AO1353-1)*3+$AP1353+5,$AQ1353+7))="",0,INDIRECT(ADDRESS(($AO1353-1)*3+$AP1353+5,$AQ1353+7))),IF(INDIRECT(ADDRESS(($AO1353-1)*3+$AP1353+5,$AQ1353+7))="",0,IF(COUNTIF(INDIRECT(ADDRESS(($AO1353-1)*36+($AP1353-1)*12+6,COLUMN())):INDIRECT(ADDRESS(($AO1353-1)*36+($AP1353-1)*12+$AQ1353+4,COLUMN())),INDIRECT(ADDRESS(($AO1353-1)*3+$AP1353+5,$AQ1353+7)))&gt;=1,0,INDIRECT(ADDRESS(($AO1353-1)*3+$AP1353+5,$AQ1353+7)))))</f>
        <v>0</v>
      </c>
      <c r="AS1353" s="304">
        <f ca="1">COUNTIF(INDIRECT("H"&amp;(ROW()+12*(($AO1353-1)*3+$AP1353)-ROW())/12+5):INDIRECT("S"&amp;(ROW()+12*(($AO1353-1)*3+$AP1353)-ROW())/12+5),AR1353)</f>
        <v>0</v>
      </c>
      <c r="AT1353" s="306">
        <f ca="1">IF($AQ1353=1,IF(INDIRECT(ADDRESS(($AO1353-1)*3+$AP1353+5,$AQ1353+20))="",0,INDIRECT(ADDRESS(($AO1353-1)*3+$AP1353+5,$AQ1353+20))),IF(INDIRECT(ADDRESS(($AO1353-1)*3+$AP1353+5,$AQ1353+20))="",0,IF(COUNTIF(INDIRECT(ADDRESS(($AO1353-1)*36+($AP1353-1)*12+6,COLUMN())):INDIRECT(ADDRESS(($AO1353-1)*36+($AP1353-1)*12+$AQ1353+4,COLUMN())),INDIRECT(ADDRESS(($AO1353-1)*3+$AP1353+5,$AQ1353+20)))&gt;=1,0,INDIRECT(ADDRESS(($AO1353-1)*3+$AP1353+5,$AQ1353+20)))))</f>
        <v>0</v>
      </c>
      <c r="AU1353" s="304">
        <f ca="1">COUNTIF(INDIRECT("U"&amp;(ROW()+12*(($AO1353-1)*3+$AP1353)-ROW())/12+5):INDIRECT("AF"&amp;(ROW()+12*(($AO1353-1)*3+$AP1353)-ROW())/12+5),AT1353)</f>
        <v>0</v>
      </c>
      <c r="AV1353" s="304">
        <f ca="1">IF(AND(AR1353+AT1353&gt;0,AS1353+AU1353&gt;0),COUNTIF(AV$6:AV1352,"&gt;0")+1,0)</f>
        <v>0</v>
      </c>
    </row>
    <row r="1354" spans="41:48" x14ac:dyDescent="0.15">
      <c r="AO1354" s="304">
        <v>38</v>
      </c>
      <c r="AP1354" s="304">
        <v>2</v>
      </c>
      <c r="AQ1354" s="304">
        <v>5</v>
      </c>
      <c r="AR1354" s="306">
        <f ca="1">IF($AQ1354=1,IF(INDIRECT(ADDRESS(($AO1354-1)*3+$AP1354+5,$AQ1354+7))="",0,INDIRECT(ADDRESS(($AO1354-1)*3+$AP1354+5,$AQ1354+7))),IF(INDIRECT(ADDRESS(($AO1354-1)*3+$AP1354+5,$AQ1354+7))="",0,IF(COUNTIF(INDIRECT(ADDRESS(($AO1354-1)*36+($AP1354-1)*12+6,COLUMN())):INDIRECT(ADDRESS(($AO1354-1)*36+($AP1354-1)*12+$AQ1354+4,COLUMN())),INDIRECT(ADDRESS(($AO1354-1)*3+$AP1354+5,$AQ1354+7)))&gt;=1,0,INDIRECT(ADDRESS(($AO1354-1)*3+$AP1354+5,$AQ1354+7)))))</f>
        <v>0</v>
      </c>
      <c r="AS1354" s="304">
        <f ca="1">COUNTIF(INDIRECT("H"&amp;(ROW()+12*(($AO1354-1)*3+$AP1354)-ROW())/12+5):INDIRECT("S"&amp;(ROW()+12*(($AO1354-1)*3+$AP1354)-ROW())/12+5),AR1354)</f>
        <v>0</v>
      </c>
      <c r="AT1354" s="306">
        <f ca="1">IF($AQ1354=1,IF(INDIRECT(ADDRESS(($AO1354-1)*3+$AP1354+5,$AQ1354+20))="",0,INDIRECT(ADDRESS(($AO1354-1)*3+$AP1354+5,$AQ1354+20))),IF(INDIRECT(ADDRESS(($AO1354-1)*3+$AP1354+5,$AQ1354+20))="",0,IF(COUNTIF(INDIRECT(ADDRESS(($AO1354-1)*36+($AP1354-1)*12+6,COLUMN())):INDIRECT(ADDRESS(($AO1354-1)*36+($AP1354-1)*12+$AQ1354+4,COLUMN())),INDIRECT(ADDRESS(($AO1354-1)*3+$AP1354+5,$AQ1354+20)))&gt;=1,0,INDIRECT(ADDRESS(($AO1354-1)*3+$AP1354+5,$AQ1354+20)))))</f>
        <v>0</v>
      </c>
      <c r="AU1354" s="304">
        <f ca="1">COUNTIF(INDIRECT("U"&amp;(ROW()+12*(($AO1354-1)*3+$AP1354)-ROW())/12+5):INDIRECT("AF"&amp;(ROW()+12*(($AO1354-1)*3+$AP1354)-ROW())/12+5),AT1354)</f>
        <v>0</v>
      </c>
      <c r="AV1354" s="304">
        <f ca="1">IF(AND(AR1354+AT1354&gt;0,AS1354+AU1354&gt;0),COUNTIF(AV$6:AV1353,"&gt;0")+1,0)</f>
        <v>0</v>
      </c>
    </row>
    <row r="1355" spans="41:48" x14ac:dyDescent="0.15">
      <c r="AO1355" s="304">
        <v>38</v>
      </c>
      <c r="AP1355" s="304">
        <v>2</v>
      </c>
      <c r="AQ1355" s="304">
        <v>6</v>
      </c>
      <c r="AR1355" s="306">
        <f ca="1">IF($AQ1355=1,IF(INDIRECT(ADDRESS(($AO1355-1)*3+$AP1355+5,$AQ1355+7))="",0,INDIRECT(ADDRESS(($AO1355-1)*3+$AP1355+5,$AQ1355+7))),IF(INDIRECT(ADDRESS(($AO1355-1)*3+$AP1355+5,$AQ1355+7))="",0,IF(COUNTIF(INDIRECT(ADDRESS(($AO1355-1)*36+($AP1355-1)*12+6,COLUMN())):INDIRECT(ADDRESS(($AO1355-1)*36+($AP1355-1)*12+$AQ1355+4,COLUMN())),INDIRECT(ADDRESS(($AO1355-1)*3+$AP1355+5,$AQ1355+7)))&gt;=1,0,INDIRECT(ADDRESS(($AO1355-1)*3+$AP1355+5,$AQ1355+7)))))</f>
        <v>0</v>
      </c>
      <c r="AS1355" s="304">
        <f ca="1">COUNTIF(INDIRECT("H"&amp;(ROW()+12*(($AO1355-1)*3+$AP1355)-ROW())/12+5):INDIRECT("S"&amp;(ROW()+12*(($AO1355-1)*3+$AP1355)-ROW())/12+5),AR1355)</f>
        <v>0</v>
      </c>
      <c r="AT1355" s="306">
        <f ca="1">IF($AQ1355=1,IF(INDIRECT(ADDRESS(($AO1355-1)*3+$AP1355+5,$AQ1355+20))="",0,INDIRECT(ADDRESS(($AO1355-1)*3+$AP1355+5,$AQ1355+20))),IF(INDIRECT(ADDRESS(($AO1355-1)*3+$AP1355+5,$AQ1355+20))="",0,IF(COUNTIF(INDIRECT(ADDRESS(($AO1355-1)*36+($AP1355-1)*12+6,COLUMN())):INDIRECT(ADDRESS(($AO1355-1)*36+($AP1355-1)*12+$AQ1355+4,COLUMN())),INDIRECT(ADDRESS(($AO1355-1)*3+$AP1355+5,$AQ1355+20)))&gt;=1,0,INDIRECT(ADDRESS(($AO1355-1)*3+$AP1355+5,$AQ1355+20)))))</f>
        <v>0</v>
      </c>
      <c r="AU1355" s="304">
        <f ca="1">COUNTIF(INDIRECT("U"&amp;(ROW()+12*(($AO1355-1)*3+$AP1355)-ROW())/12+5):INDIRECT("AF"&amp;(ROW()+12*(($AO1355-1)*3+$AP1355)-ROW())/12+5),AT1355)</f>
        <v>0</v>
      </c>
      <c r="AV1355" s="304">
        <f ca="1">IF(AND(AR1355+AT1355&gt;0,AS1355+AU1355&gt;0),COUNTIF(AV$6:AV1354,"&gt;0")+1,0)</f>
        <v>0</v>
      </c>
    </row>
    <row r="1356" spans="41:48" x14ac:dyDescent="0.15">
      <c r="AO1356" s="304">
        <v>38</v>
      </c>
      <c r="AP1356" s="304">
        <v>2</v>
      </c>
      <c r="AQ1356" s="304">
        <v>7</v>
      </c>
      <c r="AR1356" s="306">
        <f ca="1">IF($AQ1356=1,IF(INDIRECT(ADDRESS(($AO1356-1)*3+$AP1356+5,$AQ1356+7))="",0,INDIRECT(ADDRESS(($AO1356-1)*3+$AP1356+5,$AQ1356+7))),IF(INDIRECT(ADDRESS(($AO1356-1)*3+$AP1356+5,$AQ1356+7))="",0,IF(COUNTIF(INDIRECT(ADDRESS(($AO1356-1)*36+($AP1356-1)*12+6,COLUMN())):INDIRECT(ADDRESS(($AO1356-1)*36+($AP1356-1)*12+$AQ1356+4,COLUMN())),INDIRECT(ADDRESS(($AO1356-1)*3+$AP1356+5,$AQ1356+7)))&gt;=1,0,INDIRECT(ADDRESS(($AO1356-1)*3+$AP1356+5,$AQ1356+7)))))</f>
        <v>0</v>
      </c>
      <c r="AS1356" s="304">
        <f ca="1">COUNTIF(INDIRECT("H"&amp;(ROW()+12*(($AO1356-1)*3+$AP1356)-ROW())/12+5):INDIRECT("S"&amp;(ROW()+12*(($AO1356-1)*3+$AP1356)-ROW())/12+5),AR1356)</f>
        <v>0</v>
      </c>
      <c r="AT1356" s="306">
        <f ca="1">IF($AQ1356=1,IF(INDIRECT(ADDRESS(($AO1356-1)*3+$AP1356+5,$AQ1356+20))="",0,INDIRECT(ADDRESS(($AO1356-1)*3+$AP1356+5,$AQ1356+20))),IF(INDIRECT(ADDRESS(($AO1356-1)*3+$AP1356+5,$AQ1356+20))="",0,IF(COUNTIF(INDIRECT(ADDRESS(($AO1356-1)*36+($AP1356-1)*12+6,COLUMN())):INDIRECT(ADDRESS(($AO1356-1)*36+($AP1356-1)*12+$AQ1356+4,COLUMN())),INDIRECT(ADDRESS(($AO1356-1)*3+$AP1356+5,$AQ1356+20)))&gt;=1,0,INDIRECT(ADDRESS(($AO1356-1)*3+$AP1356+5,$AQ1356+20)))))</f>
        <v>0</v>
      </c>
      <c r="AU1356" s="304">
        <f ca="1">COUNTIF(INDIRECT("U"&amp;(ROW()+12*(($AO1356-1)*3+$AP1356)-ROW())/12+5):INDIRECT("AF"&amp;(ROW()+12*(($AO1356-1)*3+$AP1356)-ROW())/12+5),AT1356)</f>
        <v>0</v>
      </c>
      <c r="AV1356" s="304">
        <f ca="1">IF(AND(AR1356+AT1356&gt;0,AS1356+AU1356&gt;0),COUNTIF(AV$6:AV1355,"&gt;0")+1,0)</f>
        <v>0</v>
      </c>
    </row>
    <row r="1357" spans="41:48" x14ac:dyDescent="0.15">
      <c r="AO1357" s="304">
        <v>38</v>
      </c>
      <c r="AP1357" s="304">
        <v>2</v>
      </c>
      <c r="AQ1357" s="304">
        <v>8</v>
      </c>
      <c r="AR1357" s="306">
        <f ca="1">IF($AQ1357=1,IF(INDIRECT(ADDRESS(($AO1357-1)*3+$AP1357+5,$AQ1357+7))="",0,INDIRECT(ADDRESS(($AO1357-1)*3+$AP1357+5,$AQ1357+7))),IF(INDIRECT(ADDRESS(($AO1357-1)*3+$AP1357+5,$AQ1357+7))="",0,IF(COUNTIF(INDIRECT(ADDRESS(($AO1357-1)*36+($AP1357-1)*12+6,COLUMN())):INDIRECT(ADDRESS(($AO1357-1)*36+($AP1357-1)*12+$AQ1357+4,COLUMN())),INDIRECT(ADDRESS(($AO1357-1)*3+$AP1357+5,$AQ1357+7)))&gt;=1,0,INDIRECT(ADDRESS(($AO1357-1)*3+$AP1357+5,$AQ1357+7)))))</f>
        <v>0</v>
      </c>
      <c r="AS1357" s="304">
        <f ca="1">COUNTIF(INDIRECT("H"&amp;(ROW()+12*(($AO1357-1)*3+$AP1357)-ROW())/12+5):INDIRECT("S"&amp;(ROW()+12*(($AO1357-1)*3+$AP1357)-ROW())/12+5),AR1357)</f>
        <v>0</v>
      </c>
      <c r="AT1357" s="306">
        <f ca="1">IF($AQ1357=1,IF(INDIRECT(ADDRESS(($AO1357-1)*3+$AP1357+5,$AQ1357+20))="",0,INDIRECT(ADDRESS(($AO1357-1)*3+$AP1357+5,$AQ1357+20))),IF(INDIRECT(ADDRESS(($AO1357-1)*3+$AP1357+5,$AQ1357+20))="",0,IF(COUNTIF(INDIRECT(ADDRESS(($AO1357-1)*36+($AP1357-1)*12+6,COLUMN())):INDIRECT(ADDRESS(($AO1357-1)*36+($AP1357-1)*12+$AQ1357+4,COLUMN())),INDIRECT(ADDRESS(($AO1357-1)*3+$AP1357+5,$AQ1357+20)))&gt;=1,0,INDIRECT(ADDRESS(($AO1357-1)*3+$AP1357+5,$AQ1357+20)))))</f>
        <v>0</v>
      </c>
      <c r="AU1357" s="304">
        <f ca="1">COUNTIF(INDIRECT("U"&amp;(ROW()+12*(($AO1357-1)*3+$AP1357)-ROW())/12+5):INDIRECT("AF"&amp;(ROW()+12*(($AO1357-1)*3+$AP1357)-ROW())/12+5),AT1357)</f>
        <v>0</v>
      </c>
      <c r="AV1357" s="304">
        <f ca="1">IF(AND(AR1357+AT1357&gt;0,AS1357+AU1357&gt;0),COUNTIF(AV$6:AV1356,"&gt;0")+1,0)</f>
        <v>0</v>
      </c>
    </row>
    <row r="1358" spans="41:48" x14ac:dyDescent="0.15">
      <c r="AO1358" s="304">
        <v>38</v>
      </c>
      <c r="AP1358" s="304">
        <v>2</v>
      </c>
      <c r="AQ1358" s="304">
        <v>9</v>
      </c>
      <c r="AR1358" s="306">
        <f ca="1">IF($AQ1358=1,IF(INDIRECT(ADDRESS(($AO1358-1)*3+$AP1358+5,$AQ1358+7))="",0,INDIRECT(ADDRESS(($AO1358-1)*3+$AP1358+5,$AQ1358+7))),IF(INDIRECT(ADDRESS(($AO1358-1)*3+$AP1358+5,$AQ1358+7))="",0,IF(COUNTIF(INDIRECT(ADDRESS(($AO1358-1)*36+($AP1358-1)*12+6,COLUMN())):INDIRECT(ADDRESS(($AO1358-1)*36+($AP1358-1)*12+$AQ1358+4,COLUMN())),INDIRECT(ADDRESS(($AO1358-1)*3+$AP1358+5,$AQ1358+7)))&gt;=1,0,INDIRECT(ADDRESS(($AO1358-1)*3+$AP1358+5,$AQ1358+7)))))</f>
        <v>0</v>
      </c>
      <c r="AS1358" s="304">
        <f ca="1">COUNTIF(INDIRECT("H"&amp;(ROW()+12*(($AO1358-1)*3+$AP1358)-ROW())/12+5):INDIRECT("S"&amp;(ROW()+12*(($AO1358-1)*3+$AP1358)-ROW())/12+5),AR1358)</f>
        <v>0</v>
      </c>
      <c r="AT1358" s="306">
        <f ca="1">IF($AQ1358=1,IF(INDIRECT(ADDRESS(($AO1358-1)*3+$AP1358+5,$AQ1358+20))="",0,INDIRECT(ADDRESS(($AO1358-1)*3+$AP1358+5,$AQ1358+20))),IF(INDIRECT(ADDRESS(($AO1358-1)*3+$AP1358+5,$AQ1358+20))="",0,IF(COUNTIF(INDIRECT(ADDRESS(($AO1358-1)*36+($AP1358-1)*12+6,COLUMN())):INDIRECT(ADDRESS(($AO1358-1)*36+($AP1358-1)*12+$AQ1358+4,COLUMN())),INDIRECT(ADDRESS(($AO1358-1)*3+$AP1358+5,$AQ1358+20)))&gt;=1,0,INDIRECT(ADDRESS(($AO1358-1)*3+$AP1358+5,$AQ1358+20)))))</f>
        <v>0</v>
      </c>
      <c r="AU1358" s="304">
        <f ca="1">COUNTIF(INDIRECT("U"&amp;(ROW()+12*(($AO1358-1)*3+$AP1358)-ROW())/12+5):INDIRECT("AF"&amp;(ROW()+12*(($AO1358-1)*3+$AP1358)-ROW())/12+5),AT1358)</f>
        <v>0</v>
      </c>
      <c r="AV1358" s="304">
        <f ca="1">IF(AND(AR1358+AT1358&gt;0,AS1358+AU1358&gt;0),COUNTIF(AV$6:AV1357,"&gt;0")+1,0)</f>
        <v>0</v>
      </c>
    </row>
    <row r="1359" spans="41:48" x14ac:dyDescent="0.15">
      <c r="AO1359" s="304">
        <v>38</v>
      </c>
      <c r="AP1359" s="304">
        <v>2</v>
      </c>
      <c r="AQ1359" s="304">
        <v>10</v>
      </c>
      <c r="AR1359" s="306">
        <f ca="1">IF($AQ1359=1,IF(INDIRECT(ADDRESS(($AO1359-1)*3+$AP1359+5,$AQ1359+7))="",0,INDIRECT(ADDRESS(($AO1359-1)*3+$AP1359+5,$AQ1359+7))),IF(INDIRECT(ADDRESS(($AO1359-1)*3+$AP1359+5,$AQ1359+7))="",0,IF(COUNTIF(INDIRECT(ADDRESS(($AO1359-1)*36+($AP1359-1)*12+6,COLUMN())):INDIRECT(ADDRESS(($AO1359-1)*36+($AP1359-1)*12+$AQ1359+4,COLUMN())),INDIRECT(ADDRESS(($AO1359-1)*3+$AP1359+5,$AQ1359+7)))&gt;=1,0,INDIRECT(ADDRESS(($AO1359-1)*3+$AP1359+5,$AQ1359+7)))))</f>
        <v>0</v>
      </c>
      <c r="AS1359" s="304">
        <f ca="1">COUNTIF(INDIRECT("H"&amp;(ROW()+12*(($AO1359-1)*3+$AP1359)-ROW())/12+5):INDIRECT("S"&amp;(ROW()+12*(($AO1359-1)*3+$AP1359)-ROW())/12+5),AR1359)</f>
        <v>0</v>
      </c>
      <c r="AT1359" s="306">
        <f ca="1">IF($AQ1359=1,IF(INDIRECT(ADDRESS(($AO1359-1)*3+$AP1359+5,$AQ1359+20))="",0,INDIRECT(ADDRESS(($AO1359-1)*3+$AP1359+5,$AQ1359+20))),IF(INDIRECT(ADDRESS(($AO1359-1)*3+$AP1359+5,$AQ1359+20))="",0,IF(COUNTIF(INDIRECT(ADDRESS(($AO1359-1)*36+($AP1359-1)*12+6,COLUMN())):INDIRECT(ADDRESS(($AO1359-1)*36+($AP1359-1)*12+$AQ1359+4,COLUMN())),INDIRECT(ADDRESS(($AO1359-1)*3+$AP1359+5,$AQ1359+20)))&gt;=1,0,INDIRECT(ADDRESS(($AO1359-1)*3+$AP1359+5,$AQ1359+20)))))</f>
        <v>0</v>
      </c>
      <c r="AU1359" s="304">
        <f ca="1">COUNTIF(INDIRECT("U"&amp;(ROW()+12*(($AO1359-1)*3+$AP1359)-ROW())/12+5):INDIRECT("AF"&amp;(ROW()+12*(($AO1359-1)*3+$AP1359)-ROW())/12+5),AT1359)</f>
        <v>0</v>
      </c>
      <c r="AV1359" s="304">
        <f ca="1">IF(AND(AR1359+AT1359&gt;0,AS1359+AU1359&gt;0),COUNTIF(AV$6:AV1358,"&gt;0")+1,0)</f>
        <v>0</v>
      </c>
    </row>
    <row r="1360" spans="41:48" x14ac:dyDescent="0.15">
      <c r="AO1360" s="304">
        <v>38</v>
      </c>
      <c r="AP1360" s="304">
        <v>2</v>
      </c>
      <c r="AQ1360" s="304">
        <v>11</v>
      </c>
      <c r="AR1360" s="306">
        <f ca="1">IF($AQ1360=1,IF(INDIRECT(ADDRESS(($AO1360-1)*3+$AP1360+5,$AQ1360+7))="",0,INDIRECT(ADDRESS(($AO1360-1)*3+$AP1360+5,$AQ1360+7))),IF(INDIRECT(ADDRESS(($AO1360-1)*3+$AP1360+5,$AQ1360+7))="",0,IF(COUNTIF(INDIRECT(ADDRESS(($AO1360-1)*36+($AP1360-1)*12+6,COLUMN())):INDIRECT(ADDRESS(($AO1360-1)*36+($AP1360-1)*12+$AQ1360+4,COLUMN())),INDIRECT(ADDRESS(($AO1360-1)*3+$AP1360+5,$AQ1360+7)))&gt;=1,0,INDIRECT(ADDRESS(($AO1360-1)*3+$AP1360+5,$AQ1360+7)))))</f>
        <v>0</v>
      </c>
      <c r="AS1360" s="304">
        <f ca="1">COUNTIF(INDIRECT("H"&amp;(ROW()+12*(($AO1360-1)*3+$AP1360)-ROW())/12+5):INDIRECT("S"&amp;(ROW()+12*(($AO1360-1)*3+$AP1360)-ROW())/12+5),AR1360)</f>
        <v>0</v>
      </c>
      <c r="AT1360" s="306">
        <f ca="1">IF($AQ1360=1,IF(INDIRECT(ADDRESS(($AO1360-1)*3+$AP1360+5,$AQ1360+20))="",0,INDIRECT(ADDRESS(($AO1360-1)*3+$AP1360+5,$AQ1360+20))),IF(INDIRECT(ADDRESS(($AO1360-1)*3+$AP1360+5,$AQ1360+20))="",0,IF(COUNTIF(INDIRECT(ADDRESS(($AO1360-1)*36+($AP1360-1)*12+6,COLUMN())):INDIRECT(ADDRESS(($AO1360-1)*36+($AP1360-1)*12+$AQ1360+4,COLUMN())),INDIRECT(ADDRESS(($AO1360-1)*3+$AP1360+5,$AQ1360+20)))&gt;=1,0,INDIRECT(ADDRESS(($AO1360-1)*3+$AP1360+5,$AQ1360+20)))))</f>
        <v>0</v>
      </c>
      <c r="AU1360" s="304">
        <f ca="1">COUNTIF(INDIRECT("U"&amp;(ROW()+12*(($AO1360-1)*3+$AP1360)-ROW())/12+5):INDIRECT("AF"&amp;(ROW()+12*(($AO1360-1)*3+$AP1360)-ROW())/12+5),AT1360)</f>
        <v>0</v>
      </c>
      <c r="AV1360" s="304">
        <f ca="1">IF(AND(AR1360+AT1360&gt;0,AS1360+AU1360&gt;0),COUNTIF(AV$6:AV1359,"&gt;0")+1,0)</f>
        <v>0</v>
      </c>
    </row>
    <row r="1361" spans="41:48" x14ac:dyDescent="0.15">
      <c r="AO1361" s="304">
        <v>38</v>
      </c>
      <c r="AP1361" s="304">
        <v>2</v>
      </c>
      <c r="AQ1361" s="304">
        <v>12</v>
      </c>
      <c r="AR1361" s="306">
        <f ca="1">IF($AQ1361=1,IF(INDIRECT(ADDRESS(($AO1361-1)*3+$AP1361+5,$AQ1361+7))="",0,INDIRECT(ADDRESS(($AO1361-1)*3+$AP1361+5,$AQ1361+7))),IF(INDIRECT(ADDRESS(($AO1361-1)*3+$AP1361+5,$AQ1361+7))="",0,IF(COUNTIF(INDIRECT(ADDRESS(($AO1361-1)*36+($AP1361-1)*12+6,COLUMN())):INDIRECT(ADDRESS(($AO1361-1)*36+($AP1361-1)*12+$AQ1361+4,COLUMN())),INDIRECT(ADDRESS(($AO1361-1)*3+$AP1361+5,$AQ1361+7)))&gt;=1,0,INDIRECT(ADDRESS(($AO1361-1)*3+$AP1361+5,$AQ1361+7)))))</f>
        <v>0</v>
      </c>
      <c r="AS1361" s="304">
        <f ca="1">COUNTIF(INDIRECT("H"&amp;(ROW()+12*(($AO1361-1)*3+$AP1361)-ROW())/12+5):INDIRECT("S"&amp;(ROW()+12*(($AO1361-1)*3+$AP1361)-ROW())/12+5),AR1361)</f>
        <v>0</v>
      </c>
      <c r="AT1361" s="306">
        <f ca="1">IF($AQ1361=1,IF(INDIRECT(ADDRESS(($AO1361-1)*3+$AP1361+5,$AQ1361+20))="",0,INDIRECT(ADDRESS(($AO1361-1)*3+$AP1361+5,$AQ1361+20))),IF(INDIRECT(ADDRESS(($AO1361-1)*3+$AP1361+5,$AQ1361+20))="",0,IF(COUNTIF(INDIRECT(ADDRESS(($AO1361-1)*36+($AP1361-1)*12+6,COLUMN())):INDIRECT(ADDRESS(($AO1361-1)*36+($AP1361-1)*12+$AQ1361+4,COLUMN())),INDIRECT(ADDRESS(($AO1361-1)*3+$AP1361+5,$AQ1361+20)))&gt;=1,0,INDIRECT(ADDRESS(($AO1361-1)*3+$AP1361+5,$AQ1361+20)))))</f>
        <v>0</v>
      </c>
      <c r="AU1361" s="304">
        <f ca="1">COUNTIF(INDIRECT("U"&amp;(ROW()+12*(($AO1361-1)*3+$AP1361)-ROW())/12+5):INDIRECT("AF"&amp;(ROW()+12*(($AO1361-1)*3+$AP1361)-ROW())/12+5),AT1361)</f>
        <v>0</v>
      </c>
      <c r="AV1361" s="304">
        <f ca="1">IF(AND(AR1361+AT1361&gt;0,AS1361+AU1361&gt;0),COUNTIF(AV$6:AV1360,"&gt;0")+1,0)</f>
        <v>0</v>
      </c>
    </row>
    <row r="1362" spans="41:48" x14ac:dyDescent="0.15">
      <c r="AO1362" s="304">
        <v>38</v>
      </c>
      <c r="AP1362" s="304">
        <v>3</v>
      </c>
      <c r="AQ1362" s="304">
        <v>1</v>
      </c>
      <c r="AR1362" s="306">
        <f ca="1">IF($AQ1362=1,IF(INDIRECT(ADDRESS(($AO1362-1)*3+$AP1362+5,$AQ1362+7))="",0,INDIRECT(ADDRESS(($AO1362-1)*3+$AP1362+5,$AQ1362+7))),IF(INDIRECT(ADDRESS(($AO1362-1)*3+$AP1362+5,$AQ1362+7))="",0,IF(COUNTIF(INDIRECT(ADDRESS(($AO1362-1)*36+($AP1362-1)*12+6,COLUMN())):INDIRECT(ADDRESS(($AO1362-1)*36+($AP1362-1)*12+$AQ1362+4,COLUMN())),INDIRECT(ADDRESS(($AO1362-1)*3+$AP1362+5,$AQ1362+7)))&gt;=1,0,INDIRECT(ADDRESS(($AO1362-1)*3+$AP1362+5,$AQ1362+7)))))</f>
        <v>0</v>
      </c>
      <c r="AS1362" s="304">
        <f ca="1">COUNTIF(INDIRECT("H"&amp;(ROW()+12*(($AO1362-1)*3+$AP1362)-ROW())/12+5):INDIRECT("S"&amp;(ROW()+12*(($AO1362-1)*3+$AP1362)-ROW())/12+5),AR1362)</f>
        <v>0</v>
      </c>
      <c r="AT1362" s="306">
        <f ca="1">IF($AQ1362=1,IF(INDIRECT(ADDRESS(($AO1362-1)*3+$AP1362+5,$AQ1362+20))="",0,INDIRECT(ADDRESS(($AO1362-1)*3+$AP1362+5,$AQ1362+20))),IF(INDIRECT(ADDRESS(($AO1362-1)*3+$AP1362+5,$AQ1362+20))="",0,IF(COUNTIF(INDIRECT(ADDRESS(($AO1362-1)*36+($AP1362-1)*12+6,COLUMN())):INDIRECT(ADDRESS(($AO1362-1)*36+($AP1362-1)*12+$AQ1362+4,COLUMN())),INDIRECT(ADDRESS(($AO1362-1)*3+$AP1362+5,$AQ1362+20)))&gt;=1,0,INDIRECT(ADDRESS(($AO1362-1)*3+$AP1362+5,$AQ1362+20)))))</f>
        <v>0</v>
      </c>
      <c r="AU1362" s="304">
        <f ca="1">COUNTIF(INDIRECT("U"&amp;(ROW()+12*(($AO1362-1)*3+$AP1362)-ROW())/12+5):INDIRECT("AF"&amp;(ROW()+12*(($AO1362-1)*3+$AP1362)-ROW())/12+5),AT1362)</f>
        <v>0</v>
      </c>
      <c r="AV1362" s="304">
        <f ca="1">IF(AND(AR1362+AT1362&gt;0,AS1362+AU1362&gt;0),COUNTIF(AV$6:AV1361,"&gt;0")+1,0)</f>
        <v>0</v>
      </c>
    </row>
    <row r="1363" spans="41:48" x14ac:dyDescent="0.15">
      <c r="AO1363" s="304">
        <v>38</v>
      </c>
      <c r="AP1363" s="304">
        <v>3</v>
      </c>
      <c r="AQ1363" s="304">
        <v>2</v>
      </c>
      <c r="AR1363" s="306">
        <f ca="1">IF($AQ1363=1,IF(INDIRECT(ADDRESS(($AO1363-1)*3+$AP1363+5,$AQ1363+7))="",0,INDIRECT(ADDRESS(($AO1363-1)*3+$AP1363+5,$AQ1363+7))),IF(INDIRECT(ADDRESS(($AO1363-1)*3+$AP1363+5,$AQ1363+7))="",0,IF(COUNTIF(INDIRECT(ADDRESS(($AO1363-1)*36+($AP1363-1)*12+6,COLUMN())):INDIRECT(ADDRESS(($AO1363-1)*36+($AP1363-1)*12+$AQ1363+4,COLUMN())),INDIRECT(ADDRESS(($AO1363-1)*3+$AP1363+5,$AQ1363+7)))&gt;=1,0,INDIRECT(ADDRESS(($AO1363-1)*3+$AP1363+5,$AQ1363+7)))))</f>
        <v>0</v>
      </c>
      <c r="AS1363" s="304">
        <f ca="1">COUNTIF(INDIRECT("H"&amp;(ROW()+12*(($AO1363-1)*3+$AP1363)-ROW())/12+5):INDIRECT("S"&amp;(ROW()+12*(($AO1363-1)*3+$AP1363)-ROW())/12+5),AR1363)</f>
        <v>0</v>
      </c>
      <c r="AT1363" s="306">
        <f ca="1">IF($AQ1363=1,IF(INDIRECT(ADDRESS(($AO1363-1)*3+$AP1363+5,$AQ1363+20))="",0,INDIRECT(ADDRESS(($AO1363-1)*3+$AP1363+5,$AQ1363+20))),IF(INDIRECT(ADDRESS(($AO1363-1)*3+$AP1363+5,$AQ1363+20))="",0,IF(COUNTIF(INDIRECT(ADDRESS(($AO1363-1)*36+($AP1363-1)*12+6,COLUMN())):INDIRECT(ADDRESS(($AO1363-1)*36+($AP1363-1)*12+$AQ1363+4,COLUMN())),INDIRECT(ADDRESS(($AO1363-1)*3+$AP1363+5,$AQ1363+20)))&gt;=1,0,INDIRECT(ADDRESS(($AO1363-1)*3+$AP1363+5,$AQ1363+20)))))</f>
        <v>0</v>
      </c>
      <c r="AU1363" s="304">
        <f ca="1">COUNTIF(INDIRECT("U"&amp;(ROW()+12*(($AO1363-1)*3+$AP1363)-ROW())/12+5):INDIRECT("AF"&amp;(ROW()+12*(($AO1363-1)*3+$AP1363)-ROW())/12+5),AT1363)</f>
        <v>0</v>
      </c>
      <c r="AV1363" s="304">
        <f ca="1">IF(AND(AR1363+AT1363&gt;0,AS1363+AU1363&gt;0),COUNTIF(AV$6:AV1362,"&gt;0")+1,0)</f>
        <v>0</v>
      </c>
    </row>
    <row r="1364" spans="41:48" x14ac:dyDescent="0.15">
      <c r="AO1364" s="304">
        <v>38</v>
      </c>
      <c r="AP1364" s="304">
        <v>3</v>
      </c>
      <c r="AQ1364" s="304">
        <v>3</v>
      </c>
      <c r="AR1364" s="306">
        <f ca="1">IF($AQ1364=1,IF(INDIRECT(ADDRESS(($AO1364-1)*3+$AP1364+5,$AQ1364+7))="",0,INDIRECT(ADDRESS(($AO1364-1)*3+$AP1364+5,$AQ1364+7))),IF(INDIRECT(ADDRESS(($AO1364-1)*3+$AP1364+5,$AQ1364+7))="",0,IF(COUNTIF(INDIRECT(ADDRESS(($AO1364-1)*36+($AP1364-1)*12+6,COLUMN())):INDIRECT(ADDRESS(($AO1364-1)*36+($AP1364-1)*12+$AQ1364+4,COLUMN())),INDIRECT(ADDRESS(($AO1364-1)*3+$AP1364+5,$AQ1364+7)))&gt;=1,0,INDIRECT(ADDRESS(($AO1364-1)*3+$AP1364+5,$AQ1364+7)))))</f>
        <v>0</v>
      </c>
      <c r="AS1364" s="304">
        <f ca="1">COUNTIF(INDIRECT("H"&amp;(ROW()+12*(($AO1364-1)*3+$AP1364)-ROW())/12+5):INDIRECT("S"&amp;(ROW()+12*(($AO1364-1)*3+$AP1364)-ROW())/12+5),AR1364)</f>
        <v>0</v>
      </c>
      <c r="AT1364" s="306">
        <f ca="1">IF($AQ1364=1,IF(INDIRECT(ADDRESS(($AO1364-1)*3+$AP1364+5,$AQ1364+20))="",0,INDIRECT(ADDRESS(($AO1364-1)*3+$AP1364+5,$AQ1364+20))),IF(INDIRECT(ADDRESS(($AO1364-1)*3+$AP1364+5,$AQ1364+20))="",0,IF(COUNTIF(INDIRECT(ADDRESS(($AO1364-1)*36+($AP1364-1)*12+6,COLUMN())):INDIRECT(ADDRESS(($AO1364-1)*36+($AP1364-1)*12+$AQ1364+4,COLUMN())),INDIRECT(ADDRESS(($AO1364-1)*3+$AP1364+5,$AQ1364+20)))&gt;=1,0,INDIRECT(ADDRESS(($AO1364-1)*3+$AP1364+5,$AQ1364+20)))))</f>
        <v>0</v>
      </c>
      <c r="AU1364" s="304">
        <f ca="1">COUNTIF(INDIRECT("U"&amp;(ROW()+12*(($AO1364-1)*3+$AP1364)-ROW())/12+5):INDIRECT("AF"&amp;(ROW()+12*(($AO1364-1)*3+$AP1364)-ROW())/12+5),AT1364)</f>
        <v>0</v>
      </c>
      <c r="AV1364" s="304">
        <f ca="1">IF(AND(AR1364+AT1364&gt;0,AS1364+AU1364&gt;0),COUNTIF(AV$6:AV1363,"&gt;0")+1,0)</f>
        <v>0</v>
      </c>
    </row>
    <row r="1365" spans="41:48" x14ac:dyDescent="0.15">
      <c r="AO1365" s="304">
        <v>38</v>
      </c>
      <c r="AP1365" s="304">
        <v>3</v>
      </c>
      <c r="AQ1365" s="304">
        <v>4</v>
      </c>
      <c r="AR1365" s="306">
        <f ca="1">IF($AQ1365=1,IF(INDIRECT(ADDRESS(($AO1365-1)*3+$AP1365+5,$AQ1365+7))="",0,INDIRECT(ADDRESS(($AO1365-1)*3+$AP1365+5,$AQ1365+7))),IF(INDIRECT(ADDRESS(($AO1365-1)*3+$AP1365+5,$AQ1365+7))="",0,IF(COUNTIF(INDIRECT(ADDRESS(($AO1365-1)*36+($AP1365-1)*12+6,COLUMN())):INDIRECT(ADDRESS(($AO1365-1)*36+($AP1365-1)*12+$AQ1365+4,COLUMN())),INDIRECT(ADDRESS(($AO1365-1)*3+$AP1365+5,$AQ1365+7)))&gt;=1,0,INDIRECT(ADDRESS(($AO1365-1)*3+$AP1365+5,$AQ1365+7)))))</f>
        <v>0</v>
      </c>
      <c r="AS1365" s="304">
        <f ca="1">COUNTIF(INDIRECT("H"&amp;(ROW()+12*(($AO1365-1)*3+$AP1365)-ROW())/12+5):INDIRECT("S"&amp;(ROW()+12*(($AO1365-1)*3+$AP1365)-ROW())/12+5),AR1365)</f>
        <v>0</v>
      </c>
      <c r="AT1365" s="306">
        <f ca="1">IF($AQ1365=1,IF(INDIRECT(ADDRESS(($AO1365-1)*3+$AP1365+5,$AQ1365+20))="",0,INDIRECT(ADDRESS(($AO1365-1)*3+$AP1365+5,$AQ1365+20))),IF(INDIRECT(ADDRESS(($AO1365-1)*3+$AP1365+5,$AQ1365+20))="",0,IF(COUNTIF(INDIRECT(ADDRESS(($AO1365-1)*36+($AP1365-1)*12+6,COLUMN())):INDIRECT(ADDRESS(($AO1365-1)*36+($AP1365-1)*12+$AQ1365+4,COLUMN())),INDIRECT(ADDRESS(($AO1365-1)*3+$AP1365+5,$AQ1365+20)))&gt;=1,0,INDIRECT(ADDRESS(($AO1365-1)*3+$AP1365+5,$AQ1365+20)))))</f>
        <v>0</v>
      </c>
      <c r="AU1365" s="304">
        <f ca="1">COUNTIF(INDIRECT("U"&amp;(ROW()+12*(($AO1365-1)*3+$AP1365)-ROW())/12+5):INDIRECT("AF"&amp;(ROW()+12*(($AO1365-1)*3+$AP1365)-ROW())/12+5),AT1365)</f>
        <v>0</v>
      </c>
      <c r="AV1365" s="304">
        <f ca="1">IF(AND(AR1365+AT1365&gt;0,AS1365+AU1365&gt;0),COUNTIF(AV$6:AV1364,"&gt;0")+1,0)</f>
        <v>0</v>
      </c>
    </row>
    <row r="1366" spans="41:48" x14ac:dyDescent="0.15">
      <c r="AO1366" s="304">
        <v>38</v>
      </c>
      <c r="AP1366" s="304">
        <v>3</v>
      </c>
      <c r="AQ1366" s="304">
        <v>5</v>
      </c>
      <c r="AR1366" s="306">
        <f ca="1">IF($AQ1366=1,IF(INDIRECT(ADDRESS(($AO1366-1)*3+$AP1366+5,$AQ1366+7))="",0,INDIRECT(ADDRESS(($AO1366-1)*3+$AP1366+5,$AQ1366+7))),IF(INDIRECT(ADDRESS(($AO1366-1)*3+$AP1366+5,$AQ1366+7))="",0,IF(COUNTIF(INDIRECT(ADDRESS(($AO1366-1)*36+($AP1366-1)*12+6,COLUMN())):INDIRECT(ADDRESS(($AO1366-1)*36+($AP1366-1)*12+$AQ1366+4,COLUMN())),INDIRECT(ADDRESS(($AO1366-1)*3+$AP1366+5,$AQ1366+7)))&gt;=1,0,INDIRECT(ADDRESS(($AO1366-1)*3+$AP1366+5,$AQ1366+7)))))</f>
        <v>0</v>
      </c>
      <c r="AS1366" s="304">
        <f ca="1">COUNTIF(INDIRECT("H"&amp;(ROW()+12*(($AO1366-1)*3+$AP1366)-ROW())/12+5):INDIRECT("S"&amp;(ROW()+12*(($AO1366-1)*3+$AP1366)-ROW())/12+5),AR1366)</f>
        <v>0</v>
      </c>
      <c r="AT1366" s="306">
        <f ca="1">IF($AQ1366=1,IF(INDIRECT(ADDRESS(($AO1366-1)*3+$AP1366+5,$AQ1366+20))="",0,INDIRECT(ADDRESS(($AO1366-1)*3+$AP1366+5,$AQ1366+20))),IF(INDIRECT(ADDRESS(($AO1366-1)*3+$AP1366+5,$AQ1366+20))="",0,IF(COUNTIF(INDIRECT(ADDRESS(($AO1366-1)*36+($AP1366-1)*12+6,COLUMN())):INDIRECT(ADDRESS(($AO1366-1)*36+($AP1366-1)*12+$AQ1366+4,COLUMN())),INDIRECT(ADDRESS(($AO1366-1)*3+$AP1366+5,$AQ1366+20)))&gt;=1,0,INDIRECT(ADDRESS(($AO1366-1)*3+$AP1366+5,$AQ1366+20)))))</f>
        <v>0</v>
      </c>
      <c r="AU1366" s="304">
        <f ca="1">COUNTIF(INDIRECT("U"&amp;(ROW()+12*(($AO1366-1)*3+$AP1366)-ROW())/12+5):INDIRECT("AF"&amp;(ROW()+12*(($AO1366-1)*3+$AP1366)-ROW())/12+5),AT1366)</f>
        <v>0</v>
      </c>
      <c r="AV1366" s="304">
        <f ca="1">IF(AND(AR1366+AT1366&gt;0,AS1366+AU1366&gt;0),COUNTIF(AV$6:AV1365,"&gt;0")+1,0)</f>
        <v>0</v>
      </c>
    </row>
    <row r="1367" spans="41:48" x14ac:dyDescent="0.15">
      <c r="AO1367" s="304">
        <v>38</v>
      </c>
      <c r="AP1367" s="304">
        <v>3</v>
      </c>
      <c r="AQ1367" s="304">
        <v>6</v>
      </c>
      <c r="AR1367" s="306">
        <f ca="1">IF($AQ1367=1,IF(INDIRECT(ADDRESS(($AO1367-1)*3+$AP1367+5,$AQ1367+7))="",0,INDIRECT(ADDRESS(($AO1367-1)*3+$AP1367+5,$AQ1367+7))),IF(INDIRECT(ADDRESS(($AO1367-1)*3+$AP1367+5,$AQ1367+7))="",0,IF(COUNTIF(INDIRECT(ADDRESS(($AO1367-1)*36+($AP1367-1)*12+6,COLUMN())):INDIRECT(ADDRESS(($AO1367-1)*36+($AP1367-1)*12+$AQ1367+4,COLUMN())),INDIRECT(ADDRESS(($AO1367-1)*3+$AP1367+5,$AQ1367+7)))&gt;=1,0,INDIRECT(ADDRESS(($AO1367-1)*3+$AP1367+5,$AQ1367+7)))))</f>
        <v>0</v>
      </c>
      <c r="AS1367" s="304">
        <f ca="1">COUNTIF(INDIRECT("H"&amp;(ROW()+12*(($AO1367-1)*3+$AP1367)-ROW())/12+5):INDIRECT("S"&amp;(ROW()+12*(($AO1367-1)*3+$AP1367)-ROW())/12+5),AR1367)</f>
        <v>0</v>
      </c>
      <c r="AT1367" s="306">
        <f ca="1">IF($AQ1367=1,IF(INDIRECT(ADDRESS(($AO1367-1)*3+$AP1367+5,$AQ1367+20))="",0,INDIRECT(ADDRESS(($AO1367-1)*3+$AP1367+5,$AQ1367+20))),IF(INDIRECT(ADDRESS(($AO1367-1)*3+$AP1367+5,$AQ1367+20))="",0,IF(COUNTIF(INDIRECT(ADDRESS(($AO1367-1)*36+($AP1367-1)*12+6,COLUMN())):INDIRECT(ADDRESS(($AO1367-1)*36+($AP1367-1)*12+$AQ1367+4,COLUMN())),INDIRECT(ADDRESS(($AO1367-1)*3+$AP1367+5,$AQ1367+20)))&gt;=1,0,INDIRECT(ADDRESS(($AO1367-1)*3+$AP1367+5,$AQ1367+20)))))</f>
        <v>0</v>
      </c>
      <c r="AU1367" s="304">
        <f ca="1">COUNTIF(INDIRECT("U"&amp;(ROW()+12*(($AO1367-1)*3+$AP1367)-ROW())/12+5):INDIRECT("AF"&amp;(ROW()+12*(($AO1367-1)*3+$AP1367)-ROW())/12+5),AT1367)</f>
        <v>0</v>
      </c>
      <c r="AV1367" s="304">
        <f ca="1">IF(AND(AR1367+AT1367&gt;0,AS1367+AU1367&gt;0),COUNTIF(AV$6:AV1366,"&gt;0")+1,0)</f>
        <v>0</v>
      </c>
    </row>
    <row r="1368" spans="41:48" x14ac:dyDescent="0.15">
      <c r="AO1368" s="304">
        <v>38</v>
      </c>
      <c r="AP1368" s="304">
        <v>3</v>
      </c>
      <c r="AQ1368" s="304">
        <v>7</v>
      </c>
      <c r="AR1368" s="306">
        <f ca="1">IF($AQ1368=1,IF(INDIRECT(ADDRESS(($AO1368-1)*3+$AP1368+5,$AQ1368+7))="",0,INDIRECT(ADDRESS(($AO1368-1)*3+$AP1368+5,$AQ1368+7))),IF(INDIRECT(ADDRESS(($AO1368-1)*3+$AP1368+5,$AQ1368+7))="",0,IF(COUNTIF(INDIRECT(ADDRESS(($AO1368-1)*36+($AP1368-1)*12+6,COLUMN())):INDIRECT(ADDRESS(($AO1368-1)*36+($AP1368-1)*12+$AQ1368+4,COLUMN())),INDIRECT(ADDRESS(($AO1368-1)*3+$AP1368+5,$AQ1368+7)))&gt;=1,0,INDIRECT(ADDRESS(($AO1368-1)*3+$AP1368+5,$AQ1368+7)))))</f>
        <v>0</v>
      </c>
      <c r="AS1368" s="304">
        <f ca="1">COUNTIF(INDIRECT("H"&amp;(ROW()+12*(($AO1368-1)*3+$AP1368)-ROW())/12+5):INDIRECT("S"&amp;(ROW()+12*(($AO1368-1)*3+$AP1368)-ROW())/12+5),AR1368)</f>
        <v>0</v>
      </c>
      <c r="AT1368" s="306">
        <f ca="1">IF($AQ1368=1,IF(INDIRECT(ADDRESS(($AO1368-1)*3+$AP1368+5,$AQ1368+20))="",0,INDIRECT(ADDRESS(($AO1368-1)*3+$AP1368+5,$AQ1368+20))),IF(INDIRECT(ADDRESS(($AO1368-1)*3+$AP1368+5,$AQ1368+20))="",0,IF(COUNTIF(INDIRECT(ADDRESS(($AO1368-1)*36+($AP1368-1)*12+6,COLUMN())):INDIRECT(ADDRESS(($AO1368-1)*36+($AP1368-1)*12+$AQ1368+4,COLUMN())),INDIRECT(ADDRESS(($AO1368-1)*3+$AP1368+5,$AQ1368+20)))&gt;=1,0,INDIRECT(ADDRESS(($AO1368-1)*3+$AP1368+5,$AQ1368+20)))))</f>
        <v>0</v>
      </c>
      <c r="AU1368" s="304">
        <f ca="1">COUNTIF(INDIRECT("U"&amp;(ROW()+12*(($AO1368-1)*3+$AP1368)-ROW())/12+5):INDIRECT("AF"&amp;(ROW()+12*(($AO1368-1)*3+$AP1368)-ROW())/12+5),AT1368)</f>
        <v>0</v>
      </c>
      <c r="AV1368" s="304">
        <f ca="1">IF(AND(AR1368+AT1368&gt;0,AS1368+AU1368&gt;0),COUNTIF(AV$6:AV1367,"&gt;0")+1,0)</f>
        <v>0</v>
      </c>
    </row>
    <row r="1369" spans="41:48" x14ac:dyDescent="0.15">
      <c r="AO1369" s="304">
        <v>38</v>
      </c>
      <c r="AP1369" s="304">
        <v>3</v>
      </c>
      <c r="AQ1369" s="304">
        <v>8</v>
      </c>
      <c r="AR1369" s="306">
        <f ca="1">IF($AQ1369=1,IF(INDIRECT(ADDRESS(($AO1369-1)*3+$AP1369+5,$AQ1369+7))="",0,INDIRECT(ADDRESS(($AO1369-1)*3+$AP1369+5,$AQ1369+7))),IF(INDIRECT(ADDRESS(($AO1369-1)*3+$AP1369+5,$AQ1369+7))="",0,IF(COUNTIF(INDIRECT(ADDRESS(($AO1369-1)*36+($AP1369-1)*12+6,COLUMN())):INDIRECT(ADDRESS(($AO1369-1)*36+($AP1369-1)*12+$AQ1369+4,COLUMN())),INDIRECT(ADDRESS(($AO1369-1)*3+$AP1369+5,$AQ1369+7)))&gt;=1,0,INDIRECT(ADDRESS(($AO1369-1)*3+$AP1369+5,$AQ1369+7)))))</f>
        <v>0</v>
      </c>
      <c r="AS1369" s="304">
        <f ca="1">COUNTIF(INDIRECT("H"&amp;(ROW()+12*(($AO1369-1)*3+$AP1369)-ROW())/12+5):INDIRECT("S"&amp;(ROW()+12*(($AO1369-1)*3+$AP1369)-ROW())/12+5),AR1369)</f>
        <v>0</v>
      </c>
      <c r="AT1369" s="306">
        <f ca="1">IF($AQ1369=1,IF(INDIRECT(ADDRESS(($AO1369-1)*3+$AP1369+5,$AQ1369+20))="",0,INDIRECT(ADDRESS(($AO1369-1)*3+$AP1369+5,$AQ1369+20))),IF(INDIRECT(ADDRESS(($AO1369-1)*3+$AP1369+5,$AQ1369+20))="",0,IF(COUNTIF(INDIRECT(ADDRESS(($AO1369-1)*36+($AP1369-1)*12+6,COLUMN())):INDIRECT(ADDRESS(($AO1369-1)*36+($AP1369-1)*12+$AQ1369+4,COLUMN())),INDIRECT(ADDRESS(($AO1369-1)*3+$AP1369+5,$AQ1369+20)))&gt;=1,0,INDIRECT(ADDRESS(($AO1369-1)*3+$AP1369+5,$AQ1369+20)))))</f>
        <v>0</v>
      </c>
      <c r="AU1369" s="304">
        <f ca="1">COUNTIF(INDIRECT("U"&amp;(ROW()+12*(($AO1369-1)*3+$AP1369)-ROW())/12+5):INDIRECT("AF"&amp;(ROW()+12*(($AO1369-1)*3+$AP1369)-ROW())/12+5),AT1369)</f>
        <v>0</v>
      </c>
      <c r="AV1369" s="304">
        <f ca="1">IF(AND(AR1369+AT1369&gt;0,AS1369+AU1369&gt;0),COUNTIF(AV$6:AV1368,"&gt;0")+1,0)</f>
        <v>0</v>
      </c>
    </row>
    <row r="1370" spans="41:48" x14ac:dyDescent="0.15">
      <c r="AO1370" s="304">
        <v>38</v>
      </c>
      <c r="AP1370" s="304">
        <v>3</v>
      </c>
      <c r="AQ1370" s="304">
        <v>9</v>
      </c>
      <c r="AR1370" s="306">
        <f ca="1">IF($AQ1370=1,IF(INDIRECT(ADDRESS(($AO1370-1)*3+$AP1370+5,$AQ1370+7))="",0,INDIRECT(ADDRESS(($AO1370-1)*3+$AP1370+5,$AQ1370+7))),IF(INDIRECT(ADDRESS(($AO1370-1)*3+$AP1370+5,$AQ1370+7))="",0,IF(COUNTIF(INDIRECT(ADDRESS(($AO1370-1)*36+($AP1370-1)*12+6,COLUMN())):INDIRECT(ADDRESS(($AO1370-1)*36+($AP1370-1)*12+$AQ1370+4,COLUMN())),INDIRECT(ADDRESS(($AO1370-1)*3+$AP1370+5,$AQ1370+7)))&gt;=1,0,INDIRECT(ADDRESS(($AO1370-1)*3+$AP1370+5,$AQ1370+7)))))</f>
        <v>0</v>
      </c>
      <c r="AS1370" s="304">
        <f ca="1">COUNTIF(INDIRECT("H"&amp;(ROW()+12*(($AO1370-1)*3+$AP1370)-ROW())/12+5):INDIRECT("S"&amp;(ROW()+12*(($AO1370-1)*3+$AP1370)-ROW())/12+5),AR1370)</f>
        <v>0</v>
      </c>
      <c r="AT1370" s="306">
        <f ca="1">IF($AQ1370=1,IF(INDIRECT(ADDRESS(($AO1370-1)*3+$AP1370+5,$AQ1370+20))="",0,INDIRECT(ADDRESS(($AO1370-1)*3+$AP1370+5,$AQ1370+20))),IF(INDIRECT(ADDRESS(($AO1370-1)*3+$AP1370+5,$AQ1370+20))="",0,IF(COUNTIF(INDIRECT(ADDRESS(($AO1370-1)*36+($AP1370-1)*12+6,COLUMN())):INDIRECT(ADDRESS(($AO1370-1)*36+($AP1370-1)*12+$AQ1370+4,COLUMN())),INDIRECT(ADDRESS(($AO1370-1)*3+$AP1370+5,$AQ1370+20)))&gt;=1,0,INDIRECT(ADDRESS(($AO1370-1)*3+$AP1370+5,$AQ1370+20)))))</f>
        <v>0</v>
      </c>
      <c r="AU1370" s="304">
        <f ca="1">COUNTIF(INDIRECT("U"&amp;(ROW()+12*(($AO1370-1)*3+$AP1370)-ROW())/12+5):INDIRECT("AF"&amp;(ROW()+12*(($AO1370-1)*3+$AP1370)-ROW())/12+5),AT1370)</f>
        <v>0</v>
      </c>
      <c r="AV1370" s="304">
        <f ca="1">IF(AND(AR1370+AT1370&gt;0,AS1370+AU1370&gt;0),COUNTIF(AV$6:AV1369,"&gt;0")+1,0)</f>
        <v>0</v>
      </c>
    </row>
    <row r="1371" spans="41:48" x14ac:dyDescent="0.15">
      <c r="AO1371" s="304">
        <v>38</v>
      </c>
      <c r="AP1371" s="304">
        <v>3</v>
      </c>
      <c r="AQ1371" s="304">
        <v>10</v>
      </c>
      <c r="AR1371" s="306">
        <f ca="1">IF($AQ1371=1,IF(INDIRECT(ADDRESS(($AO1371-1)*3+$AP1371+5,$AQ1371+7))="",0,INDIRECT(ADDRESS(($AO1371-1)*3+$AP1371+5,$AQ1371+7))),IF(INDIRECT(ADDRESS(($AO1371-1)*3+$AP1371+5,$AQ1371+7))="",0,IF(COUNTIF(INDIRECT(ADDRESS(($AO1371-1)*36+($AP1371-1)*12+6,COLUMN())):INDIRECT(ADDRESS(($AO1371-1)*36+($AP1371-1)*12+$AQ1371+4,COLUMN())),INDIRECT(ADDRESS(($AO1371-1)*3+$AP1371+5,$AQ1371+7)))&gt;=1,0,INDIRECT(ADDRESS(($AO1371-1)*3+$AP1371+5,$AQ1371+7)))))</f>
        <v>0</v>
      </c>
      <c r="AS1371" s="304">
        <f ca="1">COUNTIF(INDIRECT("H"&amp;(ROW()+12*(($AO1371-1)*3+$AP1371)-ROW())/12+5):INDIRECT("S"&amp;(ROW()+12*(($AO1371-1)*3+$AP1371)-ROW())/12+5),AR1371)</f>
        <v>0</v>
      </c>
      <c r="AT1371" s="306">
        <f ca="1">IF($AQ1371=1,IF(INDIRECT(ADDRESS(($AO1371-1)*3+$AP1371+5,$AQ1371+20))="",0,INDIRECT(ADDRESS(($AO1371-1)*3+$AP1371+5,$AQ1371+20))),IF(INDIRECT(ADDRESS(($AO1371-1)*3+$AP1371+5,$AQ1371+20))="",0,IF(COUNTIF(INDIRECT(ADDRESS(($AO1371-1)*36+($AP1371-1)*12+6,COLUMN())):INDIRECT(ADDRESS(($AO1371-1)*36+($AP1371-1)*12+$AQ1371+4,COLUMN())),INDIRECT(ADDRESS(($AO1371-1)*3+$AP1371+5,$AQ1371+20)))&gt;=1,0,INDIRECT(ADDRESS(($AO1371-1)*3+$AP1371+5,$AQ1371+20)))))</f>
        <v>0</v>
      </c>
      <c r="AU1371" s="304">
        <f ca="1">COUNTIF(INDIRECT("U"&amp;(ROW()+12*(($AO1371-1)*3+$AP1371)-ROW())/12+5):INDIRECT("AF"&amp;(ROW()+12*(($AO1371-1)*3+$AP1371)-ROW())/12+5),AT1371)</f>
        <v>0</v>
      </c>
      <c r="AV1371" s="304">
        <f ca="1">IF(AND(AR1371+AT1371&gt;0,AS1371+AU1371&gt;0),COUNTIF(AV$6:AV1370,"&gt;0")+1,0)</f>
        <v>0</v>
      </c>
    </row>
    <row r="1372" spans="41:48" x14ac:dyDescent="0.15">
      <c r="AO1372" s="304">
        <v>38</v>
      </c>
      <c r="AP1372" s="304">
        <v>3</v>
      </c>
      <c r="AQ1372" s="304">
        <v>11</v>
      </c>
      <c r="AR1372" s="306">
        <f ca="1">IF($AQ1372=1,IF(INDIRECT(ADDRESS(($AO1372-1)*3+$AP1372+5,$AQ1372+7))="",0,INDIRECT(ADDRESS(($AO1372-1)*3+$AP1372+5,$AQ1372+7))),IF(INDIRECT(ADDRESS(($AO1372-1)*3+$AP1372+5,$AQ1372+7))="",0,IF(COUNTIF(INDIRECT(ADDRESS(($AO1372-1)*36+($AP1372-1)*12+6,COLUMN())):INDIRECT(ADDRESS(($AO1372-1)*36+($AP1372-1)*12+$AQ1372+4,COLUMN())),INDIRECT(ADDRESS(($AO1372-1)*3+$AP1372+5,$AQ1372+7)))&gt;=1,0,INDIRECT(ADDRESS(($AO1372-1)*3+$AP1372+5,$AQ1372+7)))))</f>
        <v>0</v>
      </c>
      <c r="AS1372" s="304">
        <f ca="1">COUNTIF(INDIRECT("H"&amp;(ROW()+12*(($AO1372-1)*3+$AP1372)-ROW())/12+5):INDIRECT("S"&amp;(ROW()+12*(($AO1372-1)*3+$AP1372)-ROW())/12+5),AR1372)</f>
        <v>0</v>
      </c>
      <c r="AT1372" s="306">
        <f ca="1">IF($AQ1372=1,IF(INDIRECT(ADDRESS(($AO1372-1)*3+$AP1372+5,$AQ1372+20))="",0,INDIRECT(ADDRESS(($AO1372-1)*3+$AP1372+5,$AQ1372+20))),IF(INDIRECT(ADDRESS(($AO1372-1)*3+$AP1372+5,$AQ1372+20))="",0,IF(COUNTIF(INDIRECT(ADDRESS(($AO1372-1)*36+($AP1372-1)*12+6,COLUMN())):INDIRECT(ADDRESS(($AO1372-1)*36+($AP1372-1)*12+$AQ1372+4,COLUMN())),INDIRECT(ADDRESS(($AO1372-1)*3+$AP1372+5,$AQ1372+20)))&gt;=1,0,INDIRECT(ADDRESS(($AO1372-1)*3+$AP1372+5,$AQ1372+20)))))</f>
        <v>0</v>
      </c>
      <c r="AU1372" s="304">
        <f ca="1">COUNTIF(INDIRECT("U"&amp;(ROW()+12*(($AO1372-1)*3+$AP1372)-ROW())/12+5):INDIRECT("AF"&amp;(ROW()+12*(($AO1372-1)*3+$AP1372)-ROW())/12+5),AT1372)</f>
        <v>0</v>
      </c>
      <c r="AV1372" s="304">
        <f ca="1">IF(AND(AR1372+AT1372&gt;0,AS1372+AU1372&gt;0),COUNTIF(AV$6:AV1371,"&gt;0")+1,0)</f>
        <v>0</v>
      </c>
    </row>
    <row r="1373" spans="41:48" x14ac:dyDescent="0.15">
      <c r="AO1373" s="304">
        <v>38</v>
      </c>
      <c r="AP1373" s="304">
        <v>3</v>
      </c>
      <c r="AQ1373" s="304">
        <v>12</v>
      </c>
      <c r="AR1373" s="306">
        <f ca="1">IF($AQ1373=1,IF(INDIRECT(ADDRESS(($AO1373-1)*3+$AP1373+5,$AQ1373+7))="",0,INDIRECT(ADDRESS(($AO1373-1)*3+$AP1373+5,$AQ1373+7))),IF(INDIRECT(ADDRESS(($AO1373-1)*3+$AP1373+5,$AQ1373+7))="",0,IF(COUNTIF(INDIRECT(ADDRESS(($AO1373-1)*36+($AP1373-1)*12+6,COLUMN())):INDIRECT(ADDRESS(($AO1373-1)*36+($AP1373-1)*12+$AQ1373+4,COLUMN())),INDIRECT(ADDRESS(($AO1373-1)*3+$AP1373+5,$AQ1373+7)))&gt;=1,0,INDIRECT(ADDRESS(($AO1373-1)*3+$AP1373+5,$AQ1373+7)))))</f>
        <v>0</v>
      </c>
      <c r="AS1373" s="304">
        <f ca="1">COUNTIF(INDIRECT("H"&amp;(ROW()+12*(($AO1373-1)*3+$AP1373)-ROW())/12+5):INDIRECT("S"&amp;(ROW()+12*(($AO1373-1)*3+$AP1373)-ROW())/12+5),AR1373)</f>
        <v>0</v>
      </c>
      <c r="AT1373" s="306">
        <f ca="1">IF($AQ1373=1,IF(INDIRECT(ADDRESS(($AO1373-1)*3+$AP1373+5,$AQ1373+20))="",0,INDIRECT(ADDRESS(($AO1373-1)*3+$AP1373+5,$AQ1373+20))),IF(INDIRECT(ADDRESS(($AO1373-1)*3+$AP1373+5,$AQ1373+20))="",0,IF(COUNTIF(INDIRECT(ADDRESS(($AO1373-1)*36+($AP1373-1)*12+6,COLUMN())):INDIRECT(ADDRESS(($AO1373-1)*36+($AP1373-1)*12+$AQ1373+4,COLUMN())),INDIRECT(ADDRESS(($AO1373-1)*3+$AP1373+5,$AQ1373+20)))&gt;=1,0,INDIRECT(ADDRESS(($AO1373-1)*3+$AP1373+5,$AQ1373+20)))))</f>
        <v>0</v>
      </c>
      <c r="AU1373" s="304">
        <f ca="1">COUNTIF(INDIRECT("U"&amp;(ROW()+12*(($AO1373-1)*3+$AP1373)-ROW())/12+5):INDIRECT("AF"&amp;(ROW()+12*(($AO1373-1)*3+$AP1373)-ROW())/12+5),AT1373)</f>
        <v>0</v>
      </c>
      <c r="AV1373" s="304">
        <f ca="1">IF(AND(AR1373+AT1373&gt;0,AS1373+AU1373&gt;0),COUNTIF(AV$6:AV1372,"&gt;0")+1,0)</f>
        <v>0</v>
      </c>
    </row>
    <row r="1374" spans="41:48" x14ac:dyDescent="0.15">
      <c r="AO1374" s="304">
        <v>39</v>
      </c>
      <c r="AP1374" s="304">
        <v>1</v>
      </c>
      <c r="AQ1374" s="304">
        <v>1</v>
      </c>
      <c r="AR1374" s="306">
        <f ca="1">IF($AQ1374=1,IF(INDIRECT(ADDRESS(($AO1374-1)*3+$AP1374+5,$AQ1374+7))="",0,INDIRECT(ADDRESS(($AO1374-1)*3+$AP1374+5,$AQ1374+7))),IF(INDIRECT(ADDRESS(($AO1374-1)*3+$AP1374+5,$AQ1374+7))="",0,IF(COUNTIF(INDIRECT(ADDRESS(($AO1374-1)*36+($AP1374-1)*12+6,COLUMN())):INDIRECT(ADDRESS(($AO1374-1)*36+($AP1374-1)*12+$AQ1374+4,COLUMN())),INDIRECT(ADDRESS(($AO1374-1)*3+$AP1374+5,$AQ1374+7)))&gt;=1,0,INDIRECT(ADDRESS(($AO1374-1)*3+$AP1374+5,$AQ1374+7)))))</f>
        <v>0</v>
      </c>
      <c r="AS1374" s="304">
        <f ca="1">COUNTIF(INDIRECT("H"&amp;(ROW()+12*(($AO1374-1)*3+$AP1374)-ROW())/12+5):INDIRECT("S"&amp;(ROW()+12*(($AO1374-1)*3+$AP1374)-ROW())/12+5),AR1374)</f>
        <v>0</v>
      </c>
      <c r="AT1374" s="306">
        <f ca="1">IF($AQ1374=1,IF(INDIRECT(ADDRESS(($AO1374-1)*3+$AP1374+5,$AQ1374+20))="",0,INDIRECT(ADDRESS(($AO1374-1)*3+$AP1374+5,$AQ1374+20))),IF(INDIRECT(ADDRESS(($AO1374-1)*3+$AP1374+5,$AQ1374+20))="",0,IF(COUNTIF(INDIRECT(ADDRESS(($AO1374-1)*36+($AP1374-1)*12+6,COLUMN())):INDIRECT(ADDRESS(($AO1374-1)*36+($AP1374-1)*12+$AQ1374+4,COLUMN())),INDIRECT(ADDRESS(($AO1374-1)*3+$AP1374+5,$AQ1374+20)))&gt;=1,0,INDIRECT(ADDRESS(($AO1374-1)*3+$AP1374+5,$AQ1374+20)))))</f>
        <v>0</v>
      </c>
      <c r="AU1374" s="304">
        <f ca="1">COUNTIF(INDIRECT("U"&amp;(ROW()+12*(($AO1374-1)*3+$AP1374)-ROW())/12+5):INDIRECT("AF"&amp;(ROW()+12*(($AO1374-1)*3+$AP1374)-ROW())/12+5),AT1374)</f>
        <v>0</v>
      </c>
      <c r="AV1374" s="304">
        <f ca="1">IF(AND(AR1374+AT1374&gt;0,AS1374+AU1374&gt;0),COUNTIF(AV$6:AV1373,"&gt;0")+1,0)</f>
        <v>0</v>
      </c>
    </row>
    <row r="1375" spans="41:48" x14ac:dyDescent="0.15">
      <c r="AO1375" s="304">
        <v>39</v>
      </c>
      <c r="AP1375" s="304">
        <v>1</v>
      </c>
      <c r="AQ1375" s="304">
        <v>2</v>
      </c>
      <c r="AR1375" s="306">
        <f ca="1">IF($AQ1375=1,IF(INDIRECT(ADDRESS(($AO1375-1)*3+$AP1375+5,$AQ1375+7))="",0,INDIRECT(ADDRESS(($AO1375-1)*3+$AP1375+5,$AQ1375+7))),IF(INDIRECT(ADDRESS(($AO1375-1)*3+$AP1375+5,$AQ1375+7))="",0,IF(COUNTIF(INDIRECT(ADDRESS(($AO1375-1)*36+($AP1375-1)*12+6,COLUMN())):INDIRECT(ADDRESS(($AO1375-1)*36+($AP1375-1)*12+$AQ1375+4,COLUMN())),INDIRECT(ADDRESS(($AO1375-1)*3+$AP1375+5,$AQ1375+7)))&gt;=1,0,INDIRECT(ADDRESS(($AO1375-1)*3+$AP1375+5,$AQ1375+7)))))</f>
        <v>0</v>
      </c>
      <c r="AS1375" s="304">
        <f ca="1">COUNTIF(INDIRECT("H"&amp;(ROW()+12*(($AO1375-1)*3+$AP1375)-ROW())/12+5):INDIRECT("S"&amp;(ROW()+12*(($AO1375-1)*3+$AP1375)-ROW())/12+5),AR1375)</f>
        <v>0</v>
      </c>
      <c r="AT1375" s="306">
        <f ca="1">IF($AQ1375=1,IF(INDIRECT(ADDRESS(($AO1375-1)*3+$AP1375+5,$AQ1375+20))="",0,INDIRECT(ADDRESS(($AO1375-1)*3+$AP1375+5,$AQ1375+20))),IF(INDIRECT(ADDRESS(($AO1375-1)*3+$AP1375+5,$AQ1375+20))="",0,IF(COUNTIF(INDIRECT(ADDRESS(($AO1375-1)*36+($AP1375-1)*12+6,COLUMN())):INDIRECT(ADDRESS(($AO1375-1)*36+($AP1375-1)*12+$AQ1375+4,COLUMN())),INDIRECT(ADDRESS(($AO1375-1)*3+$AP1375+5,$AQ1375+20)))&gt;=1,0,INDIRECT(ADDRESS(($AO1375-1)*3+$AP1375+5,$AQ1375+20)))))</f>
        <v>0</v>
      </c>
      <c r="AU1375" s="304">
        <f ca="1">COUNTIF(INDIRECT("U"&amp;(ROW()+12*(($AO1375-1)*3+$AP1375)-ROW())/12+5):INDIRECT("AF"&amp;(ROW()+12*(($AO1375-1)*3+$AP1375)-ROW())/12+5),AT1375)</f>
        <v>0</v>
      </c>
      <c r="AV1375" s="304">
        <f ca="1">IF(AND(AR1375+AT1375&gt;0,AS1375+AU1375&gt;0),COUNTIF(AV$6:AV1374,"&gt;0")+1,0)</f>
        <v>0</v>
      </c>
    </row>
    <row r="1376" spans="41:48" x14ac:dyDescent="0.15">
      <c r="AO1376" s="304">
        <v>39</v>
      </c>
      <c r="AP1376" s="304">
        <v>1</v>
      </c>
      <c r="AQ1376" s="304">
        <v>3</v>
      </c>
      <c r="AR1376" s="306">
        <f ca="1">IF($AQ1376=1,IF(INDIRECT(ADDRESS(($AO1376-1)*3+$AP1376+5,$AQ1376+7))="",0,INDIRECT(ADDRESS(($AO1376-1)*3+$AP1376+5,$AQ1376+7))),IF(INDIRECT(ADDRESS(($AO1376-1)*3+$AP1376+5,$AQ1376+7))="",0,IF(COUNTIF(INDIRECT(ADDRESS(($AO1376-1)*36+($AP1376-1)*12+6,COLUMN())):INDIRECT(ADDRESS(($AO1376-1)*36+($AP1376-1)*12+$AQ1376+4,COLUMN())),INDIRECT(ADDRESS(($AO1376-1)*3+$AP1376+5,$AQ1376+7)))&gt;=1,0,INDIRECT(ADDRESS(($AO1376-1)*3+$AP1376+5,$AQ1376+7)))))</f>
        <v>0</v>
      </c>
      <c r="AS1376" s="304">
        <f ca="1">COUNTIF(INDIRECT("H"&amp;(ROW()+12*(($AO1376-1)*3+$AP1376)-ROW())/12+5):INDIRECT("S"&amp;(ROW()+12*(($AO1376-1)*3+$AP1376)-ROW())/12+5),AR1376)</f>
        <v>0</v>
      </c>
      <c r="AT1376" s="306">
        <f ca="1">IF($AQ1376=1,IF(INDIRECT(ADDRESS(($AO1376-1)*3+$AP1376+5,$AQ1376+20))="",0,INDIRECT(ADDRESS(($AO1376-1)*3+$AP1376+5,$AQ1376+20))),IF(INDIRECT(ADDRESS(($AO1376-1)*3+$AP1376+5,$AQ1376+20))="",0,IF(COUNTIF(INDIRECT(ADDRESS(($AO1376-1)*36+($AP1376-1)*12+6,COLUMN())):INDIRECT(ADDRESS(($AO1376-1)*36+($AP1376-1)*12+$AQ1376+4,COLUMN())),INDIRECT(ADDRESS(($AO1376-1)*3+$AP1376+5,$AQ1376+20)))&gt;=1,0,INDIRECT(ADDRESS(($AO1376-1)*3+$AP1376+5,$AQ1376+20)))))</f>
        <v>0</v>
      </c>
      <c r="AU1376" s="304">
        <f ca="1">COUNTIF(INDIRECT("U"&amp;(ROW()+12*(($AO1376-1)*3+$AP1376)-ROW())/12+5):INDIRECT("AF"&amp;(ROW()+12*(($AO1376-1)*3+$AP1376)-ROW())/12+5),AT1376)</f>
        <v>0</v>
      </c>
      <c r="AV1376" s="304">
        <f ca="1">IF(AND(AR1376+AT1376&gt;0,AS1376+AU1376&gt;0),COUNTIF(AV$6:AV1375,"&gt;0")+1,0)</f>
        <v>0</v>
      </c>
    </row>
    <row r="1377" spans="41:48" x14ac:dyDescent="0.15">
      <c r="AO1377" s="304">
        <v>39</v>
      </c>
      <c r="AP1377" s="304">
        <v>1</v>
      </c>
      <c r="AQ1377" s="304">
        <v>4</v>
      </c>
      <c r="AR1377" s="306">
        <f ca="1">IF($AQ1377=1,IF(INDIRECT(ADDRESS(($AO1377-1)*3+$AP1377+5,$AQ1377+7))="",0,INDIRECT(ADDRESS(($AO1377-1)*3+$AP1377+5,$AQ1377+7))),IF(INDIRECT(ADDRESS(($AO1377-1)*3+$AP1377+5,$AQ1377+7))="",0,IF(COUNTIF(INDIRECT(ADDRESS(($AO1377-1)*36+($AP1377-1)*12+6,COLUMN())):INDIRECT(ADDRESS(($AO1377-1)*36+($AP1377-1)*12+$AQ1377+4,COLUMN())),INDIRECT(ADDRESS(($AO1377-1)*3+$AP1377+5,$AQ1377+7)))&gt;=1,0,INDIRECT(ADDRESS(($AO1377-1)*3+$AP1377+5,$AQ1377+7)))))</f>
        <v>0</v>
      </c>
      <c r="AS1377" s="304">
        <f ca="1">COUNTIF(INDIRECT("H"&amp;(ROW()+12*(($AO1377-1)*3+$AP1377)-ROW())/12+5):INDIRECT("S"&amp;(ROW()+12*(($AO1377-1)*3+$AP1377)-ROW())/12+5),AR1377)</f>
        <v>0</v>
      </c>
      <c r="AT1377" s="306">
        <f ca="1">IF($AQ1377=1,IF(INDIRECT(ADDRESS(($AO1377-1)*3+$AP1377+5,$AQ1377+20))="",0,INDIRECT(ADDRESS(($AO1377-1)*3+$AP1377+5,$AQ1377+20))),IF(INDIRECT(ADDRESS(($AO1377-1)*3+$AP1377+5,$AQ1377+20))="",0,IF(COUNTIF(INDIRECT(ADDRESS(($AO1377-1)*36+($AP1377-1)*12+6,COLUMN())):INDIRECT(ADDRESS(($AO1377-1)*36+($AP1377-1)*12+$AQ1377+4,COLUMN())),INDIRECT(ADDRESS(($AO1377-1)*3+$AP1377+5,$AQ1377+20)))&gt;=1,0,INDIRECT(ADDRESS(($AO1377-1)*3+$AP1377+5,$AQ1377+20)))))</f>
        <v>0</v>
      </c>
      <c r="AU1377" s="304">
        <f ca="1">COUNTIF(INDIRECT("U"&amp;(ROW()+12*(($AO1377-1)*3+$AP1377)-ROW())/12+5):INDIRECT("AF"&amp;(ROW()+12*(($AO1377-1)*3+$AP1377)-ROW())/12+5),AT1377)</f>
        <v>0</v>
      </c>
      <c r="AV1377" s="304">
        <f ca="1">IF(AND(AR1377+AT1377&gt;0,AS1377+AU1377&gt;0),COUNTIF(AV$6:AV1376,"&gt;0")+1,0)</f>
        <v>0</v>
      </c>
    </row>
    <row r="1378" spans="41:48" x14ac:dyDescent="0.15">
      <c r="AO1378" s="304">
        <v>39</v>
      </c>
      <c r="AP1378" s="304">
        <v>1</v>
      </c>
      <c r="AQ1378" s="304">
        <v>5</v>
      </c>
      <c r="AR1378" s="306">
        <f ca="1">IF($AQ1378=1,IF(INDIRECT(ADDRESS(($AO1378-1)*3+$AP1378+5,$AQ1378+7))="",0,INDIRECT(ADDRESS(($AO1378-1)*3+$AP1378+5,$AQ1378+7))),IF(INDIRECT(ADDRESS(($AO1378-1)*3+$AP1378+5,$AQ1378+7))="",0,IF(COUNTIF(INDIRECT(ADDRESS(($AO1378-1)*36+($AP1378-1)*12+6,COLUMN())):INDIRECT(ADDRESS(($AO1378-1)*36+($AP1378-1)*12+$AQ1378+4,COLUMN())),INDIRECT(ADDRESS(($AO1378-1)*3+$AP1378+5,$AQ1378+7)))&gt;=1,0,INDIRECT(ADDRESS(($AO1378-1)*3+$AP1378+5,$AQ1378+7)))))</f>
        <v>0</v>
      </c>
      <c r="AS1378" s="304">
        <f ca="1">COUNTIF(INDIRECT("H"&amp;(ROW()+12*(($AO1378-1)*3+$AP1378)-ROW())/12+5):INDIRECT("S"&amp;(ROW()+12*(($AO1378-1)*3+$AP1378)-ROW())/12+5),AR1378)</f>
        <v>0</v>
      </c>
      <c r="AT1378" s="306">
        <f ca="1">IF($AQ1378=1,IF(INDIRECT(ADDRESS(($AO1378-1)*3+$AP1378+5,$AQ1378+20))="",0,INDIRECT(ADDRESS(($AO1378-1)*3+$AP1378+5,$AQ1378+20))),IF(INDIRECT(ADDRESS(($AO1378-1)*3+$AP1378+5,$AQ1378+20))="",0,IF(COUNTIF(INDIRECT(ADDRESS(($AO1378-1)*36+($AP1378-1)*12+6,COLUMN())):INDIRECT(ADDRESS(($AO1378-1)*36+($AP1378-1)*12+$AQ1378+4,COLUMN())),INDIRECT(ADDRESS(($AO1378-1)*3+$AP1378+5,$AQ1378+20)))&gt;=1,0,INDIRECT(ADDRESS(($AO1378-1)*3+$AP1378+5,$AQ1378+20)))))</f>
        <v>0</v>
      </c>
      <c r="AU1378" s="304">
        <f ca="1">COUNTIF(INDIRECT("U"&amp;(ROW()+12*(($AO1378-1)*3+$AP1378)-ROW())/12+5):INDIRECT("AF"&amp;(ROW()+12*(($AO1378-1)*3+$AP1378)-ROW())/12+5),AT1378)</f>
        <v>0</v>
      </c>
      <c r="AV1378" s="304">
        <f ca="1">IF(AND(AR1378+AT1378&gt;0,AS1378+AU1378&gt;0),COUNTIF(AV$6:AV1377,"&gt;0")+1,0)</f>
        <v>0</v>
      </c>
    </row>
    <row r="1379" spans="41:48" x14ac:dyDescent="0.15">
      <c r="AO1379" s="304">
        <v>39</v>
      </c>
      <c r="AP1379" s="304">
        <v>1</v>
      </c>
      <c r="AQ1379" s="304">
        <v>6</v>
      </c>
      <c r="AR1379" s="306">
        <f ca="1">IF($AQ1379=1,IF(INDIRECT(ADDRESS(($AO1379-1)*3+$AP1379+5,$AQ1379+7))="",0,INDIRECT(ADDRESS(($AO1379-1)*3+$AP1379+5,$AQ1379+7))),IF(INDIRECT(ADDRESS(($AO1379-1)*3+$AP1379+5,$AQ1379+7))="",0,IF(COUNTIF(INDIRECT(ADDRESS(($AO1379-1)*36+($AP1379-1)*12+6,COLUMN())):INDIRECT(ADDRESS(($AO1379-1)*36+($AP1379-1)*12+$AQ1379+4,COLUMN())),INDIRECT(ADDRESS(($AO1379-1)*3+$AP1379+5,$AQ1379+7)))&gt;=1,0,INDIRECT(ADDRESS(($AO1379-1)*3+$AP1379+5,$AQ1379+7)))))</f>
        <v>0</v>
      </c>
      <c r="AS1379" s="304">
        <f ca="1">COUNTIF(INDIRECT("H"&amp;(ROW()+12*(($AO1379-1)*3+$AP1379)-ROW())/12+5):INDIRECT("S"&amp;(ROW()+12*(($AO1379-1)*3+$AP1379)-ROW())/12+5),AR1379)</f>
        <v>0</v>
      </c>
      <c r="AT1379" s="306">
        <f ca="1">IF($AQ1379=1,IF(INDIRECT(ADDRESS(($AO1379-1)*3+$AP1379+5,$AQ1379+20))="",0,INDIRECT(ADDRESS(($AO1379-1)*3+$AP1379+5,$AQ1379+20))),IF(INDIRECT(ADDRESS(($AO1379-1)*3+$AP1379+5,$AQ1379+20))="",0,IF(COUNTIF(INDIRECT(ADDRESS(($AO1379-1)*36+($AP1379-1)*12+6,COLUMN())):INDIRECT(ADDRESS(($AO1379-1)*36+($AP1379-1)*12+$AQ1379+4,COLUMN())),INDIRECT(ADDRESS(($AO1379-1)*3+$AP1379+5,$AQ1379+20)))&gt;=1,0,INDIRECT(ADDRESS(($AO1379-1)*3+$AP1379+5,$AQ1379+20)))))</f>
        <v>0</v>
      </c>
      <c r="AU1379" s="304">
        <f ca="1">COUNTIF(INDIRECT("U"&amp;(ROW()+12*(($AO1379-1)*3+$AP1379)-ROW())/12+5):INDIRECT("AF"&amp;(ROW()+12*(($AO1379-1)*3+$AP1379)-ROW())/12+5),AT1379)</f>
        <v>0</v>
      </c>
      <c r="AV1379" s="304">
        <f ca="1">IF(AND(AR1379+AT1379&gt;0,AS1379+AU1379&gt;0),COUNTIF(AV$6:AV1378,"&gt;0")+1,0)</f>
        <v>0</v>
      </c>
    </row>
    <row r="1380" spans="41:48" x14ac:dyDescent="0.15">
      <c r="AO1380" s="304">
        <v>39</v>
      </c>
      <c r="AP1380" s="304">
        <v>1</v>
      </c>
      <c r="AQ1380" s="304">
        <v>7</v>
      </c>
      <c r="AR1380" s="306">
        <f ca="1">IF($AQ1380=1,IF(INDIRECT(ADDRESS(($AO1380-1)*3+$AP1380+5,$AQ1380+7))="",0,INDIRECT(ADDRESS(($AO1380-1)*3+$AP1380+5,$AQ1380+7))),IF(INDIRECT(ADDRESS(($AO1380-1)*3+$AP1380+5,$AQ1380+7))="",0,IF(COUNTIF(INDIRECT(ADDRESS(($AO1380-1)*36+($AP1380-1)*12+6,COLUMN())):INDIRECT(ADDRESS(($AO1380-1)*36+($AP1380-1)*12+$AQ1380+4,COLUMN())),INDIRECT(ADDRESS(($AO1380-1)*3+$AP1380+5,$AQ1380+7)))&gt;=1,0,INDIRECT(ADDRESS(($AO1380-1)*3+$AP1380+5,$AQ1380+7)))))</f>
        <v>0</v>
      </c>
      <c r="AS1380" s="304">
        <f ca="1">COUNTIF(INDIRECT("H"&amp;(ROW()+12*(($AO1380-1)*3+$AP1380)-ROW())/12+5):INDIRECT("S"&amp;(ROW()+12*(($AO1380-1)*3+$AP1380)-ROW())/12+5),AR1380)</f>
        <v>0</v>
      </c>
      <c r="AT1380" s="306">
        <f ca="1">IF($AQ1380=1,IF(INDIRECT(ADDRESS(($AO1380-1)*3+$AP1380+5,$AQ1380+20))="",0,INDIRECT(ADDRESS(($AO1380-1)*3+$AP1380+5,$AQ1380+20))),IF(INDIRECT(ADDRESS(($AO1380-1)*3+$AP1380+5,$AQ1380+20))="",0,IF(COUNTIF(INDIRECT(ADDRESS(($AO1380-1)*36+($AP1380-1)*12+6,COLUMN())):INDIRECT(ADDRESS(($AO1380-1)*36+($AP1380-1)*12+$AQ1380+4,COLUMN())),INDIRECT(ADDRESS(($AO1380-1)*3+$AP1380+5,$AQ1380+20)))&gt;=1,0,INDIRECT(ADDRESS(($AO1380-1)*3+$AP1380+5,$AQ1380+20)))))</f>
        <v>0</v>
      </c>
      <c r="AU1380" s="304">
        <f ca="1">COUNTIF(INDIRECT("U"&amp;(ROW()+12*(($AO1380-1)*3+$AP1380)-ROW())/12+5):INDIRECT("AF"&amp;(ROW()+12*(($AO1380-1)*3+$AP1380)-ROW())/12+5),AT1380)</f>
        <v>0</v>
      </c>
      <c r="AV1380" s="304">
        <f ca="1">IF(AND(AR1380+AT1380&gt;0,AS1380+AU1380&gt;0),COUNTIF(AV$6:AV1379,"&gt;0")+1,0)</f>
        <v>0</v>
      </c>
    </row>
    <row r="1381" spans="41:48" x14ac:dyDescent="0.15">
      <c r="AO1381" s="304">
        <v>39</v>
      </c>
      <c r="AP1381" s="304">
        <v>1</v>
      </c>
      <c r="AQ1381" s="304">
        <v>8</v>
      </c>
      <c r="AR1381" s="306">
        <f ca="1">IF($AQ1381=1,IF(INDIRECT(ADDRESS(($AO1381-1)*3+$AP1381+5,$AQ1381+7))="",0,INDIRECT(ADDRESS(($AO1381-1)*3+$AP1381+5,$AQ1381+7))),IF(INDIRECT(ADDRESS(($AO1381-1)*3+$AP1381+5,$AQ1381+7))="",0,IF(COUNTIF(INDIRECT(ADDRESS(($AO1381-1)*36+($AP1381-1)*12+6,COLUMN())):INDIRECT(ADDRESS(($AO1381-1)*36+($AP1381-1)*12+$AQ1381+4,COLUMN())),INDIRECT(ADDRESS(($AO1381-1)*3+$AP1381+5,$AQ1381+7)))&gt;=1,0,INDIRECT(ADDRESS(($AO1381-1)*3+$AP1381+5,$AQ1381+7)))))</f>
        <v>0</v>
      </c>
      <c r="AS1381" s="304">
        <f ca="1">COUNTIF(INDIRECT("H"&amp;(ROW()+12*(($AO1381-1)*3+$AP1381)-ROW())/12+5):INDIRECT("S"&amp;(ROW()+12*(($AO1381-1)*3+$AP1381)-ROW())/12+5),AR1381)</f>
        <v>0</v>
      </c>
      <c r="AT1381" s="306">
        <f ca="1">IF($AQ1381=1,IF(INDIRECT(ADDRESS(($AO1381-1)*3+$AP1381+5,$AQ1381+20))="",0,INDIRECT(ADDRESS(($AO1381-1)*3+$AP1381+5,$AQ1381+20))),IF(INDIRECT(ADDRESS(($AO1381-1)*3+$AP1381+5,$AQ1381+20))="",0,IF(COUNTIF(INDIRECT(ADDRESS(($AO1381-1)*36+($AP1381-1)*12+6,COLUMN())):INDIRECT(ADDRESS(($AO1381-1)*36+($AP1381-1)*12+$AQ1381+4,COLUMN())),INDIRECT(ADDRESS(($AO1381-1)*3+$AP1381+5,$AQ1381+20)))&gt;=1,0,INDIRECT(ADDRESS(($AO1381-1)*3+$AP1381+5,$AQ1381+20)))))</f>
        <v>0</v>
      </c>
      <c r="AU1381" s="304">
        <f ca="1">COUNTIF(INDIRECT("U"&amp;(ROW()+12*(($AO1381-1)*3+$AP1381)-ROW())/12+5):INDIRECT("AF"&amp;(ROW()+12*(($AO1381-1)*3+$AP1381)-ROW())/12+5),AT1381)</f>
        <v>0</v>
      </c>
      <c r="AV1381" s="304">
        <f ca="1">IF(AND(AR1381+AT1381&gt;0,AS1381+AU1381&gt;0),COUNTIF(AV$6:AV1380,"&gt;0")+1,0)</f>
        <v>0</v>
      </c>
    </row>
    <row r="1382" spans="41:48" x14ac:dyDescent="0.15">
      <c r="AO1382" s="304">
        <v>39</v>
      </c>
      <c r="AP1382" s="304">
        <v>1</v>
      </c>
      <c r="AQ1382" s="304">
        <v>9</v>
      </c>
      <c r="AR1382" s="306">
        <f ca="1">IF($AQ1382=1,IF(INDIRECT(ADDRESS(($AO1382-1)*3+$AP1382+5,$AQ1382+7))="",0,INDIRECT(ADDRESS(($AO1382-1)*3+$AP1382+5,$AQ1382+7))),IF(INDIRECT(ADDRESS(($AO1382-1)*3+$AP1382+5,$AQ1382+7))="",0,IF(COUNTIF(INDIRECT(ADDRESS(($AO1382-1)*36+($AP1382-1)*12+6,COLUMN())):INDIRECT(ADDRESS(($AO1382-1)*36+($AP1382-1)*12+$AQ1382+4,COLUMN())),INDIRECT(ADDRESS(($AO1382-1)*3+$AP1382+5,$AQ1382+7)))&gt;=1,0,INDIRECT(ADDRESS(($AO1382-1)*3+$AP1382+5,$AQ1382+7)))))</f>
        <v>0</v>
      </c>
      <c r="AS1382" s="304">
        <f ca="1">COUNTIF(INDIRECT("H"&amp;(ROW()+12*(($AO1382-1)*3+$AP1382)-ROW())/12+5):INDIRECT("S"&amp;(ROW()+12*(($AO1382-1)*3+$AP1382)-ROW())/12+5),AR1382)</f>
        <v>0</v>
      </c>
      <c r="AT1382" s="306">
        <f ca="1">IF($AQ1382=1,IF(INDIRECT(ADDRESS(($AO1382-1)*3+$AP1382+5,$AQ1382+20))="",0,INDIRECT(ADDRESS(($AO1382-1)*3+$AP1382+5,$AQ1382+20))),IF(INDIRECT(ADDRESS(($AO1382-1)*3+$AP1382+5,$AQ1382+20))="",0,IF(COUNTIF(INDIRECT(ADDRESS(($AO1382-1)*36+($AP1382-1)*12+6,COLUMN())):INDIRECT(ADDRESS(($AO1382-1)*36+($AP1382-1)*12+$AQ1382+4,COLUMN())),INDIRECT(ADDRESS(($AO1382-1)*3+$AP1382+5,$AQ1382+20)))&gt;=1,0,INDIRECT(ADDRESS(($AO1382-1)*3+$AP1382+5,$AQ1382+20)))))</f>
        <v>0</v>
      </c>
      <c r="AU1382" s="304">
        <f ca="1">COUNTIF(INDIRECT("U"&amp;(ROW()+12*(($AO1382-1)*3+$AP1382)-ROW())/12+5):INDIRECT("AF"&amp;(ROW()+12*(($AO1382-1)*3+$AP1382)-ROW())/12+5),AT1382)</f>
        <v>0</v>
      </c>
      <c r="AV1382" s="304">
        <f ca="1">IF(AND(AR1382+AT1382&gt;0,AS1382+AU1382&gt;0),COUNTIF(AV$6:AV1381,"&gt;0")+1,0)</f>
        <v>0</v>
      </c>
    </row>
    <row r="1383" spans="41:48" x14ac:dyDescent="0.15">
      <c r="AO1383" s="304">
        <v>39</v>
      </c>
      <c r="AP1383" s="304">
        <v>1</v>
      </c>
      <c r="AQ1383" s="304">
        <v>10</v>
      </c>
      <c r="AR1383" s="306">
        <f ca="1">IF($AQ1383=1,IF(INDIRECT(ADDRESS(($AO1383-1)*3+$AP1383+5,$AQ1383+7))="",0,INDIRECT(ADDRESS(($AO1383-1)*3+$AP1383+5,$AQ1383+7))),IF(INDIRECT(ADDRESS(($AO1383-1)*3+$AP1383+5,$AQ1383+7))="",0,IF(COUNTIF(INDIRECT(ADDRESS(($AO1383-1)*36+($AP1383-1)*12+6,COLUMN())):INDIRECT(ADDRESS(($AO1383-1)*36+($AP1383-1)*12+$AQ1383+4,COLUMN())),INDIRECT(ADDRESS(($AO1383-1)*3+$AP1383+5,$AQ1383+7)))&gt;=1,0,INDIRECT(ADDRESS(($AO1383-1)*3+$AP1383+5,$AQ1383+7)))))</f>
        <v>0</v>
      </c>
      <c r="AS1383" s="304">
        <f ca="1">COUNTIF(INDIRECT("H"&amp;(ROW()+12*(($AO1383-1)*3+$AP1383)-ROW())/12+5):INDIRECT("S"&amp;(ROW()+12*(($AO1383-1)*3+$AP1383)-ROW())/12+5),AR1383)</f>
        <v>0</v>
      </c>
      <c r="AT1383" s="306">
        <f ca="1">IF($AQ1383=1,IF(INDIRECT(ADDRESS(($AO1383-1)*3+$AP1383+5,$AQ1383+20))="",0,INDIRECT(ADDRESS(($AO1383-1)*3+$AP1383+5,$AQ1383+20))),IF(INDIRECT(ADDRESS(($AO1383-1)*3+$AP1383+5,$AQ1383+20))="",0,IF(COUNTIF(INDIRECT(ADDRESS(($AO1383-1)*36+($AP1383-1)*12+6,COLUMN())):INDIRECT(ADDRESS(($AO1383-1)*36+($AP1383-1)*12+$AQ1383+4,COLUMN())),INDIRECT(ADDRESS(($AO1383-1)*3+$AP1383+5,$AQ1383+20)))&gt;=1,0,INDIRECT(ADDRESS(($AO1383-1)*3+$AP1383+5,$AQ1383+20)))))</f>
        <v>0</v>
      </c>
      <c r="AU1383" s="304">
        <f ca="1">COUNTIF(INDIRECT("U"&amp;(ROW()+12*(($AO1383-1)*3+$AP1383)-ROW())/12+5):INDIRECT("AF"&amp;(ROW()+12*(($AO1383-1)*3+$AP1383)-ROW())/12+5),AT1383)</f>
        <v>0</v>
      </c>
      <c r="AV1383" s="304">
        <f ca="1">IF(AND(AR1383+AT1383&gt;0,AS1383+AU1383&gt;0),COUNTIF(AV$6:AV1382,"&gt;0")+1,0)</f>
        <v>0</v>
      </c>
    </row>
    <row r="1384" spans="41:48" x14ac:dyDescent="0.15">
      <c r="AO1384" s="304">
        <v>39</v>
      </c>
      <c r="AP1384" s="304">
        <v>1</v>
      </c>
      <c r="AQ1384" s="304">
        <v>11</v>
      </c>
      <c r="AR1384" s="306">
        <f ca="1">IF($AQ1384=1,IF(INDIRECT(ADDRESS(($AO1384-1)*3+$AP1384+5,$AQ1384+7))="",0,INDIRECT(ADDRESS(($AO1384-1)*3+$AP1384+5,$AQ1384+7))),IF(INDIRECT(ADDRESS(($AO1384-1)*3+$AP1384+5,$AQ1384+7))="",0,IF(COUNTIF(INDIRECT(ADDRESS(($AO1384-1)*36+($AP1384-1)*12+6,COLUMN())):INDIRECT(ADDRESS(($AO1384-1)*36+($AP1384-1)*12+$AQ1384+4,COLUMN())),INDIRECT(ADDRESS(($AO1384-1)*3+$AP1384+5,$AQ1384+7)))&gt;=1,0,INDIRECT(ADDRESS(($AO1384-1)*3+$AP1384+5,$AQ1384+7)))))</f>
        <v>0</v>
      </c>
      <c r="AS1384" s="304">
        <f ca="1">COUNTIF(INDIRECT("H"&amp;(ROW()+12*(($AO1384-1)*3+$AP1384)-ROW())/12+5):INDIRECT("S"&amp;(ROW()+12*(($AO1384-1)*3+$AP1384)-ROW())/12+5),AR1384)</f>
        <v>0</v>
      </c>
      <c r="AT1384" s="306">
        <f ca="1">IF($AQ1384=1,IF(INDIRECT(ADDRESS(($AO1384-1)*3+$AP1384+5,$AQ1384+20))="",0,INDIRECT(ADDRESS(($AO1384-1)*3+$AP1384+5,$AQ1384+20))),IF(INDIRECT(ADDRESS(($AO1384-1)*3+$AP1384+5,$AQ1384+20))="",0,IF(COUNTIF(INDIRECT(ADDRESS(($AO1384-1)*36+($AP1384-1)*12+6,COLUMN())):INDIRECT(ADDRESS(($AO1384-1)*36+($AP1384-1)*12+$AQ1384+4,COLUMN())),INDIRECT(ADDRESS(($AO1384-1)*3+$AP1384+5,$AQ1384+20)))&gt;=1,0,INDIRECT(ADDRESS(($AO1384-1)*3+$AP1384+5,$AQ1384+20)))))</f>
        <v>0</v>
      </c>
      <c r="AU1384" s="304">
        <f ca="1">COUNTIF(INDIRECT("U"&amp;(ROW()+12*(($AO1384-1)*3+$AP1384)-ROW())/12+5):INDIRECT("AF"&amp;(ROW()+12*(($AO1384-1)*3+$AP1384)-ROW())/12+5),AT1384)</f>
        <v>0</v>
      </c>
      <c r="AV1384" s="304">
        <f ca="1">IF(AND(AR1384+AT1384&gt;0,AS1384+AU1384&gt;0),COUNTIF(AV$6:AV1383,"&gt;0")+1,0)</f>
        <v>0</v>
      </c>
    </row>
    <row r="1385" spans="41:48" x14ac:dyDescent="0.15">
      <c r="AO1385" s="304">
        <v>39</v>
      </c>
      <c r="AP1385" s="304">
        <v>1</v>
      </c>
      <c r="AQ1385" s="304">
        <v>12</v>
      </c>
      <c r="AR1385" s="306">
        <f ca="1">IF($AQ1385=1,IF(INDIRECT(ADDRESS(($AO1385-1)*3+$AP1385+5,$AQ1385+7))="",0,INDIRECT(ADDRESS(($AO1385-1)*3+$AP1385+5,$AQ1385+7))),IF(INDIRECT(ADDRESS(($AO1385-1)*3+$AP1385+5,$AQ1385+7))="",0,IF(COUNTIF(INDIRECT(ADDRESS(($AO1385-1)*36+($AP1385-1)*12+6,COLUMN())):INDIRECT(ADDRESS(($AO1385-1)*36+($AP1385-1)*12+$AQ1385+4,COLUMN())),INDIRECT(ADDRESS(($AO1385-1)*3+$AP1385+5,$AQ1385+7)))&gt;=1,0,INDIRECT(ADDRESS(($AO1385-1)*3+$AP1385+5,$AQ1385+7)))))</f>
        <v>0</v>
      </c>
      <c r="AS1385" s="304">
        <f ca="1">COUNTIF(INDIRECT("H"&amp;(ROW()+12*(($AO1385-1)*3+$AP1385)-ROW())/12+5):INDIRECT("S"&amp;(ROW()+12*(($AO1385-1)*3+$AP1385)-ROW())/12+5),AR1385)</f>
        <v>0</v>
      </c>
      <c r="AT1385" s="306">
        <f ca="1">IF($AQ1385=1,IF(INDIRECT(ADDRESS(($AO1385-1)*3+$AP1385+5,$AQ1385+20))="",0,INDIRECT(ADDRESS(($AO1385-1)*3+$AP1385+5,$AQ1385+20))),IF(INDIRECT(ADDRESS(($AO1385-1)*3+$AP1385+5,$AQ1385+20))="",0,IF(COUNTIF(INDIRECT(ADDRESS(($AO1385-1)*36+($AP1385-1)*12+6,COLUMN())):INDIRECT(ADDRESS(($AO1385-1)*36+($AP1385-1)*12+$AQ1385+4,COLUMN())),INDIRECT(ADDRESS(($AO1385-1)*3+$AP1385+5,$AQ1385+20)))&gt;=1,0,INDIRECT(ADDRESS(($AO1385-1)*3+$AP1385+5,$AQ1385+20)))))</f>
        <v>0</v>
      </c>
      <c r="AU1385" s="304">
        <f ca="1">COUNTIF(INDIRECT("U"&amp;(ROW()+12*(($AO1385-1)*3+$AP1385)-ROW())/12+5):INDIRECT("AF"&amp;(ROW()+12*(($AO1385-1)*3+$AP1385)-ROW())/12+5),AT1385)</f>
        <v>0</v>
      </c>
      <c r="AV1385" s="304">
        <f ca="1">IF(AND(AR1385+AT1385&gt;0,AS1385+AU1385&gt;0),COUNTIF(AV$6:AV1384,"&gt;0")+1,0)</f>
        <v>0</v>
      </c>
    </row>
    <row r="1386" spans="41:48" x14ac:dyDescent="0.15">
      <c r="AO1386" s="304">
        <v>39</v>
      </c>
      <c r="AP1386" s="304">
        <v>2</v>
      </c>
      <c r="AQ1386" s="304">
        <v>1</v>
      </c>
      <c r="AR1386" s="306">
        <f ca="1">IF($AQ1386=1,IF(INDIRECT(ADDRESS(($AO1386-1)*3+$AP1386+5,$AQ1386+7))="",0,INDIRECT(ADDRESS(($AO1386-1)*3+$AP1386+5,$AQ1386+7))),IF(INDIRECT(ADDRESS(($AO1386-1)*3+$AP1386+5,$AQ1386+7))="",0,IF(COUNTIF(INDIRECT(ADDRESS(($AO1386-1)*36+($AP1386-1)*12+6,COLUMN())):INDIRECT(ADDRESS(($AO1386-1)*36+($AP1386-1)*12+$AQ1386+4,COLUMN())),INDIRECT(ADDRESS(($AO1386-1)*3+$AP1386+5,$AQ1386+7)))&gt;=1,0,INDIRECT(ADDRESS(($AO1386-1)*3+$AP1386+5,$AQ1386+7)))))</f>
        <v>0</v>
      </c>
      <c r="AS1386" s="304">
        <f ca="1">COUNTIF(INDIRECT("H"&amp;(ROW()+12*(($AO1386-1)*3+$AP1386)-ROW())/12+5):INDIRECT("S"&amp;(ROW()+12*(($AO1386-1)*3+$AP1386)-ROW())/12+5),AR1386)</f>
        <v>0</v>
      </c>
      <c r="AT1386" s="306">
        <f ca="1">IF($AQ1386=1,IF(INDIRECT(ADDRESS(($AO1386-1)*3+$AP1386+5,$AQ1386+20))="",0,INDIRECT(ADDRESS(($AO1386-1)*3+$AP1386+5,$AQ1386+20))),IF(INDIRECT(ADDRESS(($AO1386-1)*3+$AP1386+5,$AQ1386+20))="",0,IF(COUNTIF(INDIRECT(ADDRESS(($AO1386-1)*36+($AP1386-1)*12+6,COLUMN())):INDIRECT(ADDRESS(($AO1386-1)*36+($AP1386-1)*12+$AQ1386+4,COLUMN())),INDIRECT(ADDRESS(($AO1386-1)*3+$AP1386+5,$AQ1386+20)))&gt;=1,0,INDIRECT(ADDRESS(($AO1386-1)*3+$AP1386+5,$AQ1386+20)))))</f>
        <v>0</v>
      </c>
      <c r="AU1386" s="304">
        <f ca="1">COUNTIF(INDIRECT("U"&amp;(ROW()+12*(($AO1386-1)*3+$AP1386)-ROW())/12+5):INDIRECT("AF"&amp;(ROW()+12*(($AO1386-1)*3+$AP1386)-ROW())/12+5),AT1386)</f>
        <v>0</v>
      </c>
      <c r="AV1386" s="304">
        <f ca="1">IF(AND(AR1386+AT1386&gt;0,AS1386+AU1386&gt;0),COUNTIF(AV$6:AV1385,"&gt;0")+1,0)</f>
        <v>0</v>
      </c>
    </row>
    <row r="1387" spans="41:48" x14ac:dyDescent="0.15">
      <c r="AO1387" s="304">
        <v>39</v>
      </c>
      <c r="AP1387" s="304">
        <v>2</v>
      </c>
      <c r="AQ1387" s="304">
        <v>2</v>
      </c>
      <c r="AR1387" s="306">
        <f ca="1">IF($AQ1387=1,IF(INDIRECT(ADDRESS(($AO1387-1)*3+$AP1387+5,$AQ1387+7))="",0,INDIRECT(ADDRESS(($AO1387-1)*3+$AP1387+5,$AQ1387+7))),IF(INDIRECT(ADDRESS(($AO1387-1)*3+$AP1387+5,$AQ1387+7))="",0,IF(COUNTIF(INDIRECT(ADDRESS(($AO1387-1)*36+($AP1387-1)*12+6,COLUMN())):INDIRECT(ADDRESS(($AO1387-1)*36+($AP1387-1)*12+$AQ1387+4,COLUMN())),INDIRECT(ADDRESS(($AO1387-1)*3+$AP1387+5,$AQ1387+7)))&gt;=1,0,INDIRECT(ADDRESS(($AO1387-1)*3+$AP1387+5,$AQ1387+7)))))</f>
        <v>0</v>
      </c>
      <c r="AS1387" s="304">
        <f ca="1">COUNTIF(INDIRECT("H"&amp;(ROW()+12*(($AO1387-1)*3+$AP1387)-ROW())/12+5):INDIRECT("S"&amp;(ROW()+12*(($AO1387-1)*3+$AP1387)-ROW())/12+5),AR1387)</f>
        <v>0</v>
      </c>
      <c r="AT1387" s="306">
        <f ca="1">IF($AQ1387=1,IF(INDIRECT(ADDRESS(($AO1387-1)*3+$AP1387+5,$AQ1387+20))="",0,INDIRECT(ADDRESS(($AO1387-1)*3+$AP1387+5,$AQ1387+20))),IF(INDIRECT(ADDRESS(($AO1387-1)*3+$AP1387+5,$AQ1387+20))="",0,IF(COUNTIF(INDIRECT(ADDRESS(($AO1387-1)*36+($AP1387-1)*12+6,COLUMN())):INDIRECT(ADDRESS(($AO1387-1)*36+($AP1387-1)*12+$AQ1387+4,COLUMN())),INDIRECT(ADDRESS(($AO1387-1)*3+$AP1387+5,$AQ1387+20)))&gt;=1,0,INDIRECT(ADDRESS(($AO1387-1)*3+$AP1387+5,$AQ1387+20)))))</f>
        <v>0</v>
      </c>
      <c r="AU1387" s="304">
        <f ca="1">COUNTIF(INDIRECT("U"&amp;(ROW()+12*(($AO1387-1)*3+$AP1387)-ROW())/12+5):INDIRECT("AF"&amp;(ROW()+12*(($AO1387-1)*3+$AP1387)-ROW())/12+5),AT1387)</f>
        <v>0</v>
      </c>
      <c r="AV1387" s="304">
        <f ca="1">IF(AND(AR1387+AT1387&gt;0,AS1387+AU1387&gt;0),COUNTIF(AV$6:AV1386,"&gt;0")+1,0)</f>
        <v>0</v>
      </c>
    </row>
    <row r="1388" spans="41:48" x14ac:dyDescent="0.15">
      <c r="AO1388" s="304">
        <v>39</v>
      </c>
      <c r="AP1388" s="304">
        <v>2</v>
      </c>
      <c r="AQ1388" s="304">
        <v>3</v>
      </c>
      <c r="AR1388" s="306">
        <f ca="1">IF($AQ1388=1,IF(INDIRECT(ADDRESS(($AO1388-1)*3+$AP1388+5,$AQ1388+7))="",0,INDIRECT(ADDRESS(($AO1388-1)*3+$AP1388+5,$AQ1388+7))),IF(INDIRECT(ADDRESS(($AO1388-1)*3+$AP1388+5,$AQ1388+7))="",0,IF(COUNTIF(INDIRECT(ADDRESS(($AO1388-1)*36+($AP1388-1)*12+6,COLUMN())):INDIRECT(ADDRESS(($AO1388-1)*36+($AP1388-1)*12+$AQ1388+4,COLUMN())),INDIRECT(ADDRESS(($AO1388-1)*3+$AP1388+5,$AQ1388+7)))&gt;=1,0,INDIRECT(ADDRESS(($AO1388-1)*3+$AP1388+5,$AQ1388+7)))))</f>
        <v>0</v>
      </c>
      <c r="AS1388" s="304">
        <f ca="1">COUNTIF(INDIRECT("H"&amp;(ROW()+12*(($AO1388-1)*3+$AP1388)-ROW())/12+5):INDIRECT("S"&amp;(ROW()+12*(($AO1388-1)*3+$AP1388)-ROW())/12+5),AR1388)</f>
        <v>0</v>
      </c>
      <c r="AT1388" s="306">
        <f ca="1">IF($AQ1388=1,IF(INDIRECT(ADDRESS(($AO1388-1)*3+$AP1388+5,$AQ1388+20))="",0,INDIRECT(ADDRESS(($AO1388-1)*3+$AP1388+5,$AQ1388+20))),IF(INDIRECT(ADDRESS(($AO1388-1)*3+$AP1388+5,$AQ1388+20))="",0,IF(COUNTIF(INDIRECT(ADDRESS(($AO1388-1)*36+($AP1388-1)*12+6,COLUMN())):INDIRECT(ADDRESS(($AO1388-1)*36+($AP1388-1)*12+$AQ1388+4,COLUMN())),INDIRECT(ADDRESS(($AO1388-1)*3+$AP1388+5,$AQ1388+20)))&gt;=1,0,INDIRECT(ADDRESS(($AO1388-1)*3+$AP1388+5,$AQ1388+20)))))</f>
        <v>0</v>
      </c>
      <c r="AU1388" s="304">
        <f ca="1">COUNTIF(INDIRECT("U"&amp;(ROW()+12*(($AO1388-1)*3+$AP1388)-ROW())/12+5):INDIRECT("AF"&amp;(ROW()+12*(($AO1388-1)*3+$AP1388)-ROW())/12+5),AT1388)</f>
        <v>0</v>
      </c>
      <c r="AV1388" s="304">
        <f ca="1">IF(AND(AR1388+AT1388&gt;0,AS1388+AU1388&gt;0),COUNTIF(AV$6:AV1387,"&gt;0")+1,0)</f>
        <v>0</v>
      </c>
    </row>
    <row r="1389" spans="41:48" x14ac:dyDescent="0.15">
      <c r="AO1389" s="304">
        <v>39</v>
      </c>
      <c r="AP1389" s="304">
        <v>2</v>
      </c>
      <c r="AQ1389" s="304">
        <v>4</v>
      </c>
      <c r="AR1389" s="306">
        <f ca="1">IF($AQ1389=1,IF(INDIRECT(ADDRESS(($AO1389-1)*3+$AP1389+5,$AQ1389+7))="",0,INDIRECT(ADDRESS(($AO1389-1)*3+$AP1389+5,$AQ1389+7))),IF(INDIRECT(ADDRESS(($AO1389-1)*3+$AP1389+5,$AQ1389+7))="",0,IF(COUNTIF(INDIRECT(ADDRESS(($AO1389-1)*36+($AP1389-1)*12+6,COLUMN())):INDIRECT(ADDRESS(($AO1389-1)*36+($AP1389-1)*12+$AQ1389+4,COLUMN())),INDIRECT(ADDRESS(($AO1389-1)*3+$AP1389+5,$AQ1389+7)))&gt;=1,0,INDIRECT(ADDRESS(($AO1389-1)*3+$AP1389+5,$AQ1389+7)))))</f>
        <v>0</v>
      </c>
      <c r="AS1389" s="304">
        <f ca="1">COUNTIF(INDIRECT("H"&amp;(ROW()+12*(($AO1389-1)*3+$AP1389)-ROW())/12+5):INDIRECT("S"&amp;(ROW()+12*(($AO1389-1)*3+$AP1389)-ROW())/12+5),AR1389)</f>
        <v>0</v>
      </c>
      <c r="AT1389" s="306">
        <f ca="1">IF($AQ1389=1,IF(INDIRECT(ADDRESS(($AO1389-1)*3+$AP1389+5,$AQ1389+20))="",0,INDIRECT(ADDRESS(($AO1389-1)*3+$AP1389+5,$AQ1389+20))),IF(INDIRECT(ADDRESS(($AO1389-1)*3+$AP1389+5,$AQ1389+20))="",0,IF(COUNTIF(INDIRECT(ADDRESS(($AO1389-1)*36+($AP1389-1)*12+6,COLUMN())):INDIRECT(ADDRESS(($AO1389-1)*36+($AP1389-1)*12+$AQ1389+4,COLUMN())),INDIRECT(ADDRESS(($AO1389-1)*3+$AP1389+5,$AQ1389+20)))&gt;=1,0,INDIRECT(ADDRESS(($AO1389-1)*3+$AP1389+5,$AQ1389+20)))))</f>
        <v>0</v>
      </c>
      <c r="AU1389" s="304">
        <f ca="1">COUNTIF(INDIRECT("U"&amp;(ROW()+12*(($AO1389-1)*3+$AP1389)-ROW())/12+5):INDIRECT("AF"&amp;(ROW()+12*(($AO1389-1)*3+$AP1389)-ROW())/12+5),AT1389)</f>
        <v>0</v>
      </c>
      <c r="AV1389" s="304">
        <f ca="1">IF(AND(AR1389+AT1389&gt;0,AS1389+AU1389&gt;0),COUNTIF(AV$6:AV1388,"&gt;0")+1,0)</f>
        <v>0</v>
      </c>
    </row>
    <row r="1390" spans="41:48" x14ac:dyDescent="0.15">
      <c r="AO1390" s="304">
        <v>39</v>
      </c>
      <c r="AP1390" s="304">
        <v>2</v>
      </c>
      <c r="AQ1390" s="304">
        <v>5</v>
      </c>
      <c r="AR1390" s="306">
        <f ca="1">IF($AQ1390=1,IF(INDIRECT(ADDRESS(($AO1390-1)*3+$AP1390+5,$AQ1390+7))="",0,INDIRECT(ADDRESS(($AO1390-1)*3+$AP1390+5,$AQ1390+7))),IF(INDIRECT(ADDRESS(($AO1390-1)*3+$AP1390+5,$AQ1390+7))="",0,IF(COUNTIF(INDIRECT(ADDRESS(($AO1390-1)*36+($AP1390-1)*12+6,COLUMN())):INDIRECT(ADDRESS(($AO1390-1)*36+($AP1390-1)*12+$AQ1390+4,COLUMN())),INDIRECT(ADDRESS(($AO1390-1)*3+$AP1390+5,$AQ1390+7)))&gt;=1,0,INDIRECT(ADDRESS(($AO1390-1)*3+$AP1390+5,$AQ1390+7)))))</f>
        <v>0</v>
      </c>
      <c r="AS1390" s="304">
        <f ca="1">COUNTIF(INDIRECT("H"&amp;(ROW()+12*(($AO1390-1)*3+$AP1390)-ROW())/12+5):INDIRECT("S"&amp;(ROW()+12*(($AO1390-1)*3+$AP1390)-ROW())/12+5),AR1390)</f>
        <v>0</v>
      </c>
      <c r="AT1390" s="306">
        <f ca="1">IF($AQ1390=1,IF(INDIRECT(ADDRESS(($AO1390-1)*3+$AP1390+5,$AQ1390+20))="",0,INDIRECT(ADDRESS(($AO1390-1)*3+$AP1390+5,$AQ1390+20))),IF(INDIRECT(ADDRESS(($AO1390-1)*3+$AP1390+5,$AQ1390+20))="",0,IF(COUNTIF(INDIRECT(ADDRESS(($AO1390-1)*36+($AP1390-1)*12+6,COLUMN())):INDIRECT(ADDRESS(($AO1390-1)*36+($AP1390-1)*12+$AQ1390+4,COLUMN())),INDIRECT(ADDRESS(($AO1390-1)*3+$AP1390+5,$AQ1390+20)))&gt;=1,0,INDIRECT(ADDRESS(($AO1390-1)*3+$AP1390+5,$AQ1390+20)))))</f>
        <v>0</v>
      </c>
      <c r="AU1390" s="304">
        <f ca="1">COUNTIF(INDIRECT("U"&amp;(ROW()+12*(($AO1390-1)*3+$AP1390)-ROW())/12+5):INDIRECT("AF"&amp;(ROW()+12*(($AO1390-1)*3+$AP1390)-ROW())/12+5),AT1390)</f>
        <v>0</v>
      </c>
      <c r="AV1390" s="304">
        <f ca="1">IF(AND(AR1390+AT1390&gt;0,AS1390+AU1390&gt;0),COUNTIF(AV$6:AV1389,"&gt;0")+1,0)</f>
        <v>0</v>
      </c>
    </row>
    <row r="1391" spans="41:48" x14ac:dyDescent="0.15">
      <c r="AO1391" s="304">
        <v>39</v>
      </c>
      <c r="AP1391" s="304">
        <v>2</v>
      </c>
      <c r="AQ1391" s="304">
        <v>6</v>
      </c>
      <c r="AR1391" s="306">
        <f ca="1">IF($AQ1391=1,IF(INDIRECT(ADDRESS(($AO1391-1)*3+$AP1391+5,$AQ1391+7))="",0,INDIRECT(ADDRESS(($AO1391-1)*3+$AP1391+5,$AQ1391+7))),IF(INDIRECT(ADDRESS(($AO1391-1)*3+$AP1391+5,$AQ1391+7))="",0,IF(COUNTIF(INDIRECT(ADDRESS(($AO1391-1)*36+($AP1391-1)*12+6,COLUMN())):INDIRECT(ADDRESS(($AO1391-1)*36+($AP1391-1)*12+$AQ1391+4,COLUMN())),INDIRECT(ADDRESS(($AO1391-1)*3+$AP1391+5,$AQ1391+7)))&gt;=1,0,INDIRECT(ADDRESS(($AO1391-1)*3+$AP1391+5,$AQ1391+7)))))</f>
        <v>0</v>
      </c>
      <c r="AS1391" s="304">
        <f ca="1">COUNTIF(INDIRECT("H"&amp;(ROW()+12*(($AO1391-1)*3+$AP1391)-ROW())/12+5):INDIRECT("S"&amp;(ROW()+12*(($AO1391-1)*3+$AP1391)-ROW())/12+5),AR1391)</f>
        <v>0</v>
      </c>
      <c r="AT1391" s="306">
        <f ca="1">IF($AQ1391=1,IF(INDIRECT(ADDRESS(($AO1391-1)*3+$AP1391+5,$AQ1391+20))="",0,INDIRECT(ADDRESS(($AO1391-1)*3+$AP1391+5,$AQ1391+20))),IF(INDIRECT(ADDRESS(($AO1391-1)*3+$AP1391+5,$AQ1391+20))="",0,IF(COUNTIF(INDIRECT(ADDRESS(($AO1391-1)*36+($AP1391-1)*12+6,COLUMN())):INDIRECT(ADDRESS(($AO1391-1)*36+($AP1391-1)*12+$AQ1391+4,COLUMN())),INDIRECT(ADDRESS(($AO1391-1)*3+$AP1391+5,$AQ1391+20)))&gt;=1,0,INDIRECT(ADDRESS(($AO1391-1)*3+$AP1391+5,$AQ1391+20)))))</f>
        <v>0</v>
      </c>
      <c r="AU1391" s="304">
        <f ca="1">COUNTIF(INDIRECT("U"&amp;(ROW()+12*(($AO1391-1)*3+$AP1391)-ROW())/12+5):INDIRECT("AF"&amp;(ROW()+12*(($AO1391-1)*3+$AP1391)-ROW())/12+5),AT1391)</f>
        <v>0</v>
      </c>
      <c r="AV1391" s="304">
        <f ca="1">IF(AND(AR1391+AT1391&gt;0,AS1391+AU1391&gt;0),COUNTIF(AV$6:AV1390,"&gt;0")+1,0)</f>
        <v>0</v>
      </c>
    </row>
    <row r="1392" spans="41:48" x14ac:dyDescent="0.15">
      <c r="AO1392" s="304">
        <v>39</v>
      </c>
      <c r="AP1392" s="304">
        <v>2</v>
      </c>
      <c r="AQ1392" s="304">
        <v>7</v>
      </c>
      <c r="AR1392" s="306">
        <f ca="1">IF($AQ1392=1,IF(INDIRECT(ADDRESS(($AO1392-1)*3+$AP1392+5,$AQ1392+7))="",0,INDIRECT(ADDRESS(($AO1392-1)*3+$AP1392+5,$AQ1392+7))),IF(INDIRECT(ADDRESS(($AO1392-1)*3+$AP1392+5,$AQ1392+7))="",0,IF(COUNTIF(INDIRECT(ADDRESS(($AO1392-1)*36+($AP1392-1)*12+6,COLUMN())):INDIRECT(ADDRESS(($AO1392-1)*36+($AP1392-1)*12+$AQ1392+4,COLUMN())),INDIRECT(ADDRESS(($AO1392-1)*3+$AP1392+5,$AQ1392+7)))&gt;=1,0,INDIRECT(ADDRESS(($AO1392-1)*3+$AP1392+5,$AQ1392+7)))))</f>
        <v>0</v>
      </c>
      <c r="AS1392" s="304">
        <f ca="1">COUNTIF(INDIRECT("H"&amp;(ROW()+12*(($AO1392-1)*3+$AP1392)-ROW())/12+5):INDIRECT("S"&amp;(ROW()+12*(($AO1392-1)*3+$AP1392)-ROW())/12+5),AR1392)</f>
        <v>0</v>
      </c>
      <c r="AT1392" s="306">
        <f ca="1">IF($AQ1392=1,IF(INDIRECT(ADDRESS(($AO1392-1)*3+$AP1392+5,$AQ1392+20))="",0,INDIRECT(ADDRESS(($AO1392-1)*3+$AP1392+5,$AQ1392+20))),IF(INDIRECT(ADDRESS(($AO1392-1)*3+$AP1392+5,$AQ1392+20))="",0,IF(COUNTIF(INDIRECT(ADDRESS(($AO1392-1)*36+($AP1392-1)*12+6,COLUMN())):INDIRECT(ADDRESS(($AO1392-1)*36+($AP1392-1)*12+$AQ1392+4,COLUMN())),INDIRECT(ADDRESS(($AO1392-1)*3+$AP1392+5,$AQ1392+20)))&gt;=1,0,INDIRECT(ADDRESS(($AO1392-1)*3+$AP1392+5,$AQ1392+20)))))</f>
        <v>0</v>
      </c>
      <c r="AU1392" s="304">
        <f ca="1">COUNTIF(INDIRECT("U"&amp;(ROW()+12*(($AO1392-1)*3+$AP1392)-ROW())/12+5):INDIRECT("AF"&amp;(ROW()+12*(($AO1392-1)*3+$AP1392)-ROW())/12+5),AT1392)</f>
        <v>0</v>
      </c>
      <c r="AV1392" s="304">
        <f ca="1">IF(AND(AR1392+AT1392&gt;0,AS1392+AU1392&gt;0),COUNTIF(AV$6:AV1391,"&gt;0")+1,0)</f>
        <v>0</v>
      </c>
    </row>
    <row r="1393" spans="41:48" x14ac:dyDescent="0.15">
      <c r="AO1393" s="304">
        <v>39</v>
      </c>
      <c r="AP1393" s="304">
        <v>2</v>
      </c>
      <c r="AQ1393" s="304">
        <v>8</v>
      </c>
      <c r="AR1393" s="306">
        <f ca="1">IF($AQ1393=1,IF(INDIRECT(ADDRESS(($AO1393-1)*3+$AP1393+5,$AQ1393+7))="",0,INDIRECT(ADDRESS(($AO1393-1)*3+$AP1393+5,$AQ1393+7))),IF(INDIRECT(ADDRESS(($AO1393-1)*3+$AP1393+5,$AQ1393+7))="",0,IF(COUNTIF(INDIRECT(ADDRESS(($AO1393-1)*36+($AP1393-1)*12+6,COLUMN())):INDIRECT(ADDRESS(($AO1393-1)*36+($AP1393-1)*12+$AQ1393+4,COLUMN())),INDIRECT(ADDRESS(($AO1393-1)*3+$AP1393+5,$AQ1393+7)))&gt;=1,0,INDIRECT(ADDRESS(($AO1393-1)*3+$AP1393+5,$AQ1393+7)))))</f>
        <v>0</v>
      </c>
      <c r="AS1393" s="304">
        <f ca="1">COUNTIF(INDIRECT("H"&amp;(ROW()+12*(($AO1393-1)*3+$AP1393)-ROW())/12+5):INDIRECT("S"&amp;(ROW()+12*(($AO1393-1)*3+$AP1393)-ROW())/12+5),AR1393)</f>
        <v>0</v>
      </c>
      <c r="AT1393" s="306">
        <f ca="1">IF($AQ1393=1,IF(INDIRECT(ADDRESS(($AO1393-1)*3+$AP1393+5,$AQ1393+20))="",0,INDIRECT(ADDRESS(($AO1393-1)*3+$AP1393+5,$AQ1393+20))),IF(INDIRECT(ADDRESS(($AO1393-1)*3+$AP1393+5,$AQ1393+20))="",0,IF(COUNTIF(INDIRECT(ADDRESS(($AO1393-1)*36+($AP1393-1)*12+6,COLUMN())):INDIRECT(ADDRESS(($AO1393-1)*36+($AP1393-1)*12+$AQ1393+4,COLUMN())),INDIRECT(ADDRESS(($AO1393-1)*3+$AP1393+5,$AQ1393+20)))&gt;=1,0,INDIRECT(ADDRESS(($AO1393-1)*3+$AP1393+5,$AQ1393+20)))))</f>
        <v>0</v>
      </c>
      <c r="AU1393" s="304">
        <f ca="1">COUNTIF(INDIRECT("U"&amp;(ROW()+12*(($AO1393-1)*3+$AP1393)-ROW())/12+5):INDIRECT("AF"&amp;(ROW()+12*(($AO1393-1)*3+$AP1393)-ROW())/12+5),AT1393)</f>
        <v>0</v>
      </c>
      <c r="AV1393" s="304">
        <f ca="1">IF(AND(AR1393+AT1393&gt;0,AS1393+AU1393&gt;0),COUNTIF(AV$6:AV1392,"&gt;0")+1,0)</f>
        <v>0</v>
      </c>
    </row>
    <row r="1394" spans="41:48" x14ac:dyDescent="0.15">
      <c r="AO1394" s="304">
        <v>39</v>
      </c>
      <c r="AP1394" s="304">
        <v>2</v>
      </c>
      <c r="AQ1394" s="304">
        <v>9</v>
      </c>
      <c r="AR1394" s="306">
        <f ca="1">IF($AQ1394=1,IF(INDIRECT(ADDRESS(($AO1394-1)*3+$AP1394+5,$AQ1394+7))="",0,INDIRECT(ADDRESS(($AO1394-1)*3+$AP1394+5,$AQ1394+7))),IF(INDIRECT(ADDRESS(($AO1394-1)*3+$AP1394+5,$AQ1394+7))="",0,IF(COUNTIF(INDIRECT(ADDRESS(($AO1394-1)*36+($AP1394-1)*12+6,COLUMN())):INDIRECT(ADDRESS(($AO1394-1)*36+($AP1394-1)*12+$AQ1394+4,COLUMN())),INDIRECT(ADDRESS(($AO1394-1)*3+$AP1394+5,$AQ1394+7)))&gt;=1,0,INDIRECT(ADDRESS(($AO1394-1)*3+$AP1394+5,$AQ1394+7)))))</f>
        <v>0</v>
      </c>
      <c r="AS1394" s="304">
        <f ca="1">COUNTIF(INDIRECT("H"&amp;(ROW()+12*(($AO1394-1)*3+$AP1394)-ROW())/12+5):INDIRECT("S"&amp;(ROW()+12*(($AO1394-1)*3+$AP1394)-ROW())/12+5),AR1394)</f>
        <v>0</v>
      </c>
      <c r="AT1394" s="306">
        <f ca="1">IF($AQ1394=1,IF(INDIRECT(ADDRESS(($AO1394-1)*3+$AP1394+5,$AQ1394+20))="",0,INDIRECT(ADDRESS(($AO1394-1)*3+$AP1394+5,$AQ1394+20))),IF(INDIRECT(ADDRESS(($AO1394-1)*3+$AP1394+5,$AQ1394+20))="",0,IF(COUNTIF(INDIRECT(ADDRESS(($AO1394-1)*36+($AP1394-1)*12+6,COLUMN())):INDIRECT(ADDRESS(($AO1394-1)*36+($AP1394-1)*12+$AQ1394+4,COLUMN())),INDIRECT(ADDRESS(($AO1394-1)*3+$AP1394+5,$AQ1394+20)))&gt;=1,0,INDIRECT(ADDRESS(($AO1394-1)*3+$AP1394+5,$AQ1394+20)))))</f>
        <v>0</v>
      </c>
      <c r="AU1394" s="304">
        <f ca="1">COUNTIF(INDIRECT("U"&amp;(ROW()+12*(($AO1394-1)*3+$AP1394)-ROW())/12+5):INDIRECT("AF"&amp;(ROW()+12*(($AO1394-1)*3+$AP1394)-ROW())/12+5),AT1394)</f>
        <v>0</v>
      </c>
      <c r="AV1394" s="304">
        <f ca="1">IF(AND(AR1394+AT1394&gt;0,AS1394+AU1394&gt;0),COUNTIF(AV$6:AV1393,"&gt;0")+1,0)</f>
        <v>0</v>
      </c>
    </row>
    <row r="1395" spans="41:48" x14ac:dyDescent="0.15">
      <c r="AO1395" s="304">
        <v>39</v>
      </c>
      <c r="AP1395" s="304">
        <v>2</v>
      </c>
      <c r="AQ1395" s="304">
        <v>10</v>
      </c>
      <c r="AR1395" s="306">
        <f ca="1">IF($AQ1395=1,IF(INDIRECT(ADDRESS(($AO1395-1)*3+$AP1395+5,$AQ1395+7))="",0,INDIRECT(ADDRESS(($AO1395-1)*3+$AP1395+5,$AQ1395+7))),IF(INDIRECT(ADDRESS(($AO1395-1)*3+$AP1395+5,$AQ1395+7))="",0,IF(COUNTIF(INDIRECT(ADDRESS(($AO1395-1)*36+($AP1395-1)*12+6,COLUMN())):INDIRECT(ADDRESS(($AO1395-1)*36+($AP1395-1)*12+$AQ1395+4,COLUMN())),INDIRECT(ADDRESS(($AO1395-1)*3+$AP1395+5,$AQ1395+7)))&gt;=1,0,INDIRECT(ADDRESS(($AO1395-1)*3+$AP1395+5,$AQ1395+7)))))</f>
        <v>0</v>
      </c>
      <c r="AS1395" s="304">
        <f ca="1">COUNTIF(INDIRECT("H"&amp;(ROW()+12*(($AO1395-1)*3+$AP1395)-ROW())/12+5):INDIRECT("S"&amp;(ROW()+12*(($AO1395-1)*3+$AP1395)-ROW())/12+5),AR1395)</f>
        <v>0</v>
      </c>
      <c r="AT1395" s="306">
        <f ca="1">IF($AQ1395=1,IF(INDIRECT(ADDRESS(($AO1395-1)*3+$AP1395+5,$AQ1395+20))="",0,INDIRECT(ADDRESS(($AO1395-1)*3+$AP1395+5,$AQ1395+20))),IF(INDIRECT(ADDRESS(($AO1395-1)*3+$AP1395+5,$AQ1395+20))="",0,IF(COUNTIF(INDIRECT(ADDRESS(($AO1395-1)*36+($AP1395-1)*12+6,COLUMN())):INDIRECT(ADDRESS(($AO1395-1)*36+($AP1395-1)*12+$AQ1395+4,COLUMN())),INDIRECT(ADDRESS(($AO1395-1)*3+$AP1395+5,$AQ1395+20)))&gt;=1,0,INDIRECT(ADDRESS(($AO1395-1)*3+$AP1395+5,$AQ1395+20)))))</f>
        <v>0</v>
      </c>
      <c r="AU1395" s="304">
        <f ca="1">COUNTIF(INDIRECT("U"&amp;(ROW()+12*(($AO1395-1)*3+$AP1395)-ROW())/12+5):INDIRECT("AF"&amp;(ROW()+12*(($AO1395-1)*3+$AP1395)-ROW())/12+5),AT1395)</f>
        <v>0</v>
      </c>
      <c r="AV1395" s="304">
        <f ca="1">IF(AND(AR1395+AT1395&gt;0,AS1395+AU1395&gt;0),COUNTIF(AV$6:AV1394,"&gt;0")+1,0)</f>
        <v>0</v>
      </c>
    </row>
    <row r="1396" spans="41:48" x14ac:dyDescent="0.15">
      <c r="AO1396" s="304">
        <v>39</v>
      </c>
      <c r="AP1396" s="304">
        <v>2</v>
      </c>
      <c r="AQ1396" s="304">
        <v>11</v>
      </c>
      <c r="AR1396" s="306">
        <f ca="1">IF($AQ1396=1,IF(INDIRECT(ADDRESS(($AO1396-1)*3+$AP1396+5,$AQ1396+7))="",0,INDIRECT(ADDRESS(($AO1396-1)*3+$AP1396+5,$AQ1396+7))),IF(INDIRECT(ADDRESS(($AO1396-1)*3+$AP1396+5,$AQ1396+7))="",0,IF(COUNTIF(INDIRECT(ADDRESS(($AO1396-1)*36+($AP1396-1)*12+6,COLUMN())):INDIRECT(ADDRESS(($AO1396-1)*36+($AP1396-1)*12+$AQ1396+4,COLUMN())),INDIRECT(ADDRESS(($AO1396-1)*3+$AP1396+5,$AQ1396+7)))&gt;=1,0,INDIRECT(ADDRESS(($AO1396-1)*3+$AP1396+5,$AQ1396+7)))))</f>
        <v>0</v>
      </c>
      <c r="AS1396" s="304">
        <f ca="1">COUNTIF(INDIRECT("H"&amp;(ROW()+12*(($AO1396-1)*3+$AP1396)-ROW())/12+5):INDIRECT("S"&amp;(ROW()+12*(($AO1396-1)*3+$AP1396)-ROW())/12+5),AR1396)</f>
        <v>0</v>
      </c>
      <c r="AT1396" s="306">
        <f ca="1">IF($AQ1396=1,IF(INDIRECT(ADDRESS(($AO1396-1)*3+$AP1396+5,$AQ1396+20))="",0,INDIRECT(ADDRESS(($AO1396-1)*3+$AP1396+5,$AQ1396+20))),IF(INDIRECT(ADDRESS(($AO1396-1)*3+$AP1396+5,$AQ1396+20))="",0,IF(COUNTIF(INDIRECT(ADDRESS(($AO1396-1)*36+($AP1396-1)*12+6,COLUMN())):INDIRECT(ADDRESS(($AO1396-1)*36+($AP1396-1)*12+$AQ1396+4,COLUMN())),INDIRECT(ADDRESS(($AO1396-1)*3+$AP1396+5,$AQ1396+20)))&gt;=1,0,INDIRECT(ADDRESS(($AO1396-1)*3+$AP1396+5,$AQ1396+20)))))</f>
        <v>0</v>
      </c>
      <c r="AU1396" s="304">
        <f ca="1">COUNTIF(INDIRECT("U"&amp;(ROW()+12*(($AO1396-1)*3+$AP1396)-ROW())/12+5):INDIRECT("AF"&amp;(ROW()+12*(($AO1396-1)*3+$AP1396)-ROW())/12+5),AT1396)</f>
        <v>0</v>
      </c>
      <c r="AV1396" s="304">
        <f ca="1">IF(AND(AR1396+AT1396&gt;0,AS1396+AU1396&gt;0),COUNTIF(AV$6:AV1395,"&gt;0")+1,0)</f>
        <v>0</v>
      </c>
    </row>
    <row r="1397" spans="41:48" x14ac:dyDescent="0.15">
      <c r="AO1397" s="304">
        <v>39</v>
      </c>
      <c r="AP1397" s="304">
        <v>2</v>
      </c>
      <c r="AQ1397" s="304">
        <v>12</v>
      </c>
      <c r="AR1397" s="306">
        <f ca="1">IF($AQ1397=1,IF(INDIRECT(ADDRESS(($AO1397-1)*3+$AP1397+5,$AQ1397+7))="",0,INDIRECT(ADDRESS(($AO1397-1)*3+$AP1397+5,$AQ1397+7))),IF(INDIRECT(ADDRESS(($AO1397-1)*3+$AP1397+5,$AQ1397+7))="",0,IF(COUNTIF(INDIRECT(ADDRESS(($AO1397-1)*36+($AP1397-1)*12+6,COLUMN())):INDIRECT(ADDRESS(($AO1397-1)*36+($AP1397-1)*12+$AQ1397+4,COLUMN())),INDIRECT(ADDRESS(($AO1397-1)*3+$AP1397+5,$AQ1397+7)))&gt;=1,0,INDIRECT(ADDRESS(($AO1397-1)*3+$AP1397+5,$AQ1397+7)))))</f>
        <v>0</v>
      </c>
      <c r="AS1397" s="304">
        <f ca="1">COUNTIF(INDIRECT("H"&amp;(ROW()+12*(($AO1397-1)*3+$AP1397)-ROW())/12+5):INDIRECT("S"&amp;(ROW()+12*(($AO1397-1)*3+$AP1397)-ROW())/12+5),AR1397)</f>
        <v>0</v>
      </c>
      <c r="AT1397" s="306">
        <f ca="1">IF($AQ1397=1,IF(INDIRECT(ADDRESS(($AO1397-1)*3+$AP1397+5,$AQ1397+20))="",0,INDIRECT(ADDRESS(($AO1397-1)*3+$AP1397+5,$AQ1397+20))),IF(INDIRECT(ADDRESS(($AO1397-1)*3+$AP1397+5,$AQ1397+20))="",0,IF(COUNTIF(INDIRECT(ADDRESS(($AO1397-1)*36+($AP1397-1)*12+6,COLUMN())):INDIRECT(ADDRESS(($AO1397-1)*36+($AP1397-1)*12+$AQ1397+4,COLUMN())),INDIRECT(ADDRESS(($AO1397-1)*3+$AP1397+5,$AQ1397+20)))&gt;=1,0,INDIRECT(ADDRESS(($AO1397-1)*3+$AP1397+5,$AQ1397+20)))))</f>
        <v>0</v>
      </c>
      <c r="AU1397" s="304">
        <f ca="1">COUNTIF(INDIRECT("U"&amp;(ROW()+12*(($AO1397-1)*3+$AP1397)-ROW())/12+5):INDIRECT("AF"&amp;(ROW()+12*(($AO1397-1)*3+$AP1397)-ROW())/12+5),AT1397)</f>
        <v>0</v>
      </c>
      <c r="AV1397" s="304">
        <f ca="1">IF(AND(AR1397+AT1397&gt;0,AS1397+AU1397&gt;0),COUNTIF(AV$6:AV1396,"&gt;0")+1,0)</f>
        <v>0</v>
      </c>
    </row>
    <row r="1398" spans="41:48" x14ac:dyDescent="0.15">
      <c r="AO1398" s="304">
        <v>39</v>
      </c>
      <c r="AP1398" s="304">
        <v>3</v>
      </c>
      <c r="AQ1398" s="304">
        <v>1</v>
      </c>
      <c r="AR1398" s="306">
        <f ca="1">IF($AQ1398=1,IF(INDIRECT(ADDRESS(($AO1398-1)*3+$AP1398+5,$AQ1398+7))="",0,INDIRECT(ADDRESS(($AO1398-1)*3+$AP1398+5,$AQ1398+7))),IF(INDIRECT(ADDRESS(($AO1398-1)*3+$AP1398+5,$AQ1398+7))="",0,IF(COUNTIF(INDIRECT(ADDRESS(($AO1398-1)*36+($AP1398-1)*12+6,COLUMN())):INDIRECT(ADDRESS(($AO1398-1)*36+($AP1398-1)*12+$AQ1398+4,COLUMN())),INDIRECT(ADDRESS(($AO1398-1)*3+$AP1398+5,$AQ1398+7)))&gt;=1,0,INDIRECT(ADDRESS(($AO1398-1)*3+$AP1398+5,$AQ1398+7)))))</f>
        <v>0</v>
      </c>
      <c r="AS1398" s="304">
        <f ca="1">COUNTIF(INDIRECT("H"&amp;(ROW()+12*(($AO1398-1)*3+$AP1398)-ROW())/12+5):INDIRECT("S"&amp;(ROW()+12*(($AO1398-1)*3+$AP1398)-ROW())/12+5),AR1398)</f>
        <v>0</v>
      </c>
      <c r="AT1398" s="306">
        <f ca="1">IF($AQ1398=1,IF(INDIRECT(ADDRESS(($AO1398-1)*3+$AP1398+5,$AQ1398+20))="",0,INDIRECT(ADDRESS(($AO1398-1)*3+$AP1398+5,$AQ1398+20))),IF(INDIRECT(ADDRESS(($AO1398-1)*3+$AP1398+5,$AQ1398+20))="",0,IF(COUNTIF(INDIRECT(ADDRESS(($AO1398-1)*36+($AP1398-1)*12+6,COLUMN())):INDIRECT(ADDRESS(($AO1398-1)*36+($AP1398-1)*12+$AQ1398+4,COLUMN())),INDIRECT(ADDRESS(($AO1398-1)*3+$AP1398+5,$AQ1398+20)))&gt;=1,0,INDIRECT(ADDRESS(($AO1398-1)*3+$AP1398+5,$AQ1398+20)))))</f>
        <v>0</v>
      </c>
      <c r="AU1398" s="304">
        <f ca="1">COUNTIF(INDIRECT("U"&amp;(ROW()+12*(($AO1398-1)*3+$AP1398)-ROW())/12+5):INDIRECT("AF"&amp;(ROW()+12*(($AO1398-1)*3+$AP1398)-ROW())/12+5),AT1398)</f>
        <v>0</v>
      </c>
      <c r="AV1398" s="304">
        <f ca="1">IF(AND(AR1398+AT1398&gt;0,AS1398+AU1398&gt;0),COUNTIF(AV$6:AV1397,"&gt;0")+1,0)</f>
        <v>0</v>
      </c>
    </row>
    <row r="1399" spans="41:48" x14ac:dyDescent="0.15">
      <c r="AO1399" s="304">
        <v>39</v>
      </c>
      <c r="AP1399" s="304">
        <v>3</v>
      </c>
      <c r="AQ1399" s="304">
        <v>2</v>
      </c>
      <c r="AR1399" s="306">
        <f ca="1">IF($AQ1399=1,IF(INDIRECT(ADDRESS(($AO1399-1)*3+$AP1399+5,$AQ1399+7))="",0,INDIRECT(ADDRESS(($AO1399-1)*3+$AP1399+5,$AQ1399+7))),IF(INDIRECT(ADDRESS(($AO1399-1)*3+$AP1399+5,$AQ1399+7))="",0,IF(COUNTIF(INDIRECT(ADDRESS(($AO1399-1)*36+($AP1399-1)*12+6,COLUMN())):INDIRECT(ADDRESS(($AO1399-1)*36+($AP1399-1)*12+$AQ1399+4,COLUMN())),INDIRECT(ADDRESS(($AO1399-1)*3+$AP1399+5,$AQ1399+7)))&gt;=1,0,INDIRECT(ADDRESS(($AO1399-1)*3+$AP1399+5,$AQ1399+7)))))</f>
        <v>0</v>
      </c>
      <c r="AS1399" s="304">
        <f ca="1">COUNTIF(INDIRECT("H"&amp;(ROW()+12*(($AO1399-1)*3+$AP1399)-ROW())/12+5):INDIRECT("S"&amp;(ROW()+12*(($AO1399-1)*3+$AP1399)-ROW())/12+5),AR1399)</f>
        <v>0</v>
      </c>
      <c r="AT1399" s="306">
        <f ca="1">IF($AQ1399=1,IF(INDIRECT(ADDRESS(($AO1399-1)*3+$AP1399+5,$AQ1399+20))="",0,INDIRECT(ADDRESS(($AO1399-1)*3+$AP1399+5,$AQ1399+20))),IF(INDIRECT(ADDRESS(($AO1399-1)*3+$AP1399+5,$AQ1399+20))="",0,IF(COUNTIF(INDIRECT(ADDRESS(($AO1399-1)*36+($AP1399-1)*12+6,COLUMN())):INDIRECT(ADDRESS(($AO1399-1)*36+($AP1399-1)*12+$AQ1399+4,COLUMN())),INDIRECT(ADDRESS(($AO1399-1)*3+$AP1399+5,$AQ1399+20)))&gt;=1,0,INDIRECT(ADDRESS(($AO1399-1)*3+$AP1399+5,$AQ1399+20)))))</f>
        <v>0</v>
      </c>
      <c r="AU1399" s="304">
        <f ca="1">COUNTIF(INDIRECT("U"&amp;(ROW()+12*(($AO1399-1)*3+$AP1399)-ROW())/12+5):INDIRECT("AF"&amp;(ROW()+12*(($AO1399-1)*3+$AP1399)-ROW())/12+5),AT1399)</f>
        <v>0</v>
      </c>
      <c r="AV1399" s="304">
        <f ca="1">IF(AND(AR1399+AT1399&gt;0,AS1399+AU1399&gt;0),COUNTIF(AV$6:AV1398,"&gt;0")+1,0)</f>
        <v>0</v>
      </c>
    </row>
    <row r="1400" spans="41:48" x14ac:dyDescent="0.15">
      <c r="AO1400" s="304">
        <v>39</v>
      </c>
      <c r="AP1400" s="304">
        <v>3</v>
      </c>
      <c r="AQ1400" s="304">
        <v>3</v>
      </c>
      <c r="AR1400" s="306">
        <f ca="1">IF($AQ1400=1,IF(INDIRECT(ADDRESS(($AO1400-1)*3+$AP1400+5,$AQ1400+7))="",0,INDIRECT(ADDRESS(($AO1400-1)*3+$AP1400+5,$AQ1400+7))),IF(INDIRECT(ADDRESS(($AO1400-1)*3+$AP1400+5,$AQ1400+7))="",0,IF(COUNTIF(INDIRECT(ADDRESS(($AO1400-1)*36+($AP1400-1)*12+6,COLUMN())):INDIRECT(ADDRESS(($AO1400-1)*36+($AP1400-1)*12+$AQ1400+4,COLUMN())),INDIRECT(ADDRESS(($AO1400-1)*3+$AP1400+5,$AQ1400+7)))&gt;=1,0,INDIRECT(ADDRESS(($AO1400-1)*3+$AP1400+5,$AQ1400+7)))))</f>
        <v>0</v>
      </c>
      <c r="AS1400" s="304">
        <f ca="1">COUNTIF(INDIRECT("H"&amp;(ROW()+12*(($AO1400-1)*3+$AP1400)-ROW())/12+5):INDIRECT("S"&amp;(ROW()+12*(($AO1400-1)*3+$AP1400)-ROW())/12+5),AR1400)</f>
        <v>0</v>
      </c>
      <c r="AT1400" s="306">
        <f ca="1">IF($AQ1400=1,IF(INDIRECT(ADDRESS(($AO1400-1)*3+$AP1400+5,$AQ1400+20))="",0,INDIRECT(ADDRESS(($AO1400-1)*3+$AP1400+5,$AQ1400+20))),IF(INDIRECT(ADDRESS(($AO1400-1)*3+$AP1400+5,$AQ1400+20))="",0,IF(COUNTIF(INDIRECT(ADDRESS(($AO1400-1)*36+($AP1400-1)*12+6,COLUMN())):INDIRECT(ADDRESS(($AO1400-1)*36+($AP1400-1)*12+$AQ1400+4,COLUMN())),INDIRECT(ADDRESS(($AO1400-1)*3+$AP1400+5,$AQ1400+20)))&gt;=1,0,INDIRECT(ADDRESS(($AO1400-1)*3+$AP1400+5,$AQ1400+20)))))</f>
        <v>0</v>
      </c>
      <c r="AU1400" s="304">
        <f ca="1">COUNTIF(INDIRECT("U"&amp;(ROW()+12*(($AO1400-1)*3+$AP1400)-ROW())/12+5):INDIRECT("AF"&amp;(ROW()+12*(($AO1400-1)*3+$AP1400)-ROW())/12+5),AT1400)</f>
        <v>0</v>
      </c>
      <c r="AV1400" s="304">
        <f ca="1">IF(AND(AR1400+AT1400&gt;0,AS1400+AU1400&gt;0),COUNTIF(AV$6:AV1399,"&gt;0")+1,0)</f>
        <v>0</v>
      </c>
    </row>
    <row r="1401" spans="41:48" x14ac:dyDescent="0.15">
      <c r="AO1401" s="304">
        <v>39</v>
      </c>
      <c r="AP1401" s="304">
        <v>3</v>
      </c>
      <c r="AQ1401" s="304">
        <v>4</v>
      </c>
      <c r="AR1401" s="306">
        <f ca="1">IF($AQ1401=1,IF(INDIRECT(ADDRESS(($AO1401-1)*3+$AP1401+5,$AQ1401+7))="",0,INDIRECT(ADDRESS(($AO1401-1)*3+$AP1401+5,$AQ1401+7))),IF(INDIRECT(ADDRESS(($AO1401-1)*3+$AP1401+5,$AQ1401+7))="",0,IF(COUNTIF(INDIRECT(ADDRESS(($AO1401-1)*36+($AP1401-1)*12+6,COLUMN())):INDIRECT(ADDRESS(($AO1401-1)*36+($AP1401-1)*12+$AQ1401+4,COLUMN())),INDIRECT(ADDRESS(($AO1401-1)*3+$AP1401+5,$AQ1401+7)))&gt;=1,0,INDIRECT(ADDRESS(($AO1401-1)*3+$AP1401+5,$AQ1401+7)))))</f>
        <v>0</v>
      </c>
      <c r="AS1401" s="304">
        <f ca="1">COUNTIF(INDIRECT("H"&amp;(ROW()+12*(($AO1401-1)*3+$AP1401)-ROW())/12+5):INDIRECT("S"&amp;(ROW()+12*(($AO1401-1)*3+$AP1401)-ROW())/12+5),AR1401)</f>
        <v>0</v>
      </c>
      <c r="AT1401" s="306">
        <f ca="1">IF($AQ1401=1,IF(INDIRECT(ADDRESS(($AO1401-1)*3+$AP1401+5,$AQ1401+20))="",0,INDIRECT(ADDRESS(($AO1401-1)*3+$AP1401+5,$AQ1401+20))),IF(INDIRECT(ADDRESS(($AO1401-1)*3+$AP1401+5,$AQ1401+20))="",0,IF(COUNTIF(INDIRECT(ADDRESS(($AO1401-1)*36+($AP1401-1)*12+6,COLUMN())):INDIRECT(ADDRESS(($AO1401-1)*36+($AP1401-1)*12+$AQ1401+4,COLUMN())),INDIRECT(ADDRESS(($AO1401-1)*3+$AP1401+5,$AQ1401+20)))&gt;=1,0,INDIRECT(ADDRESS(($AO1401-1)*3+$AP1401+5,$AQ1401+20)))))</f>
        <v>0</v>
      </c>
      <c r="AU1401" s="304">
        <f ca="1">COUNTIF(INDIRECT("U"&amp;(ROW()+12*(($AO1401-1)*3+$AP1401)-ROW())/12+5):INDIRECT("AF"&amp;(ROW()+12*(($AO1401-1)*3+$AP1401)-ROW())/12+5),AT1401)</f>
        <v>0</v>
      </c>
      <c r="AV1401" s="304">
        <f ca="1">IF(AND(AR1401+AT1401&gt;0,AS1401+AU1401&gt;0),COUNTIF(AV$6:AV1400,"&gt;0")+1,0)</f>
        <v>0</v>
      </c>
    </row>
    <row r="1402" spans="41:48" x14ac:dyDescent="0.15">
      <c r="AO1402" s="304">
        <v>39</v>
      </c>
      <c r="AP1402" s="304">
        <v>3</v>
      </c>
      <c r="AQ1402" s="304">
        <v>5</v>
      </c>
      <c r="AR1402" s="306">
        <f ca="1">IF($AQ1402=1,IF(INDIRECT(ADDRESS(($AO1402-1)*3+$AP1402+5,$AQ1402+7))="",0,INDIRECT(ADDRESS(($AO1402-1)*3+$AP1402+5,$AQ1402+7))),IF(INDIRECT(ADDRESS(($AO1402-1)*3+$AP1402+5,$AQ1402+7))="",0,IF(COUNTIF(INDIRECT(ADDRESS(($AO1402-1)*36+($AP1402-1)*12+6,COLUMN())):INDIRECT(ADDRESS(($AO1402-1)*36+($AP1402-1)*12+$AQ1402+4,COLUMN())),INDIRECT(ADDRESS(($AO1402-1)*3+$AP1402+5,$AQ1402+7)))&gt;=1,0,INDIRECT(ADDRESS(($AO1402-1)*3+$AP1402+5,$AQ1402+7)))))</f>
        <v>0</v>
      </c>
      <c r="AS1402" s="304">
        <f ca="1">COUNTIF(INDIRECT("H"&amp;(ROW()+12*(($AO1402-1)*3+$AP1402)-ROW())/12+5):INDIRECT("S"&amp;(ROW()+12*(($AO1402-1)*3+$AP1402)-ROW())/12+5),AR1402)</f>
        <v>0</v>
      </c>
      <c r="AT1402" s="306">
        <f ca="1">IF($AQ1402=1,IF(INDIRECT(ADDRESS(($AO1402-1)*3+$AP1402+5,$AQ1402+20))="",0,INDIRECT(ADDRESS(($AO1402-1)*3+$AP1402+5,$AQ1402+20))),IF(INDIRECT(ADDRESS(($AO1402-1)*3+$AP1402+5,$AQ1402+20))="",0,IF(COUNTIF(INDIRECT(ADDRESS(($AO1402-1)*36+($AP1402-1)*12+6,COLUMN())):INDIRECT(ADDRESS(($AO1402-1)*36+($AP1402-1)*12+$AQ1402+4,COLUMN())),INDIRECT(ADDRESS(($AO1402-1)*3+$AP1402+5,$AQ1402+20)))&gt;=1,0,INDIRECT(ADDRESS(($AO1402-1)*3+$AP1402+5,$AQ1402+20)))))</f>
        <v>0</v>
      </c>
      <c r="AU1402" s="304">
        <f ca="1">COUNTIF(INDIRECT("U"&amp;(ROW()+12*(($AO1402-1)*3+$AP1402)-ROW())/12+5):INDIRECT("AF"&amp;(ROW()+12*(($AO1402-1)*3+$AP1402)-ROW())/12+5),AT1402)</f>
        <v>0</v>
      </c>
      <c r="AV1402" s="304">
        <f ca="1">IF(AND(AR1402+AT1402&gt;0,AS1402+AU1402&gt;0),COUNTIF(AV$6:AV1401,"&gt;0")+1,0)</f>
        <v>0</v>
      </c>
    </row>
    <row r="1403" spans="41:48" x14ac:dyDescent="0.15">
      <c r="AO1403" s="304">
        <v>39</v>
      </c>
      <c r="AP1403" s="304">
        <v>3</v>
      </c>
      <c r="AQ1403" s="304">
        <v>6</v>
      </c>
      <c r="AR1403" s="306">
        <f ca="1">IF($AQ1403=1,IF(INDIRECT(ADDRESS(($AO1403-1)*3+$AP1403+5,$AQ1403+7))="",0,INDIRECT(ADDRESS(($AO1403-1)*3+$AP1403+5,$AQ1403+7))),IF(INDIRECT(ADDRESS(($AO1403-1)*3+$AP1403+5,$AQ1403+7))="",0,IF(COUNTIF(INDIRECT(ADDRESS(($AO1403-1)*36+($AP1403-1)*12+6,COLUMN())):INDIRECT(ADDRESS(($AO1403-1)*36+($AP1403-1)*12+$AQ1403+4,COLUMN())),INDIRECT(ADDRESS(($AO1403-1)*3+$AP1403+5,$AQ1403+7)))&gt;=1,0,INDIRECT(ADDRESS(($AO1403-1)*3+$AP1403+5,$AQ1403+7)))))</f>
        <v>0</v>
      </c>
      <c r="AS1403" s="304">
        <f ca="1">COUNTIF(INDIRECT("H"&amp;(ROW()+12*(($AO1403-1)*3+$AP1403)-ROW())/12+5):INDIRECT("S"&amp;(ROW()+12*(($AO1403-1)*3+$AP1403)-ROW())/12+5),AR1403)</f>
        <v>0</v>
      </c>
      <c r="AT1403" s="306">
        <f ca="1">IF($AQ1403=1,IF(INDIRECT(ADDRESS(($AO1403-1)*3+$AP1403+5,$AQ1403+20))="",0,INDIRECT(ADDRESS(($AO1403-1)*3+$AP1403+5,$AQ1403+20))),IF(INDIRECT(ADDRESS(($AO1403-1)*3+$AP1403+5,$AQ1403+20))="",0,IF(COUNTIF(INDIRECT(ADDRESS(($AO1403-1)*36+($AP1403-1)*12+6,COLUMN())):INDIRECT(ADDRESS(($AO1403-1)*36+($AP1403-1)*12+$AQ1403+4,COLUMN())),INDIRECT(ADDRESS(($AO1403-1)*3+$AP1403+5,$AQ1403+20)))&gt;=1,0,INDIRECT(ADDRESS(($AO1403-1)*3+$AP1403+5,$AQ1403+20)))))</f>
        <v>0</v>
      </c>
      <c r="AU1403" s="304">
        <f ca="1">COUNTIF(INDIRECT("U"&amp;(ROW()+12*(($AO1403-1)*3+$AP1403)-ROW())/12+5):INDIRECT("AF"&amp;(ROW()+12*(($AO1403-1)*3+$AP1403)-ROW())/12+5),AT1403)</f>
        <v>0</v>
      </c>
      <c r="AV1403" s="304">
        <f ca="1">IF(AND(AR1403+AT1403&gt;0,AS1403+AU1403&gt;0),COUNTIF(AV$6:AV1402,"&gt;0")+1,0)</f>
        <v>0</v>
      </c>
    </row>
    <row r="1404" spans="41:48" x14ac:dyDescent="0.15">
      <c r="AO1404" s="304">
        <v>39</v>
      </c>
      <c r="AP1404" s="304">
        <v>3</v>
      </c>
      <c r="AQ1404" s="304">
        <v>7</v>
      </c>
      <c r="AR1404" s="306">
        <f ca="1">IF($AQ1404=1,IF(INDIRECT(ADDRESS(($AO1404-1)*3+$AP1404+5,$AQ1404+7))="",0,INDIRECT(ADDRESS(($AO1404-1)*3+$AP1404+5,$AQ1404+7))),IF(INDIRECT(ADDRESS(($AO1404-1)*3+$AP1404+5,$AQ1404+7))="",0,IF(COUNTIF(INDIRECT(ADDRESS(($AO1404-1)*36+($AP1404-1)*12+6,COLUMN())):INDIRECT(ADDRESS(($AO1404-1)*36+($AP1404-1)*12+$AQ1404+4,COLUMN())),INDIRECT(ADDRESS(($AO1404-1)*3+$AP1404+5,$AQ1404+7)))&gt;=1,0,INDIRECT(ADDRESS(($AO1404-1)*3+$AP1404+5,$AQ1404+7)))))</f>
        <v>0</v>
      </c>
      <c r="AS1404" s="304">
        <f ca="1">COUNTIF(INDIRECT("H"&amp;(ROW()+12*(($AO1404-1)*3+$AP1404)-ROW())/12+5):INDIRECT("S"&amp;(ROW()+12*(($AO1404-1)*3+$AP1404)-ROW())/12+5),AR1404)</f>
        <v>0</v>
      </c>
      <c r="AT1404" s="306">
        <f ca="1">IF($AQ1404=1,IF(INDIRECT(ADDRESS(($AO1404-1)*3+$AP1404+5,$AQ1404+20))="",0,INDIRECT(ADDRESS(($AO1404-1)*3+$AP1404+5,$AQ1404+20))),IF(INDIRECT(ADDRESS(($AO1404-1)*3+$AP1404+5,$AQ1404+20))="",0,IF(COUNTIF(INDIRECT(ADDRESS(($AO1404-1)*36+($AP1404-1)*12+6,COLUMN())):INDIRECT(ADDRESS(($AO1404-1)*36+($AP1404-1)*12+$AQ1404+4,COLUMN())),INDIRECT(ADDRESS(($AO1404-1)*3+$AP1404+5,$AQ1404+20)))&gt;=1,0,INDIRECT(ADDRESS(($AO1404-1)*3+$AP1404+5,$AQ1404+20)))))</f>
        <v>0</v>
      </c>
      <c r="AU1404" s="304">
        <f ca="1">COUNTIF(INDIRECT("U"&amp;(ROW()+12*(($AO1404-1)*3+$AP1404)-ROW())/12+5):INDIRECT("AF"&amp;(ROW()+12*(($AO1404-1)*3+$AP1404)-ROW())/12+5),AT1404)</f>
        <v>0</v>
      </c>
      <c r="AV1404" s="304">
        <f ca="1">IF(AND(AR1404+AT1404&gt;0,AS1404+AU1404&gt;0),COUNTIF(AV$6:AV1403,"&gt;0")+1,0)</f>
        <v>0</v>
      </c>
    </row>
    <row r="1405" spans="41:48" x14ac:dyDescent="0.15">
      <c r="AO1405" s="304">
        <v>39</v>
      </c>
      <c r="AP1405" s="304">
        <v>3</v>
      </c>
      <c r="AQ1405" s="304">
        <v>8</v>
      </c>
      <c r="AR1405" s="306">
        <f ca="1">IF($AQ1405=1,IF(INDIRECT(ADDRESS(($AO1405-1)*3+$AP1405+5,$AQ1405+7))="",0,INDIRECT(ADDRESS(($AO1405-1)*3+$AP1405+5,$AQ1405+7))),IF(INDIRECT(ADDRESS(($AO1405-1)*3+$AP1405+5,$AQ1405+7))="",0,IF(COUNTIF(INDIRECT(ADDRESS(($AO1405-1)*36+($AP1405-1)*12+6,COLUMN())):INDIRECT(ADDRESS(($AO1405-1)*36+($AP1405-1)*12+$AQ1405+4,COLUMN())),INDIRECT(ADDRESS(($AO1405-1)*3+$AP1405+5,$AQ1405+7)))&gt;=1,0,INDIRECT(ADDRESS(($AO1405-1)*3+$AP1405+5,$AQ1405+7)))))</f>
        <v>0</v>
      </c>
      <c r="AS1405" s="304">
        <f ca="1">COUNTIF(INDIRECT("H"&amp;(ROW()+12*(($AO1405-1)*3+$AP1405)-ROW())/12+5):INDIRECT("S"&amp;(ROW()+12*(($AO1405-1)*3+$AP1405)-ROW())/12+5),AR1405)</f>
        <v>0</v>
      </c>
      <c r="AT1405" s="306">
        <f ca="1">IF($AQ1405=1,IF(INDIRECT(ADDRESS(($AO1405-1)*3+$AP1405+5,$AQ1405+20))="",0,INDIRECT(ADDRESS(($AO1405-1)*3+$AP1405+5,$AQ1405+20))),IF(INDIRECT(ADDRESS(($AO1405-1)*3+$AP1405+5,$AQ1405+20))="",0,IF(COUNTIF(INDIRECT(ADDRESS(($AO1405-1)*36+($AP1405-1)*12+6,COLUMN())):INDIRECT(ADDRESS(($AO1405-1)*36+($AP1405-1)*12+$AQ1405+4,COLUMN())),INDIRECT(ADDRESS(($AO1405-1)*3+$AP1405+5,$AQ1405+20)))&gt;=1,0,INDIRECT(ADDRESS(($AO1405-1)*3+$AP1405+5,$AQ1405+20)))))</f>
        <v>0</v>
      </c>
      <c r="AU1405" s="304">
        <f ca="1">COUNTIF(INDIRECT("U"&amp;(ROW()+12*(($AO1405-1)*3+$AP1405)-ROW())/12+5):INDIRECT("AF"&amp;(ROW()+12*(($AO1405-1)*3+$AP1405)-ROW())/12+5),AT1405)</f>
        <v>0</v>
      </c>
      <c r="AV1405" s="304">
        <f ca="1">IF(AND(AR1405+AT1405&gt;0,AS1405+AU1405&gt;0),COUNTIF(AV$6:AV1404,"&gt;0")+1,0)</f>
        <v>0</v>
      </c>
    </row>
    <row r="1406" spans="41:48" x14ac:dyDescent="0.15">
      <c r="AO1406" s="304">
        <v>39</v>
      </c>
      <c r="AP1406" s="304">
        <v>3</v>
      </c>
      <c r="AQ1406" s="304">
        <v>9</v>
      </c>
      <c r="AR1406" s="306">
        <f ca="1">IF($AQ1406=1,IF(INDIRECT(ADDRESS(($AO1406-1)*3+$AP1406+5,$AQ1406+7))="",0,INDIRECT(ADDRESS(($AO1406-1)*3+$AP1406+5,$AQ1406+7))),IF(INDIRECT(ADDRESS(($AO1406-1)*3+$AP1406+5,$AQ1406+7))="",0,IF(COUNTIF(INDIRECT(ADDRESS(($AO1406-1)*36+($AP1406-1)*12+6,COLUMN())):INDIRECT(ADDRESS(($AO1406-1)*36+($AP1406-1)*12+$AQ1406+4,COLUMN())),INDIRECT(ADDRESS(($AO1406-1)*3+$AP1406+5,$AQ1406+7)))&gt;=1,0,INDIRECT(ADDRESS(($AO1406-1)*3+$AP1406+5,$AQ1406+7)))))</f>
        <v>0</v>
      </c>
      <c r="AS1406" s="304">
        <f ca="1">COUNTIF(INDIRECT("H"&amp;(ROW()+12*(($AO1406-1)*3+$AP1406)-ROW())/12+5):INDIRECT("S"&amp;(ROW()+12*(($AO1406-1)*3+$AP1406)-ROW())/12+5),AR1406)</f>
        <v>0</v>
      </c>
      <c r="AT1406" s="306">
        <f ca="1">IF($AQ1406=1,IF(INDIRECT(ADDRESS(($AO1406-1)*3+$AP1406+5,$AQ1406+20))="",0,INDIRECT(ADDRESS(($AO1406-1)*3+$AP1406+5,$AQ1406+20))),IF(INDIRECT(ADDRESS(($AO1406-1)*3+$AP1406+5,$AQ1406+20))="",0,IF(COUNTIF(INDIRECT(ADDRESS(($AO1406-1)*36+($AP1406-1)*12+6,COLUMN())):INDIRECT(ADDRESS(($AO1406-1)*36+($AP1406-1)*12+$AQ1406+4,COLUMN())),INDIRECT(ADDRESS(($AO1406-1)*3+$AP1406+5,$AQ1406+20)))&gt;=1,0,INDIRECT(ADDRESS(($AO1406-1)*3+$AP1406+5,$AQ1406+20)))))</f>
        <v>0</v>
      </c>
      <c r="AU1406" s="304">
        <f ca="1">COUNTIF(INDIRECT("U"&amp;(ROW()+12*(($AO1406-1)*3+$AP1406)-ROW())/12+5):INDIRECT("AF"&amp;(ROW()+12*(($AO1406-1)*3+$AP1406)-ROW())/12+5),AT1406)</f>
        <v>0</v>
      </c>
      <c r="AV1406" s="304">
        <f ca="1">IF(AND(AR1406+AT1406&gt;0,AS1406+AU1406&gt;0),COUNTIF(AV$6:AV1405,"&gt;0")+1,0)</f>
        <v>0</v>
      </c>
    </row>
    <row r="1407" spans="41:48" x14ac:dyDescent="0.15">
      <c r="AO1407" s="304">
        <v>39</v>
      </c>
      <c r="AP1407" s="304">
        <v>3</v>
      </c>
      <c r="AQ1407" s="304">
        <v>10</v>
      </c>
      <c r="AR1407" s="306">
        <f ca="1">IF($AQ1407=1,IF(INDIRECT(ADDRESS(($AO1407-1)*3+$AP1407+5,$AQ1407+7))="",0,INDIRECT(ADDRESS(($AO1407-1)*3+$AP1407+5,$AQ1407+7))),IF(INDIRECT(ADDRESS(($AO1407-1)*3+$AP1407+5,$AQ1407+7))="",0,IF(COUNTIF(INDIRECT(ADDRESS(($AO1407-1)*36+($AP1407-1)*12+6,COLUMN())):INDIRECT(ADDRESS(($AO1407-1)*36+($AP1407-1)*12+$AQ1407+4,COLUMN())),INDIRECT(ADDRESS(($AO1407-1)*3+$AP1407+5,$AQ1407+7)))&gt;=1,0,INDIRECT(ADDRESS(($AO1407-1)*3+$AP1407+5,$AQ1407+7)))))</f>
        <v>0</v>
      </c>
      <c r="AS1407" s="304">
        <f ca="1">COUNTIF(INDIRECT("H"&amp;(ROW()+12*(($AO1407-1)*3+$AP1407)-ROW())/12+5):INDIRECT("S"&amp;(ROW()+12*(($AO1407-1)*3+$AP1407)-ROW())/12+5),AR1407)</f>
        <v>0</v>
      </c>
      <c r="AT1407" s="306">
        <f ca="1">IF($AQ1407=1,IF(INDIRECT(ADDRESS(($AO1407-1)*3+$AP1407+5,$AQ1407+20))="",0,INDIRECT(ADDRESS(($AO1407-1)*3+$AP1407+5,$AQ1407+20))),IF(INDIRECT(ADDRESS(($AO1407-1)*3+$AP1407+5,$AQ1407+20))="",0,IF(COUNTIF(INDIRECT(ADDRESS(($AO1407-1)*36+($AP1407-1)*12+6,COLUMN())):INDIRECT(ADDRESS(($AO1407-1)*36+($AP1407-1)*12+$AQ1407+4,COLUMN())),INDIRECT(ADDRESS(($AO1407-1)*3+$AP1407+5,$AQ1407+20)))&gt;=1,0,INDIRECT(ADDRESS(($AO1407-1)*3+$AP1407+5,$AQ1407+20)))))</f>
        <v>0</v>
      </c>
      <c r="AU1407" s="304">
        <f ca="1">COUNTIF(INDIRECT("U"&amp;(ROW()+12*(($AO1407-1)*3+$AP1407)-ROW())/12+5):INDIRECT("AF"&amp;(ROW()+12*(($AO1407-1)*3+$AP1407)-ROW())/12+5),AT1407)</f>
        <v>0</v>
      </c>
      <c r="AV1407" s="304">
        <f ca="1">IF(AND(AR1407+AT1407&gt;0,AS1407+AU1407&gt;0),COUNTIF(AV$6:AV1406,"&gt;0")+1,0)</f>
        <v>0</v>
      </c>
    </row>
    <row r="1408" spans="41:48" x14ac:dyDescent="0.15">
      <c r="AO1408" s="304">
        <v>39</v>
      </c>
      <c r="AP1408" s="304">
        <v>3</v>
      </c>
      <c r="AQ1408" s="304">
        <v>11</v>
      </c>
      <c r="AR1408" s="306">
        <f ca="1">IF($AQ1408=1,IF(INDIRECT(ADDRESS(($AO1408-1)*3+$AP1408+5,$AQ1408+7))="",0,INDIRECT(ADDRESS(($AO1408-1)*3+$AP1408+5,$AQ1408+7))),IF(INDIRECT(ADDRESS(($AO1408-1)*3+$AP1408+5,$AQ1408+7))="",0,IF(COUNTIF(INDIRECT(ADDRESS(($AO1408-1)*36+($AP1408-1)*12+6,COLUMN())):INDIRECT(ADDRESS(($AO1408-1)*36+($AP1408-1)*12+$AQ1408+4,COLUMN())),INDIRECT(ADDRESS(($AO1408-1)*3+$AP1408+5,$AQ1408+7)))&gt;=1,0,INDIRECT(ADDRESS(($AO1408-1)*3+$AP1408+5,$AQ1408+7)))))</f>
        <v>0</v>
      </c>
      <c r="AS1408" s="304">
        <f ca="1">COUNTIF(INDIRECT("H"&amp;(ROW()+12*(($AO1408-1)*3+$AP1408)-ROW())/12+5):INDIRECT("S"&amp;(ROW()+12*(($AO1408-1)*3+$AP1408)-ROW())/12+5),AR1408)</f>
        <v>0</v>
      </c>
      <c r="AT1408" s="306">
        <f ca="1">IF($AQ1408=1,IF(INDIRECT(ADDRESS(($AO1408-1)*3+$AP1408+5,$AQ1408+20))="",0,INDIRECT(ADDRESS(($AO1408-1)*3+$AP1408+5,$AQ1408+20))),IF(INDIRECT(ADDRESS(($AO1408-1)*3+$AP1408+5,$AQ1408+20))="",0,IF(COUNTIF(INDIRECT(ADDRESS(($AO1408-1)*36+($AP1408-1)*12+6,COLUMN())):INDIRECT(ADDRESS(($AO1408-1)*36+($AP1408-1)*12+$AQ1408+4,COLUMN())),INDIRECT(ADDRESS(($AO1408-1)*3+$AP1408+5,$AQ1408+20)))&gt;=1,0,INDIRECT(ADDRESS(($AO1408-1)*3+$AP1408+5,$AQ1408+20)))))</f>
        <v>0</v>
      </c>
      <c r="AU1408" s="304">
        <f ca="1">COUNTIF(INDIRECT("U"&amp;(ROW()+12*(($AO1408-1)*3+$AP1408)-ROW())/12+5):INDIRECT("AF"&amp;(ROW()+12*(($AO1408-1)*3+$AP1408)-ROW())/12+5),AT1408)</f>
        <v>0</v>
      </c>
      <c r="AV1408" s="304">
        <f ca="1">IF(AND(AR1408+AT1408&gt;0,AS1408+AU1408&gt;0),COUNTIF(AV$6:AV1407,"&gt;0")+1,0)</f>
        <v>0</v>
      </c>
    </row>
    <row r="1409" spans="41:48" x14ac:dyDescent="0.15">
      <c r="AO1409" s="304">
        <v>39</v>
      </c>
      <c r="AP1409" s="304">
        <v>3</v>
      </c>
      <c r="AQ1409" s="304">
        <v>12</v>
      </c>
      <c r="AR1409" s="306">
        <f ca="1">IF($AQ1409=1,IF(INDIRECT(ADDRESS(($AO1409-1)*3+$AP1409+5,$AQ1409+7))="",0,INDIRECT(ADDRESS(($AO1409-1)*3+$AP1409+5,$AQ1409+7))),IF(INDIRECT(ADDRESS(($AO1409-1)*3+$AP1409+5,$AQ1409+7))="",0,IF(COUNTIF(INDIRECT(ADDRESS(($AO1409-1)*36+($AP1409-1)*12+6,COLUMN())):INDIRECT(ADDRESS(($AO1409-1)*36+($AP1409-1)*12+$AQ1409+4,COLUMN())),INDIRECT(ADDRESS(($AO1409-1)*3+$AP1409+5,$AQ1409+7)))&gt;=1,0,INDIRECT(ADDRESS(($AO1409-1)*3+$AP1409+5,$AQ1409+7)))))</f>
        <v>0</v>
      </c>
      <c r="AS1409" s="304">
        <f ca="1">COUNTIF(INDIRECT("H"&amp;(ROW()+12*(($AO1409-1)*3+$AP1409)-ROW())/12+5):INDIRECT("S"&amp;(ROW()+12*(($AO1409-1)*3+$AP1409)-ROW())/12+5),AR1409)</f>
        <v>0</v>
      </c>
      <c r="AT1409" s="306">
        <f ca="1">IF($AQ1409=1,IF(INDIRECT(ADDRESS(($AO1409-1)*3+$AP1409+5,$AQ1409+20))="",0,INDIRECT(ADDRESS(($AO1409-1)*3+$AP1409+5,$AQ1409+20))),IF(INDIRECT(ADDRESS(($AO1409-1)*3+$AP1409+5,$AQ1409+20))="",0,IF(COUNTIF(INDIRECT(ADDRESS(($AO1409-1)*36+($AP1409-1)*12+6,COLUMN())):INDIRECT(ADDRESS(($AO1409-1)*36+($AP1409-1)*12+$AQ1409+4,COLUMN())),INDIRECT(ADDRESS(($AO1409-1)*3+$AP1409+5,$AQ1409+20)))&gt;=1,0,INDIRECT(ADDRESS(($AO1409-1)*3+$AP1409+5,$AQ1409+20)))))</f>
        <v>0</v>
      </c>
      <c r="AU1409" s="304">
        <f ca="1">COUNTIF(INDIRECT("U"&amp;(ROW()+12*(($AO1409-1)*3+$AP1409)-ROW())/12+5):INDIRECT("AF"&amp;(ROW()+12*(($AO1409-1)*3+$AP1409)-ROW())/12+5),AT1409)</f>
        <v>0</v>
      </c>
      <c r="AV1409" s="304">
        <f ca="1">IF(AND(AR1409+AT1409&gt;0,AS1409+AU1409&gt;0),COUNTIF(AV$6:AV1408,"&gt;0")+1,0)</f>
        <v>0</v>
      </c>
    </row>
    <row r="1410" spans="41:48" x14ac:dyDescent="0.15">
      <c r="AO1410" s="304">
        <v>40</v>
      </c>
      <c r="AP1410" s="304">
        <v>1</v>
      </c>
      <c r="AQ1410" s="304">
        <v>1</v>
      </c>
      <c r="AR1410" s="306">
        <f ca="1">IF($AQ1410=1,IF(INDIRECT(ADDRESS(($AO1410-1)*3+$AP1410+5,$AQ1410+7))="",0,INDIRECT(ADDRESS(($AO1410-1)*3+$AP1410+5,$AQ1410+7))),IF(INDIRECT(ADDRESS(($AO1410-1)*3+$AP1410+5,$AQ1410+7))="",0,IF(COUNTIF(INDIRECT(ADDRESS(($AO1410-1)*36+($AP1410-1)*12+6,COLUMN())):INDIRECT(ADDRESS(($AO1410-1)*36+($AP1410-1)*12+$AQ1410+4,COLUMN())),INDIRECT(ADDRESS(($AO1410-1)*3+$AP1410+5,$AQ1410+7)))&gt;=1,0,INDIRECT(ADDRESS(($AO1410-1)*3+$AP1410+5,$AQ1410+7)))))</f>
        <v>0</v>
      </c>
      <c r="AS1410" s="304">
        <f ca="1">COUNTIF(INDIRECT("H"&amp;(ROW()+12*(($AO1410-1)*3+$AP1410)-ROW())/12+5):INDIRECT("S"&amp;(ROW()+12*(($AO1410-1)*3+$AP1410)-ROW())/12+5),AR1410)</f>
        <v>0</v>
      </c>
      <c r="AT1410" s="306">
        <f ca="1">IF($AQ1410=1,IF(INDIRECT(ADDRESS(($AO1410-1)*3+$AP1410+5,$AQ1410+20))="",0,INDIRECT(ADDRESS(($AO1410-1)*3+$AP1410+5,$AQ1410+20))),IF(INDIRECT(ADDRESS(($AO1410-1)*3+$AP1410+5,$AQ1410+20))="",0,IF(COUNTIF(INDIRECT(ADDRESS(($AO1410-1)*36+($AP1410-1)*12+6,COLUMN())):INDIRECT(ADDRESS(($AO1410-1)*36+($AP1410-1)*12+$AQ1410+4,COLUMN())),INDIRECT(ADDRESS(($AO1410-1)*3+$AP1410+5,$AQ1410+20)))&gt;=1,0,INDIRECT(ADDRESS(($AO1410-1)*3+$AP1410+5,$AQ1410+20)))))</f>
        <v>0</v>
      </c>
      <c r="AU1410" s="304">
        <f ca="1">COUNTIF(INDIRECT("U"&amp;(ROW()+12*(($AO1410-1)*3+$AP1410)-ROW())/12+5):INDIRECT("AF"&amp;(ROW()+12*(($AO1410-1)*3+$AP1410)-ROW())/12+5),AT1410)</f>
        <v>0</v>
      </c>
      <c r="AV1410" s="304">
        <f ca="1">IF(AND(AR1410+AT1410&gt;0,AS1410+AU1410&gt;0),COUNTIF(AV$6:AV1409,"&gt;0")+1,0)</f>
        <v>0</v>
      </c>
    </row>
    <row r="1411" spans="41:48" x14ac:dyDescent="0.15">
      <c r="AO1411" s="304">
        <v>40</v>
      </c>
      <c r="AP1411" s="304">
        <v>1</v>
      </c>
      <c r="AQ1411" s="304">
        <v>2</v>
      </c>
      <c r="AR1411" s="306">
        <f ca="1">IF($AQ1411=1,IF(INDIRECT(ADDRESS(($AO1411-1)*3+$AP1411+5,$AQ1411+7))="",0,INDIRECT(ADDRESS(($AO1411-1)*3+$AP1411+5,$AQ1411+7))),IF(INDIRECT(ADDRESS(($AO1411-1)*3+$AP1411+5,$AQ1411+7))="",0,IF(COUNTIF(INDIRECT(ADDRESS(($AO1411-1)*36+($AP1411-1)*12+6,COLUMN())):INDIRECT(ADDRESS(($AO1411-1)*36+($AP1411-1)*12+$AQ1411+4,COLUMN())),INDIRECT(ADDRESS(($AO1411-1)*3+$AP1411+5,$AQ1411+7)))&gt;=1,0,INDIRECT(ADDRESS(($AO1411-1)*3+$AP1411+5,$AQ1411+7)))))</f>
        <v>0</v>
      </c>
      <c r="AS1411" s="304">
        <f ca="1">COUNTIF(INDIRECT("H"&amp;(ROW()+12*(($AO1411-1)*3+$AP1411)-ROW())/12+5):INDIRECT("S"&amp;(ROW()+12*(($AO1411-1)*3+$AP1411)-ROW())/12+5),AR1411)</f>
        <v>0</v>
      </c>
      <c r="AT1411" s="306">
        <f ca="1">IF($AQ1411=1,IF(INDIRECT(ADDRESS(($AO1411-1)*3+$AP1411+5,$AQ1411+20))="",0,INDIRECT(ADDRESS(($AO1411-1)*3+$AP1411+5,$AQ1411+20))),IF(INDIRECT(ADDRESS(($AO1411-1)*3+$AP1411+5,$AQ1411+20))="",0,IF(COUNTIF(INDIRECT(ADDRESS(($AO1411-1)*36+($AP1411-1)*12+6,COLUMN())):INDIRECT(ADDRESS(($AO1411-1)*36+($AP1411-1)*12+$AQ1411+4,COLUMN())),INDIRECT(ADDRESS(($AO1411-1)*3+$AP1411+5,$AQ1411+20)))&gt;=1,0,INDIRECT(ADDRESS(($AO1411-1)*3+$AP1411+5,$AQ1411+20)))))</f>
        <v>0</v>
      </c>
      <c r="AU1411" s="304">
        <f ca="1">COUNTIF(INDIRECT("U"&amp;(ROW()+12*(($AO1411-1)*3+$AP1411)-ROW())/12+5):INDIRECT("AF"&amp;(ROW()+12*(($AO1411-1)*3+$AP1411)-ROW())/12+5),AT1411)</f>
        <v>0</v>
      </c>
      <c r="AV1411" s="304">
        <f ca="1">IF(AND(AR1411+AT1411&gt;0,AS1411+AU1411&gt;0),COUNTIF(AV$6:AV1410,"&gt;0")+1,0)</f>
        <v>0</v>
      </c>
    </row>
    <row r="1412" spans="41:48" x14ac:dyDescent="0.15">
      <c r="AO1412" s="304">
        <v>40</v>
      </c>
      <c r="AP1412" s="304">
        <v>1</v>
      </c>
      <c r="AQ1412" s="304">
        <v>3</v>
      </c>
      <c r="AR1412" s="306">
        <f ca="1">IF($AQ1412=1,IF(INDIRECT(ADDRESS(($AO1412-1)*3+$AP1412+5,$AQ1412+7))="",0,INDIRECT(ADDRESS(($AO1412-1)*3+$AP1412+5,$AQ1412+7))),IF(INDIRECT(ADDRESS(($AO1412-1)*3+$AP1412+5,$AQ1412+7))="",0,IF(COUNTIF(INDIRECT(ADDRESS(($AO1412-1)*36+($AP1412-1)*12+6,COLUMN())):INDIRECT(ADDRESS(($AO1412-1)*36+($AP1412-1)*12+$AQ1412+4,COLUMN())),INDIRECT(ADDRESS(($AO1412-1)*3+$AP1412+5,$AQ1412+7)))&gt;=1,0,INDIRECT(ADDRESS(($AO1412-1)*3+$AP1412+5,$AQ1412+7)))))</f>
        <v>0</v>
      </c>
      <c r="AS1412" s="304">
        <f ca="1">COUNTIF(INDIRECT("H"&amp;(ROW()+12*(($AO1412-1)*3+$AP1412)-ROW())/12+5):INDIRECT("S"&amp;(ROW()+12*(($AO1412-1)*3+$AP1412)-ROW())/12+5),AR1412)</f>
        <v>0</v>
      </c>
      <c r="AT1412" s="306">
        <f ca="1">IF($AQ1412=1,IF(INDIRECT(ADDRESS(($AO1412-1)*3+$AP1412+5,$AQ1412+20))="",0,INDIRECT(ADDRESS(($AO1412-1)*3+$AP1412+5,$AQ1412+20))),IF(INDIRECT(ADDRESS(($AO1412-1)*3+$AP1412+5,$AQ1412+20))="",0,IF(COUNTIF(INDIRECT(ADDRESS(($AO1412-1)*36+($AP1412-1)*12+6,COLUMN())):INDIRECT(ADDRESS(($AO1412-1)*36+($AP1412-1)*12+$AQ1412+4,COLUMN())),INDIRECT(ADDRESS(($AO1412-1)*3+$AP1412+5,$AQ1412+20)))&gt;=1,0,INDIRECT(ADDRESS(($AO1412-1)*3+$AP1412+5,$AQ1412+20)))))</f>
        <v>0</v>
      </c>
      <c r="AU1412" s="304">
        <f ca="1">COUNTIF(INDIRECT("U"&amp;(ROW()+12*(($AO1412-1)*3+$AP1412)-ROW())/12+5):INDIRECT("AF"&amp;(ROW()+12*(($AO1412-1)*3+$AP1412)-ROW())/12+5),AT1412)</f>
        <v>0</v>
      </c>
      <c r="AV1412" s="304">
        <f ca="1">IF(AND(AR1412+AT1412&gt;0,AS1412+AU1412&gt;0),COUNTIF(AV$6:AV1411,"&gt;0")+1,0)</f>
        <v>0</v>
      </c>
    </row>
    <row r="1413" spans="41:48" x14ac:dyDescent="0.15">
      <c r="AO1413" s="304">
        <v>40</v>
      </c>
      <c r="AP1413" s="304">
        <v>1</v>
      </c>
      <c r="AQ1413" s="304">
        <v>4</v>
      </c>
      <c r="AR1413" s="306">
        <f ca="1">IF($AQ1413=1,IF(INDIRECT(ADDRESS(($AO1413-1)*3+$AP1413+5,$AQ1413+7))="",0,INDIRECT(ADDRESS(($AO1413-1)*3+$AP1413+5,$AQ1413+7))),IF(INDIRECT(ADDRESS(($AO1413-1)*3+$AP1413+5,$AQ1413+7))="",0,IF(COUNTIF(INDIRECT(ADDRESS(($AO1413-1)*36+($AP1413-1)*12+6,COLUMN())):INDIRECT(ADDRESS(($AO1413-1)*36+($AP1413-1)*12+$AQ1413+4,COLUMN())),INDIRECT(ADDRESS(($AO1413-1)*3+$AP1413+5,$AQ1413+7)))&gt;=1,0,INDIRECT(ADDRESS(($AO1413-1)*3+$AP1413+5,$AQ1413+7)))))</f>
        <v>0</v>
      </c>
      <c r="AS1413" s="304">
        <f ca="1">COUNTIF(INDIRECT("H"&amp;(ROW()+12*(($AO1413-1)*3+$AP1413)-ROW())/12+5):INDIRECT("S"&amp;(ROW()+12*(($AO1413-1)*3+$AP1413)-ROW())/12+5),AR1413)</f>
        <v>0</v>
      </c>
      <c r="AT1413" s="306">
        <f ca="1">IF($AQ1413=1,IF(INDIRECT(ADDRESS(($AO1413-1)*3+$AP1413+5,$AQ1413+20))="",0,INDIRECT(ADDRESS(($AO1413-1)*3+$AP1413+5,$AQ1413+20))),IF(INDIRECT(ADDRESS(($AO1413-1)*3+$AP1413+5,$AQ1413+20))="",0,IF(COUNTIF(INDIRECT(ADDRESS(($AO1413-1)*36+($AP1413-1)*12+6,COLUMN())):INDIRECT(ADDRESS(($AO1413-1)*36+($AP1413-1)*12+$AQ1413+4,COLUMN())),INDIRECT(ADDRESS(($AO1413-1)*3+$AP1413+5,$AQ1413+20)))&gt;=1,0,INDIRECT(ADDRESS(($AO1413-1)*3+$AP1413+5,$AQ1413+20)))))</f>
        <v>0</v>
      </c>
      <c r="AU1413" s="304">
        <f ca="1">COUNTIF(INDIRECT("U"&amp;(ROW()+12*(($AO1413-1)*3+$AP1413)-ROW())/12+5):INDIRECT("AF"&amp;(ROW()+12*(($AO1413-1)*3+$AP1413)-ROW())/12+5),AT1413)</f>
        <v>0</v>
      </c>
      <c r="AV1413" s="304">
        <f ca="1">IF(AND(AR1413+AT1413&gt;0,AS1413+AU1413&gt;0),COUNTIF(AV$6:AV1412,"&gt;0")+1,0)</f>
        <v>0</v>
      </c>
    </row>
    <row r="1414" spans="41:48" x14ac:dyDescent="0.15">
      <c r="AO1414" s="304">
        <v>40</v>
      </c>
      <c r="AP1414" s="304">
        <v>1</v>
      </c>
      <c r="AQ1414" s="304">
        <v>5</v>
      </c>
      <c r="AR1414" s="306">
        <f ca="1">IF($AQ1414=1,IF(INDIRECT(ADDRESS(($AO1414-1)*3+$AP1414+5,$AQ1414+7))="",0,INDIRECT(ADDRESS(($AO1414-1)*3+$AP1414+5,$AQ1414+7))),IF(INDIRECT(ADDRESS(($AO1414-1)*3+$AP1414+5,$AQ1414+7))="",0,IF(COUNTIF(INDIRECT(ADDRESS(($AO1414-1)*36+($AP1414-1)*12+6,COLUMN())):INDIRECT(ADDRESS(($AO1414-1)*36+($AP1414-1)*12+$AQ1414+4,COLUMN())),INDIRECT(ADDRESS(($AO1414-1)*3+$AP1414+5,$AQ1414+7)))&gt;=1,0,INDIRECT(ADDRESS(($AO1414-1)*3+$AP1414+5,$AQ1414+7)))))</f>
        <v>0</v>
      </c>
      <c r="AS1414" s="304">
        <f ca="1">COUNTIF(INDIRECT("H"&amp;(ROW()+12*(($AO1414-1)*3+$AP1414)-ROW())/12+5):INDIRECT("S"&amp;(ROW()+12*(($AO1414-1)*3+$AP1414)-ROW())/12+5),AR1414)</f>
        <v>0</v>
      </c>
      <c r="AT1414" s="306">
        <f ca="1">IF($AQ1414=1,IF(INDIRECT(ADDRESS(($AO1414-1)*3+$AP1414+5,$AQ1414+20))="",0,INDIRECT(ADDRESS(($AO1414-1)*3+$AP1414+5,$AQ1414+20))),IF(INDIRECT(ADDRESS(($AO1414-1)*3+$AP1414+5,$AQ1414+20))="",0,IF(COUNTIF(INDIRECT(ADDRESS(($AO1414-1)*36+($AP1414-1)*12+6,COLUMN())):INDIRECT(ADDRESS(($AO1414-1)*36+($AP1414-1)*12+$AQ1414+4,COLUMN())),INDIRECT(ADDRESS(($AO1414-1)*3+$AP1414+5,$AQ1414+20)))&gt;=1,0,INDIRECT(ADDRESS(($AO1414-1)*3+$AP1414+5,$AQ1414+20)))))</f>
        <v>0</v>
      </c>
      <c r="AU1414" s="304">
        <f ca="1">COUNTIF(INDIRECT("U"&amp;(ROW()+12*(($AO1414-1)*3+$AP1414)-ROW())/12+5):INDIRECT("AF"&amp;(ROW()+12*(($AO1414-1)*3+$AP1414)-ROW())/12+5),AT1414)</f>
        <v>0</v>
      </c>
      <c r="AV1414" s="304">
        <f ca="1">IF(AND(AR1414+AT1414&gt;0,AS1414+AU1414&gt;0),COUNTIF(AV$6:AV1413,"&gt;0")+1,0)</f>
        <v>0</v>
      </c>
    </row>
    <row r="1415" spans="41:48" x14ac:dyDescent="0.15">
      <c r="AO1415" s="304">
        <v>40</v>
      </c>
      <c r="AP1415" s="304">
        <v>1</v>
      </c>
      <c r="AQ1415" s="304">
        <v>6</v>
      </c>
      <c r="AR1415" s="306">
        <f ca="1">IF($AQ1415=1,IF(INDIRECT(ADDRESS(($AO1415-1)*3+$AP1415+5,$AQ1415+7))="",0,INDIRECT(ADDRESS(($AO1415-1)*3+$AP1415+5,$AQ1415+7))),IF(INDIRECT(ADDRESS(($AO1415-1)*3+$AP1415+5,$AQ1415+7))="",0,IF(COUNTIF(INDIRECT(ADDRESS(($AO1415-1)*36+($AP1415-1)*12+6,COLUMN())):INDIRECT(ADDRESS(($AO1415-1)*36+($AP1415-1)*12+$AQ1415+4,COLUMN())),INDIRECT(ADDRESS(($AO1415-1)*3+$AP1415+5,$AQ1415+7)))&gt;=1,0,INDIRECT(ADDRESS(($AO1415-1)*3+$AP1415+5,$AQ1415+7)))))</f>
        <v>0</v>
      </c>
      <c r="AS1415" s="304">
        <f ca="1">COUNTIF(INDIRECT("H"&amp;(ROW()+12*(($AO1415-1)*3+$AP1415)-ROW())/12+5):INDIRECT("S"&amp;(ROW()+12*(($AO1415-1)*3+$AP1415)-ROW())/12+5),AR1415)</f>
        <v>0</v>
      </c>
      <c r="AT1415" s="306">
        <f ca="1">IF($AQ1415=1,IF(INDIRECT(ADDRESS(($AO1415-1)*3+$AP1415+5,$AQ1415+20))="",0,INDIRECT(ADDRESS(($AO1415-1)*3+$AP1415+5,$AQ1415+20))),IF(INDIRECT(ADDRESS(($AO1415-1)*3+$AP1415+5,$AQ1415+20))="",0,IF(COUNTIF(INDIRECT(ADDRESS(($AO1415-1)*36+($AP1415-1)*12+6,COLUMN())):INDIRECT(ADDRESS(($AO1415-1)*36+($AP1415-1)*12+$AQ1415+4,COLUMN())),INDIRECT(ADDRESS(($AO1415-1)*3+$AP1415+5,$AQ1415+20)))&gt;=1,0,INDIRECT(ADDRESS(($AO1415-1)*3+$AP1415+5,$AQ1415+20)))))</f>
        <v>0</v>
      </c>
      <c r="AU1415" s="304">
        <f ca="1">COUNTIF(INDIRECT("U"&amp;(ROW()+12*(($AO1415-1)*3+$AP1415)-ROW())/12+5):INDIRECT("AF"&amp;(ROW()+12*(($AO1415-1)*3+$AP1415)-ROW())/12+5),AT1415)</f>
        <v>0</v>
      </c>
      <c r="AV1415" s="304">
        <f ca="1">IF(AND(AR1415+AT1415&gt;0,AS1415+AU1415&gt;0),COUNTIF(AV$6:AV1414,"&gt;0")+1,0)</f>
        <v>0</v>
      </c>
    </row>
    <row r="1416" spans="41:48" x14ac:dyDescent="0.15">
      <c r="AO1416" s="304">
        <v>40</v>
      </c>
      <c r="AP1416" s="304">
        <v>1</v>
      </c>
      <c r="AQ1416" s="304">
        <v>7</v>
      </c>
      <c r="AR1416" s="306">
        <f ca="1">IF($AQ1416=1,IF(INDIRECT(ADDRESS(($AO1416-1)*3+$AP1416+5,$AQ1416+7))="",0,INDIRECT(ADDRESS(($AO1416-1)*3+$AP1416+5,$AQ1416+7))),IF(INDIRECT(ADDRESS(($AO1416-1)*3+$AP1416+5,$AQ1416+7))="",0,IF(COUNTIF(INDIRECT(ADDRESS(($AO1416-1)*36+($AP1416-1)*12+6,COLUMN())):INDIRECT(ADDRESS(($AO1416-1)*36+($AP1416-1)*12+$AQ1416+4,COLUMN())),INDIRECT(ADDRESS(($AO1416-1)*3+$AP1416+5,$AQ1416+7)))&gt;=1,0,INDIRECT(ADDRESS(($AO1416-1)*3+$AP1416+5,$AQ1416+7)))))</f>
        <v>0</v>
      </c>
      <c r="AS1416" s="304">
        <f ca="1">COUNTIF(INDIRECT("H"&amp;(ROW()+12*(($AO1416-1)*3+$AP1416)-ROW())/12+5):INDIRECT("S"&amp;(ROW()+12*(($AO1416-1)*3+$AP1416)-ROW())/12+5),AR1416)</f>
        <v>0</v>
      </c>
      <c r="AT1416" s="306">
        <f ca="1">IF($AQ1416=1,IF(INDIRECT(ADDRESS(($AO1416-1)*3+$AP1416+5,$AQ1416+20))="",0,INDIRECT(ADDRESS(($AO1416-1)*3+$AP1416+5,$AQ1416+20))),IF(INDIRECT(ADDRESS(($AO1416-1)*3+$AP1416+5,$AQ1416+20))="",0,IF(COUNTIF(INDIRECT(ADDRESS(($AO1416-1)*36+($AP1416-1)*12+6,COLUMN())):INDIRECT(ADDRESS(($AO1416-1)*36+($AP1416-1)*12+$AQ1416+4,COLUMN())),INDIRECT(ADDRESS(($AO1416-1)*3+$AP1416+5,$AQ1416+20)))&gt;=1,0,INDIRECT(ADDRESS(($AO1416-1)*3+$AP1416+5,$AQ1416+20)))))</f>
        <v>0</v>
      </c>
      <c r="AU1416" s="304">
        <f ca="1">COUNTIF(INDIRECT("U"&amp;(ROW()+12*(($AO1416-1)*3+$AP1416)-ROW())/12+5):INDIRECT("AF"&amp;(ROW()+12*(($AO1416-1)*3+$AP1416)-ROW())/12+5),AT1416)</f>
        <v>0</v>
      </c>
      <c r="AV1416" s="304">
        <f ca="1">IF(AND(AR1416+AT1416&gt;0,AS1416+AU1416&gt;0),COUNTIF(AV$6:AV1415,"&gt;0")+1,0)</f>
        <v>0</v>
      </c>
    </row>
    <row r="1417" spans="41:48" x14ac:dyDescent="0.15">
      <c r="AO1417" s="304">
        <v>40</v>
      </c>
      <c r="AP1417" s="304">
        <v>1</v>
      </c>
      <c r="AQ1417" s="304">
        <v>8</v>
      </c>
      <c r="AR1417" s="306">
        <f ca="1">IF($AQ1417=1,IF(INDIRECT(ADDRESS(($AO1417-1)*3+$AP1417+5,$AQ1417+7))="",0,INDIRECT(ADDRESS(($AO1417-1)*3+$AP1417+5,$AQ1417+7))),IF(INDIRECT(ADDRESS(($AO1417-1)*3+$AP1417+5,$AQ1417+7))="",0,IF(COUNTIF(INDIRECT(ADDRESS(($AO1417-1)*36+($AP1417-1)*12+6,COLUMN())):INDIRECT(ADDRESS(($AO1417-1)*36+($AP1417-1)*12+$AQ1417+4,COLUMN())),INDIRECT(ADDRESS(($AO1417-1)*3+$AP1417+5,$AQ1417+7)))&gt;=1,0,INDIRECT(ADDRESS(($AO1417-1)*3+$AP1417+5,$AQ1417+7)))))</f>
        <v>0</v>
      </c>
      <c r="AS1417" s="304">
        <f ca="1">COUNTIF(INDIRECT("H"&amp;(ROW()+12*(($AO1417-1)*3+$AP1417)-ROW())/12+5):INDIRECT("S"&amp;(ROW()+12*(($AO1417-1)*3+$AP1417)-ROW())/12+5),AR1417)</f>
        <v>0</v>
      </c>
      <c r="AT1417" s="306">
        <f ca="1">IF($AQ1417=1,IF(INDIRECT(ADDRESS(($AO1417-1)*3+$AP1417+5,$AQ1417+20))="",0,INDIRECT(ADDRESS(($AO1417-1)*3+$AP1417+5,$AQ1417+20))),IF(INDIRECT(ADDRESS(($AO1417-1)*3+$AP1417+5,$AQ1417+20))="",0,IF(COUNTIF(INDIRECT(ADDRESS(($AO1417-1)*36+($AP1417-1)*12+6,COLUMN())):INDIRECT(ADDRESS(($AO1417-1)*36+($AP1417-1)*12+$AQ1417+4,COLUMN())),INDIRECT(ADDRESS(($AO1417-1)*3+$AP1417+5,$AQ1417+20)))&gt;=1,0,INDIRECT(ADDRESS(($AO1417-1)*3+$AP1417+5,$AQ1417+20)))))</f>
        <v>0</v>
      </c>
      <c r="AU1417" s="304">
        <f ca="1">COUNTIF(INDIRECT("U"&amp;(ROW()+12*(($AO1417-1)*3+$AP1417)-ROW())/12+5):INDIRECT("AF"&amp;(ROW()+12*(($AO1417-1)*3+$AP1417)-ROW())/12+5),AT1417)</f>
        <v>0</v>
      </c>
      <c r="AV1417" s="304">
        <f ca="1">IF(AND(AR1417+AT1417&gt;0,AS1417+AU1417&gt;0),COUNTIF(AV$6:AV1416,"&gt;0")+1,0)</f>
        <v>0</v>
      </c>
    </row>
    <row r="1418" spans="41:48" x14ac:dyDescent="0.15">
      <c r="AO1418" s="304">
        <v>40</v>
      </c>
      <c r="AP1418" s="304">
        <v>1</v>
      </c>
      <c r="AQ1418" s="304">
        <v>9</v>
      </c>
      <c r="AR1418" s="306">
        <f ca="1">IF($AQ1418=1,IF(INDIRECT(ADDRESS(($AO1418-1)*3+$AP1418+5,$AQ1418+7))="",0,INDIRECT(ADDRESS(($AO1418-1)*3+$AP1418+5,$AQ1418+7))),IF(INDIRECT(ADDRESS(($AO1418-1)*3+$AP1418+5,$AQ1418+7))="",0,IF(COUNTIF(INDIRECT(ADDRESS(($AO1418-1)*36+($AP1418-1)*12+6,COLUMN())):INDIRECT(ADDRESS(($AO1418-1)*36+($AP1418-1)*12+$AQ1418+4,COLUMN())),INDIRECT(ADDRESS(($AO1418-1)*3+$AP1418+5,$AQ1418+7)))&gt;=1,0,INDIRECT(ADDRESS(($AO1418-1)*3+$AP1418+5,$AQ1418+7)))))</f>
        <v>0</v>
      </c>
      <c r="AS1418" s="304">
        <f ca="1">COUNTIF(INDIRECT("H"&amp;(ROW()+12*(($AO1418-1)*3+$AP1418)-ROW())/12+5):INDIRECT("S"&amp;(ROW()+12*(($AO1418-1)*3+$AP1418)-ROW())/12+5),AR1418)</f>
        <v>0</v>
      </c>
      <c r="AT1418" s="306">
        <f ca="1">IF($AQ1418=1,IF(INDIRECT(ADDRESS(($AO1418-1)*3+$AP1418+5,$AQ1418+20))="",0,INDIRECT(ADDRESS(($AO1418-1)*3+$AP1418+5,$AQ1418+20))),IF(INDIRECT(ADDRESS(($AO1418-1)*3+$AP1418+5,$AQ1418+20))="",0,IF(COUNTIF(INDIRECT(ADDRESS(($AO1418-1)*36+($AP1418-1)*12+6,COLUMN())):INDIRECT(ADDRESS(($AO1418-1)*36+($AP1418-1)*12+$AQ1418+4,COLUMN())),INDIRECT(ADDRESS(($AO1418-1)*3+$AP1418+5,$AQ1418+20)))&gt;=1,0,INDIRECT(ADDRESS(($AO1418-1)*3+$AP1418+5,$AQ1418+20)))))</f>
        <v>0</v>
      </c>
      <c r="AU1418" s="304">
        <f ca="1">COUNTIF(INDIRECT("U"&amp;(ROW()+12*(($AO1418-1)*3+$AP1418)-ROW())/12+5):INDIRECT("AF"&amp;(ROW()+12*(($AO1418-1)*3+$AP1418)-ROW())/12+5),AT1418)</f>
        <v>0</v>
      </c>
      <c r="AV1418" s="304">
        <f ca="1">IF(AND(AR1418+AT1418&gt;0,AS1418+AU1418&gt;0),COUNTIF(AV$6:AV1417,"&gt;0")+1,0)</f>
        <v>0</v>
      </c>
    </row>
    <row r="1419" spans="41:48" x14ac:dyDescent="0.15">
      <c r="AO1419" s="304">
        <v>40</v>
      </c>
      <c r="AP1419" s="304">
        <v>1</v>
      </c>
      <c r="AQ1419" s="304">
        <v>10</v>
      </c>
      <c r="AR1419" s="306">
        <f ca="1">IF($AQ1419=1,IF(INDIRECT(ADDRESS(($AO1419-1)*3+$AP1419+5,$AQ1419+7))="",0,INDIRECT(ADDRESS(($AO1419-1)*3+$AP1419+5,$AQ1419+7))),IF(INDIRECT(ADDRESS(($AO1419-1)*3+$AP1419+5,$AQ1419+7))="",0,IF(COUNTIF(INDIRECT(ADDRESS(($AO1419-1)*36+($AP1419-1)*12+6,COLUMN())):INDIRECT(ADDRESS(($AO1419-1)*36+($AP1419-1)*12+$AQ1419+4,COLUMN())),INDIRECT(ADDRESS(($AO1419-1)*3+$AP1419+5,$AQ1419+7)))&gt;=1,0,INDIRECT(ADDRESS(($AO1419-1)*3+$AP1419+5,$AQ1419+7)))))</f>
        <v>0</v>
      </c>
      <c r="AS1419" s="304">
        <f ca="1">COUNTIF(INDIRECT("H"&amp;(ROW()+12*(($AO1419-1)*3+$AP1419)-ROW())/12+5):INDIRECT("S"&amp;(ROW()+12*(($AO1419-1)*3+$AP1419)-ROW())/12+5),AR1419)</f>
        <v>0</v>
      </c>
      <c r="AT1419" s="306">
        <f ca="1">IF($AQ1419=1,IF(INDIRECT(ADDRESS(($AO1419-1)*3+$AP1419+5,$AQ1419+20))="",0,INDIRECT(ADDRESS(($AO1419-1)*3+$AP1419+5,$AQ1419+20))),IF(INDIRECT(ADDRESS(($AO1419-1)*3+$AP1419+5,$AQ1419+20))="",0,IF(COUNTIF(INDIRECT(ADDRESS(($AO1419-1)*36+($AP1419-1)*12+6,COLUMN())):INDIRECT(ADDRESS(($AO1419-1)*36+($AP1419-1)*12+$AQ1419+4,COLUMN())),INDIRECT(ADDRESS(($AO1419-1)*3+$AP1419+5,$AQ1419+20)))&gt;=1,0,INDIRECT(ADDRESS(($AO1419-1)*3+$AP1419+5,$AQ1419+20)))))</f>
        <v>0</v>
      </c>
      <c r="AU1419" s="304">
        <f ca="1">COUNTIF(INDIRECT("U"&amp;(ROW()+12*(($AO1419-1)*3+$AP1419)-ROW())/12+5):INDIRECT("AF"&amp;(ROW()+12*(($AO1419-1)*3+$AP1419)-ROW())/12+5),AT1419)</f>
        <v>0</v>
      </c>
      <c r="AV1419" s="304">
        <f ca="1">IF(AND(AR1419+AT1419&gt;0,AS1419+AU1419&gt;0),COUNTIF(AV$6:AV1418,"&gt;0")+1,0)</f>
        <v>0</v>
      </c>
    </row>
    <row r="1420" spans="41:48" x14ac:dyDescent="0.15">
      <c r="AO1420" s="304">
        <v>40</v>
      </c>
      <c r="AP1420" s="304">
        <v>1</v>
      </c>
      <c r="AQ1420" s="304">
        <v>11</v>
      </c>
      <c r="AR1420" s="306">
        <f ca="1">IF($AQ1420=1,IF(INDIRECT(ADDRESS(($AO1420-1)*3+$AP1420+5,$AQ1420+7))="",0,INDIRECT(ADDRESS(($AO1420-1)*3+$AP1420+5,$AQ1420+7))),IF(INDIRECT(ADDRESS(($AO1420-1)*3+$AP1420+5,$AQ1420+7))="",0,IF(COUNTIF(INDIRECT(ADDRESS(($AO1420-1)*36+($AP1420-1)*12+6,COLUMN())):INDIRECT(ADDRESS(($AO1420-1)*36+($AP1420-1)*12+$AQ1420+4,COLUMN())),INDIRECT(ADDRESS(($AO1420-1)*3+$AP1420+5,$AQ1420+7)))&gt;=1,0,INDIRECT(ADDRESS(($AO1420-1)*3+$AP1420+5,$AQ1420+7)))))</f>
        <v>0</v>
      </c>
      <c r="AS1420" s="304">
        <f ca="1">COUNTIF(INDIRECT("H"&amp;(ROW()+12*(($AO1420-1)*3+$AP1420)-ROW())/12+5):INDIRECT("S"&amp;(ROW()+12*(($AO1420-1)*3+$AP1420)-ROW())/12+5),AR1420)</f>
        <v>0</v>
      </c>
      <c r="AT1420" s="306">
        <f ca="1">IF($AQ1420=1,IF(INDIRECT(ADDRESS(($AO1420-1)*3+$AP1420+5,$AQ1420+20))="",0,INDIRECT(ADDRESS(($AO1420-1)*3+$AP1420+5,$AQ1420+20))),IF(INDIRECT(ADDRESS(($AO1420-1)*3+$AP1420+5,$AQ1420+20))="",0,IF(COUNTIF(INDIRECT(ADDRESS(($AO1420-1)*36+($AP1420-1)*12+6,COLUMN())):INDIRECT(ADDRESS(($AO1420-1)*36+($AP1420-1)*12+$AQ1420+4,COLUMN())),INDIRECT(ADDRESS(($AO1420-1)*3+$AP1420+5,$AQ1420+20)))&gt;=1,0,INDIRECT(ADDRESS(($AO1420-1)*3+$AP1420+5,$AQ1420+20)))))</f>
        <v>0</v>
      </c>
      <c r="AU1420" s="304">
        <f ca="1">COUNTIF(INDIRECT("U"&amp;(ROW()+12*(($AO1420-1)*3+$AP1420)-ROW())/12+5):INDIRECT("AF"&amp;(ROW()+12*(($AO1420-1)*3+$AP1420)-ROW())/12+5),AT1420)</f>
        <v>0</v>
      </c>
      <c r="AV1420" s="304">
        <f ca="1">IF(AND(AR1420+AT1420&gt;0,AS1420+AU1420&gt;0),COUNTIF(AV$6:AV1419,"&gt;0")+1,0)</f>
        <v>0</v>
      </c>
    </row>
    <row r="1421" spans="41:48" x14ac:dyDescent="0.15">
      <c r="AO1421" s="304">
        <v>40</v>
      </c>
      <c r="AP1421" s="304">
        <v>1</v>
      </c>
      <c r="AQ1421" s="304">
        <v>12</v>
      </c>
      <c r="AR1421" s="306">
        <f ca="1">IF($AQ1421=1,IF(INDIRECT(ADDRESS(($AO1421-1)*3+$AP1421+5,$AQ1421+7))="",0,INDIRECT(ADDRESS(($AO1421-1)*3+$AP1421+5,$AQ1421+7))),IF(INDIRECT(ADDRESS(($AO1421-1)*3+$AP1421+5,$AQ1421+7))="",0,IF(COUNTIF(INDIRECT(ADDRESS(($AO1421-1)*36+($AP1421-1)*12+6,COLUMN())):INDIRECT(ADDRESS(($AO1421-1)*36+($AP1421-1)*12+$AQ1421+4,COLUMN())),INDIRECT(ADDRESS(($AO1421-1)*3+$AP1421+5,$AQ1421+7)))&gt;=1,0,INDIRECT(ADDRESS(($AO1421-1)*3+$AP1421+5,$AQ1421+7)))))</f>
        <v>0</v>
      </c>
      <c r="AS1421" s="304">
        <f ca="1">COUNTIF(INDIRECT("H"&amp;(ROW()+12*(($AO1421-1)*3+$AP1421)-ROW())/12+5):INDIRECT("S"&amp;(ROW()+12*(($AO1421-1)*3+$AP1421)-ROW())/12+5),AR1421)</f>
        <v>0</v>
      </c>
      <c r="AT1421" s="306">
        <f ca="1">IF($AQ1421=1,IF(INDIRECT(ADDRESS(($AO1421-1)*3+$AP1421+5,$AQ1421+20))="",0,INDIRECT(ADDRESS(($AO1421-1)*3+$AP1421+5,$AQ1421+20))),IF(INDIRECT(ADDRESS(($AO1421-1)*3+$AP1421+5,$AQ1421+20))="",0,IF(COUNTIF(INDIRECT(ADDRESS(($AO1421-1)*36+($AP1421-1)*12+6,COLUMN())):INDIRECT(ADDRESS(($AO1421-1)*36+($AP1421-1)*12+$AQ1421+4,COLUMN())),INDIRECT(ADDRESS(($AO1421-1)*3+$AP1421+5,$AQ1421+20)))&gt;=1,0,INDIRECT(ADDRESS(($AO1421-1)*3+$AP1421+5,$AQ1421+20)))))</f>
        <v>0</v>
      </c>
      <c r="AU1421" s="304">
        <f ca="1">COUNTIF(INDIRECT("U"&amp;(ROW()+12*(($AO1421-1)*3+$AP1421)-ROW())/12+5):INDIRECT("AF"&amp;(ROW()+12*(($AO1421-1)*3+$AP1421)-ROW())/12+5),AT1421)</f>
        <v>0</v>
      </c>
      <c r="AV1421" s="304">
        <f ca="1">IF(AND(AR1421+AT1421&gt;0,AS1421+AU1421&gt;0),COUNTIF(AV$6:AV1420,"&gt;0")+1,0)</f>
        <v>0</v>
      </c>
    </row>
    <row r="1422" spans="41:48" x14ac:dyDescent="0.15">
      <c r="AO1422" s="304">
        <v>40</v>
      </c>
      <c r="AP1422" s="304">
        <v>2</v>
      </c>
      <c r="AQ1422" s="304">
        <v>1</v>
      </c>
      <c r="AR1422" s="306">
        <f ca="1">IF($AQ1422=1,IF(INDIRECT(ADDRESS(($AO1422-1)*3+$AP1422+5,$AQ1422+7))="",0,INDIRECT(ADDRESS(($AO1422-1)*3+$AP1422+5,$AQ1422+7))),IF(INDIRECT(ADDRESS(($AO1422-1)*3+$AP1422+5,$AQ1422+7))="",0,IF(COUNTIF(INDIRECT(ADDRESS(($AO1422-1)*36+($AP1422-1)*12+6,COLUMN())):INDIRECT(ADDRESS(($AO1422-1)*36+($AP1422-1)*12+$AQ1422+4,COLUMN())),INDIRECT(ADDRESS(($AO1422-1)*3+$AP1422+5,$AQ1422+7)))&gt;=1,0,INDIRECT(ADDRESS(($AO1422-1)*3+$AP1422+5,$AQ1422+7)))))</f>
        <v>0</v>
      </c>
      <c r="AS1422" s="304">
        <f ca="1">COUNTIF(INDIRECT("H"&amp;(ROW()+12*(($AO1422-1)*3+$AP1422)-ROW())/12+5):INDIRECT("S"&amp;(ROW()+12*(($AO1422-1)*3+$AP1422)-ROW())/12+5),AR1422)</f>
        <v>0</v>
      </c>
      <c r="AT1422" s="306">
        <f ca="1">IF($AQ1422=1,IF(INDIRECT(ADDRESS(($AO1422-1)*3+$AP1422+5,$AQ1422+20))="",0,INDIRECT(ADDRESS(($AO1422-1)*3+$AP1422+5,$AQ1422+20))),IF(INDIRECT(ADDRESS(($AO1422-1)*3+$AP1422+5,$AQ1422+20))="",0,IF(COUNTIF(INDIRECT(ADDRESS(($AO1422-1)*36+($AP1422-1)*12+6,COLUMN())):INDIRECT(ADDRESS(($AO1422-1)*36+($AP1422-1)*12+$AQ1422+4,COLUMN())),INDIRECT(ADDRESS(($AO1422-1)*3+$AP1422+5,$AQ1422+20)))&gt;=1,0,INDIRECT(ADDRESS(($AO1422-1)*3+$AP1422+5,$AQ1422+20)))))</f>
        <v>0</v>
      </c>
      <c r="AU1422" s="304">
        <f ca="1">COUNTIF(INDIRECT("U"&amp;(ROW()+12*(($AO1422-1)*3+$AP1422)-ROW())/12+5):INDIRECT("AF"&amp;(ROW()+12*(($AO1422-1)*3+$AP1422)-ROW())/12+5),AT1422)</f>
        <v>0</v>
      </c>
      <c r="AV1422" s="304">
        <f ca="1">IF(AND(AR1422+AT1422&gt;0,AS1422+AU1422&gt;0),COUNTIF(AV$6:AV1421,"&gt;0")+1,0)</f>
        <v>0</v>
      </c>
    </row>
    <row r="1423" spans="41:48" x14ac:dyDescent="0.15">
      <c r="AO1423" s="304">
        <v>40</v>
      </c>
      <c r="AP1423" s="304">
        <v>2</v>
      </c>
      <c r="AQ1423" s="304">
        <v>2</v>
      </c>
      <c r="AR1423" s="306">
        <f ca="1">IF($AQ1423=1,IF(INDIRECT(ADDRESS(($AO1423-1)*3+$AP1423+5,$AQ1423+7))="",0,INDIRECT(ADDRESS(($AO1423-1)*3+$AP1423+5,$AQ1423+7))),IF(INDIRECT(ADDRESS(($AO1423-1)*3+$AP1423+5,$AQ1423+7))="",0,IF(COUNTIF(INDIRECT(ADDRESS(($AO1423-1)*36+($AP1423-1)*12+6,COLUMN())):INDIRECT(ADDRESS(($AO1423-1)*36+($AP1423-1)*12+$AQ1423+4,COLUMN())),INDIRECT(ADDRESS(($AO1423-1)*3+$AP1423+5,$AQ1423+7)))&gt;=1,0,INDIRECT(ADDRESS(($AO1423-1)*3+$AP1423+5,$AQ1423+7)))))</f>
        <v>0</v>
      </c>
      <c r="AS1423" s="304">
        <f ca="1">COUNTIF(INDIRECT("H"&amp;(ROW()+12*(($AO1423-1)*3+$AP1423)-ROW())/12+5):INDIRECT("S"&amp;(ROW()+12*(($AO1423-1)*3+$AP1423)-ROW())/12+5),AR1423)</f>
        <v>0</v>
      </c>
      <c r="AT1423" s="306">
        <f ca="1">IF($AQ1423=1,IF(INDIRECT(ADDRESS(($AO1423-1)*3+$AP1423+5,$AQ1423+20))="",0,INDIRECT(ADDRESS(($AO1423-1)*3+$AP1423+5,$AQ1423+20))),IF(INDIRECT(ADDRESS(($AO1423-1)*3+$AP1423+5,$AQ1423+20))="",0,IF(COUNTIF(INDIRECT(ADDRESS(($AO1423-1)*36+($AP1423-1)*12+6,COLUMN())):INDIRECT(ADDRESS(($AO1423-1)*36+($AP1423-1)*12+$AQ1423+4,COLUMN())),INDIRECT(ADDRESS(($AO1423-1)*3+$AP1423+5,$AQ1423+20)))&gt;=1,0,INDIRECT(ADDRESS(($AO1423-1)*3+$AP1423+5,$AQ1423+20)))))</f>
        <v>0</v>
      </c>
      <c r="AU1423" s="304">
        <f ca="1">COUNTIF(INDIRECT("U"&amp;(ROW()+12*(($AO1423-1)*3+$AP1423)-ROW())/12+5):INDIRECT("AF"&amp;(ROW()+12*(($AO1423-1)*3+$AP1423)-ROW())/12+5),AT1423)</f>
        <v>0</v>
      </c>
      <c r="AV1423" s="304">
        <f ca="1">IF(AND(AR1423+AT1423&gt;0,AS1423+AU1423&gt;0),COUNTIF(AV$6:AV1422,"&gt;0")+1,0)</f>
        <v>0</v>
      </c>
    </row>
    <row r="1424" spans="41:48" x14ac:dyDescent="0.15">
      <c r="AO1424" s="304">
        <v>40</v>
      </c>
      <c r="AP1424" s="304">
        <v>2</v>
      </c>
      <c r="AQ1424" s="304">
        <v>3</v>
      </c>
      <c r="AR1424" s="306">
        <f ca="1">IF($AQ1424=1,IF(INDIRECT(ADDRESS(($AO1424-1)*3+$AP1424+5,$AQ1424+7))="",0,INDIRECT(ADDRESS(($AO1424-1)*3+$AP1424+5,$AQ1424+7))),IF(INDIRECT(ADDRESS(($AO1424-1)*3+$AP1424+5,$AQ1424+7))="",0,IF(COUNTIF(INDIRECT(ADDRESS(($AO1424-1)*36+($AP1424-1)*12+6,COLUMN())):INDIRECT(ADDRESS(($AO1424-1)*36+($AP1424-1)*12+$AQ1424+4,COLUMN())),INDIRECT(ADDRESS(($AO1424-1)*3+$AP1424+5,$AQ1424+7)))&gt;=1,0,INDIRECT(ADDRESS(($AO1424-1)*3+$AP1424+5,$AQ1424+7)))))</f>
        <v>0</v>
      </c>
      <c r="AS1424" s="304">
        <f ca="1">COUNTIF(INDIRECT("H"&amp;(ROW()+12*(($AO1424-1)*3+$AP1424)-ROW())/12+5):INDIRECT("S"&amp;(ROW()+12*(($AO1424-1)*3+$AP1424)-ROW())/12+5),AR1424)</f>
        <v>0</v>
      </c>
      <c r="AT1424" s="306">
        <f ca="1">IF($AQ1424=1,IF(INDIRECT(ADDRESS(($AO1424-1)*3+$AP1424+5,$AQ1424+20))="",0,INDIRECT(ADDRESS(($AO1424-1)*3+$AP1424+5,$AQ1424+20))),IF(INDIRECT(ADDRESS(($AO1424-1)*3+$AP1424+5,$AQ1424+20))="",0,IF(COUNTIF(INDIRECT(ADDRESS(($AO1424-1)*36+($AP1424-1)*12+6,COLUMN())):INDIRECT(ADDRESS(($AO1424-1)*36+($AP1424-1)*12+$AQ1424+4,COLUMN())),INDIRECT(ADDRESS(($AO1424-1)*3+$AP1424+5,$AQ1424+20)))&gt;=1,0,INDIRECT(ADDRESS(($AO1424-1)*3+$AP1424+5,$AQ1424+20)))))</f>
        <v>0</v>
      </c>
      <c r="AU1424" s="304">
        <f ca="1">COUNTIF(INDIRECT("U"&amp;(ROW()+12*(($AO1424-1)*3+$AP1424)-ROW())/12+5):INDIRECT("AF"&amp;(ROW()+12*(($AO1424-1)*3+$AP1424)-ROW())/12+5),AT1424)</f>
        <v>0</v>
      </c>
      <c r="AV1424" s="304">
        <f ca="1">IF(AND(AR1424+AT1424&gt;0,AS1424+AU1424&gt;0),COUNTIF(AV$6:AV1423,"&gt;0")+1,0)</f>
        <v>0</v>
      </c>
    </row>
    <row r="1425" spans="41:48" x14ac:dyDescent="0.15">
      <c r="AO1425" s="304">
        <v>40</v>
      </c>
      <c r="AP1425" s="304">
        <v>2</v>
      </c>
      <c r="AQ1425" s="304">
        <v>4</v>
      </c>
      <c r="AR1425" s="306">
        <f ca="1">IF($AQ1425=1,IF(INDIRECT(ADDRESS(($AO1425-1)*3+$AP1425+5,$AQ1425+7))="",0,INDIRECT(ADDRESS(($AO1425-1)*3+$AP1425+5,$AQ1425+7))),IF(INDIRECT(ADDRESS(($AO1425-1)*3+$AP1425+5,$AQ1425+7))="",0,IF(COUNTIF(INDIRECT(ADDRESS(($AO1425-1)*36+($AP1425-1)*12+6,COLUMN())):INDIRECT(ADDRESS(($AO1425-1)*36+($AP1425-1)*12+$AQ1425+4,COLUMN())),INDIRECT(ADDRESS(($AO1425-1)*3+$AP1425+5,$AQ1425+7)))&gt;=1,0,INDIRECT(ADDRESS(($AO1425-1)*3+$AP1425+5,$AQ1425+7)))))</f>
        <v>0</v>
      </c>
      <c r="AS1425" s="304">
        <f ca="1">COUNTIF(INDIRECT("H"&amp;(ROW()+12*(($AO1425-1)*3+$AP1425)-ROW())/12+5):INDIRECT("S"&amp;(ROW()+12*(($AO1425-1)*3+$AP1425)-ROW())/12+5),AR1425)</f>
        <v>0</v>
      </c>
      <c r="AT1425" s="306">
        <f ca="1">IF($AQ1425=1,IF(INDIRECT(ADDRESS(($AO1425-1)*3+$AP1425+5,$AQ1425+20))="",0,INDIRECT(ADDRESS(($AO1425-1)*3+$AP1425+5,$AQ1425+20))),IF(INDIRECT(ADDRESS(($AO1425-1)*3+$AP1425+5,$AQ1425+20))="",0,IF(COUNTIF(INDIRECT(ADDRESS(($AO1425-1)*36+($AP1425-1)*12+6,COLUMN())):INDIRECT(ADDRESS(($AO1425-1)*36+($AP1425-1)*12+$AQ1425+4,COLUMN())),INDIRECT(ADDRESS(($AO1425-1)*3+$AP1425+5,$AQ1425+20)))&gt;=1,0,INDIRECT(ADDRESS(($AO1425-1)*3+$AP1425+5,$AQ1425+20)))))</f>
        <v>0</v>
      </c>
      <c r="AU1425" s="304">
        <f ca="1">COUNTIF(INDIRECT("U"&amp;(ROW()+12*(($AO1425-1)*3+$AP1425)-ROW())/12+5):INDIRECT("AF"&amp;(ROW()+12*(($AO1425-1)*3+$AP1425)-ROW())/12+5),AT1425)</f>
        <v>0</v>
      </c>
      <c r="AV1425" s="304">
        <f ca="1">IF(AND(AR1425+AT1425&gt;0,AS1425+AU1425&gt;0),COUNTIF(AV$6:AV1424,"&gt;0")+1,0)</f>
        <v>0</v>
      </c>
    </row>
    <row r="1426" spans="41:48" x14ac:dyDescent="0.15">
      <c r="AO1426" s="304">
        <v>40</v>
      </c>
      <c r="AP1426" s="304">
        <v>2</v>
      </c>
      <c r="AQ1426" s="304">
        <v>5</v>
      </c>
      <c r="AR1426" s="306">
        <f ca="1">IF($AQ1426=1,IF(INDIRECT(ADDRESS(($AO1426-1)*3+$AP1426+5,$AQ1426+7))="",0,INDIRECT(ADDRESS(($AO1426-1)*3+$AP1426+5,$AQ1426+7))),IF(INDIRECT(ADDRESS(($AO1426-1)*3+$AP1426+5,$AQ1426+7))="",0,IF(COUNTIF(INDIRECT(ADDRESS(($AO1426-1)*36+($AP1426-1)*12+6,COLUMN())):INDIRECT(ADDRESS(($AO1426-1)*36+($AP1426-1)*12+$AQ1426+4,COLUMN())),INDIRECT(ADDRESS(($AO1426-1)*3+$AP1426+5,$AQ1426+7)))&gt;=1,0,INDIRECT(ADDRESS(($AO1426-1)*3+$AP1426+5,$AQ1426+7)))))</f>
        <v>0</v>
      </c>
      <c r="AS1426" s="304">
        <f ca="1">COUNTIF(INDIRECT("H"&amp;(ROW()+12*(($AO1426-1)*3+$AP1426)-ROW())/12+5):INDIRECT("S"&amp;(ROW()+12*(($AO1426-1)*3+$AP1426)-ROW())/12+5),AR1426)</f>
        <v>0</v>
      </c>
      <c r="AT1426" s="306">
        <f ca="1">IF($AQ1426=1,IF(INDIRECT(ADDRESS(($AO1426-1)*3+$AP1426+5,$AQ1426+20))="",0,INDIRECT(ADDRESS(($AO1426-1)*3+$AP1426+5,$AQ1426+20))),IF(INDIRECT(ADDRESS(($AO1426-1)*3+$AP1426+5,$AQ1426+20))="",0,IF(COUNTIF(INDIRECT(ADDRESS(($AO1426-1)*36+($AP1426-1)*12+6,COLUMN())):INDIRECT(ADDRESS(($AO1426-1)*36+($AP1426-1)*12+$AQ1426+4,COLUMN())),INDIRECT(ADDRESS(($AO1426-1)*3+$AP1426+5,$AQ1426+20)))&gt;=1,0,INDIRECT(ADDRESS(($AO1426-1)*3+$AP1426+5,$AQ1426+20)))))</f>
        <v>0</v>
      </c>
      <c r="AU1426" s="304">
        <f ca="1">COUNTIF(INDIRECT("U"&amp;(ROW()+12*(($AO1426-1)*3+$AP1426)-ROW())/12+5):INDIRECT("AF"&amp;(ROW()+12*(($AO1426-1)*3+$AP1426)-ROW())/12+5),AT1426)</f>
        <v>0</v>
      </c>
      <c r="AV1426" s="304">
        <f ca="1">IF(AND(AR1426+AT1426&gt;0,AS1426+AU1426&gt;0),COUNTIF(AV$6:AV1425,"&gt;0")+1,0)</f>
        <v>0</v>
      </c>
    </row>
    <row r="1427" spans="41:48" x14ac:dyDescent="0.15">
      <c r="AO1427" s="304">
        <v>40</v>
      </c>
      <c r="AP1427" s="304">
        <v>2</v>
      </c>
      <c r="AQ1427" s="304">
        <v>6</v>
      </c>
      <c r="AR1427" s="306">
        <f ca="1">IF($AQ1427=1,IF(INDIRECT(ADDRESS(($AO1427-1)*3+$AP1427+5,$AQ1427+7))="",0,INDIRECT(ADDRESS(($AO1427-1)*3+$AP1427+5,$AQ1427+7))),IF(INDIRECT(ADDRESS(($AO1427-1)*3+$AP1427+5,$AQ1427+7))="",0,IF(COUNTIF(INDIRECT(ADDRESS(($AO1427-1)*36+($AP1427-1)*12+6,COLUMN())):INDIRECT(ADDRESS(($AO1427-1)*36+($AP1427-1)*12+$AQ1427+4,COLUMN())),INDIRECT(ADDRESS(($AO1427-1)*3+$AP1427+5,$AQ1427+7)))&gt;=1,0,INDIRECT(ADDRESS(($AO1427-1)*3+$AP1427+5,$AQ1427+7)))))</f>
        <v>0</v>
      </c>
      <c r="AS1427" s="304">
        <f ca="1">COUNTIF(INDIRECT("H"&amp;(ROW()+12*(($AO1427-1)*3+$AP1427)-ROW())/12+5):INDIRECT("S"&amp;(ROW()+12*(($AO1427-1)*3+$AP1427)-ROW())/12+5),AR1427)</f>
        <v>0</v>
      </c>
      <c r="AT1427" s="306">
        <f ca="1">IF($AQ1427=1,IF(INDIRECT(ADDRESS(($AO1427-1)*3+$AP1427+5,$AQ1427+20))="",0,INDIRECT(ADDRESS(($AO1427-1)*3+$AP1427+5,$AQ1427+20))),IF(INDIRECT(ADDRESS(($AO1427-1)*3+$AP1427+5,$AQ1427+20))="",0,IF(COUNTIF(INDIRECT(ADDRESS(($AO1427-1)*36+($AP1427-1)*12+6,COLUMN())):INDIRECT(ADDRESS(($AO1427-1)*36+($AP1427-1)*12+$AQ1427+4,COLUMN())),INDIRECT(ADDRESS(($AO1427-1)*3+$AP1427+5,$AQ1427+20)))&gt;=1,0,INDIRECT(ADDRESS(($AO1427-1)*3+$AP1427+5,$AQ1427+20)))))</f>
        <v>0</v>
      </c>
      <c r="AU1427" s="304">
        <f ca="1">COUNTIF(INDIRECT("U"&amp;(ROW()+12*(($AO1427-1)*3+$AP1427)-ROW())/12+5):INDIRECT("AF"&amp;(ROW()+12*(($AO1427-1)*3+$AP1427)-ROW())/12+5),AT1427)</f>
        <v>0</v>
      </c>
      <c r="AV1427" s="304">
        <f ca="1">IF(AND(AR1427+AT1427&gt;0,AS1427+AU1427&gt;0),COUNTIF(AV$6:AV1426,"&gt;0")+1,0)</f>
        <v>0</v>
      </c>
    </row>
    <row r="1428" spans="41:48" x14ac:dyDescent="0.15">
      <c r="AO1428" s="304">
        <v>40</v>
      </c>
      <c r="AP1428" s="304">
        <v>2</v>
      </c>
      <c r="AQ1428" s="304">
        <v>7</v>
      </c>
      <c r="AR1428" s="306">
        <f ca="1">IF($AQ1428=1,IF(INDIRECT(ADDRESS(($AO1428-1)*3+$AP1428+5,$AQ1428+7))="",0,INDIRECT(ADDRESS(($AO1428-1)*3+$AP1428+5,$AQ1428+7))),IF(INDIRECT(ADDRESS(($AO1428-1)*3+$AP1428+5,$AQ1428+7))="",0,IF(COUNTIF(INDIRECT(ADDRESS(($AO1428-1)*36+($AP1428-1)*12+6,COLUMN())):INDIRECT(ADDRESS(($AO1428-1)*36+($AP1428-1)*12+$AQ1428+4,COLUMN())),INDIRECT(ADDRESS(($AO1428-1)*3+$AP1428+5,$AQ1428+7)))&gt;=1,0,INDIRECT(ADDRESS(($AO1428-1)*3+$AP1428+5,$AQ1428+7)))))</f>
        <v>0</v>
      </c>
      <c r="AS1428" s="304">
        <f ca="1">COUNTIF(INDIRECT("H"&amp;(ROW()+12*(($AO1428-1)*3+$AP1428)-ROW())/12+5):INDIRECT("S"&amp;(ROW()+12*(($AO1428-1)*3+$AP1428)-ROW())/12+5),AR1428)</f>
        <v>0</v>
      </c>
      <c r="AT1428" s="306">
        <f ca="1">IF($AQ1428=1,IF(INDIRECT(ADDRESS(($AO1428-1)*3+$AP1428+5,$AQ1428+20))="",0,INDIRECT(ADDRESS(($AO1428-1)*3+$AP1428+5,$AQ1428+20))),IF(INDIRECT(ADDRESS(($AO1428-1)*3+$AP1428+5,$AQ1428+20))="",0,IF(COUNTIF(INDIRECT(ADDRESS(($AO1428-1)*36+($AP1428-1)*12+6,COLUMN())):INDIRECT(ADDRESS(($AO1428-1)*36+($AP1428-1)*12+$AQ1428+4,COLUMN())),INDIRECT(ADDRESS(($AO1428-1)*3+$AP1428+5,$AQ1428+20)))&gt;=1,0,INDIRECT(ADDRESS(($AO1428-1)*3+$AP1428+5,$AQ1428+20)))))</f>
        <v>0</v>
      </c>
      <c r="AU1428" s="304">
        <f ca="1">COUNTIF(INDIRECT("U"&amp;(ROW()+12*(($AO1428-1)*3+$AP1428)-ROW())/12+5):INDIRECT("AF"&amp;(ROW()+12*(($AO1428-1)*3+$AP1428)-ROW())/12+5),AT1428)</f>
        <v>0</v>
      </c>
      <c r="AV1428" s="304">
        <f ca="1">IF(AND(AR1428+AT1428&gt;0,AS1428+AU1428&gt;0),COUNTIF(AV$6:AV1427,"&gt;0")+1,0)</f>
        <v>0</v>
      </c>
    </row>
    <row r="1429" spans="41:48" x14ac:dyDescent="0.15">
      <c r="AO1429" s="304">
        <v>40</v>
      </c>
      <c r="AP1429" s="304">
        <v>2</v>
      </c>
      <c r="AQ1429" s="304">
        <v>8</v>
      </c>
      <c r="AR1429" s="306">
        <f ca="1">IF($AQ1429=1,IF(INDIRECT(ADDRESS(($AO1429-1)*3+$AP1429+5,$AQ1429+7))="",0,INDIRECT(ADDRESS(($AO1429-1)*3+$AP1429+5,$AQ1429+7))),IF(INDIRECT(ADDRESS(($AO1429-1)*3+$AP1429+5,$AQ1429+7))="",0,IF(COUNTIF(INDIRECT(ADDRESS(($AO1429-1)*36+($AP1429-1)*12+6,COLUMN())):INDIRECT(ADDRESS(($AO1429-1)*36+($AP1429-1)*12+$AQ1429+4,COLUMN())),INDIRECT(ADDRESS(($AO1429-1)*3+$AP1429+5,$AQ1429+7)))&gt;=1,0,INDIRECT(ADDRESS(($AO1429-1)*3+$AP1429+5,$AQ1429+7)))))</f>
        <v>0</v>
      </c>
      <c r="AS1429" s="304">
        <f ca="1">COUNTIF(INDIRECT("H"&amp;(ROW()+12*(($AO1429-1)*3+$AP1429)-ROW())/12+5):INDIRECT("S"&amp;(ROW()+12*(($AO1429-1)*3+$AP1429)-ROW())/12+5),AR1429)</f>
        <v>0</v>
      </c>
      <c r="AT1429" s="306">
        <f ca="1">IF($AQ1429=1,IF(INDIRECT(ADDRESS(($AO1429-1)*3+$AP1429+5,$AQ1429+20))="",0,INDIRECT(ADDRESS(($AO1429-1)*3+$AP1429+5,$AQ1429+20))),IF(INDIRECT(ADDRESS(($AO1429-1)*3+$AP1429+5,$AQ1429+20))="",0,IF(COUNTIF(INDIRECT(ADDRESS(($AO1429-1)*36+($AP1429-1)*12+6,COLUMN())):INDIRECT(ADDRESS(($AO1429-1)*36+($AP1429-1)*12+$AQ1429+4,COLUMN())),INDIRECT(ADDRESS(($AO1429-1)*3+$AP1429+5,$AQ1429+20)))&gt;=1,0,INDIRECT(ADDRESS(($AO1429-1)*3+$AP1429+5,$AQ1429+20)))))</f>
        <v>0</v>
      </c>
      <c r="AU1429" s="304">
        <f ca="1">COUNTIF(INDIRECT("U"&amp;(ROW()+12*(($AO1429-1)*3+$AP1429)-ROW())/12+5):INDIRECT("AF"&amp;(ROW()+12*(($AO1429-1)*3+$AP1429)-ROW())/12+5),AT1429)</f>
        <v>0</v>
      </c>
      <c r="AV1429" s="304">
        <f ca="1">IF(AND(AR1429+AT1429&gt;0,AS1429+AU1429&gt;0),COUNTIF(AV$6:AV1428,"&gt;0")+1,0)</f>
        <v>0</v>
      </c>
    </row>
    <row r="1430" spans="41:48" x14ac:dyDescent="0.15">
      <c r="AO1430" s="304">
        <v>40</v>
      </c>
      <c r="AP1430" s="304">
        <v>2</v>
      </c>
      <c r="AQ1430" s="304">
        <v>9</v>
      </c>
      <c r="AR1430" s="306">
        <f ca="1">IF($AQ1430=1,IF(INDIRECT(ADDRESS(($AO1430-1)*3+$AP1430+5,$AQ1430+7))="",0,INDIRECT(ADDRESS(($AO1430-1)*3+$AP1430+5,$AQ1430+7))),IF(INDIRECT(ADDRESS(($AO1430-1)*3+$AP1430+5,$AQ1430+7))="",0,IF(COUNTIF(INDIRECT(ADDRESS(($AO1430-1)*36+($AP1430-1)*12+6,COLUMN())):INDIRECT(ADDRESS(($AO1430-1)*36+($AP1430-1)*12+$AQ1430+4,COLUMN())),INDIRECT(ADDRESS(($AO1430-1)*3+$AP1430+5,$AQ1430+7)))&gt;=1,0,INDIRECT(ADDRESS(($AO1430-1)*3+$AP1430+5,$AQ1430+7)))))</f>
        <v>0</v>
      </c>
      <c r="AS1430" s="304">
        <f ca="1">COUNTIF(INDIRECT("H"&amp;(ROW()+12*(($AO1430-1)*3+$AP1430)-ROW())/12+5):INDIRECT("S"&amp;(ROW()+12*(($AO1430-1)*3+$AP1430)-ROW())/12+5),AR1430)</f>
        <v>0</v>
      </c>
      <c r="AT1430" s="306">
        <f ca="1">IF($AQ1430=1,IF(INDIRECT(ADDRESS(($AO1430-1)*3+$AP1430+5,$AQ1430+20))="",0,INDIRECT(ADDRESS(($AO1430-1)*3+$AP1430+5,$AQ1430+20))),IF(INDIRECT(ADDRESS(($AO1430-1)*3+$AP1430+5,$AQ1430+20))="",0,IF(COUNTIF(INDIRECT(ADDRESS(($AO1430-1)*36+($AP1430-1)*12+6,COLUMN())):INDIRECT(ADDRESS(($AO1430-1)*36+($AP1430-1)*12+$AQ1430+4,COLUMN())),INDIRECT(ADDRESS(($AO1430-1)*3+$AP1430+5,$AQ1430+20)))&gt;=1,0,INDIRECT(ADDRESS(($AO1430-1)*3+$AP1430+5,$AQ1430+20)))))</f>
        <v>0</v>
      </c>
      <c r="AU1430" s="304">
        <f ca="1">COUNTIF(INDIRECT("U"&amp;(ROW()+12*(($AO1430-1)*3+$AP1430)-ROW())/12+5):INDIRECT("AF"&amp;(ROW()+12*(($AO1430-1)*3+$AP1430)-ROW())/12+5),AT1430)</f>
        <v>0</v>
      </c>
      <c r="AV1430" s="304">
        <f ca="1">IF(AND(AR1430+AT1430&gt;0,AS1430+AU1430&gt;0),COUNTIF(AV$6:AV1429,"&gt;0")+1,0)</f>
        <v>0</v>
      </c>
    </row>
    <row r="1431" spans="41:48" x14ac:dyDescent="0.15">
      <c r="AO1431" s="304">
        <v>40</v>
      </c>
      <c r="AP1431" s="304">
        <v>2</v>
      </c>
      <c r="AQ1431" s="304">
        <v>10</v>
      </c>
      <c r="AR1431" s="306">
        <f ca="1">IF($AQ1431=1,IF(INDIRECT(ADDRESS(($AO1431-1)*3+$AP1431+5,$AQ1431+7))="",0,INDIRECT(ADDRESS(($AO1431-1)*3+$AP1431+5,$AQ1431+7))),IF(INDIRECT(ADDRESS(($AO1431-1)*3+$AP1431+5,$AQ1431+7))="",0,IF(COUNTIF(INDIRECT(ADDRESS(($AO1431-1)*36+($AP1431-1)*12+6,COLUMN())):INDIRECT(ADDRESS(($AO1431-1)*36+($AP1431-1)*12+$AQ1431+4,COLUMN())),INDIRECT(ADDRESS(($AO1431-1)*3+$AP1431+5,$AQ1431+7)))&gt;=1,0,INDIRECT(ADDRESS(($AO1431-1)*3+$AP1431+5,$AQ1431+7)))))</f>
        <v>0</v>
      </c>
      <c r="AS1431" s="304">
        <f ca="1">COUNTIF(INDIRECT("H"&amp;(ROW()+12*(($AO1431-1)*3+$AP1431)-ROW())/12+5):INDIRECT("S"&amp;(ROW()+12*(($AO1431-1)*3+$AP1431)-ROW())/12+5),AR1431)</f>
        <v>0</v>
      </c>
      <c r="AT1431" s="306">
        <f ca="1">IF($AQ1431=1,IF(INDIRECT(ADDRESS(($AO1431-1)*3+$AP1431+5,$AQ1431+20))="",0,INDIRECT(ADDRESS(($AO1431-1)*3+$AP1431+5,$AQ1431+20))),IF(INDIRECT(ADDRESS(($AO1431-1)*3+$AP1431+5,$AQ1431+20))="",0,IF(COUNTIF(INDIRECT(ADDRESS(($AO1431-1)*36+($AP1431-1)*12+6,COLUMN())):INDIRECT(ADDRESS(($AO1431-1)*36+($AP1431-1)*12+$AQ1431+4,COLUMN())),INDIRECT(ADDRESS(($AO1431-1)*3+$AP1431+5,$AQ1431+20)))&gt;=1,0,INDIRECT(ADDRESS(($AO1431-1)*3+$AP1431+5,$AQ1431+20)))))</f>
        <v>0</v>
      </c>
      <c r="AU1431" s="304">
        <f ca="1">COUNTIF(INDIRECT("U"&amp;(ROW()+12*(($AO1431-1)*3+$AP1431)-ROW())/12+5):INDIRECT("AF"&amp;(ROW()+12*(($AO1431-1)*3+$AP1431)-ROW())/12+5),AT1431)</f>
        <v>0</v>
      </c>
      <c r="AV1431" s="304">
        <f ca="1">IF(AND(AR1431+AT1431&gt;0,AS1431+AU1431&gt;0),COUNTIF(AV$6:AV1430,"&gt;0")+1,0)</f>
        <v>0</v>
      </c>
    </row>
    <row r="1432" spans="41:48" x14ac:dyDescent="0.15">
      <c r="AO1432" s="304">
        <v>40</v>
      </c>
      <c r="AP1432" s="304">
        <v>2</v>
      </c>
      <c r="AQ1432" s="304">
        <v>11</v>
      </c>
      <c r="AR1432" s="306">
        <f ca="1">IF($AQ1432=1,IF(INDIRECT(ADDRESS(($AO1432-1)*3+$AP1432+5,$AQ1432+7))="",0,INDIRECT(ADDRESS(($AO1432-1)*3+$AP1432+5,$AQ1432+7))),IF(INDIRECT(ADDRESS(($AO1432-1)*3+$AP1432+5,$AQ1432+7))="",0,IF(COUNTIF(INDIRECT(ADDRESS(($AO1432-1)*36+($AP1432-1)*12+6,COLUMN())):INDIRECT(ADDRESS(($AO1432-1)*36+($AP1432-1)*12+$AQ1432+4,COLUMN())),INDIRECT(ADDRESS(($AO1432-1)*3+$AP1432+5,$AQ1432+7)))&gt;=1,0,INDIRECT(ADDRESS(($AO1432-1)*3+$AP1432+5,$AQ1432+7)))))</f>
        <v>0</v>
      </c>
      <c r="AS1432" s="304">
        <f ca="1">COUNTIF(INDIRECT("H"&amp;(ROW()+12*(($AO1432-1)*3+$AP1432)-ROW())/12+5):INDIRECT("S"&amp;(ROW()+12*(($AO1432-1)*3+$AP1432)-ROW())/12+5),AR1432)</f>
        <v>0</v>
      </c>
      <c r="AT1432" s="306">
        <f ca="1">IF($AQ1432=1,IF(INDIRECT(ADDRESS(($AO1432-1)*3+$AP1432+5,$AQ1432+20))="",0,INDIRECT(ADDRESS(($AO1432-1)*3+$AP1432+5,$AQ1432+20))),IF(INDIRECT(ADDRESS(($AO1432-1)*3+$AP1432+5,$AQ1432+20))="",0,IF(COUNTIF(INDIRECT(ADDRESS(($AO1432-1)*36+($AP1432-1)*12+6,COLUMN())):INDIRECT(ADDRESS(($AO1432-1)*36+($AP1432-1)*12+$AQ1432+4,COLUMN())),INDIRECT(ADDRESS(($AO1432-1)*3+$AP1432+5,$AQ1432+20)))&gt;=1,0,INDIRECT(ADDRESS(($AO1432-1)*3+$AP1432+5,$AQ1432+20)))))</f>
        <v>0</v>
      </c>
      <c r="AU1432" s="304">
        <f ca="1">COUNTIF(INDIRECT("U"&amp;(ROW()+12*(($AO1432-1)*3+$AP1432)-ROW())/12+5):INDIRECT("AF"&amp;(ROW()+12*(($AO1432-1)*3+$AP1432)-ROW())/12+5),AT1432)</f>
        <v>0</v>
      </c>
      <c r="AV1432" s="304">
        <f ca="1">IF(AND(AR1432+AT1432&gt;0,AS1432+AU1432&gt;0),COUNTIF(AV$6:AV1431,"&gt;0")+1,0)</f>
        <v>0</v>
      </c>
    </row>
    <row r="1433" spans="41:48" x14ac:dyDescent="0.15">
      <c r="AO1433" s="304">
        <v>40</v>
      </c>
      <c r="AP1433" s="304">
        <v>2</v>
      </c>
      <c r="AQ1433" s="304">
        <v>12</v>
      </c>
      <c r="AR1433" s="306">
        <f ca="1">IF($AQ1433=1,IF(INDIRECT(ADDRESS(($AO1433-1)*3+$AP1433+5,$AQ1433+7))="",0,INDIRECT(ADDRESS(($AO1433-1)*3+$AP1433+5,$AQ1433+7))),IF(INDIRECT(ADDRESS(($AO1433-1)*3+$AP1433+5,$AQ1433+7))="",0,IF(COUNTIF(INDIRECT(ADDRESS(($AO1433-1)*36+($AP1433-1)*12+6,COLUMN())):INDIRECT(ADDRESS(($AO1433-1)*36+($AP1433-1)*12+$AQ1433+4,COLUMN())),INDIRECT(ADDRESS(($AO1433-1)*3+$AP1433+5,$AQ1433+7)))&gt;=1,0,INDIRECT(ADDRESS(($AO1433-1)*3+$AP1433+5,$AQ1433+7)))))</f>
        <v>0</v>
      </c>
      <c r="AS1433" s="304">
        <f ca="1">COUNTIF(INDIRECT("H"&amp;(ROW()+12*(($AO1433-1)*3+$AP1433)-ROW())/12+5):INDIRECT("S"&amp;(ROW()+12*(($AO1433-1)*3+$AP1433)-ROW())/12+5),AR1433)</f>
        <v>0</v>
      </c>
      <c r="AT1433" s="306">
        <f ca="1">IF($AQ1433=1,IF(INDIRECT(ADDRESS(($AO1433-1)*3+$AP1433+5,$AQ1433+20))="",0,INDIRECT(ADDRESS(($AO1433-1)*3+$AP1433+5,$AQ1433+20))),IF(INDIRECT(ADDRESS(($AO1433-1)*3+$AP1433+5,$AQ1433+20))="",0,IF(COUNTIF(INDIRECT(ADDRESS(($AO1433-1)*36+($AP1433-1)*12+6,COLUMN())):INDIRECT(ADDRESS(($AO1433-1)*36+($AP1433-1)*12+$AQ1433+4,COLUMN())),INDIRECT(ADDRESS(($AO1433-1)*3+$AP1433+5,$AQ1433+20)))&gt;=1,0,INDIRECT(ADDRESS(($AO1433-1)*3+$AP1433+5,$AQ1433+20)))))</f>
        <v>0</v>
      </c>
      <c r="AU1433" s="304">
        <f ca="1">COUNTIF(INDIRECT("U"&amp;(ROW()+12*(($AO1433-1)*3+$AP1433)-ROW())/12+5):INDIRECT("AF"&amp;(ROW()+12*(($AO1433-1)*3+$AP1433)-ROW())/12+5),AT1433)</f>
        <v>0</v>
      </c>
      <c r="AV1433" s="304">
        <f ca="1">IF(AND(AR1433+AT1433&gt;0,AS1433+AU1433&gt;0),COUNTIF(AV$6:AV1432,"&gt;0")+1,0)</f>
        <v>0</v>
      </c>
    </row>
    <row r="1434" spans="41:48" x14ac:dyDescent="0.15">
      <c r="AO1434" s="304">
        <v>40</v>
      </c>
      <c r="AP1434" s="304">
        <v>3</v>
      </c>
      <c r="AQ1434" s="304">
        <v>1</v>
      </c>
      <c r="AR1434" s="306">
        <f ca="1">IF($AQ1434=1,IF(INDIRECT(ADDRESS(($AO1434-1)*3+$AP1434+5,$AQ1434+7))="",0,INDIRECT(ADDRESS(($AO1434-1)*3+$AP1434+5,$AQ1434+7))),IF(INDIRECT(ADDRESS(($AO1434-1)*3+$AP1434+5,$AQ1434+7))="",0,IF(COUNTIF(INDIRECT(ADDRESS(($AO1434-1)*36+($AP1434-1)*12+6,COLUMN())):INDIRECT(ADDRESS(($AO1434-1)*36+($AP1434-1)*12+$AQ1434+4,COLUMN())),INDIRECT(ADDRESS(($AO1434-1)*3+$AP1434+5,$AQ1434+7)))&gt;=1,0,INDIRECT(ADDRESS(($AO1434-1)*3+$AP1434+5,$AQ1434+7)))))</f>
        <v>0</v>
      </c>
      <c r="AS1434" s="304">
        <f ca="1">COUNTIF(INDIRECT("H"&amp;(ROW()+12*(($AO1434-1)*3+$AP1434)-ROW())/12+5):INDIRECT("S"&amp;(ROW()+12*(($AO1434-1)*3+$AP1434)-ROW())/12+5),AR1434)</f>
        <v>0</v>
      </c>
      <c r="AT1434" s="306">
        <f ca="1">IF($AQ1434=1,IF(INDIRECT(ADDRESS(($AO1434-1)*3+$AP1434+5,$AQ1434+20))="",0,INDIRECT(ADDRESS(($AO1434-1)*3+$AP1434+5,$AQ1434+20))),IF(INDIRECT(ADDRESS(($AO1434-1)*3+$AP1434+5,$AQ1434+20))="",0,IF(COUNTIF(INDIRECT(ADDRESS(($AO1434-1)*36+($AP1434-1)*12+6,COLUMN())):INDIRECT(ADDRESS(($AO1434-1)*36+($AP1434-1)*12+$AQ1434+4,COLUMN())),INDIRECT(ADDRESS(($AO1434-1)*3+$AP1434+5,$AQ1434+20)))&gt;=1,0,INDIRECT(ADDRESS(($AO1434-1)*3+$AP1434+5,$AQ1434+20)))))</f>
        <v>0</v>
      </c>
      <c r="AU1434" s="304">
        <f ca="1">COUNTIF(INDIRECT("U"&amp;(ROW()+12*(($AO1434-1)*3+$AP1434)-ROW())/12+5):INDIRECT("AF"&amp;(ROW()+12*(($AO1434-1)*3+$AP1434)-ROW())/12+5),AT1434)</f>
        <v>0</v>
      </c>
      <c r="AV1434" s="304">
        <f ca="1">IF(AND(AR1434+AT1434&gt;0,AS1434+AU1434&gt;0),COUNTIF(AV$6:AV1433,"&gt;0")+1,0)</f>
        <v>0</v>
      </c>
    </row>
    <row r="1435" spans="41:48" x14ac:dyDescent="0.15">
      <c r="AO1435" s="304">
        <v>40</v>
      </c>
      <c r="AP1435" s="304">
        <v>3</v>
      </c>
      <c r="AQ1435" s="304">
        <v>2</v>
      </c>
      <c r="AR1435" s="306">
        <f ca="1">IF($AQ1435=1,IF(INDIRECT(ADDRESS(($AO1435-1)*3+$AP1435+5,$AQ1435+7))="",0,INDIRECT(ADDRESS(($AO1435-1)*3+$AP1435+5,$AQ1435+7))),IF(INDIRECT(ADDRESS(($AO1435-1)*3+$AP1435+5,$AQ1435+7))="",0,IF(COUNTIF(INDIRECT(ADDRESS(($AO1435-1)*36+($AP1435-1)*12+6,COLUMN())):INDIRECT(ADDRESS(($AO1435-1)*36+($AP1435-1)*12+$AQ1435+4,COLUMN())),INDIRECT(ADDRESS(($AO1435-1)*3+$AP1435+5,$AQ1435+7)))&gt;=1,0,INDIRECT(ADDRESS(($AO1435-1)*3+$AP1435+5,$AQ1435+7)))))</f>
        <v>0</v>
      </c>
      <c r="AS1435" s="304">
        <f ca="1">COUNTIF(INDIRECT("H"&amp;(ROW()+12*(($AO1435-1)*3+$AP1435)-ROW())/12+5):INDIRECT("S"&amp;(ROW()+12*(($AO1435-1)*3+$AP1435)-ROW())/12+5),AR1435)</f>
        <v>0</v>
      </c>
      <c r="AT1435" s="306">
        <f ca="1">IF($AQ1435=1,IF(INDIRECT(ADDRESS(($AO1435-1)*3+$AP1435+5,$AQ1435+20))="",0,INDIRECT(ADDRESS(($AO1435-1)*3+$AP1435+5,$AQ1435+20))),IF(INDIRECT(ADDRESS(($AO1435-1)*3+$AP1435+5,$AQ1435+20))="",0,IF(COUNTIF(INDIRECT(ADDRESS(($AO1435-1)*36+($AP1435-1)*12+6,COLUMN())):INDIRECT(ADDRESS(($AO1435-1)*36+($AP1435-1)*12+$AQ1435+4,COLUMN())),INDIRECT(ADDRESS(($AO1435-1)*3+$AP1435+5,$AQ1435+20)))&gt;=1,0,INDIRECT(ADDRESS(($AO1435-1)*3+$AP1435+5,$AQ1435+20)))))</f>
        <v>0</v>
      </c>
      <c r="AU1435" s="304">
        <f ca="1">COUNTIF(INDIRECT("U"&amp;(ROW()+12*(($AO1435-1)*3+$AP1435)-ROW())/12+5):INDIRECT("AF"&amp;(ROW()+12*(($AO1435-1)*3+$AP1435)-ROW())/12+5),AT1435)</f>
        <v>0</v>
      </c>
      <c r="AV1435" s="304">
        <f ca="1">IF(AND(AR1435+AT1435&gt;0,AS1435+AU1435&gt;0),COUNTIF(AV$6:AV1434,"&gt;0")+1,0)</f>
        <v>0</v>
      </c>
    </row>
    <row r="1436" spans="41:48" x14ac:dyDescent="0.15">
      <c r="AO1436" s="304">
        <v>40</v>
      </c>
      <c r="AP1436" s="304">
        <v>3</v>
      </c>
      <c r="AQ1436" s="304">
        <v>3</v>
      </c>
      <c r="AR1436" s="306">
        <f ca="1">IF($AQ1436=1,IF(INDIRECT(ADDRESS(($AO1436-1)*3+$AP1436+5,$AQ1436+7))="",0,INDIRECT(ADDRESS(($AO1436-1)*3+$AP1436+5,$AQ1436+7))),IF(INDIRECT(ADDRESS(($AO1436-1)*3+$AP1436+5,$AQ1436+7))="",0,IF(COUNTIF(INDIRECT(ADDRESS(($AO1436-1)*36+($AP1436-1)*12+6,COLUMN())):INDIRECT(ADDRESS(($AO1436-1)*36+($AP1436-1)*12+$AQ1436+4,COLUMN())),INDIRECT(ADDRESS(($AO1436-1)*3+$AP1436+5,$AQ1436+7)))&gt;=1,0,INDIRECT(ADDRESS(($AO1436-1)*3+$AP1436+5,$AQ1436+7)))))</f>
        <v>0</v>
      </c>
      <c r="AS1436" s="304">
        <f ca="1">COUNTIF(INDIRECT("H"&amp;(ROW()+12*(($AO1436-1)*3+$AP1436)-ROW())/12+5):INDIRECT("S"&amp;(ROW()+12*(($AO1436-1)*3+$AP1436)-ROW())/12+5),AR1436)</f>
        <v>0</v>
      </c>
      <c r="AT1436" s="306">
        <f ca="1">IF($AQ1436=1,IF(INDIRECT(ADDRESS(($AO1436-1)*3+$AP1436+5,$AQ1436+20))="",0,INDIRECT(ADDRESS(($AO1436-1)*3+$AP1436+5,$AQ1436+20))),IF(INDIRECT(ADDRESS(($AO1436-1)*3+$AP1436+5,$AQ1436+20))="",0,IF(COUNTIF(INDIRECT(ADDRESS(($AO1436-1)*36+($AP1436-1)*12+6,COLUMN())):INDIRECT(ADDRESS(($AO1436-1)*36+($AP1436-1)*12+$AQ1436+4,COLUMN())),INDIRECT(ADDRESS(($AO1436-1)*3+$AP1436+5,$AQ1436+20)))&gt;=1,0,INDIRECT(ADDRESS(($AO1436-1)*3+$AP1436+5,$AQ1436+20)))))</f>
        <v>0</v>
      </c>
      <c r="AU1436" s="304">
        <f ca="1">COUNTIF(INDIRECT("U"&amp;(ROW()+12*(($AO1436-1)*3+$AP1436)-ROW())/12+5):INDIRECT("AF"&amp;(ROW()+12*(($AO1436-1)*3+$AP1436)-ROW())/12+5),AT1436)</f>
        <v>0</v>
      </c>
      <c r="AV1436" s="304">
        <f ca="1">IF(AND(AR1436+AT1436&gt;0,AS1436+AU1436&gt;0),COUNTIF(AV$6:AV1435,"&gt;0")+1,0)</f>
        <v>0</v>
      </c>
    </row>
    <row r="1437" spans="41:48" x14ac:dyDescent="0.15">
      <c r="AO1437" s="304">
        <v>40</v>
      </c>
      <c r="AP1437" s="304">
        <v>3</v>
      </c>
      <c r="AQ1437" s="304">
        <v>4</v>
      </c>
      <c r="AR1437" s="306">
        <f ca="1">IF($AQ1437=1,IF(INDIRECT(ADDRESS(($AO1437-1)*3+$AP1437+5,$AQ1437+7))="",0,INDIRECT(ADDRESS(($AO1437-1)*3+$AP1437+5,$AQ1437+7))),IF(INDIRECT(ADDRESS(($AO1437-1)*3+$AP1437+5,$AQ1437+7))="",0,IF(COUNTIF(INDIRECT(ADDRESS(($AO1437-1)*36+($AP1437-1)*12+6,COLUMN())):INDIRECT(ADDRESS(($AO1437-1)*36+($AP1437-1)*12+$AQ1437+4,COLUMN())),INDIRECT(ADDRESS(($AO1437-1)*3+$AP1437+5,$AQ1437+7)))&gt;=1,0,INDIRECT(ADDRESS(($AO1437-1)*3+$AP1437+5,$AQ1437+7)))))</f>
        <v>0</v>
      </c>
      <c r="AS1437" s="304">
        <f ca="1">COUNTIF(INDIRECT("H"&amp;(ROW()+12*(($AO1437-1)*3+$AP1437)-ROW())/12+5):INDIRECT("S"&amp;(ROW()+12*(($AO1437-1)*3+$AP1437)-ROW())/12+5),AR1437)</f>
        <v>0</v>
      </c>
      <c r="AT1437" s="306">
        <f ca="1">IF($AQ1437=1,IF(INDIRECT(ADDRESS(($AO1437-1)*3+$AP1437+5,$AQ1437+20))="",0,INDIRECT(ADDRESS(($AO1437-1)*3+$AP1437+5,$AQ1437+20))),IF(INDIRECT(ADDRESS(($AO1437-1)*3+$AP1437+5,$AQ1437+20))="",0,IF(COUNTIF(INDIRECT(ADDRESS(($AO1437-1)*36+($AP1437-1)*12+6,COLUMN())):INDIRECT(ADDRESS(($AO1437-1)*36+($AP1437-1)*12+$AQ1437+4,COLUMN())),INDIRECT(ADDRESS(($AO1437-1)*3+$AP1437+5,$AQ1437+20)))&gt;=1,0,INDIRECT(ADDRESS(($AO1437-1)*3+$AP1437+5,$AQ1437+20)))))</f>
        <v>0</v>
      </c>
      <c r="AU1437" s="304">
        <f ca="1">COUNTIF(INDIRECT("U"&amp;(ROW()+12*(($AO1437-1)*3+$AP1437)-ROW())/12+5):INDIRECT("AF"&amp;(ROW()+12*(($AO1437-1)*3+$AP1437)-ROW())/12+5),AT1437)</f>
        <v>0</v>
      </c>
      <c r="AV1437" s="304">
        <f ca="1">IF(AND(AR1437+AT1437&gt;0,AS1437+AU1437&gt;0),COUNTIF(AV$6:AV1436,"&gt;0")+1,0)</f>
        <v>0</v>
      </c>
    </row>
    <row r="1438" spans="41:48" x14ac:dyDescent="0.15">
      <c r="AO1438" s="304">
        <v>40</v>
      </c>
      <c r="AP1438" s="304">
        <v>3</v>
      </c>
      <c r="AQ1438" s="304">
        <v>5</v>
      </c>
      <c r="AR1438" s="306">
        <f ca="1">IF($AQ1438=1,IF(INDIRECT(ADDRESS(($AO1438-1)*3+$AP1438+5,$AQ1438+7))="",0,INDIRECT(ADDRESS(($AO1438-1)*3+$AP1438+5,$AQ1438+7))),IF(INDIRECT(ADDRESS(($AO1438-1)*3+$AP1438+5,$AQ1438+7))="",0,IF(COUNTIF(INDIRECT(ADDRESS(($AO1438-1)*36+($AP1438-1)*12+6,COLUMN())):INDIRECT(ADDRESS(($AO1438-1)*36+($AP1438-1)*12+$AQ1438+4,COLUMN())),INDIRECT(ADDRESS(($AO1438-1)*3+$AP1438+5,$AQ1438+7)))&gt;=1,0,INDIRECT(ADDRESS(($AO1438-1)*3+$AP1438+5,$AQ1438+7)))))</f>
        <v>0</v>
      </c>
      <c r="AS1438" s="304">
        <f ca="1">COUNTIF(INDIRECT("H"&amp;(ROW()+12*(($AO1438-1)*3+$AP1438)-ROW())/12+5):INDIRECT("S"&amp;(ROW()+12*(($AO1438-1)*3+$AP1438)-ROW())/12+5),AR1438)</f>
        <v>0</v>
      </c>
      <c r="AT1438" s="306">
        <f ca="1">IF($AQ1438=1,IF(INDIRECT(ADDRESS(($AO1438-1)*3+$AP1438+5,$AQ1438+20))="",0,INDIRECT(ADDRESS(($AO1438-1)*3+$AP1438+5,$AQ1438+20))),IF(INDIRECT(ADDRESS(($AO1438-1)*3+$AP1438+5,$AQ1438+20))="",0,IF(COUNTIF(INDIRECT(ADDRESS(($AO1438-1)*36+($AP1438-1)*12+6,COLUMN())):INDIRECT(ADDRESS(($AO1438-1)*36+($AP1438-1)*12+$AQ1438+4,COLUMN())),INDIRECT(ADDRESS(($AO1438-1)*3+$AP1438+5,$AQ1438+20)))&gt;=1,0,INDIRECT(ADDRESS(($AO1438-1)*3+$AP1438+5,$AQ1438+20)))))</f>
        <v>0</v>
      </c>
      <c r="AU1438" s="304">
        <f ca="1">COUNTIF(INDIRECT("U"&amp;(ROW()+12*(($AO1438-1)*3+$AP1438)-ROW())/12+5):INDIRECT("AF"&amp;(ROW()+12*(($AO1438-1)*3+$AP1438)-ROW())/12+5),AT1438)</f>
        <v>0</v>
      </c>
      <c r="AV1438" s="304">
        <f ca="1">IF(AND(AR1438+AT1438&gt;0,AS1438+AU1438&gt;0),COUNTIF(AV$6:AV1437,"&gt;0")+1,0)</f>
        <v>0</v>
      </c>
    </row>
    <row r="1439" spans="41:48" x14ac:dyDescent="0.15">
      <c r="AO1439" s="304">
        <v>40</v>
      </c>
      <c r="AP1439" s="304">
        <v>3</v>
      </c>
      <c r="AQ1439" s="304">
        <v>6</v>
      </c>
      <c r="AR1439" s="306">
        <f ca="1">IF($AQ1439=1,IF(INDIRECT(ADDRESS(($AO1439-1)*3+$AP1439+5,$AQ1439+7))="",0,INDIRECT(ADDRESS(($AO1439-1)*3+$AP1439+5,$AQ1439+7))),IF(INDIRECT(ADDRESS(($AO1439-1)*3+$AP1439+5,$AQ1439+7))="",0,IF(COUNTIF(INDIRECT(ADDRESS(($AO1439-1)*36+($AP1439-1)*12+6,COLUMN())):INDIRECT(ADDRESS(($AO1439-1)*36+($AP1439-1)*12+$AQ1439+4,COLUMN())),INDIRECT(ADDRESS(($AO1439-1)*3+$AP1439+5,$AQ1439+7)))&gt;=1,0,INDIRECT(ADDRESS(($AO1439-1)*3+$AP1439+5,$AQ1439+7)))))</f>
        <v>0</v>
      </c>
      <c r="AS1439" s="304">
        <f ca="1">COUNTIF(INDIRECT("H"&amp;(ROW()+12*(($AO1439-1)*3+$AP1439)-ROW())/12+5):INDIRECT("S"&amp;(ROW()+12*(($AO1439-1)*3+$AP1439)-ROW())/12+5),AR1439)</f>
        <v>0</v>
      </c>
      <c r="AT1439" s="306">
        <f ca="1">IF($AQ1439=1,IF(INDIRECT(ADDRESS(($AO1439-1)*3+$AP1439+5,$AQ1439+20))="",0,INDIRECT(ADDRESS(($AO1439-1)*3+$AP1439+5,$AQ1439+20))),IF(INDIRECT(ADDRESS(($AO1439-1)*3+$AP1439+5,$AQ1439+20))="",0,IF(COUNTIF(INDIRECT(ADDRESS(($AO1439-1)*36+($AP1439-1)*12+6,COLUMN())):INDIRECT(ADDRESS(($AO1439-1)*36+($AP1439-1)*12+$AQ1439+4,COLUMN())),INDIRECT(ADDRESS(($AO1439-1)*3+$AP1439+5,$AQ1439+20)))&gt;=1,0,INDIRECT(ADDRESS(($AO1439-1)*3+$AP1439+5,$AQ1439+20)))))</f>
        <v>0</v>
      </c>
      <c r="AU1439" s="304">
        <f ca="1">COUNTIF(INDIRECT("U"&amp;(ROW()+12*(($AO1439-1)*3+$AP1439)-ROW())/12+5):INDIRECT("AF"&amp;(ROW()+12*(($AO1439-1)*3+$AP1439)-ROW())/12+5),AT1439)</f>
        <v>0</v>
      </c>
      <c r="AV1439" s="304">
        <f ca="1">IF(AND(AR1439+AT1439&gt;0,AS1439+AU1439&gt;0),COUNTIF(AV$6:AV1438,"&gt;0")+1,0)</f>
        <v>0</v>
      </c>
    </row>
    <row r="1440" spans="41:48" x14ac:dyDescent="0.15">
      <c r="AO1440" s="304">
        <v>40</v>
      </c>
      <c r="AP1440" s="304">
        <v>3</v>
      </c>
      <c r="AQ1440" s="304">
        <v>7</v>
      </c>
      <c r="AR1440" s="306">
        <f ca="1">IF($AQ1440=1,IF(INDIRECT(ADDRESS(($AO1440-1)*3+$AP1440+5,$AQ1440+7))="",0,INDIRECT(ADDRESS(($AO1440-1)*3+$AP1440+5,$AQ1440+7))),IF(INDIRECT(ADDRESS(($AO1440-1)*3+$AP1440+5,$AQ1440+7))="",0,IF(COUNTIF(INDIRECT(ADDRESS(($AO1440-1)*36+($AP1440-1)*12+6,COLUMN())):INDIRECT(ADDRESS(($AO1440-1)*36+($AP1440-1)*12+$AQ1440+4,COLUMN())),INDIRECT(ADDRESS(($AO1440-1)*3+$AP1440+5,$AQ1440+7)))&gt;=1,0,INDIRECT(ADDRESS(($AO1440-1)*3+$AP1440+5,$AQ1440+7)))))</f>
        <v>0</v>
      </c>
      <c r="AS1440" s="304">
        <f ca="1">COUNTIF(INDIRECT("H"&amp;(ROW()+12*(($AO1440-1)*3+$AP1440)-ROW())/12+5):INDIRECT("S"&amp;(ROW()+12*(($AO1440-1)*3+$AP1440)-ROW())/12+5),AR1440)</f>
        <v>0</v>
      </c>
      <c r="AT1440" s="306">
        <f ca="1">IF($AQ1440=1,IF(INDIRECT(ADDRESS(($AO1440-1)*3+$AP1440+5,$AQ1440+20))="",0,INDIRECT(ADDRESS(($AO1440-1)*3+$AP1440+5,$AQ1440+20))),IF(INDIRECT(ADDRESS(($AO1440-1)*3+$AP1440+5,$AQ1440+20))="",0,IF(COUNTIF(INDIRECT(ADDRESS(($AO1440-1)*36+($AP1440-1)*12+6,COLUMN())):INDIRECT(ADDRESS(($AO1440-1)*36+($AP1440-1)*12+$AQ1440+4,COLUMN())),INDIRECT(ADDRESS(($AO1440-1)*3+$AP1440+5,$AQ1440+20)))&gt;=1,0,INDIRECT(ADDRESS(($AO1440-1)*3+$AP1440+5,$AQ1440+20)))))</f>
        <v>0</v>
      </c>
      <c r="AU1440" s="304">
        <f ca="1">COUNTIF(INDIRECT("U"&amp;(ROW()+12*(($AO1440-1)*3+$AP1440)-ROW())/12+5):INDIRECT("AF"&amp;(ROW()+12*(($AO1440-1)*3+$AP1440)-ROW())/12+5),AT1440)</f>
        <v>0</v>
      </c>
      <c r="AV1440" s="304">
        <f ca="1">IF(AND(AR1440+AT1440&gt;0,AS1440+AU1440&gt;0),COUNTIF(AV$6:AV1439,"&gt;0")+1,0)</f>
        <v>0</v>
      </c>
    </row>
    <row r="1441" spans="41:48" x14ac:dyDescent="0.15">
      <c r="AO1441" s="304">
        <v>40</v>
      </c>
      <c r="AP1441" s="304">
        <v>3</v>
      </c>
      <c r="AQ1441" s="304">
        <v>8</v>
      </c>
      <c r="AR1441" s="306">
        <f ca="1">IF($AQ1441=1,IF(INDIRECT(ADDRESS(($AO1441-1)*3+$AP1441+5,$AQ1441+7))="",0,INDIRECT(ADDRESS(($AO1441-1)*3+$AP1441+5,$AQ1441+7))),IF(INDIRECT(ADDRESS(($AO1441-1)*3+$AP1441+5,$AQ1441+7))="",0,IF(COUNTIF(INDIRECT(ADDRESS(($AO1441-1)*36+($AP1441-1)*12+6,COLUMN())):INDIRECT(ADDRESS(($AO1441-1)*36+($AP1441-1)*12+$AQ1441+4,COLUMN())),INDIRECT(ADDRESS(($AO1441-1)*3+$AP1441+5,$AQ1441+7)))&gt;=1,0,INDIRECT(ADDRESS(($AO1441-1)*3+$AP1441+5,$AQ1441+7)))))</f>
        <v>0</v>
      </c>
      <c r="AS1441" s="304">
        <f ca="1">COUNTIF(INDIRECT("H"&amp;(ROW()+12*(($AO1441-1)*3+$AP1441)-ROW())/12+5):INDIRECT("S"&amp;(ROW()+12*(($AO1441-1)*3+$AP1441)-ROW())/12+5),AR1441)</f>
        <v>0</v>
      </c>
      <c r="AT1441" s="306">
        <f ca="1">IF($AQ1441=1,IF(INDIRECT(ADDRESS(($AO1441-1)*3+$AP1441+5,$AQ1441+20))="",0,INDIRECT(ADDRESS(($AO1441-1)*3+$AP1441+5,$AQ1441+20))),IF(INDIRECT(ADDRESS(($AO1441-1)*3+$AP1441+5,$AQ1441+20))="",0,IF(COUNTIF(INDIRECT(ADDRESS(($AO1441-1)*36+($AP1441-1)*12+6,COLUMN())):INDIRECT(ADDRESS(($AO1441-1)*36+($AP1441-1)*12+$AQ1441+4,COLUMN())),INDIRECT(ADDRESS(($AO1441-1)*3+$AP1441+5,$AQ1441+20)))&gt;=1,0,INDIRECT(ADDRESS(($AO1441-1)*3+$AP1441+5,$AQ1441+20)))))</f>
        <v>0</v>
      </c>
      <c r="AU1441" s="304">
        <f ca="1">COUNTIF(INDIRECT("U"&amp;(ROW()+12*(($AO1441-1)*3+$AP1441)-ROW())/12+5):INDIRECT("AF"&amp;(ROW()+12*(($AO1441-1)*3+$AP1441)-ROW())/12+5),AT1441)</f>
        <v>0</v>
      </c>
      <c r="AV1441" s="304">
        <f ca="1">IF(AND(AR1441+AT1441&gt;0,AS1441+AU1441&gt;0),COUNTIF(AV$6:AV1440,"&gt;0")+1,0)</f>
        <v>0</v>
      </c>
    </row>
    <row r="1442" spans="41:48" x14ac:dyDescent="0.15">
      <c r="AO1442" s="304">
        <v>40</v>
      </c>
      <c r="AP1442" s="304">
        <v>3</v>
      </c>
      <c r="AQ1442" s="304">
        <v>9</v>
      </c>
      <c r="AR1442" s="306">
        <f ca="1">IF($AQ1442=1,IF(INDIRECT(ADDRESS(($AO1442-1)*3+$AP1442+5,$AQ1442+7))="",0,INDIRECT(ADDRESS(($AO1442-1)*3+$AP1442+5,$AQ1442+7))),IF(INDIRECT(ADDRESS(($AO1442-1)*3+$AP1442+5,$AQ1442+7))="",0,IF(COUNTIF(INDIRECT(ADDRESS(($AO1442-1)*36+($AP1442-1)*12+6,COLUMN())):INDIRECT(ADDRESS(($AO1442-1)*36+($AP1442-1)*12+$AQ1442+4,COLUMN())),INDIRECT(ADDRESS(($AO1442-1)*3+$AP1442+5,$AQ1442+7)))&gt;=1,0,INDIRECT(ADDRESS(($AO1442-1)*3+$AP1442+5,$AQ1442+7)))))</f>
        <v>0</v>
      </c>
      <c r="AS1442" s="304">
        <f ca="1">COUNTIF(INDIRECT("H"&amp;(ROW()+12*(($AO1442-1)*3+$AP1442)-ROW())/12+5):INDIRECT("S"&amp;(ROW()+12*(($AO1442-1)*3+$AP1442)-ROW())/12+5),AR1442)</f>
        <v>0</v>
      </c>
      <c r="AT1442" s="306">
        <f ca="1">IF($AQ1442=1,IF(INDIRECT(ADDRESS(($AO1442-1)*3+$AP1442+5,$AQ1442+20))="",0,INDIRECT(ADDRESS(($AO1442-1)*3+$AP1442+5,$AQ1442+20))),IF(INDIRECT(ADDRESS(($AO1442-1)*3+$AP1442+5,$AQ1442+20))="",0,IF(COUNTIF(INDIRECT(ADDRESS(($AO1442-1)*36+($AP1442-1)*12+6,COLUMN())):INDIRECT(ADDRESS(($AO1442-1)*36+($AP1442-1)*12+$AQ1442+4,COLUMN())),INDIRECT(ADDRESS(($AO1442-1)*3+$AP1442+5,$AQ1442+20)))&gt;=1,0,INDIRECT(ADDRESS(($AO1442-1)*3+$AP1442+5,$AQ1442+20)))))</f>
        <v>0</v>
      </c>
      <c r="AU1442" s="304">
        <f ca="1">COUNTIF(INDIRECT("U"&amp;(ROW()+12*(($AO1442-1)*3+$AP1442)-ROW())/12+5):INDIRECT("AF"&amp;(ROW()+12*(($AO1442-1)*3+$AP1442)-ROW())/12+5),AT1442)</f>
        <v>0</v>
      </c>
      <c r="AV1442" s="304">
        <f ca="1">IF(AND(AR1442+AT1442&gt;0,AS1442+AU1442&gt;0),COUNTIF(AV$6:AV1441,"&gt;0")+1,0)</f>
        <v>0</v>
      </c>
    </row>
    <row r="1443" spans="41:48" x14ac:dyDescent="0.15">
      <c r="AO1443" s="304">
        <v>40</v>
      </c>
      <c r="AP1443" s="304">
        <v>3</v>
      </c>
      <c r="AQ1443" s="304">
        <v>10</v>
      </c>
      <c r="AR1443" s="306">
        <f ca="1">IF($AQ1443=1,IF(INDIRECT(ADDRESS(($AO1443-1)*3+$AP1443+5,$AQ1443+7))="",0,INDIRECT(ADDRESS(($AO1443-1)*3+$AP1443+5,$AQ1443+7))),IF(INDIRECT(ADDRESS(($AO1443-1)*3+$AP1443+5,$AQ1443+7))="",0,IF(COUNTIF(INDIRECT(ADDRESS(($AO1443-1)*36+($AP1443-1)*12+6,COLUMN())):INDIRECT(ADDRESS(($AO1443-1)*36+($AP1443-1)*12+$AQ1443+4,COLUMN())),INDIRECT(ADDRESS(($AO1443-1)*3+$AP1443+5,$AQ1443+7)))&gt;=1,0,INDIRECT(ADDRESS(($AO1443-1)*3+$AP1443+5,$AQ1443+7)))))</f>
        <v>0</v>
      </c>
      <c r="AS1443" s="304">
        <f ca="1">COUNTIF(INDIRECT("H"&amp;(ROW()+12*(($AO1443-1)*3+$AP1443)-ROW())/12+5):INDIRECT("S"&amp;(ROW()+12*(($AO1443-1)*3+$AP1443)-ROW())/12+5),AR1443)</f>
        <v>0</v>
      </c>
      <c r="AT1443" s="306">
        <f ca="1">IF($AQ1443=1,IF(INDIRECT(ADDRESS(($AO1443-1)*3+$AP1443+5,$AQ1443+20))="",0,INDIRECT(ADDRESS(($AO1443-1)*3+$AP1443+5,$AQ1443+20))),IF(INDIRECT(ADDRESS(($AO1443-1)*3+$AP1443+5,$AQ1443+20))="",0,IF(COUNTIF(INDIRECT(ADDRESS(($AO1443-1)*36+($AP1443-1)*12+6,COLUMN())):INDIRECT(ADDRESS(($AO1443-1)*36+($AP1443-1)*12+$AQ1443+4,COLUMN())),INDIRECT(ADDRESS(($AO1443-1)*3+$AP1443+5,$AQ1443+20)))&gt;=1,0,INDIRECT(ADDRESS(($AO1443-1)*3+$AP1443+5,$AQ1443+20)))))</f>
        <v>0</v>
      </c>
      <c r="AU1443" s="304">
        <f ca="1">COUNTIF(INDIRECT("U"&amp;(ROW()+12*(($AO1443-1)*3+$AP1443)-ROW())/12+5):INDIRECT("AF"&amp;(ROW()+12*(($AO1443-1)*3+$AP1443)-ROW())/12+5),AT1443)</f>
        <v>0</v>
      </c>
      <c r="AV1443" s="304">
        <f ca="1">IF(AND(AR1443+AT1443&gt;0,AS1443+AU1443&gt;0),COUNTIF(AV$6:AV1442,"&gt;0")+1,0)</f>
        <v>0</v>
      </c>
    </row>
    <row r="1444" spans="41:48" x14ac:dyDescent="0.15">
      <c r="AO1444" s="304">
        <v>40</v>
      </c>
      <c r="AP1444" s="304">
        <v>3</v>
      </c>
      <c r="AQ1444" s="304">
        <v>11</v>
      </c>
      <c r="AR1444" s="306">
        <f ca="1">IF($AQ1444=1,IF(INDIRECT(ADDRESS(($AO1444-1)*3+$AP1444+5,$AQ1444+7))="",0,INDIRECT(ADDRESS(($AO1444-1)*3+$AP1444+5,$AQ1444+7))),IF(INDIRECT(ADDRESS(($AO1444-1)*3+$AP1444+5,$AQ1444+7))="",0,IF(COUNTIF(INDIRECT(ADDRESS(($AO1444-1)*36+($AP1444-1)*12+6,COLUMN())):INDIRECT(ADDRESS(($AO1444-1)*36+($AP1444-1)*12+$AQ1444+4,COLUMN())),INDIRECT(ADDRESS(($AO1444-1)*3+$AP1444+5,$AQ1444+7)))&gt;=1,0,INDIRECT(ADDRESS(($AO1444-1)*3+$AP1444+5,$AQ1444+7)))))</f>
        <v>0</v>
      </c>
      <c r="AS1444" s="304">
        <f ca="1">COUNTIF(INDIRECT("H"&amp;(ROW()+12*(($AO1444-1)*3+$AP1444)-ROW())/12+5):INDIRECT("S"&amp;(ROW()+12*(($AO1444-1)*3+$AP1444)-ROW())/12+5),AR1444)</f>
        <v>0</v>
      </c>
      <c r="AT1444" s="306">
        <f ca="1">IF($AQ1444=1,IF(INDIRECT(ADDRESS(($AO1444-1)*3+$AP1444+5,$AQ1444+20))="",0,INDIRECT(ADDRESS(($AO1444-1)*3+$AP1444+5,$AQ1444+20))),IF(INDIRECT(ADDRESS(($AO1444-1)*3+$AP1444+5,$AQ1444+20))="",0,IF(COUNTIF(INDIRECT(ADDRESS(($AO1444-1)*36+($AP1444-1)*12+6,COLUMN())):INDIRECT(ADDRESS(($AO1444-1)*36+($AP1444-1)*12+$AQ1444+4,COLUMN())),INDIRECT(ADDRESS(($AO1444-1)*3+$AP1444+5,$AQ1444+20)))&gt;=1,0,INDIRECT(ADDRESS(($AO1444-1)*3+$AP1444+5,$AQ1444+20)))))</f>
        <v>0</v>
      </c>
      <c r="AU1444" s="304">
        <f ca="1">COUNTIF(INDIRECT("U"&amp;(ROW()+12*(($AO1444-1)*3+$AP1444)-ROW())/12+5):INDIRECT("AF"&amp;(ROW()+12*(($AO1444-1)*3+$AP1444)-ROW())/12+5),AT1444)</f>
        <v>0</v>
      </c>
      <c r="AV1444" s="304">
        <f ca="1">IF(AND(AR1444+AT1444&gt;0,AS1444+AU1444&gt;0),COUNTIF(AV$6:AV1443,"&gt;0")+1,0)</f>
        <v>0</v>
      </c>
    </row>
    <row r="1445" spans="41:48" x14ac:dyDescent="0.15">
      <c r="AO1445" s="304">
        <v>40</v>
      </c>
      <c r="AP1445" s="304">
        <v>3</v>
      </c>
      <c r="AQ1445" s="304">
        <v>12</v>
      </c>
      <c r="AR1445" s="306">
        <f ca="1">IF($AQ1445=1,IF(INDIRECT(ADDRESS(($AO1445-1)*3+$AP1445+5,$AQ1445+7))="",0,INDIRECT(ADDRESS(($AO1445-1)*3+$AP1445+5,$AQ1445+7))),IF(INDIRECT(ADDRESS(($AO1445-1)*3+$AP1445+5,$AQ1445+7))="",0,IF(COUNTIF(INDIRECT(ADDRESS(($AO1445-1)*36+($AP1445-1)*12+6,COLUMN())):INDIRECT(ADDRESS(($AO1445-1)*36+($AP1445-1)*12+$AQ1445+4,COLUMN())),INDIRECT(ADDRESS(($AO1445-1)*3+$AP1445+5,$AQ1445+7)))&gt;=1,0,INDIRECT(ADDRESS(($AO1445-1)*3+$AP1445+5,$AQ1445+7)))))</f>
        <v>0</v>
      </c>
      <c r="AS1445" s="304">
        <f ca="1">COUNTIF(INDIRECT("H"&amp;(ROW()+12*(($AO1445-1)*3+$AP1445)-ROW())/12+5):INDIRECT("S"&amp;(ROW()+12*(($AO1445-1)*3+$AP1445)-ROW())/12+5),AR1445)</f>
        <v>0</v>
      </c>
      <c r="AT1445" s="306">
        <f ca="1">IF($AQ1445=1,IF(INDIRECT(ADDRESS(($AO1445-1)*3+$AP1445+5,$AQ1445+20))="",0,INDIRECT(ADDRESS(($AO1445-1)*3+$AP1445+5,$AQ1445+20))),IF(INDIRECT(ADDRESS(($AO1445-1)*3+$AP1445+5,$AQ1445+20))="",0,IF(COUNTIF(INDIRECT(ADDRESS(($AO1445-1)*36+($AP1445-1)*12+6,COLUMN())):INDIRECT(ADDRESS(($AO1445-1)*36+($AP1445-1)*12+$AQ1445+4,COLUMN())),INDIRECT(ADDRESS(($AO1445-1)*3+$AP1445+5,$AQ1445+20)))&gt;=1,0,INDIRECT(ADDRESS(($AO1445-1)*3+$AP1445+5,$AQ1445+20)))))</f>
        <v>0</v>
      </c>
      <c r="AU1445" s="304">
        <f ca="1">COUNTIF(INDIRECT("U"&amp;(ROW()+12*(($AO1445-1)*3+$AP1445)-ROW())/12+5):INDIRECT("AF"&amp;(ROW()+12*(($AO1445-1)*3+$AP1445)-ROW())/12+5),AT1445)</f>
        <v>0</v>
      </c>
      <c r="AV1445" s="304">
        <f ca="1">IF(AND(AR1445+AT1445&gt;0,AS1445+AU1445&gt;0),COUNTIF(AV$6:AV1444,"&gt;0")+1,0)</f>
        <v>0</v>
      </c>
    </row>
    <row r="1446" spans="41:48" x14ac:dyDescent="0.15">
      <c r="AO1446" s="304">
        <v>41</v>
      </c>
      <c r="AP1446" s="304">
        <v>1</v>
      </c>
      <c r="AQ1446" s="304">
        <v>1</v>
      </c>
      <c r="AR1446" s="306">
        <f ca="1">IF($AQ1446=1,IF(INDIRECT(ADDRESS(($AO1446-1)*3+$AP1446+5,$AQ1446+7))="",0,INDIRECT(ADDRESS(($AO1446-1)*3+$AP1446+5,$AQ1446+7))),IF(INDIRECT(ADDRESS(($AO1446-1)*3+$AP1446+5,$AQ1446+7))="",0,IF(COUNTIF(INDIRECT(ADDRESS(($AO1446-1)*36+($AP1446-1)*12+6,COLUMN())):INDIRECT(ADDRESS(($AO1446-1)*36+($AP1446-1)*12+$AQ1446+4,COLUMN())),INDIRECT(ADDRESS(($AO1446-1)*3+$AP1446+5,$AQ1446+7)))&gt;=1,0,INDIRECT(ADDRESS(($AO1446-1)*3+$AP1446+5,$AQ1446+7)))))</f>
        <v>0</v>
      </c>
      <c r="AS1446" s="304">
        <f ca="1">COUNTIF(INDIRECT("H"&amp;(ROW()+12*(($AO1446-1)*3+$AP1446)-ROW())/12+5):INDIRECT("S"&amp;(ROW()+12*(($AO1446-1)*3+$AP1446)-ROW())/12+5),AR1446)</f>
        <v>0</v>
      </c>
      <c r="AT1446" s="306">
        <f ca="1">IF($AQ1446=1,IF(INDIRECT(ADDRESS(($AO1446-1)*3+$AP1446+5,$AQ1446+20))="",0,INDIRECT(ADDRESS(($AO1446-1)*3+$AP1446+5,$AQ1446+20))),IF(INDIRECT(ADDRESS(($AO1446-1)*3+$AP1446+5,$AQ1446+20))="",0,IF(COUNTIF(INDIRECT(ADDRESS(($AO1446-1)*36+($AP1446-1)*12+6,COLUMN())):INDIRECT(ADDRESS(($AO1446-1)*36+($AP1446-1)*12+$AQ1446+4,COLUMN())),INDIRECT(ADDRESS(($AO1446-1)*3+$AP1446+5,$AQ1446+20)))&gt;=1,0,INDIRECT(ADDRESS(($AO1446-1)*3+$AP1446+5,$AQ1446+20)))))</f>
        <v>0</v>
      </c>
      <c r="AU1446" s="304">
        <f ca="1">COUNTIF(INDIRECT("U"&amp;(ROW()+12*(($AO1446-1)*3+$AP1446)-ROW())/12+5):INDIRECT("AF"&amp;(ROW()+12*(($AO1446-1)*3+$AP1446)-ROW())/12+5),AT1446)</f>
        <v>0</v>
      </c>
      <c r="AV1446" s="304">
        <f ca="1">IF(AND(AR1446+AT1446&gt;0,AS1446+AU1446&gt;0),COUNTIF(AV$6:AV1445,"&gt;0")+1,0)</f>
        <v>0</v>
      </c>
    </row>
    <row r="1447" spans="41:48" x14ac:dyDescent="0.15">
      <c r="AO1447" s="304">
        <v>41</v>
      </c>
      <c r="AP1447" s="304">
        <v>1</v>
      </c>
      <c r="AQ1447" s="304">
        <v>2</v>
      </c>
      <c r="AR1447" s="306">
        <f ca="1">IF($AQ1447=1,IF(INDIRECT(ADDRESS(($AO1447-1)*3+$AP1447+5,$AQ1447+7))="",0,INDIRECT(ADDRESS(($AO1447-1)*3+$AP1447+5,$AQ1447+7))),IF(INDIRECT(ADDRESS(($AO1447-1)*3+$AP1447+5,$AQ1447+7))="",0,IF(COUNTIF(INDIRECT(ADDRESS(($AO1447-1)*36+($AP1447-1)*12+6,COLUMN())):INDIRECT(ADDRESS(($AO1447-1)*36+($AP1447-1)*12+$AQ1447+4,COLUMN())),INDIRECT(ADDRESS(($AO1447-1)*3+$AP1447+5,$AQ1447+7)))&gt;=1,0,INDIRECT(ADDRESS(($AO1447-1)*3+$AP1447+5,$AQ1447+7)))))</f>
        <v>0</v>
      </c>
      <c r="AS1447" s="304">
        <f ca="1">COUNTIF(INDIRECT("H"&amp;(ROW()+12*(($AO1447-1)*3+$AP1447)-ROW())/12+5):INDIRECT("S"&amp;(ROW()+12*(($AO1447-1)*3+$AP1447)-ROW())/12+5),AR1447)</f>
        <v>0</v>
      </c>
      <c r="AT1447" s="306">
        <f ca="1">IF($AQ1447=1,IF(INDIRECT(ADDRESS(($AO1447-1)*3+$AP1447+5,$AQ1447+20))="",0,INDIRECT(ADDRESS(($AO1447-1)*3+$AP1447+5,$AQ1447+20))),IF(INDIRECT(ADDRESS(($AO1447-1)*3+$AP1447+5,$AQ1447+20))="",0,IF(COUNTIF(INDIRECT(ADDRESS(($AO1447-1)*36+($AP1447-1)*12+6,COLUMN())):INDIRECT(ADDRESS(($AO1447-1)*36+($AP1447-1)*12+$AQ1447+4,COLUMN())),INDIRECT(ADDRESS(($AO1447-1)*3+$AP1447+5,$AQ1447+20)))&gt;=1,0,INDIRECT(ADDRESS(($AO1447-1)*3+$AP1447+5,$AQ1447+20)))))</f>
        <v>0</v>
      </c>
      <c r="AU1447" s="304">
        <f ca="1">COUNTIF(INDIRECT("U"&amp;(ROW()+12*(($AO1447-1)*3+$AP1447)-ROW())/12+5):INDIRECT("AF"&amp;(ROW()+12*(($AO1447-1)*3+$AP1447)-ROW())/12+5),AT1447)</f>
        <v>0</v>
      </c>
      <c r="AV1447" s="304">
        <f ca="1">IF(AND(AR1447+AT1447&gt;0,AS1447+AU1447&gt;0),COUNTIF(AV$6:AV1446,"&gt;0")+1,0)</f>
        <v>0</v>
      </c>
    </row>
    <row r="1448" spans="41:48" x14ac:dyDescent="0.15">
      <c r="AO1448" s="304">
        <v>41</v>
      </c>
      <c r="AP1448" s="304">
        <v>1</v>
      </c>
      <c r="AQ1448" s="304">
        <v>3</v>
      </c>
      <c r="AR1448" s="306">
        <f ca="1">IF($AQ1448=1,IF(INDIRECT(ADDRESS(($AO1448-1)*3+$AP1448+5,$AQ1448+7))="",0,INDIRECT(ADDRESS(($AO1448-1)*3+$AP1448+5,$AQ1448+7))),IF(INDIRECT(ADDRESS(($AO1448-1)*3+$AP1448+5,$AQ1448+7))="",0,IF(COUNTIF(INDIRECT(ADDRESS(($AO1448-1)*36+($AP1448-1)*12+6,COLUMN())):INDIRECT(ADDRESS(($AO1448-1)*36+($AP1448-1)*12+$AQ1448+4,COLUMN())),INDIRECT(ADDRESS(($AO1448-1)*3+$AP1448+5,$AQ1448+7)))&gt;=1,0,INDIRECT(ADDRESS(($AO1448-1)*3+$AP1448+5,$AQ1448+7)))))</f>
        <v>0</v>
      </c>
      <c r="AS1448" s="304">
        <f ca="1">COUNTIF(INDIRECT("H"&amp;(ROW()+12*(($AO1448-1)*3+$AP1448)-ROW())/12+5):INDIRECT("S"&amp;(ROW()+12*(($AO1448-1)*3+$AP1448)-ROW())/12+5),AR1448)</f>
        <v>0</v>
      </c>
      <c r="AT1448" s="306">
        <f ca="1">IF($AQ1448=1,IF(INDIRECT(ADDRESS(($AO1448-1)*3+$AP1448+5,$AQ1448+20))="",0,INDIRECT(ADDRESS(($AO1448-1)*3+$AP1448+5,$AQ1448+20))),IF(INDIRECT(ADDRESS(($AO1448-1)*3+$AP1448+5,$AQ1448+20))="",0,IF(COUNTIF(INDIRECT(ADDRESS(($AO1448-1)*36+($AP1448-1)*12+6,COLUMN())):INDIRECT(ADDRESS(($AO1448-1)*36+($AP1448-1)*12+$AQ1448+4,COLUMN())),INDIRECT(ADDRESS(($AO1448-1)*3+$AP1448+5,$AQ1448+20)))&gt;=1,0,INDIRECT(ADDRESS(($AO1448-1)*3+$AP1448+5,$AQ1448+20)))))</f>
        <v>0</v>
      </c>
      <c r="AU1448" s="304">
        <f ca="1">COUNTIF(INDIRECT("U"&amp;(ROW()+12*(($AO1448-1)*3+$AP1448)-ROW())/12+5):INDIRECT("AF"&amp;(ROW()+12*(($AO1448-1)*3+$AP1448)-ROW())/12+5),AT1448)</f>
        <v>0</v>
      </c>
      <c r="AV1448" s="304">
        <f ca="1">IF(AND(AR1448+AT1448&gt;0,AS1448+AU1448&gt;0),COUNTIF(AV$6:AV1447,"&gt;0")+1,0)</f>
        <v>0</v>
      </c>
    </row>
    <row r="1449" spans="41:48" x14ac:dyDescent="0.15">
      <c r="AO1449" s="304">
        <v>41</v>
      </c>
      <c r="AP1449" s="304">
        <v>1</v>
      </c>
      <c r="AQ1449" s="304">
        <v>4</v>
      </c>
      <c r="AR1449" s="306">
        <f ca="1">IF($AQ1449=1,IF(INDIRECT(ADDRESS(($AO1449-1)*3+$AP1449+5,$AQ1449+7))="",0,INDIRECT(ADDRESS(($AO1449-1)*3+$AP1449+5,$AQ1449+7))),IF(INDIRECT(ADDRESS(($AO1449-1)*3+$AP1449+5,$AQ1449+7))="",0,IF(COUNTIF(INDIRECT(ADDRESS(($AO1449-1)*36+($AP1449-1)*12+6,COLUMN())):INDIRECT(ADDRESS(($AO1449-1)*36+($AP1449-1)*12+$AQ1449+4,COLUMN())),INDIRECT(ADDRESS(($AO1449-1)*3+$AP1449+5,$AQ1449+7)))&gt;=1,0,INDIRECT(ADDRESS(($AO1449-1)*3+$AP1449+5,$AQ1449+7)))))</f>
        <v>0</v>
      </c>
      <c r="AS1449" s="304">
        <f ca="1">COUNTIF(INDIRECT("H"&amp;(ROW()+12*(($AO1449-1)*3+$AP1449)-ROW())/12+5):INDIRECT("S"&amp;(ROW()+12*(($AO1449-1)*3+$AP1449)-ROW())/12+5),AR1449)</f>
        <v>0</v>
      </c>
      <c r="AT1449" s="306">
        <f ca="1">IF($AQ1449=1,IF(INDIRECT(ADDRESS(($AO1449-1)*3+$AP1449+5,$AQ1449+20))="",0,INDIRECT(ADDRESS(($AO1449-1)*3+$AP1449+5,$AQ1449+20))),IF(INDIRECT(ADDRESS(($AO1449-1)*3+$AP1449+5,$AQ1449+20))="",0,IF(COUNTIF(INDIRECT(ADDRESS(($AO1449-1)*36+($AP1449-1)*12+6,COLUMN())):INDIRECT(ADDRESS(($AO1449-1)*36+($AP1449-1)*12+$AQ1449+4,COLUMN())),INDIRECT(ADDRESS(($AO1449-1)*3+$AP1449+5,$AQ1449+20)))&gt;=1,0,INDIRECT(ADDRESS(($AO1449-1)*3+$AP1449+5,$AQ1449+20)))))</f>
        <v>0</v>
      </c>
      <c r="AU1449" s="304">
        <f ca="1">COUNTIF(INDIRECT("U"&amp;(ROW()+12*(($AO1449-1)*3+$AP1449)-ROW())/12+5):INDIRECT("AF"&amp;(ROW()+12*(($AO1449-1)*3+$AP1449)-ROW())/12+5),AT1449)</f>
        <v>0</v>
      </c>
      <c r="AV1449" s="304">
        <f ca="1">IF(AND(AR1449+AT1449&gt;0,AS1449+AU1449&gt;0),COUNTIF(AV$6:AV1448,"&gt;0")+1,0)</f>
        <v>0</v>
      </c>
    </row>
    <row r="1450" spans="41:48" x14ac:dyDescent="0.15">
      <c r="AO1450" s="304">
        <v>41</v>
      </c>
      <c r="AP1450" s="304">
        <v>1</v>
      </c>
      <c r="AQ1450" s="304">
        <v>5</v>
      </c>
      <c r="AR1450" s="306">
        <f ca="1">IF($AQ1450=1,IF(INDIRECT(ADDRESS(($AO1450-1)*3+$AP1450+5,$AQ1450+7))="",0,INDIRECT(ADDRESS(($AO1450-1)*3+$AP1450+5,$AQ1450+7))),IF(INDIRECT(ADDRESS(($AO1450-1)*3+$AP1450+5,$AQ1450+7))="",0,IF(COUNTIF(INDIRECT(ADDRESS(($AO1450-1)*36+($AP1450-1)*12+6,COLUMN())):INDIRECT(ADDRESS(($AO1450-1)*36+($AP1450-1)*12+$AQ1450+4,COLUMN())),INDIRECT(ADDRESS(($AO1450-1)*3+$AP1450+5,$AQ1450+7)))&gt;=1,0,INDIRECT(ADDRESS(($AO1450-1)*3+$AP1450+5,$AQ1450+7)))))</f>
        <v>0</v>
      </c>
      <c r="AS1450" s="304">
        <f ca="1">COUNTIF(INDIRECT("H"&amp;(ROW()+12*(($AO1450-1)*3+$AP1450)-ROW())/12+5):INDIRECT("S"&amp;(ROW()+12*(($AO1450-1)*3+$AP1450)-ROW())/12+5),AR1450)</f>
        <v>0</v>
      </c>
      <c r="AT1450" s="306">
        <f ca="1">IF($AQ1450=1,IF(INDIRECT(ADDRESS(($AO1450-1)*3+$AP1450+5,$AQ1450+20))="",0,INDIRECT(ADDRESS(($AO1450-1)*3+$AP1450+5,$AQ1450+20))),IF(INDIRECT(ADDRESS(($AO1450-1)*3+$AP1450+5,$AQ1450+20))="",0,IF(COUNTIF(INDIRECT(ADDRESS(($AO1450-1)*36+($AP1450-1)*12+6,COLUMN())):INDIRECT(ADDRESS(($AO1450-1)*36+($AP1450-1)*12+$AQ1450+4,COLUMN())),INDIRECT(ADDRESS(($AO1450-1)*3+$AP1450+5,$AQ1450+20)))&gt;=1,0,INDIRECT(ADDRESS(($AO1450-1)*3+$AP1450+5,$AQ1450+20)))))</f>
        <v>0</v>
      </c>
      <c r="AU1450" s="304">
        <f ca="1">COUNTIF(INDIRECT("U"&amp;(ROW()+12*(($AO1450-1)*3+$AP1450)-ROW())/12+5):INDIRECT("AF"&amp;(ROW()+12*(($AO1450-1)*3+$AP1450)-ROW())/12+5),AT1450)</f>
        <v>0</v>
      </c>
      <c r="AV1450" s="304">
        <f ca="1">IF(AND(AR1450+AT1450&gt;0,AS1450+AU1450&gt;0),COUNTIF(AV$6:AV1449,"&gt;0")+1,0)</f>
        <v>0</v>
      </c>
    </row>
    <row r="1451" spans="41:48" x14ac:dyDescent="0.15">
      <c r="AO1451" s="304">
        <v>41</v>
      </c>
      <c r="AP1451" s="304">
        <v>1</v>
      </c>
      <c r="AQ1451" s="304">
        <v>6</v>
      </c>
      <c r="AR1451" s="306">
        <f ca="1">IF($AQ1451=1,IF(INDIRECT(ADDRESS(($AO1451-1)*3+$AP1451+5,$AQ1451+7))="",0,INDIRECT(ADDRESS(($AO1451-1)*3+$AP1451+5,$AQ1451+7))),IF(INDIRECT(ADDRESS(($AO1451-1)*3+$AP1451+5,$AQ1451+7))="",0,IF(COUNTIF(INDIRECT(ADDRESS(($AO1451-1)*36+($AP1451-1)*12+6,COLUMN())):INDIRECT(ADDRESS(($AO1451-1)*36+($AP1451-1)*12+$AQ1451+4,COLUMN())),INDIRECT(ADDRESS(($AO1451-1)*3+$AP1451+5,$AQ1451+7)))&gt;=1,0,INDIRECT(ADDRESS(($AO1451-1)*3+$AP1451+5,$AQ1451+7)))))</f>
        <v>0</v>
      </c>
      <c r="AS1451" s="304">
        <f ca="1">COUNTIF(INDIRECT("H"&amp;(ROW()+12*(($AO1451-1)*3+$AP1451)-ROW())/12+5):INDIRECT("S"&amp;(ROW()+12*(($AO1451-1)*3+$AP1451)-ROW())/12+5),AR1451)</f>
        <v>0</v>
      </c>
      <c r="AT1451" s="306">
        <f ca="1">IF($AQ1451=1,IF(INDIRECT(ADDRESS(($AO1451-1)*3+$AP1451+5,$AQ1451+20))="",0,INDIRECT(ADDRESS(($AO1451-1)*3+$AP1451+5,$AQ1451+20))),IF(INDIRECT(ADDRESS(($AO1451-1)*3+$AP1451+5,$AQ1451+20))="",0,IF(COUNTIF(INDIRECT(ADDRESS(($AO1451-1)*36+($AP1451-1)*12+6,COLUMN())):INDIRECT(ADDRESS(($AO1451-1)*36+($AP1451-1)*12+$AQ1451+4,COLUMN())),INDIRECT(ADDRESS(($AO1451-1)*3+$AP1451+5,$AQ1451+20)))&gt;=1,0,INDIRECT(ADDRESS(($AO1451-1)*3+$AP1451+5,$AQ1451+20)))))</f>
        <v>0</v>
      </c>
      <c r="AU1451" s="304">
        <f ca="1">COUNTIF(INDIRECT("U"&amp;(ROW()+12*(($AO1451-1)*3+$AP1451)-ROW())/12+5):INDIRECT("AF"&amp;(ROW()+12*(($AO1451-1)*3+$AP1451)-ROW())/12+5),AT1451)</f>
        <v>0</v>
      </c>
      <c r="AV1451" s="304">
        <f ca="1">IF(AND(AR1451+AT1451&gt;0,AS1451+AU1451&gt;0),COUNTIF(AV$6:AV1450,"&gt;0")+1,0)</f>
        <v>0</v>
      </c>
    </row>
    <row r="1452" spans="41:48" x14ac:dyDescent="0.15">
      <c r="AO1452" s="304">
        <v>41</v>
      </c>
      <c r="AP1452" s="304">
        <v>1</v>
      </c>
      <c r="AQ1452" s="304">
        <v>7</v>
      </c>
      <c r="AR1452" s="306">
        <f ca="1">IF($AQ1452=1,IF(INDIRECT(ADDRESS(($AO1452-1)*3+$AP1452+5,$AQ1452+7))="",0,INDIRECT(ADDRESS(($AO1452-1)*3+$AP1452+5,$AQ1452+7))),IF(INDIRECT(ADDRESS(($AO1452-1)*3+$AP1452+5,$AQ1452+7))="",0,IF(COUNTIF(INDIRECT(ADDRESS(($AO1452-1)*36+($AP1452-1)*12+6,COLUMN())):INDIRECT(ADDRESS(($AO1452-1)*36+($AP1452-1)*12+$AQ1452+4,COLUMN())),INDIRECT(ADDRESS(($AO1452-1)*3+$AP1452+5,$AQ1452+7)))&gt;=1,0,INDIRECT(ADDRESS(($AO1452-1)*3+$AP1452+5,$AQ1452+7)))))</f>
        <v>0</v>
      </c>
      <c r="AS1452" s="304">
        <f ca="1">COUNTIF(INDIRECT("H"&amp;(ROW()+12*(($AO1452-1)*3+$AP1452)-ROW())/12+5):INDIRECT("S"&amp;(ROW()+12*(($AO1452-1)*3+$AP1452)-ROW())/12+5),AR1452)</f>
        <v>0</v>
      </c>
      <c r="AT1452" s="306">
        <f ca="1">IF($AQ1452=1,IF(INDIRECT(ADDRESS(($AO1452-1)*3+$AP1452+5,$AQ1452+20))="",0,INDIRECT(ADDRESS(($AO1452-1)*3+$AP1452+5,$AQ1452+20))),IF(INDIRECT(ADDRESS(($AO1452-1)*3+$AP1452+5,$AQ1452+20))="",0,IF(COUNTIF(INDIRECT(ADDRESS(($AO1452-1)*36+($AP1452-1)*12+6,COLUMN())):INDIRECT(ADDRESS(($AO1452-1)*36+($AP1452-1)*12+$AQ1452+4,COLUMN())),INDIRECT(ADDRESS(($AO1452-1)*3+$AP1452+5,$AQ1452+20)))&gt;=1,0,INDIRECT(ADDRESS(($AO1452-1)*3+$AP1452+5,$AQ1452+20)))))</f>
        <v>0</v>
      </c>
      <c r="AU1452" s="304">
        <f ca="1">COUNTIF(INDIRECT("U"&amp;(ROW()+12*(($AO1452-1)*3+$AP1452)-ROW())/12+5):INDIRECT("AF"&amp;(ROW()+12*(($AO1452-1)*3+$AP1452)-ROW())/12+5),AT1452)</f>
        <v>0</v>
      </c>
      <c r="AV1452" s="304">
        <f ca="1">IF(AND(AR1452+AT1452&gt;0,AS1452+AU1452&gt;0),COUNTIF(AV$6:AV1451,"&gt;0")+1,0)</f>
        <v>0</v>
      </c>
    </row>
    <row r="1453" spans="41:48" x14ac:dyDescent="0.15">
      <c r="AO1453" s="304">
        <v>41</v>
      </c>
      <c r="AP1453" s="304">
        <v>1</v>
      </c>
      <c r="AQ1453" s="304">
        <v>8</v>
      </c>
      <c r="AR1453" s="306">
        <f ca="1">IF($AQ1453=1,IF(INDIRECT(ADDRESS(($AO1453-1)*3+$AP1453+5,$AQ1453+7))="",0,INDIRECT(ADDRESS(($AO1453-1)*3+$AP1453+5,$AQ1453+7))),IF(INDIRECT(ADDRESS(($AO1453-1)*3+$AP1453+5,$AQ1453+7))="",0,IF(COUNTIF(INDIRECT(ADDRESS(($AO1453-1)*36+($AP1453-1)*12+6,COLUMN())):INDIRECT(ADDRESS(($AO1453-1)*36+($AP1453-1)*12+$AQ1453+4,COLUMN())),INDIRECT(ADDRESS(($AO1453-1)*3+$AP1453+5,$AQ1453+7)))&gt;=1,0,INDIRECT(ADDRESS(($AO1453-1)*3+$AP1453+5,$AQ1453+7)))))</f>
        <v>0</v>
      </c>
      <c r="AS1453" s="304">
        <f ca="1">COUNTIF(INDIRECT("H"&amp;(ROW()+12*(($AO1453-1)*3+$AP1453)-ROW())/12+5):INDIRECT("S"&amp;(ROW()+12*(($AO1453-1)*3+$AP1453)-ROW())/12+5),AR1453)</f>
        <v>0</v>
      </c>
      <c r="AT1453" s="306">
        <f ca="1">IF($AQ1453=1,IF(INDIRECT(ADDRESS(($AO1453-1)*3+$AP1453+5,$AQ1453+20))="",0,INDIRECT(ADDRESS(($AO1453-1)*3+$AP1453+5,$AQ1453+20))),IF(INDIRECT(ADDRESS(($AO1453-1)*3+$AP1453+5,$AQ1453+20))="",0,IF(COUNTIF(INDIRECT(ADDRESS(($AO1453-1)*36+($AP1453-1)*12+6,COLUMN())):INDIRECT(ADDRESS(($AO1453-1)*36+($AP1453-1)*12+$AQ1453+4,COLUMN())),INDIRECT(ADDRESS(($AO1453-1)*3+$AP1453+5,$AQ1453+20)))&gt;=1,0,INDIRECT(ADDRESS(($AO1453-1)*3+$AP1453+5,$AQ1453+20)))))</f>
        <v>0</v>
      </c>
      <c r="AU1453" s="304">
        <f ca="1">COUNTIF(INDIRECT("U"&amp;(ROW()+12*(($AO1453-1)*3+$AP1453)-ROW())/12+5):INDIRECT("AF"&amp;(ROW()+12*(($AO1453-1)*3+$AP1453)-ROW())/12+5),AT1453)</f>
        <v>0</v>
      </c>
      <c r="AV1453" s="304">
        <f ca="1">IF(AND(AR1453+AT1453&gt;0,AS1453+AU1453&gt;0),COUNTIF(AV$6:AV1452,"&gt;0")+1,0)</f>
        <v>0</v>
      </c>
    </row>
    <row r="1454" spans="41:48" x14ac:dyDescent="0.15">
      <c r="AO1454" s="304">
        <v>41</v>
      </c>
      <c r="AP1454" s="304">
        <v>1</v>
      </c>
      <c r="AQ1454" s="304">
        <v>9</v>
      </c>
      <c r="AR1454" s="306">
        <f ca="1">IF($AQ1454=1,IF(INDIRECT(ADDRESS(($AO1454-1)*3+$AP1454+5,$AQ1454+7))="",0,INDIRECT(ADDRESS(($AO1454-1)*3+$AP1454+5,$AQ1454+7))),IF(INDIRECT(ADDRESS(($AO1454-1)*3+$AP1454+5,$AQ1454+7))="",0,IF(COUNTIF(INDIRECT(ADDRESS(($AO1454-1)*36+($AP1454-1)*12+6,COLUMN())):INDIRECT(ADDRESS(($AO1454-1)*36+($AP1454-1)*12+$AQ1454+4,COLUMN())),INDIRECT(ADDRESS(($AO1454-1)*3+$AP1454+5,$AQ1454+7)))&gt;=1,0,INDIRECT(ADDRESS(($AO1454-1)*3+$AP1454+5,$AQ1454+7)))))</f>
        <v>0</v>
      </c>
      <c r="AS1454" s="304">
        <f ca="1">COUNTIF(INDIRECT("H"&amp;(ROW()+12*(($AO1454-1)*3+$AP1454)-ROW())/12+5):INDIRECT("S"&amp;(ROW()+12*(($AO1454-1)*3+$AP1454)-ROW())/12+5),AR1454)</f>
        <v>0</v>
      </c>
      <c r="AT1454" s="306">
        <f ca="1">IF($AQ1454=1,IF(INDIRECT(ADDRESS(($AO1454-1)*3+$AP1454+5,$AQ1454+20))="",0,INDIRECT(ADDRESS(($AO1454-1)*3+$AP1454+5,$AQ1454+20))),IF(INDIRECT(ADDRESS(($AO1454-1)*3+$AP1454+5,$AQ1454+20))="",0,IF(COUNTIF(INDIRECT(ADDRESS(($AO1454-1)*36+($AP1454-1)*12+6,COLUMN())):INDIRECT(ADDRESS(($AO1454-1)*36+($AP1454-1)*12+$AQ1454+4,COLUMN())),INDIRECT(ADDRESS(($AO1454-1)*3+$AP1454+5,$AQ1454+20)))&gt;=1,0,INDIRECT(ADDRESS(($AO1454-1)*3+$AP1454+5,$AQ1454+20)))))</f>
        <v>0</v>
      </c>
      <c r="AU1454" s="304">
        <f ca="1">COUNTIF(INDIRECT("U"&amp;(ROW()+12*(($AO1454-1)*3+$AP1454)-ROW())/12+5):INDIRECT("AF"&amp;(ROW()+12*(($AO1454-1)*3+$AP1454)-ROW())/12+5),AT1454)</f>
        <v>0</v>
      </c>
      <c r="AV1454" s="304">
        <f ca="1">IF(AND(AR1454+AT1454&gt;0,AS1454+AU1454&gt;0),COUNTIF(AV$6:AV1453,"&gt;0")+1,0)</f>
        <v>0</v>
      </c>
    </row>
    <row r="1455" spans="41:48" x14ac:dyDescent="0.15">
      <c r="AO1455" s="304">
        <v>41</v>
      </c>
      <c r="AP1455" s="304">
        <v>1</v>
      </c>
      <c r="AQ1455" s="304">
        <v>10</v>
      </c>
      <c r="AR1455" s="306">
        <f ca="1">IF($AQ1455=1,IF(INDIRECT(ADDRESS(($AO1455-1)*3+$AP1455+5,$AQ1455+7))="",0,INDIRECT(ADDRESS(($AO1455-1)*3+$AP1455+5,$AQ1455+7))),IF(INDIRECT(ADDRESS(($AO1455-1)*3+$AP1455+5,$AQ1455+7))="",0,IF(COUNTIF(INDIRECT(ADDRESS(($AO1455-1)*36+($AP1455-1)*12+6,COLUMN())):INDIRECT(ADDRESS(($AO1455-1)*36+($AP1455-1)*12+$AQ1455+4,COLUMN())),INDIRECT(ADDRESS(($AO1455-1)*3+$AP1455+5,$AQ1455+7)))&gt;=1,0,INDIRECT(ADDRESS(($AO1455-1)*3+$AP1455+5,$AQ1455+7)))))</f>
        <v>0</v>
      </c>
      <c r="AS1455" s="304">
        <f ca="1">COUNTIF(INDIRECT("H"&amp;(ROW()+12*(($AO1455-1)*3+$AP1455)-ROW())/12+5):INDIRECT("S"&amp;(ROW()+12*(($AO1455-1)*3+$AP1455)-ROW())/12+5),AR1455)</f>
        <v>0</v>
      </c>
      <c r="AT1455" s="306">
        <f ca="1">IF($AQ1455=1,IF(INDIRECT(ADDRESS(($AO1455-1)*3+$AP1455+5,$AQ1455+20))="",0,INDIRECT(ADDRESS(($AO1455-1)*3+$AP1455+5,$AQ1455+20))),IF(INDIRECT(ADDRESS(($AO1455-1)*3+$AP1455+5,$AQ1455+20))="",0,IF(COUNTIF(INDIRECT(ADDRESS(($AO1455-1)*36+($AP1455-1)*12+6,COLUMN())):INDIRECT(ADDRESS(($AO1455-1)*36+($AP1455-1)*12+$AQ1455+4,COLUMN())),INDIRECT(ADDRESS(($AO1455-1)*3+$AP1455+5,$AQ1455+20)))&gt;=1,0,INDIRECT(ADDRESS(($AO1455-1)*3+$AP1455+5,$AQ1455+20)))))</f>
        <v>0</v>
      </c>
      <c r="AU1455" s="304">
        <f ca="1">COUNTIF(INDIRECT("U"&amp;(ROW()+12*(($AO1455-1)*3+$AP1455)-ROW())/12+5):INDIRECT("AF"&amp;(ROW()+12*(($AO1455-1)*3+$AP1455)-ROW())/12+5),AT1455)</f>
        <v>0</v>
      </c>
      <c r="AV1455" s="304">
        <f ca="1">IF(AND(AR1455+AT1455&gt;0,AS1455+AU1455&gt;0),COUNTIF(AV$6:AV1454,"&gt;0")+1,0)</f>
        <v>0</v>
      </c>
    </row>
    <row r="1456" spans="41:48" x14ac:dyDescent="0.15">
      <c r="AO1456" s="304">
        <v>41</v>
      </c>
      <c r="AP1456" s="304">
        <v>1</v>
      </c>
      <c r="AQ1456" s="304">
        <v>11</v>
      </c>
      <c r="AR1456" s="306">
        <f ca="1">IF($AQ1456=1,IF(INDIRECT(ADDRESS(($AO1456-1)*3+$AP1456+5,$AQ1456+7))="",0,INDIRECT(ADDRESS(($AO1456-1)*3+$AP1456+5,$AQ1456+7))),IF(INDIRECT(ADDRESS(($AO1456-1)*3+$AP1456+5,$AQ1456+7))="",0,IF(COUNTIF(INDIRECT(ADDRESS(($AO1456-1)*36+($AP1456-1)*12+6,COLUMN())):INDIRECT(ADDRESS(($AO1456-1)*36+($AP1456-1)*12+$AQ1456+4,COLUMN())),INDIRECT(ADDRESS(($AO1456-1)*3+$AP1456+5,$AQ1456+7)))&gt;=1,0,INDIRECT(ADDRESS(($AO1456-1)*3+$AP1456+5,$AQ1456+7)))))</f>
        <v>0</v>
      </c>
      <c r="AS1456" s="304">
        <f ca="1">COUNTIF(INDIRECT("H"&amp;(ROW()+12*(($AO1456-1)*3+$AP1456)-ROW())/12+5):INDIRECT("S"&amp;(ROW()+12*(($AO1456-1)*3+$AP1456)-ROW())/12+5),AR1456)</f>
        <v>0</v>
      </c>
      <c r="AT1456" s="306">
        <f ca="1">IF($AQ1456=1,IF(INDIRECT(ADDRESS(($AO1456-1)*3+$AP1456+5,$AQ1456+20))="",0,INDIRECT(ADDRESS(($AO1456-1)*3+$AP1456+5,$AQ1456+20))),IF(INDIRECT(ADDRESS(($AO1456-1)*3+$AP1456+5,$AQ1456+20))="",0,IF(COUNTIF(INDIRECT(ADDRESS(($AO1456-1)*36+($AP1456-1)*12+6,COLUMN())):INDIRECT(ADDRESS(($AO1456-1)*36+($AP1456-1)*12+$AQ1456+4,COLUMN())),INDIRECT(ADDRESS(($AO1456-1)*3+$AP1456+5,$AQ1456+20)))&gt;=1,0,INDIRECT(ADDRESS(($AO1456-1)*3+$AP1456+5,$AQ1456+20)))))</f>
        <v>0</v>
      </c>
      <c r="AU1456" s="304">
        <f ca="1">COUNTIF(INDIRECT("U"&amp;(ROW()+12*(($AO1456-1)*3+$AP1456)-ROW())/12+5):INDIRECT("AF"&amp;(ROW()+12*(($AO1456-1)*3+$AP1456)-ROW())/12+5),AT1456)</f>
        <v>0</v>
      </c>
      <c r="AV1456" s="304">
        <f ca="1">IF(AND(AR1456+AT1456&gt;0,AS1456+AU1456&gt;0),COUNTIF(AV$6:AV1455,"&gt;0")+1,0)</f>
        <v>0</v>
      </c>
    </row>
    <row r="1457" spans="41:48" x14ac:dyDescent="0.15">
      <c r="AO1457" s="304">
        <v>41</v>
      </c>
      <c r="AP1457" s="304">
        <v>1</v>
      </c>
      <c r="AQ1457" s="304">
        <v>12</v>
      </c>
      <c r="AR1457" s="306">
        <f ca="1">IF($AQ1457=1,IF(INDIRECT(ADDRESS(($AO1457-1)*3+$AP1457+5,$AQ1457+7))="",0,INDIRECT(ADDRESS(($AO1457-1)*3+$AP1457+5,$AQ1457+7))),IF(INDIRECT(ADDRESS(($AO1457-1)*3+$AP1457+5,$AQ1457+7))="",0,IF(COUNTIF(INDIRECT(ADDRESS(($AO1457-1)*36+($AP1457-1)*12+6,COLUMN())):INDIRECT(ADDRESS(($AO1457-1)*36+($AP1457-1)*12+$AQ1457+4,COLUMN())),INDIRECT(ADDRESS(($AO1457-1)*3+$AP1457+5,$AQ1457+7)))&gt;=1,0,INDIRECT(ADDRESS(($AO1457-1)*3+$AP1457+5,$AQ1457+7)))))</f>
        <v>0</v>
      </c>
      <c r="AS1457" s="304">
        <f ca="1">COUNTIF(INDIRECT("H"&amp;(ROW()+12*(($AO1457-1)*3+$AP1457)-ROW())/12+5):INDIRECT("S"&amp;(ROW()+12*(($AO1457-1)*3+$AP1457)-ROW())/12+5),AR1457)</f>
        <v>0</v>
      </c>
      <c r="AT1457" s="306">
        <f ca="1">IF($AQ1457=1,IF(INDIRECT(ADDRESS(($AO1457-1)*3+$AP1457+5,$AQ1457+20))="",0,INDIRECT(ADDRESS(($AO1457-1)*3+$AP1457+5,$AQ1457+20))),IF(INDIRECT(ADDRESS(($AO1457-1)*3+$AP1457+5,$AQ1457+20))="",0,IF(COUNTIF(INDIRECT(ADDRESS(($AO1457-1)*36+($AP1457-1)*12+6,COLUMN())):INDIRECT(ADDRESS(($AO1457-1)*36+($AP1457-1)*12+$AQ1457+4,COLUMN())),INDIRECT(ADDRESS(($AO1457-1)*3+$AP1457+5,$AQ1457+20)))&gt;=1,0,INDIRECT(ADDRESS(($AO1457-1)*3+$AP1457+5,$AQ1457+20)))))</f>
        <v>0</v>
      </c>
      <c r="AU1457" s="304">
        <f ca="1">COUNTIF(INDIRECT("U"&amp;(ROW()+12*(($AO1457-1)*3+$AP1457)-ROW())/12+5):INDIRECT("AF"&amp;(ROW()+12*(($AO1457-1)*3+$AP1457)-ROW())/12+5),AT1457)</f>
        <v>0</v>
      </c>
      <c r="AV1457" s="304">
        <f ca="1">IF(AND(AR1457+AT1457&gt;0,AS1457+AU1457&gt;0),COUNTIF(AV$6:AV1456,"&gt;0")+1,0)</f>
        <v>0</v>
      </c>
    </row>
    <row r="1458" spans="41:48" x14ac:dyDescent="0.15">
      <c r="AO1458" s="304">
        <v>41</v>
      </c>
      <c r="AP1458" s="304">
        <v>2</v>
      </c>
      <c r="AQ1458" s="304">
        <v>1</v>
      </c>
      <c r="AR1458" s="306">
        <f ca="1">IF($AQ1458=1,IF(INDIRECT(ADDRESS(($AO1458-1)*3+$AP1458+5,$AQ1458+7))="",0,INDIRECT(ADDRESS(($AO1458-1)*3+$AP1458+5,$AQ1458+7))),IF(INDIRECT(ADDRESS(($AO1458-1)*3+$AP1458+5,$AQ1458+7))="",0,IF(COUNTIF(INDIRECT(ADDRESS(($AO1458-1)*36+($AP1458-1)*12+6,COLUMN())):INDIRECT(ADDRESS(($AO1458-1)*36+($AP1458-1)*12+$AQ1458+4,COLUMN())),INDIRECT(ADDRESS(($AO1458-1)*3+$AP1458+5,$AQ1458+7)))&gt;=1,0,INDIRECT(ADDRESS(($AO1458-1)*3+$AP1458+5,$AQ1458+7)))))</f>
        <v>0</v>
      </c>
      <c r="AS1458" s="304">
        <f ca="1">COUNTIF(INDIRECT("H"&amp;(ROW()+12*(($AO1458-1)*3+$AP1458)-ROW())/12+5):INDIRECT("S"&amp;(ROW()+12*(($AO1458-1)*3+$AP1458)-ROW())/12+5),AR1458)</f>
        <v>0</v>
      </c>
      <c r="AT1458" s="306">
        <f ca="1">IF($AQ1458=1,IF(INDIRECT(ADDRESS(($AO1458-1)*3+$AP1458+5,$AQ1458+20))="",0,INDIRECT(ADDRESS(($AO1458-1)*3+$AP1458+5,$AQ1458+20))),IF(INDIRECT(ADDRESS(($AO1458-1)*3+$AP1458+5,$AQ1458+20))="",0,IF(COUNTIF(INDIRECT(ADDRESS(($AO1458-1)*36+($AP1458-1)*12+6,COLUMN())):INDIRECT(ADDRESS(($AO1458-1)*36+($AP1458-1)*12+$AQ1458+4,COLUMN())),INDIRECT(ADDRESS(($AO1458-1)*3+$AP1458+5,$AQ1458+20)))&gt;=1,0,INDIRECT(ADDRESS(($AO1458-1)*3+$AP1458+5,$AQ1458+20)))))</f>
        <v>0</v>
      </c>
      <c r="AU1458" s="304">
        <f ca="1">COUNTIF(INDIRECT("U"&amp;(ROW()+12*(($AO1458-1)*3+$AP1458)-ROW())/12+5):INDIRECT("AF"&amp;(ROW()+12*(($AO1458-1)*3+$AP1458)-ROW())/12+5),AT1458)</f>
        <v>0</v>
      </c>
      <c r="AV1458" s="304">
        <f ca="1">IF(AND(AR1458+AT1458&gt;0,AS1458+AU1458&gt;0),COUNTIF(AV$6:AV1457,"&gt;0")+1,0)</f>
        <v>0</v>
      </c>
    </row>
    <row r="1459" spans="41:48" x14ac:dyDescent="0.15">
      <c r="AO1459" s="304">
        <v>41</v>
      </c>
      <c r="AP1459" s="304">
        <v>2</v>
      </c>
      <c r="AQ1459" s="304">
        <v>2</v>
      </c>
      <c r="AR1459" s="306">
        <f ca="1">IF($AQ1459=1,IF(INDIRECT(ADDRESS(($AO1459-1)*3+$AP1459+5,$AQ1459+7))="",0,INDIRECT(ADDRESS(($AO1459-1)*3+$AP1459+5,$AQ1459+7))),IF(INDIRECT(ADDRESS(($AO1459-1)*3+$AP1459+5,$AQ1459+7))="",0,IF(COUNTIF(INDIRECT(ADDRESS(($AO1459-1)*36+($AP1459-1)*12+6,COLUMN())):INDIRECT(ADDRESS(($AO1459-1)*36+($AP1459-1)*12+$AQ1459+4,COLUMN())),INDIRECT(ADDRESS(($AO1459-1)*3+$AP1459+5,$AQ1459+7)))&gt;=1,0,INDIRECT(ADDRESS(($AO1459-1)*3+$AP1459+5,$AQ1459+7)))))</f>
        <v>0</v>
      </c>
      <c r="AS1459" s="304">
        <f ca="1">COUNTIF(INDIRECT("H"&amp;(ROW()+12*(($AO1459-1)*3+$AP1459)-ROW())/12+5):INDIRECT("S"&amp;(ROW()+12*(($AO1459-1)*3+$AP1459)-ROW())/12+5),AR1459)</f>
        <v>0</v>
      </c>
      <c r="AT1459" s="306">
        <f ca="1">IF($AQ1459=1,IF(INDIRECT(ADDRESS(($AO1459-1)*3+$AP1459+5,$AQ1459+20))="",0,INDIRECT(ADDRESS(($AO1459-1)*3+$AP1459+5,$AQ1459+20))),IF(INDIRECT(ADDRESS(($AO1459-1)*3+$AP1459+5,$AQ1459+20))="",0,IF(COUNTIF(INDIRECT(ADDRESS(($AO1459-1)*36+($AP1459-1)*12+6,COLUMN())):INDIRECT(ADDRESS(($AO1459-1)*36+($AP1459-1)*12+$AQ1459+4,COLUMN())),INDIRECT(ADDRESS(($AO1459-1)*3+$AP1459+5,$AQ1459+20)))&gt;=1,0,INDIRECT(ADDRESS(($AO1459-1)*3+$AP1459+5,$AQ1459+20)))))</f>
        <v>0</v>
      </c>
      <c r="AU1459" s="304">
        <f ca="1">COUNTIF(INDIRECT("U"&amp;(ROW()+12*(($AO1459-1)*3+$AP1459)-ROW())/12+5):INDIRECT("AF"&amp;(ROW()+12*(($AO1459-1)*3+$AP1459)-ROW())/12+5),AT1459)</f>
        <v>0</v>
      </c>
      <c r="AV1459" s="304">
        <f ca="1">IF(AND(AR1459+AT1459&gt;0,AS1459+AU1459&gt;0),COUNTIF(AV$6:AV1458,"&gt;0")+1,0)</f>
        <v>0</v>
      </c>
    </row>
    <row r="1460" spans="41:48" x14ac:dyDescent="0.15">
      <c r="AO1460" s="304">
        <v>41</v>
      </c>
      <c r="AP1460" s="304">
        <v>2</v>
      </c>
      <c r="AQ1460" s="304">
        <v>3</v>
      </c>
      <c r="AR1460" s="306">
        <f ca="1">IF($AQ1460=1,IF(INDIRECT(ADDRESS(($AO1460-1)*3+$AP1460+5,$AQ1460+7))="",0,INDIRECT(ADDRESS(($AO1460-1)*3+$AP1460+5,$AQ1460+7))),IF(INDIRECT(ADDRESS(($AO1460-1)*3+$AP1460+5,$AQ1460+7))="",0,IF(COUNTIF(INDIRECT(ADDRESS(($AO1460-1)*36+($AP1460-1)*12+6,COLUMN())):INDIRECT(ADDRESS(($AO1460-1)*36+($AP1460-1)*12+$AQ1460+4,COLUMN())),INDIRECT(ADDRESS(($AO1460-1)*3+$AP1460+5,$AQ1460+7)))&gt;=1,0,INDIRECT(ADDRESS(($AO1460-1)*3+$AP1460+5,$AQ1460+7)))))</f>
        <v>0</v>
      </c>
      <c r="AS1460" s="304">
        <f ca="1">COUNTIF(INDIRECT("H"&amp;(ROW()+12*(($AO1460-1)*3+$AP1460)-ROW())/12+5):INDIRECT("S"&amp;(ROW()+12*(($AO1460-1)*3+$AP1460)-ROW())/12+5),AR1460)</f>
        <v>0</v>
      </c>
      <c r="AT1460" s="306">
        <f ca="1">IF($AQ1460=1,IF(INDIRECT(ADDRESS(($AO1460-1)*3+$AP1460+5,$AQ1460+20))="",0,INDIRECT(ADDRESS(($AO1460-1)*3+$AP1460+5,$AQ1460+20))),IF(INDIRECT(ADDRESS(($AO1460-1)*3+$AP1460+5,$AQ1460+20))="",0,IF(COUNTIF(INDIRECT(ADDRESS(($AO1460-1)*36+($AP1460-1)*12+6,COLUMN())):INDIRECT(ADDRESS(($AO1460-1)*36+($AP1460-1)*12+$AQ1460+4,COLUMN())),INDIRECT(ADDRESS(($AO1460-1)*3+$AP1460+5,$AQ1460+20)))&gt;=1,0,INDIRECT(ADDRESS(($AO1460-1)*3+$AP1460+5,$AQ1460+20)))))</f>
        <v>0</v>
      </c>
      <c r="AU1460" s="304">
        <f ca="1">COUNTIF(INDIRECT("U"&amp;(ROW()+12*(($AO1460-1)*3+$AP1460)-ROW())/12+5):INDIRECT("AF"&amp;(ROW()+12*(($AO1460-1)*3+$AP1460)-ROW())/12+5),AT1460)</f>
        <v>0</v>
      </c>
      <c r="AV1460" s="304">
        <f ca="1">IF(AND(AR1460+AT1460&gt;0,AS1460+AU1460&gt;0),COUNTIF(AV$6:AV1459,"&gt;0")+1,0)</f>
        <v>0</v>
      </c>
    </row>
    <row r="1461" spans="41:48" x14ac:dyDescent="0.15">
      <c r="AO1461" s="304">
        <v>41</v>
      </c>
      <c r="AP1461" s="304">
        <v>2</v>
      </c>
      <c r="AQ1461" s="304">
        <v>4</v>
      </c>
      <c r="AR1461" s="306">
        <f ca="1">IF($AQ1461=1,IF(INDIRECT(ADDRESS(($AO1461-1)*3+$AP1461+5,$AQ1461+7))="",0,INDIRECT(ADDRESS(($AO1461-1)*3+$AP1461+5,$AQ1461+7))),IF(INDIRECT(ADDRESS(($AO1461-1)*3+$AP1461+5,$AQ1461+7))="",0,IF(COUNTIF(INDIRECT(ADDRESS(($AO1461-1)*36+($AP1461-1)*12+6,COLUMN())):INDIRECT(ADDRESS(($AO1461-1)*36+($AP1461-1)*12+$AQ1461+4,COLUMN())),INDIRECT(ADDRESS(($AO1461-1)*3+$AP1461+5,$AQ1461+7)))&gt;=1,0,INDIRECT(ADDRESS(($AO1461-1)*3+$AP1461+5,$AQ1461+7)))))</f>
        <v>0</v>
      </c>
      <c r="AS1461" s="304">
        <f ca="1">COUNTIF(INDIRECT("H"&amp;(ROW()+12*(($AO1461-1)*3+$AP1461)-ROW())/12+5):INDIRECT("S"&amp;(ROW()+12*(($AO1461-1)*3+$AP1461)-ROW())/12+5),AR1461)</f>
        <v>0</v>
      </c>
      <c r="AT1461" s="306">
        <f ca="1">IF($AQ1461=1,IF(INDIRECT(ADDRESS(($AO1461-1)*3+$AP1461+5,$AQ1461+20))="",0,INDIRECT(ADDRESS(($AO1461-1)*3+$AP1461+5,$AQ1461+20))),IF(INDIRECT(ADDRESS(($AO1461-1)*3+$AP1461+5,$AQ1461+20))="",0,IF(COUNTIF(INDIRECT(ADDRESS(($AO1461-1)*36+($AP1461-1)*12+6,COLUMN())):INDIRECT(ADDRESS(($AO1461-1)*36+($AP1461-1)*12+$AQ1461+4,COLUMN())),INDIRECT(ADDRESS(($AO1461-1)*3+$AP1461+5,$AQ1461+20)))&gt;=1,0,INDIRECT(ADDRESS(($AO1461-1)*3+$AP1461+5,$AQ1461+20)))))</f>
        <v>0</v>
      </c>
      <c r="AU1461" s="304">
        <f ca="1">COUNTIF(INDIRECT("U"&amp;(ROW()+12*(($AO1461-1)*3+$AP1461)-ROW())/12+5):INDIRECT("AF"&amp;(ROW()+12*(($AO1461-1)*3+$AP1461)-ROW())/12+5),AT1461)</f>
        <v>0</v>
      </c>
      <c r="AV1461" s="304">
        <f ca="1">IF(AND(AR1461+AT1461&gt;0,AS1461+AU1461&gt;0),COUNTIF(AV$6:AV1460,"&gt;0")+1,0)</f>
        <v>0</v>
      </c>
    </row>
    <row r="1462" spans="41:48" x14ac:dyDescent="0.15">
      <c r="AO1462" s="304">
        <v>41</v>
      </c>
      <c r="AP1462" s="304">
        <v>2</v>
      </c>
      <c r="AQ1462" s="304">
        <v>5</v>
      </c>
      <c r="AR1462" s="306">
        <f ca="1">IF($AQ1462=1,IF(INDIRECT(ADDRESS(($AO1462-1)*3+$AP1462+5,$AQ1462+7))="",0,INDIRECT(ADDRESS(($AO1462-1)*3+$AP1462+5,$AQ1462+7))),IF(INDIRECT(ADDRESS(($AO1462-1)*3+$AP1462+5,$AQ1462+7))="",0,IF(COUNTIF(INDIRECT(ADDRESS(($AO1462-1)*36+($AP1462-1)*12+6,COLUMN())):INDIRECT(ADDRESS(($AO1462-1)*36+($AP1462-1)*12+$AQ1462+4,COLUMN())),INDIRECT(ADDRESS(($AO1462-1)*3+$AP1462+5,$AQ1462+7)))&gt;=1,0,INDIRECT(ADDRESS(($AO1462-1)*3+$AP1462+5,$AQ1462+7)))))</f>
        <v>0</v>
      </c>
      <c r="AS1462" s="304">
        <f ca="1">COUNTIF(INDIRECT("H"&amp;(ROW()+12*(($AO1462-1)*3+$AP1462)-ROW())/12+5):INDIRECT("S"&amp;(ROW()+12*(($AO1462-1)*3+$AP1462)-ROW())/12+5),AR1462)</f>
        <v>0</v>
      </c>
      <c r="AT1462" s="306">
        <f ca="1">IF($AQ1462=1,IF(INDIRECT(ADDRESS(($AO1462-1)*3+$AP1462+5,$AQ1462+20))="",0,INDIRECT(ADDRESS(($AO1462-1)*3+$AP1462+5,$AQ1462+20))),IF(INDIRECT(ADDRESS(($AO1462-1)*3+$AP1462+5,$AQ1462+20))="",0,IF(COUNTIF(INDIRECT(ADDRESS(($AO1462-1)*36+($AP1462-1)*12+6,COLUMN())):INDIRECT(ADDRESS(($AO1462-1)*36+($AP1462-1)*12+$AQ1462+4,COLUMN())),INDIRECT(ADDRESS(($AO1462-1)*3+$AP1462+5,$AQ1462+20)))&gt;=1,0,INDIRECT(ADDRESS(($AO1462-1)*3+$AP1462+5,$AQ1462+20)))))</f>
        <v>0</v>
      </c>
      <c r="AU1462" s="304">
        <f ca="1">COUNTIF(INDIRECT("U"&amp;(ROW()+12*(($AO1462-1)*3+$AP1462)-ROW())/12+5):INDIRECT("AF"&amp;(ROW()+12*(($AO1462-1)*3+$AP1462)-ROW())/12+5),AT1462)</f>
        <v>0</v>
      </c>
      <c r="AV1462" s="304">
        <f ca="1">IF(AND(AR1462+AT1462&gt;0,AS1462+AU1462&gt;0),COUNTIF(AV$6:AV1461,"&gt;0")+1,0)</f>
        <v>0</v>
      </c>
    </row>
    <row r="1463" spans="41:48" x14ac:dyDescent="0.15">
      <c r="AO1463" s="304">
        <v>41</v>
      </c>
      <c r="AP1463" s="304">
        <v>2</v>
      </c>
      <c r="AQ1463" s="304">
        <v>6</v>
      </c>
      <c r="AR1463" s="306">
        <f ca="1">IF($AQ1463=1,IF(INDIRECT(ADDRESS(($AO1463-1)*3+$AP1463+5,$AQ1463+7))="",0,INDIRECT(ADDRESS(($AO1463-1)*3+$AP1463+5,$AQ1463+7))),IF(INDIRECT(ADDRESS(($AO1463-1)*3+$AP1463+5,$AQ1463+7))="",0,IF(COUNTIF(INDIRECT(ADDRESS(($AO1463-1)*36+($AP1463-1)*12+6,COLUMN())):INDIRECT(ADDRESS(($AO1463-1)*36+($AP1463-1)*12+$AQ1463+4,COLUMN())),INDIRECT(ADDRESS(($AO1463-1)*3+$AP1463+5,$AQ1463+7)))&gt;=1,0,INDIRECT(ADDRESS(($AO1463-1)*3+$AP1463+5,$AQ1463+7)))))</f>
        <v>0</v>
      </c>
      <c r="AS1463" s="304">
        <f ca="1">COUNTIF(INDIRECT("H"&amp;(ROW()+12*(($AO1463-1)*3+$AP1463)-ROW())/12+5):INDIRECT("S"&amp;(ROW()+12*(($AO1463-1)*3+$AP1463)-ROW())/12+5),AR1463)</f>
        <v>0</v>
      </c>
      <c r="AT1463" s="306">
        <f ca="1">IF($AQ1463=1,IF(INDIRECT(ADDRESS(($AO1463-1)*3+$AP1463+5,$AQ1463+20))="",0,INDIRECT(ADDRESS(($AO1463-1)*3+$AP1463+5,$AQ1463+20))),IF(INDIRECT(ADDRESS(($AO1463-1)*3+$AP1463+5,$AQ1463+20))="",0,IF(COUNTIF(INDIRECT(ADDRESS(($AO1463-1)*36+($AP1463-1)*12+6,COLUMN())):INDIRECT(ADDRESS(($AO1463-1)*36+($AP1463-1)*12+$AQ1463+4,COLUMN())),INDIRECT(ADDRESS(($AO1463-1)*3+$AP1463+5,$AQ1463+20)))&gt;=1,0,INDIRECT(ADDRESS(($AO1463-1)*3+$AP1463+5,$AQ1463+20)))))</f>
        <v>0</v>
      </c>
      <c r="AU1463" s="304">
        <f ca="1">COUNTIF(INDIRECT("U"&amp;(ROW()+12*(($AO1463-1)*3+$AP1463)-ROW())/12+5):INDIRECT("AF"&amp;(ROW()+12*(($AO1463-1)*3+$AP1463)-ROW())/12+5),AT1463)</f>
        <v>0</v>
      </c>
      <c r="AV1463" s="304">
        <f ca="1">IF(AND(AR1463+AT1463&gt;0,AS1463+AU1463&gt;0),COUNTIF(AV$6:AV1462,"&gt;0")+1,0)</f>
        <v>0</v>
      </c>
    </row>
    <row r="1464" spans="41:48" x14ac:dyDescent="0.15">
      <c r="AO1464" s="304">
        <v>41</v>
      </c>
      <c r="AP1464" s="304">
        <v>2</v>
      </c>
      <c r="AQ1464" s="304">
        <v>7</v>
      </c>
      <c r="AR1464" s="306">
        <f ca="1">IF($AQ1464=1,IF(INDIRECT(ADDRESS(($AO1464-1)*3+$AP1464+5,$AQ1464+7))="",0,INDIRECT(ADDRESS(($AO1464-1)*3+$AP1464+5,$AQ1464+7))),IF(INDIRECT(ADDRESS(($AO1464-1)*3+$AP1464+5,$AQ1464+7))="",0,IF(COUNTIF(INDIRECT(ADDRESS(($AO1464-1)*36+($AP1464-1)*12+6,COLUMN())):INDIRECT(ADDRESS(($AO1464-1)*36+($AP1464-1)*12+$AQ1464+4,COLUMN())),INDIRECT(ADDRESS(($AO1464-1)*3+$AP1464+5,$AQ1464+7)))&gt;=1,0,INDIRECT(ADDRESS(($AO1464-1)*3+$AP1464+5,$AQ1464+7)))))</f>
        <v>0</v>
      </c>
      <c r="AS1464" s="304">
        <f ca="1">COUNTIF(INDIRECT("H"&amp;(ROW()+12*(($AO1464-1)*3+$AP1464)-ROW())/12+5):INDIRECT("S"&amp;(ROW()+12*(($AO1464-1)*3+$AP1464)-ROW())/12+5),AR1464)</f>
        <v>0</v>
      </c>
      <c r="AT1464" s="306">
        <f ca="1">IF($AQ1464=1,IF(INDIRECT(ADDRESS(($AO1464-1)*3+$AP1464+5,$AQ1464+20))="",0,INDIRECT(ADDRESS(($AO1464-1)*3+$AP1464+5,$AQ1464+20))),IF(INDIRECT(ADDRESS(($AO1464-1)*3+$AP1464+5,$AQ1464+20))="",0,IF(COUNTIF(INDIRECT(ADDRESS(($AO1464-1)*36+($AP1464-1)*12+6,COLUMN())):INDIRECT(ADDRESS(($AO1464-1)*36+($AP1464-1)*12+$AQ1464+4,COLUMN())),INDIRECT(ADDRESS(($AO1464-1)*3+$AP1464+5,$AQ1464+20)))&gt;=1,0,INDIRECT(ADDRESS(($AO1464-1)*3+$AP1464+5,$AQ1464+20)))))</f>
        <v>0</v>
      </c>
      <c r="AU1464" s="304">
        <f ca="1">COUNTIF(INDIRECT("U"&amp;(ROW()+12*(($AO1464-1)*3+$AP1464)-ROW())/12+5):INDIRECT("AF"&amp;(ROW()+12*(($AO1464-1)*3+$AP1464)-ROW())/12+5),AT1464)</f>
        <v>0</v>
      </c>
      <c r="AV1464" s="304">
        <f ca="1">IF(AND(AR1464+AT1464&gt;0,AS1464+AU1464&gt;0),COUNTIF(AV$6:AV1463,"&gt;0")+1,0)</f>
        <v>0</v>
      </c>
    </row>
    <row r="1465" spans="41:48" x14ac:dyDescent="0.15">
      <c r="AO1465" s="304">
        <v>41</v>
      </c>
      <c r="AP1465" s="304">
        <v>2</v>
      </c>
      <c r="AQ1465" s="304">
        <v>8</v>
      </c>
      <c r="AR1465" s="306">
        <f ca="1">IF($AQ1465=1,IF(INDIRECT(ADDRESS(($AO1465-1)*3+$AP1465+5,$AQ1465+7))="",0,INDIRECT(ADDRESS(($AO1465-1)*3+$AP1465+5,$AQ1465+7))),IF(INDIRECT(ADDRESS(($AO1465-1)*3+$AP1465+5,$AQ1465+7))="",0,IF(COUNTIF(INDIRECT(ADDRESS(($AO1465-1)*36+($AP1465-1)*12+6,COLUMN())):INDIRECT(ADDRESS(($AO1465-1)*36+($AP1465-1)*12+$AQ1465+4,COLUMN())),INDIRECT(ADDRESS(($AO1465-1)*3+$AP1465+5,$AQ1465+7)))&gt;=1,0,INDIRECT(ADDRESS(($AO1465-1)*3+$AP1465+5,$AQ1465+7)))))</f>
        <v>0</v>
      </c>
      <c r="AS1465" s="304">
        <f ca="1">COUNTIF(INDIRECT("H"&amp;(ROW()+12*(($AO1465-1)*3+$AP1465)-ROW())/12+5):INDIRECT("S"&amp;(ROW()+12*(($AO1465-1)*3+$AP1465)-ROW())/12+5),AR1465)</f>
        <v>0</v>
      </c>
      <c r="AT1465" s="306">
        <f ca="1">IF($AQ1465=1,IF(INDIRECT(ADDRESS(($AO1465-1)*3+$AP1465+5,$AQ1465+20))="",0,INDIRECT(ADDRESS(($AO1465-1)*3+$AP1465+5,$AQ1465+20))),IF(INDIRECT(ADDRESS(($AO1465-1)*3+$AP1465+5,$AQ1465+20))="",0,IF(COUNTIF(INDIRECT(ADDRESS(($AO1465-1)*36+($AP1465-1)*12+6,COLUMN())):INDIRECT(ADDRESS(($AO1465-1)*36+($AP1465-1)*12+$AQ1465+4,COLUMN())),INDIRECT(ADDRESS(($AO1465-1)*3+$AP1465+5,$AQ1465+20)))&gt;=1,0,INDIRECT(ADDRESS(($AO1465-1)*3+$AP1465+5,$AQ1465+20)))))</f>
        <v>0</v>
      </c>
      <c r="AU1465" s="304">
        <f ca="1">COUNTIF(INDIRECT("U"&amp;(ROW()+12*(($AO1465-1)*3+$AP1465)-ROW())/12+5):INDIRECT("AF"&amp;(ROW()+12*(($AO1465-1)*3+$AP1465)-ROW())/12+5),AT1465)</f>
        <v>0</v>
      </c>
      <c r="AV1465" s="304">
        <f ca="1">IF(AND(AR1465+AT1465&gt;0,AS1465+AU1465&gt;0),COUNTIF(AV$6:AV1464,"&gt;0")+1,0)</f>
        <v>0</v>
      </c>
    </row>
    <row r="1466" spans="41:48" x14ac:dyDescent="0.15">
      <c r="AO1466" s="304">
        <v>41</v>
      </c>
      <c r="AP1466" s="304">
        <v>2</v>
      </c>
      <c r="AQ1466" s="304">
        <v>9</v>
      </c>
      <c r="AR1466" s="306">
        <f ca="1">IF($AQ1466=1,IF(INDIRECT(ADDRESS(($AO1466-1)*3+$AP1466+5,$AQ1466+7))="",0,INDIRECT(ADDRESS(($AO1466-1)*3+$AP1466+5,$AQ1466+7))),IF(INDIRECT(ADDRESS(($AO1466-1)*3+$AP1466+5,$AQ1466+7))="",0,IF(COUNTIF(INDIRECT(ADDRESS(($AO1466-1)*36+($AP1466-1)*12+6,COLUMN())):INDIRECT(ADDRESS(($AO1466-1)*36+($AP1466-1)*12+$AQ1466+4,COLUMN())),INDIRECT(ADDRESS(($AO1466-1)*3+$AP1466+5,$AQ1466+7)))&gt;=1,0,INDIRECT(ADDRESS(($AO1466-1)*3+$AP1466+5,$AQ1466+7)))))</f>
        <v>0</v>
      </c>
      <c r="AS1466" s="304">
        <f ca="1">COUNTIF(INDIRECT("H"&amp;(ROW()+12*(($AO1466-1)*3+$AP1466)-ROW())/12+5):INDIRECT("S"&amp;(ROW()+12*(($AO1466-1)*3+$AP1466)-ROW())/12+5),AR1466)</f>
        <v>0</v>
      </c>
      <c r="AT1466" s="306">
        <f ca="1">IF($AQ1466=1,IF(INDIRECT(ADDRESS(($AO1466-1)*3+$AP1466+5,$AQ1466+20))="",0,INDIRECT(ADDRESS(($AO1466-1)*3+$AP1466+5,$AQ1466+20))),IF(INDIRECT(ADDRESS(($AO1466-1)*3+$AP1466+5,$AQ1466+20))="",0,IF(COUNTIF(INDIRECT(ADDRESS(($AO1466-1)*36+($AP1466-1)*12+6,COLUMN())):INDIRECT(ADDRESS(($AO1466-1)*36+($AP1466-1)*12+$AQ1466+4,COLUMN())),INDIRECT(ADDRESS(($AO1466-1)*3+$AP1466+5,$AQ1466+20)))&gt;=1,0,INDIRECT(ADDRESS(($AO1466-1)*3+$AP1466+5,$AQ1466+20)))))</f>
        <v>0</v>
      </c>
      <c r="AU1466" s="304">
        <f ca="1">COUNTIF(INDIRECT("U"&amp;(ROW()+12*(($AO1466-1)*3+$AP1466)-ROW())/12+5):INDIRECT("AF"&amp;(ROW()+12*(($AO1466-1)*3+$AP1466)-ROW())/12+5),AT1466)</f>
        <v>0</v>
      </c>
      <c r="AV1466" s="304">
        <f ca="1">IF(AND(AR1466+AT1466&gt;0,AS1466+AU1466&gt;0),COUNTIF(AV$6:AV1465,"&gt;0")+1,0)</f>
        <v>0</v>
      </c>
    </row>
    <row r="1467" spans="41:48" x14ac:dyDescent="0.15">
      <c r="AO1467" s="304">
        <v>41</v>
      </c>
      <c r="AP1467" s="304">
        <v>2</v>
      </c>
      <c r="AQ1467" s="304">
        <v>10</v>
      </c>
      <c r="AR1467" s="306">
        <f ca="1">IF($AQ1467=1,IF(INDIRECT(ADDRESS(($AO1467-1)*3+$AP1467+5,$AQ1467+7))="",0,INDIRECT(ADDRESS(($AO1467-1)*3+$AP1467+5,$AQ1467+7))),IF(INDIRECT(ADDRESS(($AO1467-1)*3+$AP1467+5,$AQ1467+7))="",0,IF(COUNTIF(INDIRECT(ADDRESS(($AO1467-1)*36+($AP1467-1)*12+6,COLUMN())):INDIRECT(ADDRESS(($AO1467-1)*36+($AP1467-1)*12+$AQ1467+4,COLUMN())),INDIRECT(ADDRESS(($AO1467-1)*3+$AP1467+5,$AQ1467+7)))&gt;=1,0,INDIRECT(ADDRESS(($AO1467-1)*3+$AP1467+5,$AQ1467+7)))))</f>
        <v>0</v>
      </c>
      <c r="AS1467" s="304">
        <f ca="1">COUNTIF(INDIRECT("H"&amp;(ROW()+12*(($AO1467-1)*3+$AP1467)-ROW())/12+5):INDIRECT("S"&amp;(ROW()+12*(($AO1467-1)*3+$AP1467)-ROW())/12+5),AR1467)</f>
        <v>0</v>
      </c>
      <c r="AT1467" s="306">
        <f ca="1">IF($AQ1467=1,IF(INDIRECT(ADDRESS(($AO1467-1)*3+$AP1467+5,$AQ1467+20))="",0,INDIRECT(ADDRESS(($AO1467-1)*3+$AP1467+5,$AQ1467+20))),IF(INDIRECT(ADDRESS(($AO1467-1)*3+$AP1467+5,$AQ1467+20))="",0,IF(COUNTIF(INDIRECT(ADDRESS(($AO1467-1)*36+($AP1467-1)*12+6,COLUMN())):INDIRECT(ADDRESS(($AO1467-1)*36+($AP1467-1)*12+$AQ1467+4,COLUMN())),INDIRECT(ADDRESS(($AO1467-1)*3+$AP1467+5,$AQ1467+20)))&gt;=1,0,INDIRECT(ADDRESS(($AO1467-1)*3+$AP1467+5,$AQ1467+20)))))</f>
        <v>0</v>
      </c>
      <c r="AU1467" s="304">
        <f ca="1">COUNTIF(INDIRECT("U"&amp;(ROW()+12*(($AO1467-1)*3+$AP1467)-ROW())/12+5):INDIRECT("AF"&amp;(ROW()+12*(($AO1467-1)*3+$AP1467)-ROW())/12+5),AT1467)</f>
        <v>0</v>
      </c>
      <c r="AV1467" s="304">
        <f ca="1">IF(AND(AR1467+AT1467&gt;0,AS1467+AU1467&gt;0),COUNTIF(AV$6:AV1466,"&gt;0")+1,0)</f>
        <v>0</v>
      </c>
    </row>
    <row r="1468" spans="41:48" x14ac:dyDescent="0.15">
      <c r="AO1468" s="304">
        <v>41</v>
      </c>
      <c r="AP1468" s="304">
        <v>2</v>
      </c>
      <c r="AQ1468" s="304">
        <v>11</v>
      </c>
      <c r="AR1468" s="306">
        <f ca="1">IF($AQ1468=1,IF(INDIRECT(ADDRESS(($AO1468-1)*3+$AP1468+5,$AQ1468+7))="",0,INDIRECT(ADDRESS(($AO1468-1)*3+$AP1468+5,$AQ1468+7))),IF(INDIRECT(ADDRESS(($AO1468-1)*3+$AP1468+5,$AQ1468+7))="",0,IF(COUNTIF(INDIRECT(ADDRESS(($AO1468-1)*36+($AP1468-1)*12+6,COLUMN())):INDIRECT(ADDRESS(($AO1468-1)*36+($AP1468-1)*12+$AQ1468+4,COLUMN())),INDIRECT(ADDRESS(($AO1468-1)*3+$AP1468+5,$AQ1468+7)))&gt;=1,0,INDIRECT(ADDRESS(($AO1468-1)*3+$AP1468+5,$AQ1468+7)))))</f>
        <v>0</v>
      </c>
      <c r="AS1468" s="304">
        <f ca="1">COUNTIF(INDIRECT("H"&amp;(ROW()+12*(($AO1468-1)*3+$AP1468)-ROW())/12+5):INDIRECT("S"&amp;(ROW()+12*(($AO1468-1)*3+$AP1468)-ROW())/12+5),AR1468)</f>
        <v>0</v>
      </c>
      <c r="AT1468" s="306">
        <f ca="1">IF($AQ1468=1,IF(INDIRECT(ADDRESS(($AO1468-1)*3+$AP1468+5,$AQ1468+20))="",0,INDIRECT(ADDRESS(($AO1468-1)*3+$AP1468+5,$AQ1468+20))),IF(INDIRECT(ADDRESS(($AO1468-1)*3+$AP1468+5,$AQ1468+20))="",0,IF(COUNTIF(INDIRECT(ADDRESS(($AO1468-1)*36+($AP1468-1)*12+6,COLUMN())):INDIRECT(ADDRESS(($AO1468-1)*36+($AP1468-1)*12+$AQ1468+4,COLUMN())),INDIRECT(ADDRESS(($AO1468-1)*3+$AP1468+5,$AQ1468+20)))&gt;=1,0,INDIRECT(ADDRESS(($AO1468-1)*3+$AP1468+5,$AQ1468+20)))))</f>
        <v>0</v>
      </c>
      <c r="AU1468" s="304">
        <f ca="1">COUNTIF(INDIRECT("U"&amp;(ROW()+12*(($AO1468-1)*3+$AP1468)-ROW())/12+5):INDIRECT("AF"&amp;(ROW()+12*(($AO1468-1)*3+$AP1468)-ROW())/12+5),AT1468)</f>
        <v>0</v>
      </c>
      <c r="AV1468" s="304">
        <f ca="1">IF(AND(AR1468+AT1468&gt;0,AS1468+AU1468&gt;0),COUNTIF(AV$6:AV1467,"&gt;0")+1,0)</f>
        <v>0</v>
      </c>
    </row>
    <row r="1469" spans="41:48" x14ac:dyDescent="0.15">
      <c r="AO1469" s="304">
        <v>41</v>
      </c>
      <c r="AP1469" s="304">
        <v>2</v>
      </c>
      <c r="AQ1469" s="304">
        <v>12</v>
      </c>
      <c r="AR1469" s="306">
        <f ca="1">IF($AQ1469=1,IF(INDIRECT(ADDRESS(($AO1469-1)*3+$AP1469+5,$AQ1469+7))="",0,INDIRECT(ADDRESS(($AO1469-1)*3+$AP1469+5,$AQ1469+7))),IF(INDIRECT(ADDRESS(($AO1469-1)*3+$AP1469+5,$AQ1469+7))="",0,IF(COUNTIF(INDIRECT(ADDRESS(($AO1469-1)*36+($AP1469-1)*12+6,COLUMN())):INDIRECT(ADDRESS(($AO1469-1)*36+($AP1469-1)*12+$AQ1469+4,COLUMN())),INDIRECT(ADDRESS(($AO1469-1)*3+$AP1469+5,$AQ1469+7)))&gt;=1,0,INDIRECT(ADDRESS(($AO1469-1)*3+$AP1469+5,$AQ1469+7)))))</f>
        <v>0</v>
      </c>
      <c r="AS1469" s="304">
        <f ca="1">COUNTIF(INDIRECT("H"&amp;(ROW()+12*(($AO1469-1)*3+$AP1469)-ROW())/12+5):INDIRECT("S"&amp;(ROW()+12*(($AO1469-1)*3+$AP1469)-ROW())/12+5),AR1469)</f>
        <v>0</v>
      </c>
      <c r="AT1469" s="306">
        <f ca="1">IF($AQ1469=1,IF(INDIRECT(ADDRESS(($AO1469-1)*3+$AP1469+5,$AQ1469+20))="",0,INDIRECT(ADDRESS(($AO1469-1)*3+$AP1469+5,$AQ1469+20))),IF(INDIRECT(ADDRESS(($AO1469-1)*3+$AP1469+5,$AQ1469+20))="",0,IF(COUNTIF(INDIRECT(ADDRESS(($AO1469-1)*36+($AP1469-1)*12+6,COLUMN())):INDIRECT(ADDRESS(($AO1469-1)*36+($AP1469-1)*12+$AQ1469+4,COLUMN())),INDIRECT(ADDRESS(($AO1469-1)*3+$AP1469+5,$AQ1469+20)))&gt;=1,0,INDIRECT(ADDRESS(($AO1469-1)*3+$AP1469+5,$AQ1469+20)))))</f>
        <v>0</v>
      </c>
      <c r="AU1469" s="304">
        <f ca="1">COUNTIF(INDIRECT("U"&amp;(ROW()+12*(($AO1469-1)*3+$AP1469)-ROW())/12+5):INDIRECT("AF"&amp;(ROW()+12*(($AO1469-1)*3+$AP1469)-ROW())/12+5),AT1469)</f>
        <v>0</v>
      </c>
      <c r="AV1469" s="304">
        <f ca="1">IF(AND(AR1469+AT1469&gt;0,AS1469+AU1469&gt;0),COUNTIF(AV$6:AV1468,"&gt;0")+1,0)</f>
        <v>0</v>
      </c>
    </row>
    <row r="1470" spans="41:48" x14ac:dyDescent="0.15">
      <c r="AO1470" s="304">
        <v>41</v>
      </c>
      <c r="AP1470" s="304">
        <v>3</v>
      </c>
      <c r="AQ1470" s="304">
        <v>1</v>
      </c>
      <c r="AR1470" s="306">
        <f ca="1">IF($AQ1470=1,IF(INDIRECT(ADDRESS(($AO1470-1)*3+$AP1470+5,$AQ1470+7))="",0,INDIRECT(ADDRESS(($AO1470-1)*3+$AP1470+5,$AQ1470+7))),IF(INDIRECT(ADDRESS(($AO1470-1)*3+$AP1470+5,$AQ1470+7))="",0,IF(COUNTIF(INDIRECT(ADDRESS(($AO1470-1)*36+($AP1470-1)*12+6,COLUMN())):INDIRECT(ADDRESS(($AO1470-1)*36+($AP1470-1)*12+$AQ1470+4,COLUMN())),INDIRECT(ADDRESS(($AO1470-1)*3+$AP1470+5,$AQ1470+7)))&gt;=1,0,INDIRECT(ADDRESS(($AO1470-1)*3+$AP1470+5,$AQ1470+7)))))</f>
        <v>0</v>
      </c>
      <c r="AS1470" s="304">
        <f ca="1">COUNTIF(INDIRECT("H"&amp;(ROW()+12*(($AO1470-1)*3+$AP1470)-ROW())/12+5):INDIRECT("S"&amp;(ROW()+12*(($AO1470-1)*3+$AP1470)-ROW())/12+5),AR1470)</f>
        <v>0</v>
      </c>
      <c r="AT1470" s="306">
        <f ca="1">IF($AQ1470=1,IF(INDIRECT(ADDRESS(($AO1470-1)*3+$AP1470+5,$AQ1470+20))="",0,INDIRECT(ADDRESS(($AO1470-1)*3+$AP1470+5,$AQ1470+20))),IF(INDIRECT(ADDRESS(($AO1470-1)*3+$AP1470+5,$AQ1470+20))="",0,IF(COUNTIF(INDIRECT(ADDRESS(($AO1470-1)*36+($AP1470-1)*12+6,COLUMN())):INDIRECT(ADDRESS(($AO1470-1)*36+($AP1470-1)*12+$AQ1470+4,COLUMN())),INDIRECT(ADDRESS(($AO1470-1)*3+$AP1470+5,$AQ1470+20)))&gt;=1,0,INDIRECT(ADDRESS(($AO1470-1)*3+$AP1470+5,$AQ1470+20)))))</f>
        <v>0</v>
      </c>
      <c r="AU1470" s="304">
        <f ca="1">COUNTIF(INDIRECT("U"&amp;(ROW()+12*(($AO1470-1)*3+$AP1470)-ROW())/12+5):INDIRECT("AF"&amp;(ROW()+12*(($AO1470-1)*3+$AP1470)-ROW())/12+5),AT1470)</f>
        <v>0</v>
      </c>
      <c r="AV1470" s="304">
        <f ca="1">IF(AND(AR1470+AT1470&gt;0,AS1470+AU1470&gt;0),COUNTIF(AV$6:AV1469,"&gt;0")+1,0)</f>
        <v>0</v>
      </c>
    </row>
    <row r="1471" spans="41:48" x14ac:dyDescent="0.15">
      <c r="AO1471" s="304">
        <v>41</v>
      </c>
      <c r="AP1471" s="304">
        <v>3</v>
      </c>
      <c r="AQ1471" s="304">
        <v>2</v>
      </c>
      <c r="AR1471" s="306">
        <f ca="1">IF($AQ1471=1,IF(INDIRECT(ADDRESS(($AO1471-1)*3+$AP1471+5,$AQ1471+7))="",0,INDIRECT(ADDRESS(($AO1471-1)*3+$AP1471+5,$AQ1471+7))),IF(INDIRECT(ADDRESS(($AO1471-1)*3+$AP1471+5,$AQ1471+7))="",0,IF(COUNTIF(INDIRECT(ADDRESS(($AO1471-1)*36+($AP1471-1)*12+6,COLUMN())):INDIRECT(ADDRESS(($AO1471-1)*36+($AP1471-1)*12+$AQ1471+4,COLUMN())),INDIRECT(ADDRESS(($AO1471-1)*3+$AP1471+5,$AQ1471+7)))&gt;=1,0,INDIRECT(ADDRESS(($AO1471-1)*3+$AP1471+5,$AQ1471+7)))))</f>
        <v>0</v>
      </c>
      <c r="AS1471" s="304">
        <f ca="1">COUNTIF(INDIRECT("H"&amp;(ROW()+12*(($AO1471-1)*3+$AP1471)-ROW())/12+5):INDIRECT("S"&amp;(ROW()+12*(($AO1471-1)*3+$AP1471)-ROW())/12+5),AR1471)</f>
        <v>0</v>
      </c>
      <c r="AT1471" s="306">
        <f ca="1">IF($AQ1471=1,IF(INDIRECT(ADDRESS(($AO1471-1)*3+$AP1471+5,$AQ1471+20))="",0,INDIRECT(ADDRESS(($AO1471-1)*3+$AP1471+5,$AQ1471+20))),IF(INDIRECT(ADDRESS(($AO1471-1)*3+$AP1471+5,$AQ1471+20))="",0,IF(COUNTIF(INDIRECT(ADDRESS(($AO1471-1)*36+($AP1471-1)*12+6,COLUMN())):INDIRECT(ADDRESS(($AO1471-1)*36+($AP1471-1)*12+$AQ1471+4,COLUMN())),INDIRECT(ADDRESS(($AO1471-1)*3+$AP1471+5,$AQ1471+20)))&gt;=1,0,INDIRECT(ADDRESS(($AO1471-1)*3+$AP1471+5,$AQ1471+20)))))</f>
        <v>0</v>
      </c>
      <c r="AU1471" s="304">
        <f ca="1">COUNTIF(INDIRECT("U"&amp;(ROW()+12*(($AO1471-1)*3+$AP1471)-ROW())/12+5):INDIRECT("AF"&amp;(ROW()+12*(($AO1471-1)*3+$AP1471)-ROW())/12+5),AT1471)</f>
        <v>0</v>
      </c>
      <c r="AV1471" s="304">
        <f ca="1">IF(AND(AR1471+AT1471&gt;0,AS1471+AU1471&gt;0),COUNTIF(AV$6:AV1470,"&gt;0")+1,0)</f>
        <v>0</v>
      </c>
    </row>
    <row r="1472" spans="41:48" x14ac:dyDescent="0.15">
      <c r="AO1472" s="304">
        <v>41</v>
      </c>
      <c r="AP1472" s="304">
        <v>3</v>
      </c>
      <c r="AQ1472" s="304">
        <v>3</v>
      </c>
      <c r="AR1472" s="306">
        <f ca="1">IF($AQ1472=1,IF(INDIRECT(ADDRESS(($AO1472-1)*3+$AP1472+5,$AQ1472+7))="",0,INDIRECT(ADDRESS(($AO1472-1)*3+$AP1472+5,$AQ1472+7))),IF(INDIRECT(ADDRESS(($AO1472-1)*3+$AP1472+5,$AQ1472+7))="",0,IF(COUNTIF(INDIRECT(ADDRESS(($AO1472-1)*36+($AP1472-1)*12+6,COLUMN())):INDIRECT(ADDRESS(($AO1472-1)*36+($AP1472-1)*12+$AQ1472+4,COLUMN())),INDIRECT(ADDRESS(($AO1472-1)*3+$AP1472+5,$AQ1472+7)))&gt;=1,0,INDIRECT(ADDRESS(($AO1472-1)*3+$AP1472+5,$AQ1472+7)))))</f>
        <v>0</v>
      </c>
      <c r="AS1472" s="304">
        <f ca="1">COUNTIF(INDIRECT("H"&amp;(ROW()+12*(($AO1472-1)*3+$AP1472)-ROW())/12+5):INDIRECT("S"&amp;(ROW()+12*(($AO1472-1)*3+$AP1472)-ROW())/12+5),AR1472)</f>
        <v>0</v>
      </c>
      <c r="AT1472" s="306">
        <f ca="1">IF($AQ1472=1,IF(INDIRECT(ADDRESS(($AO1472-1)*3+$AP1472+5,$AQ1472+20))="",0,INDIRECT(ADDRESS(($AO1472-1)*3+$AP1472+5,$AQ1472+20))),IF(INDIRECT(ADDRESS(($AO1472-1)*3+$AP1472+5,$AQ1472+20))="",0,IF(COUNTIF(INDIRECT(ADDRESS(($AO1472-1)*36+($AP1472-1)*12+6,COLUMN())):INDIRECT(ADDRESS(($AO1472-1)*36+($AP1472-1)*12+$AQ1472+4,COLUMN())),INDIRECT(ADDRESS(($AO1472-1)*3+$AP1472+5,$AQ1472+20)))&gt;=1,0,INDIRECT(ADDRESS(($AO1472-1)*3+$AP1472+5,$AQ1472+20)))))</f>
        <v>0</v>
      </c>
      <c r="AU1472" s="304">
        <f ca="1">COUNTIF(INDIRECT("U"&amp;(ROW()+12*(($AO1472-1)*3+$AP1472)-ROW())/12+5):INDIRECT("AF"&amp;(ROW()+12*(($AO1472-1)*3+$AP1472)-ROW())/12+5),AT1472)</f>
        <v>0</v>
      </c>
      <c r="AV1472" s="304">
        <f ca="1">IF(AND(AR1472+AT1472&gt;0,AS1472+AU1472&gt;0),COUNTIF(AV$6:AV1471,"&gt;0")+1,0)</f>
        <v>0</v>
      </c>
    </row>
    <row r="1473" spans="41:48" x14ac:dyDescent="0.15">
      <c r="AO1473" s="304">
        <v>41</v>
      </c>
      <c r="AP1473" s="304">
        <v>3</v>
      </c>
      <c r="AQ1473" s="304">
        <v>4</v>
      </c>
      <c r="AR1473" s="306">
        <f ca="1">IF($AQ1473=1,IF(INDIRECT(ADDRESS(($AO1473-1)*3+$AP1473+5,$AQ1473+7))="",0,INDIRECT(ADDRESS(($AO1473-1)*3+$AP1473+5,$AQ1473+7))),IF(INDIRECT(ADDRESS(($AO1473-1)*3+$AP1473+5,$AQ1473+7))="",0,IF(COUNTIF(INDIRECT(ADDRESS(($AO1473-1)*36+($AP1473-1)*12+6,COLUMN())):INDIRECT(ADDRESS(($AO1473-1)*36+($AP1473-1)*12+$AQ1473+4,COLUMN())),INDIRECT(ADDRESS(($AO1473-1)*3+$AP1473+5,$AQ1473+7)))&gt;=1,0,INDIRECT(ADDRESS(($AO1473-1)*3+$AP1473+5,$AQ1473+7)))))</f>
        <v>0</v>
      </c>
      <c r="AS1473" s="304">
        <f ca="1">COUNTIF(INDIRECT("H"&amp;(ROW()+12*(($AO1473-1)*3+$AP1473)-ROW())/12+5):INDIRECT("S"&amp;(ROW()+12*(($AO1473-1)*3+$AP1473)-ROW())/12+5),AR1473)</f>
        <v>0</v>
      </c>
      <c r="AT1473" s="306">
        <f ca="1">IF($AQ1473=1,IF(INDIRECT(ADDRESS(($AO1473-1)*3+$AP1473+5,$AQ1473+20))="",0,INDIRECT(ADDRESS(($AO1473-1)*3+$AP1473+5,$AQ1473+20))),IF(INDIRECT(ADDRESS(($AO1473-1)*3+$AP1473+5,$AQ1473+20))="",0,IF(COUNTIF(INDIRECT(ADDRESS(($AO1473-1)*36+($AP1473-1)*12+6,COLUMN())):INDIRECT(ADDRESS(($AO1473-1)*36+($AP1473-1)*12+$AQ1473+4,COLUMN())),INDIRECT(ADDRESS(($AO1473-1)*3+$AP1473+5,$AQ1473+20)))&gt;=1,0,INDIRECT(ADDRESS(($AO1473-1)*3+$AP1473+5,$AQ1473+20)))))</f>
        <v>0</v>
      </c>
      <c r="AU1473" s="304">
        <f ca="1">COUNTIF(INDIRECT("U"&amp;(ROW()+12*(($AO1473-1)*3+$AP1473)-ROW())/12+5):INDIRECT("AF"&amp;(ROW()+12*(($AO1473-1)*3+$AP1473)-ROW())/12+5),AT1473)</f>
        <v>0</v>
      </c>
      <c r="AV1473" s="304">
        <f ca="1">IF(AND(AR1473+AT1473&gt;0,AS1473+AU1473&gt;0),COUNTIF(AV$6:AV1472,"&gt;0")+1,0)</f>
        <v>0</v>
      </c>
    </row>
    <row r="1474" spans="41:48" x14ac:dyDescent="0.15">
      <c r="AO1474" s="304">
        <v>41</v>
      </c>
      <c r="AP1474" s="304">
        <v>3</v>
      </c>
      <c r="AQ1474" s="304">
        <v>5</v>
      </c>
      <c r="AR1474" s="306">
        <f ca="1">IF($AQ1474=1,IF(INDIRECT(ADDRESS(($AO1474-1)*3+$AP1474+5,$AQ1474+7))="",0,INDIRECT(ADDRESS(($AO1474-1)*3+$AP1474+5,$AQ1474+7))),IF(INDIRECT(ADDRESS(($AO1474-1)*3+$AP1474+5,$AQ1474+7))="",0,IF(COUNTIF(INDIRECT(ADDRESS(($AO1474-1)*36+($AP1474-1)*12+6,COLUMN())):INDIRECT(ADDRESS(($AO1474-1)*36+($AP1474-1)*12+$AQ1474+4,COLUMN())),INDIRECT(ADDRESS(($AO1474-1)*3+$AP1474+5,$AQ1474+7)))&gt;=1,0,INDIRECT(ADDRESS(($AO1474-1)*3+$AP1474+5,$AQ1474+7)))))</f>
        <v>0</v>
      </c>
      <c r="AS1474" s="304">
        <f ca="1">COUNTIF(INDIRECT("H"&amp;(ROW()+12*(($AO1474-1)*3+$AP1474)-ROW())/12+5):INDIRECT("S"&amp;(ROW()+12*(($AO1474-1)*3+$AP1474)-ROW())/12+5),AR1474)</f>
        <v>0</v>
      </c>
      <c r="AT1474" s="306">
        <f ca="1">IF($AQ1474=1,IF(INDIRECT(ADDRESS(($AO1474-1)*3+$AP1474+5,$AQ1474+20))="",0,INDIRECT(ADDRESS(($AO1474-1)*3+$AP1474+5,$AQ1474+20))),IF(INDIRECT(ADDRESS(($AO1474-1)*3+$AP1474+5,$AQ1474+20))="",0,IF(COUNTIF(INDIRECT(ADDRESS(($AO1474-1)*36+($AP1474-1)*12+6,COLUMN())):INDIRECT(ADDRESS(($AO1474-1)*36+($AP1474-1)*12+$AQ1474+4,COLUMN())),INDIRECT(ADDRESS(($AO1474-1)*3+$AP1474+5,$AQ1474+20)))&gt;=1,0,INDIRECT(ADDRESS(($AO1474-1)*3+$AP1474+5,$AQ1474+20)))))</f>
        <v>0</v>
      </c>
      <c r="AU1474" s="304">
        <f ca="1">COUNTIF(INDIRECT("U"&amp;(ROW()+12*(($AO1474-1)*3+$AP1474)-ROW())/12+5):INDIRECT("AF"&amp;(ROW()+12*(($AO1474-1)*3+$AP1474)-ROW())/12+5),AT1474)</f>
        <v>0</v>
      </c>
      <c r="AV1474" s="304">
        <f ca="1">IF(AND(AR1474+AT1474&gt;0,AS1474+AU1474&gt;0),COUNTIF(AV$6:AV1473,"&gt;0")+1,0)</f>
        <v>0</v>
      </c>
    </row>
    <row r="1475" spans="41:48" x14ac:dyDescent="0.15">
      <c r="AO1475" s="304">
        <v>41</v>
      </c>
      <c r="AP1475" s="304">
        <v>3</v>
      </c>
      <c r="AQ1475" s="304">
        <v>6</v>
      </c>
      <c r="AR1475" s="306">
        <f ca="1">IF($AQ1475=1,IF(INDIRECT(ADDRESS(($AO1475-1)*3+$AP1475+5,$AQ1475+7))="",0,INDIRECT(ADDRESS(($AO1475-1)*3+$AP1475+5,$AQ1475+7))),IF(INDIRECT(ADDRESS(($AO1475-1)*3+$AP1475+5,$AQ1475+7))="",0,IF(COUNTIF(INDIRECT(ADDRESS(($AO1475-1)*36+($AP1475-1)*12+6,COLUMN())):INDIRECT(ADDRESS(($AO1475-1)*36+($AP1475-1)*12+$AQ1475+4,COLUMN())),INDIRECT(ADDRESS(($AO1475-1)*3+$AP1475+5,$AQ1475+7)))&gt;=1,0,INDIRECT(ADDRESS(($AO1475-1)*3+$AP1475+5,$AQ1475+7)))))</f>
        <v>0</v>
      </c>
      <c r="AS1475" s="304">
        <f ca="1">COUNTIF(INDIRECT("H"&amp;(ROW()+12*(($AO1475-1)*3+$AP1475)-ROW())/12+5):INDIRECT("S"&amp;(ROW()+12*(($AO1475-1)*3+$AP1475)-ROW())/12+5),AR1475)</f>
        <v>0</v>
      </c>
      <c r="AT1475" s="306">
        <f ca="1">IF($AQ1475=1,IF(INDIRECT(ADDRESS(($AO1475-1)*3+$AP1475+5,$AQ1475+20))="",0,INDIRECT(ADDRESS(($AO1475-1)*3+$AP1475+5,$AQ1475+20))),IF(INDIRECT(ADDRESS(($AO1475-1)*3+$AP1475+5,$AQ1475+20))="",0,IF(COUNTIF(INDIRECT(ADDRESS(($AO1475-1)*36+($AP1475-1)*12+6,COLUMN())):INDIRECT(ADDRESS(($AO1475-1)*36+($AP1475-1)*12+$AQ1475+4,COLUMN())),INDIRECT(ADDRESS(($AO1475-1)*3+$AP1475+5,$AQ1475+20)))&gt;=1,0,INDIRECT(ADDRESS(($AO1475-1)*3+$AP1475+5,$AQ1475+20)))))</f>
        <v>0</v>
      </c>
      <c r="AU1475" s="304">
        <f ca="1">COUNTIF(INDIRECT("U"&amp;(ROW()+12*(($AO1475-1)*3+$AP1475)-ROW())/12+5):INDIRECT("AF"&amp;(ROW()+12*(($AO1475-1)*3+$AP1475)-ROW())/12+5),AT1475)</f>
        <v>0</v>
      </c>
      <c r="AV1475" s="304">
        <f ca="1">IF(AND(AR1475+AT1475&gt;0,AS1475+AU1475&gt;0),COUNTIF(AV$6:AV1474,"&gt;0")+1,0)</f>
        <v>0</v>
      </c>
    </row>
    <row r="1476" spans="41:48" x14ac:dyDescent="0.15">
      <c r="AO1476" s="304">
        <v>41</v>
      </c>
      <c r="AP1476" s="304">
        <v>3</v>
      </c>
      <c r="AQ1476" s="304">
        <v>7</v>
      </c>
      <c r="AR1476" s="306">
        <f ca="1">IF($AQ1476=1,IF(INDIRECT(ADDRESS(($AO1476-1)*3+$AP1476+5,$AQ1476+7))="",0,INDIRECT(ADDRESS(($AO1476-1)*3+$AP1476+5,$AQ1476+7))),IF(INDIRECT(ADDRESS(($AO1476-1)*3+$AP1476+5,$AQ1476+7))="",0,IF(COUNTIF(INDIRECT(ADDRESS(($AO1476-1)*36+($AP1476-1)*12+6,COLUMN())):INDIRECT(ADDRESS(($AO1476-1)*36+($AP1476-1)*12+$AQ1476+4,COLUMN())),INDIRECT(ADDRESS(($AO1476-1)*3+$AP1476+5,$AQ1476+7)))&gt;=1,0,INDIRECT(ADDRESS(($AO1476-1)*3+$AP1476+5,$AQ1476+7)))))</f>
        <v>0</v>
      </c>
      <c r="AS1476" s="304">
        <f ca="1">COUNTIF(INDIRECT("H"&amp;(ROW()+12*(($AO1476-1)*3+$AP1476)-ROW())/12+5):INDIRECT("S"&amp;(ROW()+12*(($AO1476-1)*3+$AP1476)-ROW())/12+5),AR1476)</f>
        <v>0</v>
      </c>
      <c r="AT1476" s="306">
        <f ca="1">IF($AQ1476=1,IF(INDIRECT(ADDRESS(($AO1476-1)*3+$AP1476+5,$AQ1476+20))="",0,INDIRECT(ADDRESS(($AO1476-1)*3+$AP1476+5,$AQ1476+20))),IF(INDIRECT(ADDRESS(($AO1476-1)*3+$AP1476+5,$AQ1476+20))="",0,IF(COUNTIF(INDIRECT(ADDRESS(($AO1476-1)*36+($AP1476-1)*12+6,COLUMN())):INDIRECT(ADDRESS(($AO1476-1)*36+($AP1476-1)*12+$AQ1476+4,COLUMN())),INDIRECT(ADDRESS(($AO1476-1)*3+$AP1476+5,$AQ1476+20)))&gt;=1,0,INDIRECT(ADDRESS(($AO1476-1)*3+$AP1476+5,$AQ1476+20)))))</f>
        <v>0</v>
      </c>
      <c r="AU1476" s="304">
        <f ca="1">COUNTIF(INDIRECT("U"&amp;(ROW()+12*(($AO1476-1)*3+$AP1476)-ROW())/12+5):INDIRECT("AF"&amp;(ROW()+12*(($AO1476-1)*3+$AP1476)-ROW())/12+5),AT1476)</f>
        <v>0</v>
      </c>
      <c r="AV1476" s="304">
        <f ca="1">IF(AND(AR1476+AT1476&gt;0,AS1476+AU1476&gt;0),COUNTIF(AV$6:AV1475,"&gt;0")+1,0)</f>
        <v>0</v>
      </c>
    </row>
    <row r="1477" spans="41:48" x14ac:dyDescent="0.15">
      <c r="AO1477" s="304">
        <v>41</v>
      </c>
      <c r="AP1477" s="304">
        <v>3</v>
      </c>
      <c r="AQ1477" s="304">
        <v>8</v>
      </c>
      <c r="AR1477" s="306">
        <f ca="1">IF($AQ1477=1,IF(INDIRECT(ADDRESS(($AO1477-1)*3+$AP1477+5,$AQ1477+7))="",0,INDIRECT(ADDRESS(($AO1477-1)*3+$AP1477+5,$AQ1477+7))),IF(INDIRECT(ADDRESS(($AO1477-1)*3+$AP1477+5,$AQ1477+7))="",0,IF(COUNTIF(INDIRECT(ADDRESS(($AO1477-1)*36+($AP1477-1)*12+6,COLUMN())):INDIRECT(ADDRESS(($AO1477-1)*36+($AP1477-1)*12+$AQ1477+4,COLUMN())),INDIRECT(ADDRESS(($AO1477-1)*3+$AP1477+5,$AQ1477+7)))&gt;=1,0,INDIRECT(ADDRESS(($AO1477-1)*3+$AP1477+5,$AQ1477+7)))))</f>
        <v>0</v>
      </c>
      <c r="AS1477" s="304">
        <f ca="1">COUNTIF(INDIRECT("H"&amp;(ROW()+12*(($AO1477-1)*3+$AP1477)-ROW())/12+5):INDIRECT("S"&amp;(ROW()+12*(($AO1477-1)*3+$AP1477)-ROW())/12+5),AR1477)</f>
        <v>0</v>
      </c>
      <c r="AT1477" s="306">
        <f ca="1">IF($AQ1477=1,IF(INDIRECT(ADDRESS(($AO1477-1)*3+$AP1477+5,$AQ1477+20))="",0,INDIRECT(ADDRESS(($AO1477-1)*3+$AP1477+5,$AQ1477+20))),IF(INDIRECT(ADDRESS(($AO1477-1)*3+$AP1477+5,$AQ1477+20))="",0,IF(COUNTIF(INDIRECT(ADDRESS(($AO1477-1)*36+($AP1477-1)*12+6,COLUMN())):INDIRECT(ADDRESS(($AO1477-1)*36+($AP1477-1)*12+$AQ1477+4,COLUMN())),INDIRECT(ADDRESS(($AO1477-1)*3+$AP1477+5,$AQ1477+20)))&gt;=1,0,INDIRECT(ADDRESS(($AO1477-1)*3+$AP1477+5,$AQ1477+20)))))</f>
        <v>0</v>
      </c>
      <c r="AU1477" s="304">
        <f ca="1">COUNTIF(INDIRECT("U"&amp;(ROW()+12*(($AO1477-1)*3+$AP1477)-ROW())/12+5):INDIRECT("AF"&amp;(ROW()+12*(($AO1477-1)*3+$AP1477)-ROW())/12+5),AT1477)</f>
        <v>0</v>
      </c>
      <c r="AV1477" s="304">
        <f ca="1">IF(AND(AR1477+AT1477&gt;0,AS1477+AU1477&gt;0),COUNTIF(AV$6:AV1476,"&gt;0")+1,0)</f>
        <v>0</v>
      </c>
    </row>
    <row r="1478" spans="41:48" x14ac:dyDescent="0.15">
      <c r="AO1478" s="304">
        <v>41</v>
      </c>
      <c r="AP1478" s="304">
        <v>3</v>
      </c>
      <c r="AQ1478" s="304">
        <v>9</v>
      </c>
      <c r="AR1478" s="306">
        <f ca="1">IF($AQ1478=1,IF(INDIRECT(ADDRESS(($AO1478-1)*3+$AP1478+5,$AQ1478+7))="",0,INDIRECT(ADDRESS(($AO1478-1)*3+$AP1478+5,$AQ1478+7))),IF(INDIRECT(ADDRESS(($AO1478-1)*3+$AP1478+5,$AQ1478+7))="",0,IF(COUNTIF(INDIRECT(ADDRESS(($AO1478-1)*36+($AP1478-1)*12+6,COLUMN())):INDIRECT(ADDRESS(($AO1478-1)*36+($AP1478-1)*12+$AQ1478+4,COLUMN())),INDIRECT(ADDRESS(($AO1478-1)*3+$AP1478+5,$AQ1478+7)))&gt;=1,0,INDIRECT(ADDRESS(($AO1478-1)*3+$AP1478+5,$AQ1478+7)))))</f>
        <v>0</v>
      </c>
      <c r="AS1478" s="304">
        <f ca="1">COUNTIF(INDIRECT("H"&amp;(ROW()+12*(($AO1478-1)*3+$AP1478)-ROW())/12+5):INDIRECT("S"&amp;(ROW()+12*(($AO1478-1)*3+$AP1478)-ROW())/12+5),AR1478)</f>
        <v>0</v>
      </c>
      <c r="AT1478" s="306">
        <f ca="1">IF($AQ1478=1,IF(INDIRECT(ADDRESS(($AO1478-1)*3+$AP1478+5,$AQ1478+20))="",0,INDIRECT(ADDRESS(($AO1478-1)*3+$AP1478+5,$AQ1478+20))),IF(INDIRECT(ADDRESS(($AO1478-1)*3+$AP1478+5,$AQ1478+20))="",0,IF(COUNTIF(INDIRECT(ADDRESS(($AO1478-1)*36+($AP1478-1)*12+6,COLUMN())):INDIRECT(ADDRESS(($AO1478-1)*36+($AP1478-1)*12+$AQ1478+4,COLUMN())),INDIRECT(ADDRESS(($AO1478-1)*3+$AP1478+5,$AQ1478+20)))&gt;=1,0,INDIRECT(ADDRESS(($AO1478-1)*3+$AP1478+5,$AQ1478+20)))))</f>
        <v>0</v>
      </c>
      <c r="AU1478" s="304">
        <f ca="1">COUNTIF(INDIRECT("U"&amp;(ROW()+12*(($AO1478-1)*3+$AP1478)-ROW())/12+5):INDIRECT("AF"&amp;(ROW()+12*(($AO1478-1)*3+$AP1478)-ROW())/12+5),AT1478)</f>
        <v>0</v>
      </c>
      <c r="AV1478" s="304">
        <f ca="1">IF(AND(AR1478+AT1478&gt;0,AS1478+AU1478&gt;0),COUNTIF(AV$6:AV1477,"&gt;0")+1,0)</f>
        <v>0</v>
      </c>
    </row>
    <row r="1479" spans="41:48" x14ac:dyDescent="0.15">
      <c r="AO1479" s="304">
        <v>41</v>
      </c>
      <c r="AP1479" s="304">
        <v>3</v>
      </c>
      <c r="AQ1479" s="304">
        <v>10</v>
      </c>
      <c r="AR1479" s="306">
        <f ca="1">IF($AQ1479=1,IF(INDIRECT(ADDRESS(($AO1479-1)*3+$AP1479+5,$AQ1479+7))="",0,INDIRECT(ADDRESS(($AO1479-1)*3+$AP1479+5,$AQ1479+7))),IF(INDIRECT(ADDRESS(($AO1479-1)*3+$AP1479+5,$AQ1479+7))="",0,IF(COUNTIF(INDIRECT(ADDRESS(($AO1479-1)*36+($AP1479-1)*12+6,COLUMN())):INDIRECT(ADDRESS(($AO1479-1)*36+($AP1479-1)*12+$AQ1479+4,COLUMN())),INDIRECT(ADDRESS(($AO1479-1)*3+$AP1479+5,$AQ1479+7)))&gt;=1,0,INDIRECT(ADDRESS(($AO1479-1)*3+$AP1479+5,$AQ1479+7)))))</f>
        <v>0</v>
      </c>
      <c r="AS1479" s="304">
        <f ca="1">COUNTIF(INDIRECT("H"&amp;(ROW()+12*(($AO1479-1)*3+$AP1479)-ROW())/12+5):INDIRECT("S"&amp;(ROW()+12*(($AO1479-1)*3+$AP1479)-ROW())/12+5),AR1479)</f>
        <v>0</v>
      </c>
      <c r="AT1479" s="306">
        <f ca="1">IF($AQ1479=1,IF(INDIRECT(ADDRESS(($AO1479-1)*3+$AP1479+5,$AQ1479+20))="",0,INDIRECT(ADDRESS(($AO1479-1)*3+$AP1479+5,$AQ1479+20))),IF(INDIRECT(ADDRESS(($AO1479-1)*3+$AP1479+5,$AQ1479+20))="",0,IF(COUNTIF(INDIRECT(ADDRESS(($AO1479-1)*36+($AP1479-1)*12+6,COLUMN())):INDIRECT(ADDRESS(($AO1479-1)*36+($AP1479-1)*12+$AQ1479+4,COLUMN())),INDIRECT(ADDRESS(($AO1479-1)*3+$AP1479+5,$AQ1479+20)))&gt;=1,0,INDIRECT(ADDRESS(($AO1479-1)*3+$AP1479+5,$AQ1479+20)))))</f>
        <v>0</v>
      </c>
      <c r="AU1479" s="304">
        <f ca="1">COUNTIF(INDIRECT("U"&amp;(ROW()+12*(($AO1479-1)*3+$AP1479)-ROW())/12+5):INDIRECT("AF"&amp;(ROW()+12*(($AO1479-1)*3+$AP1479)-ROW())/12+5),AT1479)</f>
        <v>0</v>
      </c>
      <c r="AV1479" s="304">
        <f ca="1">IF(AND(AR1479+AT1479&gt;0,AS1479+AU1479&gt;0),COUNTIF(AV$6:AV1478,"&gt;0")+1,0)</f>
        <v>0</v>
      </c>
    </row>
    <row r="1480" spans="41:48" x14ac:dyDescent="0.15">
      <c r="AO1480" s="304">
        <v>41</v>
      </c>
      <c r="AP1480" s="304">
        <v>3</v>
      </c>
      <c r="AQ1480" s="304">
        <v>11</v>
      </c>
      <c r="AR1480" s="306">
        <f ca="1">IF($AQ1480=1,IF(INDIRECT(ADDRESS(($AO1480-1)*3+$AP1480+5,$AQ1480+7))="",0,INDIRECT(ADDRESS(($AO1480-1)*3+$AP1480+5,$AQ1480+7))),IF(INDIRECT(ADDRESS(($AO1480-1)*3+$AP1480+5,$AQ1480+7))="",0,IF(COUNTIF(INDIRECT(ADDRESS(($AO1480-1)*36+($AP1480-1)*12+6,COLUMN())):INDIRECT(ADDRESS(($AO1480-1)*36+($AP1480-1)*12+$AQ1480+4,COLUMN())),INDIRECT(ADDRESS(($AO1480-1)*3+$AP1480+5,$AQ1480+7)))&gt;=1,0,INDIRECT(ADDRESS(($AO1480-1)*3+$AP1480+5,$AQ1480+7)))))</f>
        <v>0</v>
      </c>
      <c r="AS1480" s="304">
        <f ca="1">COUNTIF(INDIRECT("H"&amp;(ROW()+12*(($AO1480-1)*3+$AP1480)-ROW())/12+5):INDIRECT("S"&amp;(ROW()+12*(($AO1480-1)*3+$AP1480)-ROW())/12+5),AR1480)</f>
        <v>0</v>
      </c>
      <c r="AT1480" s="306">
        <f ca="1">IF($AQ1480=1,IF(INDIRECT(ADDRESS(($AO1480-1)*3+$AP1480+5,$AQ1480+20))="",0,INDIRECT(ADDRESS(($AO1480-1)*3+$AP1480+5,$AQ1480+20))),IF(INDIRECT(ADDRESS(($AO1480-1)*3+$AP1480+5,$AQ1480+20))="",0,IF(COUNTIF(INDIRECT(ADDRESS(($AO1480-1)*36+($AP1480-1)*12+6,COLUMN())):INDIRECT(ADDRESS(($AO1480-1)*36+($AP1480-1)*12+$AQ1480+4,COLUMN())),INDIRECT(ADDRESS(($AO1480-1)*3+$AP1480+5,$AQ1480+20)))&gt;=1,0,INDIRECT(ADDRESS(($AO1480-1)*3+$AP1480+5,$AQ1480+20)))))</f>
        <v>0</v>
      </c>
      <c r="AU1480" s="304">
        <f ca="1">COUNTIF(INDIRECT("U"&amp;(ROW()+12*(($AO1480-1)*3+$AP1480)-ROW())/12+5):INDIRECT("AF"&amp;(ROW()+12*(($AO1480-1)*3+$AP1480)-ROW())/12+5),AT1480)</f>
        <v>0</v>
      </c>
      <c r="AV1480" s="304">
        <f ca="1">IF(AND(AR1480+AT1480&gt;0,AS1480+AU1480&gt;0),COUNTIF(AV$6:AV1479,"&gt;0")+1,0)</f>
        <v>0</v>
      </c>
    </row>
    <row r="1481" spans="41:48" x14ac:dyDescent="0.15">
      <c r="AO1481" s="304">
        <v>41</v>
      </c>
      <c r="AP1481" s="304">
        <v>3</v>
      </c>
      <c r="AQ1481" s="304">
        <v>12</v>
      </c>
      <c r="AR1481" s="306">
        <f ca="1">IF($AQ1481=1,IF(INDIRECT(ADDRESS(($AO1481-1)*3+$AP1481+5,$AQ1481+7))="",0,INDIRECT(ADDRESS(($AO1481-1)*3+$AP1481+5,$AQ1481+7))),IF(INDIRECT(ADDRESS(($AO1481-1)*3+$AP1481+5,$AQ1481+7))="",0,IF(COUNTIF(INDIRECT(ADDRESS(($AO1481-1)*36+($AP1481-1)*12+6,COLUMN())):INDIRECT(ADDRESS(($AO1481-1)*36+($AP1481-1)*12+$AQ1481+4,COLUMN())),INDIRECT(ADDRESS(($AO1481-1)*3+$AP1481+5,$AQ1481+7)))&gt;=1,0,INDIRECT(ADDRESS(($AO1481-1)*3+$AP1481+5,$AQ1481+7)))))</f>
        <v>0</v>
      </c>
      <c r="AS1481" s="304">
        <f ca="1">COUNTIF(INDIRECT("H"&amp;(ROW()+12*(($AO1481-1)*3+$AP1481)-ROW())/12+5):INDIRECT("S"&amp;(ROW()+12*(($AO1481-1)*3+$AP1481)-ROW())/12+5),AR1481)</f>
        <v>0</v>
      </c>
      <c r="AT1481" s="306">
        <f ca="1">IF($AQ1481=1,IF(INDIRECT(ADDRESS(($AO1481-1)*3+$AP1481+5,$AQ1481+20))="",0,INDIRECT(ADDRESS(($AO1481-1)*3+$AP1481+5,$AQ1481+20))),IF(INDIRECT(ADDRESS(($AO1481-1)*3+$AP1481+5,$AQ1481+20))="",0,IF(COUNTIF(INDIRECT(ADDRESS(($AO1481-1)*36+($AP1481-1)*12+6,COLUMN())):INDIRECT(ADDRESS(($AO1481-1)*36+($AP1481-1)*12+$AQ1481+4,COLUMN())),INDIRECT(ADDRESS(($AO1481-1)*3+$AP1481+5,$AQ1481+20)))&gt;=1,0,INDIRECT(ADDRESS(($AO1481-1)*3+$AP1481+5,$AQ1481+20)))))</f>
        <v>0</v>
      </c>
      <c r="AU1481" s="304">
        <f ca="1">COUNTIF(INDIRECT("U"&amp;(ROW()+12*(($AO1481-1)*3+$AP1481)-ROW())/12+5):INDIRECT("AF"&amp;(ROW()+12*(($AO1481-1)*3+$AP1481)-ROW())/12+5),AT1481)</f>
        <v>0</v>
      </c>
      <c r="AV1481" s="304">
        <f ca="1">IF(AND(AR1481+AT1481&gt;0,AS1481+AU1481&gt;0),COUNTIF(AV$6:AV1480,"&gt;0")+1,0)</f>
        <v>0</v>
      </c>
    </row>
    <row r="1482" spans="41:48" x14ac:dyDescent="0.15">
      <c r="AO1482" s="304">
        <v>42</v>
      </c>
      <c r="AP1482" s="304">
        <v>1</v>
      </c>
      <c r="AQ1482" s="304">
        <v>1</v>
      </c>
      <c r="AR1482" s="306">
        <f ca="1">IF($AQ1482=1,IF(INDIRECT(ADDRESS(($AO1482-1)*3+$AP1482+5,$AQ1482+7))="",0,INDIRECT(ADDRESS(($AO1482-1)*3+$AP1482+5,$AQ1482+7))),IF(INDIRECT(ADDRESS(($AO1482-1)*3+$AP1482+5,$AQ1482+7))="",0,IF(COUNTIF(INDIRECT(ADDRESS(($AO1482-1)*36+($AP1482-1)*12+6,COLUMN())):INDIRECT(ADDRESS(($AO1482-1)*36+($AP1482-1)*12+$AQ1482+4,COLUMN())),INDIRECT(ADDRESS(($AO1482-1)*3+$AP1482+5,$AQ1482+7)))&gt;=1,0,INDIRECT(ADDRESS(($AO1482-1)*3+$AP1482+5,$AQ1482+7)))))</f>
        <v>0</v>
      </c>
      <c r="AS1482" s="304">
        <f ca="1">COUNTIF(INDIRECT("H"&amp;(ROW()+12*(($AO1482-1)*3+$AP1482)-ROW())/12+5):INDIRECT("S"&amp;(ROW()+12*(($AO1482-1)*3+$AP1482)-ROW())/12+5),AR1482)</f>
        <v>0</v>
      </c>
      <c r="AT1482" s="306">
        <f ca="1">IF($AQ1482=1,IF(INDIRECT(ADDRESS(($AO1482-1)*3+$AP1482+5,$AQ1482+20))="",0,INDIRECT(ADDRESS(($AO1482-1)*3+$AP1482+5,$AQ1482+20))),IF(INDIRECT(ADDRESS(($AO1482-1)*3+$AP1482+5,$AQ1482+20))="",0,IF(COUNTIF(INDIRECT(ADDRESS(($AO1482-1)*36+($AP1482-1)*12+6,COLUMN())):INDIRECT(ADDRESS(($AO1482-1)*36+($AP1482-1)*12+$AQ1482+4,COLUMN())),INDIRECT(ADDRESS(($AO1482-1)*3+$AP1482+5,$AQ1482+20)))&gt;=1,0,INDIRECT(ADDRESS(($AO1482-1)*3+$AP1482+5,$AQ1482+20)))))</f>
        <v>0</v>
      </c>
      <c r="AU1482" s="304">
        <f ca="1">COUNTIF(INDIRECT("U"&amp;(ROW()+12*(($AO1482-1)*3+$AP1482)-ROW())/12+5):INDIRECT("AF"&amp;(ROW()+12*(($AO1482-1)*3+$AP1482)-ROW())/12+5),AT1482)</f>
        <v>0</v>
      </c>
      <c r="AV1482" s="304">
        <f ca="1">IF(AND(AR1482+AT1482&gt;0,AS1482+AU1482&gt;0),COUNTIF(AV$6:AV1481,"&gt;0")+1,0)</f>
        <v>0</v>
      </c>
    </row>
    <row r="1483" spans="41:48" x14ac:dyDescent="0.15">
      <c r="AO1483" s="304">
        <v>42</v>
      </c>
      <c r="AP1483" s="304">
        <v>1</v>
      </c>
      <c r="AQ1483" s="304">
        <v>2</v>
      </c>
      <c r="AR1483" s="306">
        <f ca="1">IF($AQ1483=1,IF(INDIRECT(ADDRESS(($AO1483-1)*3+$AP1483+5,$AQ1483+7))="",0,INDIRECT(ADDRESS(($AO1483-1)*3+$AP1483+5,$AQ1483+7))),IF(INDIRECT(ADDRESS(($AO1483-1)*3+$AP1483+5,$AQ1483+7))="",0,IF(COUNTIF(INDIRECT(ADDRESS(($AO1483-1)*36+($AP1483-1)*12+6,COLUMN())):INDIRECT(ADDRESS(($AO1483-1)*36+($AP1483-1)*12+$AQ1483+4,COLUMN())),INDIRECT(ADDRESS(($AO1483-1)*3+$AP1483+5,$AQ1483+7)))&gt;=1,0,INDIRECT(ADDRESS(($AO1483-1)*3+$AP1483+5,$AQ1483+7)))))</f>
        <v>0</v>
      </c>
      <c r="AS1483" s="304">
        <f ca="1">COUNTIF(INDIRECT("H"&amp;(ROW()+12*(($AO1483-1)*3+$AP1483)-ROW())/12+5):INDIRECT("S"&amp;(ROW()+12*(($AO1483-1)*3+$AP1483)-ROW())/12+5),AR1483)</f>
        <v>0</v>
      </c>
      <c r="AT1483" s="306">
        <f ca="1">IF($AQ1483=1,IF(INDIRECT(ADDRESS(($AO1483-1)*3+$AP1483+5,$AQ1483+20))="",0,INDIRECT(ADDRESS(($AO1483-1)*3+$AP1483+5,$AQ1483+20))),IF(INDIRECT(ADDRESS(($AO1483-1)*3+$AP1483+5,$AQ1483+20))="",0,IF(COUNTIF(INDIRECT(ADDRESS(($AO1483-1)*36+($AP1483-1)*12+6,COLUMN())):INDIRECT(ADDRESS(($AO1483-1)*36+($AP1483-1)*12+$AQ1483+4,COLUMN())),INDIRECT(ADDRESS(($AO1483-1)*3+$AP1483+5,$AQ1483+20)))&gt;=1,0,INDIRECT(ADDRESS(($AO1483-1)*3+$AP1483+5,$AQ1483+20)))))</f>
        <v>0</v>
      </c>
      <c r="AU1483" s="304">
        <f ca="1">COUNTIF(INDIRECT("U"&amp;(ROW()+12*(($AO1483-1)*3+$AP1483)-ROW())/12+5):INDIRECT("AF"&amp;(ROW()+12*(($AO1483-1)*3+$AP1483)-ROW())/12+5),AT1483)</f>
        <v>0</v>
      </c>
      <c r="AV1483" s="304">
        <f ca="1">IF(AND(AR1483+AT1483&gt;0,AS1483+AU1483&gt;0),COUNTIF(AV$6:AV1482,"&gt;0")+1,0)</f>
        <v>0</v>
      </c>
    </row>
    <row r="1484" spans="41:48" x14ac:dyDescent="0.15">
      <c r="AO1484" s="304">
        <v>42</v>
      </c>
      <c r="AP1484" s="304">
        <v>1</v>
      </c>
      <c r="AQ1484" s="304">
        <v>3</v>
      </c>
      <c r="AR1484" s="306">
        <f ca="1">IF($AQ1484=1,IF(INDIRECT(ADDRESS(($AO1484-1)*3+$AP1484+5,$AQ1484+7))="",0,INDIRECT(ADDRESS(($AO1484-1)*3+$AP1484+5,$AQ1484+7))),IF(INDIRECT(ADDRESS(($AO1484-1)*3+$AP1484+5,$AQ1484+7))="",0,IF(COUNTIF(INDIRECT(ADDRESS(($AO1484-1)*36+($AP1484-1)*12+6,COLUMN())):INDIRECT(ADDRESS(($AO1484-1)*36+($AP1484-1)*12+$AQ1484+4,COLUMN())),INDIRECT(ADDRESS(($AO1484-1)*3+$AP1484+5,$AQ1484+7)))&gt;=1,0,INDIRECT(ADDRESS(($AO1484-1)*3+$AP1484+5,$AQ1484+7)))))</f>
        <v>0</v>
      </c>
      <c r="AS1484" s="304">
        <f ca="1">COUNTIF(INDIRECT("H"&amp;(ROW()+12*(($AO1484-1)*3+$AP1484)-ROW())/12+5):INDIRECT("S"&amp;(ROW()+12*(($AO1484-1)*3+$AP1484)-ROW())/12+5),AR1484)</f>
        <v>0</v>
      </c>
      <c r="AT1484" s="306">
        <f ca="1">IF($AQ1484=1,IF(INDIRECT(ADDRESS(($AO1484-1)*3+$AP1484+5,$AQ1484+20))="",0,INDIRECT(ADDRESS(($AO1484-1)*3+$AP1484+5,$AQ1484+20))),IF(INDIRECT(ADDRESS(($AO1484-1)*3+$AP1484+5,$AQ1484+20))="",0,IF(COUNTIF(INDIRECT(ADDRESS(($AO1484-1)*36+($AP1484-1)*12+6,COLUMN())):INDIRECT(ADDRESS(($AO1484-1)*36+($AP1484-1)*12+$AQ1484+4,COLUMN())),INDIRECT(ADDRESS(($AO1484-1)*3+$AP1484+5,$AQ1484+20)))&gt;=1,0,INDIRECT(ADDRESS(($AO1484-1)*3+$AP1484+5,$AQ1484+20)))))</f>
        <v>0</v>
      </c>
      <c r="AU1484" s="304">
        <f ca="1">COUNTIF(INDIRECT("U"&amp;(ROW()+12*(($AO1484-1)*3+$AP1484)-ROW())/12+5):INDIRECT("AF"&amp;(ROW()+12*(($AO1484-1)*3+$AP1484)-ROW())/12+5),AT1484)</f>
        <v>0</v>
      </c>
      <c r="AV1484" s="304">
        <f ca="1">IF(AND(AR1484+AT1484&gt;0,AS1484+AU1484&gt;0),COUNTIF(AV$6:AV1483,"&gt;0")+1,0)</f>
        <v>0</v>
      </c>
    </row>
    <row r="1485" spans="41:48" x14ac:dyDescent="0.15">
      <c r="AO1485" s="304">
        <v>42</v>
      </c>
      <c r="AP1485" s="304">
        <v>1</v>
      </c>
      <c r="AQ1485" s="304">
        <v>4</v>
      </c>
      <c r="AR1485" s="306">
        <f ca="1">IF($AQ1485=1,IF(INDIRECT(ADDRESS(($AO1485-1)*3+$AP1485+5,$AQ1485+7))="",0,INDIRECT(ADDRESS(($AO1485-1)*3+$AP1485+5,$AQ1485+7))),IF(INDIRECT(ADDRESS(($AO1485-1)*3+$AP1485+5,$AQ1485+7))="",0,IF(COUNTIF(INDIRECT(ADDRESS(($AO1485-1)*36+($AP1485-1)*12+6,COLUMN())):INDIRECT(ADDRESS(($AO1485-1)*36+($AP1485-1)*12+$AQ1485+4,COLUMN())),INDIRECT(ADDRESS(($AO1485-1)*3+$AP1485+5,$AQ1485+7)))&gt;=1,0,INDIRECT(ADDRESS(($AO1485-1)*3+$AP1485+5,$AQ1485+7)))))</f>
        <v>0</v>
      </c>
      <c r="AS1485" s="304">
        <f ca="1">COUNTIF(INDIRECT("H"&amp;(ROW()+12*(($AO1485-1)*3+$AP1485)-ROW())/12+5):INDIRECT("S"&amp;(ROW()+12*(($AO1485-1)*3+$AP1485)-ROW())/12+5),AR1485)</f>
        <v>0</v>
      </c>
      <c r="AT1485" s="306">
        <f ca="1">IF($AQ1485=1,IF(INDIRECT(ADDRESS(($AO1485-1)*3+$AP1485+5,$AQ1485+20))="",0,INDIRECT(ADDRESS(($AO1485-1)*3+$AP1485+5,$AQ1485+20))),IF(INDIRECT(ADDRESS(($AO1485-1)*3+$AP1485+5,$AQ1485+20))="",0,IF(COUNTIF(INDIRECT(ADDRESS(($AO1485-1)*36+($AP1485-1)*12+6,COLUMN())):INDIRECT(ADDRESS(($AO1485-1)*36+($AP1485-1)*12+$AQ1485+4,COLUMN())),INDIRECT(ADDRESS(($AO1485-1)*3+$AP1485+5,$AQ1485+20)))&gt;=1,0,INDIRECT(ADDRESS(($AO1485-1)*3+$AP1485+5,$AQ1485+20)))))</f>
        <v>0</v>
      </c>
      <c r="AU1485" s="304">
        <f ca="1">COUNTIF(INDIRECT("U"&amp;(ROW()+12*(($AO1485-1)*3+$AP1485)-ROW())/12+5):INDIRECT("AF"&amp;(ROW()+12*(($AO1485-1)*3+$AP1485)-ROW())/12+5),AT1485)</f>
        <v>0</v>
      </c>
      <c r="AV1485" s="304">
        <f ca="1">IF(AND(AR1485+AT1485&gt;0,AS1485+AU1485&gt;0),COUNTIF(AV$6:AV1484,"&gt;0")+1,0)</f>
        <v>0</v>
      </c>
    </row>
    <row r="1486" spans="41:48" x14ac:dyDescent="0.15">
      <c r="AO1486" s="304">
        <v>42</v>
      </c>
      <c r="AP1486" s="304">
        <v>1</v>
      </c>
      <c r="AQ1486" s="304">
        <v>5</v>
      </c>
      <c r="AR1486" s="306">
        <f ca="1">IF($AQ1486=1,IF(INDIRECT(ADDRESS(($AO1486-1)*3+$AP1486+5,$AQ1486+7))="",0,INDIRECT(ADDRESS(($AO1486-1)*3+$AP1486+5,$AQ1486+7))),IF(INDIRECT(ADDRESS(($AO1486-1)*3+$AP1486+5,$AQ1486+7))="",0,IF(COUNTIF(INDIRECT(ADDRESS(($AO1486-1)*36+($AP1486-1)*12+6,COLUMN())):INDIRECT(ADDRESS(($AO1486-1)*36+($AP1486-1)*12+$AQ1486+4,COLUMN())),INDIRECT(ADDRESS(($AO1486-1)*3+$AP1486+5,$AQ1486+7)))&gt;=1,0,INDIRECT(ADDRESS(($AO1486-1)*3+$AP1486+5,$AQ1486+7)))))</f>
        <v>0</v>
      </c>
      <c r="AS1486" s="304">
        <f ca="1">COUNTIF(INDIRECT("H"&amp;(ROW()+12*(($AO1486-1)*3+$AP1486)-ROW())/12+5):INDIRECT("S"&amp;(ROW()+12*(($AO1486-1)*3+$AP1486)-ROW())/12+5),AR1486)</f>
        <v>0</v>
      </c>
      <c r="AT1486" s="306">
        <f ca="1">IF($AQ1486=1,IF(INDIRECT(ADDRESS(($AO1486-1)*3+$AP1486+5,$AQ1486+20))="",0,INDIRECT(ADDRESS(($AO1486-1)*3+$AP1486+5,$AQ1486+20))),IF(INDIRECT(ADDRESS(($AO1486-1)*3+$AP1486+5,$AQ1486+20))="",0,IF(COUNTIF(INDIRECT(ADDRESS(($AO1486-1)*36+($AP1486-1)*12+6,COLUMN())):INDIRECT(ADDRESS(($AO1486-1)*36+($AP1486-1)*12+$AQ1486+4,COLUMN())),INDIRECT(ADDRESS(($AO1486-1)*3+$AP1486+5,$AQ1486+20)))&gt;=1,0,INDIRECT(ADDRESS(($AO1486-1)*3+$AP1486+5,$AQ1486+20)))))</f>
        <v>0</v>
      </c>
      <c r="AU1486" s="304">
        <f ca="1">COUNTIF(INDIRECT("U"&amp;(ROW()+12*(($AO1486-1)*3+$AP1486)-ROW())/12+5):INDIRECT("AF"&amp;(ROW()+12*(($AO1486-1)*3+$AP1486)-ROW())/12+5),AT1486)</f>
        <v>0</v>
      </c>
      <c r="AV1486" s="304">
        <f ca="1">IF(AND(AR1486+AT1486&gt;0,AS1486+AU1486&gt;0),COUNTIF(AV$6:AV1485,"&gt;0")+1,0)</f>
        <v>0</v>
      </c>
    </row>
    <row r="1487" spans="41:48" x14ac:dyDescent="0.15">
      <c r="AO1487" s="304">
        <v>42</v>
      </c>
      <c r="AP1487" s="304">
        <v>1</v>
      </c>
      <c r="AQ1487" s="304">
        <v>6</v>
      </c>
      <c r="AR1487" s="306">
        <f ca="1">IF($AQ1487=1,IF(INDIRECT(ADDRESS(($AO1487-1)*3+$AP1487+5,$AQ1487+7))="",0,INDIRECT(ADDRESS(($AO1487-1)*3+$AP1487+5,$AQ1487+7))),IF(INDIRECT(ADDRESS(($AO1487-1)*3+$AP1487+5,$AQ1487+7))="",0,IF(COUNTIF(INDIRECT(ADDRESS(($AO1487-1)*36+($AP1487-1)*12+6,COLUMN())):INDIRECT(ADDRESS(($AO1487-1)*36+($AP1487-1)*12+$AQ1487+4,COLUMN())),INDIRECT(ADDRESS(($AO1487-1)*3+$AP1487+5,$AQ1487+7)))&gt;=1,0,INDIRECT(ADDRESS(($AO1487-1)*3+$AP1487+5,$AQ1487+7)))))</f>
        <v>0</v>
      </c>
      <c r="AS1487" s="304">
        <f ca="1">COUNTIF(INDIRECT("H"&amp;(ROW()+12*(($AO1487-1)*3+$AP1487)-ROW())/12+5):INDIRECT("S"&amp;(ROW()+12*(($AO1487-1)*3+$AP1487)-ROW())/12+5),AR1487)</f>
        <v>0</v>
      </c>
      <c r="AT1487" s="306">
        <f ca="1">IF($AQ1487=1,IF(INDIRECT(ADDRESS(($AO1487-1)*3+$AP1487+5,$AQ1487+20))="",0,INDIRECT(ADDRESS(($AO1487-1)*3+$AP1487+5,$AQ1487+20))),IF(INDIRECT(ADDRESS(($AO1487-1)*3+$AP1487+5,$AQ1487+20))="",0,IF(COUNTIF(INDIRECT(ADDRESS(($AO1487-1)*36+($AP1487-1)*12+6,COLUMN())):INDIRECT(ADDRESS(($AO1487-1)*36+($AP1487-1)*12+$AQ1487+4,COLUMN())),INDIRECT(ADDRESS(($AO1487-1)*3+$AP1487+5,$AQ1487+20)))&gt;=1,0,INDIRECT(ADDRESS(($AO1487-1)*3+$AP1487+5,$AQ1487+20)))))</f>
        <v>0</v>
      </c>
      <c r="AU1487" s="304">
        <f ca="1">COUNTIF(INDIRECT("U"&amp;(ROW()+12*(($AO1487-1)*3+$AP1487)-ROW())/12+5):INDIRECT("AF"&amp;(ROW()+12*(($AO1487-1)*3+$AP1487)-ROW())/12+5),AT1487)</f>
        <v>0</v>
      </c>
      <c r="AV1487" s="304">
        <f ca="1">IF(AND(AR1487+AT1487&gt;0,AS1487+AU1487&gt;0),COUNTIF(AV$6:AV1486,"&gt;0")+1,0)</f>
        <v>0</v>
      </c>
    </row>
    <row r="1488" spans="41:48" x14ac:dyDescent="0.15">
      <c r="AO1488" s="304">
        <v>42</v>
      </c>
      <c r="AP1488" s="304">
        <v>1</v>
      </c>
      <c r="AQ1488" s="304">
        <v>7</v>
      </c>
      <c r="AR1488" s="306">
        <f ca="1">IF($AQ1488=1,IF(INDIRECT(ADDRESS(($AO1488-1)*3+$AP1488+5,$AQ1488+7))="",0,INDIRECT(ADDRESS(($AO1488-1)*3+$AP1488+5,$AQ1488+7))),IF(INDIRECT(ADDRESS(($AO1488-1)*3+$AP1488+5,$AQ1488+7))="",0,IF(COUNTIF(INDIRECT(ADDRESS(($AO1488-1)*36+($AP1488-1)*12+6,COLUMN())):INDIRECT(ADDRESS(($AO1488-1)*36+($AP1488-1)*12+$AQ1488+4,COLUMN())),INDIRECT(ADDRESS(($AO1488-1)*3+$AP1488+5,$AQ1488+7)))&gt;=1,0,INDIRECT(ADDRESS(($AO1488-1)*3+$AP1488+5,$AQ1488+7)))))</f>
        <v>0</v>
      </c>
      <c r="AS1488" s="304">
        <f ca="1">COUNTIF(INDIRECT("H"&amp;(ROW()+12*(($AO1488-1)*3+$AP1488)-ROW())/12+5):INDIRECT("S"&amp;(ROW()+12*(($AO1488-1)*3+$AP1488)-ROW())/12+5),AR1488)</f>
        <v>0</v>
      </c>
      <c r="AT1488" s="306">
        <f ca="1">IF($AQ1488=1,IF(INDIRECT(ADDRESS(($AO1488-1)*3+$AP1488+5,$AQ1488+20))="",0,INDIRECT(ADDRESS(($AO1488-1)*3+$AP1488+5,$AQ1488+20))),IF(INDIRECT(ADDRESS(($AO1488-1)*3+$AP1488+5,$AQ1488+20))="",0,IF(COUNTIF(INDIRECT(ADDRESS(($AO1488-1)*36+($AP1488-1)*12+6,COLUMN())):INDIRECT(ADDRESS(($AO1488-1)*36+($AP1488-1)*12+$AQ1488+4,COLUMN())),INDIRECT(ADDRESS(($AO1488-1)*3+$AP1488+5,$AQ1488+20)))&gt;=1,0,INDIRECT(ADDRESS(($AO1488-1)*3+$AP1488+5,$AQ1488+20)))))</f>
        <v>0</v>
      </c>
      <c r="AU1488" s="304">
        <f ca="1">COUNTIF(INDIRECT("U"&amp;(ROW()+12*(($AO1488-1)*3+$AP1488)-ROW())/12+5):INDIRECT("AF"&amp;(ROW()+12*(($AO1488-1)*3+$AP1488)-ROW())/12+5),AT1488)</f>
        <v>0</v>
      </c>
      <c r="AV1488" s="304">
        <f ca="1">IF(AND(AR1488+AT1488&gt;0,AS1488+AU1488&gt;0),COUNTIF(AV$6:AV1487,"&gt;0")+1,0)</f>
        <v>0</v>
      </c>
    </row>
    <row r="1489" spans="41:48" x14ac:dyDescent="0.15">
      <c r="AO1489" s="304">
        <v>42</v>
      </c>
      <c r="AP1489" s="304">
        <v>1</v>
      </c>
      <c r="AQ1489" s="304">
        <v>8</v>
      </c>
      <c r="AR1489" s="306">
        <f ca="1">IF($AQ1489=1,IF(INDIRECT(ADDRESS(($AO1489-1)*3+$AP1489+5,$AQ1489+7))="",0,INDIRECT(ADDRESS(($AO1489-1)*3+$AP1489+5,$AQ1489+7))),IF(INDIRECT(ADDRESS(($AO1489-1)*3+$AP1489+5,$AQ1489+7))="",0,IF(COUNTIF(INDIRECT(ADDRESS(($AO1489-1)*36+($AP1489-1)*12+6,COLUMN())):INDIRECT(ADDRESS(($AO1489-1)*36+($AP1489-1)*12+$AQ1489+4,COLUMN())),INDIRECT(ADDRESS(($AO1489-1)*3+$AP1489+5,$AQ1489+7)))&gt;=1,0,INDIRECT(ADDRESS(($AO1489-1)*3+$AP1489+5,$AQ1489+7)))))</f>
        <v>0</v>
      </c>
      <c r="AS1489" s="304">
        <f ca="1">COUNTIF(INDIRECT("H"&amp;(ROW()+12*(($AO1489-1)*3+$AP1489)-ROW())/12+5):INDIRECT("S"&amp;(ROW()+12*(($AO1489-1)*3+$AP1489)-ROW())/12+5),AR1489)</f>
        <v>0</v>
      </c>
      <c r="AT1489" s="306">
        <f ca="1">IF($AQ1489=1,IF(INDIRECT(ADDRESS(($AO1489-1)*3+$AP1489+5,$AQ1489+20))="",0,INDIRECT(ADDRESS(($AO1489-1)*3+$AP1489+5,$AQ1489+20))),IF(INDIRECT(ADDRESS(($AO1489-1)*3+$AP1489+5,$AQ1489+20))="",0,IF(COUNTIF(INDIRECT(ADDRESS(($AO1489-1)*36+($AP1489-1)*12+6,COLUMN())):INDIRECT(ADDRESS(($AO1489-1)*36+($AP1489-1)*12+$AQ1489+4,COLUMN())),INDIRECT(ADDRESS(($AO1489-1)*3+$AP1489+5,$AQ1489+20)))&gt;=1,0,INDIRECT(ADDRESS(($AO1489-1)*3+$AP1489+5,$AQ1489+20)))))</f>
        <v>0</v>
      </c>
      <c r="AU1489" s="304">
        <f ca="1">COUNTIF(INDIRECT("U"&amp;(ROW()+12*(($AO1489-1)*3+$AP1489)-ROW())/12+5):INDIRECT("AF"&amp;(ROW()+12*(($AO1489-1)*3+$AP1489)-ROW())/12+5),AT1489)</f>
        <v>0</v>
      </c>
      <c r="AV1489" s="304">
        <f ca="1">IF(AND(AR1489+AT1489&gt;0,AS1489+AU1489&gt;0),COUNTIF(AV$6:AV1488,"&gt;0")+1,0)</f>
        <v>0</v>
      </c>
    </row>
    <row r="1490" spans="41:48" x14ac:dyDescent="0.15">
      <c r="AO1490" s="304">
        <v>42</v>
      </c>
      <c r="AP1490" s="304">
        <v>1</v>
      </c>
      <c r="AQ1490" s="304">
        <v>9</v>
      </c>
      <c r="AR1490" s="306">
        <f ca="1">IF($AQ1490=1,IF(INDIRECT(ADDRESS(($AO1490-1)*3+$AP1490+5,$AQ1490+7))="",0,INDIRECT(ADDRESS(($AO1490-1)*3+$AP1490+5,$AQ1490+7))),IF(INDIRECT(ADDRESS(($AO1490-1)*3+$AP1490+5,$AQ1490+7))="",0,IF(COUNTIF(INDIRECT(ADDRESS(($AO1490-1)*36+($AP1490-1)*12+6,COLUMN())):INDIRECT(ADDRESS(($AO1490-1)*36+($AP1490-1)*12+$AQ1490+4,COLUMN())),INDIRECT(ADDRESS(($AO1490-1)*3+$AP1490+5,$AQ1490+7)))&gt;=1,0,INDIRECT(ADDRESS(($AO1490-1)*3+$AP1490+5,$AQ1490+7)))))</f>
        <v>0</v>
      </c>
      <c r="AS1490" s="304">
        <f ca="1">COUNTIF(INDIRECT("H"&amp;(ROW()+12*(($AO1490-1)*3+$AP1490)-ROW())/12+5):INDIRECT("S"&amp;(ROW()+12*(($AO1490-1)*3+$AP1490)-ROW())/12+5),AR1490)</f>
        <v>0</v>
      </c>
      <c r="AT1490" s="306">
        <f ca="1">IF($AQ1490=1,IF(INDIRECT(ADDRESS(($AO1490-1)*3+$AP1490+5,$AQ1490+20))="",0,INDIRECT(ADDRESS(($AO1490-1)*3+$AP1490+5,$AQ1490+20))),IF(INDIRECT(ADDRESS(($AO1490-1)*3+$AP1490+5,$AQ1490+20))="",0,IF(COUNTIF(INDIRECT(ADDRESS(($AO1490-1)*36+($AP1490-1)*12+6,COLUMN())):INDIRECT(ADDRESS(($AO1490-1)*36+($AP1490-1)*12+$AQ1490+4,COLUMN())),INDIRECT(ADDRESS(($AO1490-1)*3+$AP1490+5,$AQ1490+20)))&gt;=1,0,INDIRECT(ADDRESS(($AO1490-1)*3+$AP1490+5,$AQ1490+20)))))</f>
        <v>0</v>
      </c>
      <c r="AU1490" s="304">
        <f ca="1">COUNTIF(INDIRECT("U"&amp;(ROW()+12*(($AO1490-1)*3+$AP1490)-ROW())/12+5):INDIRECT("AF"&amp;(ROW()+12*(($AO1490-1)*3+$AP1490)-ROW())/12+5),AT1490)</f>
        <v>0</v>
      </c>
      <c r="AV1490" s="304">
        <f ca="1">IF(AND(AR1490+AT1490&gt;0,AS1490+AU1490&gt;0),COUNTIF(AV$6:AV1489,"&gt;0")+1,0)</f>
        <v>0</v>
      </c>
    </row>
    <row r="1491" spans="41:48" x14ac:dyDescent="0.15">
      <c r="AO1491" s="304">
        <v>42</v>
      </c>
      <c r="AP1491" s="304">
        <v>1</v>
      </c>
      <c r="AQ1491" s="304">
        <v>10</v>
      </c>
      <c r="AR1491" s="306">
        <f ca="1">IF($AQ1491=1,IF(INDIRECT(ADDRESS(($AO1491-1)*3+$AP1491+5,$AQ1491+7))="",0,INDIRECT(ADDRESS(($AO1491-1)*3+$AP1491+5,$AQ1491+7))),IF(INDIRECT(ADDRESS(($AO1491-1)*3+$AP1491+5,$AQ1491+7))="",0,IF(COUNTIF(INDIRECT(ADDRESS(($AO1491-1)*36+($AP1491-1)*12+6,COLUMN())):INDIRECT(ADDRESS(($AO1491-1)*36+($AP1491-1)*12+$AQ1491+4,COLUMN())),INDIRECT(ADDRESS(($AO1491-1)*3+$AP1491+5,$AQ1491+7)))&gt;=1,0,INDIRECT(ADDRESS(($AO1491-1)*3+$AP1491+5,$AQ1491+7)))))</f>
        <v>0</v>
      </c>
      <c r="AS1491" s="304">
        <f ca="1">COUNTIF(INDIRECT("H"&amp;(ROW()+12*(($AO1491-1)*3+$AP1491)-ROW())/12+5):INDIRECT("S"&amp;(ROW()+12*(($AO1491-1)*3+$AP1491)-ROW())/12+5),AR1491)</f>
        <v>0</v>
      </c>
      <c r="AT1491" s="306">
        <f ca="1">IF($AQ1491=1,IF(INDIRECT(ADDRESS(($AO1491-1)*3+$AP1491+5,$AQ1491+20))="",0,INDIRECT(ADDRESS(($AO1491-1)*3+$AP1491+5,$AQ1491+20))),IF(INDIRECT(ADDRESS(($AO1491-1)*3+$AP1491+5,$AQ1491+20))="",0,IF(COUNTIF(INDIRECT(ADDRESS(($AO1491-1)*36+($AP1491-1)*12+6,COLUMN())):INDIRECT(ADDRESS(($AO1491-1)*36+($AP1491-1)*12+$AQ1491+4,COLUMN())),INDIRECT(ADDRESS(($AO1491-1)*3+$AP1491+5,$AQ1491+20)))&gt;=1,0,INDIRECT(ADDRESS(($AO1491-1)*3+$AP1491+5,$AQ1491+20)))))</f>
        <v>0</v>
      </c>
      <c r="AU1491" s="304">
        <f ca="1">COUNTIF(INDIRECT("U"&amp;(ROW()+12*(($AO1491-1)*3+$AP1491)-ROW())/12+5):INDIRECT("AF"&amp;(ROW()+12*(($AO1491-1)*3+$AP1491)-ROW())/12+5),AT1491)</f>
        <v>0</v>
      </c>
      <c r="AV1491" s="304">
        <f ca="1">IF(AND(AR1491+AT1491&gt;0,AS1491+AU1491&gt;0),COUNTIF(AV$6:AV1490,"&gt;0")+1,0)</f>
        <v>0</v>
      </c>
    </row>
    <row r="1492" spans="41:48" x14ac:dyDescent="0.15">
      <c r="AO1492" s="304">
        <v>42</v>
      </c>
      <c r="AP1492" s="304">
        <v>1</v>
      </c>
      <c r="AQ1492" s="304">
        <v>11</v>
      </c>
      <c r="AR1492" s="306">
        <f ca="1">IF($AQ1492=1,IF(INDIRECT(ADDRESS(($AO1492-1)*3+$AP1492+5,$AQ1492+7))="",0,INDIRECT(ADDRESS(($AO1492-1)*3+$AP1492+5,$AQ1492+7))),IF(INDIRECT(ADDRESS(($AO1492-1)*3+$AP1492+5,$AQ1492+7))="",0,IF(COUNTIF(INDIRECT(ADDRESS(($AO1492-1)*36+($AP1492-1)*12+6,COLUMN())):INDIRECT(ADDRESS(($AO1492-1)*36+($AP1492-1)*12+$AQ1492+4,COLUMN())),INDIRECT(ADDRESS(($AO1492-1)*3+$AP1492+5,$AQ1492+7)))&gt;=1,0,INDIRECT(ADDRESS(($AO1492-1)*3+$AP1492+5,$AQ1492+7)))))</f>
        <v>0</v>
      </c>
      <c r="AS1492" s="304">
        <f ca="1">COUNTIF(INDIRECT("H"&amp;(ROW()+12*(($AO1492-1)*3+$AP1492)-ROW())/12+5):INDIRECT("S"&amp;(ROW()+12*(($AO1492-1)*3+$AP1492)-ROW())/12+5),AR1492)</f>
        <v>0</v>
      </c>
      <c r="AT1492" s="306">
        <f ca="1">IF($AQ1492=1,IF(INDIRECT(ADDRESS(($AO1492-1)*3+$AP1492+5,$AQ1492+20))="",0,INDIRECT(ADDRESS(($AO1492-1)*3+$AP1492+5,$AQ1492+20))),IF(INDIRECT(ADDRESS(($AO1492-1)*3+$AP1492+5,$AQ1492+20))="",0,IF(COUNTIF(INDIRECT(ADDRESS(($AO1492-1)*36+($AP1492-1)*12+6,COLUMN())):INDIRECT(ADDRESS(($AO1492-1)*36+($AP1492-1)*12+$AQ1492+4,COLUMN())),INDIRECT(ADDRESS(($AO1492-1)*3+$AP1492+5,$AQ1492+20)))&gt;=1,0,INDIRECT(ADDRESS(($AO1492-1)*3+$AP1492+5,$AQ1492+20)))))</f>
        <v>0</v>
      </c>
      <c r="AU1492" s="304">
        <f ca="1">COUNTIF(INDIRECT("U"&amp;(ROW()+12*(($AO1492-1)*3+$AP1492)-ROW())/12+5):INDIRECT("AF"&amp;(ROW()+12*(($AO1492-1)*3+$AP1492)-ROW())/12+5),AT1492)</f>
        <v>0</v>
      </c>
      <c r="AV1492" s="304">
        <f ca="1">IF(AND(AR1492+AT1492&gt;0,AS1492+AU1492&gt;0),COUNTIF(AV$6:AV1491,"&gt;0")+1,0)</f>
        <v>0</v>
      </c>
    </row>
    <row r="1493" spans="41:48" x14ac:dyDescent="0.15">
      <c r="AO1493" s="304">
        <v>42</v>
      </c>
      <c r="AP1493" s="304">
        <v>1</v>
      </c>
      <c r="AQ1493" s="304">
        <v>12</v>
      </c>
      <c r="AR1493" s="306">
        <f ca="1">IF($AQ1493=1,IF(INDIRECT(ADDRESS(($AO1493-1)*3+$AP1493+5,$AQ1493+7))="",0,INDIRECT(ADDRESS(($AO1493-1)*3+$AP1493+5,$AQ1493+7))),IF(INDIRECT(ADDRESS(($AO1493-1)*3+$AP1493+5,$AQ1493+7))="",0,IF(COUNTIF(INDIRECT(ADDRESS(($AO1493-1)*36+($AP1493-1)*12+6,COLUMN())):INDIRECT(ADDRESS(($AO1493-1)*36+($AP1493-1)*12+$AQ1493+4,COLUMN())),INDIRECT(ADDRESS(($AO1493-1)*3+$AP1493+5,$AQ1493+7)))&gt;=1,0,INDIRECT(ADDRESS(($AO1493-1)*3+$AP1493+5,$AQ1493+7)))))</f>
        <v>0</v>
      </c>
      <c r="AS1493" s="304">
        <f ca="1">COUNTIF(INDIRECT("H"&amp;(ROW()+12*(($AO1493-1)*3+$AP1493)-ROW())/12+5):INDIRECT("S"&amp;(ROW()+12*(($AO1493-1)*3+$AP1493)-ROW())/12+5),AR1493)</f>
        <v>0</v>
      </c>
      <c r="AT1493" s="306">
        <f ca="1">IF($AQ1493=1,IF(INDIRECT(ADDRESS(($AO1493-1)*3+$AP1493+5,$AQ1493+20))="",0,INDIRECT(ADDRESS(($AO1493-1)*3+$AP1493+5,$AQ1493+20))),IF(INDIRECT(ADDRESS(($AO1493-1)*3+$AP1493+5,$AQ1493+20))="",0,IF(COUNTIF(INDIRECT(ADDRESS(($AO1493-1)*36+($AP1493-1)*12+6,COLUMN())):INDIRECT(ADDRESS(($AO1493-1)*36+($AP1493-1)*12+$AQ1493+4,COLUMN())),INDIRECT(ADDRESS(($AO1493-1)*3+$AP1493+5,$AQ1493+20)))&gt;=1,0,INDIRECT(ADDRESS(($AO1493-1)*3+$AP1493+5,$AQ1493+20)))))</f>
        <v>0</v>
      </c>
      <c r="AU1493" s="304">
        <f ca="1">COUNTIF(INDIRECT("U"&amp;(ROW()+12*(($AO1493-1)*3+$AP1493)-ROW())/12+5):INDIRECT("AF"&amp;(ROW()+12*(($AO1493-1)*3+$AP1493)-ROW())/12+5),AT1493)</f>
        <v>0</v>
      </c>
      <c r="AV1493" s="304">
        <f ca="1">IF(AND(AR1493+AT1493&gt;0,AS1493+AU1493&gt;0),COUNTIF(AV$6:AV1492,"&gt;0")+1,0)</f>
        <v>0</v>
      </c>
    </row>
    <row r="1494" spans="41:48" x14ac:dyDescent="0.15">
      <c r="AO1494" s="304">
        <v>42</v>
      </c>
      <c r="AP1494" s="304">
        <v>2</v>
      </c>
      <c r="AQ1494" s="304">
        <v>1</v>
      </c>
      <c r="AR1494" s="306">
        <f ca="1">IF($AQ1494=1,IF(INDIRECT(ADDRESS(($AO1494-1)*3+$AP1494+5,$AQ1494+7))="",0,INDIRECT(ADDRESS(($AO1494-1)*3+$AP1494+5,$AQ1494+7))),IF(INDIRECT(ADDRESS(($AO1494-1)*3+$AP1494+5,$AQ1494+7))="",0,IF(COUNTIF(INDIRECT(ADDRESS(($AO1494-1)*36+($AP1494-1)*12+6,COLUMN())):INDIRECT(ADDRESS(($AO1494-1)*36+($AP1494-1)*12+$AQ1494+4,COLUMN())),INDIRECT(ADDRESS(($AO1494-1)*3+$AP1494+5,$AQ1494+7)))&gt;=1,0,INDIRECT(ADDRESS(($AO1494-1)*3+$AP1494+5,$AQ1494+7)))))</f>
        <v>0</v>
      </c>
      <c r="AS1494" s="304">
        <f ca="1">COUNTIF(INDIRECT("H"&amp;(ROW()+12*(($AO1494-1)*3+$AP1494)-ROW())/12+5):INDIRECT("S"&amp;(ROW()+12*(($AO1494-1)*3+$AP1494)-ROW())/12+5),AR1494)</f>
        <v>0</v>
      </c>
      <c r="AT1494" s="306">
        <f ca="1">IF($AQ1494=1,IF(INDIRECT(ADDRESS(($AO1494-1)*3+$AP1494+5,$AQ1494+20))="",0,INDIRECT(ADDRESS(($AO1494-1)*3+$AP1494+5,$AQ1494+20))),IF(INDIRECT(ADDRESS(($AO1494-1)*3+$AP1494+5,$AQ1494+20))="",0,IF(COUNTIF(INDIRECT(ADDRESS(($AO1494-1)*36+($AP1494-1)*12+6,COLUMN())):INDIRECT(ADDRESS(($AO1494-1)*36+($AP1494-1)*12+$AQ1494+4,COLUMN())),INDIRECT(ADDRESS(($AO1494-1)*3+$AP1494+5,$AQ1494+20)))&gt;=1,0,INDIRECT(ADDRESS(($AO1494-1)*3+$AP1494+5,$AQ1494+20)))))</f>
        <v>0</v>
      </c>
      <c r="AU1494" s="304">
        <f ca="1">COUNTIF(INDIRECT("U"&amp;(ROW()+12*(($AO1494-1)*3+$AP1494)-ROW())/12+5):INDIRECT("AF"&amp;(ROW()+12*(($AO1494-1)*3+$AP1494)-ROW())/12+5),AT1494)</f>
        <v>0</v>
      </c>
      <c r="AV1494" s="304">
        <f ca="1">IF(AND(AR1494+AT1494&gt;0,AS1494+AU1494&gt;0),COUNTIF(AV$6:AV1493,"&gt;0")+1,0)</f>
        <v>0</v>
      </c>
    </row>
    <row r="1495" spans="41:48" x14ac:dyDescent="0.15">
      <c r="AO1495" s="304">
        <v>42</v>
      </c>
      <c r="AP1495" s="304">
        <v>2</v>
      </c>
      <c r="AQ1495" s="304">
        <v>2</v>
      </c>
      <c r="AR1495" s="306">
        <f ca="1">IF($AQ1495=1,IF(INDIRECT(ADDRESS(($AO1495-1)*3+$AP1495+5,$AQ1495+7))="",0,INDIRECT(ADDRESS(($AO1495-1)*3+$AP1495+5,$AQ1495+7))),IF(INDIRECT(ADDRESS(($AO1495-1)*3+$AP1495+5,$AQ1495+7))="",0,IF(COUNTIF(INDIRECT(ADDRESS(($AO1495-1)*36+($AP1495-1)*12+6,COLUMN())):INDIRECT(ADDRESS(($AO1495-1)*36+($AP1495-1)*12+$AQ1495+4,COLUMN())),INDIRECT(ADDRESS(($AO1495-1)*3+$AP1495+5,$AQ1495+7)))&gt;=1,0,INDIRECT(ADDRESS(($AO1495-1)*3+$AP1495+5,$AQ1495+7)))))</f>
        <v>0</v>
      </c>
      <c r="AS1495" s="304">
        <f ca="1">COUNTIF(INDIRECT("H"&amp;(ROW()+12*(($AO1495-1)*3+$AP1495)-ROW())/12+5):INDIRECT("S"&amp;(ROW()+12*(($AO1495-1)*3+$AP1495)-ROW())/12+5),AR1495)</f>
        <v>0</v>
      </c>
      <c r="AT1495" s="306">
        <f ca="1">IF($AQ1495=1,IF(INDIRECT(ADDRESS(($AO1495-1)*3+$AP1495+5,$AQ1495+20))="",0,INDIRECT(ADDRESS(($AO1495-1)*3+$AP1495+5,$AQ1495+20))),IF(INDIRECT(ADDRESS(($AO1495-1)*3+$AP1495+5,$AQ1495+20))="",0,IF(COUNTIF(INDIRECT(ADDRESS(($AO1495-1)*36+($AP1495-1)*12+6,COLUMN())):INDIRECT(ADDRESS(($AO1495-1)*36+($AP1495-1)*12+$AQ1495+4,COLUMN())),INDIRECT(ADDRESS(($AO1495-1)*3+$AP1495+5,$AQ1495+20)))&gt;=1,0,INDIRECT(ADDRESS(($AO1495-1)*3+$AP1495+5,$AQ1495+20)))))</f>
        <v>0</v>
      </c>
      <c r="AU1495" s="304">
        <f ca="1">COUNTIF(INDIRECT("U"&amp;(ROW()+12*(($AO1495-1)*3+$AP1495)-ROW())/12+5):INDIRECT("AF"&amp;(ROW()+12*(($AO1495-1)*3+$AP1495)-ROW())/12+5),AT1495)</f>
        <v>0</v>
      </c>
      <c r="AV1495" s="304">
        <f ca="1">IF(AND(AR1495+AT1495&gt;0,AS1495+AU1495&gt;0),COUNTIF(AV$6:AV1494,"&gt;0")+1,0)</f>
        <v>0</v>
      </c>
    </row>
    <row r="1496" spans="41:48" x14ac:dyDescent="0.15">
      <c r="AO1496" s="304">
        <v>42</v>
      </c>
      <c r="AP1496" s="304">
        <v>2</v>
      </c>
      <c r="AQ1496" s="304">
        <v>3</v>
      </c>
      <c r="AR1496" s="306">
        <f ca="1">IF($AQ1496=1,IF(INDIRECT(ADDRESS(($AO1496-1)*3+$AP1496+5,$AQ1496+7))="",0,INDIRECT(ADDRESS(($AO1496-1)*3+$AP1496+5,$AQ1496+7))),IF(INDIRECT(ADDRESS(($AO1496-1)*3+$AP1496+5,$AQ1496+7))="",0,IF(COUNTIF(INDIRECT(ADDRESS(($AO1496-1)*36+($AP1496-1)*12+6,COLUMN())):INDIRECT(ADDRESS(($AO1496-1)*36+($AP1496-1)*12+$AQ1496+4,COLUMN())),INDIRECT(ADDRESS(($AO1496-1)*3+$AP1496+5,$AQ1496+7)))&gt;=1,0,INDIRECT(ADDRESS(($AO1496-1)*3+$AP1496+5,$AQ1496+7)))))</f>
        <v>0</v>
      </c>
      <c r="AS1496" s="304">
        <f ca="1">COUNTIF(INDIRECT("H"&amp;(ROW()+12*(($AO1496-1)*3+$AP1496)-ROW())/12+5):INDIRECT("S"&amp;(ROW()+12*(($AO1496-1)*3+$AP1496)-ROW())/12+5),AR1496)</f>
        <v>0</v>
      </c>
      <c r="AT1496" s="306">
        <f ca="1">IF($AQ1496=1,IF(INDIRECT(ADDRESS(($AO1496-1)*3+$AP1496+5,$AQ1496+20))="",0,INDIRECT(ADDRESS(($AO1496-1)*3+$AP1496+5,$AQ1496+20))),IF(INDIRECT(ADDRESS(($AO1496-1)*3+$AP1496+5,$AQ1496+20))="",0,IF(COUNTIF(INDIRECT(ADDRESS(($AO1496-1)*36+($AP1496-1)*12+6,COLUMN())):INDIRECT(ADDRESS(($AO1496-1)*36+($AP1496-1)*12+$AQ1496+4,COLUMN())),INDIRECT(ADDRESS(($AO1496-1)*3+$AP1496+5,$AQ1496+20)))&gt;=1,0,INDIRECT(ADDRESS(($AO1496-1)*3+$AP1496+5,$AQ1496+20)))))</f>
        <v>0</v>
      </c>
      <c r="AU1496" s="304">
        <f ca="1">COUNTIF(INDIRECT("U"&amp;(ROW()+12*(($AO1496-1)*3+$AP1496)-ROW())/12+5):INDIRECT("AF"&amp;(ROW()+12*(($AO1496-1)*3+$AP1496)-ROW())/12+5),AT1496)</f>
        <v>0</v>
      </c>
      <c r="AV1496" s="304">
        <f ca="1">IF(AND(AR1496+AT1496&gt;0,AS1496+AU1496&gt;0),COUNTIF(AV$6:AV1495,"&gt;0")+1,0)</f>
        <v>0</v>
      </c>
    </row>
    <row r="1497" spans="41:48" x14ac:dyDescent="0.15">
      <c r="AO1497" s="304">
        <v>42</v>
      </c>
      <c r="AP1497" s="304">
        <v>2</v>
      </c>
      <c r="AQ1497" s="304">
        <v>4</v>
      </c>
      <c r="AR1497" s="306">
        <f ca="1">IF($AQ1497=1,IF(INDIRECT(ADDRESS(($AO1497-1)*3+$AP1497+5,$AQ1497+7))="",0,INDIRECT(ADDRESS(($AO1497-1)*3+$AP1497+5,$AQ1497+7))),IF(INDIRECT(ADDRESS(($AO1497-1)*3+$AP1497+5,$AQ1497+7))="",0,IF(COUNTIF(INDIRECT(ADDRESS(($AO1497-1)*36+($AP1497-1)*12+6,COLUMN())):INDIRECT(ADDRESS(($AO1497-1)*36+($AP1497-1)*12+$AQ1497+4,COLUMN())),INDIRECT(ADDRESS(($AO1497-1)*3+$AP1497+5,$AQ1497+7)))&gt;=1,0,INDIRECT(ADDRESS(($AO1497-1)*3+$AP1497+5,$AQ1497+7)))))</f>
        <v>0</v>
      </c>
      <c r="AS1497" s="304">
        <f ca="1">COUNTIF(INDIRECT("H"&amp;(ROW()+12*(($AO1497-1)*3+$AP1497)-ROW())/12+5):INDIRECT("S"&amp;(ROW()+12*(($AO1497-1)*3+$AP1497)-ROW())/12+5),AR1497)</f>
        <v>0</v>
      </c>
      <c r="AT1497" s="306">
        <f ca="1">IF($AQ1497=1,IF(INDIRECT(ADDRESS(($AO1497-1)*3+$AP1497+5,$AQ1497+20))="",0,INDIRECT(ADDRESS(($AO1497-1)*3+$AP1497+5,$AQ1497+20))),IF(INDIRECT(ADDRESS(($AO1497-1)*3+$AP1497+5,$AQ1497+20))="",0,IF(COUNTIF(INDIRECT(ADDRESS(($AO1497-1)*36+($AP1497-1)*12+6,COLUMN())):INDIRECT(ADDRESS(($AO1497-1)*36+($AP1497-1)*12+$AQ1497+4,COLUMN())),INDIRECT(ADDRESS(($AO1497-1)*3+$AP1497+5,$AQ1497+20)))&gt;=1,0,INDIRECT(ADDRESS(($AO1497-1)*3+$AP1497+5,$AQ1497+20)))))</f>
        <v>0</v>
      </c>
      <c r="AU1497" s="304">
        <f ca="1">COUNTIF(INDIRECT("U"&amp;(ROW()+12*(($AO1497-1)*3+$AP1497)-ROW())/12+5):INDIRECT("AF"&amp;(ROW()+12*(($AO1497-1)*3+$AP1497)-ROW())/12+5),AT1497)</f>
        <v>0</v>
      </c>
      <c r="AV1497" s="304">
        <f ca="1">IF(AND(AR1497+AT1497&gt;0,AS1497+AU1497&gt;0),COUNTIF(AV$6:AV1496,"&gt;0")+1,0)</f>
        <v>0</v>
      </c>
    </row>
    <row r="1498" spans="41:48" x14ac:dyDescent="0.15">
      <c r="AO1498" s="304">
        <v>42</v>
      </c>
      <c r="AP1498" s="304">
        <v>2</v>
      </c>
      <c r="AQ1498" s="304">
        <v>5</v>
      </c>
      <c r="AR1498" s="306">
        <f ca="1">IF($AQ1498=1,IF(INDIRECT(ADDRESS(($AO1498-1)*3+$AP1498+5,$AQ1498+7))="",0,INDIRECT(ADDRESS(($AO1498-1)*3+$AP1498+5,$AQ1498+7))),IF(INDIRECT(ADDRESS(($AO1498-1)*3+$AP1498+5,$AQ1498+7))="",0,IF(COUNTIF(INDIRECT(ADDRESS(($AO1498-1)*36+($AP1498-1)*12+6,COLUMN())):INDIRECT(ADDRESS(($AO1498-1)*36+($AP1498-1)*12+$AQ1498+4,COLUMN())),INDIRECT(ADDRESS(($AO1498-1)*3+$AP1498+5,$AQ1498+7)))&gt;=1,0,INDIRECT(ADDRESS(($AO1498-1)*3+$AP1498+5,$AQ1498+7)))))</f>
        <v>0</v>
      </c>
      <c r="AS1498" s="304">
        <f ca="1">COUNTIF(INDIRECT("H"&amp;(ROW()+12*(($AO1498-1)*3+$AP1498)-ROW())/12+5):INDIRECT("S"&amp;(ROW()+12*(($AO1498-1)*3+$AP1498)-ROW())/12+5),AR1498)</f>
        <v>0</v>
      </c>
      <c r="AT1498" s="306">
        <f ca="1">IF($AQ1498=1,IF(INDIRECT(ADDRESS(($AO1498-1)*3+$AP1498+5,$AQ1498+20))="",0,INDIRECT(ADDRESS(($AO1498-1)*3+$AP1498+5,$AQ1498+20))),IF(INDIRECT(ADDRESS(($AO1498-1)*3+$AP1498+5,$AQ1498+20))="",0,IF(COUNTIF(INDIRECT(ADDRESS(($AO1498-1)*36+($AP1498-1)*12+6,COLUMN())):INDIRECT(ADDRESS(($AO1498-1)*36+($AP1498-1)*12+$AQ1498+4,COLUMN())),INDIRECT(ADDRESS(($AO1498-1)*3+$AP1498+5,$AQ1498+20)))&gt;=1,0,INDIRECT(ADDRESS(($AO1498-1)*3+$AP1498+5,$AQ1498+20)))))</f>
        <v>0</v>
      </c>
      <c r="AU1498" s="304">
        <f ca="1">COUNTIF(INDIRECT("U"&amp;(ROW()+12*(($AO1498-1)*3+$AP1498)-ROW())/12+5):INDIRECT("AF"&amp;(ROW()+12*(($AO1498-1)*3+$AP1498)-ROW())/12+5),AT1498)</f>
        <v>0</v>
      </c>
      <c r="AV1498" s="304">
        <f ca="1">IF(AND(AR1498+AT1498&gt;0,AS1498+AU1498&gt;0),COUNTIF(AV$6:AV1497,"&gt;0")+1,0)</f>
        <v>0</v>
      </c>
    </row>
    <row r="1499" spans="41:48" x14ac:dyDescent="0.15">
      <c r="AO1499" s="304">
        <v>42</v>
      </c>
      <c r="AP1499" s="304">
        <v>2</v>
      </c>
      <c r="AQ1499" s="304">
        <v>6</v>
      </c>
      <c r="AR1499" s="306">
        <f ca="1">IF($AQ1499=1,IF(INDIRECT(ADDRESS(($AO1499-1)*3+$AP1499+5,$AQ1499+7))="",0,INDIRECT(ADDRESS(($AO1499-1)*3+$AP1499+5,$AQ1499+7))),IF(INDIRECT(ADDRESS(($AO1499-1)*3+$AP1499+5,$AQ1499+7))="",0,IF(COUNTIF(INDIRECT(ADDRESS(($AO1499-1)*36+($AP1499-1)*12+6,COLUMN())):INDIRECT(ADDRESS(($AO1499-1)*36+($AP1499-1)*12+$AQ1499+4,COLUMN())),INDIRECT(ADDRESS(($AO1499-1)*3+$AP1499+5,$AQ1499+7)))&gt;=1,0,INDIRECT(ADDRESS(($AO1499-1)*3+$AP1499+5,$AQ1499+7)))))</f>
        <v>0</v>
      </c>
      <c r="AS1499" s="304">
        <f ca="1">COUNTIF(INDIRECT("H"&amp;(ROW()+12*(($AO1499-1)*3+$AP1499)-ROW())/12+5):INDIRECT("S"&amp;(ROW()+12*(($AO1499-1)*3+$AP1499)-ROW())/12+5),AR1499)</f>
        <v>0</v>
      </c>
      <c r="AT1499" s="306">
        <f ca="1">IF($AQ1499=1,IF(INDIRECT(ADDRESS(($AO1499-1)*3+$AP1499+5,$AQ1499+20))="",0,INDIRECT(ADDRESS(($AO1499-1)*3+$AP1499+5,$AQ1499+20))),IF(INDIRECT(ADDRESS(($AO1499-1)*3+$AP1499+5,$AQ1499+20))="",0,IF(COUNTIF(INDIRECT(ADDRESS(($AO1499-1)*36+($AP1499-1)*12+6,COLUMN())):INDIRECT(ADDRESS(($AO1499-1)*36+($AP1499-1)*12+$AQ1499+4,COLUMN())),INDIRECT(ADDRESS(($AO1499-1)*3+$AP1499+5,$AQ1499+20)))&gt;=1,0,INDIRECT(ADDRESS(($AO1499-1)*3+$AP1499+5,$AQ1499+20)))))</f>
        <v>0</v>
      </c>
      <c r="AU1499" s="304">
        <f ca="1">COUNTIF(INDIRECT("U"&amp;(ROW()+12*(($AO1499-1)*3+$AP1499)-ROW())/12+5):INDIRECT("AF"&amp;(ROW()+12*(($AO1499-1)*3+$AP1499)-ROW())/12+5),AT1499)</f>
        <v>0</v>
      </c>
      <c r="AV1499" s="304">
        <f ca="1">IF(AND(AR1499+AT1499&gt;0,AS1499+AU1499&gt;0),COUNTIF(AV$6:AV1498,"&gt;0")+1,0)</f>
        <v>0</v>
      </c>
    </row>
    <row r="1500" spans="41:48" x14ac:dyDescent="0.15">
      <c r="AO1500" s="304">
        <v>42</v>
      </c>
      <c r="AP1500" s="304">
        <v>2</v>
      </c>
      <c r="AQ1500" s="304">
        <v>7</v>
      </c>
      <c r="AR1500" s="306">
        <f ca="1">IF($AQ1500=1,IF(INDIRECT(ADDRESS(($AO1500-1)*3+$AP1500+5,$AQ1500+7))="",0,INDIRECT(ADDRESS(($AO1500-1)*3+$AP1500+5,$AQ1500+7))),IF(INDIRECT(ADDRESS(($AO1500-1)*3+$AP1500+5,$AQ1500+7))="",0,IF(COUNTIF(INDIRECT(ADDRESS(($AO1500-1)*36+($AP1500-1)*12+6,COLUMN())):INDIRECT(ADDRESS(($AO1500-1)*36+($AP1500-1)*12+$AQ1500+4,COLUMN())),INDIRECT(ADDRESS(($AO1500-1)*3+$AP1500+5,$AQ1500+7)))&gt;=1,0,INDIRECT(ADDRESS(($AO1500-1)*3+$AP1500+5,$AQ1500+7)))))</f>
        <v>0</v>
      </c>
      <c r="AS1500" s="304">
        <f ca="1">COUNTIF(INDIRECT("H"&amp;(ROW()+12*(($AO1500-1)*3+$AP1500)-ROW())/12+5):INDIRECT("S"&amp;(ROW()+12*(($AO1500-1)*3+$AP1500)-ROW())/12+5),AR1500)</f>
        <v>0</v>
      </c>
      <c r="AT1500" s="306">
        <f ca="1">IF($AQ1500=1,IF(INDIRECT(ADDRESS(($AO1500-1)*3+$AP1500+5,$AQ1500+20))="",0,INDIRECT(ADDRESS(($AO1500-1)*3+$AP1500+5,$AQ1500+20))),IF(INDIRECT(ADDRESS(($AO1500-1)*3+$AP1500+5,$AQ1500+20))="",0,IF(COUNTIF(INDIRECT(ADDRESS(($AO1500-1)*36+($AP1500-1)*12+6,COLUMN())):INDIRECT(ADDRESS(($AO1500-1)*36+($AP1500-1)*12+$AQ1500+4,COLUMN())),INDIRECT(ADDRESS(($AO1500-1)*3+$AP1500+5,$AQ1500+20)))&gt;=1,0,INDIRECT(ADDRESS(($AO1500-1)*3+$AP1500+5,$AQ1500+20)))))</f>
        <v>0</v>
      </c>
      <c r="AU1500" s="304">
        <f ca="1">COUNTIF(INDIRECT("U"&amp;(ROW()+12*(($AO1500-1)*3+$AP1500)-ROW())/12+5):INDIRECT("AF"&amp;(ROW()+12*(($AO1500-1)*3+$AP1500)-ROW())/12+5),AT1500)</f>
        <v>0</v>
      </c>
      <c r="AV1500" s="304">
        <f ca="1">IF(AND(AR1500+AT1500&gt;0,AS1500+AU1500&gt;0),COUNTIF(AV$6:AV1499,"&gt;0")+1,0)</f>
        <v>0</v>
      </c>
    </row>
    <row r="1501" spans="41:48" x14ac:dyDescent="0.15">
      <c r="AO1501" s="304">
        <v>42</v>
      </c>
      <c r="AP1501" s="304">
        <v>2</v>
      </c>
      <c r="AQ1501" s="304">
        <v>8</v>
      </c>
      <c r="AR1501" s="306">
        <f ca="1">IF($AQ1501=1,IF(INDIRECT(ADDRESS(($AO1501-1)*3+$AP1501+5,$AQ1501+7))="",0,INDIRECT(ADDRESS(($AO1501-1)*3+$AP1501+5,$AQ1501+7))),IF(INDIRECT(ADDRESS(($AO1501-1)*3+$AP1501+5,$AQ1501+7))="",0,IF(COUNTIF(INDIRECT(ADDRESS(($AO1501-1)*36+($AP1501-1)*12+6,COLUMN())):INDIRECT(ADDRESS(($AO1501-1)*36+($AP1501-1)*12+$AQ1501+4,COLUMN())),INDIRECT(ADDRESS(($AO1501-1)*3+$AP1501+5,$AQ1501+7)))&gt;=1,0,INDIRECT(ADDRESS(($AO1501-1)*3+$AP1501+5,$AQ1501+7)))))</f>
        <v>0</v>
      </c>
      <c r="AS1501" s="304">
        <f ca="1">COUNTIF(INDIRECT("H"&amp;(ROW()+12*(($AO1501-1)*3+$AP1501)-ROW())/12+5):INDIRECT("S"&amp;(ROW()+12*(($AO1501-1)*3+$AP1501)-ROW())/12+5),AR1501)</f>
        <v>0</v>
      </c>
      <c r="AT1501" s="306">
        <f ca="1">IF($AQ1501=1,IF(INDIRECT(ADDRESS(($AO1501-1)*3+$AP1501+5,$AQ1501+20))="",0,INDIRECT(ADDRESS(($AO1501-1)*3+$AP1501+5,$AQ1501+20))),IF(INDIRECT(ADDRESS(($AO1501-1)*3+$AP1501+5,$AQ1501+20))="",0,IF(COUNTIF(INDIRECT(ADDRESS(($AO1501-1)*36+($AP1501-1)*12+6,COLUMN())):INDIRECT(ADDRESS(($AO1501-1)*36+($AP1501-1)*12+$AQ1501+4,COLUMN())),INDIRECT(ADDRESS(($AO1501-1)*3+$AP1501+5,$AQ1501+20)))&gt;=1,0,INDIRECT(ADDRESS(($AO1501-1)*3+$AP1501+5,$AQ1501+20)))))</f>
        <v>0</v>
      </c>
      <c r="AU1501" s="304">
        <f ca="1">COUNTIF(INDIRECT("U"&amp;(ROW()+12*(($AO1501-1)*3+$AP1501)-ROW())/12+5):INDIRECT("AF"&amp;(ROW()+12*(($AO1501-1)*3+$AP1501)-ROW())/12+5),AT1501)</f>
        <v>0</v>
      </c>
      <c r="AV1501" s="304">
        <f ca="1">IF(AND(AR1501+AT1501&gt;0,AS1501+AU1501&gt;0),COUNTIF(AV$6:AV1500,"&gt;0")+1,0)</f>
        <v>0</v>
      </c>
    </row>
    <row r="1502" spans="41:48" x14ac:dyDescent="0.15">
      <c r="AO1502" s="304">
        <v>42</v>
      </c>
      <c r="AP1502" s="304">
        <v>2</v>
      </c>
      <c r="AQ1502" s="304">
        <v>9</v>
      </c>
      <c r="AR1502" s="306">
        <f ca="1">IF($AQ1502=1,IF(INDIRECT(ADDRESS(($AO1502-1)*3+$AP1502+5,$AQ1502+7))="",0,INDIRECT(ADDRESS(($AO1502-1)*3+$AP1502+5,$AQ1502+7))),IF(INDIRECT(ADDRESS(($AO1502-1)*3+$AP1502+5,$AQ1502+7))="",0,IF(COUNTIF(INDIRECT(ADDRESS(($AO1502-1)*36+($AP1502-1)*12+6,COLUMN())):INDIRECT(ADDRESS(($AO1502-1)*36+($AP1502-1)*12+$AQ1502+4,COLUMN())),INDIRECT(ADDRESS(($AO1502-1)*3+$AP1502+5,$AQ1502+7)))&gt;=1,0,INDIRECT(ADDRESS(($AO1502-1)*3+$AP1502+5,$AQ1502+7)))))</f>
        <v>0</v>
      </c>
      <c r="AS1502" s="304">
        <f ca="1">COUNTIF(INDIRECT("H"&amp;(ROW()+12*(($AO1502-1)*3+$AP1502)-ROW())/12+5):INDIRECT("S"&amp;(ROW()+12*(($AO1502-1)*3+$AP1502)-ROW())/12+5),AR1502)</f>
        <v>0</v>
      </c>
      <c r="AT1502" s="306">
        <f ca="1">IF($AQ1502=1,IF(INDIRECT(ADDRESS(($AO1502-1)*3+$AP1502+5,$AQ1502+20))="",0,INDIRECT(ADDRESS(($AO1502-1)*3+$AP1502+5,$AQ1502+20))),IF(INDIRECT(ADDRESS(($AO1502-1)*3+$AP1502+5,$AQ1502+20))="",0,IF(COUNTIF(INDIRECT(ADDRESS(($AO1502-1)*36+($AP1502-1)*12+6,COLUMN())):INDIRECT(ADDRESS(($AO1502-1)*36+($AP1502-1)*12+$AQ1502+4,COLUMN())),INDIRECT(ADDRESS(($AO1502-1)*3+$AP1502+5,$AQ1502+20)))&gt;=1,0,INDIRECT(ADDRESS(($AO1502-1)*3+$AP1502+5,$AQ1502+20)))))</f>
        <v>0</v>
      </c>
      <c r="AU1502" s="304">
        <f ca="1">COUNTIF(INDIRECT("U"&amp;(ROW()+12*(($AO1502-1)*3+$AP1502)-ROW())/12+5):INDIRECT("AF"&amp;(ROW()+12*(($AO1502-1)*3+$AP1502)-ROW())/12+5),AT1502)</f>
        <v>0</v>
      </c>
      <c r="AV1502" s="304">
        <f ca="1">IF(AND(AR1502+AT1502&gt;0,AS1502+AU1502&gt;0),COUNTIF(AV$6:AV1501,"&gt;0")+1,0)</f>
        <v>0</v>
      </c>
    </row>
    <row r="1503" spans="41:48" x14ac:dyDescent="0.15">
      <c r="AO1503" s="304">
        <v>42</v>
      </c>
      <c r="AP1503" s="304">
        <v>2</v>
      </c>
      <c r="AQ1503" s="304">
        <v>10</v>
      </c>
      <c r="AR1503" s="306">
        <f ca="1">IF($AQ1503=1,IF(INDIRECT(ADDRESS(($AO1503-1)*3+$AP1503+5,$AQ1503+7))="",0,INDIRECT(ADDRESS(($AO1503-1)*3+$AP1503+5,$AQ1503+7))),IF(INDIRECT(ADDRESS(($AO1503-1)*3+$AP1503+5,$AQ1503+7))="",0,IF(COUNTIF(INDIRECT(ADDRESS(($AO1503-1)*36+($AP1503-1)*12+6,COLUMN())):INDIRECT(ADDRESS(($AO1503-1)*36+($AP1503-1)*12+$AQ1503+4,COLUMN())),INDIRECT(ADDRESS(($AO1503-1)*3+$AP1503+5,$AQ1503+7)))&gt;=1,0,INDIRECT(ADDRESS(($AO1503-1)*3+$AP1503+5,$AQ1503+7)))))</f>
        <v>0</v>
      </c>
      <c r="AS1503" s="304">
        <f ca="1">COUNTIF(INDIRECT("H"&amp;(ROW()+12*(($AO1503-1)*3+$AP1503)-ROW())/12+5):INDIRECT("S"&amp;(ROW()+12*(($AO1503-1)*3+$AP1503)-ROW())/12+5),AR1503)</f>
        <v>0</v>
      </c>
      <c r="AT1503" s="306">
        <f ca="1">IF($AQ1503=1,IF(INDIRECT(ADDRESS(($AO1503-1)*3+$AP1503+5,$AQ1503+20))="",0,INDIRECT(ADDRESS(($AO1503-1)*3+$AP1503+5,$AQ1503+20))),IF(INDIRECT(ADDRESS(($AO1503-1)*3+$AP1503+5,$AQ1503+20))="",0,IF(COUNTIF(INDIRECT(ADDRESS(($AO1503-1)*36+($AP1503-1)*12+6,COLUMN())):INDIRECT(ADDRESS(($AO1503-1)*36+($AP1503-1)*12+$AQ1503+4,COLUMN())),INDIRECT(ADDRESS(($AO1503-1)*3+$AP1503+5,$AQ1503+20)))&gt;=1,0,INDIRECT(ADDRESS(($AO1503-1)*3+$AP1503+5,$AQ1503+20)))))</f>
        <v>0</v>
      </c>
      <c r="AU1503" s="304">
        <f ca="1">COUNTIF(INDIRECT("U"&amp;(ROW()+12*(($AO1503-1)*3+$AP1503)-ROW())/12+5):INDIRECT("AF"&amp;(ROW()+12*(($AO1503-1)*3+$AP1503)-ROW())/12+5),AT1503)</f>
        <v>0</v>
      </c>
      <c r="AV1503" s="304">
        <f ca="1">IF(AND(AR1503+AT1503&gt;0,AS1503+AU1503&gt;0),COUNTIF(AV$6:AV1502,"&gt;0")+1,0)</f>
        <v>0</v>
      </c>
    </row>
    <row r="1504" spans="41:48" x14ac:dyDescent="0.15">
      <c r="AO1504" s="304">
        <v>42</v>
      </c>
      <c r="AP1504" s="304">
        <v>2</v>
      </c>
      <c r="AQ1504" s="304">
        <v>11</v>
      </c>
      <c r="AR1504" s="306">
        <f ca="1">IF($AQ1504=1,IF(INDIRECT(ADDRESS(($AO1504-1)*3+$AP1504+5,$AQ1504+7))="",0,INDIRECT(ADDRESS(($AO1504-1)*3+$AP1504+5,$AQ1504+7))),IF(INDIRECT(ADDRESS(($AO1504-1)*3+$AP1504+5,$AQ1504+7))="",0,IF(COUNTIF(INDIRECT(ADDRESS(($AO1504-1)*36+($AP1504-1)*12+6,COLUMN())):INDIRECT(ADDRESS(($AO1504-1)*36+($AP1504-1)*12+$AQ1504+4,COLUMN())),INDIRECT(ADDRESS(($AO1504-1)*3+$AP1504+5,$AQ1504+7)))&gt;=1,0,INDIRECT(ADDRESS(($AO1504-1)*3+$AP1504+5,$AQ1504+7)))))</f>
        <v>0</v>
      </c>
      <c r="AS1504" s="304">
        <f ca="1">COUNTIF(INDIRECT("H"&amp;(ROW()+12*(($AO1504-1)*3+$AP1504)-ROW())/12+5):INDIRECT("S"&amp;(ROW()+12*(($AO1504-1)*3+$AP1504)-ROW())/12+5),AR1504)</f>
        <v>0</v>
      </c>
      <c r="AT1504" s="306">
        <f ca="1">IF($AQ1504=1,IF(INDIRECT(ADDRESS(($AO1504-1)*3+$AP1504+5,$AQ1504+20))="",0,INDIRECT(ADDRESS(($AO1504-1)*3+$AP1504+5,$AQ1504+20))),IF(INDIRECT(ADDRESS(($AO1504-1)*3+$AP1504+5,$AQ1504+20))="",0,IF(COUNTIF(INDIRECT(ADDRESS(($AO1504-1)*36+($AP1504-1)*12+6,COLUMN())):INDIRECT(ADDRESS(($AO1504-1)*36+($AP1504-1)*12+$AQ1504+4,COLUMN())),INDIRECT(ADDRESS(($AO1504-1)*3+$AP1504+5,$AQ1504+20)))&gt;=1,0,INDIRECT(ADDRESS(($AO1504-1)*3+$AP1504+5,$AQ1504+20)))))</f>
        <v>0</v>
      </c>
      <c r="AU1504" s="304">
        <f ca="1">COUNTIF(INDIRECT("U"&amp;(ROW()+12*(($AO1504-1)*3+$AP1504)-ROW())/12+5):INDIRECT("AF"&amp;(ROW()+12*(($AO1504-1)*3+$AP1504)-ROW())/12+5),AT1504)</f>
        <v>0</v>
      </c>
      <c r="AV1504" s="304">
        <f ca="1">IF(AND(AR1504+AT1504&gt;0,AS1504+AU1504&gt;0),COUNTIF(AV$6:AV1503,"&gt;0")+1,0)</f>
        <v>0</v>
      </c>
    </row>
    <row r="1505" spans="41:48" x14ac:dyDescent="0.15">
      <c r="AO1505" s="304">
        <v>42</v>
      </c>
      <c r="AP1505" s="304">
        <v>2</v>
      </c>
      <c r="AQ1505" s="304">
        <v>12</v>
      </c>
      <c r="AR1505" s="306">
        <f ca="1">IF($AQ1505=1,IF(INDIRECT(ADDRESS(($AO1505-1)*3+$AP1505+5,$AQ1505+7))="",0,INDIRECT(ADDRESS(($AO1505-1)*3+$AP1505+5,$AQ1505+7))),IF(INDIRECT(ADDRESS(($AO1505-1)*3+$AP1505+5,$AQ1505+7))="",0,IF(COUNTIF(INDIRECT(ADDRESS(($AO1505-1)*36+($AP1505-1)*12+6,COLUMN())):INDIRECT(ADDRESS(($AO1505-1)*36+($AP1505-1)*12+$AQ1505+4,COLUMN())),INDIRECT(ADDRESS(($AO1505-1)*3+$AP1505+5,$AQ1505+7)))&gt;=1,0,INDIRECT(ADDRESS(($AO1505-1)*3+$AP1505+5,$AQ1505+7)))))</f>
        <v>0</v>
      </c>
      <c r="AS1505" s="304">
        <f ca="1">COUNTIF(INDIRECT("H"&amp;(ROW()+12*(($AO1505-1)*3+$AP1505)-ROW())/12+5):INDIRECT("S"&amp;(ROW()+12*(($AO1505-1)*3+$AP1505)-ROW())/12+5),AR1505)</f>
        <v>0</v>
      </c>
      <c r="AT1505" s="306">
        <f ca="1">IF($AQ1505=1,IF(INDIRECT(ADDRESS(($AO1505-1)*3+$AP1505+5,$AQ1505+20))="",0,INDIRECT(ADDRESS(($AO1505-1)*3+$AP1505+5,$AQ1505+20))),IF(INDIRECT(ADDRESS(($AO1505-1)*3+$AP1505+5,$AQ1505+20))="",0,IF(COUNTIF(INDIRECT(ADDRESS(($AO1505-1)*36+($AP1505-1)*12+6,COLUMN())):INDIRECT(ADDRESS(($AO1505-1)*36+($AP1505-1)*12+$AQ1505+4,COLUMN())),INDIRECT(ADDRESS(($AO1505-1)*3+$AP1505+5,$AQ1505+20)))&gt;=1,0,INDIRECT(ADDRESS(($AO1505-1)*3+$AP1505+5,$AQ1505+20)))))</f>
        <v>0</v>
      </c>
      <c r="AU1505" s="304">
        <f ca="1">COUNTIF(INDIRECT("U"&amp;(ROW()+12*(($AO1505-1)*3+$AP1505)-ROW())/12+5):INDIRECT("AF"&amp;(ROW()+12*(($AO1505-1)*3+$AP1505)-ROW())/12+5),AT1505)</f>
        <v>0</v>
      </c>
      <c r="AV1505" s="304">
        <f ca="1">IF(AND(AR1505+AT1505&gt;0,AS1505+AU1505&gt;0),COUNTIF(AV$6:AV1504,"&gt;0")+1,0)</f>
        <v>0</v>
      </c>
    </row>
    <row r="1506" spans="41:48" x14ac:dyDescent="0.15">
      <c r="AO1506" s="304">
        <v>42</v>
      </c>
      <c r="AP1506" s="304">
        <v>3</v>
      </c>
      <c r="AQ1506" s="304">
        <v>1</v>
      </c>
      <c r="AR1506" s="306">
        <f ca="1">IF($AQ1506=1,IF(INDIRECT(ADDRESS(($AO1506-1)*3+$AP1506+5,$AQ1506+7))="",0,INDIRECT(ADDRESS(($AO1506-1)*3+$AP1506+5,$AQ1506+7))),IF(INDIRECT(ADDRESS(($AO1506-1)*3+$AP1506+5,$AQ1506+7))="",0,IF(COUNTIF(INDIRECT(ADDRESS(($AO1506-1)*36+($AP1506-1)*12+6,COLUMN())):INDIRECT(ADDRESS(($AO1506-1)*36+($AP1506-1)*12+$AQ1506+4,COLUMN())),INDIRECT(ADDRESS(($AO1506-1)*3+$AP1506+5,$AQ1506+7)))&gt;=1,0,INDIRECT(ADDRESS(($AO1506-1)*3+$AP1506+5,$AQ1506+7)))))</f>
        <v>0</v>
      </c>
      <c r="AS1506" s="304">
        <f ca="1">COUNTIF(INDIRECT("H"&amp;(ROW()+12*(($AO1506-1)*3+$AP1506)-ROW())/12+5):INDIRECT("S"&amp;(ROW()+12*(($AO1506-1)*3+$AP1506)-ROW())/12+5),AR1506)</f>
        <v>0</v>
      </c>
      <c r="AT1506" s="306">
        <f ca="1">IF($AQ1506=1,IF(INDIRECT(ADDRESS(($AO1506-1)*3+$AP1506+5,$AQ1506+20))="",0,INDIRECT(ADDRESS(($AO1506-1)*3+$AP1506+5,$AQ1506+20))),IF(INDIRECT(ADDRESS(($AO1506-1)*3+$AP1506+5,$AQ1506+20))="",0,IF(COUNTIF(INDIRECT(ADDRESS(($AO1506-1)*36+($AP1506-1)*12+6,COLUMN())):INDIRECT(ADDRESS(($AO1506-1)*36+($AP1506-1)*12+$AQ1506+4,COLUMN())),INDIRECT(ADDRESS(($AO1506-1)*3+$AP1506+5,$AQ1506+20)))&gt;=1,0,INDIRECT(ADDRESS(($AO1506-1)*3+$AP1506+5,$AQ1506+20)))))</f>
        <v>0</v>
      </c>
      <c r="AU1506" s="304">
        <f ca="1">COUNTIF(INDIRECT("U"&amp;(ROW()+12*(($AO1506-1)*3+$AP1506)-ROW())/12+5):INDIRECT("AF"&amp;(ROW()+12*(($AO1506-1)*3+$AP1506)-ROW())/12+5),AT1506)</f>
        <v>0</v>
      </c>
      <c r="AV1506" s="304">
        <f ca="1">IF(AND(AR1506+AT1506&gt;0,AS1506+AU1506&gt;0),COUNTIF(AV$6:AV1505,"&gt;0")+1,0)</f>
        <v>0</v>
      </c>
    </row>
    <row r="1507" spans="41:48" x14ac:dyDescent="0.15">
      <c r="AO1507" s="304">
        <v>42</v>
      </c>
      <c r="AP1507" s="304">
        <v>3</v>
      </c>
      <c r="AQ1507" s="304">
        <v>2</v>
      </c>
      <c r="AR1507" s="306">
        <f ca="1">IF($AQ1507=1,IF(INDIRECT(ADDRESS(($AO1507-1)*3+$AP1507+5,$AQ1507+7))="",0,INDIRECT(ADDRESS(($AO1507-1)*3+$AP1507+5,$AQ1507+7))),IF(INDIRECT(ADDRESS(($AO1507-1)*3+$AP1507+5,$AQ1507+7))="",0,IF(COUNTIF(INDIRECT(ADDRESS(($AO1507-1)*36+($AP1507-1)*12+6,COLUMN())):INDIRECT(ADDRESS(($AO1507-1)*36+($AP1507-1)*12+$AQ1507+4,COLUMN())),INDIRECT(ADDRESS(($AO1507-1)*3+$AP1507+5,$AQ1507+7)))&gt;=1,0,INDIRECT(ADDRESS(($AO1507-1)*3+$AP1507+5,$AQ1507+7)))))</f>
        <v>0</v>
      </c>
      <c r="AS1507" s="304">
        <f ca="1">COUNTIF(INDIRECT("H"&amp;(ROW()+12*(($AO1507-1)*3+$AP1507)-ROW())/12+5):INDIRECT("S"&amp;(ROW()+12*(($AO1507-1)*3+$AP1507)-ROW())/12+5),AR1507)</f>
        <v>0</v>
      </c>
      <c r="AT1507" s="306">
        <f ca="1">IF($AQ1507=1,IF(INDIRECT(ADDRESS(($AO1507-1)*3+$AP1507+5,$AQ1507+20))="",0,INDIRECT(ADDRESS(($AO1507-1)*3+$AP1507+5,$AQ1507+20))),IF(INDIRECT(ADDRESS(($AO1507-1)*3+$AP1507+5,$AQ1507+20))="",0,IF(COUNTIF(INDIRECT(ADDRESS(($AO1507-1)*36+($AP1507-1)*12+6,COLUMN())):INDIRECT(ADDRESS(($AO1507-1)*36+($AP1507-1)*12+$AQ1507+4,COLUMN())),INDIRECT(ADDRESS(($AO1507-1)*3+$AP1507+5,$AQ1507+20)))&gt;=1,0,INDIRECT(ADDRESS(($AO1507-1)*3+$AP1507+5,$AQ1507+20)))))</f>
        <v>0</v>
      </c>
      <c r="AU1507" s="304">
        <f ca="1">COUNTIF(INDIRECT("U"&amp;(ROW()+12*(($AO1507-1)*3+$AP1507)-ROW())/12+5):INDIRECT("AF"&amp;(ROW()+12*(($AO1507-1)*3+$AP1507)-ROW())/12+5),AT1507)</f>
        <v>0</v>
      </c>
      <c r="AV1507" s="304">
        <f ca="1">IF(AND(AR1507+AT1507&gt;0,AS1507+AU1507&gt;0),COUNTIF(AV$6:AV1506,"&gt;0")+1,0)</f>
        <v>0</v>
      </c>
    </row>
    <row r="1508" spans="41:48" x14ac:dyDescent="0.15">
      <c r="AO1508" s="304">
        <v>42</v>
      </c>
      <c r="AP1508" s="304">
        <v>3</v>
      </c>
      <c r="AQ1508" s="304">
        <v>3</v>
      </c>
      <c r="AR1508" s="306">
        <f ca="1">IF($AQ1508=1,IF(INDIRECT(ADDRESS(($AO1508-1)*3+$AP1508+5,$AQ1508+7))="",0,INDIRECT(ADDRESS(($AO1508-1)*3+$AP1508+5,$AQ1508+7))),IF(INDIRECT(ADDRESS(($AO1508-1)*3+$AP1508+5,$AQ1508+7))="",0,IF(COUNTIF(INDIRECT(ADDRESS(($AO1508-1)*36+($AP1508-1)*12+6,COLUMN())):INDIRECT(ADDRESS(($AO1508-1)*36+($AP1508-1)*12+$AQ1508+4,COLUMN())),INDIRECT(ADDRESS(($AO1508-1)*3+$AP1508+5,$AQ1508+7)))&gt;=1,0,INDIRECT(ADDRESS(($AO1508-1)*3+$AP1508+5,$AQ1508+7)))))</f>
        <v>0</v>
      </c>
      <c r="AS1508" s="304">
        <f ca="1">COUNTIF(INDIRECT("H"&amp;(ROW()+12*(($AO1508-1)*3+$AP1508)-ROW())/12+5):INDIRECT("S"&amp;(ROW()+12*(($AO1508-1)*3+$AP1508)-ROW())/12+5),AR1508)</f>
        <v>0</v>
      </c>
      <c r="AT1508" s="306">
        <f ca="1">IF($AQ1508=1,IF(INDIRECT(ADDRESS(($AO1508-1)*3+$AP1508+5,$AQ1508+20))="",0,INDIRECT(ADDRESS(($AO1508-1)*3+$AP1508+5,$AQ1508+20))),IF(INDIRECT(ADDRESS(($AO1508-1)*3+$AP1508+5,$AQ1508+20))="",0,IF(COUNTIF(INDIRECT(ADDRESS(($AO1508-1)*36+($AP1508-1)*12+6,COLUMN())):INDIRECT(ADDRESS(($AO1508-1)*36+($AP1508-1)*12+$AQ1508+4,COLUMN())),INDIRECT(ADDRESS(($AO1508-1)*3+$AP1508+5,$AQ1508+20)))&gt;=1,0,INDIRECT(ADDRESS(($AO1508-1)*3+$AP1508+5,$AQ1508+20)))))</f>
        <v>0</v>
      </c>
      <c r="AU1508" s="304">
        <f ca="1">COUNTIF(INDIRECT("U"&amp;(ROW()+12*(($AO1508-1)*3+$AP1508)-ROW())/12+5):INDIRECT("AF"&amp;(ROW()+12*(($AO1508-1)*3+$AP1508)-ROW())/12+5),AT1508)</f>
        <v>0</v>
      </c>
      <c r="AV1508" s="304">
        <f ca="1">IF(AND(AR1508+AT1508&gt;0,AS1508+AU1508&gt;0),COUNTIF(AV$6:AV1507,"&gt;0")+1,0)</f>
        <v>0</v>
      </c>
    </row>
    <row r="1509" spans="41:48" x14ac:dyDescent="0.15">
      <c r="AO1509" s="304">
        <v>42</v>
      </c>
      <c r="AP1509" s="304">
        <v>3</v>
      </c>
      <c r="AQ1509" s="304">
        <v>4</v>
      </c>
      <c r="AR1509" s="306">
        <f ca="1">IF($AQ1509=1,IF(INDIRECT(ADDRESS(($AO1509-1)*3+$AP1509+5,$AQ1509+7))="",0,INDIRECT(ADDRESS(($AO1509-1)*3+$AP1509+5,$AQ1509+7))),IF(INDIRECT(ADDRESS(($AO1509-1)*3+$AP1509+5,$AQ1509+7))="",0,IF(COUNTIF(INDIRECT(ADDRESS(($AO1509-1)*36+($AP1509-1)*12+6,COLUMN())):INDIRECT(ADDRESS(($AO1509-1)*36+($AP1509-1)*12+$AQ1509+4,COLUMN())),INDIRECT(ADDRESS(($AO1509-1)*3+$AP1509+5,$AQ1509+7)))&gt;=1,0,INDIRECT(ADDRESS(($AO1509-1)*3+$AP1509+5,$AQ1509+7)))))</f>
        <v>0</v>
      </c>
      <c r="AS1509" s="304">
        <f ca="1">COUNTIF(INDIRECT("H"&amp;(ROW()+12*(($AO1509-1)*3+$AP1509)-ROW())/12+5):INDIRECT("S"&amp;(ROW()+12*(($AO1509-1)*3+$AP1509)-ROW())/12+5),AR1509)</f>
        <v>0</v>
      </c>
      <c r="AT1509" s="306">
        <f ca="1">IF($AQ1509=1,IF(INDIRECT(ADDRESS(($AO1509-1)*3+$AP1509+5,$AQ1509+20))="",0,INDIRECT(ADDRESS(($AO1509-1)*3+$AP1509+5,$AQ1509+20))),IF(INDIRECT(ADDRESS(($AO1509-1)*3+$AP1509+5,$AQ1509+20))="",0,IF(COUNTIF(INDIRECT(ADDRESS(($AO1509-1)*36+($AP1509-1)*12+6,COLUMN())):INDIRECT(ADDRESS(($AO1509-1)*36+($AP1509-1)*12+$AQ1509+4,COLUMN())),INDIRECT(ADDRESS(($AO1509-1)*3+$AP1509+5,$AQ1509+20)))&gt;=1,0,INDIRECT(ADDRESS(($AO1509-1)*3+$AP1509+5,$AQ1509+20)))))</f>
        <v>0</v>
      </c>
      <c r="AU1509" s="304">
        <f ca="1">COUNTIF(INDIRECT("U"&amp;(ROW()+12*(($AO1509-1)*3+$AP1509)-ROW())/12+5):INDIRECT("AF"&amp;(ROW()+12*(($AO1509-1)*3+$AP1509)-ROW())/12+5),AT1509)</f>
        <v>0</v>
      </c>
      <c r="AV1509" s="304">
        <f ca="1">IF(AND(AR1509+AT1509&gt;0,AS1509+AU1509&gt;0),COUNTIF(AV$6:AV1508,"&gt;0")+1,0)</f>
        <v>0</v>
      </c>
    </row>
    <row r="1510" spans="41:48" x14ac:dyDescent="0.15">
      <c r="AO1510" s="304">
        <v>42</v>
      </c>
      <c r="AP1510" s="304">
        <v>3</v>
      </c>
      <c r="AQ1510" s="304">
        <v>5</v>
      </c>
      <c r="AR1510" s="306">
        <f ca="1">IF($AQ1510=1,IF(INDIRECT(ADDRESS(($AO1510-1)*3+$AP1510+5,$AQ1510+7))="",0,INDIRECT(ADDRESS(($AO1510-1)*3+$AP1510+5,$AQ1510+7))),IF(INDIRECT(ADDRESS(($AO1510-1)*3+$AP1510+5,$AQ1510+7))="",0,IF(COUNTIF(INDIRECT(ADDRESS(($AO1510-1)*36+($AP1510-1)*12+6,COLUMN())):INDIRECT(ADDRESS(($AO1510-1)*36+($AP1510-1)*12+$AQ1510+4,COLUMN())),INDIRECT(ADDRESS(($AO1510-1)*3+$AP1510+5,$AQ1510+7)))&gt;=1,0,INDIRECT(ADDRESS(($AO1510-1)*3+$AP1510+5,$AQ1510+7)))))</f>
        <v>0</v>
      </c>
      <c r="AS1510" s="304">
        <f ca="1">COUNTIF(INDIRECT("H"&amp;(ROW()+12*(($AO1510-1)*3+$AP1510)-ROW())/12+5):INDIRECT("S"&amp;(ROW()+12*(($AO1510-1)*3+$AP1510)-ROW())/12+5),AR1510)</f>
        <v>0</v>
      </c>
      <c r="AT1510" s="306">
        <f ca="1">IF($AQ1510=1,IF(INDIRECT(ADDRESS(($AO1510-1)*3+$AP1510+5,$AQ1510+20))="",0,INDIRECT(ADDRESS(($AO1510-1)*3+$AP1510+5,$AQ1510+20))),IF(INDIRECT(ADDRESS(($AO1510-1)*3+$AP1510+5,$AQ1510+20))="",0,IF(COUNTIF(INDIRECT(ADDRESS(($AO1510-1)*36+($AP1510-1)*12+6,COLUMN())):INDIRECT(ADDRESS(($AO1510-1)*36+($AP1510-1)*12+$AQ1510+4,COLUMN())),INDIRECT(ADDRESS(($AO1510-1)*3+$AP1510+5,$AQ1510+20)))&gt;=1,0,INDIRECT(ADDRESS(($AO1510-1)*3+$AP1510+5,$AQ1510+20)))))</f>
        <v>0</v>
      </c>
      <c r="AU1510" s="304">
        <f ca="1">COUNTIF(INDIRECT("U"&amp;(ROW()+12*(($AO1510-1)*3+$AP1510)-ROW())/12+5):INDIRECT("AF"&amp;(ROW()+12*(($AO1510-1)*3+$AP1510)-ROW())/12+5),AT1510)</f>
        <v>0</v>
      </c>
      <c r="AV1510" s="304">
        <f ca="1">IF(AND(AR1510+AT1510&gt;0,AS1510+AU1510&gt;0),COUNTIF(AV$6:AV1509,"&gt;0")+1,0)</f>
        <v>0</v>
      </c>
    </row>
    <row r="1511" spans="41:48" x14ac:dyDescent="0.15">
      <c r="AO1511" s="304">
        <v>42</v>
      </c>
      <c r="AP1511" s="304">
        <v>3</v>
      </c>
      <c r="AQ1511" s="304">
        <v>6</v>
      </c>
      <c r="AR1511" s="306">
        <f ca="1">IF($AQ1511=1,IF(INDIRECT(ADDRESS(($AO1511-1)*3+$AP1511+5,$AQ1511+7))="",0,INDIRECT(ADDRESS(($AO1511-1)*3+$AP1511+5,$AQ1511+7))),IF(INDIRECT(ADDRESS(($AO1511-1)*3+$AP1511+5,$AQ1511+7))="",0,IF(COUNTIF(INDIRECT(ADDRESS(($AO1511-1)*36+($AP1511-1)*12+6,COLUMN())):INDIRECT(ADDRESS(($AO1511-1)*36+($AP1511-1)*12+$AQ1511+4,COLUMN())),INDIRECT(ADDRESS(($AO1511-1)*3+$AP1511+5,$AQ1511+7)))&gt;=1,0,INDIRECT(ADDRESS(($AO1511-1)*3+$AP1511+5,$AQ1511+7)))))</f>
        <v>0</v>
      </c>
      <c r="AS1511" s="304">
        <f ca="1">COUNTIF(INDIRECT("H"&amp;(ROW()+12*(($AO1511-1)*3+$AP1511)-ROW())/12+5):INDIRECT("S"&amp;(ROW()+12*(($AO1511-1)*3+$AP1511)-ROW())/12+5),AR1511)</f>
        <v>0</v>
      </c>
      <c r="AT1511" s="306">
        <f ca="1">IF($AQ1511=1,IF(INDIRECT(ADDRESS(($AO1511-1)*3+$AP1511+5,$AQ1511+20))="",0,INDIRECT(ADDRESS(($AO1511-1)*3+$AP1511+5,$AQ1511+20))),IF(INDIRECT(ADDRESS(($AO1511-1)*3+$AP1511+5,$AQ1511+20))="",0,IF(COUNTIF(INDIRECT(ADDRESS(($AO1511-1)*36+($AP1511-1)*12+6,COLUMN())):INDIRECT(ADDRESS(($AO1511-1)*36+($AP1511-1)*12+$AQ1511+4,COLUMN())),INDIRECT(ADDRESS(($AO1511-1)*3+$AP1511+5,$AQ1511+20)))&gt;=1,0,INDIRECT(ADDRESS(($AO1511-1)*3+$AP1511+5,$AQ1511+20)))))</f>
        <v>0</v>
      </c>
      <c r="AU1511" s="304">
        <f ca="1">COUNTIF(INDIRECT("U"&amp;(ROW()+12*(($AO1511-1)*3+$AP1511)-ROW())/12+5):INDIRECT("AF"&amp;(ROW()+12*(($AO1511-1)*3+$AP1511)-ROW())/12+5),AT1511)</f>
        <v>0</v>
      </c>
      <c r="AV1511" s="304">
        <f ca="1">IF(AND(AR1511+AT1511&gt;0,AS1511+AU1511&gt;0),COUNTIF(AV$6:AV1510,"&gt;0")+1,0)</f>
        <v>0</v>
      </c>
    </row>
    <row r="1512" spans="41:48" x14ac:dyDescent="0.15">
      <c r="AO1512" s="304">
        <v>42</v>
      </c>
      <c r="AP1512" s="304">
        <v>3</v>
      </c>
      <c r="AQ1512" s="304">
        <v>7</v>
      </c>
      <c r="AR1512" s="306">
        <f ca="1">IF($AQ1512=1,IF(INDIRECT(ADDRESS(($AO1512-1)*3+$AP1512+5,$AQ1512+7))="",0,INDIRECT(ADDRESS(($AO1512-1)*3+$AP1512+5,$AQ1512+7))),IF(INDIRECT(ADDRESS(($AO1512-1)*3+$AP1512+5,$AQ1512+7))="",0,IF(COUNTIF(INDIRECT(ADDRESS(($AO1512-1)*36+($AP1512-1)*12+6,COLUMN())):INDIRECT(ADDRESS(($AO1512-1)*36+($AP1512-1)*12+$AQ1512+4,COLUMN())),INDIRECT(ADDRESS(($AO1512-1)*3+$AP1512+5,$AQ1512+7)))&gt;=1,0,INDIRECT(ADDRESS(($AO1512-1)*3+$AP1512+5,$AQ1512+7)))))</f>
        <v>0</v>
      </c>
      <c r="AS1512" s="304">
        <f ca="1">COUNTIF(INDIRECT("H"&amp;(ROW()+12*(($AO1512-1)*3+$AP1512)-ROW())/12+5):INDIRECT("S"&amp;(ROW()+12*(($AO1512-1)*3+$AP1512)-ROW())/12+5),AR1512)</f>
        <v>0</v>
      </c>
      <c r="AT1512" s="306">
        <f ca="1">IF($AQ1512=1,IF(INDIRECT(ADDRESS(($AO1512-1)*3+$AP1512+5,$AQ1512+20))="",0,INDIRECT(ADDRESS(($AO1512-1)*3+$AP1512+5,$AQ1512+20))),IF(INDIRECT(ADDRESS(($AO1512-1)*3+$AP1512+5,$AQ1512+20))="",0,IF(COUNTIF(INDIRECT(ADDRESS(($AO1512-1)*36+($AP1512-1)*12+6,COLUMN())):INDIRECT(ADDRESS(($AO1512-1)*36+($AP1512-1)*12+$AQ1512+4,COLUMN())),INDIRECT(ADDRESS(($AO1512-1)*3+$AP1512+5,$AQ1512+20)))&gt;=1,0,INDIRECT(ADDRESS(($AO1512-1)*3+$AP1512+5,$AQ1512+20)))))</f>
        <v>0</v>
      </c>
      <c r="AU1512" s="304">
        <f ca="1">COUNTIF(INDIRECT("U"&amp;(ROW()+12*(($AO1512-1)*3+$AP1512)-ROW())/12+5):INDIRECT("AF"&amp;(ROW()+12*(($AO1512-1)*3+$AP1512)-ROW())/12+5),AT1512)</f>
        <v>0</v>
      </c>
      <c r="AV1512" s="304">
        <f ca="1">IF(AND(AR1512+AT1512&gt;0,AS1512+AU1512&gt;0),COUNTIF(AV$6:AV1511,"&gt;0")+1,0)</f>
        <v>0</v>
      </c>
    </row>
    <row r="1513" spans="41:48" x14ac:dyDescent="0.15">
      <c r="AO1513" s="304">
        <v>42</v>
      </c>
      <c r="AP1513" s="304">
        <v>3</v>
      </c>
      <c r="AQ1513" s="304">
        <v>8</v>
      </c>
      <c r="AR1513" s="306">
        <f ca="1">IF($AQ1513=1,IF(INDIRECT(ADDRESS(($AO1513-1)*3+$AP1513+5,$AQ1513+7))="",0,INDIRECT(ADDRESS(($AO1513-1)*3+$AP1513+5,$AQ1513+7))),IF(INDIRECT(ADDRESS(($AO1513-1)*3+$AP1513+5,$AQ1513+7))="",0,IF(COUNTIF(INDIRECT(ADDRESS(($AO1513-1)*36+($AP1513-1)*12+6,COLUMN())):INDIRECT(ADDRESS(($AO1513-1)*36+($AP1513-1)*12+$AQ1513+4,COLUMN())),INDIRECT(ADDRESS(($AO1513-1)*3+$AP1513+5,$AQ1513+7)))&gt;=1,0,INDIRECT(ADDRESS(($AO1513-1)*3+$AP1513+5,$AQ1513+7)))))</f>
        <v>0</v>
      </c>
      <c r="AS1513" s="304">
        <f ca="1">COUNTIF(INDIRECT("H"&amp;(ROW()+12*(($AO1513-1)*3+$AP1513)-ROW())/12+5):INDIRECT("S"&amp;(ROW()+12*(($AO1513-1)*3+$AP1513)-ROW())/12+5),AR1513)</f>
        <v>0</v>
      </c>
      <c r="AT1513" s="306">
        <f ca="1">IF($AQ1513=1,IF(INDIRECT(ADDRESS(($AO1513-1)*3+$AP1513+5,$AQ1513+20))="",0,INDIRECT(ADDRESS(($AO1513-1)*3+$AP1513+5,$AQ1513+20))),IF(INDIRECT(ADDRESS(($AO1513-1)*3+$AP1513+5,$AQ1513+20))="",0,IF(COUNTIF(INDIRECT(ADDRESS(($AO1513-1)*36+($AP1513-1)*12+6,COLUMN())):INDIRECT(ADDRESS(($AO1513-1)*36+($AP1513-1)*12+$AQ1513+4,COLUMN())),INDIRECT(ADDRESS(($AO1513-1)*3+$AP1513+5,$AQ1513+20)))&gt;=1,0,INDIRECT(ADDRESS(($AO1513-1)*3+$AP1513+5,$AQ1513+20)))))</f>
        <v>0</v>
      </c>
      <c r="AU1513" s="304">
        <f ca="1">COUNTIF(INDIRECT("U"&amp;(ROW()+12*(($AO1513-1)*3+$AP1513)-ROW())/12+5):INDIRECT("AF"&amp;(ROW()+12*(($AO1513-1)*3+$AP1513)-ROW())/12+5),AT1513)</f>
        <v>0</v>
      </c>
      <c r="AV1513" s="304">
        <f ca="1">IF(AND(AR1513+AT1513&gt;0,AS1513+AU1513&gt;0),COUNTIF(AV$6:AV1512,"&gt;0")+1,0)</f>
        <v>0</v>
      </c>
    </row>
    <row r="1514" spans="41:48" x14ac:dyDescent="0.15">
      <c r="AO1514" s="304">
        <v>42</v>
      </c>
      <c r="AP1514" s="304">
        <v>3</v>
      </c>
      <c r="AQ1514" s="304">
        <v>9</v>
      </c>
      <c r="AR1514" s="306">
        <f ca="1">IF($AQ1514=1,IF(INDIRECT(ADDRESS(($AO1514-1)*3+$AP1514+5,$AQ1514+7))="",0,INDIRECT(ADDRESS(($AO1514-1)*3+$AP1514+5,$AQ1514+7))),IF(INDIRECT(ADDRESS(($AO1514-1)*3+$AP1514+5,$AQ1514+7))="",0,IF(COUNTIF(INDIRECT(ADDRESS(($AO1514-1)*36+($AP1514-1)*12+6,COLUMN())):INDIRECT(ADDRESS(($AO1514-1)*36+($AP1514-1)*12+$AQ1514+4,COLUMN())),INDIRECT(ADDRESS(($AO1514-1)*3+$AP1514+5,$AQ1514+7)))&gt;=1,0,INDIRECT(ADDRESS(($AO1514-1)*3+$AP1514+5,$AQ1514+7)))))</f>
        <v>0</v>
      </c>
      <c r="AS1514" s="304">
        <f ca="1">COUNTIF(INDIRECT("H"&amp;(ROW()+12*(($AO1514-1)*3+$AP1514)-ROW())/12+5):INDIRECT("S"&amp;(ROW()+12*(($AO1514-1)*3+$AP1514)-ROW())/12+5),AR1514)</f>
        <v>0</v>
      </c>
      <c r="AT1514" s="306">
        <f ca="1">IF($AQ1514=1,IF(INDIRECT(ADDRESS(($AO1514-1)*3+$AP1514+5,$AQ1514+20))="",0,INDIRECT(ADDRESS(($AO1514-1)*3+$AP1514+5,$AQ1514+20))),IF(INDIRECT(ADDRESS(($AO1514-1)*3+$AP1514+5,$AQ1514+20))="",0,IF(COUNTIF(INDIRECT(ADDRESS(($AO1514-1)*36+($AP1514-1)*12+6,COLUMN())):INDIRECT(ADDRESS(($AO1514-1)*36+($AP1514-1)*12+$AQ1514+4,COLUMN())),INDIRECT(ADDRESS(($AO1514-1)*3+$AP1514+5,$AQ1514+20)))&gt;=1,0,INDIRECT(ADDRESS(($AO1514-1)*3+$AP1514+5,$AQ1514+20)))))</f>
        <v>0</v>
      </c>
      <c r="AU1514" s="304">
        <f ca="1">COUNTIF(INDIRECT("U"&amp;(ROW()+12*(($AO1514-1)*3+$AP1514)-ROW())/12+5):INDIRECT("AF"&amp;(ROW()+12*(($AO1514-1)*3+$AP1514)-ROW())/12+5),AT1514)</f>
        <v>0</v>
      </c>
      <c r="AV1514" s="304">
        <f ca="1">IF(AND(AR1514+AT1514&gt;0,AS1514+AU1514&gt;0),COUNTIF(AV$6:AV1513,"&gt;0")+1,0)</f>
        <v>0</v>
      </c>
    </row>
    <row r="1515" spans="41:48" x14ac:dyDescent="0.15">
      <c r="AO1515" s="304">
        <v>42</v>
      </c>
      <c r="AP1515" s="304">
        <v>3</v>
      </c>
      <c r="AQ1515" s="304">
        <v>10</v>
      </c>
      <c r="AR1515" s="306">
        <f ca="1">IF($AQ1515=1,IF(INDIRECT(ADDRESS(($AO1515-1)*3+$AP1515+5,$AQ1515+7))="",0,INDIRECT(ADDRESS(($AO1515-1)*3+$AP1515+5,$AQ1515+7))),IF(INDIRECT(ADDRESS(($AO1515-1)*3+$AP1515+5,$AQ1515+7))="",0,IF(COUNTIF(INDIRECT(ADDRESS(($AO1515-1)*36+($AP1515-1)*12+6,COLUMN())):INDIRECT(ADDRESS(($AO1515-1)*36+($AP1515-1)*12+$AQ1515+4,COLUMN())),INDIRECT(ADDRESS(($AO1515-1)*3+$AP1515+5,$AQ1515+7)))&gt;=1,0,INDIRECT(ADDRESS(($AO1515-1)*3+$AP1515+5,$AQ1515+7)))))</f>
        <v>0</v>
      </c>
      <c r="AS1515" s="304">
        <f ca="1">COUNTIF(INDIRECT("H"&amp;(ROW()+12*(($AO1515-1)*3+$AP1515)-ROW())/12+5):INDIRECT("S"&amp;(ROW()+12*(($AO1515-1)*3+$AP1515)-ROW())/12+5),AR1515)</f>
        <v>0</v>
      </c>
      <c r="AT1515" s="306">
        <f ca="1">IF($AQ1515=1,IF(INDIRECT(ADDRESS(($AO1515-1)*3+$AP1515+5,$AQ1515+20))="",0,INDIRECT(ADDRESS(($AO1515-1)*3+$AP1515+5,$AQ1515+20))),IF(INDIRECT(ADDRESS(($AO1515-1)*3+$AP1515+5,$AQ1515+20))="",0,IF(COUNTIF(INDIRECT(ADDRESS(($AO1515-1)*36+($AP1515-1)*12+6,COLUMN())):INDIRECT(ADDRESS(($AO1515-1)*36+($AP1515-1)*12+$AQ1515+4,COLUMN())),INDIRECT(ADDRESS(($AO1515-1)*3+$AP1515+5,$AQ1515+20)))&gt;=1,0,INDIRECT(ADDRESS(($AO1515-1)*3+$AP1515+5,$AQ1515+20)))))</f>
        <v>0</v>
      </c>
      <c r="AU1515" s="304">
        <f ca="1">COUNTIF(INDIRECT("U"&amp;(ROW()+12*(($AO1515-1)*3+$AP1515)-ROW())/12+5):INDIRECT("AF"&amp;(ROW()+12*(($AO1515-1)*3+$AP1515)-ROW())/12+5),AT1515)</f>
        <v>0</v>
      </c>
      <c r="AV1515" s="304">
        <f ca="1">IF(AND(AR1515+AT1515&gt;0,AS1515+AU1515&gt;0),COUNTIF(AV$6:AV1514,"&gt;0")+1,0)</f>
        <v>0</v>
      </c>
    </row>
    <row r="1516" spans="41:48" x14ac:dyDescent="0.15">
      <c r="AO1516" s="304">
        <v>42</v>
      </c>
      <c r="AP1516" s="304">
        <v>3</v>
      </c>
      <c r="AQ1516" s="304">
        <v>11</v>
      </c>
      <c r="AR1516" s="306">
        <f ca="1">IF($AQ1516=1,IF(INDIRECT(ADDRESS(($AO1516-1)*3+$AP1516+5,$AQ1516+7))="",0,INDIRECT(ADDRESS(($AO1516-1)*3+$AP1516+5,$AQ1516+7))),IF(INDIRECT(ADDRESS(($AO1516-1)*3+$AP1516+5,$AQ1516+7))="",0,IF(COUNTIF(INDIRECT(ADDRESS(($AO1516-1)*36+($AP1516-1)*12+6,COLUMN())):INDIRECT(ADDRESS(($AO1516-1)*36+($AP1516-1)*12+$AQ1516+4,COLUMN())),INDIRECT(ADDRESS(($AO1516-1)*3+$AP1516+5,$AQ1516+7)))&gt;=1,0,INDIRECT(ADDRESS(($AO1516-1)*3+$AP1516+5,$AQ1516+7)))))</f>
        <v>0</v>
      </c>
      <c r="AS1516" s="304">
        <f ca="1">COUNTIF(INDIRECT("H"&amp;(ROW()+12*(($AO1516-1)*3+$AP1516)-ROW())/12+5):INDIRECT("S"&amp;(ROW()+12*(($AO1516-1)*3+$AP1516)-ROW())/12+5),AR1516)</f>
        <v>0</v>
      </c>
      <c r="AT1516" s="306">
        <f ca="1">IF($AQ1516=1,IF(INDIRECT(ADDRESS(($AO1516-1)*3+$AP1516+5,$AQ1516+20))="",0,INDIRECT(ADDRESS(($AO1516-1)*3+$AP1516+5,$AQ1516+20))),IF(INDIRECT(ADDRESS(($AO1516-1)*3+$AP1516+5,$AQ1516+20))="",0,IF(COUNTIF(INDIRECT(ADDRESS(($AO1516-1)*36+($AP1516-1)*12+6,COLUMN())):INDIRECT(ADDRESS(($AO1516-1)*36+($AP1516-1)*12+$AQ1516+4,COLUMN())),INDIRECT(ADDRESS(($AO1516-1)*3+$AP1516+5,$AQ1516+20)))&gt;=1,0,INDIRECT(ADDRESS(($AO1516-1)*3+$AP1516+5,$AQ1516+20)))))</f>
        <v>0</v>
      </c>
      <c r="AU1516" s="304">
        <f ca="1">COUNTIF(INDIRECT("U"&amp;(ROW()+12*(($AO1516-1)*3+$AP1516)-ROW())/12+5):INDIRECT("AF"&amp;(ROW()+12*(($AO1516-1)*3+$AP1516)-ROW())/12+5),AT1516)</f>
        <v>0</v>
      </c>
      <c r="AV1516" s="304">
        <f ca="1">IF(AND(AR1516+AT1516&gt;0,AS1516+AU1516&gt;0),COUNTIF(AV$6:AV1515,"&gt;0")+1,0)</f>
        <v>0</v>
      </c>
    </row>
    <row r="1517" spans="41:48" x14ac:dyDescent="0.15">
      <c r="AO1517" s="304">
        <v>42</v>
      </c>
      <c r="AP1517" s="304">
        <v>3</v>
      </c>
      <c r="AQ1517" s="304">
        <v>12</v>
      </c>
      <c r="AR1517" s="306">
        <f ca="1">IF($AQ1517=1,IF(INDIRECT(ADDRESS(($AO1517-1)*3+$AP1517+5,$AQ1517+7))="",0,INDIRECT(ADDRESS(($AO1517-1)*3+$AP1517+5,$AQ1517+7))),IF(INDIRECT(ADDRESS(($AO1517-1)*3+$AP1517+5,$AQ1517+7))="",0,IF(COUNTIF(INDIRECT(ADDRESS(($AO1517-1)*36+($AP1517-1)*12+6,COLUMN())):INDIRECT(ADDRESS(($AO1517-1)*36+($AP1517-1)*12+$AQ1517+4,COLUMN())),INDIRECT(ADDRESS(($AO1517-1)*3+$AP1517+5,$AQ1517+7)))&gt;=1,0,INDIRECT(ADDRESS(($AO1517-1)*3+$AP1517+5,$AQ1517+7)))))</f>
        <v>0</v>
      </c>
      <c r="AS1517" s="304">
        <f ca="1">COUNTIF(INDIRECT("H"&amp;(ROW()+12*(($AO1517-1)*3+$AP1517)-ROW())/12+5):INDIRECT("S"&amp;(ROW()+12*(($AO1517-1)*3+$AP1517)-ROW())/12+5),AR1517)</f>
        <v>0</v>
      </c>
      <c r="AT1517" s="306">
        <f ca="1">IF($AQ1517=1,IF(INDIRECT(ADDRESS(($AO1517-1)*3+$AP1517+5,$AQ1517+20))="",0,INDIRECT(ADDRESS(($AO1517-1)*3+$AP1517+5,$AQ1517+20))),IF(INDIRECT(ADDRESS(($AO1517-1)*3+$AP1517+5,$AQ1517+20))="",0,IF(COUNTIF(INDIRECT(ADDRESS(($AO1517-1)*36+($AP1517-1)*12+6,COLUMN())):INDIRECT(ADDRESS(($AO1517-1)*36+($AP1517-1)*12+$AQ1517+4,COLUMN())),INDIRECT(ADDRESS(($AO1517-1)*3+$AP1517+5,$AQ1517+20)))&gt;=1,0,INDIRECT(ADDRESS(($AO1517-1)*3+$AP1517+5,$AQ1517+20)))))</f>
        <v>0</v>
      </c>
      <c r="AU1517" s="304">
        <f ca="1">COUNTIF(INDIRECT("U"&amp;(ROW()+12*(($AO1517-1)*3+$AP1517)-ROW())/12+5):INDIRECT("AF"&amp;(ROW()+12*(($AO1517-1)*3+$AP1517)-ROW())/12+5),AT1517)</f>
        <v>0</v>
      </c>
      <c r="AV1517" s="304">
        <f ca="1">IF(AND(AR1517+AT1517&gt;0,AS1517+AU1517&gt;0),COUNTIF(AV$6:AV1516,"&gt;0")+1,0)</f>
        <v>0</v>
      </c>
    </row>
    <row r="1518" spans="41:48" x14ac:dyDescent="0.15">
      <c r="AO1518" s="304">
        <v>43</v>
      </c>
      <c r="AP1518" s="304">
        <v>1</v>
      </c>
      <c r="AQ1518" s="304">
        <v>1</v>
      </c>
      <c r="AR1518" s="306">
        <f ca="1">IF($AQ1518=1,IF(INDIRECT(ADDRESS(($AO1518-1)*3+$AP1518+5,$AQ1518+7))="",0,INDIRECT(ADDRESS(($AO1518-1)*3+$AP1518+5,$AQ1518+7))),IF(INDIRECT(ADDRESS(($AO1518-1)*3+$AP1518+5,$AQ1518+7))="",0,IF(COUNTIF(INDIRECT(ADDRESS(($AO1518-1)*36+($AP1518-1)*12+6,COLUMN())):INDIRECT(ADDRESS(($AO1518-1)*36+($AP1518-1)*12+$AQ1518+4,COLUMN())),INDIRECT(ADDRESS(($AO1518-1)*3+$AP1518+5,$AQ1518+7)))&gt;=1,0,INDIRECT(ADDRESS(($AO1518-1)*3+$AP1518+5,$AQ1518+7)))))</f>
        <v>0</v>
      </c>
      <c r="AS1518" s="304">
        <f ca="1">COUNTIF(INDIRECT("H"&amp;(ROW()+12*(($AO1518-1)*3+$AP1518)-ROW())/12+5):INDIRECT("S"&amp;(ROW()+12*(($AO1518-1)*3+$AP1518)-ROW())/12+5),AR1518)</f>
        <v>0</v>
      </c>
      <c r="AT1518" s="306">
        <f ca="1">IF($AQ1518=1,IF(INDIRECT(ADDRESS(($AO1518-1)*3+$AP1518+5,$AQ1518+20))="",0,INDIRECT(ADDRESS(($AO1518-1)*3+$AP1518+5,$AQ1518+20))),IF(INDIRECT(ADDRESS(($AO1518-1)*3+$AP1518+5,$AQ1518+20))="",0,IF(COUNTIF(INDIRECT(ADDRESS(($AO1518-1)*36+($AP1518-1)*12+6,COLUMN())):INDIRECT(ADDRESS(($AO1518-1)*36+($AP1518-1)*12+$AQ1518+4,COLUMN())),INDIRECT(ADDRESS(($AO1518-1)*3+$AP1518+5,$AQ1518+20)))&gt;=1,0,INDIRECT(ADDRESS(($AO1518-1)*3+$AP1518+5,$AQ1518+20)))))</f>
        <v>0</v>
      </c>
      <c r="AU1518" s="304">
        <f ca="1">COUNTIF(INDIRECT("U"&amp;(ROW()+12*(($AO1518-1)*3+$AP1518)-ROW())/12+5):INDIRECT("AF"&amp;(ROW()+12*(($AO1518-1)*3+$AP1518)-ROW())/12+5),AT1518)</f>
        <v>0</v>
      </c>
      <c r="AV1518" s="304">
        <f ca="1">IF(AND(AR1518+AT1518&gt;0,AS1518+AU1518&gt;0),COUNTIF(AV$6:AV1517,"&gt;0")+1,0)</f>
        <v>0</v>
      </c>
    </row>
    <row r="1519" spans="41:48" x14ac:dyDescent="0.15">
      <c r="AO1519" s="304">
        <v>43</v>
      </c>
      <c r="AP1519" s="304">
        <v>1</v>
      </c>
      <c r="AQ1519" s="304">
        <v>2</v>
      </c>
      <c r="AR1519" s="306">
        <f ca="1">IF($AQ1519=1,IF(INDIRECT(ADDRESS(($AO1519-1)*3+$AP1519+5,$AQ1519+7))="",0,INDIRECT(ADDRESS(($AO1519-1)*3+$AP1519+5,$AQ1519+7))),IF(INDIRECT(ADDRESS(($AO1519-1)*3+$AP1519+5,$AQ1519+7))="",0,IF(COUNTIF(INDIRECT(ADDRESS(($AO1519-1)*36+($AP1519-1)*12+6,COLUMN())):INDIRECT(ADDRESS(($AO1519-1)*36+($AP1519-1)*12+$AQ1519+4,COLUMN())),INDIRECT(ADDRESS(($AO1519-1)*3+$AP1519+5,$AQ1519+7)))&gt;=1,0,INDIRECT(ADDRESS(($AO1519-1)*3+$AP1519+5,$AQ1519+7)))))</f>
        <v>0</v>
      </c>
      <c r="AS1519" s="304">
        <f ca="1">COUNTIF(INDIRECT("H"&amp;(ROW()+12*(($AO1519-1)*3+$AP1519)-ROW())/12+5):INDIRECT("S"&amp;(ROW()+12*(($AO1519-1)*3+$AP1519)-ROW())/12+5),AR1519)</f>
        <v>0</v>
      </c>
      <c r="AT1519" s="306">
        <f ca="1">IF($AQ1519=1,IF(INDIRECT(ADDRESS(($AO1519-1)*3+$AP1519+5,$AQ1519+20))="",0,INDIRECT(ADDRESS(($AO1519-1)*3+$AP1519+5,$AQ1519+20))),IF(INDIRECT(ADDRESS(($AO1519-1)*3+$AP1519+5,$AQ1519+20))="",0,IF(COUNTIF(INDIRECT(ADDRESS(($AO1519-1)*36+($AP1519-1)*12+6,COLUMN())):INDIRECT(ADDRESS(($AO1519-1)*36+($AP1519-1)*12+$AQ1519+4,COLUMN())),INDIRECT(ADDRESS(($AO1519-1)*3+$AP1519+5,$AQ1519+20)))&gt;=1,0,INDIRECT(ADDRESS(($AO1519-1)*3+$AP1519+5,$AQ1519+20)))))</f>
        <v>0</v>
      </c>
      <c r="AU1519" s="304">
        <f ca="1">COUNTIF(INDIRECT("U"&amp;(ROW()+12*(($AO1519-1)*3+$AP1519)-ROW())/12+5):INDIRECT("AF"&amp;(ROW()+12*(($AO1519-1)*3+$AP1519)-ROW())/12+5),AT1519)</f>
        <v>0</v>
      </c>
      <c r="AV1519" s="304">
        <f ca="1">IF(AND(AR1519+AT1519&gt;0,AS1519+AU1519&gt;0),COUNTIF(AV$6:AV1518,"&gt;0")+1,0)</f>
        <v>0</v>
      </c>
    </row>
    <row r="1520" spans="41:48" x14ac:dyDescent="0.15">
      <c r="AO1520" s="304">
        <v>43</v>
      </c>
      <c r="AP1520" s="304">
        <v>1</v>
      </c>
      <c r="AQ1520" s="304">
        <v>3</v>
      </c>
      <c r="AR1520" s="306">
        <f ca="1">IF($AQ1520=1,IF(INDIRECT(ADDRESS(($AO1520-1)*3+$AP1520+5,$AQ1520+7))="",0,INDIRECT(ADDRESS(($AO1520-1)*3+$AP1520+5,$AQ1520+7))),IF(INDIRECT(ADDRESS(($AO1520-1)*3+$AP1520+5,$AQ1520+7))="",0,IF(COUNTIF(INDIRECT(ADDRESS(($AO1520-1)*36+($AP1520-1)*12+6,COLUMN())):INDIRECT(ADDRESS(($AO1520-1)*36+($AP1520-1)*12+$AQ1520+4,COLUMN())),INDIRECT(ADDRESS(($AO1520-1)*3+$AP1520+5,$AQ1520+7)))&gt;=1,0,INDIRECT(ADDRESS(($AO1520-1)*3+$AP1520+5,$AQ1520+7)))))</f>
        <v>0</v>
      </c>
      <c r="AS1520" s="304">
        <f ca="1">COUNTIF(INDIRECT("H"&amp;(ROW()+12*(($AO1520-1)*3+$AP1520)-ROW())/12+5):INDIRECT("S"&amp;(ROW()+12*(($AO1520-1)*3+$AP1520)-ROW())/12+5),AR1520)</f>
        <v>0</v>
      </c>
      <c r="AT1520" s="306">
        <f ca="1">IF($AQ1520=1,IF(INDIRECT(ADDRESS(($AO1520-1)*3+$AP1520+5,$AQ1520+20))="",0,INDIRECT(ADDRESS(($AO1520-1)*3+$AP1520+5,$AQ1520+20))),IF(INDIRECT(ADDRESS(($AO1520-1)*3+$AP1520+5,$AQ1520+20))="",0,IF(COUNTIF(INDIRECT(ADDRESS(($AO1520-1)*36+($AP1520-1)*12+6,COLUMN())):INDIRECT(ADDRESS(($AO1520-1)*36+($AP1520-1)*12+$AQ1520+4,COLUMN())),INDIRECT(ADDRESS(($AO1520-1)*3+$AP1520+5,$AQ1520+20)))&gt;=1,0,INDIRECT(ADDRESS(($AO1520-1)*3+$AP1520+5,$AQ1520+20)))))</f>
        <v>0</v>
      </c>
      <c r="AU1520" s="304">
        <f ca="1">COUNTIF(INDIRECT("U"&amp;(ROW()+12*(($AO1520-1)*3+$AP1520)-ROW())/12+5):INDIRECT("AF"&amp;(ROW()+12*(($AO1520-1)*3+$AP1520)-ROW())/12+5),AT1520)</f>
        <v>0</v>
      </c>
      <c r="AV1520" s="304">
        <f ca="1">IF(AND(AR1520+AT1520&gt;0,AS1520+AU1520&gt;0),COUNTIF(AV$6:AV1519,"&gt;0")+1,0)</f>
        <v>0</v>
      </c>
    </row>
    <row r="1521" spans="41:48" x14ac:dyDescent="0.15">
      <c r="AO1521" s="304">
        <v>43</v>
      </c>
      <c r="AP1521" s="304">
        <v>1</v>
      </c>
      <c r="AQ1521" s="304">
        <v>4</v>
      </c>
      <c r="AR1521" s="306">
        <f ca="1">IF($AQ1521=1,IF(INDIRECT(ADDRESS(($AO1521-1)*3+$AP1521+5,$AQ1521+7))="",0,INDIRECT(ADDRESS(($AO1521-1)*3+$AP1521+5,$AQ1521+7))),IF(INDIRECT(ADDRESS(($AO1521-1)*3+$AP1521+5,$AQ1521+7))="",0,IF(COUNTIF(INDIRECT(ADDRESS(($AO1521-1)*36+($AP1521-1)*12+6,COLUMN())):INDIRECT(ADDRESS(($AO1521-1)*36+($AP1521-1)*12+$AQ1521+4,COLUMN())),INDIRECT(ADDRESS(($AO1521-1)*3+$AP1521+5,$AQ1521+7)))&gt;=1,0,INDIRECT(ADDRESS(($AO1521-1)*3+$AP1521+5,$AQ1521+7)))))</f>
        <v>0</v>
      </c>
      <c r="AS1521" s="304">
        <f ca="1">COUNTIF(INDIRECT("H"&amp;(ROW()+12*(($AO1521-1)*3+$AP1521)-ROW())/12+5):INDIRECT("S"&amp;(ROW()+12*(($AO1521-1)*3+$AP1521)-ROW())/12+5),AR1521)</f>
        <v>0</v>
      </c>
      <c r="AT1521" s="306">
        <f ca="1">IF($AQ1521=1,IF(INDIRECT(ADDRESS(($AO1521-1)*3+$AP1521+5,$AQ1521+20))="",0,INDIRECT(ADDRESS(($AO1521-1)*3+$AP1521+5,$AQ1521+20))),IF(INDIRECT(ADDRESS(($AO1521-1)*3+$AP1521+5,$AQ1521+20))="",0,IF(COUNTIF(INDIRECT(ADDRESS(($AO1521-1)*36+($AP1521-1)*12+6,COLUMN())):INDIRECT(ADDRESS(($AO1521-1)*36+($AP1521-1)*12+$AQ1521+4,COLUMN())),INDIRECT(ADDRESS(($AO1521-1)*3+$AP1521+5,$AQ1521+20)))&gt;=1,0,INDIRECT(ADDRESS(($AO1521-1)*3+$AP1521+5,$AQ1521+20)))))</f>
        <v>0</v>
      </c>
      <c r="AU1521" s="304">
        <f ca="1">COUNTIF(INDIRECT("U"&amp;(ROW()+12*(($AO1521-1)*3+$AP1521)-ROW())/12+5):INDIRECT("AF"&amp;(ROW()+12*(($AO1521-1)*3+$AP1521)-ROW())/12+5),AT1521)</f>
        <v>0</v>
      </c>
      <c r="AV1521" s="304">
        <f ca="1">IF(AND(AR1521+AT1521&gt;0,AS1521+AU1521&gt;0),COUNTIF(AV$6:AV1520,"&gt;0")+1,0)</f>
        <v>0</v>
      </c>
    </row>
    <row r="1522" spans="41:48" x14ac:dyDescent="0.15">
      <c r="AO1522" s="304">
        <v>43</v>
      </c>
      <c r="AP1522" s="304">
        <v>1</v>
      </c>
      <c r="AQ1522" s="304">
        <v>5</v>
      </c>
      <c r="AR1522" s="306">
        <f ca="1">IF($AQ1522=1,IF(INDIRECT(ADDRESS(($AO1522-1)*3+$AP1522+5,$AQ1522+7))="",0,INDIRECT(ADDRESS(($AO1522-1)*3+$AP1522+5,$AQ1522+7))),IF(INDIRECT(ADDRESS(($AO1522-1)*3+$AP1522+5,$AQ1522+7))="",0,IF(COUNTIF(INDIRECT(ADDRESS(($AO1522-1)*36+($AP1522-1)*12+6,COLUMN())):INDIRECT(ADDRESS(($AO1522-1)*36+($AP1522-1)*12+$AQ1522+4,COLUMN())),INDIRECT(ADDRESS(($AO1522-1)*3+$AP1522+5,$AQ1522+7)))&gt;=1,0,INDIRECT(ADDRESS(($AO1522-1)*3+$AP1522+5,$AQ1522+7)))))</f>
        <v>0</v>
      </c>
      <c r="AS1522" s="304">
        <f ca="1">COUNTIF(INDIRECT("H"&amp;(ROW()+12*(($AO1522-1)*3+$AP1522)-ROW())/12+5):INDIRECT("S"&amp;(ROW()+12*(($AO1522-1)*3+$AP1522)-ROW())/12+5),AR1522)</f>
        <v>0</v>
      </c>
      <c r="AT1522" s="306">
        <f ca="1">IF($AQ1522=1,IF(INDIRECT(ADDRESS(($AO1522-1)*3+$AP1522+5,$AQ1522+20))="",0,INDIRECT(ADDRESS(($AO1522-1)*3+$AP1522+5,$AQ1522+20))),IF(INDIRECT(ADDRESS(($AO1522-1)*3+$AP1522+5,$AQ1522+20))="",0,IF(COUNTIF(INDIRECT(ADDRESS(($AO1522-1)*36+($AP1522-1)*12+6,COLUMN())):INDIRECT(ADDRESS(($AO1522-1)*36+($AP1522-1)*12+$AQ1522+4,COLUMN())),INDIRECT(ADDRESS(($AO1522-1)*3+$AP1522+5,$AQ1522+20)))&gt;=1,0,INDIRECT(ADDRESS(($AO1522-1)*3+$AP1522+5,$AQ1522+20)))))</f>
        <v>0</v>
      </c>
      <c r="AU1522" s="304">
        <f ca="1">COUNTIF(INDIRECT("U"&amp;(ROW()+12*(($AO1522-1)*3+$AP1522)-ROW())/12+5):INDIRECT("AF"&amp;(ROW()+12*(($AO1522-1)*3+$AP1522)-ROW())/12+5),AT1522)</f>
        <v>0</v>
      </c>
      <c r="AV1522" s="304">
        <f ca="1">IF(AND(AR1522+AT1522&gt;0,AS1522+AU1522&gt;0),COUNTIF(AV$6:AV1521,"&gt;0")+1,0)</f>
        <v>0</v>
      </c>
    </row>
    <row r="1523" spans="41:48" x14ac:dyDescent="0.15">
      <c r="AO1523" s="304">
        <v>43</v>
      </c>
      <c r="AP1523" s="304">
        <v>1</v>
      </c>
      <c r="AQ1523" s="304">
        <v>6</v>
      </c>
      <c r="AR1523" s="306">
        <f ca="1">IF($AQ1523=1,IF(INDIRECT(ADDRESS(($AO1523-1)*3+$AP1523+5,$AQ1523+7))="",0,INDIRECT(ADDRESS(($AO1523-1)*3+$AP1523+5,$AQ1523+7))),IF(INDIRECT(ADDRESS(($AO1523-1)*3+$AP1523+5,$AQ1523+7))="",0,IF(COUNTIF(INDIRECT(ADDRESS(($AO1523-1)*36+($AP1523-1)*12+6,COLUMN())):INDIRECT(ADDRESS(($AO1523-1)*36+($AP1523-1)*12+$AQ1523+4,COLUMN())),INDIRECT(ADDRESS(($AO1523-1)*3+$AP1523+5,$AQ1523+7)))&gt;=1,0,INDIRECT(ADDRESS(($AO1523-1)*3+$AP1523+5,$AQ1523+7)))))</f>
        <v>0</v>
      </c>
      <c r="AS1523" s="304">
        <f ca="1">COUNTIF(INDIRECT("H"&amp;(ROW()+12*(($AO1523-1)*3+$AP1523)-ROW())/12+5):INDIRECT("S"&amp;(ROW()+12*(($AO1523-1)*3+$AP1523)-ROW())/12+5),AR1523)</f>
        <v>0</v>
      </c>
      <c r="AT1523" s="306">
        <f ca="1">IF($AQ1523=1,IF(INDIRECT(ADDRESS(($AO1523-1)*3+$AP1523+5,$AQ1523+20))="",0,INDIRECT(ADDRESS(($AO1523-1)*3+$AP1523+5,$AQ1523+20))),IF(INDIRECT(ADDRESS(($AO1523-1)*3+$AP1523+5,$AQ1523+20))="",0,IF(COUNTIF(INDIRECT(ADDRESS(($AO1523-1)*36+($AP1523-1)*12+6,COLUMN())):INDIRECT(ADDRESS(($AO1523-1)*36+($AP1523-1)*12+$AQ1523+4,COLUMN())),INDIRECT(ADDRESS(($AO1523-1)*3+$AP1523+5,$AQ1523+20)))&gt;=1,0,INDIRECT(ADDRESS(($AO1523-1)*3+$AP1523+5,$AQ1523+20)))))</f>
        <v>0</v>
      </c>
      <c r="AU1523" s="304">
        <f ca="1">COUNTIF(INDIRECT("U"&amp;(ROW()+12*(($AO1523-1)*3+$AP1523)-ROW())/12+5):INDIRECT("AF"&amp;(ROW()+12*(($AO1523-1)*3+$AP1523)-ROW())/12+5),AT1523)</f>
        <v>0</v>
      </c>
      <c r="AV1523" s="304">
        <f ca="1">IF(AND(AR1523+AT1523&gt;0,AS1523+AU1523&gt;0),COUNTIF(AV$6:AV1522,"&gt;0")+1,0)</f>
        <v>0</v>
      </c>
    </row>
    <row r="1524" spans="41:48" x14ac:dyDescent="0.15">
      <c r="AO1524" s="304">
        <v>43</v>
      </c>
      <c r="AP1524" s="304">
        <v>1</v>
      </c>
      <c r="AQ1524" s="304">
        <v>7</v>
      </c>
      <c r="AR1524" s="306">
        <f ca="1">IF($AQ1524=1,IF(INDIRECT(ADDRESS(($AO1524-1)*3+$AP1524+5,$AQ1524+7))="",0,INDIRECT(ADDRESS(($AO1524-1)*3+$AP1524+5,$AQ1524+7))),IF(INDIRECT(ADDRESS(($AO1524-1)*3+$AP1524+5,$AQ1524+7))="",0,IF(COUNTIF(INDIRECT(ADDRESS(($AO1524-1)*36+($AP1524-1)*12+6,COLUMN())):INDIRECT(ADDRESS(($AO1524-1)*36+($AP1524-1)*12+$AQ1524+4,COLUMN())),INDIRECT(ADDRESS(($AO1524-1)*3+$AP1524+5,$AQ1524+7)))&gt;=1,0,INDIRECT(ADDRESS(($AO1524-1)*3+$AP1524+5,$AQ1524+7)))))</f>
        <v>0</v>
      </c>
      <c r="AS1524" s="304">
        <f ca="1">COUNTIF(INDIRECT("H"&amp;(ROW()+12*(($AO1524-1)*3+$AP1524)-ROW())/12+5):INDIRECT("S"&amp;(ROW()+12*(($AO1524-1)*3+$AP1524)-ROW())/12+5),AR1524)</f>
        <v>0</v>
      </c>
      <c r="AT1524" s="306">
        <f ca="1">IF($AQ1524=1,IF(INDIRECT(ADDRESS(($AO1524-1)*3+$AP1524+5,$AQ1524+20))="",0,INDIRECT(ADDRESS(($AO1524-1)*3+$AP1524+5,$AQ1524+20))),IF(INDIRECT(ADDRESS(($AO1524-1)*3+$AP1524+5,$AQ1524+20))="",0,IF(COUNTIF(INDIRECT(ADDRESS(($AO1524-1)*36+($AP1524-1)*12+6,COLUMN())):INDIRECT(ADDRESS(($AO1524-1)*36+($AP1524-1)*12+$AQ1524+4,COLUMN())),INDIRECT(ADDRESS(($AO1524-1)*3+$AP1524+5,$AQ1524+20)))&gt;=1,0,INDIRECT(ADDRESS(($AO1524-1)*3+$AP1524+5,$AQ1524+20)))))</f>
        <v>0</v>
      </c>
      <c r="AU1524" s="304">
        <f ca="1">COUNTIF(INDIRECT("U"&amp;(ROW()+12*(($AO1524-1)*3+$AP1524)-ROW())/12+5):INDIRECT("AF"&amp;(ROW()+12*(($AO1524-1)*3+$AP1524)-ROW())/12+5),AT1524)</f>
        <v>0</v>
      </c>
      <c r="AV1524" s="304">
        <f ca="1">IF(AND(AR1524+AT1524&gt;0,AS1524+AU1524&gt;0),COUNTIF(AV$6:AV1523,"&gt;0")+1,0)</f>
        <v>0</v>
      </c>
    </row>
    <row r="1525" spans="41:48" x14ac:dyDescent="0.15">
      <c r="AO1525" s="304">
        <v>43</v>
      </c>
      <c r="AP1525" s="304">
        <v>1</v>
      </c>
      <c r="AQ1525" s="304">
        <v>8</v>
      </c>
      <c r="AR1525" s="306">
        <f ca="1">IF($AQ1525=1,IF(INDIRECT(ADDRESS(($AO1525-1)*3+$AP1525+5,$AQ1525+7))="",0,INDIRECT(ADDRESS(($AO1525-1)*3+$AP1525+5,$AQ1525+7))),IF(INDIRECT(ADDRESS(($AO1525-1)*3+$AP1525+5,$AQ1525+7))="",0,IF(COUNTIF(INDIRECT(ADDRESS(($AO1525-1)*36+($AP1525-1)*12+6,COLUMN())):INDIRECT(ADDRESS(($AO1525-1)*36+($AP1525-1)*12+$AQ1525+4,COLUMN())),INDIRECT(ADDRESS(($AO1525-1)*3+$AP1525+5,$AQ1525+7)))&gt;=1,0,INDIRECT(ADDRESS(($AO1525-1)*3+$AP1525+5,$AQ1525+7)))))</f>
        <v>0</v>
      </c>
      <c r="AS1525" s="304">
        <f ca="1">COUNTIF(INDIRECT("H"&amp;(ROW()+12*(($AO1525-1)*3+$AP1525)-ROW())/12+5):INDIRECT("S"&amp;(ROW()+12*(($AO1525-1)*3+$AP1525)-ROW())/12+5),AR1525)</f>
        <v>0</v>
      </c>
      <c r="AT1525" s="306">
        <f ca="1">IF($AQ1525=1,IF(INDIRECT(ADDRESS(($AO1525-1)*3+$AP1525+5,$AQ1525+20))="",0,INDIRECT(ADDRESS(($AO1525-1)*3+$AP1525+5,$AQ1525+20))),IF(INDIRECT(ADDRESS(($AO1525-1)*3+$AP1525+5,$AQ1525+20))="",0,IF(COUNTIF(INDIRECT(ADDRESS(($AO1525-1)*36+($AP1525-1)*12+6,COLUMN())):INDIRECT(ADDRESS(($AO1525-1)*36+($AP1525-1)*12+$AQ1525+4,COLUMN())),INDIRECT(ADDRESS(($AO1525-1)*3+$AP1525+5,$AQ1525+20)))&gt;=1,0,INDIRECT(ADDRESS(($AO1525-1)*3+$AP1525+5,$AQ1525+20)))))</f>
        <v>0</v>
      </c>
      <c r="AU1525" s="304">
        <f ca="1">COUNTIF(INDIRECT("U"&amp;(ROW()+12*(($AO1525-1)*3+$AP1525)-ROW())/12+5):INDIRECT("AF"&amp;(ROW()+12*(($AO1525-1)*3+$AP1525)-ROW())/12+5),AT1525)</f>
        <v>0</v>
      </c>
      <c r="AV1525" s="304">
        <f ca="1">IF(AND(AR1525+AT1525&gt;0,AS1525+AU1525&gt;0),COUNTIF(AV$6:AV1524,"&gt;0")+1,0)</f>
        <v>0</v>
      </c>
    </row>
    <row r="1526" spans="41:48" x14ac:dyDescent="0.15">
      <c r="AO1526" s="304">
        <v>43</v>
      </c>
      <c r="AP1526" s="304">
        <v>1</v>
      </c>
      <c r="AQ1526" s="304">
        <v>9</v>
      </c>
      <c r="AR1526" s="306">
        <f ca="1">IF($AQ1526=1,IF(INDIRECT(ADDRESS(($AO1526-1)*3+$AP1526+5,$AQ1526+7))="",0,INDIRECT(ADDRESS(($AO1526-1)*3+$AP1526+5,$AQ1526+7))),IF(INDIRECT(ADDRESS(($AO1526-1)*3+$AP1526+5,$AQ1526+7))="",0,IF(COUNTIF(INDIRECT(ADDRESS(($AO1526-1)*36+($AP1526-1)*12+6,COLUMN())):INDIRECT(ADDRESS(($AO1526-1)*36+($AP1526-1)*12+$AQ1526+4,COLUMN())),INDIRECT(ADDRESS(($AO1526-1)*3+$AP1526+5,$AQ1526+7)))&gt;=1,0,INDIRECT(ADDRESS(($AO1526-1)*3+$AP1526+5,$AQ1526+7)))))</f>
        <v>0</v>
      </c>
      <c r="AS1526" s="304">
        <f ca="1">COUNTIF(INDIRECT("H"&amp;(ROW()+12*(($AO1526-1)*3+$AP1526)-ROW())/12+5):INDIRECT("S"&amp;(ROW()+12*(($AO1526-1)*3+$AP1526)-ROW())/12+5),AR1526)</f>
        <v>0</v>
      </c>
      <c r="AT1526" s="306">
        <f ca="1">IF($AQ1526=1,IF(INDIRECT(ADDRESS(($AO1526-1)*3+$AP1526+5,$AQ1526+20))="",0,INDIRECT(ADDRESS(($AO1526-1)*3+$AP1526+5,$AQ1526+20))),IF(INDIRECT(ADDRESS(($AO1526-1)*3+$AP1526+5,$AQ1526+20))="",0,IF(COUNTIF(INDIRECT(ADDRESS(($AO1526-1)*36+($AP1526-1)*12+6,COLUMN())):INDIRECT(ADDRESS(($AO1526-1)*36+($AP1526-1)*12+$AQ1526+4,COLUMN())),INDIRECT(ADDRESS(($AO1526-1)*3+$AP1526+5,$AQ1526+20)))&gt;=1,0,INDIRECT(ADDRESS(($AO1526-1)*3+$AP1526+5,$AQ1526+20)))))</f>
        <v>0</v>
      </c>
      <c r="AU1526" s="304">
        <f ca="1">COUNTIF(INDIRECT("U"&amp;(ROW()+12*(($AO1526-1)*3+$AP1526)-ROW())/12+5):INDIRECT("AF"&amp;(ROW()+12*(($AO1526-1)*3+$AP1526)-ROW())/12+5),AT1526)</f>
        <v>0</v>
      </c>
      <c r="AV1526" s="304">
        <f ca="1">IF(AND(AR1526+AT1526&gt;0,AS1526+AU1526&gt;0),COUNTIF(AV$6:AV1525,"&gt;0")+1,0)</f>
        <v>0</v>
      </c>
    </row>
    <row r="1527" spans="41:48" x14ac:dyDescent="0.15">
      <c r="AO1527" s="304">
        <v>43</v>
      </c>
      <c r="AP1527" s="304">
        <v>1</v>
      </c>
      <c r="AQ1527" s="304">
        <v>10</v>
      </c>
      <c r="AR1527" s="306">
        <f ca="1">IF($AQ1527=1,IF(INDIRECT(ADDRESS(($AO1527-1)*3+$AP1527+5,$AQ1527+7))="",0,INDIRECT(ADDRESS(($AO1527-1)*3+$AP1527+5,$AQ1527+7))),IF(INDIRECT(ADDRESS(($AO1527-1)*3+$AP1527+5,$AQ1527+7))="",0,IF(COUNTIF(INDIRECT(ADDRESS(($AO1527-1)*36+($AP1527-1)*12+6,COLUMN())):INDIRECT(ADDRESS(($AO1527-1)*36+($AP1527-1)*12+$AQ1527+4,COLUMN())),INDIRECT(ADDRESS(($AO1527-1)*3+$AP1527+5,$AQ1527+7)))&gt;=1,0,INDIRECT(ADDRESS(($AO1527-1)*3+$AP1527+5,$AQ1527+7)))))</f>
        <v>0</v>
      </c>
      <c r="AS1527" s="304">
        <f ca="1">COUNTIF(INDIRECT("H"&amp;(ROW()+12*(($AO1527-1)*3+$AP1527)-ROW())/12+5):INDIRECT("S"&amp;(ROW()+12*(($AO1527-1)*3+$AP1527)-ROW())/12+5),AR1527)</f>
        <v>0</v>
      </c>
      <c r="AT1527" s="306">
        <f ca="1">IF($AQ1527=1,IF(INDIRECT(ADDRESS(($AO1527-1)*3+$AP1527+5,$AQ1527+20))="",0,INDIRECT(ADDRESS(($AO1527-1)*3+$AP1527+5,$AQ1527+20))),IF(INDIRECT(ADDRESS(($AO1527-1)*3+$AP1527+5,$AQ1527+20))="",0,IF(COUNTIF(INDIRECT(ADDRESS(($AO1527-1)*36+($AP1527-1)*12+6,COLUMN())):INDIRECT(ADDRESS(($AO1527-1)*36+($AP1527-1)*12+$AQ1527+4,COLUMN())),INDIRECT(ADDRESS(($AO1527-1)*3+$AP1527+5,$AQ1527+20)))&gt;=1,0,INDIRECT(ADDRESS(($AO1527-1)*3+$AP1527+5,$AQ1527+20)))))</f>
        <v>0</v>
      </c>
      <c r="AU1527" s="304">
        <f ca="1">COUNTIF(INDIRECT("U"&amp;(ROW()+12*(($AO1527-1)*3+$AP1527)-ROW())/12+5):INDIRECT("AF"&amp;(ROW()+12*(($AO1527-1)*3+$AP1527)-ROW())/12+5),AT1527)</f>
        <v>0</v>
      </c>
      <c r="AV1527" s="304">
        <f ca="1">IF(AND(AR1527+AT1527&gt;0,AS1527+AU1527&gt;0),COUNTIF(AV$6:AV1526,"&gt;0")+1,0)</f>
        <v>0</v>
      </c>
    </row>
    <row r="1528" spans="41:48" x14ac:dyDescent="0.15">
      <c r="AO1528" s="304">
        <v>43</v>
      </c>
      <c r="AP1528" s="304">
        <v>1</v>
      </c>
      <c r="AQ1528" s="304">
        <v>11</v>
      </c>
      <c r="AR1528" s="306">
        <f ca="1">IF($AQ1528=1,IF(INDIRECT(ADDRESS(($AO1528-1)*3+$AP1528+5,$AQ1528+7))="",0,INDIRECT(ADDRESS(($AO1528-1)*3+$AP1528+5,$AQ1528+7))),IF(INDIRECT(ADDRESS(($AO1528-1)*3+$AP1528+5,$AQ1528+7))="",0,IF(COUNTIF(INDIRECT(ADDRESS(($AO1528-1)*36+($AP1528-1)*12+6,COLUMN())):INDIRECT(ADDRESS(($AO1528-1)*36+($AP1528-1)*12+$AQ1528+4,COLUMN())),INDIRECT(ADDRESS(($AO1528-1)*3+$AP1528+5,$AQ1528+7)))&gt;=1,0,INDIRECT(ADDRESS(($AO1528-1)*3+$AP1528+5,$AQ1528+7)))))</f>
        <v>0</v>
      </c>
      <c r="AS1528" s="304">
        <f ca="1">COUNTIF(INDIRECT("H"&amp;(ROW()+12*(($AO1528-1)*3+$AP1528)-ROW())/12+5):INDIRECT("S"&amp;(ROW()+12*(($AO1528-1)*3+$AP1528)-ROW())/12+5),AR1528)</f>
        <v>0</v>
      </c>
      <c r="AT1528" s="306">
        <f ca="1">IF($AQ1528=1,IF(INDIRECT(ADDRESS(($AO1528-1)*3+$AP1528+5,$AQ1528+20))="",0,INDIRECT(ADDRESS(($AO1528-1)*3+$AP1528+5,$AQ1528+20))),IF(INDIRECT(ADDRESS(($AO1528-1)*3+$AP1528+5,$AQ1528+20))="",0,IF(COUNTIF(INDIRECT(ADDRESS(($AO1528-1)*36+($AP1528-1)*12+6,COLUMN())):INDIRECT(ADDRESS(($AO1528-1)*36+($AP1528-1)*12+$AQ1528+4,COLUMN())),INDIRECT(ADDRESS(($AO1528-1)*3+$AP1528+5,$AQ1528+20)))&gt;=1,0,INDIRECT(ADDRESS(($AO1528-1)*3+$AP1528+5,$AQ1528+20)))))</f>
        <v>0</v>
      </c>
      <c r="AU1528" s="304">
        <f ca="1">COUNTIF(INDIRECT("U"&amp;(ROW()+12*(($AO1528-1)*3+$AP1528)-ROW())/12+5):INDIRECT("AF"&amp;(ROW()+12*(($AO1528-1)*3+$AP1528)-ROW())/12+5),AT1528)</f>
        <v>0</v>
      </c>
      <c r="AV1528" s="304">
        <f ca="1">IF(AND(AR1528+AT1528&gt;0,AS1528+AU1528&gt;0),COUNTIF(AV$6:AV1527,"&gt;0")+1,0)</f>
        <v>0</v>
      </c>
    </row>
    <row r="1529" spans="41:48" x14ac:dyDescent="0.15">
      <c r="AO1529" s="304">
        <v>43</v>
      </c>
      <c r="AP1529" s="304">
        <v>1</v>
      </c>
      <c r="AQ1529" s="304">
        <v>12</v>
      </c>
      <c r="AR1529" s="306">
        <f ca="1">IF($AQ1529=1,IF(INDIRECT(ADDRESS(($AO1529-1)*3+$AP1529+5,$AQ1529+7))="",0,INDIRECT(ADDRESS(($AO1529-1)*3+$AP1529+5,$AQ1529+7))),IF(INDIRECT(ADDRESS(($AO1529-1)*3+$AP1529+5,$AQ1529+7))="",0,IF(COUNTIF(INDIRECT(ADDRESS(($AO1529-1)*36+($AP1529-1)*12+6,COLUMN())):INDIRECT(ADDRESS(($AO1529-1)*36+($AP1529-1)*12+$AQ1529+4,COLUMN())),INDIRECT(ADDRESS(($AO1529-1)*3+$AP1529+5,$AQ1529+7)))&gt;=1,0,INDIRECT(ADDRESS(($AO1529-1)*3+$AP1529+5,$AQ1529+7)))))</f>
        <v>0</v>
      </c>
      <c r="AS1529" s="304">
        <f ca="1">COUNTIF(INDIRECT("H"&amp;(ROW()+12*(($AO1529-1)*3+$AP1529)-ROW())/12+5):INDIRECT("S"&amp;(ROW()+12*(($AO1529-1)*3+$AP1529)-ROW())/12+5),AR1529)</f>
        <v>0</v>
      </c>
      <c r="AT1529" s="306">
        <f ca="1">IF($AQ1529=1,IF(INDIRECT(ADDRESS(($AO1529-1)*3+$AP1529+5,$AQ1529+20))="",0,INDIRECT(ADDRESS(($AO1529-1)*3+$AP1529+5,$AQ1529+20))),IF(INDIRECT(ADDRESS(($AO1529-1)*3+$AP1529+5,$AQ1529+20))="",0,IF(COUNTIF(INDIRECT(ADDRESS(($AO1529-1)*36+($AP1529-1)*12+6,COLUMN())):INDIRECT(ADDRESS(($AO1529-1)*36+($AP1529-1)*12+$AQ1529+4,COLUMN())),INDIRECT(ADDRESS(($AO1529-1)*3+$AP1529+5,$AQ1529+20)))&gt;=1,0,INDIRECT(ADDRESS(($AO1529-1)*3+$AP1529+5,$AQ1529+20)))))</f>
        <v>0</v>
      </c>
      <c r="AU1529" s="304">
        <f ca="1">COUNTIF(INDIRECT("U"&amp;(ROW()+12*(($AO1529-1)*3+$AP1529)-ROW())/12+5):INDIRECT("AF"&amp;(ROW()+12*(($AO1529-1)*3+$AP1529)-ROW())/12+5),AT1529)</f>
        <v>0</v>
      </c>
      <c r="AV1529" s="304">
        <f ca="1">IF(AND(AR1529+AT1529&gt;0,AS1529+AU1529&gt;0),COUNTIF(AV$6:AV1528,"&gt;0")+1,0)</f>
        <v>0</v>
      </c>
    </row>
    <row r="1530" spans="41:48" x14ac:dyDescent="0.15">
      <c r="AO1530" s="304">
        <v>43</v>
      </c>
      <c r="AP1530" s="304">
        <v>2</v>
      </c>
      <c r="AQ1530" s="304">
        <v>1</v>
      </c>
      <c r="AR1530" s="306">
        <f ca="1">IF($AQ1530=1,IF(INDIRECT(ADDRESS(($AO1530-1)*3+$AP1530+5,$AQ1530+7))="",0,INDIRECT(ADDRESS(($AO1530-1)*3+$AP1530+5,$AQ1530+7))),IF(INDIRECT(ADDRESS(($AO1530-1)*3+$AP1530+5,$AQ1530+7))="",0,IF(COUNTIF(INDIRECT(ADDRESS(($AO1530-1)*36+($AP1530-1)*12+6,COLUMN())):INDIRECT(ADDRESS(($AO1530-1)*36+($AP1530-1)*12+$AQ1530+4,COLUMN())),INDIRECT(ADDRESS(($AO1530-1)*3+$AP1530+5,$AQ1530+7)))&gt;=1,0,INDIRECT(ADDRESS(($AO1530-1)*3+$AP1530+5,$AQ1530+7)))))</f>
        <v>0</v>
      </c>
      <c r="AS1530" s="304">
        <f ca="1">COUNTIF(INDIRECT("H"&amp;(ROW()+12*(($AO1530-1)*3+$AP1530)-ROW())/12+5):INDIRECT("S"&amp;(ROW()+12*(($AO1530-1)*3+$AP1530)-ROW())/12+5),AR1530)</f>
        <v>0</v>
      </c>
      <c r="AT1530" s="306">
        <f ca="1">IF($AQ1530=1,IF(INDIRECT(ADDRESS(($AO1530-1)*3+$AP1530+5,$AQ1530+20))="",0,INDIRECT(ADDRESS(($AO1530-1)*3+$AP1530+5,$AQ1530+20))),IF(INDIRECT(ADDRESS(($AO1530-1)*3+$AP1530+5,$AQ1530+20))="",0,IF(COUNTIF(INDIRECT(ADDRESS(($AO1530-1)*36+($AP1530-1)*12+6,COLUMN())):INDIRECT(ADDRESS(($AO1530-1)*36+($AP1530-1)*12+$AQ1530+4,COLUMN())),INDIRECT(ADDRESS(($AO1530-1)*3+$AP1530+5,$AQ1530+20)))&gt;=1,0,INDIRECT(ADDRESS(($AO1530-1)*3+$AP1530+5,$AQ1530+20)))))</f>
        <v>0</v>
      </c>
      <c r="AU1530" s="304">
        <f ca="1">COUNTIF(INDIRECT("U"&amp;(ROW()+12*(($AO1530-1)*3+$AP1530)-ROW())/12+5):INDIRECT("AF"&amp;(ROW()+12*(($AO1530-1)*3+$AP1530)-ROW())/12+5),AT1530)</f>
        <v>0</v>
      </c>
      <c r="AV1530" s="304">
        <f ca="1">IF(AND(AR1530+AT1530&gt;0,AS1530+AU1530&gt;0),COUNTIF(AV$6:AV1529,"&gt;0")+1,0)</f>
        <v>0</v>
      </c>
    </row>
    <row r="1531" spans="41:48" x14ac:dyDescent="0.15">
      <c r="AO1531" s="304">
        <v>43</v>
      </c>
      <c r="AP1531" s="304">
        <v>2</v>
      </c>
      <c r="AQ1531" s="304">
        <v>2</v>
      </c>
      <c r="AR1531" s="306">
        <f ca="1">IF($AQ1531=1,IF(INDIRECT(ADDRESS(($AO1531-1)*3+$AP1531+5,$AQ1531+7))="",0,INDIRECT(ADDRESS(($AO1531-1)*3+$AP1531+5,$AQ1531+7))),IF(INDIRECT(ADDRESS(($AO1531-1)*3+$AP1531+5,$AQ1531+7))="",0,IF(COUNTIF(INDIRECT(ADDRESS(($AO1531-1)*36+($AP1531-1)*12+6,COLUMN())):INDIRECT(ADDRESS(($AO1531-1)*36+($AP1531-1)*12+$AQ1531+4,COLUMN())),INDIRECT(ADDRESS(($AO1531-1)*3+$AP1531+5,$AQ1531+7)))&gt;=1,0,INDIRECT(ADDRESS(($AO1531-1)*3+$AP1531+5,$AQ1531+7)))))</f>
        <v>0</v>
      </c>
      <c r="AS1531" s="304">
        <f ca="1">COUNTIF(INDIRECT("H"&amp;(ROW()+12*(($AO1531-1)*3+$AP1531)-ROW())/12+5):INDIRECT("S"&amp;(ROW()+12*(($AO1531-1)*3+$AP1531)-ROW())/12+5),AR1531)</f>
        <v>0</v>
      </c>
      <c r="AT1531" s="306">
        <f ca="1">IF($AQ1531=1,IF(INDIRECT(ADDRESS(($AO1531-1)*3+$AP1531+5,$AQ1531+20))="",0,INDIRECT(ADDRESS(($AO1531-1)*3+$AP1531+5,$AQ1531+20))),IF(INDIRECT(ADDRESS(($AO1531-1)*3+$AP1531+5,$AQ1531+20))="",0,IF(COUNTIF(INDIRECT(ADDRESS(($AO1531-1)*36+($AP1531-1)*12+6,COLUMN())):INDIRECT(ADDRESS(($AO1531-1)*36+($AP1531-1)*12+$AQ1531+4,COLUMN())),INDIRECT(ADDRESS(($AO1531-1)*3+$AP1531+5,$AQ1531+20)))&gt;=1,0,INDIRECT(ADDRESS(($AO1531-1)*3+$AP1531+5,$AQ1531+20)))))</f>
        <v>0</v>
      </c>
      <c r="AU1531" s="304">
        <f ca="1">COUNTIF(INDIRECT("U"&amp;(ROW()+12*(($AO1531-1)*3+$AP1531)-ROW())/12+5):INDIRECT("AF"&amp;(ROW()+12*(($AO1531-1)*3+$AP1531)-ROW())/12+5),AT1531)</f>
        <v>0</v>
      </c>
      <c r="AV1531" s="304">
        <f ca="1">IF(AND(AR1531+AT1531&gt;0,AS1531+AU1531&gt;0),COUNTIF(AV$6:AV1530,"&gt;0")+1,0)</f>
        <v>0</v>
      </c>
    </row>
    <row r="1532" spans="41:48" x14ac:dyDescent="0.15">
      <c r="AO1532" s="304">
        <v>43</v>
      </c>
      <c r="AP1532" s="304">
        <v>2</v>
      </c>
      <c r="AQ1532" s="304">
        <v>3</v>
      </c>
      <c r="AR1532" s="306">
        <f ca="1">IF($AQ1532=1,IF(INDIRECT(ADDRESS(($AO1532-1)*3+$AP1532+5,$AQ1532+7))="",0,INDIRECT(ADDRESS(($AO1532-1)*3+$AP1532+5,$AQ1532+7))),IF(INDIRECT(ADDRESS(($AO1532-1)*3+$AP1532+5,$AQ1532+7))="",0,IF(COUNTIF(INDIRECT(ADDRESS(($AO1532-1)*36+($AP1532-1)*12+6,COLUMN())):INDIRECT(ADDRESS(($AO1532-1)*36+($AP1532-1)*12+$AQ1532+4,COLUMN())),INDIRECT(ADDRESS(($AO1532-1)*3+$AP1532+5,$AQ1532+7)))&gt;=1,0,INDIRECT(ADDRESS(($AO1532-1)*3+$AP1532+5,$AQ1532+7)))))</f>
        <v>0</v>
      </c>
      <c r="AS1532" s="304">
        <f ca="1">COUNTIF(INDIRECT("H"&amp;(ROW()+12*(($AO1532-1)*3+$AP1532)-ROW())/12+5):INDIRECT("S"&amp;(ROW()+12*(($AO1532-1)*3+$AP1532)-ROW())/12+5),AR1532)</f>
        <v>0</v>
      </c>
      <c r="AT1532" s="306">
        <f ca="1">IF($AQ1532=1,IF(INDIRECT(ADDRESS(($AO1532-1)*3+$AP1532+5,$AQ1532+20))="",0,INDIRECT(ADDRESS(($AO1532-1)*3+$AP1532+5,$AQ1532+20))),IF(INDIRECT(ADDRESS(($AO1532-1)*3+$AP1532+5,$AQ1532+20))="",0,IF(COUNTIF(INDIRECT(ADDRESS(($AO1532-1)*36+($AP1532-1)*12+6,COLUMN())):INDIRECT(ADDRESS(($AO1532-1)*36+($AP1532-1)*12+$AQ1532+4,COLUMN())),INDIRECT(ADDRESS(($AO1532-1)*3+$AP1532+5,$AQ1532+20)))&gt;=1,0,INDIRECT(ADDRESS(($AO1532-1)*3+$AP1532+5,$AQ1532+20)))))</f>
        <v>0</v>
      </c>
      <c r="AU1532" s="304">
        <f ca="1">COUNTIF(INDIRECT("U"&amp;(ROW()+12*(($AO1532-1)*3+$AP1532)-ROW())/12+5):INDIRECT("AF"&amp;(ROW()+12*(($AO1532-1)*3+$AP1532)-ROW())/12+5),AT1532)</f>
        <v>0</v>
      </c>
      <c r="AV1532" s="304">
        <f ca="1">IF(AND(AR1532+AT1532&gt;0,AS1532+AU1532&gt;0),COUNTIF(AV$6:AV1531,"&gt;0")+1,0)</f>
        <v>0</v>
      </c>
    </row>
    <row r="1533" spans="41:48" x14ac:dyDescent="0.15">
      <c r="AO1533" s="304">
        <v>43</v>
      </c>
      <c r="AP1533" s="304">
        <v>2</v>
      </c>
      <c r="AQ1533" s="304">
        <v>4</v>
      </c>
      <c r="AR1533" s="306">
        <f ca="1">IF($AQ1533=1,IF(INDIRECT(ADDRESS(($AO1533-1)*3+$AP1533+5,$AQ1533+7))="",0,INDIRECT(ADDRESS(($AO1533-1)*3+$AP1533+5,$AQ1533+7))),IF(INDIRECT(ADDRESS(($AO1533-1)*3+$AP1533+5,$AQ1533+7))="",0,IF(COUNTIF(INDIRECT(ADDRESS(($AO1533-1)*36+($AP1533-1)*12+6,COLUMN())):INDIRECT(ADDRESS(($AO1533-1)*36+($AP1533-1)*12+$AQ1533+4,COLUMN())),INDIRECT(ADDRESS(($AO1533-1)*3+$AP1533+5,$AQ1533+7)))&gt;=1,0,INDIRECT(ADDRESS(($AO1533-1)*3+$AP1533+5,$AQ1533+7)))))</f>
        <v>0</v>
      </c>
      <c r="AS1533" s="304">
        <f ca="1">COUNTIF(INDIRECT("H"&amp;(ROW()+12*(($AO1533-1)*3+$AP1533)-ROW())/12+5):INDIRECT("S"&amp;(ROW()+12*(($AO1533-1)*3+$AP1533)-ROW())/12+5),AR1533)</f>
        <v>0</v>
      </c>
      <c r="AT1533" s="306">
        <f ca="1">IF($AQ1533=1,IF(INDIRECT(ADDRESS(($AO1533-1)*3+$AP1533+5,$AQ1533+20))="",0,INDIRECT(ADDRESS(($AO1533-1)*3+$AP1533+5,$AQ1533+20))),IF(INDIRECT(ADDRESS(($AO1533-1)*3+$AP1533+5,$AQ1533+20))="",0,IF(COUNTIF(INDIRECT(ADDRESS(($AO1533-1)*36+($AP1533-1)*12+6,COLUMN())):INDIRECT(ADDRESS(($AO1533-1)*36+($AP1533-1)*12+$AQ1533+4,COLUMN())),INDIRECT(ADDRESS(($AO1533-1)*3+$AP1533+5,$AQ1533+20)))&gt;=1,0,INDIRECT(ADDRESS(($AO1533-1)*3+$AP1533+5,$AQ1533+20)))))</f>
        <v>0</v>
      </c>
      <c r="AU1533" s="304">
        <f ca="1">COUNTIF(INDIRECT("U"&amp;(ROW()+12*(($AO1533-1)*3+$AP1533)-ROW())/12+5):INDIRECT("AF"&amp;(ROW()+12*(($AO1533-1)*3+$AP1533)-ROW())/12+5),AT1533)</f>
        <v>0</v>
      </c>
      <c r="AV1533" s="304">
        <f ca="1">IF(AND(AR1533+AT1533&gt;0,AS1533+AU1533&gt;0),COUNTIF(AV$6:AV1532,"&gt;0")+1,0)</f>
        <v>0</v>
      </c>
    </row>
    <row r="1534" spans="41:48" x14ac:dyDescent="0.15">
      <c r="AO1534" s="304">
        <v>43</v>
      </c>
      <c r="AP1534" s="304">
        <v>2</v>
      </c>
      <c r="AQ1534" s="304">
        <v>5</v>
      </c>
      <c r="AR1534" s="306">
        <f ca="1">IF($AQ1534=1,IF(INDIRECT(ADDRESS(($AO1534-1)*3+$AP1534+5,$AQ1534+7))="",0,INDIRECT(ADDRESS(($AO1534-1)*3+$AP1534+5,$AQ1534+7))),IF(INDIRECT(ADDRESS(($AO1534-1)*3+$AP1534+5,$AQ1534+7))="",0,IF(COUNTIF(INDIRECT(ADDRESS(($AO1534-1)*36+($AP1534-1)*12+6,COLUMN())):INDIRECT(ADDRESS(($AO1534-1)*36+($AP1534-1)*12+$AQ1534+4,COLUMN())),INDIRECT(ADDRESS(($AO1534-1)*3+$AP1534+5,$AQ1534+7)))&gt;=1,0,INDIRECT(ADDRESS(($AO1534-1)*3+$AP1534+5,$AQ1534+7)))))</f>
        <v>0</v>
      </c>
      <c r="AS1534" s="304">
        <f ca="1">COUNTIF(INDIRECT("H"&amp;(ROW()+12*(($AO1534-1)*3+$AP1534)-ROW())/12+5):INDIRECT("S"&amp;(ROW()+12*(($AO1534-1)*3+$AP1534)-ROW())/12+5),AR1534)</f>
        <v>0</v>
      </c>
      <c r="AT1534" s="306">
        <f ca="1">IF($AQ1534=1,IF(INDIRECT(ADDRESS(($AO1534-1)*3+$AP1534+5,$AQ1534+20))="",0,INDIRECT(ADDRESS(($AO1534-1)*3+$AP1534+5,$AQ1534+20))),IF(INDIRECT(ADDRESS(($AO1534-1)*3+$AP1534+5,$AQ1534+20))="",0,IF(COUNTIF(INDIRECT(ADDRESS(($AO1534-1)*36+($AP1534-1)*12+6,COLUMN())):INDIRECT(ADDRESS(($AO1534-1)*36+($AP1534-1)*12+$AQ1534+4,COLUMN())),INDIRECT(ADDRESS(($AO1534-1)*3+$AP1534+5,$AQ1534+20)))&gt;=1,0,INDIRECT(ADDRESS(($AO1534-1)*3+$AP1534+5,$AQ1534+20)))))</f>
        <v>0</v>
      </c>
      <c r="AU1534" s="304">
        <f ca="1">COUNTIF(INDIRECT("U"&amp;(ROW()+12*(($AO1534-1)*3+$AP1534)-ROW())/12+5):INDIRECT("AF"&amp;(ROW()+12*(($AO1534-1)*3+$AP1534)-ROW())/12+5),AT1534)</f>
        <v>0</v>
      </c>
      <c r="AV1534" s="304">
        <f ca="1">IF(AND(AR1534+AT1534&gt;0,AS1534+AU1534&gt;0),COUNTIF(AV$6:AV1533,"&gt;0")+1,0)</f>
        <v>0</v>
      </c>
    </row>
    <row r="1535" spans="41:48" x14ac:dyDescent="0.15">
      <c r="AO1535" s="304">
        <v>43</v>
      </c>
      <c r="AP1535" s="304">
        <v>2</v>
      </c>
      <c r="AQ1535" s="304">
        <v>6</v>
      </c>
      <c r="AR1535" s="306">
        <f ca="1">IF($AQ1535=1,IF(INDIRECT(ADDRESS(($AO1535-1)*3+$AP1535+5,$AQ1535+7))="",0,INDIRECT(ADDRESS(($AO1535-1)*3+$AP1535+5,$AQ1535+7))),IF(INDIRECT(ADDRESS(($AO1535-1)*3+$AP1535+5,$AQ1535+7))="",0,IF(COUNTIF(INDIRECT(ADDRESS(($AO1535-1)*36+($AP1535-1)*12+6,COLUMN())):INDIRECT(ADDRESS(($AO1535-1)*36+($AP1535-1)*12+$AQ1535+4,COLUMN())),INDIRECT(ADDRESS(($AO1535-1)*3+$AP1535+5,$AQ1535+7)))&gt;=1,0,INDIRECT(ADDRESS(($AO1535-1)*3+$AP1535+5,$AQ1535+7)))))</f>
        <v>0</v>
      </c>
      <c r="AS1535" s="304">
        <f ca="1">COUNTIF(INDIRECT("H"&amp;(ROW()+12*(($AO1535-1)*3+$AP1535)-ROW())/12+5):INDIRECT("S"&amp;(ROW()+12*(($AO1535-1)*3+$AP1535)-ROW())/12+5),AR1535)</f>
        <v>0</v>
      </c>
      <c r="AT1535" s="306">
        <f ca="1">IF($AQ1535=1,IF(INDIRECT(ADDRESS(($AO1535-1)*3+$AP1535+5,$AQ1535+20))="",0,INDIRECT(ADDRESS(($AO1535-1)*3+$AP1535+5,$AQ1535+20))),IF(INDIRECT(ADDRESS(($AO1535-1)*3+$AP1535+5,$AQ1535+20))="",0,IF(COUNTIF(INDIRECT(ADDRESS(($AO1535-1)*36+($AP1535-1)*12+6,COLUMN())):INDIRECT(ADDRESS(($AO1535-1)*36+($AP1535-1)*12+$AQ1535+4,COLUMN())),INDIRECT(ADDRESS(($AO1535-1)*3+$AP1535+5,$AQ1535+20)))&gt;=1,0,INDIRECT(ADDRESS(($AO1535-1)*3+$AP1535+5,$AQ1535+20)))))</f>
        <v>0</v>
      </c>
      <c r="AU1535" s="304">
        <f ca="1">COUNTIF(INDIRECT("U"&amp;(ROW()+12*(($AO1535-1)*3+$AP1535)-ROW())/12+5):INDIRECT("AF"&amp;(ROW()+12*(($AO1535-1)*3+$AP1535)-ROW())/12+5),AT1535)</f>
        <v>0</v>
      </c>
      <c r="AV1535" s="304">
        <f ca="1">IF(AND(AR1535+AT1535&gt;0,AS1535+AU1535&gt;0),COUNTIF(AV$6:AV1534,"&gt;0")+1,0)</f>
        <v>0</v>
      </c>
    </row>
    <row r="1536" spans="41:48" x14ac:dyDescent="0.15">
      <c r="AO1536" s="304">
        <v>43</v>
      </c>
      <c r="AP1536" s="304">
        <v>2</v>
      </c>
      <c r="AQ1536" s="304">
        <v>7</v>
      </c>
      <c r="AR1536" s="306">
        <f ca="1">IF($AQ1536=1,IF(INDIRECT(ADDRESS(($AO1536-1)*3+$AP1536+5,$AQ1536+7))="",0,INDIRECT(ADDRESS(($AO1536-1)*3+$AP1536+5,$AQ1536+7))),IF(INDIRECT(ADDRESS(($AO1536-1)*3+$AP1536+5,$AQ1536+7))="",0,IF(COUNTIF(INDIRECT(ADDRESS(($AO1536-1)*36+($AP1536-1)*12+6,COLUMN())):INDIRECT(ADDRESS(($AO1536-1)*36+($AP1536-1)*12+$AQ1536+4,COLUMN())),INDIRECT(ADDRESS(($AO1536-1)*3+$AP1536+5,$AQ1536+7)))&gt;=1,0,INDIRECT(ADDRESS(($AO1536-1)*3+$AP1536+5,$AQ1536+7)))))</f>
        <v>0</v>
      </c>
      <c r="AS1536" s="304">
        <f ca="1">COUNTIF(INDIRECT("H"&amp;(ROW()+12*(($AO1536-1)*3+$AP1536)-ROW())/12+5):INDIRECT("S"&amp;(ROW()+12*(($AO1536-1)*3+$AP1536)-ROW())/12+5),AR1536)</f>
        <v>0</v>
      </c>
      <c r="AT1536" s="306">
        <f ca="1">IF($AQ1536=1,IF(INDIRECT(ADDRESS(($AO1536-1)*3+$AP1536+5,$AQ1536+20))="",0,INDIRECT(ADDRESS(($AO1536-1)*3+$AP1536+5,$AQ1536+20))),IF(INDIRECT(ADDRESS(($AO1536-1)*3+$AP1536+5,$AQ1536+20))="",0,IF(COUNTIF(INDIRECT(ADDRESS(($AO1536-1)*36+($AP1536-1)*12+6,COLUMN())):INDIRECT(ADDRESS(($AO1536-1)*36+($AP1536-1)*12+$AQ1536+4,COLUMN())),INDIRECT(ADDRESS(($AO1536-1)*3+$AP1536+5,$AQ1536+20)))&gt;=1,0,INDIRECT(ADDRESS(($AO1536-1)*3+$AP1536+5,$AQ1536+20)))))</f>
        <v>0</v>
      </c>
      <c r="AU1536" s="304">
        <f ca="1">COUNTIF(INDIRECT("U"&amp;(ROW()+12*(($AO1536-1)*3+$AP1536)-ROW())/12+5):INDIRECT("AF"&amp;(ROW()+12*(($AO1536-1)*3+$AP1536)-ROW())/12+5),AT1536)</f>
        <v>0</v>
      </c>
      <c r="AV1536" s="304">
        <f ca="1">IF(AND(AR1536+AT1536&gt;0,AS1536+AU1536&gt;0),COUNTIF(AV$6:AV1535,"&gt;0")+1,0)</f>
        <v>0</v>
      </c>
    </row>
    <row r="1537" spans="41:48" x14ac:dyDescent="0.15">
      <c r="AO1537" s="304">
        <v>43</v>
      </c>
      <c r="AP1537" s="304">
        <v>2</v>
      </c>
      <c r="AQ1537" s="304">
        <v>8</v>
      </c>
      <c r="AR1537" s="306">
        <f ca="1">IF($AQ1537=1,IF(INDIRECT(ADDRESS(($AO1537-1)*3+$AP1537+5,$AQ1537+7))="",0,INDIRECT(ADDRESS(($AO1537-1)*3+$AP1537+5,$AQ1537+7))),IF(INDIRECT(ADDRESS(($AO1537-1)*3+$AP1537+5,$AQ1537+7))="",0,IF(COUNTIF(INDIRECT(ADDRESS(($AO1537-1)*36+($AP1537-1)*12+6,COLUMN())):INDIRECT(ADDRESS(($AO1537-1)*36+($AP1537-1)*12+$AQ1537+4,COLUMN())),INDIRECT(ADDRESS(($AO1537-1)*3+$AP1537+5,$AQ1537+7)))&gt;=1,0,INDIRECT(ADDRESS(($AO1537-1)*3+$AP1537+5,$AQ1537+7)))))</f>
        <v>0</v>
      </c>
      <c r="AS1537" s="304">
        <f ca="1">COUNTIF(INDIRECT("H"&amp;(ROW()+12*(($AO1537-1)*3+$AP1537)-ROW())/12+5):INDIRECT("S"&amp;(ROW()+12*(($AO1537-1)*3+$AP1537)-ROW())/12+5),AR1537)</f>
        <v>0</v>
      </c>
      <c r="AT1537" s="306">
        <f ca="1">IF($AQ1537=1,IF(INDIRECT(ADDRESS(($AO1537-1)*3+$AP1537+5,$AQ1537+20))="",0,INDIRECT(ADDRESS(($AO1537-1)*3+$AP1537+5,$AQ1537+20))),IF(INDIRECT(ADDRESS(($AO1537-1)*3+$AP1537+5,$AQ1537+20))="",0,IF(COUNTIF(INDIRECT(ADDRESS(($AO1537-1)*36+($AP1537-1)*12+6,COLUMN())):INDIRECT(ADDRESS(($AO1537-1)*36+($AP1537-1)*12+$AQ1537+4,COLUMN())),INDIRECT(ADDRESS(($AO1537-1)*3+$AP1537+5,$AQ1537+20)))&gt;=1,0,INDIRECT(ADDRESS(($AO1537-1)*3+$AP1537+5,$AQ1537+20)))))</f>
        <v>0</v>
      </c>
      <c r="AU1537" s="304">
        <f ca="1">COUNTIF(INDIRECT("U"&amp;(ROW()+12*(($AO1537-1)*3+$AP1537)-ROW())/12+5):INDIRECT("AF"&amp;(ROW()+12*(($AO1537-1)*3+$AP1537)-ROW())/12+5),AT1537)</f>
        <v>0</v>
      </c>
      <c r="AV1537" s="304">
        <f ca="1">IF(AND(AR1537+AT1537&gt;0,AS1537+AU1537&gt;0),COUNTIF(AV$6:AV1536,"&gt;0")+1,0)</f>
        <v>0</v>
      </c>
    </row>
    <row r="1538" spans="41:48" x14ac:dyDescent="0.15">
      <c r="AO1538" s="304">
        <v>43</v>
      </c>
      <c r="AP1538" s="304">
        <v>2</v>
      </c>
      <c r="AQ1538" s="304">
        <v>9</v>
      </c>
      <c r="AR1538" s="306">
        <f ca="1">IF($AQ1538=1,IF(INDIRECT(ADDRESS(($AO1538-1)*3+$AP1538+5,$AQ1538+7))="",0,INDIRECT(ADDRESS(($AO1538-1)*3+$AP1538+5,$AQ1538+7))),IF(INDIRECT(ADDRESS(($AO1538-1)*3+$AP1538+5,$AQ1538+7))="",0,IF(COUNTIF(INDIRECT(ADDRESS(($AO1538-1)*36+($AP1538-1)*12+6,COLUMN())):INDIRECT(ADDRESS(($AO1538-1)*36+($AP1538-1)*12+$AQ1538+4,COLUMN())),INDIRECT(ADDRESS(($AO1538-1)*3+$AP1538+5,$AQ1538+7)))&gt;=1,0,INDIRECT(ADDRESS(($AO1538-1)*3+$AP1538+5,$AQ1538+7)))))</f>
        <v>0</v>
      </c>
      <c r="AS1538" s="304">
        <f ca="1">COUNTIF(INDIRECT("H"&amp;(ROW()+12*(($AO1538-1)*3+$AP1538)-ROW())/12+5):INDIRECT("S"&amp;(ROW()+12*(($AO1538-1)*3+$AP1538)-ROW())/12+5),AR1538)</f>
        <v>0</v>
      </c>
      <c r="AT1538" s="306">
        <f ca="1">IF($AQ1538=1,IF(INDIRECT(ADDRESS(($AO1538-1)*3+$AP1538+5,$AQ1538+20))="",0,INDIRECT(ADDRESS(($AO1538-1)*3+$AP1538+5,$AQ1538+20))),IF(INDIRECT(ADDRESS(($AO1538-1)*3+$AP1538+5,$AQ1538+20))="",0,IF(COUNTIF(INDIRECT(ADDRESS(($AO1538-1)*36+($AP1538-1)*12+6,COLUMN())):INDIRECT(ADDRESS(($AO1538-1)*36+($AP1538-1)*12+$AQ1538+4,COLUMN())),INDIRECT(ADDRESS(($AO1538-1)*3+$AP1538+5,$AQ1538+20)))&gt;=1,0,INDIRECT(ADDRESS(($AO1538-1)*3+$AP1538+5,$AQ1538+20)))))</f>
        <v>0</v>
      </c>
      <c r="AU1538" s="304">
        <f ca="1">COUNTIF(INDIRECT("U"&amp;(ROW()+12*(($AO1538-1)*3+$AP1538)-ROW())/12+5):INDIRECT("AF"&amp;(ROW()+12*(($AO1538-1)*3+$AP1538)-ROW())/12+5),AT1538)</f>
        <v>0</v>
      </c>
      <c r="AV1538" s="304">
        <f ca="1">IF(AND(AR1538+AT1538&gt;0,AS1538+AU1538&gt;0),COUNTIF(AV$6:AV1537,"&gt;0")+1,0)</f>
        <v>0</v>
      </c>
    </row>
    <row r="1539" spans="41:48" x14ac:dyDescent="0.15">
      <c r="AO1539" s="304">
        <v>43</v>
      </c>
      <c r="AP1539" s="304">
        <v>2</v>
      </c>
      <c r="AQ1539" s="304">
        <v>10</v>
      </c>
      <c r="AR1539" s="306">
        <f ca="1">IF($AQ1539=1,IF(INDIRECT(ADDRESS(($AO1539-1)*3+$AP1539+5,$AQ1539+7))="",0,INDIRECT(ADDRESS(($AO1539-1)*3+$AP1539+5,$AQ1539+7))),IF(INDIRECT(ADDRESS(($AO1539-1)*3+$AP1539+5,$AQ1539+7))="",0,IF(COUNTIF(INDIRECT(ADDRESS(($AO1539-1)*36+($AP1539-1)*12+6,COLUMN())):INDIRECT(ADDRESS(($AO1539-1)*36+($AP1539-1)*12+$AQ1539+4,COLUMN())),INDIRECT(ADDRESS(($AO1539-1)*3+$AP1539+5,$AQ1539+7)))&gt;=1,0,INDIRECT(ADDRESS(($AO1539-1)*3+$AP1539+5,$AQ1539+7)))))</f>
        <v>0</v>
      </c>
      <c r="AS1539" s="304">
        <f ca="1">COUNTIF(INDIRECT("H"&amp;(ROW()+12*(($AO1539-1)*3+$AP1539)-ROW())/12+5):INDIRECT("S"&amp;(ROW()+12*(($AO1539-1)*3+$AP1539)-ROW())/12+5),AR1539)</f>
        <v>0</v>
      </c>
      <c r="AT1539" s="306">
        <f ca="1">IF($AQ1539=1,IF(INDIRECT(ADDRESS(($AO1539-1)*3+$AP1539+5,$AQ1539+20))="",0,INDIRECT(ADDRESS(($AO1539-1)*3+$AP1539+5,$AQ1539+20))),IF(INDIRECT(ADDRESS(($AO1539-1)*3+$AP1539+5,$AQ1539+20))="",0,IF(COUNTIF(INDIRECT(ADDRESS(($AO1539-1)*36+($AP1539-1)*12+6,COLUMN())):INDIRECT(ADDRESS(($AO1539-1)*36+($AP1539-1)*12+$AQ1539+4,COLUMN())),INDIRECT(ADDRESS(($AO1539-1)*3+$AP1539+5,$AQ1539+20)))&gt;=1,0,INDIRECT(ADDRESS(($AO1539-1)*3+$AP1539+5,$AQ1539+20)))))</f>
        <v>0</v>
      </c>
      <c r="AU1539" s="304">
        <f ca="1">COUNTIF(INDIRECT("U"&amp;(ROW()+12*(($AO1539-1)*3+$AP1539)-ROW())/12+5):INDIRECT("AF"&amp;(ROW()+12*(($AO1539-1)*3+$AP1539)-ROW())/12+5),AT1539)</f>
        <v>0</v>
      </c>
      <c r="AV1539" s="304">
        <f ca="1">IF(AND(AR1539+AT1539&gt;0,AS1539+AU1539&gt;0),COUNTIF(AV$6:AV1538,"&gt;0")+1,0)</f>
        <v>0</v>
      </c>
    </row>
    <row r="1540" spans="41:48" x14ac:dyDescent="0.15">
      <c r="AO1540" s="304">
        <v>43</v>
      </c>
      <c r="AP1540" s="304">
        <v>2</v>
      </c>
      <c r="AQ1540" s="304">
        <v>11</v>
      </c>
      <c r="AR1540" s="306">
        <f ca="1">IF($AQ1540=1,IF(INDIRECT(ADDRESS(($AO1540-1)*3+$AP1540+5,$AQ1540+7))="",0,INDIRECT(ADDRESS(($AO1540-1)*3+$AP1540+5,$AQ1540+7))),IF(INDIRECT(ADDRESS(($AO1540-1)*3+$AP1540+5,$AQ1540+7))="",0,IF(COUNTIF(INDIRECT(ADDRESS(($AO1540-1)*36+($AP1540-1)*12+6,COLUMN())):INDIRECT(ADDRESS(($AO1540-1)*36+($AP1540-1)*12+$AQ1540+4,COLUMN())),INDIRECT(ADDRESS(($AO1540-1)*3+$AP1540+5,$AQ1540+7)))&gt;=1,0,INDIRECT(ADDRESS(($AO1540-1)*3+$AP1540+5,$AQ1540+7)))))</f>
        <v>0</v>
      </c>
      <c r="AS1540" s="304">
        <f ca="1">COUNTIF(INDIRECT("H"&amp;(ROW()+12*(($AO1540-1)*3+$AP1540)-ROW())/12+5):INDIRECT("S"&amp;(ROW()+12*(($AO1540-1)*3+$AP1540)-ROW())/12+5),AR1540)</f>
        <v>0</v>
      </c>
      <c r="AT1540" s="306">
        <f ca="1">IF($AQ1540=1,IF(INDIRECT(ADDRESS(($AO1540-1)*3+$AP1540+5,$AQ1540+20))="",0,INDIRECT(ADDRESS(($AO1540-1)*3+$AP1540+5,$AQ1540+20))),IF(INDIRECT(ADDRESS(($AO1540-1)*3+$AP1540+5,$AQ1540+20))="",0,IF(COUNTIF(INDIRECT(ADDRESS(($AO1540-1)*36+($AP1540-1)*12+6,COLUMN())):INDIRECT(ADDRESS(($AO1540-1)*36+($AP1540-1)*12+$AQ1540+4,COLUMN())),INDIRECT(ADDRESS(($AO1540-1)*3+$AP1540+5,$AQ1540+20)))&gt;=1,0,INDIRECT(ADDRESS(($AO1540-1)*3+$AP1540+5,$AQ1540+20)))))</f>
        <v>0</v>
      </c>
      <c r="AU1540" s="304">
        <f ca="1">COUNTIF(INDIRECT("U"&amp;(ROW()+12*(($AO1540-1)*3+$AP1540)-ROW())/12+5):INDIRECT("AF"&amp;(ROW()+12*(($AO1540-1)*3+$AP1540)-ROW())/12+5),AT1540)</f>
        <v>0</v>
      </c>
      <c r="AV1540" s="304">
        <f ca="1">IF(AND(AR1540+AT1540&gt;0,AS1540+AU1540&gt;0),COUNTIF(AV$6:AV1539,"&gt;0")+1,0)</f>
        <v>0</v>
      </c>
    </row>
    <row r="1541" spans="41:48" x14ac:dyDescent="0.15">
      <c r="AO1541" s="304">
        <v>43</v>
      </c>
      <c r="AP1541" s="304">
        <v>2</v>
      </c>
      <c r="AQ1541" s="304">
        <v>12</v>
      </c>
      <c r="AR1541" s="306">
        <f ca="1">IF($AQ1541=1,IF(INDIRECT(ADDRESS(($AO1541-1)*3+$AP1541+5,$AQ1541+7))="",0,INDIRECT(ADDRESS(($AO1541-1)*3+$AP1541+5,$AQ1541+7))),IF(INDIRECT(ADDRESS(($AO1541-1)*3+$AP1541+5,$AQ1541+7))="",0,IF(COUNTIF(INDIRECT(ADDRESS(($AO1541-1)*36+($AP1541-1)*12+6,COLUMN())):INDIRECT(ADDRESS(($AO1541-1)*36+($AP1541-1)*12+$AQ1541+4,COLUMN())),INDIRECT(ADDRESS(($AO1541-1)*3+$AP1541+5,$AQ1541+7)))&gt;=1,0,INDIRECT(ADDRESS(($AO1541-1)*3+$AP1541+5,$AQ1541+7)))))</f>
        <v>0</v>
      </c>
      <c r="AS1541" s="304">
        <f ca="1">COUNTIF(INDIRECT("H"&amp;(ROW()+12*(($AO1541-1)*3+$AP1541)-ROW())/12+5):INDIRECT("S"&amp;(ROW()+12*(($AO1541-1)*3+$AP1541)-ROW())/12+5),AR1541)</f>
        <v>0</v>
      </c>
      <c r="AT1541" s="306">
        <f ca="1">IF($AQ1541=1,IF(INDIRECT(ADDRESS(($AO1541-1)*3+$AP1541+5,$AQ1541+20))="",0,INDIRECT(ADDRESS(($AO1541-1)*3+$AP1541+5,$AQ1541+20))),IF(INDIRECT(ADDRESS(($AO1541-1)*3+$AP1541+5,$AQ1541+20))="",0,IF(COUNTIF(INDIRECT(ADDRESS(($AO1541-1)*36+($AP1541-1)*12+6,COLUMN())):INDIRECT(ADDRESS(($AO1541-1)*36+($AP1541-1)*12+$AQ1541+4,COLUMN())),INDIRECT(ADDRESS(($AO1541-1)*3+$AP1541+5,$AQ1541+20)))&gt;=1,0,INDIRECT(ADDRESS(($AO1541-1)*3+$AP1541+5,$AQ1541+20)))))</f>
        <v>0</v>
      </c>
      <c r="AU1541" s="304">
        <f ca="1">COUNTIF(INDIRECT("U"&amp;(ROW()+12*(($AO1541-1)*3+$AP1541)-ROW())/12+5):INDIRECT("AF"&amp;(ROW()+12*(($AO1541-1)*3+$AP1541)-ROW())/12+5),AT1541)</f>
        <v>0</v>
      </c>
      <c r="AV1541" s="304">
        <f ca="1">IF(AND(AR1541+AT1541&gt;0,AS1541+AU1541&gt;0),COUNTIF(AV$6:AV1540,"&gt;0")+1,0)</f>
        <v>0</v>
      </c>
    </row>
    <row r="1542" spans="41:48" x14ac:dyDescent="0.15">
      <c r="AO1542" s="304">
        <v>43</v>
      </c>
      <c r="AP1542" s="304">
        <v>3</v>
      </c>
      <c r="AQ1542" s="304">
        <v>1</v>
      </c>
      <c r="AR1542" s="306">
        <f ca="1">IF($AQ1542=1,IF(INDIRECT(ADDRESS(($AO1542-1)*3+$AP1542+5,$AQ1542+7))="",0,INDIRECT(ADDRESS(($AO1542-1)*3+$AP1542+5,$AQ1542+7))),IF(INDIRECT(ADDRESS(($AO1542-1)*3+$AP1542+5,$AQ1542+7))="",0,IF(COUNTIF(INDIRECT(ADDRESS(($AO1542-1)*36+($AP1542-1)*12+6,COLUMN())):INDIRECT(ADDRESS(($AO1542-1)*36+($AP1542-1)*12+$AQ1542+4,COLUMN())),INDIRECT(ADDRESS(($AO1542-1)*3+$AP1542+5,$AQ1542+7)))&gt;=1,0,INDIRECT(ADDRESS(($AO1542-1)*3+$AP1542+5,$AQ1542+7)))))</f>
        <v>0</v>
      </c>
      <c r="AS1542" s="304">
        <f ca="1">COUNTIF(INDIRECT("H"&amp;(ROW()+12*(($AO1542-1)*3+$AP1542)-ROW())/12+5):INDIRECT("S"&amp;(ROW()+12*(($AO1542-1)*3+$AP1542)-ROW())/12+5),AR1542)</f>
        <v>0</v>
      </c>
      <c r="AT1542" s="306">
        <f ca="1">IF($AQ1542=1,IF(INDIRECT(ADDRESS(($AO1542-1)*3+$AP1542+5,$AQ1542+20))="",0,INDIRECT(ADDRESS(($AO1542-1)*3+$AP1542+5,$AQ1542+20))),IF(INDIRECT(ADDRESS(($AO1542-1)*3+$AP1542+5,$AQ1542+20))="",0,IF(COUNTIF(INDIRECT(ADDRESS(($AO1542-1)*36+($AP1542-1)*12+6,COLUMN())):INDIRECT(ADDRESS(($AO1542-1)*36+($AP1542-1)*12+$AQ1542+4,COLUMN())),INDIRECT(ADDRESS(($AO1542-1)*3+$AP1542+5,$AQ1542+20)))&gt;=1,0,INDIRECT(ADDRESS(($AO1542-1)*3+$AP1542+5,$AQ1542+20)))))</f>
        <v>0</v>
      </c>
      <c r="AU1542" s="304">
        <f ca="1">COUNTIF(INDIRECT("U"&amp;(ROW()+12*(($AO1542-1)*3+$AP1542)-ROW())/12+5):INDIRECT("AF"&amp;(ROW()+12*(($AO1542-1)*3+$AP1542)-ROW())/12+5),AT1542)</f>
        <v>0</v>
      </c>
      <c r="AV1542" s="304">
        <f ca="1">IF(AND(AR1542+AT1542&gt;0,AS1542+AU1542&gt;0),COUNTIF(AV$6:AV1541,"&gt;0")+1,0)</f>
        <v>0</v>
      </c>
    </row>
    <row r="1543" spans="41:48" x14ac:dyDescent="0.15">
      <c r="AO1543" s="304">
        <v>43</v>
      </c>
      <c r="AP1543" s="304">
        <v>3</v>
      </c>
      <c r="AQ1543" s="304">
        <v>2</v>
      </c>
      <c r="AR1543" s="306">
        <f ca="1">IF($AQ1543=1,IF(INDIRECT(ADDRESS(($AO1543-1)*3+$AP1543+5,$AQ1543+7))="",0,INDIRECT(ADDRESS(($AO1543-1)*3+$AP1543+5,$AQ1543+7))),IF(INDIRECT(ADDRESS(($AO1543-1)*3+$AP1543+5,$AQ1543+7))="",0,IF(COUNTIF(INDIRECT(ADDRESS(($AO1543-1)*36+($AP1543-1)*12+6,COLUMN())):INDIRECT(ADDRESS(($AO1543-1)*36+($AP1543-1)*12+$AQ1543+4,COLUMN())),INDIRECT(ADDRESS(($AO1543-1)*3+$AP1543+5,$AQ1543+7)))&gt;=1,0,INDIRECT(ADDRESS(($AO1543-1)*3+$AP1543+5,$AQ1543+7)))))</f>
        <v>0</v>
      </c>
      <c r="AS1543" s="304">
        <f ca="1">COUNTIF(INDIRECT("H"&amp;(ROW()+12*(($AO1543-1)*3+$AP1543)-ROW())/12+5):INDIRECT("S"&amp;(ROW()+12*(($AO1543-1)*3+$AP1543)-ROW())/12+5),AR1543)</f>
        <v>0</v>
      </c>
      <c r="AT1543" s="306">
        <f ca="1">IF($AQ1543=1,IF(INDIRECT(ADDRESS(($AO1543-1)*3+$AP1543+5,$AQ1543+20))="",0,INDIRECT(ADDRESS(($AO1543-1)*3+$AP1543+5,$AQ1543+20))),IF(INDIRECT(ADDRESS(($AO1543-1)*3+$AP1543+5,$AQ1543+20))="",0,IF(COUNTIF(INDIRECT(ADDRESS(($AO1543-1)*36+($AP1543-1)*12+6,COLUMN())):INDIRECT(ADDRESS(($AO1543-1)*36+($AP1543-1)*12+$AQ1543+4,COLUMN())),INDIRECT(ADDRESS(($AO1543-1)*3+$AP1543+5,$AQ1543+20)))&gt;=1,0,INDIRECT(ADDRESS(($AO1543-1)*3+$AP1543+5,$AQ1543+20)))))</f>
        <v>0</v>
      </c>
      <c r="AU1543" s="304">
        <f ca="1">COUNTIF(INDIRECT("U"&amp;(ROW()+12*(($AO1543-1)*3+$AP1543)-ROW())/12+5):INDIRECT("AF"&amp;(ROW()+12*(($AO1543-1)*3+$AP1543)-ROW())/12+5),AT1543)</f>
        <v>0</v>
      </c>
      <c r="AV1543" s="304">
        <f ca="1">IF(AND(AR1543+AT1543&gt;0,AS1543+AU1543&gt;0),COUNTIF(AV$6:AV1542,"&gt;0")+1,0)</f>
        <v>0</v>
      </c>
    </row>
    <row r="1544" spans="41:48" x14ac:dyDescent="0.15">
      <c r="AO1544" s="304">
        <v>43</v>
      </c>
      <c r="AP1544" s="304">
        <v>3</v>
      </c>
      <c r="AQ1544" s="304">
        <v>3</v>
      </c>
      <c r="AR1544" s="306">
        <f ca="1">IF($AQ1544=1,IF(INDIRECT(ADDRESS(($AO1544-1)*3+$AP1544+5,$AQ1544+7))="",0,INDIRECT(ADDRESS(($AO1544-1)*3+$AP1544+5,$AQ1544+7))),IF(INDIRECT(ADDRESS(($AO1544-1)*3+$AP1544+5,$AQ1544+7))="",0,IF(COUNTIF(INDIRECT(ADDRESS(($AO1544-1)*36+($AP1544-1)*12+6,COLUMN())):INDIRECT(ADDRESS(($AO1544-1)*36+($AP1544-1)*12+$AQ1544+4,COLUMN())),INDIRECT(ADDRESS(($AO1544-1)*3+$AP1544+5,$AQ1544+7)))&gt;=1,0,INDIRECT(ADDRESS(($AO1544-1)*3+$AP1544+5,$AQ1544+7)))))</f>
        <v>0</v>
      </c>
      <c r="AS1544" s="304">
        <f ca="1">COUNTIF(INDIRECT("H"&amp;(ROW()+12*(($AO1544-1)*3+$AP1544)-ROW())/12+5):INDIRECT("S"&amp;(ROW()+12*(($AO1544-1)*3+$AP1544)-ROW())/12+5),AR1544)</f>
        <v>0</v>
      </c>
      <c r="AT1544" s="306">
        <f ca="1">IF($AQ1544=1,IF(INDIRECT(ADDRESS(($AO1544-1)*3+$AP1544+5,$AQ1544+20))="",0,INDIRECT(ADDRESS(($AO1544-1)*3+$AP1544+5,$AQ1544+20))),IF(INDIRECT(ADDRESS(($AO1544-1)*3+$AP1544+5,$AQ1544+20))="",0,IF(COUNTIF(INDIRECT(ADDRESS(($AO1544-1)*36+($AP1544-1)*12+6,COLUMN())):INDIRECT(ADDRESS(($AO1544-1)*36+($AP1544-1)*12+$AQ1544+4,COLUMN())),INDIRECT(ADDRESS(($AO1544-1)*3+$AP1544+5,$AQ1544+20)))&gt;=1,0,INDIRECT(ADDRESS(($AO1544-1)*3+$AP1544+5,$AQ1544+20)))))</f>
        <v>0</v>
      </c>
      <c r="AU1544" s="304">
        <f ca="1">COUNTIF(INDIRECT("U"&amp;(ROW()+12*(($AO1544-1)*3+$AP1544)-ROW())/12+5):INDIRECT("AF"&amp;(ROW()+12*(($AO1544-1)*3+$AP1544)-ROW())/12+5),AT1544)</f>
        <v>0</v>
      </c>
      <c r="AV1544" s="304">
        <f ca="1">IF(AND(AR1544+AT1544&gt;0,AS1544+AU1544&gt;0),COUNTIF(AV$6:AV1543,"&gt;0")+1,0)</f>
        <v>0</v>
      </c>
    </row>
    <row r="1545" spans="41:48" x14ac:dyDescent="0.15">
      <c r="AO1545" s="304">
        <v>43</v>
      </c>
      <c r="AP1545" s="304">
        <v>3</v>
      </c>
      <c r="AQ1545" s="304">
        <v>4</v>
      </c>
      <c r="AR1545" s="306">
        <f ca="1">IF($AQ1545=1,IF(INDIRECT(ADDRESS(($AO1545-1)*3+$AP1545+5,$AQ1545+7))="",0,INDIRECT(ADDRESS(($AO1545-1)*3+$AP1545+5,$AQ1545+7))),IF(INDIRECT(ADDRESS(($AO1545-1)*3+$AP1545+5,$AQ1545+7))="",0,IF(COUNTIF(INDIRECT(ADDRESS(($AO1545-1)*36+($AP1545-1)*12+6,COLUMN())):INDIRECT(ADDRESS(($AO1545-1)*36+($AP1545-1)*12+$AQ1545+4,COLUMN())),INDIRECT(ADDRESS(($AO1545-1)*3+$AP1545+5,$AQ1545+7)))&gt;=1,0,INDIRECT(ADDRESS(($AO1545-1)*3+$AP1545+5,$AQ1545+7)))))</f>
        <v>0</v>
      </c>
      <c r="AS1545" s="304">
        <f ca="1">COUNTIF(INDIRECT("H"&amp;(ROW()+12*(($AO1545-1)*3+$AP1545)-ROW())/12+5):INDIRECT("S"&amp;(ROW()+12*(($AO1545-1)*3+$AP1545)-ROW())/12+5),AR1545)</f>
        <v>0</v>
      </c>
      <c r="AT1545" s="306">
        <f ca="1">IF($AQ1545=1,IF(INDIRECT(ADDRESS(($AO1545-1)*3+$AP1545+5,$AQ1545+20))="",0,INDIRECT(ADDRESS(($AO1545-1)*3+$AP1545+5,$AQ1545+20))),IF(INDIRECT(ADDRESS(($AO1545-1)*3+$AP1545+5,$AQ1545+20))="",0,IF(COUNTIF(INDIRECT(ADDRESS(($AO1545-1)*36+($AP1545-1)*12+6,COLUMN())):INDIRECT(ADDRESS(($AO1545-1)*36+($AP1545-1)*12+$AQ1545+4,COLUMN())),INDIRECT(ADDRESS(($AO1545-1)*3+$AP1545+5,$AQ1545+20)))&gt;=1,0,INDIRECT(ADDRESS(($AO1545-1)*3+$AP1545+5,$AQ1545+20)))))</f>
        <v>0</v>
      </c>
      <c r="AU1545" s="304">
        <f ca="1">COUNTIF(INDIRECT("U"&amp;(ROW()+12*(($AO1545-1)*3+$AP1545)-ROW())/12+5):INDIRECT("AF"&amp;(ROW()+12*(($AO1545-1)*3+$AP1545)-ROW())/12+5),AT1545)</f>
        <v>0</v>
      </c>
      <c r="AV1545" s="304">
        <f ca="1">IF(AND(AR1545+AT1545&gt;0,AS1545+AU1545&gt;0),COUNTIF(AV$6:AV1544,"&gt;0")+1,0)</f>
        <v>0</v>
      </c>
    </row>
    <row r="1546" spans="41:48" x14ac:dyDescent="0.15">
      <c r="AO1546" s="304">
        <v>43</v>
      </c>
      <c r="AP1546" s="304">
        <v>3</v>
      </c>
      <c r="AQ1546" s="304">
        <v>5</v>
      </c>
      <c r="AR1546" s="306">
        <f ca="1">IF($AQ1546=1,IF(INDIRECT(ADDRESS(($AO1546-1)*3+$AP1546+5,$AQ1546+7))="",0,INDIRECT(ADDRESS(($AO1546-1)*3+$AP1546+5,$AQ1546+7))),IF(INDIRECT(ADDRESS(($AO1546-1)*3+$AP1546+5,$AQ1546+7))="",0,IF(COUNTIF(INDIRECT(ADDRESS(($AO1546-1)*36+($AP1546-1)*12+6,COLUMN())):INDIRECT(ADDRESS(($AO1546-1)*36+($AP1546-1)*12+$AQ1546+4,COLUMN())),INDIRECT(ADDRESS(($AO1546-1)*3+$AP1546+5,$AQ1546+7)))&gt;=1,0,INDIRECT(ADDRESS(($AO1546-1)*3+$AP1546+5,$AQ1546+7)))))</f>
        <v>0</v>
      </c>
      <c r="AS1546" s="304">
        <f ca="1">COUNTIF(INDIRECT("H"&amp;(ROW()+12*(($AO1546-1)*3+$AP1546)-ROW())/12+5):INDIRECT("S"&amp;(ROW()+12*(($AO1546-1)*3+$AP1546)-ROW())/12+5),AR1546)</f>
        <v>0</v>
      </c>
      <c r="AT1546" s="306">
        <f ca="1">IF($AQ1546=1,IF(INDIRECT(ADDRESS(($AO1546-1)*3+$AP1546+5,$AQ1546+20))="",0,INDIRECT(ADDRESS(($AO1546-1)*3+$AP1546+5,$AQ1546+20))),IF(INDIRECT(ADDRESS(($AO1546-1)*3+$AP1546+5,$AQ1546+20))="",0,IF(COUNTIF(INDIRECT(ADDRESS(($AO1546-1)*36+($AP1546-1)*12+6,COLUMN())):INDIRECT(ADDRESS(($AO1546-1)*36+($AP1546-1)*12+$AQ1546+4,COLUMN())),INDIRECT(ADDRESS(($AO1546-1)*3+$AP1546+5,$AQ1546+20)))&gt;=1,0,INDIRECT(ADDRESS(($AO1546-1)*3+$AP1546+5,$AQ1546+20)))))</f>
        <v>0</v>
      </c>
      <c r="AU1546" s="304">
        <f ca="1">COUNTIF(INDIRECT("U"&amp;(ROW()+12*(($AO1546-1)*3+$AP1546)-ROW())/12+5):INDIRECT("AF"&amp;(ROW()+12*(($AO1546-1)*3+$AP1546)-ROW())/12+5),AT1546)</f>
        <v>0</v>
      </c>
      <c r="AV1546" s="304">
        <f ca="1">IF(AND(AR1546+AT1546&gt;0,AS1546+AU1546&gt;0),COUNTIF(AV$6:AV1545,"&gt;0")+1,0)</f>
        <v>0</v>
      </c>
    </row>
    <row r="1547" spans="41:48" x14ac:dyDescent="0.15">
      <c r="AO1547" s="304">
        <v>43</v>
      </c>
      <c r="AP1547" s="304">
        <v>3</v>
      </c>
      <c r="AQ1547" s="304">
        <v>6</v>
      </c>
      <c r="AR1547" s="306">
        <f ca="1">IF($AQ1547=1,IF(INDIRECT(ADDRESS(($AO1547-1)*3+$AP1547+5,$AQ1547+7))="",0,INDIRECT(ADDRESS(($AO1547-1)*3+$AP1547+5,$AQ1547+7))),IF(INDIRECT(ADDRESS(($AO1547-1)*3+$AP1547+5,$AQ1547+7))="",0,IF(COUNTIF(INDIRECT(ADDRESS(($AO1547-1)*36+($AP1547-1)*12+6,COLUMN())):INDIRECT(ADDRESS(($AO1547-1)*36+($AP1547-1)*12+$AQ1547+4,COLUMN())),INDIRECT(ADDRESS(($AO1547-1)*3+$AP1547+5,$AQ1547+7)))&gt;=1,0,INDIRECT(ADDRESS(($AO1547-1)*3+$AP1547+5,$AQ1547+7)))))</f>
        <v>0</v>
      </c>
      <c r="AS1547" s="304">
        <f ca="1">COUNTIF(INDIRECT("H"&amp;(ROW()+12*(($AO1547-1)*3+$AP1547)-ROW())/12+5):INDIRECT("S"&amp;(ROW()+12*(($AO1547-1)*3+$AP1547)-ROW())/12+5),AR1547)</f>
        <v>0</v>
      </c>
      <c r="AT1547" s="306">
        <f ca="1">IF($AQ1547=1,IF(INDIRECT(ADDRESS(($AO1547-1)*3+$AP1547+5,$AQ1547+20))="",0,INDIRECT(ADDRESS(($AO1547-1)*3+$AP1547+5,$AQ1547+20))),IF(INDIRECT(ADDRESS(($AO1547-1)*3+$AP1547+5,$AQ1547+20))="",0,IF(COUNTIF(INDIRECT(ADDRESS(($AO1547-1)*36+($AP1547-1)*12+6,COLUMN())):INDIRECT(ADDRESS(($AO1547-1)*36+($AP1547-1)*12+$AQ1547+4,COLUMN())),INDIRECT(ADDRESS(($AO1547-1)*3+$AP1547+5,$AQ1547+20)))&gt;=1,0,INDIRECT(ADDRESS(($AO1547-1)*3+$AP1547+5,$AQ1547+20)))))</f>
        <v>0</v>
      </c>
      <c r="AU1547" s="304">
        <f ca="1">COUNTIF(INDIRECT("U"&amp;(ROW()+12*(($AO1547-1)*3+$AP1547)-ROW())/12+5):INDIRECT("AF"&amp;(ROW()+12*(($AO1547-1)*3+$AP1547)-ROW())/12+5),AT1547)</f>
        <v>0</v>
      </c>
      <c r="AV1547" s="304">
        <f ca="1">IF(AND(AR1547+AT1547&gt;0,AS1547+AU1547&gt;0),COUNTIF(AV$6:AV1546,"&gt;0")+1,0)</f>
        <v>0</v>
      </c>
    </row>
    <row r="1548" spans="41:48" x14ac:dyDescent="0.15">
      <c r="AO1548" s="304">
        <v>43</v>
      </c>
      <c r="AP1548" s="304">
        <v>3</v>
      </c>
      <c r="AQ1548" s="304">
        <v>7</v>
      </c>
      <c r="AR1548" s="306">
        <f ca="1">IF($AQ1548=1,IF(INDIRECT(ADDRESS(($AO1548-1)*3+$AP1548+5,$AQ1548+7))="",0,INDIRECT(ADDRESS(($AO1548-1)*3+$AP1548+5,$AQ1548+7))),IF(INDIRECT(ADDRESS(($AO1548-1)*3+$AP1548+5,$AQ1548+7))="",0,IF(COUNTIF(INDIRECT(ADDRESS(($AO1548-1)*36+($AP1548-1)*12+6,COLUMN())):INDIRECT(ADDRESS(($AO1548-1)*36+($AP1548-1)*12+$AQ1548+4,COLUMN())),INDIRECT(ADDRESS(($AO1548-1)*3+$AP1548+5,$AQ1548+7)))&gt;=1,0,INDIRECT(ADDRESS(($AO1548-1)*3+$AP1548+5,$AQ1548+7)))))</f>
        <v>0</v>
      </c>
      <c r="AS1548" s="304">
        <f ca="1">COUNTIF(INDIRECT("H"&amp;(ROW()+12*(($AO1548-1)*3+$AP1548)-ROW())/12+5):INDIRECT("S"&amp;(ROW()+12*(($AO1548-1)*3+$AP1548)-ROW())/12+5),AR1548)</f>
        <v>0</v>
      </c>
      <c r="AT1548" s="306">
        <f ca="1">IF($AQ1548=1,IF(INDIRECT(ADDRESS(($AO1548-1)*3+$AP1548+5,$AQ1548+20))="",0,INDIRECT(ADDRESS(($AO1548-1)*3+$AP1548+5,$AQ1548+20))),IF(INDIRECT(ADDRESS(($AO1548-1)*3+$AP1548+5,$AQ1548+20))="",0,IF(COUNTIF(INDIRECT(ADDRESS(($AO1548-1)*36+($AP1548-1)*12+6,COLUMN())):INDIRECT(ADDRESS(($AO1548-1)*36+($AP1548-1)*12+$AQ1548+4,COLUMN())),INDIRECT(ADDRESS(($AO1548-1)*3+$AP1548+5,$AQ1548+20)))&gt;=1,0,INDIRECT(ADDRESS(($AO1548-1)*3+$AP1548+5,$AQ1548+20)))))</f>
        <v>0</v>
      </c>
      <c r="AU1548" s="304">
        <f ca="1">COUNTIF(INDIRECT("U"&amp;(ROW()+12*(($AO1548-1)*3+$AP1548)-ROW())/12+5):INDIRECT("AF"&amp;(ROW()+12*(($AO1548-1)*3+$AP1548)-ROW())/12+5),AT1548)</f>
        <v>0</v>
      </c>
      <c r="AV1548" s="304">
        <f ca="1">IF(AND(AR1548+AT1548&gt;0,AS1548+AU1548&gt;0),COUNTIF(AV$6:AV1547,"&gt;0")+1,0)</f>
        <v>0</v>
      </c>
    </row>
    <row r="1549" spans="41:48" x14ac:dyDescent="0.15">
      <c r="AO1549" s="304">
        <v>43</v>
      </c>
      <c r="AP1549" s="304">
        <v>3</v>
      </c>
      <c r="AQ1549" s="304">
        <v>8</v>
      </c>
      <c r="AR1549" s="306">
        <f ca="1">IF($AQ1549=1,IF(INDIRECT(ADDRESS(($AO1549-1)*3+$AP1549+5,$AQ1549+7))="",0,INDIRECT(ADDRESS(($AO1549-1)*3+$AP1549+5,$AQ1549+7))),IF(INDIRECT(ADDRESS(($AO1549-1)*3+$AP1549+5,$AQ1549+7))="",0,IF(COUNTIF(INDIRECT(ADDRESS(($AO1549-1)*36+($AP1549-1)*12+6,COLUMN())):INDIRECT(ADDRESS(($AO1549-1)*36+($AP1549-1)*12+$AQ1549+4,COLUMN())),INDIRECT(ADDRESS(($AO1549-1)*3+$AP1549+5,$AQ1549+7)))&gt;=1,0,INDIRECT(ADDRESS(($AO1549-1)*3+$AP1549+5,$AQ1549+7)))))</f>
        <v>0</v>
      </c>
      <c r="AS1549" s="304">
        <f ca="1">COUNTIF(INDIRECT("H"&amp;(ROW()+12*(($AO1549-1)*3+$AP1549)-ROW())/12+5):INDIRECT("S"&amp;(ROW()+12*(($AO1549-1)*3+$AP1549)-ROW())/12+5),AR1549)</f>
        <v>0</v>
      </c>
      <c r="AT1549" s="306">
        <f ca="1">IF($AQ1549=1,IF(INDIRECT(ADDRESS(($AO1549-1)*3+$AP1549+5,$AQ1549+20))="",0,INDIRECT(ADDRESS(($AO1549-1)*3+$AP1549+5,$AQ1549+20))),IF(INDIRECT(ADDRESS(($AO1549-1)*3+$AP1549+5,$AQ1549+20))="",0,IF(COUNTIF(INDIRECT(ADDRESS(($AO1549-1)*36+($AP1549-1)*12+6,COLUMN())):INDIRECT(ADDRESS(($AO1549-1)*36+($AP1549-1)*12+$AQ1549+4,COLUMN())),INDIRECT(ADDRESS(($AO1549-1)*3+$AP1549+5,$AQ1549+20)))&gt;=1,0,INDIRECT(ADDRESS(($AO1549-1)*3+$AP1549+5,$AQ1549+20)))))</f>
        <v>0</v>
      </c>
      <c r="AU1549" s="304">
        <f ca="1">COUNTIF(INDIRECT("U"&amp;(ROW()+12*(($AO1549-1)*3+$AP1549)-ROW())/12+5):INDIRECT("AF"&amp;(ROW()+12*(($AO1549-1)*3+$AP1549)-ROW())/12+5),AT1549)</f>
        <v>0</v>
      </c>
      <c r="AV1549" s="304">
        <f ca="1">IF(AND(AR1549+AT1549&gt;0,AS1549+AU1549&gt;0),COUNTIF(AV$6:AV1548,"&gt;0")+1,0)</f>
        <v>0</v>
      </c>
    </row>
    <row r="1550" spans="41:48" x14ac:dyDescent="0.15">
      <c r="AO1550" s="304">
        <v>43</v>
      </c>
      <c r="AP1550" s="304">
        <v>3</v>
      </c>
      <c r="AQ1550" s="304">
        <v>9</v>
      </c>
      <c r="AR1550" s="306">
        <f ca="1">IF($AQ1550=1,IF(INDIRECT(ADDRESS(($AO1550-1)*3+$AP1550+5,$AQ1550+7))="",0,INDIRECT(ADDRESS(($AO1550-1)*3+$AP1550+5,$AQ1550+7))),IF(INDIRECT(ADDRESS(($AO1550-1)*3+$AP1550+5,$AQ1550+7))="",0,IF(COUNTIF(INDIRECT(ADDRESS(($AO1550-1)*36+($AP1550-1)*12+6,COLUMN())):INDIRECT(ADDRESS(($AO1550-1)*36+($AP1550-1)*12+$AQ1550+4,COLUMN())),INDIRECT(ADDRESS(($AO1550-1)*3+$AP1550+5,$AQ1550+7)))&gt;=1,0,INDIRECT(ADDRESS(($AO1550-1)*3+$AP1550+5,$AQ1550+7)))))</f>
        <v>0</v>
      </c>
      <c r="AS1550" s="304">
        <f ca="1">COUNTIF(INDIRECT("H"&amp;(ROW()+12*(($AO1550-1)*3+$AP1550)-ROW())/12+5):INDIRECT("S"&amp;(ROW()+12*(($AO1550-1)*3+$AP1550)-ROW())/12+5),AR1550)</f>
        <v>0</v>
      </c>
      <c r="AT1550" s="306">
        <f ca="1">IF($AQ1550=1,IF(INDIRECT(ADDRESS(($AO1550-1)*3+$AP1550+5,$AQ1550+20))="",0,INDIRECT(ADDRESS(($AO1550-1)*3+$AP1550+5,$AQ1550+20))),IF(INDIRECT(ADDRESS(($AO1550-1)*3+$AP1550+5,$AQ1550+20))="",0,IF(COUNTIF(INDIRECT(ADDRESS(($AO1550-1)*36+($AP1550-1)*12+6,COLUMN())):INDIRECT(ADDRESS(($AO1550-1)*36+($AP1550-1)*12+$AQ1550+4,COLUMN())),INDIRECT(ADDRESS(($AO1550-1)*3+$AP1550+5,$AQ1550+20)))&gt;=1,0,INDIRECT(ADDRESS(($AO1550-1)*3+$AP1550+5,$AQ1550+20)))))</f>
        <v>0</v>
      </c>
      <c r="AU1550" s="304">
        <f ca="1">COUNTIF(INDIRECT("U"&amp;(ROW()+12*(($AO1550-1)*3+$AP1550)-ROW())/12+5):INDIRECT("AF"&amp;(ROW()+12*(($AO1550-1)*3+$AP1550)-ROW())/12+5),AT1550)</f>
        <v>0</v>
      </c>
      <c r="AV1550" s="304">
        <f ca="1">IF(AND(AR1550+AT1550&gt;0,AS1550+AU1550&gt;0),COUNTIF(AV$6:AV1549,"&gt;0")+1,0)</f>
        <v>0</v>
      </c>
    </row>
    <row r="1551" spans="41:48" x14ac:dyDescent="0.15">
      <c r="AO1551" s="304">
        <v>43</v>
      </c>
      <c r="AP1551" s="304">
        <v>3</v>
      </c>
      <c r="AQ1551" s="304">
        <v>10</v>
      </c>
      <c r="AR1551" s="306">
        <f ca="1">IF($AQ1551=1,IF(INDIRECT(ADDRESS(($AO1551-1)*3+$AP1551+5,$AQ1551+7))="",0,INDIRECT(ADDRESS(($AO1551-1)*3+$AP1551+5,$AQ1551+7))),IF(INDIRECT(ADDRESS(($AO1551-1)*3+$AP1551+5,$AQ1551+7))="",0,IF(COUNTIF(INDIRECT(ADDRESS(($AO1551-1)*36+($AP1551-1)*12+6,COLUMN())):INDIRECT(ADDRESS(($AO1551-1)*36+($AP1551-1)*12+$AQ1551+4,COLUMN())),INDIRECT(ADDRESS(($AO1551-1)*3+$AP1551+5,$AQ1551+7)))&gt;=1,0,INDIRECT(ADDRESS(($AO1551-1)*3+$AP1551+5,$AQ1551+7)))))</f>
        <v>0</v>
      </c>
      <c r="AS1551" s="304">
        <f ca="1">COUNTIF(INDIRECT("H"&amp;(ROW()+12*(($AO1551-1)*3+$AP1551)-ROW())/12+5):INDIRECT("S"&amp;(ROW()+12*(($AO1551-1)*3+$AP1551)-ROW())/12+5),AR1551)</f>
        <v>0</v>
      </c>
      <c r="AT1551" s="306">
        <f ca="1">IF($AQ1551=1,IF(INDIRECT(ADDRESS(($AO1551-1)*3+$AP1551+5,$AQ1551+20))="",0,INDIRECT(ADDRESS(($AO1551-1)*3+$AP1551+5,$AQ1551+20))),IF(INDIRECT(ADDRESS(($AO1551-1)*3+$AP1551+5,$AQ1551+20))="",0,IF(COUNTIF(INDIRECT(ADDRESS(($AO1551-1)*36+($AP1551-1)*12+6,COLUMN())):INDIRECT(ADDRESS(($AO1551-1)*36+($AP1551-1)*12+$AQ1551+4,COLUMN())),INDIRECT(ADDRESS(($AO1551-1)*3+$AP1551+5,$AQ1551+20)))&gt;=1,0,INDIRECT(ADDRESS(($AO1551-1)*3+$AP1551+5,$AQ1551+20)))))</f>
        <v>0</v>
      </c>
      <c r="AU1551" s="304">
        <f ca="1">COUNTIF(INDIRECT("U"&amp;(ROW()+12*(($AO1551-1)*3+$AP1551)-ROW())/12+5):INDIRECT("AF"&amp;(ROW()+12*(($AO1551-1)*3+$AP1551)-ROW())/12+5),AT1551)</f>
        <v>0</v>
      </c>
      <c r="AV1551" s="304">
        <f ca="1">IF(AND(AR1551+AT1551&gt;0,AS1551+AU1551&gt;0),COUNTIF(AV$6:AV1550,"&gt;0")+1,0)</f>
        <v>0</v>
      </c>
    </row>
    <row r="1552" spans="41:48" x14ac:dyDescent="0.15">
      <c r="AO1552" s="304">
        <v>43</v>
      </c>
      <c r="AP1552" s="304">
        <v>3</v>
      </c>
      <c r="AQ1552" s="304">
        <v>11</v>
      </c>
      <c r="AR1552" s="306">
        <f ca="1">IF($AQ1552=1,IF(INDIRECT(ADDRESS(($AO1552-1)*3+$AP1552+5,$AQ1552+7))="",0,INDIRECT(ADDRESS(($AO1552-1)*3+$AP1552+5,$AQ1552+7))),IF(INDIRECT(ADDRESS(($AO1552-1)*3+$AP1552+5,$AQ1552+7))="",0,IF(COUNTIF(INDIRECT(ADDRESS(($AO1552-1)*36+($AP1552-1)*12+6,COLUMN())):INDIRECT(ADDRESS(($AO1552-1)*36+($AP1552-1)*12+$AQ1552+4,COLUMN())),INDIRECT(ADDRESS(($AO1552-1)*3+$AP1552+5,$AQ1552+7)))&gt;=1,0,INDIRECT(ADDRESS(($AO1552-1)*3+$AP1552+5,$AQ1552+7)))))</f>
        <v>0</v>
      </c>
      <c r="AS1552" s="304">
        <f ca="1">COUNTIF(INDIRECT("H"&amp;(ROW()+12*(($AO1552-1)*3+$AP1552)-ROW())/12+5):INDIRECT("S"&amp;(ROW()+12*(($AO1552-1)*3+$AP1552)-ROW())/12+5),AR1552)</f>
        <v>0</v>
      </c>
      <c r="AT1552" s="306">
        <f ca="1">IF($AQ1552=1,IF(INDIRECT(ADDRESS(($AO1552-1)*3+$AP1552+5,$AQ1552+20))="",0,INDIRECT(ADDRESS(($AO1552-1)*3+$AP1552+5,$AQ1552+20))),IF(INDIRECT(ADDRESS(($AO1552-1)*3+$AP1552+5,$AQ1552+20))="",0,IF(COUNTIF(INDIRECT(ADDRESS(($AO1552-1)*36+($AP1552-1)*12+6,COLUMN())):INDIRECT(ADDRESS(($AO1552-1)*36+($AP1552-1)*12+$AQ1552+4,COLUMN())),INDIRECT(ADDRESS(($AO1552-1)*3+$AP1552+5,$AQ1552+20)))&gt;=1,0,INDIRECT(ADDRESS(($AO1552-1)*3+$AP1552+5,$AQ1552+20)))))</f>
        <v>0</v>
      </c>
      <c r="AU1552" s="304">
        <f ca="1">COUNTIF(INDIRECT("U"&amp;(ROW()+12*(($AO1552-1)*3+$AP1552)-ROW())/12+5):INDIRECT("AF"&amp;(ROW()+12*(($AO1552-1)*3+$AP1552)-ROW())/12+5),AT1552)</f>
        <v>0</v>
      </c>
      <c r="AV1552" s="304">
        <f ca="1">IF(AND(AR1552+AT1552&gt;0,AS1552+AU1552&gt;0),COUNTIF(AV$6:AV1551,"&gt;0")+1,0)</f>
        <v>0</v>
      </c>
    </row>
    <row r="1553" spans="41:48" x14ac:dyDescent="0.15">
      <c r="AO1553" s="304">
        <v>43</v>
      </c>
      <c r="AP1553" s="304">
        <v>3</v>
      </c>
      <c r="AQ1553" s="304">
        <v>12</v>
      </c>
      <c r="AR1553" s="306">
        <f ca="1">IF($AQ1553=1,IF(INDIRECT(ADDRESS(($AO1553-1)*3+$AP1553+5,$AQ1553+7))="",0,INDIRECT(ADDRESS(($AO1553-1)*3+$AP1553+5,$AQ1553+7))),IF(INDIRECT(ADDRESS(($AO1553-1)*3+$AP1553+5,$AQ1553+7))="",0,IF(COUNTIF(INDIRECT(ADDRESS(($AO1553-1)*36+($AP1553-1)*12+6,COLUMN())):INDIRECT(ADDRESS(($AO1553-1)*36+($AP1553-1)*12+$AQ1553+4,COLUMN())),INDIRECT(ADDRESS(($AO1553-1)*3+$AP1553+5,$AQ1553+7)))&gt;=1,0,INDIRECT(ADDRESS(($AO1553-1)*3+$AP1553+5,$AQ1553+7)))))</f>
        <v>0</v>
      </c>
      <c r="AS1553" s="304">
        <f ca="1">COUNTIF(INDIRECT("H"&amp;(ROW()+12*(($AO1553-1)*3+$AP1553)-ROW())/12+5):INDIRECT("S"&amp;(ROW()+12*(($AO1553-1)*3+$AP1553)-ROW())/12+5),AR1553)</f>
        <v>0</v>
      </c>
      <c r="AT1553" s="306">
        <f ca="1">IF($AQ1553=1,IF(INDIRECT(ADDRESS(($AO1553-1)*3+$AP1553+5,$AQ1553+20))="",0,INDIRECT(ADDRESS(($AO1553-1)*3+$AP1553+5,$AQ1553+20))),IF(INDIRECT(ADDRESS(($AO1553-1)*3+$AP1553+5,$AQ1553+20))="",0,IF(COUNTIF(INDIRECT(ADDRESS(($AO1553-1)*36+($AP1553-1)*12+6,COLUMN())):INDIRECT(ADDRESS(($AO1553-1)*36+($AP1553-1)*12+$AQ1553+4,COLUMN())),INDIRECT(ADDRESS(($AO1553-1)*3+$AP1553+5,$AQ1553+20)))&gt;=1,0,INDIRECT(ADDRESS(($AO1553-1)*3+$AP1553+5,$AQ1553+20)))))</f>
        <v>0</v>
      </c>
      <c r="AU1553" s="304">
        <f ca="1">COUNTIF(INDIRECT("U"&amp;(ROW()+12*(($AO1553-1)*3+$AP1553)-ROW())/12+5):INDIRECT("AF"&amp;(ROW()+12*(($AO1553-1)*3+$AP1553)-ROW())/12+5),AT1553)</f>
        <v>0</v>
      </c>
      <c r="AV1553" s="304">
        <f ca="1">IF(AND(AR1553+AT1553&gt;0,AS1553+AU1553&gt;0),COUNTIF(AV$6:AV1552,"&gt;0")+1,0)</f>
        <v>0</v>
      </c>
    </row>
    <row r="1554" spans="41:48" x14ac:dyDescent="0.15">
      <c r="AO1554" s="304">
        <v>44</v>
      </c>
      <c r="AP1554" s="304">
        <v>1</v>
      </c>
      <c r="AQ1554" s="304">
        <v>1</v>
      </c>
      <c r="AR1554" s="306">
        <f ca="1">IF($AQ1554=1,IF(INDIRECT(ADDRESS(($AO1554-1)*3+$AP1554+5,$AQ1554+7))="",0,INDIRECT(ADDRESS(($AO1554-1)*3+$AP1554+5,$AQ1554+7))),IF(INDIRECT(ADDRESS(($AO1554-1)*3+$AP1554+5,$AQ1554+7))="",0,IF(COUNTIF(INDIRECT(ADDRESS(($AO1554-1)*36+($AP1554-1)*12+6,COLUMN())):INDIRECT(ADDRESS(($AO1554-1)*36+($AP1554-1)*12+$AQ1554+4,COLUMN())),INDIRECT(ADDRESS(($AO1554-1)*3+$AP1554+5,$AQ1554+7)))&gt;=1,0,INDIRECT(ADDRESS(($AO1554-1)*3+$AP1554+5,$AQ1554+7)))))</f>
        <v>0</v>
      </c>
      <c r="AS1554" s="304">
        <f ca="1">COUNTIF(INDIRECT("H"&amp;(ROW()+12*(($AO1554-1)*3+$AP1554)-ROW())/12+5):INDIRECT("S"&amp;(ROW()+12*(($AO1554-1)*3+$AP1554)-ROW())/12+5),AR1554)</f>
        <v>0</v>
      </c>
      <c r="AT1554" s="306">
        <f ca="1">IF($AQ1554=1,IF(INDIRECT(ADDRESS(($AO1554-1)*3+$AP1554+5,$AQ1554+20))="",0,INDIRECT(ADDRESS(($AO1554-1)*3+$AP1554+5,$AQ1554+20))),IF(INDIRECT(ADDRESS(($AO1554-1)*3+$AP1554+5,$AQ1554+20))="",0,IF(COUNTIF(INDIRECT(ADDRESS(($AO1554-1)*36+($AP1554-1)*12+6,COLUMN())):INDIRECT(ADDRESS(($AO1554-1)*36+($AP1554-1)*12+$AQ1554+4,COLUMN())),INDIRECT(ADDRESS(($AO1554-1)*3+$AP1554+5,$AQ1554+20)))&gt;=1,0,INDIRECT(ADDRESS(($AO1554-1)*3+$AP1554+5,$AQ1554+20)))))</f>
        <v>0</v>
      </c>
      <c r="AU1554" s="304">
        <f ca="1">COUNTIF(INDIRECT("U"&amp;(ROW()+12*(($AO1554-1)*3+$AP1554)-ROW())/12+5):INDIRECT("AF"&amp;(ROW()+12*(($AO1554-1)*3+$AP1554)-ROW())/12+5),AT1554)</f>
        <v>0</v>
      </c>
      <c r="AV1554" s="304">
        <f ca="1">IF(AND(AR1554+AT1554&gt;0,AS1554+AU1554&gt;0),COUNTIF(AV$6:AV1553,"&gt;0")+1,0)</f>
        <v>0</v>
      </c>
    </row>
    <row r="1555" spans="41:48" x14ac:dyDescent="0.15">
      <c r="AO1555" s="304">
        <v>44</v>
      </c>
      <c r="AP1555" s="304">
        <v>1</v>
      </c>
      <c r="AQ1555" s="304">
        <v>2</v>
      </c>
      <c r="AR1555" s="306">
        <f ca="1">IF($AQ1555=1,IF(INDIRECT(ADDRESS(($AO1555-1)*3+$AP1555+5,$AQ1555+7))="",0,INDIRECT(ADDRESS(($AO1555-1)*3+$AP1555+5,$AQ1555+7))),IF(INDIRECT(ADDRESS(($AO1555-1)*3+$AP1555+5,$AQ1555+7))="",0,IF(COUNTIF(INDIRECT(ADDRESS(($AO1555-1)*36+($AP1555-1)*12+6,COLUMN())):INDIRECT(ADDRESS(($AO1555-1)*36+($AP1555-1)*12+$AQ1555+4,COLUMN())),INDIRECT(ADDRESS(($AO1555-1)*3+$AP1555+5,$AQ1555+7)))&gt;=1,0,INDIRECT(ADDRESS(($AO1555-1)*3+$AP1555+5,$AQ1555+7)))))</f>
        <v>0</v>
      </c>
      <c r="AS1555" s="304">
        <f ca="1">COUNTIF(INDIRECT("H"&amp;(ROW()+12*(($AO1555-1)*3+$AP1555)-ROW())/12+5):INDIRECT("S"&amp;(ROW()+12*(($AO1555-1)*3+$AP1555)-ROW())/12+5),AR1555)</f>
        <v>0</v>
      </c>
      <c r="AT1555" s="306">
        <f ca="1">IF($AQ1555=1,IF(INDIRECT(ADDRESS(($AO1555-1)*3+$AP1555+5,$AQ1555+20))="",0,INDIRECT(ADDRESS(($AO1555-1)*3+$AP1555+5,$AQ1555+20))),IF(INDIRECT(ADDRESS(($AO1555-1)*3+$AP1555+5,$AQ1555+20))="",0,IF(COUNTIF(INDIRECT(ADDRESS(($AO1555-1)*36+($AP1555-1)*12+6,COLUMN())):INDIRECT(ADDRESS(($AO1555-1)*36+($AP1555-1)*12+$AQ1555+4,COLUMN())),INDIRECT(ADDRESS(($AO1555-1)*3+$AP1555+5,$AQ1555+20)))&gt;=1,0,INDIRECT(ADDRESS(($AO1555-1)*3+$AP1555+5,$AQ1555+20)))))</f>
        <v>0</v>
      </c>
      <c r="AU1555" s="304">
        <f ca="1">COUNTIF(INDIRECT("U"&amp;(ROW()+12*(($AO1555-1)*3+$AP1555)-ROW())/12+5):INDIRECT("AF"&amp;(ROW()+12*(($AO1555-1)*3+$AP1555)-ROW())/12+5),AT1555)</f>
        <v>0</v>
      </c>
      <c r="AV1555" s="304">
        <f ca="1">IF(AND(AR1555+AT1555&gt;0,AS1555+AU1555&gt;0),COUNTIF(AV$6:AV1554,"&gt;0")+1,0)</f>
        <v>0</v>
      </c>
    </row>
    <row r="1556" spans="41:48" x14ac:dyDescent="0.15">
      <c r="AO1556" s="304">
        <v>44</v>
      </c>
      <c r="AP1556" s="304">
        <v>1</v>
      </c>
      <c r="AQ1556" s="304">
        <v>3</v>
      </c>
      <c r="AR1556" s="306">
        <f ca="1">IF($AQ1556=1,IF(INDIRECT(ADDRESS(($AO1556-1)*3+$AP1556+5,$AQ1556+7))="",0,INDIRECT(ADDRESS(($AO1556-1)*3+$AP1556+5,$AQ1556+7))),IF(INDIRECT(ADDRESS(($AO1556-1)*3+$AP1556+5,$AQ1556+7))="",0,IF(COUNTIF(INDIRECT(ADDRESS(($AO1556-1)*36+($AP1556-1)*12+6,COLUMN())):INDIRECT(ADDRESS(($AO1556-1)*36+($AP1556-1)*12+$AQ1556+4,COLUMN())),INDIRECT(ADDRESS(($AO1556-1)*3+$AP1556+5,$AQ1556+7)))&gt;=1,0,INDIRECT(ADDRESS(($AO1556-1)*3+$AP1556+5,$AQ1556+7)))))</f>
        <v>0</v>
      </c>
      <c r="AS1556" s="304">
        <f ca="1">COUNTIF(INDIRECT("H"&amp;(ROW()+12*(($AO1556-1)*3+$AP1556)-ROW())/12+5):INDIRECT("S"&amp;(ROW()+12*(($AO1556-1)*3+$AP1556)-ROW())/12+5),AR1556)</f>
        <v>0</v>
      </c>
      <c r="AT1556" s="306">
        <f ca="1">IF($AQ1556=1,IF(INDIRECT(ADDRESS(($AO1556-1)*3+$AP1556+5,$AQ1556+20))="",0,INDIRECT(ADDRESS(($AO1556-1)*3+$AP1556+5,$AQ1556+20))),IF(INDIRECT(ADDRESS(($AO1556-1)*3+$AP1556+5,$AQ1556+20))="",0,IF(COUNTIF(INDIRECT(ADDRESS(($AO1556-1)*36+($AP1556-1)*12+6,COLUMN())):INDIRECT(ADDRESS(($AO1556-1)*36+($AP1556-1)*12+$AQ1556+4,COLUMN())),INDIRECT(ADDRESS(($AO1556-1)*3+$AP1556+5,$AQ1556+20)))&gt;=1,0,INDIRECT(ADDRESS(($AO1556-1)*3+$AP1556+5,$AQ1556+20)))))</f>
        <v>0</v>
      </c>
      <c r="AU1556" s="304">
        <f ca="1">COUNTIF(INDIRECT("U"&amp;(ROW()+12*(($AO1556-1)*3+$AP1556)-ROW())/12+5):INDIRECT("AF"&amp;(ROW()+12*(($AO1556-1)*3+$AP1556)-ROW())/12+5),AT1556)</f>
        <v>0</v>
      </c>
      <c r="AV1556" s="304">
        <f ca="1">IF(AND(AR1556+AT1556&gt;0,AS1556+AU1556&gt;0),COUNTIF(AV$6:AV1555,"&gt;0")+1,0)</f>
        <v>0</v>
      </c>
    </row>
    <row r="1557" spans="41:48" x14ac:dyDescent="0.15">
      <c r="AO1557" s="304">
        <v>44</v>
      </c>
      <c r="AP1557" s="304">
        <v>1</v>
      </c>
      <c r="AQ1557" s="304">
        <v>4</v>
      </c>
      <c r="AR1557" s="306">
        <f ca="1">IF($AQ1557=1,IF(INDIRECT(ADDRESS(($AO1557-1)*3+$AP1557+5,$AQ1557+7))="",0,INDIRECT(ADDRESS(($AO1557-1)*3+$AP1557+5,$AQ1557+7))),IF(INDIRECT(ADDRESS(($AO1557-1)*3+$AP1557+5,$AQ1557+7))="",0,IF(COUNTIF(INDIRECT(ADDRESS(($AO1557-1)*36+($AP1557-1)*12+6,COLUMN())):INDIRECT(ADDRESS(($AO1557-1)*36+($AP1557-1)*12+$AQ1557+4,COLUMN())),INDIRECT(ADDRESS(($AO1557-1)*3+$AP1557+5,$AQ1557+7)))&gt;=1,0,INDIRECT(ADDRESS(($AO1557-1)*3+$AP1557+5,$AQ1557+7)))))</f>
        <v>0</v>
      </c>
      <c r="AS1557" s="304">
        <f ca="1">COUNTIF(INDIRECT("H"&amp;(ROW()+12*(($AO1557-1)*3+$AP1557)-ROW())/12+5):INDIRECT("S"&amp;(ROW()+12*(($AO1557-1)*3+$AP1557)-ROW())/12+5),AR1557)</f>
        <v>0</v>
      </c>
      <c r="AT1557" s="306">
        <f ca="1">IF($AQ1557=1,IF(INDIRECT(ADDRESS(($AO1557-1)*3+$AP1557+5,$AQ1557+20))="",0,INDIRECT(ADDRESS(($AO1557-1)*3+$AP1557+5,$AQ1557+20))),IF(INDIRECT(ADDRESS(($AO1557-1)*3+$AP1557+5,$AQ1557+20))="",0,IF(COUNTIF(INDIRECT(ADDRESS(($AO1557-1)*36+($AP1557-1)*12+6,COLUMN())):INDIRECT(ADDRESS(($AO1557-1)*36+($AP1557-1)*12+$AQ1557+4,COLUMN())),INDIRECT(ADDRESS(($AO1557-1)*3+$AP1557+5,$AQ1557+20)))&gt;=1,0,INDIRECT(ADDRESS(($AO1557-1)*3+$AP1557+5,$AQ1557+20)))))</f>
        <v>0</v>
      </c>
      <c r="AU1557" s="304">
        <f ca="1">COUNTIF(INDIRECT("U"&amp;(ROW()+12*(($AO1557-1)*3+$AP1557)-ROW())/12+5):INDIRECT("AF"&amp;(ROW()+12*(($AO1557-1)*3+$AP1557)-ROW())/12+5),AT1557)</f>
        <v>0</v>
      </c>
      <c r="AV1557" s="304">
        <f ca="1">IF(AND(AR1557+AT1557&gt;0,AS1557+AU1557&gt;0),COUNTIF(AV$6:AV1556,"&gt;0")+1,0)</f>
        <v>0</v>
      </c>
    </row>
    <row r="1558" spans="41:48" x14ac:dyDescent="0.15">
      <c r="AO1558" s="304">
        <v>44</v>
      </c>
      <c r="AP1558" s="304">
        <v>1</v>
      </c>
      <c r="AQ1558" s="304">
        <v>5</v>
      </c>
      <c r="AR1558" s="306">
        <f ca="1">IF($AQ1558=1,IF(INDIRECT(ADDRESS(($AO1558-1)*3+$AP1558+5,$AQ1558+7))="",0,INDIRECT(ADDRESS(($AO1558-1)*3+$AP1558+5,$AQ1558+7))),IF(INDIRECT(ADDRESS(($AO1558-1)*3+$AP1558+5,$AQ1558+7))="",0,IF(COUNTIF(INDIRECT(ADDRESS(($AO1558-1)*36+($AP1558-1)*12+6,COLUMN())):INDIRECT(ADDRESS(($AO1558-1)*36+($AP1558-1)*12+$AQ1558+4,COLUMN())),INDIRECT(ADDRESS(($AO1558-1)*3+$AP1558+5,$AQ1558+7)))&gt;=1,0,INDIRECT(ADDRESS(($AO1558-1)*3+$AP1558+5,$AQ1558+7)))))</f>
        <v>0</v>
      </c>
      <c r="AS1558" s="304">
        <f ca="1">COUNTIF(INDIRECT("H"&amp;(ROW()+12*(($AO1558-1)*3+$AP1558)-ROW())/12+5):INDIRECT("S"&amp;(ROW()+12*(($AO1558-1)*3+$AP1558)-ROW())/12+5),AR1558)</f>
        <v>0</v>
      </c>
      <c r="AT1558" s="306">
        <f ca="1">IF($AQ1558=1,IF(INDIRECT(ADDRESS(($AO1558-1)*3+$AP1558+5,$AQ1558+20))="",0,INDIRECT(ADDRESS(($AO1558-1)*3+$AP1558+5,$AQ1558+20))),IF(INDIRECT(ADDRESS(($AO1558-1)*3+$AP1558+5,$AQ1558+20))="",0,IF(COUNTIF(INDIRECT(ADDRESS(($AO1558-1)*36+($AP1558-1)*12+6,COLUMN())):INDIRECT(ADDRESS(($AO1558-1)*36+($AP1558-1)*12+$AQ1558+4,COLUMN())),INDIRECT(ADDRESS(($AO1558-1)*3+$AP1558+5,$AQ1558+20)))&gt;=1,0,INDIRECT(ADDRESS(($AO1558-1)*3+$AP1558+5,$AQ1558+20)))))</f>
        <v>0</v>
      </c>
      <c r="AU1558" s="304">
        <f ca="1">COUNTIF(INDIRECT("U"&amp;(ROW()+12*(($AO1558-1)*3+$AP1558)-ROW())/12+5):INDIRECT("AF"&amp;(ROW()+12*(($AO1558-1)*3+$AP1558)-ROW())/12+5),AT1558)</f>
        <v>0</v>
      </c>
      <c r="AV1558" s="304">
        <f ca="1">IF(AND(AR1558+AT1558&gt;0,AS1558+AU1558&gt;0),COUNTIF(AV$6:AV1557,"&gt;0")+1,0)</f>
        <v>0</v>
      </c>
    </row>
    <row r="1559" spans="41:48" x14ac:dyDescent="0.15">
      <c r="AO1559" s="304">
        <v>44</v>
      </c>
      <c r="AP1559" s="304">
        <v>1</v>
      </c>
      <c r="AQ1559" s="304">
        <v>6</v>
      </c>
      <c r="AR1559" s="306">
        <f ca="1">IF($AQ1559=1,IF(INDIRECT(ADDRESS(($AO1559-1)*3+$AP1559+5,$AQ1559+7))="",0,INDIRECT(ADDRESS(($AO1559-1)*3+$AP1559+5,$AQ1559+7))),IF(INDIRECT(ADDRESS(($AO1559-1)*3+$AP1559+5,$AQ1559+7))="",0,IF(COUNTIF(INDIRECT(ADDRESS(($AO1559-1)*36+($AP1559-1)*12+6,COLUMN())):INDIRECT(ADDRESS(($AO1559-1)*36+($AP1559-1)*12+$AQ1559+4,COLUMN())),INDIRECT(ADDRESS(($AO1559-1)*3+$AP1559+5,$AQ1559+7)))&gt;=1,0,INDIRECT(ADDRESS(($AO1559-1)*3+$AP1559+5,$AQ1559+7)))))</f>
        <v>0</v>
      </c>
      <c r="AS1559" s="304">
        <f ca="1">COUNTIF(INDIRECT("H"&amp;(ROW()+12*(($AO1559-1)*3+$AP1559)-ROW())/12+5):INDIRECT("S"&amp;(ROW()+12*(($AO1559-1)*3+$AP1559)-ROW())/12+5),AR1559)</f>
        <v>0</v>
      </c>
      <c r="AT1559" s="306">
        <f ca="1">IF($AQ1559=1,IF(INDIRECT(ADDRESS(($AO1559-1)*3+$AP1559+5,$AQ1559+20))="",0,INDIRECT(ADDRESS(($AO1559-1)*3+$AP1559+5,$AQ1559+20))),IF(INDIRECT(ADDRESS(($AO1559-1)*3+$AP1559+5,$AQ1559+20))="",0,IF(COUNTIF(INDIRECT(ADDRESS(($AO1559-1)*36+($AP1559-1)*12+6,COLUMN())):INDIRECT(ADDRESS(($AO1559-1)*36+($AP1559-1)*12+$AQ1559+4,COLUMN())),INDIRECT(ADDRESS(($AO1559-1)*3+$AP1559+5,$AQ1559+20)))&gt;=1,0,INDIRECT(ADDRESS(($AO1559-1)*3+$AP1559+5,$AQ1559+20)))))</f>
        <v>0</v>
      </c>
      <c r="AU1559" s="304">
        <f ca="1">COUNTIF(INDIRECT("U"&amp;(ROW()+12*(($AO1559-1)*3+$AP1559)-ROW())/12+5):INDIRECT("AF"&amp;(ROW()+12*(($AO1559-1)*3+$AP1559)-ROW())/12+5),AT1559)</f>
        <v>0</v>
      </c>
      <c r="AV1559" s="304">
        <f ca="1">IF(AND(AR1559+AT1559&gt;0,AS1559+AU1559&gt;0),COUNTIF(AV$6:AV1558,"&gt;0")+1,0)</f>
        <v>0</v>
      </c>
    </row>
    <row r="1560" spans="41:48" x14ac:dyDescent="0.15">
      <c r="AO1560" s="304">
        <v>44</v>
      </c>
      <c r="AP1560" s="304">
        <v>1</v>
      </c>
      <c r="AQ1560" s="304">
        <v>7</v>
      </c>
      <c r="AR1560" s="306">
        <f ca="1">IF($AQ1560=1,IF(INDIRECT(ADDRESS(($AO1560-1)*3+$AP1560+5,$AQ1560+7))="",0,INDIRECT(ADDRESS(($AO1560-1)*3+$AP1560+5,$AQ1560+7))),IF(INDIRECT(ADDRESS(($AO1560-1)*3+$AP1560+5,$AQ1560+7))="",0,IF(COUNTIF(INDIRECT(ADDRESS(($AO1560-1)*36+($AP1560-1)*12+6,COLUMN())):INDIRECT(ADDRESS(($AO1560-1)*36+($AP1560-1)*12+$AQ1560+4,COLUMN())),INDIRECT(ADDRESS(($AO1560-1)*3+$AP1560+5,$AQ1560+7)))&gt;=1,0,INDIRECT(ADDRESS(($AO1560-1)*3+$AP1560+5,$AQ1560+7)))))</f>
        <v>0</v>
      </c>
      <c r="AS1560" s="304">
        <f ca="1">COUNTIF(INDIRECT("H"&amp;(ROW()+12*(($AO1560-1)*3+$AP1560)-ROW())/12+5):INDIRECT("S"&amp;(ROW()+12*(($AO1560-1)*3+$AP1560)-ROW())/12+5),AR1560)</f>
        <v>0</v>
      </c>
      <c r="AT1560" s="306">
        <f ca="1">IF($AQ1560=1,IF(INDIRECT(ADDRESS(($AO1560-1)*3+$AP1560+5,$AQ1560+20))="",0,INDIRECT(ADDRESS(($AO1560-1)*3+$AP1560+5,$AQ1560+20))),IF(INDIRECT(ADDRESS(($AO1560-1)*3+$AP1560+5,$AQ1560+20))="",0,IF(COUNTIF(INDIRECT(ADDRESS(($AO1560-1)*36+($AP1560-1)*12+6,COLUMN())):INDIRECT(ADDRESS(($AO1560-1)*36+($AP1560-1)*12+$AQ1560+4,COLUMN())),INDIRECT(ADDRESS(($AO1560-1)*3+$AP1560+5,$AQ1560+20)))&gt;=1,0,INDIRECT(ADDRESS(($AO1560-1)*3+$AP1560+5,$AQ1560+20)))))</f>
        <v>0</v>
      </c>
      <c r="AU1560" s="304">
        <f ca="1">COUNTIF(INDIRECT("U"&amp;(ROW()+12*(($AO1560-1)*3+$AP1560)-ROW())/12+5):INDIRECT("AF"&amp;(ROW()+12*(($AO1560-1)*3+$AP1560)-ROW())/12+5),AT1560)</f>
        <v>0</v>
      </c>
      <c r="AV1560" s="304">
        <f ca="1">IF(AND(AR1560+AT1560&gt;0,AS1560+AU1560&gt;0),COUNTIF(AV$6:AV1559,"&gt;0")+1,0)</f>
        <v>0</v>
      </c>
    </row>
    <row r="1561" spans="41:48" x14ac:dyDescent="0.15">
      <c r="AO1561" s="304">
        <v>44</v>
      </c>
      <c r="AP1561" s="304">
        <v>1</v>
      </c>
      <c r="AQ1561" s="304">
        <v>8</v>
      </c>
      <c r="AR1561" s="306">
        <f ca="1">IF($AQ1561=1,IF(INDIRECT(ADDRESS(($AO1561-1)*3+$AP1561+5,$AQ1561+7))="",0,INDIRECT(ADDRESS(($AO1561-1)*3+$AP1561+5,$AQ1561+7))),IF(INDIRECT(ADDRESS(($AO1561-1)*3+$AP1561+5,$AQ1561+7))="",0,IF(COUNTIF(INDIRECT(ADDRESS(($AO1561-1)*36+($AP1561-1)*12+6,COLUMN())):INDIRECT(ADDRESS(($AO1561-1)*36+($AP1561-1)*12+$AQ1561+4,COLUMN())),INDIRECT(ADDRESS(($AO1561-1)*3+$AP1561+5,$AQ1561+7)))&gt;=1,0,INDIRECT(ADDRESS(($AO1561-1)*3+$AP1561+5,$AQ1561+7)))))</f>
        <v>0</v>
      </c>
      <c r="AS1561" s="304">
        <f ca="1">COUNTIF(INDIRECT("H"&amp;(ROW()+12*(($AO1561-1)*3+$AP1561)-ROW())/12+5):INDIRECT("S"&amp;(ROW()+12*(($AO1561-1)*3+$AP1561)-ROW())/12+5),AR1561)</f>
        <v>0</v>
      </c>
      <c r="AT1561" s="306">
        <f ca="1">IF($AQ1561=1,IF(INDIRECT(ADDRESS(($AO1561-1)*3+$AP1561+5,$AQ1561+20))="",0,INDIRECT(ADDRESS(($AO1561-1)*3+$AP1561+5,$AQ1561+20))),IF(INDIRECT(ADDRESS(($AO1561-1)*3+$AP1561+5,$AQ1561+20))="",0,IF(COUNTIF(INDIRECT(ADDRESS(($AO1561-1)*36+($AP1561-1)*12+6,COLUMN())):INDIRECT(ADDRESS(($AO1561-1)*36+($AP1561-1)*12+$AQ1561+4,COLUMN())),INDIRECT(ADDRESS(($AO1561-1)*3+$AP1561+5,$AQ1561+20)))&gt;=1,0,INDIRECT(ADDRESS(($AO1561-1)*3+$AP1561+5,$AQ1561+20)))))</f>
        <v>0</v>
      </c>
      <c r="AU1561" s="304">
        <f ca="1">COUNTIF(INDIRECT("U"&amp;(ROW()+12*(($AO1561-1)*3+$AP1561)-ROW())/12+5):INDIRECT("AF"&amp;(ROW()+12*(($AO1561-1)*3+$AP1561)-ROW())/12+5),AT1561)</f>
        <v>0</v>
      </c>
      <c r="AV1561" s="304">
        <f ca="1">IF(AND(AR1561+AT1561&gt;0,AS1561+AU1561&gt;0),COUNTIF(AV$6:AV1560,"&gt;0")+1,0)</f>
        <v>0</v>
      </c>
    </row>
    <row r="1562" spans="41:48" x14ac:dyDescent="0.15">
      <c r="AO1562" s="304">
        <v>44</v>
      </c>
      <c r="AP1562" s="304">
        <v>1</v>
      </c>
      <c r="AQ1562" s="304">
        <v>9</v>
      </c>
      <c r="AR1562" s="306">
        <f ca="1">IF($AQ1562=1,IF(INDIRECT(ADDRESS(($AO1562-1)*3+$AP1562+5,$AQ1562+7))="",0,INDIRECT(ADDRESS(($AO1562-1)*3+$AP1562+5,$AQ1562+7))),IF(INDIRECT(ADDRESS(($AO1562-1)*3+$AP1562+5,$AQ1562+7))="",0,IF(COUNTIF(INDIRECT(ADDRESS(($AO1562-1)*36+($AP1562-1)*12+6,COLUMN())):INDIRECT(ADDRESS(($AO1562-1)*36+($AP1562-1)*12+$AQ1562+4,COLUMN())),INDIRECT(ADDRESS(($AO1562-1)*3+$AP1562+5,$AQ1562+7)))&gt;=1,0,INDIRECT(ADDRESS(($AO1562-1)*3+$AP1562+5,$AQ1562+7)))))</f>
        <v>0</v>
      </c>
      <c r="AS1562" s="304">
        <f ca="1">COUNTIF(INDIRECT("H"&amp;(ROW()+12*(($AO1562-1)*3+$AP1562)-ROW())/12+5):INDIRECT("S"&amp;(ROW()+12*(($AO1562-1)*3+$AP1562)-ROW())/12+5),AR1562)</f>
        <v>0</v>
      </c>
      <c r="AT1562" s="306">
        <f ca="1">IF($AQ1562=1,IF(INDIRECT(ADDRESS(($AO1562-1)*3+$AP1562+5,$AQ1562+20))="",0,INDIRECT(ADDRESS(($AO1562-1)*3+$AP1562+5,$AQ1562+20))),IF(INDIRECT(ADDRESS(($AO1562-1)*3+$AP1562+5,$AQ1562+20))="",0,IF(COUNTIF(INDIRECT(ADDRESS(($AO1562-1)*36+($AP1562-1)*12+6,COLUMN())):INDIRECT(ADDRESS(($AO1562-1)*36+($AP1562-1)*12+$AQ1562+4,COLUMN())),INDIRECT(ADDRESS(($AO1562-1)*3+$AP1562+5,$AQ1562+20)))&gt;=1,0,INDIRECT(ADDRESS(($AO1562-1)*3+$AP1562+5,$AQ1562+20)))))</f>
        <v>0</v>
      </c>
      <c r="AU1562" s="304">
        <f ca="1">COUNTIF(INDIRECT("U"&amp;(ROW()+12*(($AO1562-1)*3+$AP1562)-ROW())/12+5):INDIRECT("AF"&amp;(ROW()+12*(($AO1562-1)*3+$AP1562)-ROW())/12+5),AT1562)</f>
        <v>0</v>
      </c>
      <c r="AV1562" s="304">
        <f ca="1">IF(AND(AR1562+AT1562&gt;0,AS1562+AU1562&gt;0),COUNTIF(AV$6:AV1561,"&gt;0")+1,0)</f>
        <v>0</v>
      </c>
    </row>
    <row r="1563" spans="41:48" x14ac:dyDescent="0.15">
      <c r="AO1563" s="304">
        <v>44</v>
      </c>
      <c r="AP1563" s="304">
        <v>1</v>
      </c>
      <c r="AQ1563" s="304">
        <v>10</v>
      </c>
      <c r="AR1563" s="306">
        <f ca="1">IF($AQ1563=1,IF(INDIRECT(ADDRESS(($AO1563-1)*3+$AP1563+5,$AQ1563+7))="",0,INDIRECT(ADDRESS(($AO1563-1)*3+$AP1563+5,$AQ1563+7))),IF(INDIRECT(ADDRESS(($AO1563-1)*3+$AP1563+5,$AQ1563+7))="",0,IF(COUNTIF(INDIRECT(ADDRESS(($AO1563-1)*36+($AP1563-1)*12+6,COLUMN())):INDIRECT(ADDRESS(($AO1563-1)*36+($AP1563-1)*12+$AQ1563+4,COLUMN())),INDIRECT(ADDRESS(($AO1563-1)*3+$AP1563+5,$AQ1563+7)))&gt;=1,0,INDIRECT(ADDRESS(($AO1563-1)*3+$AP1563+5,$AQ1563+7)))))</f>
        <v>0</v>
      </c>
      <c r="AS1563" s="304">
        <f ca="1">COUNTIF(INDIRECT("H"&amp;(ROW()+12*(($AO1563-1)*3+$AP1563)-ROW())/12+5):INDIRECT("S"&amp;(ROW()+12*(($AO1563-1)*3+$AP1563)-ROW())/12+5),AR1563)</f>
        <v>0</v>
      </c>
      <c r="AT1563" s="306">
        <f ca="1">IF($AQ1563=1,IF(INDIRECT(ADDRESS(($AO1563-1)*3+$AP1563+5,$AQ1563+20))="",0,INDIRECT(ADDRESS(($AO1563-1)*3+$AP1563+5,$AQ1563+20))),IF(INDIRECT(ADDRESS(($AO1563-1)*3+$AP1563+5,$AQ1563+20))="",0,IF(COUNTIF(INDIRECT(ADDRESS(($AO1563-1)*36+($AP1563-1)*12+6,COLUMN())):INDIRECT(ADDRESS(($AO1563-1)*36+($AP1563-1)*12+$AQ1563+4,COLUMN())),INDIRECT(ADDRESS(($AO1563-1)*3+$AP1563+5,$AQ1563+20)))&gt;=1,0,INDIRECT(ADDRESS(($AO1563-1)*3+$AP1563+5,$AQ1563+20)))))</f>
        <v>0</v>
      </c>
      <c r="AU1563" s="304">
        <f ca="1">COUNTIF(INDIRECT("U"&amp;(ROW()+12*(($AO1563-1)*3+$AP1563)-ROW())/12+5):INDIRECT("AF"&amp;(ROW()+12*(($AO1563-1)*3+$AP1563)-ROW())/12+5),AT1563)</f>
        <v>0</v>
      </c>
      <c r="AV1563" s="304">
        <f ca="1">IF(AND(AR1563+AT1563&gt;0,AS1563+AU1563&gt;0),COUNTIF(AV$6:AV1562,"&gt;0")+1,0)</f>
        <v>0</v>
      </c>
    </row>
    <row r="1564" spans="41:48" x14ac:dyDescent="0.15">
      <c r="AO1564" s="304">
        <v>44</v>
      </c>
      <c r="AP1564" s="304">
        <v>1</v>
      </c>
      <c r="AQ1564" s="304">
        <v>11</v>
      </c>
      <c r="AR1564" s="306">
        <f ca="1">IF($AQ1564=1,IF(INDIRECT(ADDRESS(($AO1564-1)*3+$AP1564+5,$AQ1564+7))="",0,INDIRECT(ADDRESS(($AO1564-1)*3+$AP1564+5,$AQ1564+7))),IF(INDIRECT(ADDRESS(($AO1564-1)*3+$AP1564+5,$AQ1564+7))="",0,IF(COUNTIF(INDIRECT(ADDRESS(($AO1564-1)*36+($AP1564-1)*12+6,COLUMN())):INDIRECT(ADDRESS(($AO1564-1)*36+($AP1564-1)*12+$AQ1564+4,COLUMN())),INDIRECT(ADDRESS(($AO1564-1)*3+$AP1564+5,$AQ1564+7)))&gt;=1,0,INDIRECT(ADDRESS(($AO1564-1)*3+$AP1564+5,$AQ1564+7)))))</f>
        <v>0</v>
      </c>
      <c r="AS1564" s="304">
        <f ca="1">COUNTIF(INDIRECT("H"&amp;(ROW()+12*(($AO1564-1)*3+$AP1564)-ROW())/12+5):INDIRECT("S"&amp;(ROW()+12*(($AO1564-1)*3+$AP1564)-ROW())/12+5),AR1564)</f>
        <v>0</v>
      </c>
      <c r="AT1564" s="306">
        <f ca="1">IF($AQ1564=1,IF(INDIRECT(ADDRESS(($AO1564-1)*3+$AP1564+5,$AQ1564+20))="",0,INDIRECT(ADDRESS(($AO1564-1)*3+$AP1564+5,$AQ1564+20))),IF(INDIRECT(ADDRESS(($AO1564-1)*3+$AP1564+5,$AQ1564+20))="",0,IF(COUNTIF(INDIRECT(ADDRESS(($AO1564-1)*36+($AP1564-1)*12+6,COLUMN())):INDIRECT(ADDRESS(($AO1564-1)*36+($AP1564-1)*12+$AQ1564+4,COLUMN())),INDIRECT(ADDRESS(($AO1564-1)*3+$AP1564+5,$AQ1564+20)))&gt;=1,0,INDIRECT(ADDRESS(($AO1564-1)*3+$AP1564+5,$AQ1564+20)))))</f>
        <v>0</v>
      </c>
      <c r="AU1564" s="304">
        <f ca="1">COUNTIF(INDIRECT("U"&amp;(ROW()+12*(($AO1564-1)*3+$AP1564)-ROW())/12+5):INDIRECT("AF"&amp;(ROW()+12*(($AO1564-1)*3+$AP1564)-ROW())/12+5),AT1564)</f>
        <v>0</v>
      </c>
      <c r="AV1564" s="304">
        <f ca="1">IF(AND(AR1564+AT1564&gt;0,AS1564+AU1564&gt;0),COUNTIF(AV$6:AV1563,"&gt;0")+1,0)</f>
        <v>0</v>
      </c>
    </row>
    <row r="1565" spans="41:48" x14ac:dyDescent="0.15">
      <c r="AO1565" s="304">
        <v>44</v>
      </c>
      <c r="AP1565" s="304">
        <v>1</v>
      </c>
      <c r="AQ1565" s="304">
        <v>12</v>
      </c>
      <c r="AR1565" s="306">
        <f ca="1">IF($AQ1565=1,IF(INDIRECT(ADDRESS(($AO1565-1)*3+$AP1565+5,$AQ1565+7))="",0,INDIRECT(ADDRESS(($AO1565-1)*3+$AP1565+5,$AQ1565+7))),IF(INDIRECT(ADDRESS(($AO1565-1)*3+$AP1565+5,$AQ1565+7))="",0,IF(COUNTIF(INDIRECT(ADDRESS(($AO1565-1)*36+($AP1565-1)*12+6,COLUMN())):INDIRECT(ADDRESS(($AO1565-1)*36+($AP1565-1)*12+$AQ1565+4,COLUMN())),INDIRECT(ADDRESS(($AO1565-1)*3+$AP1565+5,$AQ1565+7)))&gt;=1,0,INDIRECT(ADDRESS(($AO1565-1)*3+$AP1565+5,$AQ1565+7)))))</f>
        <v>0</v>
      </c>
      <c r="AS1565" s="304">
        <f ca="1">COUNTIF(INDIRECT("H"&amp;(ROW()+12*(($AO1565-1)*3+$AP1565)-ROW())/12+5):INDIRECT("S"&amp;(ROW()+12*(($AO1565-1)*3+$AP1565)-ROW())/12+5),AR1565)</f>
        <v>0</v>
      </c>
      <c r="AT1565" s="306">
        <f ca="1">IF($AQ1565=1,IF(INDIRECT(ADDRESS(($AO1565-1)*3+$AP1565+5,$AQ1565+20))="",0,INDIRECT(ADDRESS(($AO1565-1)*3+$AP1565+5,$AQ1565+20))),IF(INDIRECT(ADDRESS(($AO1565-1)*3+$AP1565+5,$AQ1565+20))="",0,IF(COUNTIF(INDIRECT(ADDRESS(($AO1565-1)*36+($AP1565-1)*12+6,COLUMN())):INDIRECT(ADDRESS(($AO1565-1)*36+($AP1565-1)*12+$AQ1565+4,COLUMN())),INDIRECT(ADDRESS(($AO1565-1)*3+$AP1565+5,$AQ1565+20)))&gt;=1,0,INDIRECT(ADDRESS(($AO1565-1)*3+$AP1565+5,$AQ1565+20)))))</f>
        <v>0</v>
      </c>
      <c r="AU1565" s="304">
        <f ca="1">COUNTIF(INDIRECT("U"&amp;(ROW()+12*(($AO1565-1)*3+$AP1565)-ROW())/12+5):INDIRECT("AF"&amp;(ROW()+12*(($AO1565-1)*3+$AP1565)-ROW())/12+5),AT1565)</f>
        <v>0</v>
      </c>
      <c r="AV1565" s="304">
        <f ca="1">IF(AND(AR1565+AT1565&gt;0,AS1565+AU1565&gt;0),COUNTIF(AV$6:AV1564,"&gt;0")+1,0)</f>
        <v>0</v>
      </c>
    </row>
    <row r="1566" spans="41:48" x14ac:dyDescent="0.15">
      <c r="AO1566" s="304">
        <v>44</v>
      </c>
      <c r="AP1566" s="304">
        <v>2</v>
      </c>
      <c r="AQ1566" s="304">
        <v>1</v>
      </c>
      <c r="AR1566" s="306">
        <f ca="1">IF($AQ1566=1,IF(INDIRECT(ADDRESS(($AO1566-1)*3+$AP1566+5,$AQ1566+7))="",0,INDIRECT(ADDRESS(($AO1566-1)*3+$AP1566+5,$AQ1566+7))),IF(INDIRECT(ADDRESS(($AO1566-1)*3+$AP1566+5,$AQ1566+7))="",0,IF(COUNTIF(INDIRECT(ADDRESS(($AO1566-1)*36+($AP1566-1)*12+6,COLUMN())):INDIRECT(ADDRESS(($AO1566-1)*36+($AP1566-1)*12+$AQ1566+4,COLUMN())),INDIRECT(ADDRESS(($AO1566-1)*3+$AP1566+5,$AQ1566+7)))&gt;=1,0,INDIRECT(ADDRESS(($AO1566-1)*3+$AP1566+5,$AQ1566+7)))))</f>
        <v>0</v>
      </c>
      <c r="AS1566" s="304">
        <f ca="1">COUNTIF(INDIRECT("H"&amp;(ROW()+12*(($AO1566-1)*3+$AP1566)-ROW())/12+5):INDIRECT("S"&amp;(ROW()+12*(($AO1566-1)*3+$AP1566)-ROW())/12+5),AR1566)</f>
        <v>0</v>
      </c>
      <c r="AT1566" s="306">
        <f ca="1">IF($AQ1566=1,IF(INDIRECT(ADDRESS(($AO1566-1)*3+$AP1566+5,$AQ1566+20))="",0,INDIRECT(ADDRESS(($AO1566-1)*3+$AP1566+5,$AQ1566+20))),IF(INDIRECT(ADDRESS(($AO1566-1)*3+$AP1566+5,$AQ1566+20))="",0,IF(COUNTIF(INDIRECT(ADDRESS(($AO1566-1)*36+($AP1566-1)*12+6,COLUMN())):INDIRECT(ADDRESS(($AO1566-1)*36+($AP1566-1)*12+$AQ1566+4,COLUMN())),INDIRECT(ADDRESS(($AO1566-1)*3+$AP1566+5,$AQ1566+20)))&gt;=1,0,INDIRECT(ADDRESS(($AO1566-1)*3+$AP1566+5,$AQ1566+20)))))</f>
        <v>0</v>
      </c>
      <c r="AU1566" s="304">
        <f ca="1">COUNTIF(INDIRECT("U"&amp;(ROW()+12*(($AO1566-1)*3+$AP1566)-ROW())/12+5):INDIRECT("AF"&amp;(ROW()+12*(($AO1566-1)*3+$AP1566)-ROW())/12+5),AT1566)</f>
        <v>0</v>
      </c>
      <c r="AV1566" s="304">
        <f ca="1">IF(AND(AR1566+AT1566&gt;0,AS1566+AU1566&gt;0),COUNTIF(AV$6:AV1565,"&gt;0")+1,0)</f>
        <v>0</v>
      </c>
    </row>
    <row r="1567" spans="41:48" x14ac:dyDescent="0.15">
      <c r="AO1567" s="304">
        <v>44</v>
      </c>
      <c r="AP1567" s="304">
        <v>2</v>
      </c>
      <c r="AQ1567" s="304">
        <v>2</v>
      </c>
      <c r="AR1567" s="306">
        <f ca="1">IF($AQ1567=1,IF(INDIRECT(ADDRESS(($AO1567-1)*3+$AP1567+5,$AQ1567+7))="",0,INDIRECT(ADDRESS(($AO1567-1)*3+$AP1567+5,$AQ1567+7))),IF(INDIRECT(ADDRESS(($AO1567-1)*3+$AP1567+5,$AQ1567+7))="",0,IF(COUNTIF(INDIRECT(ADDRESS(($AO1567-1)*36+($AP1567-1)*12+6,COLUMN())):INDIRECT(ADDRESS(($AO1567-1)*36+($AP1567-1)*12+$AQ1567+4,COLUMN())),INDIRECT(ADDRESS(($AO1567-1)*3+$AP1567+5,$AQ1567+7)))&gt;=1,0,INDIRECT(ADDRESS(($AO1567-1)*3+$AP1567+5,$AQ1567+7)))))</f>
        <v>0</v>
      </c>
      <c r="AS1567" s="304">
        <f ca="1">COUNTIF(INDIRECT("H"&amp;(ROW()+12*(($AO1567-1)*3+$AP1567)-ROW())/12+5):INDIRECT("S"&amp;(ROW()+12*(($AO1567-1)*3+$AP1567)-ROW())/12+5),AR1567)</f>
        <v>0</v>
      </c>
      <c r="AT1567" s="306">
        <f ca="1">IF($AQ1567=1,IF(INDIRECT(ADDRESS(($AO1567-1)*3+$AP1567+5,$AQ1567+20))="",0,INDIRECT(ADDRESS(($AO1567-1)*3+$AP1567+5,$AQ1567+20))),IF(INDIRECT(ADDRESS(($AO1567-1)*3+$AP1567+5,$AQ1567+20))="",0,IF(COUNTIF(INDIRECT(ADDRESS(($AO1567-1)*36+($AP1567-1)*12+6,COLUMN())):INDIRECT(ADDRESS(($AO1567-1)*36+($AP1567-1)*12+$AQ1567+4,COLUMN())),INDIRECT(ADDRESS(($AO1567-1)*3+$AP1567+5,$AQ1567+20)))&gt;=1,0,INDIRECT(ADDRESS(($AO1567-1)*3+$AP1567+5,$AQ1567+20)))))</f>
        <v>0</v>
      </c>
      <c r="AU1567" s="304">
        <f ca="1">COUNTIF(INDIRECT("U"&amp;(ROW()+12*(($AO1567-1)*3+$AP1567)-ROW())/12+5):INDIRECT("AF"&amp;(ROW()+12*(($AO1567-1)*3+$AP1567)-ROW())/12+5),AT1567)</f>
        <v>0</v>
      </c>
      <c r="AV1567" s="304">
        <f ca="1">IF(AND(AR1567+AT1567&gt;0,AS1567+AU1567&gt;0),COUNTIF(AV$6:AV1566,"&gt;0")+1,0)</f>
        <v>0</v>
      </c>
    </row>
    <row r="1568" spans="41:48" x14ac:dyDescent="0.15">
      <c r="AO1568" s="304">
        <v>44</v>
      </c>
      <c r="AP1568" s="304">
        <v>2</v>
      </c>
      <c r="AQ1568" s="304">
        <v>3</v>
      </c>
      <c r="AR1568" s="306">
        <f ca="1">IF($AQ1568=1,IF(INDIRECT(ADDRESS(($AO1568-1)*3+$AP1568+5,$AQ1568+7))="",0,INDIRECT(ADDRESS(($AO1568-1)*3+$AP1568+5,$AQ1568+7))),IF(INDIRECT(ADDRESS(($AO1568-1)*3+$AP1568+5,$AQ1568+7))="",0,IF(COUNTIF(INDIRECT(ADDRESS(($AO1568-1)*36+($AP1568-1)*12+6,COLUMN())):INDIRECT(ADDRESS(($AO1568-1)*36+($AP1568-1)*12+$AQ1568+4,COLUMN())),INDIRECT(ADDRESS(($AO1568-1)*3+$AP1568+5,$AQ1568+7)))&gt;=1,0,INDIRECT(ADDRESS(($AO1568-1)*3+$AP1568+5,$AQ1568+7)))))</f>
        <v>0</v>
      </c>
      <c r="AS1568" s="304">
        <f ca="1">COUNTIF(INDIRECT("H"&amp;(ROW()+12*(($AO1568-1)*3+$AP1568)-ROW())/12+5):INDIRECT("S"&amp;(ROW()+12*(($AO1568-1)*3+$AP1568)-ROW())/12+5),AR1568)</f>
        <v>0</v>
      </c>
      <c r="AT1568" s="306">
        <f ca="1">IF($AQ1568=1,IF(INDIRECT(ADDRESS(($AO1568-1)*3+$AP1568+5,$AQ1568+20))="",0,INDIRECT(ADDRESS(($AO1568-1)*3+$AP1568+5,$AQ1568+20))),IF(INDIRECT(ADDRESS(($AO1568-1)*3+$AP1568+5,$AQ1568+20))="",0,IF(COUNTIF(INDIRECT(ADDRESS(($AO1568-1)*36+($AP1568-1)*12+6,COLUMN())):INDIRECT(ADDRESS(($AO1568-1)*36+($AP1568-1)*12+$AQ1568+4,COLUMN())),INDIRECT(ADDRESS(($AO1568-1)*3+$AP1568+5,$AQ1568+20)))&gt;=1,0,INDIRECT(ADDRESS(($AO1568-1)*3+$AP1568+5,$AQ1568+20)))))</f>
        <v>0</v>
      </c>
      <c r="AU1568" s="304">
        <f ca="1">COUNTIF(INDIRECT("U"&amp;(ROW()+12*(($AO1568-1)*3+$AP1568)-ROW())/12+5):INDIRECT("AF"&amp;(ROW()+12*(($AO1568-1)*3+$AP1568)-ROW())/12+5),AT1568)</f>
        <v>0</v>
      </c>
      <c r="AV1568" s="304">
        <f ca="1">IF(AND(AR1568+AT1568&gt;0,AS1568+AU1568&gt;0),COUNTIF(AV$6:AV1567,"&gt;0")+1,0)</f>
        <v>0</v>
      </c>
    </row>
    <row r="1569" spans="41:48" x14ac:dyDescent="0.15">
      <c r="AO1569" s="304">
        <v>44</v>
      </c>
      <c r="AP1569" s="304">
        <v>2</v>
      </c>
      <c r="AQ1569" s="304">
        <v>4</v>
      </c>
      <c r="AR1569" s="306">
        <f ca="1">IF($AQ1569=1,IF(INDIRECT(ADDRESS(($AO1569-1)*3+$AP1569+5,$AQ1569+7))="",0,INDIRECT(ADDRESS(($AO1569-1)*3+$AP1569+5,$AQ1569+7))),IF(INDIRECT(ADDRESS(($AO1569-1)*3+$AP1569+5,$AQ1569+7))="",0,IF(COUNTIF(INDIRECT(ADDRESS(($AO1569-1)*36+($AP1569-1)*12+6,COLUMN())):INDIRECT(ADDRESS(($AO1569-1)*36+($AP1569-1)*12+$AQ1569+4,COLUMN())),INDIRECT(ADDRESS(($AO1569-1)*3+$AP1569+5,$AQ1569+7)))&gt;=1,0,INDIRECT(ADDRESS(($AO1569-1)*3+$AP1569+5,$AQ1569+7)))))</f>
        <v>0</v>
      </c>
      <c r="AS1569" s="304">
        <f ca="1">COUNTIF(INDIRECT("H"&amp;(ROW()+12*(($AO1569-1)*3+$AP1569)-ROW())/12+5):INDIRECT("S"&amp;(ROW()+12*(($AO1569-1)*3+$AP1569)-ROW())/12+5),AR1569)</f>
        <v>0</v>
      </c>
      <c r="AT1569" s="306">
        <f ca="1">IF($AQ1569=1,IF(INDIRECT(ADDRESS(($AO1569-1)*3+$AP1569+5,$AQ1569+20))="",0,INDIRECT(ADDRESS(($AO1569-1)*3+$AP1569+5,$AQ1569+20))),IF(INDIRECT(ADDRESS(($AO1569-1)*3+$AP1569+5,$AQ1569+20))="",0,IF(COUNTIF(INDIRECT(ADDRESS(($AO1569-1)*36+($AP1569-1)*12+6,COLUMN())):INDIRECT(ADDRESS(($AO1569-1)*36+($AP1569-1)*12+$AQ1569+4,COLUMN())),INDIRECT(ADDRESS(($AO1569-1)*3+$AP1569+5,$AQ1569+20)))&gt;=1,0,INDIRECT(ADDRESS(($AO1569-1)*3+$AP1569+5,$AQ1569+20)))))</f>
        <v>0</v>
      </c>
      <c r="AU1569" s="304">
        <f ca="1">COUNTIF(INDIRECT("U"&amp;(ROW()+12*(($AO1569-1)*3+$AP1569)-ROW())/12+5):INDIRECT("AF"&amp;(ROW()+12*(($AO1569-1)*3+$AP1569)-ROW())/12+5),AT1569)</f>
        <v>0</v>
      </c>
      <c r="AV1569" s="304">
        <f ca="1">IF(AND(AR1569+AT1569&gt;0,AS1569+AU1569&gt;0),COUNTIF(AV$6:AV1568,"&gt;0")+1,0)</f>
        <v>0</v>
      </c>
    </row>
    <row r="1570" spans="41:48" x14ac:dyDescent="0.15">
      <c r="AO1570" s="304">
        <v>44</v>
      </c>
      <c r="AP1570" s="304">
        <v>2</v>
      </c>
      <c r="AQ1570" s="304">
        <v>5</v>
      </c>
      <c r="AR1570" s="306">
        <f ca="1">IF($AQ1570=1,IF(INDIRECT(ADDRESS(($AO1570-1)*3+$AP1570+5,$AQ1570+7))="",0,INDIRECT(ADDRESS(($AO1570-1)*3+$AP1570+5,$AQ1570+7))),IF(INDIRECT(ADDRESS(($AO1570-1)*3+$AP1570+5,$AQ1570+7))="",0,IF(COUNTIF(INDIRECT(ADDRESS(($AO1570-1)*36+($AP1570-1)*12+6,COLUMN())):INDIRECT(ADDRESS(($AO1570-1)*36+($AP1570-1)*12+$AQ1570+4,COLUMN())),INDIRECT(ADDRESS(($AO1570-1)*3+$AP1570+5,$AQ1570+7)))&gt;=1,0,INDIRECT(ADDRESS(($AO1570-1)*3+$AP1570+5,$AQ1570+7)))))</f>
        <v>0</v>
      </c>
      <c r="AS1570" s="304">
        <f ca="1">COUNTIF(INDIRECT("H"&amp;(ROW()+12*(($AO1570-1)*3+$AP1570)-ROW())/12+5):INDIRECT("S"&amp;(ROW()+12*(($AO1570-1)*3+$AP1570)-ROW())/12+5),AR1570)</f>
        <v>0</v>
      </c>
      <c r="AT1570" s="306">
        <f ca="1">IF($AQ1570=1,IF(INDIRECT(ADDRESS(($AO1570-1)*3+$AP1570+5,$AQ1570+20))="",0,INDIRECT(ADDRESS(($AO1570-1)*3+$AP1570+5,$AQ1570+20))),IF(INDIRECT(ADDRESS(($AO1570-1)*3+$AP1570+5,$AQ1570+20))="",0,IF(COUNTIF(INDIRECT(ADDRESS(($AO1570-1)*36+($AP1570-1)*12+6,COLUMN())):INDIRECT(ADDRESS(($AO1570-1)*36+($AP1570-1)*12+$AQ1570+4,COLUMN())),INDIRECT(ADDRESS(($AO1570-1)*3+$AP1570+5,$AQ1570+20)))&gt;=1,0,INDIRECT(ADDRESS(($AO1570-1)*3+$AP1570+5,$AQ1570+20)))))</f>
        <v>0</v>
      </c>
      <c r="AU1570" s="304">
        <f ca="1">COUNTIF(INDIRECT("U"&amp;(ROW()+12*(($AO1570-1)*3+$AP1570)-ROW())/12+5):INDIRECT("AF"&amp;(ROW()+12*(($AO1570-1)*3+$AP1570)-ROW())/12+5),AT1570)</f>
        <v>0</v>
      </c>
      <c r="AV1570" s="304">
        <f ca="1">IF(AND(AR1570+AT1570&gt;0,AS1570+AU1570&gt;0),COUNTIF(AV$6:AV1569,"&gt;0")+1,0)</f>
        <v>0</v>
      </c>
    </row>
    <row r="1571" spans="41:48" x14ac:dyDescent="0.15">
      <c r="AO1571" s="304">
        <v>44</v>
      </c>
      <c r="AP1571" s="304">
        <v>2</v>
      </c>
      <c r="AQ1571" s="304">
        <v>6</v>
      </c>
      <c r="AR1571" s="306">
        <f ca="1">IF($AQ1571=1,IF(INDIRECT(ADDRESS(($AO1571-1)*3+$AP1571+5,$AQ1571+7))="",0,INDIRECT(ADDRESS(($AO1571-1)*3+$AP1571+5,$AQ1571+7))),IF(INDIRECT(ADDRESS(($AO1571-1)*3+$AP1571+5,$AQ1571+7))="",0,IF(COUNTIF(INDIRECT(ADDRESS(($AO1571-1)*36+($AP1571-1)*12+6,COLUMN())):INDIRECT(ADDRESS(($AO1571-1)*36+($AP1571-1)*12+$AQ1571+4,COLUMN())),INDIRECT(ADDRESS(($AO1571-1)*3+$AP1571+5,$AQ1571+7)))&gt;=1,0,INDIRECT(ADDRESS(($AO1571-1)*3+$AP1571+5,$AQ1571+7)))))</f>
        <v>0</v>
      </c>
      <c r="AS1571" s="304">
        <f ca="1">COUNTIF(INDIRECT("H"&amp;(ROW()+12*(($AO1571-1)*3+$AP1571)-ROW())/12+5):INDIRECT("S"&amp;(ROW()+12*(($AO1571-1)*3+$AP1571)-ROW())/12+5),AR1571)</f>
        <v>0</v>
      </c>
      <c r="AT1571" s="306">
        <f ca="1">IF($AQ1571=1,IF(INDIRECT(ADDRESS(($AO1571-1)*3+$AP1571+5,$AQ1571+20))="",0,INDIRECT(ADDRESS(($AO1571-1)*3+$AP1571+5,$AQ1571+20))),IF(INDIRECT(ADDRESS(($AO1571-1)*3+$AP1571+5,$AQ1571+20))="",0,IF(COUNTIF(INDIRECT(ADDRESS(($AO1571-1)*36+($AP1571-1)*12+6,COLUMN())):INDIRECT(ADDRESS(($AO1571-1)*36+($AP1571-1)*12+$AQ1571+4,COLUMN())),INDIRECT(ADDRESS(($AO1571-1)*3+$AP1571+5,$AQ1571+20)))&gt;=1,0,INDIRECT(ADDRESS(($AO1571-1)*3+$AP1571+5,$AQ1571+20)))))</f>
        <v>0</v>
      </c>
      <c r="AU1571" s="304">
        <f ca="1">COUNTIF(INDIRECT("U"&amp;(ROW()+12*(($AO1571-1)*3+$AP1571)-ROW())/12+5):INDIRECT("AF"&amp;(ROW()+12*(($AO1571-1)*3+$AP1571)-ROW())/12+5),AT1571)</f>
        <v>0</v>
      </c>
      <c r="AV1571" s="304">
        <f ca="1">IF(AND(AR1571+AT1571&gt;0,AS1571+AU1571&gt;0),COUNTIF(AV$6:AV1570,"&gt;0")+1,0)</f>
        <v>0</v>
      </c>
    </row>
    <row r="1572" spans="41:48" x14ac:dyDescent="0.15">
      <c r="AO1572" s="304">
        <v>44</v>
      </c>
      <c r="AP1572" s="304">
        <v>2</v>
      </c>
      <c r="AQ1572" s="304">
        <v>7</v>
      </c>
      <c r="AR1572" s="306">
        <f ca="1">IF($AQ1572=1,IF(INDIRECT(ADDRESS(($AO1572-1)*3+$AP1572+5,$AQ1572+7))="",0,INDIRECT(ADDRESS(($AO1572-1)*3+$AP1572+5,$AQ1572+7))),IF(INDIRECT(ADDRESS(($AO1572-1)*3+$AP1572+5,$AQ1572+7))="",0,IF(COUNTIF(INDIRECT(ADDRESS(($AO1572-1)*36+($AP1572-1)*12+6,COLUMN())):INDIRECT(ADDRESS(($AO1572-1)*36+($AP1572-1)*12+$AQ1572+4,COLUMN())),INDIRECT(ADDRESS(($AO1572-1)*3+$AP1572+5,$AQ1572+7)))&gt;=1,0,INDIRECT(ADDRESS(($AO1572-1)*3+$AP1572+5,$AQ1572+7)))))</f>
        <v>0</v>
      </c>
      <c r="AS1572" s="304">
        <f ca="1">COUNTIF(INDIRECT("H"&amp;(ROW()+12*(($AO1572-1)*3+$AP1572)-ROW())/12+5):INDIRECT("S"&amp;(ROW()+12*(($AO1572-1)*3+$AP1572)-ROW())/12+5),AR1572)</f>
        <v>0</v>
      </c>
      <c r="AT1572" s="306">
        <f ca="1">IF($AQ1572=1,IF(INDIRECT(ADDRESS(($AO1572-1)*3+$AP1572+5,$AQ1572+20))="",0,INDIRECT(ADDRESS(($AO1572-1)*3+$AP1572+5,$AQ1572+20))),IF(INDIRECT(ADDRESS(($AO1572-1)*3+$AP1572+5,$AQ1572+20))="",0,IF(COUNTIF(INDIRECT(ADDRESS(($AO1572-1)*36+($AP1572-1)*12+6,COLUMN())):INDIRECT(ADDRESS(($AO1572-1)*36+($AP1572-1)*12+$AQ1572+4,COLUMN())),INDIRECT(ADDRESS(($AO1572-1)*3+$AP1572+5,$AQ1572+20)))&gt;=1,0,INDIRECT(ADDRESS(($AO1572-1)*3+$AP1572+5,$AQ1572+20)))))</f>
        <v>0</v>
      </c>
      <c r="AU1572" s="304">
        <f ca="1">COUNTIF(INDIRECT("U"&amp;(ROW()+12*(($AO1572-1)*3+$AP1572)-ROW())/12+5):INDIRECT("AF"&amp;(ROW()+12*(($AO1572-1)*3+$AP1572)-ROW())/12+5),AT1572)</f>
        <v>0</v>
      </c>
      <c r="AV1572" s="304">
        <f ca="1">IF(AND(AR1572+AT1572&gt;0,AS1572+AU1572&gt;0),COUNTIF(AV$6:AV1571,"&gt;0")+1,0)</f>
        <v>0</v>
      </c>
    </row>
    <row r="1573" spans="41:48" x14ac:dyDescent="0.15">
      <c r="AO1573" s="304">
        <v>44</v>
      </c>
      <c r="AP1573" s="304">
        <v>2</v>
      </c>
      <c r="AQ1573" s="304">
        <v>8</v>
      </c>
      <c r="AR1573" s="306">
        <f ca="1">IF($AQ1573=1,IF(INDIRECT(ADDRESS(($AO1573-1)*3+$AP1573+5,$AQ1573+7))="",0,INDIRECT(ADDRESS(($AO1573-1)*3+$AP1573+5,$AQ1573+7))),IF(INDIRECT(ADDRESS(($AO1573-1)*3+$AP1573+5,$AQ1573+7))="",0,IF(COUNTIF(INDIRECT(ADDRESS(($AO1573-1)*36+($AP1573-1)*12+6,COLUMN())):INDIRECT(ADDRESS(($AO1573-1)*36+($AP1573-1)*12+$AQ1573+4,COLUMN())),INDIRECT(ADDRESS(($AO1573-1)*3+$AP1573+5,$AQ1573+7)))&gt;=1,0,INDIRECT(ADDRESS(($AO1573-1)*3+$AP1573+5,$AQ1573+7)))))</f>
        <v>0</v>
      </c>
      <c r="AS1573" s="304">
        <f ca="1">COUNTIF(INDIRECT("H"&amp;(ROW()+12*(($AO1573-1)*3+$AP1573)-ROW())/12+5):INDIRECT("S"&amp;(ROW()+12*(($AO1573-1)*3+$AP1573)-ROW())/12+5),AR1573)</f>
        <v>0</v>
      </c>
      <c r="AT1573" s="306">
        <f ca="1">IF($AQ1573=1,IF(INDIRECT(ADDRESS(($AO1573-1)*3+$AP1573+5,$AQ1573+20))="",0,INDIRECT(ADDRESS(($AO1573-1)*3+$AP1573+5,$AQ1573+20))),IF(INDIRECT(ADDRESS(($AO1573-1)*3+$AP1573+5,$AQ1573+20))="",0,IF(COUNTIF(INDIRECT(ADDRESS(($AO1573-1)*36+($AP1573-1)*12+6,COLUMN())):INDIRECT(ADDRESS(($AO1573-1)*36+($AP1573-1)*12+$AQ1573+4,COLUMN())),INDIRECT(ADDRESS(($AO1573-1)*3+$AP1573+5,$AQ1573+20)))&gt;=1,0,INDIRECT(ADDRESS(($AO1573-1)*3+$AP1573+5,$AQ1573+20)))))</f>
        <v>0</v>
      </c>
      <c r="AU1573" s="304">
        <f ca="1">COUNTIF(INDIRECT("U"&amp;(ROW()+12*(($AO1573-1)*3+$AP1573)-ROW())/12+5):INDIRECT("AF"&amp;(ROW()+12*(($AO1573-1)*3+$AP1573)-ROW())/12+5),AT1573)</f>
        <v>0</v>
      </c>
      <c r="AV1573" s="304">
        <f ca="1">IF(AND(AR1573+AT1573&gt;0,AS1573+AU1573&gt;0),COUNTIF(AV$6:AV1572,"&gt;0")+1,0)</f>
        <v>0</v>
      </c>
    </row>
    <row r="1574" spans="41:48" x14ac:dyDescent="0.15">
      <c r="AO1574" s="304">
        <v>44</v>
      </c>
      <c r="AP1574" s="304">
        <v>2</v>
      </c>
      <c r="AQ1574" s="304">
        <v>9</v>
      </c>
      <c r="AR1574" s="306">
        <f ca="1">IF($AQ1574=1,IF(INDIRECT(ADDRESS(($AO1574-1)*3+$AP1574+5,$AQ1574+7))="",0,INDIRECT(ADDRESS(($AO1574-1)*3+$AP1574+5,$AQ1574+7))),IF(INDIRECT(ADDRESS(($AO1574-1)*3+$AP1574+5,$AQ1574+7))="",0,IF(COUNTIF(INDIRECT(ADDRESS(($AO1574-1)*36+($AP1574-1)*12+6,COLUMN())):INDIRECT(ADDRESS(($AO1574-1)*36+($AP1574-1)*12+$AQ1574+4,COLUMN())),INDIRECT(ADDRESS(($AO1574-1)*3+$AP1574+5,$AQ1574+7)))&gt;=1,0,INDIRECT(ADDRESS(($AO1574-1)*3+$AP1574+5,$AQ1574+7)))))</f>
        <v>0</v>
      </c>
      <c r="AS1574" s="304">
        <f ca="1">COUNTIF(INDIRECT("H"&amp;(ROW()+12*(($AO1574-1)*3+$AP1574)-ROW())/12+5):INDIRECT("S"&amp;(ROW()+12*(($AO1574-1)*3+$AP1574)-ROW())/12+5),AR1574)</f>
        <v>0</v>
      </c>
      <c r="AT1574" s="306">
        <f ca="1">IF($AQ1574=1,IF(INDIRECT(ADDRESS(($AO1574-1)*3+$AP1574+5,$AQ1574+20))="",0,INDIRECT(ADDRESS(($AO1574-1)*3+$AP1574+5,$AQ1574+20))),IF(INDIRECT(ADDRESS(($AO1574-1)*3+$AP1574+5,$AQ1574+20))="",0,IF(COUNTIF(INDIRECT(ADDRESS(($AO1574-1)*36+($AP1574-1)*12+6,COLUMN())):INDIRECT(ADDRESS(($AO1574-1)*36+($AP1574-1)*12+$AQ1574+4,COLUMN())),INDIRECT(ADDRESS(($AO1574-1)*3+$AP1574+5,$AQ1574+20)))&gt;=1,0,INDIRECT(ADDRESS(($AO1574-1)*3+$AP1574+5,$AQ1574+20)))))</f>
        <v>0</v>
      </c>
      <c r="AU1574" s="304">
        <f ca="1">COUNTIF(INDIRECT("U"&amp;(ROW()+12*(($AO1574-1)*3+$AP1574)-ROW())/12+5):INDIRECT("AF"&amp;(ROW()+12*(($AO1574-1)*3+$AP1574)-ROW())/12+5),AT1574)</f>
        <v>0</v>
      </c>
      <c r="AV1574" s="304">
        <f ca="1">IF(AND(AR1574+AT1574&gt;0,AS1574+AU1574&gt;0),COUNTIF(AV$6:AV1573,"&gt;0")+1,0)</f>
        <v>0</v>
      </c>
    </row>
    <row r="1575" spans="41:48" x14ac:dyDescent="0.15">
      <c r="AO1575" s="304">
        <v>44</v>
      </c>
      <c r="AP1575" s="304">
        <v>2</v>
      </c>
      <c r="AQ1575" s="304">
        <v>10</v>
      </c>
      <c r="AR1575" s="306">
        <f ca="1">IF($AQ1575=1,IF(INDIRECT(ADDRESS(($AO1575-1)*3+$AP1575+5,$AQ1575+7))="",0,INDIRECT(ADDRESS(($AO1575-1)*3+$AP1575+5,$AQ1575+7))),IF(INDIRECT(ADDRESS(($AO1575-1)*3+$AP1575+5,$AQ1575+7))="",0,IF(COUNTIF(INDIRECT(ADDRESS(($AO1575-1)*36+($AP1575-1)*12+6,COLUMN())):INDIRECT(ADDRESS(($AO1575-1)*36+($AP1575-1)*12+$AQ1575+4,COLUMN())),INDIRECT(ADDRESS(($AO1575-1)*3+$AP1575+5,$AQ1575+7)))&gt;=1,0,INDIRECT(ADDRESS(($AO1575-1)*3+$AP1575+5,$AQ1575+7)))))</f>
        <v>0</v>
      </c>
      <c r="AS1575" s="304">
        <f ca="1">COUNTIF(INDIRECT("H"&amp;(ROW()+12*(($AO1575-1)*3+$AP1575)-ROW())/12+5):INDIRECT("S"&amp;(ROW()+12*(($AO1575-1)*3+$AP1575)-ROW())/12+5),AR1575)</f>
        <v>0</v>
      </c>
      <c r="AT1575" s="306">
        <f ca="1">IF($AQ1575=1,IF(INDIRECT(ADDRESS(($AO1575-1)*3+$AP1575+5,$AQ1575+20))="",0,INDIRECT(ADDRESS(($AO1575-1)*3+$AP1575+5,$AQ1575+20))),IF(INDIRECT(ADDRESS(($AO1575-1)*3+$AP1575+5,$AQ1575+20))="",0,IF(COUNTIF(INDIRECT(ADDRESS(($AO1575-1)*36+($AP1575-1)*12+6,COLUMN())):INDIRECT(ADDRESS(($AO1575-1)*36+($AP1575-1)*12+$AQ1575+4,COLUMN())),INDIRECT(ADDRESS(($AO1575-1)*3+$AP1575+5,$AQ1575+20)))&gt;=1,0,INDIRECT(ADDRESS(($AO1575-1)*3+$AP1575+5,$AQ1575+20)))))</f>
        <v>0</v>
      </c>
      <c r="AU1575" s="304">
        <f ca="1">COUNTIF(INDIRECT("U"&amp;(ROW()+12*(($AO1575-1)*3+$AP1575)-ROW())/12+5):INDIRECT("AF"&amp;(ROW()+12*(($AO1575-1)*3+$AP1575)-ROW())/12+5),AT1575)</f>
        <v>0</v>
      </c>
      <c r="AV1575" s="304">
        <f ca="1">IF(AND(AR1575+AT1575&gt;0,AS1575+AU1575&gt;0),COUNTIF(AV$6:AV1574,"&gt;0")+1,0)</f>
        <v>0</v>
      </c>
    </row>
    <row r="1576" spans="41:48" x14ac:dyDescent="0.15">
      <c r="AO1576" s="304">
        <v>44</v>
      </c>
      <c r="AP1576" s="304">
        <v>2</v>
      </c>
      <c r="AQ1576" s="304">
        <v>11</v>
      </c>
      <c r="AR1576" s="306">
        <f ca="1">IF($AQ1576=1,IF(INDIRECT(ADDRESS(($AO1576-1)*3+$AP1576+5,$AQ1576+7))="",0,INDIRECT(ADDRESS(($AO1576-1)*3+$AP1576+5,$AQ1576+7))),IF(INDIRECT(ADDRESS(($AO1576-1)*3+$AP1576+5,$AQ1576+7))="",0,IF(COUNTIF(INDIRECT(ADDRESS(($AO1576-1)*36+($AP1576-1)*12+6,COLUMN())):INDIRECT(ADDRESS(($AO1576-1)*36+($AP1576-1)*12+$AQ1576+4,COLUMN())),INDIRECT(ADDRESS(($AO1576-1)*3+$AP1576+5,$AQ1576+7)))&gt;=1,0,INDIRECT(ADDRESS(($AO1576-1)*3+$AP1576+5,$AQ1576+7)))))</f>
        <v>0</v>
      </c>
      <c r="AS1576" s="304">
        <f ca="1">COUNTIF(INDIRECT("H"&amp;(ROW()+12*(($AO1576-1)*3+$AP1576)-ROW())/12+5):INDIRECT("S"&amp;(ROW()+12*(($AO1576-1)*3+$AP1576)-ROW())/12+5),AR1576)</f>
        <v>0</v>
      </c>
      <c r="AT1576" s="306">
        <f ca="1">IF($AQ1576=1,IF(INDIRECT(ADDRESS(($AO1576-1)*3+$AP1576+5,$AQ1576+20))="",0,INDIRECT(ADDRESS(($AO1576-1)*3+$AP1576+5,$AQ1576+20))),IF(INDIRECT(ADDRESS(($AO1576-1)*3+$AP1576+5,$AQ1576+20))="",0,IF(COUNTIF(INDIRECT(ADDRESS(($AO1576-1)*36+($AP1576-1)*12+6,COLUMN())):INDIRECT(ADDRESS(($AO1576-1)*36+($AP1576-1)*12+$AQ1576+4,COLUMN())),INDIRECT(ADDRESS(($AO1576-1)*3+$AP1576+5,$AQ1576+20)))&gt;=1,0,INDIRECT(ADDRESS(($AO1576-1)*3+$AP1576+5,$AQ1576+20)))))</f>
        <v>0</v>
      </c>
      <c r="AU1576" s="304">
        <f ca="1">COUNTIF(INDIRECT("U"&amp;(ROW()+12*(($AO1576-1)*3+$AP1576)-ROW())/12+5):INDIRECT("AF"&amp;(ROW()+12*(($AO1576-1)*3+$AP1576)-ROW())/12+5),AT1576)</f>
        <v>0</v>
      </c>
      <c r="AV1576" s="304">
        <f ca="1">IF(AND(AR1576+AT1576&gt;0,AS1576+AU1576&gt;0),COUNTIF(AV$6:AV1575,"&gt;0")+1,0)</f>
        <v>0</v>
      </c>
    </row>
    <row r="1577" spans="41:48" x14ac:dyDescent="0.15">
      <c r="AO1577" s="304">
        <v>44</v>
      </c>
      <c r="AP1577" s="304">
        <v>2</v>
      </c>
      <c r="AQ1577" s="304">
        <v>12</v>
      </c>
      <c r="AR1577" s="306">
        <f ca="1">IF($AQ1577=1,IF(INDIRECT(ADDRESS(($AO1577-1)*3+$AP1577+5,$AQ1577+7))="",0,INDIRECT(ADDRESS(($AO1577-1)*3+$AP1577+5,$AQ1577+7))),IF(INDIRECT(ADDRESS(($AO1577-1)*3+$AP1577+5,$AQ1577+7))="",0,IF(COUNTIF(INDIRECT(ADDRESS(($AO1577-1)*36+($AP1577-1)*12+6,COLUMN())):INDIRECT(ADDRESS(($AO1577-1)*36+($AP1577-1)*12+$AQ1577+4,COLUMN())),INDIRECT(ADDRESS(($AO1577-1)*3+$AP1577+5,$AQ1577+7)))&gt;=1,0,INDIRECT(ADDRESS(($AO1577-1)*3+$AP1577+5,$AQ1577+7)))))</f>
        <v>0</v>
      </c>
      <c r="AS1577" s="304">
        <f ca="1">COUNTIF(INDIRECT("H"&amp;(ROW()+12*(($AO1577-1)*3+$AP1577)-ROW())/12+5):INDIRECT("S"&amp;(ROW()+12*(($AO1577-1)*3+$AP1577)-ROW())/12+5),AR1577)</f>
        <v>0</v>
      </c>
      <c r="AT1577" s="306">
        <f ca="1">IF($AQ1577=1,IF(INDIRECT(ADDRESS(($AO1577-1)*3+$AP1577+5,$AQ1577+20))="",0,INDIRECT(ADDRESS(($AO1577-1)*3+$AP1577+5,$AQ1577+20))),IF(INDIRECT(ADDRESS(($AO1577-1)*3+$AP1577+5,$AQ1577+20))="",0,IF(COUNTIF(INDIRECT(ADDRESS(($AO1577-1)*36+($AP1577-1)*12+6,COLUMN())):INDIRECT(ADDRESS(($AO1577-1)*36+($AP1577-1)*12+$AQ1577+4,COLUMN())),INDIRECT(ADDRESS(($AO1577-1)*3+$AP1577+5,$AQ1577+20)))&gt;=1,0,INDIRECT(ADDRESS(($AO1577-1)*3+$AP1577+5,$AQ1577+20)))))</f>
        <v>0</v>
      </c>
      <c r="AU1577" s="304">
        <f ca="1">COUNTIF(INDIRECT("U"&amp;(ROW()+12*(($AO1577-1)*3+$AP1577)-ROW())/12+5):INDIRECT("AF"&amp;(ROW()+12*(($AO1577-1)*3+$AP1577)-ROW())/12+5),AT1577)</f>
        <v>0</v>
      </c>
      <c r="AV1577" s="304">
        <f ca="1">IF(AND(AR1577+AT1577&gt;0,AS1577+AU1577&gt;0),COUNTIF(AV$6:AV1576,"&gt;0")+1,0)</f>
        <v>0</v>
      </c>
    </row>
    <row r="1578" spans="41:48" x14ac:dyDescent="0.15">
      <c r="AO1578" s="304">
        <v>44</v>
      </c>
      <c r="AP1578" s="304">
        <v>3</v>
      </c>
      <c r="AQ1578" s="304">
        <v>1</v>
      </c>
      <c r="AR1578" s="306">
        <f ca="1">IF($AQ1578=1,IF(INDIRECT(ADDRESS(($AO1578-1)*3+$AP1578+5,$AQ1578+7))="",0,INDIRECT(ADDRESS(($AO1578-1)*3+$AP1578+5,$AQ1578+7))),IF(INDIRECT(ADDRESS(($AO1578-1)*3+$AP1578+5,$AQ1578+7))="",0,IF(COUNTIF(INDIRECT(ADDRESS(($AO1578-1)*36+($AP1578-1)*12+6,COLUMN())):INDIRECT(ADDRESS(($AO1578-1)*36+($AP1578-1)*12+$AQ1578+4,COLUMN())),INDIRECT(ADDRESS(($AO1578-1)*3+$AP1578+5,$AQ1578+7)))&gt;=1,0,INDIRECT(ADDRESS(($AO1578-1)*3+$AP1578+5,$AQ1578+7)))))</f>
        <v>0</v>
      </c>
      <c r="AS1578" s="304">
        <f ca="1">COUNTIF(INDIRECT("H"&amp;(ROW()+12*(($AO1578-1)*3+$AP1578)-ROW())/12+5):INDIRECT("S"&amp;(ROW()+12*(($AO1578-1)*3+$AP1578)-ROW())/12+5),AR1578)</f>
        <v>0</v>
      </c>
      <c r="AT1578" s="306">
        <f ca="1">IF($AQ1578=1,IF(INDIRECT(ADDRESS(($AO1578-1)*3+$AP1578+5,$AQ1578+20))="",0,INDIRECT(ADDRESS(($AO1578-1)*3+$AP1578+5,$AQ1578+20))),IF(INDIRECT(ADDRESS(($AO1578-1)*3+$AP1578+5,$AQ1578+20))="",0,IF(COUNTIF(INDIRECT(ADDRESS(($AO1578-1)*36+($AP1578-1)*12+6,COLUMN())):INDIRECT(ADDRESS(($AO1578-1)*36+($AP1578-1)*12+$AQ1578+4,COLUMN())),INDIRECT(ADDRESS(($AO1578-1)*3+$AP1578+5,$AQ1578+20)))&gt;=1,0,INDIRECT(ADDRESS(($AO1578-1)*3+$AP1578+5,$AQ1578+20)))))</f>
        <v>0</v>
      </c>
      <c r="AU1578" s="304">
        <f ca="1">COUNTIF(INDIRECT("U"&amp;(ROW()+12*(($AO1578-1)*3+$AP1578)-ROW())/12+5):INDIRECT("AF"&amp;(ROW()+12*(($AO1578-1)*3+$AP1578)-ROW())/12+5),AT1578)</f>
        <v>0</v>
      </c>
      <c r="AV1578" s="304">
        <f ca="1">IF(AND(AR1578+AT1578&gt;0,AS1578+AU1578&gt;0),COUNTIF(AV$6:AV1577,"&gt;0")+1,0)</f>
        <v>0</v>
      </c>
    </row>
    <row r="1579" spans="41:48" x14ac:dyDescent="0.15">
      <c r="AO1579" s="304">
        <v>44</v>
      </c>
      <c r="AP1579" s="304">
        <v>3</v>
      </c>
      <c r="AQ1579" s="304">
        <v>2</v>
      </c>
      <c r="AR1579" s="306">
        <f ca="1">IF($AQ1579=1,IF(INDIRECT(ADDRESS(($AO1579-1)*3+$AP1579+5,$AQ1579+7))="",0,INDIRECT(ADDRESS(($AO1579-1)*3+$AP1579+5,$AQ1579+7))),IF(INDIRECT(ADDRESS(($AO1579-1)*3+$AP1579+5,$AQ1579+7))="",0,IF(COUNTIF(INDIRECT(ADDRESS(($AO1579-1)*36+($AP1579-1)*12+6,COLUMN())):INDIRECT(ADDRESS(($AO1579-1)*36+($AP1579-1)*12+$AQ1579+4,COLUMN())),INDIRECT(ADDRESS(($AO1579-1)*3+$AP1579+5,$AQ1579+7)))&gt;=1,0,INDIRECT(ADDRESS(($AO1579-1)*3+$AP1579+5,$AQ1579+7)))))</f>
        <v>0</v>
      </c>
      <c r="AS1579" s="304">
        <f ca="1">COUNTIF(INDIRECT("H"&amp;(ROW()+12*(($AO1579-1)*3+$AP1579)-ROW())/12+5):INDIRECT("S"&amp;(ROW()+12*(($AO1579-1)*3+$AP1579)-ROW())/12+5),AR1579)</f>
        <v>0</v>
      </c>
      <c r="AT1579" s="306">
        <f ca="1">IF($AQ1579=1,IF(INDIRECT(ADDRESS(($AO1579-1)*3+$AP1579+5,$AQ1579+20))="",0,INDIRECT(ADDRESS(($AO1579-1)*3+$AP1579+5,$AQ1579+20))),IF(INDIRECT(ADDRESS(($AO1579-1)*3+$AP1579+5,$AQ1579+20))="",0,IF(COUNTIF(INDIRECT(ADDRESS(($AO1579-1)*36+($AP1579-1)*12+6,COLUMN())):INDIRECT(ADDRESS(($AO1579-1)*36+($AP1579-1)*12+$AQ1579+4,COLUMN())),INDIRECT(ADDRESS(($AO1579-1)*3+$AP1579+5,$AQ1579+20)))&gt;=1,0,INDIRECT(ADDRESS(($AO1579-1)*3+$AP1579+5,$AQ1579+20)))))</f>
        <v>0</v>
      </c>
      <c r="AU1579" s="304">
        <f ca="1">COUNTIF(INDIRECT("U"&amp;(ROW()+12*(($AO1579-1)*3+$AP1579)-ROW())/12+5):INDIRECT("AF"&amp;(ROW()+12*(($AO1579-1)*3+$AP1579)-ROW())/12+5),AT1579)</f>
        <v>0</v>
      </c>
      <c r="AV1579" s="304">
        <f ca="1">IF(AND(AR1579+AT1579&gt;0,AS1579+AU1579&gt;0),COUNTIF(AV$6:AV1578,"&gt;0")+1,0)</f>
        <v>0</v>
      </c>
    </row>
    <row r="1580" spans="41:48" x14ac:dyDescent="0.15">
      <c r="AO1580" s="304">
        <v>44</v>
      </c>
      <c r="AP1580" s="304">
        <v>3</v>
      </c>
      <c r="AQ1580" s="304">
        <v>3</v>
      </c>
      <c r="AR1580" s="306">
        <f ca="1">IF($AQ1580=1,IF(INDIRECT(ADDRESS(($AO1580-1)*3+$AP1580+5,$AQ1580+7))="",0,INDIRECT(ADDRESS(($AO1580-1)*3+$AP1580+5,$AQ1580+7))),IF(INDIRECT(ADDRESS(($AO1580-1)*3+$AP1580+5,$AQ1580+7))="",0,IF(COUNTIF(INDIRECT(ADDRESS(($AO1580-1)*36+($AP1580-1)*12+6,COLUMN())):INDIRECT(ADDRESS(($AO1580-1)*36+($AP1580-1)*12+$AQ1580+4,COLUMN())),INDIRECT(ADDRESS(($AO1580-1)*3+$AP1580+5,$AQ1580+7)))&gt;=1,0,INDIRECT(ADDRESS(($AO1580-1)*3+$AP1580+5,$AQ1580+7)))))</f>
        <v>0</v>
      </c>
      <c r="AS1580" s="304">
        <f ca="1">COUNTIF(INDIRECT("H"&amp;(ROW()+12*(($AO1580-1)*3+$AP1580)-ROW())/12+5):INDIRECT("S"&amp;(ROW()+12*(($AO1580-1)*3+$AP1580)-ROW())/12+5),AR1580)</f>
        <v>0</v>
      </c>
      <c r="AT1580" s="306">
        <f ca="1">IF($AQ1580=1,IF(INDIRECT(ADDRESS(($AO1580-1)*3+$AP1580+5,$AQ1580+20))="",0,INDIRECT(ADDRESS(($AO1580-1)*3+$AP1580+5,$AQ1580+20))),IF(INDIRECT(ADDRESS(($AO1580-1)*3+$AP1580+5,$AQ1580+20))="",0,IF(COUNTIF(INDIRECT(ADDRESS(($AO1580-1)*36+($AP1580-1)*12+6,COLUMN())):INDIRECT(ADDRESS(($AO1580-1)*36+($AP1580-1)*12+$AQ1580+4,COLUMN())),INDIRECT(ADDRESS(($AO1580-1)*3+$AP1580+5,$AQ1580+20)))&gt;=1,0,INDIRECT(ADDRESS(($AO1580-1)*3+$AP1580+5,$AQ1580+20)))))</f>
        <v>0</v>
      </c>
      <c r="AU1580" s="304">
        <f ca="1">COUNTIF(INDIRECT("U"&amp;(ROW()+12*(($AO1580-1)*3+$AP1580)-ROW())/12+5):INDIRECT("AF"&amp;(ROW()+12*(($AO1580-1)*3+$AP1580)-ROW())/12+5),AT1580)</f>
        <v>0</v>
      </c>
      <c r="AV1580" s="304">
        <f ca="1">IF(AND(AR1580+AT1580&gt;0,AS1580+AU1580&gt;0),COUNTIF(AV$6:AV1579,"&gt;0")+1,0)</f>
        <v>0</v>
      </c>
    </row>
    <row r="1581" spans="41:48" x14ac:dyDescent="0.15">
      <c r="AO1581" s="304">
        <v>44</v>
      </c>
      <c r="AP1581" s="304">
        <v>3</v>
      </c>
      <c r="AQ1581" s="304">
        <v>4</v>
      </c>
      <c r="AR1581" s="306">
        <f ca="1">IF($AQ1581=1,IF(INDIRECT(ADDRESS(($AO1581-1)*3+$AP1581+5,$AQ1581+7))="",0,INDIRECT(ADDRESS(($AO1581-1)*3+$AP1581+5,$AQ1581+7))),IF(INDIRECT(ADDRESS(($AO1581-1)*3+$AP1581+5,$AQ1581+7))="",0,IF(COUNTIF(INDIRECT(ADDRESS(($AO1581-1)*36+($AP1581-1)*12+6,COLUMN())):INDIRECT(ADDRESS(($AO1581-1)*36+($AP1581-1)*12+$AQ1581+4,COLUMN())),INDIRECT(ADDRESS(($AO1581-1)*3+$AP1581+5,$AQ1581+7)))&gt;=1,0,INDIRECT(ADDRESS(($AO1581-1)*3+$AP1581+5,$AQ1581+7)))))</f>
        <v>0</v>
      </c>
      <c r="AS1581" s="304">
        <f ca="1">COUNTIF(INDIRECT("H"&amp;(ROW()+12*(($AO1581-1)*3+$AP1581)-ROW())/12+5):INDIRECT("S"&amp;(ROW()+12*(($AO1581-1)*3+$AP1581)-ROW())/12+5),AR1581)</f>
        <v>0</v>
      </c>
      <c r="AT1581" s="306">
        <f ca="1">IF($AQ1581=1,IF(INDIRECT(ADDRESS(($AO1581-1)*3+$AP1581+5,$AQ1581+20))="",0,INDIRECT(ADDRESS(($AO1581-1)*3+$AP1581+5,$AQ1581+20))),IF(INDIRECT(ADDRESS(($AO1581-1)*3+$AP1581+5,$AQ1581+20))="",0,IF(COUNTIF(INDIRECT(ADDRESS(($AO1581-1)*36+($AP1581-1)*12+6,COLUMN())):INDIRECT(ADDRESS(($AO1581-1)*36+($AP1581-1)*12+$AQ1581+4,COLUMN())),INDIRECT(ADDRESS(($AO1581-1)*3+$AP1581+5,$AQ1581+20)))&gt;=1,0,INDIRECT(ADDRESS(($AO1581-1)*3+$AP1581+5,$AQ1581+20)))))</f>
        <v>0</v>
      </c>
      <c r="AU1581" s="304">
        <f ca="1">COUNTIF(INDIRECT("U"&amp;(ROW()+12*(($AO1581-1)*3+$AP1581)-ROW())/12+5):INDIRECT("AF"&amp;(ROW()+12*(($AO1581-1)*3+$AP1581)-ROW())/12+5),AT1581)</f>
        <v>0</v>
      </c>
      <c r="AV1581" s="304">
        <f ca="1">IF(AND(AR1581+AT1581&gt;0,AS1581+AU1581&gt;0),COUNTIF(AV$6:AV1580,"&gt;0")+1,0)</f>
        <v>0</v>
      </c>
    </row>
    <row r="1582" spans="41:48" x14ac:dyDescent="0.15">
      <c r="AO1582" s="304">
        <v>44</v>
      </c>
      <c r="AP1582" s="304">
        <v>3</v>
      </c>
      <c r="AQ1582" s="304">
        <v>5</v>
      </c>
      <c r="AR1582" s="306">
        <f ca="1">IF($AQ1582=1,IF(INDIRECT(ADDRESS(($AO1582-1)*3+$AP1582+5,$AQ1582+7))="",0,INDIRECT(ADDRESS(($AO1582-1)*3+$AP1582+5,$AQ1582+7))),IF(INDIRECT(ADDRESS(($AO1582-1)*3+$AP1582+5,$AQ1582+7))="",0,IF(COUNTIF(INDIRECT(ADDRESS(($AO1582-1)*36+($AP1582-1)*12+6,COLUMN())):INDIRECT(ADDRESS(($AO1582-1)*36+($AP1582-1)*12+$AQ1582+4,COLUMN())),INDIRECT(ADDRESS(($AO1582-1)*3+$AP1582+5,$AQ1582+7)))&gt;=1,0,INDIRECT(ADDRESS(($AO1582-1)*3+$AP1582+5,$AQ1582+7)))))</f>
        <v>0</v>
      </c>
      <c r="AS1582" s="304">
        <f ca="1">COUNTIF(INDIRECT("H"&amp;(ROW()+12*(($AO1582-1)*3+$AP1582)-ROW())/12+5):INDIRECT("S"&amp;(ROW()+12*(($AO1582-1)*3+$AP1582)-ROW())/12+5),AR1582)</f>
        <v>0</v>
      </c>
      <c r="AT1582" s="306">
        <f ca="1">IF($AQ1582=1,IF(INDIRECT(ADDRESS(($AO1582-1)*3+$AP1582+5,$AQ1582+20))="",0,INDIRECT(ADDRESS(($AO1582-1)*3+$AP1582+5,$AQ1582+20))),IF(INDIRECT(ADDRESS(($AO1582-1)*3+$AP1582+5,$AQ1582+20))="",0,IF(COUNTIF(INDIRECT(ADDRESS(($AO1582-1)*36+($AP1582-1)*12+6,COLUMN())):INDIRECT(ADDRESS(($AO1582-1)*36+($AP1582-1)*12+$AQ1582+4,COLUMN())),INDIRECT(ADDRESS(($AO1582-1)*3+$AP1582+5,$AQ1582+20)))&gt;=1,0,INDIRECT(ADDRESS(($AO1582-1)*3+$AP1582+5,$AQ1582+20)))))</f>
        <v>0</v>
      </c>
      <c r="AU1582" s="304">
        <f ca="1">COUNTIF(INDIRECT("U"&amp;(ROW()+12*(($AO1582-1)*3+$AP1582)-ROW())/12+5):INDIRECT("AF"&amp;(ROW()+12*(($AO1582-1)*3+$AP1582)-ROW())/12+5),AT1582)</f>
        <v>0</v>
      </c>
      <c r="AV1582" s="304">
        <f ca="1">IF(AND(AR1582+AT1582&gt;0,AS1582+AU1582&gt;0),COUNTIF(AV$6:AV1581,"&gt;0")+1,0)</f>
        <v>0</v>
      </c>
    </row>
    <row r="1583" spans="41:48" x14ac:dyDescent="0.15">
      <c r="AO1583" s="304">
        <v>44</v>
      </c>
      <c r="AP1583" s="304">
        <v>3</v>
      </c>
      <c r="AQ1583" s="304">
        <v>6</v>
      </c>
      <c r="AR1583" s="306">
        <f ca="1">IF($AQ1583=1,IF(INDIRECT(ADDRESS(($AO1583-1)*3+$AP1583+5,$AQ1583+7))="",0,INDIRECT(ADDRESS(($AO1583-1)*3+$AP1583+5,$AQ1583+7))),IF(INDIRECT(ADDRESS(($AO1583-1)*3+$AP1583+5,$AQ1583+7))="",0,IF(COUNTIF(INDIRECT(ADDRESS(($AO1583-1)*36+($AP1583-1)*12+6,COLUMN())):INDIRECT(ADDRESS(($AO1583-1)*36+($AP1583-1)*12+$AQ1583+4,COLUMN())),INDIRECT(ADDRESS(($AO1583-1)*3+$AP1583+5,$AQ1583+7)))&gt;=1,0,INDIRECT(ADDRESS(($AO1583-1)*3+$AP1583+5,$AQ1583+7)))))</f>
        <v>0</v>
      </c>
      <c r="AS1583" s="304">
        <f ca="1">COUNTIF(INDIRECT("H"&amp;(ROW()+12*(($AO1583-1)*3+$AP1583)-ROW())/12+5):INDIRECT("S"&amp;(ROW()+12*(($AO1583-1)*3+$AP1583)-ROW())/12+5),AR1583)</f>
        <v>0</v>
      </c>
      <c r="AT1583" s="306">
        <f ca="1">IF($AQ1583=1,IF(INDIRECT(ADDRESS(($AO1583-1)*3+$AP1583+5,$AQ1583+20))="",0,INDIRECT(ADDRESS(($AO1583-1)*3+$AP1583+5,$AQ1583+20))),IF(INDIRECT(ADDRESS(($AO1583-1)*3+$AP1583+5,$AQ1583+20))="",0,IF(COUNTIF(INDIRECT(ADDRESS(($AO1583-1)*36+($AP1583-1)*12+6,COLUMN())):INDIRECT(ADDRESS(($AO1583-1)*36+($AP1583-1)*12+$AQ1583+4,COLUMN())),INDIRECT(ADDRESS(($AO1583-1)*3+$AP1583+5,$AQ1583+20)))&gt;=1,0,INDIRECT(ADDRESS(($AO1583-1)*3+$AP1583+5,$AQ1583+20)))))</f>
        <v>0</v>
      </c>
      <c r="AU1583" s="304">
        <f ca="1">COUNTIF(INDIRECT("U"&amp;(ROW()+12*(($AO1583-1)*3+$AP1583)-ROW())/12+5):INDIRECT("AF"&amp;(ROW()+12*(($AO1583-1)*3+$AP1583)-ROW())/12+5),AT1583)</f>
        <v>0</v>
      </c>
      <c r="AV1583" s="304">
        <f ca="1">IF(AND(AR1583+AT1583&gt;0,AS1583+AU1583&gt;0),COUNTIF(AV$6:AV1582,"&gt;0")+1,0)</f>
        <v>0</v>
      </c>
    </row>
    <row r="1584" spans="41:48" x14ac:dyDescent="0.15">
      <c r="AO1584" s="304">
        <v>44</v>
      </c>
      <c r="AP1584" s="304">
        <v>3</v>
      </c>
      <c r="AQ1584" s="304">
        <v>7</v>
      </c>
      <c r="AR1584" s="306">
        <f ca="1">IF($AQ1584=1,IF(INDIRECT(ADDRESS(($AO1584-1)*3+$AP1584+5,$AQ1584+7))="",0,INDIRECT(ADDRESS(($AO1584-1)*3+$AP1584+5,$AQ1584+7))),IF(INDIRECT(ADDRESS(($AO1584-1)*3+$AP1584+5,$AQ1584+7))="",0,IF(COUNTIF(INDIRECT(ADDRESS(($AO1584-1)*36+($AP1584-1)*12+6,COLUMN())):INDIRECT(ADDRESS(($AO1584-1)*36+($AP1584-1)*12+$AQ1584+4,COLUMN())),INDIRECT(ADDRESS(($AO1584-1)*3+$AP1584+5,$AQ1584+7)))&gt;=1,0,INDIRECT(ADDRESS(($AO1584-1)*3+$AP1584+5,$AQ1584+7)))))</f>
        <v>0</v>
      </c>
      <c r="AS1584" s="304">
        <f ca="1">COUNTIF(INDIRECT("H"&amp;(ROW()+12*(($AO1584-1)*3+$AP1584)-ROW())/12+5):INDIRECT("S"&amp;(ROW()+12*(($AO1584-1)*3+$AP1584)-ROW())/12+5),AR1584)</f>
        <v>0</v>
      </c>
      <c r="AT1584" s="306">
        <f ca="1">IF($AQ1584=1,IF(INDIRECT(ADDRESS(($AO1584-1)*3+$AP1584+5,$AQ1584+20))="",0,INDIRECT(ADDRESS(($AO1584-1)*3+$AP1584+5,$AQ1584+20))),IF(INDIRECT(ADDRESS(($AO1584-1)*3+$AP1584+5,$AQ1584+20))="",0,IF(COUNTIF(INDIRECT(ADDRESS(($AO1584-1)*36+($AP1584-1)*12+6,COLUMN())):INDIRECT(ADDRESS(($AO1584-1)*36+($AP1584-1)*12+$AQ1584+4,COLUMN())),INDIRECT(ADDRESS(($AO1584-1)*3+$AP1584+5,$AQ1584+20)))&gt;=1,0,INDIRECT(ADDRESS(($AO1584-1)*3+$AP1584+5,$AQ1584+20)))))</f>
        <v>0</v>
      </c>
      <c r="AU1584" s="304">
        <f ca="1">COUNTIF(INDIRECT("U"&amp;(ROW()+12*(($AO1584-1)*3+$AP1584)-ROW())/12+5):INDIRECT("AF"&amp;(ROW()+12*(($AO1584-1)*3+$AP1584)-ROW())/12+5),AT1584)</f>
        <v>0</v>
      </c>
      <c r="AV1584" s="304">
        <f ca="1">IF(AND(AR1584+AT1584&gt;0,AS1584+AU1584&gt;0),COUNTIF(AV$6:AV1583,"&gt;0")+1,0)</f>
        <v>0</v>
      </c>
    </row>
    <row r="1585" spans="41:48" x14ac:dyDescent="0.15">
      <c r="AO1585" s="304">
        <v>44</v>
      </c>
      <c r="AP1585" s="304">
        <v>3</v>
      </c>
      <c r="AQ1585" s="304">
        <v>8</v>
      </c>
      <c r="AR1585" s="306">
        <f ca="1">IF($AQ1585=1,IF(INDIRECT(ADDRESS(($AO1585-1)*3+$AP1585+5,$AQ1585+7))="",0,INDIRECT(ADDRESS(($AO1585-1)*3+$AP1585+5,$AQ1585+7))),IF(INDIRECT(ADDRESS(($AO1585-1)*3+$AP1585+5,$AQ1585+7))="",0,IF(COUNTIF(INDIRECT(ADDRESS(($AO1585-1)*36+($AP1585-1)*12+6,COLUMN())):INDIRECT(ADDRESS(($AO1585-1)*36+($AP1585-1)*12+$AQ1585+4,COLUMN())),INDIRECT(ADDRESS(($AO1585-1)*3+$AP1585+5,$AQ1585+7)))&gt;=1,0,INDIRECT(ADDRESS(($AO1585-1)*3+$AP1585+5,$AQ1585+7)))))</f>
        <v>0</v>
      </c>
      <c r="AS1585" s="304">
        <f ca="1">COUNTIF(INDIRECT("H"&amp;(ROW()+12*(($AO1585-1)*3+$AP1585)-ROW())/12+5):INDIRECT("S"&amp;(ROW()+12*(($AO1585-1)*3+$AP1585)-ROW())/12+5),AR1585)</f>
        <v>0</v>
      </c>
      <c r="AT1585" s="306">
        <f ca="1">IF($AQ1585=1,IF(INDIRECT(ADDRESS(($AO1585-1)*3+$AP1585+5,$AQ1585+20))="",0,INDIRECT(ADDRESS(($AO1585-1)*3+$AP1585+5,$AQ1585+20))),IF(INDIRECT(ADDRESS(($AO1585-1)*3+$AP1585+5,$AQ1585+20))="",0,IF(COUNTIF(INDIRECT(ADDRESS(($AO1585-1)*36+($AP1585-1)*12+6,COLUMN())):INDIRECT(ADDRESS(($AO1585-1)*36+($AP1585-1)*12+$AQ1585+4,COLUMN())),INDIRECT(ADDRESS(($AO1585-1)*3+$AP1585+5,$AQ1585+20)))&gt;=1,0,INDIRECT(ADDRESS(($AO1585-1)*3+$AP1585+5,$AQ1585+20)))))</f>
        <v>0</v>
      </c>
      <c r="AU1585" s="304">
        <f ca="1">COUNTIF(INDIRECT("U"&amp;(ROW()+12*(($AO1585-1)*3+$AP1585)-ROW())/12+5):INDIRECT("AF"&amp;(ROW()+12*(($AO1585-1)*3+$AP1585)-ROW())/12+5),AT1585)</f>
        <v>0</v>
      </c>
      <c r="AV1585" s="304">
        <f ca="1">IF(AND(AR1585+AT1585&gt;0,AS1585+AU1585&gt;0),COUNTIF(AV$6:AV1584,"&gt;0")+1,0)</f>
        <v>0</v>
      </c>
    </row>
    <row r="1586" spans="41:48" x14ac:dyDescent="0.15">
      <c r="AO1586" s="304">
        <v>44</v>
      </c>
      <c r="AP1586" s="304">
        <v>3</v>
      </c>
      <c r="AQ1586" s="304">
        <v>9</v>
      </c>
      <c r="AR1586" s="306">
        <f ca="1">IF($AQ1586=1,IF(INDIRECT(ADDRESS(($AO1586-1)*3+$AP1586+5,$AQ1586+7))="",0,INDIRECT(ADDRESS(($AO1586-1)*3+$AP1586+5,$AQ1586+7))),IF(INDIRECT(ADDRESS(($AO1586-1)*3+$AP1586+5,$AQ1586+7))="",0,IF(COUNTIF(INDIRECT(ADDRESS(($AO1586-1)*36+($AP1586-1)*12+6,COLUMN())):INDIRECT(ADDRESS(($AO1586-1)*36+($AP1586-1)*12+$AQ1586+4,COLUMN())),INDIRECT(ADDRESS(($AO1586-1)*3+$AP1586+5,$AQ1586+7)))&gt;=1,0,INDIRECT(ADDRESS(($AO1586-1)*3+$AP1586+5,$AQ1586+7)))))</f>
        <v>0</v>
      </c>
      <c r="AS1586" s="304">
        <f ca="1">COUNTIF(INDIRECT("H"&amp;(ROW()+12*(($AO1586-1)*3+$AP1586)-ROW())/12+5):INDIRECT("S"&amp;(ROW()+12*(($AO1586-1)*3+$AP1586)-ROW())/12+5),AR1586)</f>
        <v>0</v>
      </c>
      <c r="AT1586" s="306">
        <f ca="1">IF($AQ1586=1,IF(INDIRECT(ADDRESS(($AO1586-1)*3+$AP1586+5,$AQ1586+20))="",0,INDIRECT(ADDRESS(($AO1586-1)*3+$AP1586+5,$AQ1586+20))),IF(INDIRECT(ADDRESS(($AO1586-1)*3+$AP1586+5,$AQ1586+20))="",0,IF(COUNTIF(INDIRECT(ADDRESS(($AO1586-1)*36+($AP1586-1)*12+6,COLUMN())):INDIRECT(ADDRESS(($AO1586-1)*36+($AP1586-1)*12+$AQ1586+4,COLUMN())),INDIRECT(ADDRESS(($AO1586-1)*3+$AP1586+5,$AQ1586+20)))&gt;=1,0,INDIRECT(ADDRESS(($AO1586-1)*3+$AP1586+5,$AQ1586+20)))))</f>
        <v>0</v>
      </c>
      <c r="AU1586" s="304">
        <f ca="1">COUNTIF(INDIRECT("U"&amp;(ROW()+12*(($AO1586-1)*3+$AP1586)-ROW())/12+5):INDIRECT("AF"&amp;(ROW()+12*(($AO1586-1)*3+$AP1586)-ROW())/12+5),AT1586)</f>
        <v>0</v>
      </c>
      <c r="AV1586" s="304">
        <f ca="1">IF(AND(AR1586+AT1586&gt;0,AS1586+AU1586&gt;0),COUNTIF(AV$6:AV1585,"&gt;0")+1,0)</f>
        <v>0</v>
      </c>
    </row>
    <row r="1587" spans="41:48" x14ac:dyDescent="0.15">
      <c r="AO1587" s="304">
        <v>44</v>
      </c>
      <c r="AP1587" s="304">
        <v>3</v>
      </c>
      <c r="AQ1587" s="304">
        <v>10</v>
      </c>
      <c r="AR1587" s="306">
        <f ca="1">IF($AQ1587=1,IF(INDIRECT(ADDRESS(($AO1587-1)*3+$AP1587+5,$AQ1587+7))="",0,INDIRECT(ADDRESS(($AO1587-1)*3+$AP1587+5,$AQ1587+7))),IF(INDIRECT(ADDRESS(($AO1587-1)*3+$AP1587+5,$AQ1587+7))="",0,IF(COUNTIF(INDIRECT(ADDRESS(($AO1587-1)*36+($AP1587-1)*12+6,COLUMN())):INDIRECT(ADDRESS(($AO1587-1)*36+($AP1587-1)*12+$AQ1587+4,COLUMN())),INDIRECT(ADDRESS(($AO1587-1)*3+$AP1587+5,$AQ1587+7)))&gt;=1,0,INDIRECT(ADDRESS(($AO1587-1)*3+$AP1587+5,$AQ1587+7)))))</f>
        <v>0</v>
      </c>
      <c r="AS1587" s="304">
        <f ca="1">COUNTIF(INDIRECT("H"&amp;(ROW()+12*(($AO1587-1)*3+$AP1587)-ROW())/12+5):INDIRECT("S"&amp;(ROW()+12*(($AO1587-1)*3+$AP1587)-ROW())/12+5),AR1587)</f>
        <v>0</v>
      </c>
      <c r="AT1587" s="306">
        <f ca="1">IF($AQ1587=1,IF(INDIRECT(ADDRESS(($AO1587-1)*3+$AP1587+5,$AQ1587+20))="",0,INDIRECT(ADDRESS(($AO1587-1)*3+$AP1587+5,$AQ1587+20))),IF(INDIRECT(ADDRESS(($AO1587-1)*3+$AP1587+5,$AQ1587+20))="",0,IF(COUNTIF(INDIRECT(ADDRESS(($AO1587-1)*36+($AP1587-1)*12+6,COLUMN())):INDIRECT(ADDRESS(($AO1587-1)*36+($AP1587-1)*12+$AQ1587+4,COLUMN())),INDIRECT(ADDRESS(($AO1587-1)*3+$AP1587+5,$AQ1587+20)))&gt;=1,0,INDIRECT(ADDRESS(($AO1587-1)*3+$AP1587+5,$AQ1587+20)))))</f>
        <v>0</v>
      </c>
      <c r="AU1587" s="304">
        <f ca="1">COUNTIF(INDIRECT("U"&amp;(ROW()+12*(($AO1587-1)*3+$AP1587)-ROW())/12+5):INDIRECT("AF"&amp;(ROW()+12*(($AO1587-1)*3+$AP1587)-ROW())/12+5),AT1587)</f>
        <v>0</v>
      </c>
      <c r="AV1587" s="304">
        <f ca="1">IF(AND(AR1587+AT1587&gt;0,AS1587+AU1587&gt;0),COUNTIF(AV$6:AV1586,"&gt;0")+1,0)</f>
        <v>0</v>
      </c>
    </row>
    <row r="1588" spans="41:48" x14ac:dyDescent="0.15">
      <c r="AO1588" s="304">
        <v>44</v>
      </c>
      <c r="AP1588" s="304">
        <v>3</v>
      </c>
      <c r="AQ1588" s="304">
        <v>11</v>
      </c>
      <c r="AR1588" s="306">
        <f ca="1">IF($AQ1588=1,IF(INDIRECT(ADDRESS(($AO1588-1)*3+$AP1588+5,$AQ1588+7))="",0,INDIRECT(ADDRESS(($AO1588-1)*3+$AP1588+5,$AQ1588+7))),IF(INDIRECT(ADDRESS(($AO1588-1)*3+$AP1588+5,$AQ1588+7))="",0,IF(COUNTIF(INDIRECT(ADDRESS(($AO1588-1)*36+($AP1588-1)*12+6,COLUMN())):INDIRECT(ADDRESS(($AO1588-1)*36+($AP1588-1)*12+$AQ1588+4,COLUMN())),INDIRECT(ADDRESS(($AO1588-1)*3+$AP1588+5,$AQ1588+7)))&gt;=1,0,INDIRECT(ADDRESS(($AO1588-1)*3+$AP1588+5,$AQ1588+7)))))</f>
        <v>0</v>
      </c>
      <c r="AS1588" s="304">
        <f ca="1">COUNTIF(INDIRECT("H"&amp;(ROW()+12*(($AO1588-1)*3+$AP1588)-ROW())/12+5):INDIRECT("S"&amp;(ROW()+12*(($AO1588-1)*3+$AP1588)-ROW())/12+5),AR1588)</f>
        <v>0</v>
      </c>
      <c r="AT1588" s="306">
        <f ca="1">IF($AQ1588=1,IF(INDIRECT(ADDRESS(($AO1588-1)*3+$AP1588+5,$AQ1588+20))="",0,INDIRECT(ADDRESS(($AO1588-1)*3+$AP1588+5,$AQ1588+20))),IF(INDIRECT(ADDRESS(($AO1588-1)*3+$AP1588+5,$AQ1588+20))="",0,IF(COUNTIF(INDIRECT(ADDRESS(($AO1588-1)*36+($AP1588-1)*12+6,COLUMN())):INDIRECT(ADDRESS(($AO1588-1)*36+($AP1588-1)*12+$AQ1588+4,COLUMN())),INDIRECT(ADDRESS(($AO1588-1)*3+$AP1588+5,$AQ1588+20)))&gt;=1,0,INDIRECT(ADDRESS(($AO1588-1)*3+$AP1588+5,$AQ1588+20)))))</f>
        <v>0</v>
      </c>
      <c r="AU1588" s="304">
        <f ca="1">COUNTIF(INDIRECT("U"&amp;(ROW()+12*(($AO1588-1)*3+$AP1588)-ROW())/12+5):INDIRECT("AF"&amp;(ROW()+12*(($AO1588-1)*3+$AP1588)-ROW())/12+5),AT1588)</f>
        <v>0</v>
      </c>
      <c r="AV1588" s="304">
        <f ca="1">IF(AND(AR1588+AT1588&gt;0,AS1588+AU1588&gt;0),COUNTIF(AV$6:AV1587,"&gt;0")+1,0)</f>
        <v>0</v>
      </c>
    </row>
    <row r="1589" spans="41:48" x14ac:dyDescent="0.15">
      <c r="AO1589" s="304">
        <v>44</v>
      </c>
      <c r="AP1589" s="304">
        <v>3</v>
      </c>
      <c r="AQ1589" s="304">
        <v>12</v>
      </c>
      <c r="AR1589" s="306">
        <f ca="1">IF($AQ1589=1,IF(INDIRECT(ADDRESS(($AO1589-1)*3+$AP1589+5,$AQ1589+7))="",0,INDIRECT(ADDRESS(($AO1589-1)*3+$AP1589+5,$AQ1589+7))),IF(INDIRECT(ADDRESS(($AO1589-1)*3+$AP1589+5,$AQ1589+7))="",0,IF(COUNTIF(INDIRECT(ADDRESS(($AO1589-1)*36+($AP1589-1)*12+6,COLUMN())):INDIRECT(ADDRESS(($AO1589-1)*36+($AP1589-1)*12+$AQ1589+4,COLUMN())),INDIRECT(ADDRESS(($AO1589-1)*3+$AP1589+5,$AQ1589+7)))&gt;=1,0,INDIRECT(ADDRESS(($AO1589-1)*3+$AP1589+5,$AQ1589+7)))))</f>
        <v>0</v>
      </c>
      <c r="AS1589" s="304">
        <f ca="1">COUNTIF(INDIRECT("H"&amp;(ROW()+12*(($AO1589-1)*3+$AP1589)-ROW())/12+5):INDIRECT("S"&amp;(ROW()+12*(($AO1589-1)*3+$AP1589)-ROW())/12+5),AR1589)</f>
        <v>0</v>
      </c>
      <c r="AT1589" s="306">
        <f ca="1">IF($AQ1589=1,IF(INDIRECT(ADDRESS(($AO1589-1)*3+$AP1589+5,$AQ1589+20))="",0,INDIRECT(ADDRESS(($AO1589-1)*3+$AP1589+5,$AQ1589+20))),IF(INDIRECT(ADDRESS(($AO1589-1)*3+$AP1589+5,$AQ1589+20))="",0,IF(COUNTIF(INDIRECT(ADDRESS(($AO1589-1)*36+($AP1589-1)*12+6,COLUMN())):INDIRECT(ADDRESS(($AO1589-1)*36+($AP1589-1)*12+$AQ1589+4,COLUMN())),INDIRECT(ADDRESS(($AO1589-1)*3+$AP1589+5,$AQ1589+20)))&gt;=1,0,INDIRECT(ADDRESS(($AO1589-1)*3+$AP1589+5,$AQ1589+20)))))</f>
        <v>0</v>
      </c>
      <c r="AU1589" s="304">
        <f ca="1">COUNTIF(INDIRECT("U"&amp;(ROW()+12*(($AO1589-1)*3+$AP1589)-ROW())/12+5):INDIRECT("AF"&amp;(ROW()+12*(($AO1589-1)*3+$AP1589)-ROW())/12+5),AT1589)</f>
        <v>0</v>
      </c>
      <c r="AV1589" s="304">
        <f ca="1">IF(AND(AR1589+AT1589&gt;0,AS1589+AU1589&gt;0),COUNTIF(AV$6:AV1588,"&gt;0")+1,0)</f>
        <v>0</v>
      </c>
    </row>
    <row r="1590" spans="41:48" x14ac:dyDescent="0.15">
      <c r="AO1590" s="304">
        <v>45</v>
      </c>
      <c r="AP1590" s="304">
        <v>1</v>
      </c>
      <c r="AQ1590" s="304">
        <v>1</v>
      </c>
      <c r="AR1590" s="306">
        <f ca="1">IF($AQ1590=1,IF(INDIRECT(ADDRESS(($AO1590-1)*3+$AP1590+5,$AQ1590+7))="",0,INDIRECT(ADDRESS(($AO1590-1)*3+$AP1590+5,$AQ1590+7))),IF(INDIRECT(ADDRESS(($AO1590-1)*3+$AP1590+5,$AQ1590+7))="",0,IF(COUNTIF(INDIRECT(ADDRESS(($AO1590-1)*36+($AP1590-1)*12+6,COLUMN())):INDIRECT(ADDRESS(($AO1590-1)*36+($AP1590-1)*12+$AQ1590+4,COLUMN())),INDIRECT(ADDRESS(($AO1590-1)*3+$AP1590+5,$AQ1590+7)))&gt;=1,0,INDIRECT(ADDRESS(($AO1590-1)*3+$AP1590+5,$AQ1590+7)))))</f>
        <v>0</v>
      </c>
      <c r="AS1590" s="304">
        <f ca="1">COUNTIF(INDIRECT("H"&amp;(ROW()+12*(($AO1590-1)*3+$AP1590)-ROW())/12+5):INDIRECT("S"&amp;(ROW()+12*(($AO1590-1)*3+$AP1590)-ROW())/12+5),AR1590)</f>
        <v>0</v>
      </c>
      <c r="AT1590" s="306">
        <f ca="1">IF($AQ1590=1,IF(INDIRECT(ADDRESS(($AO1590-1)*3+$AP1590+5,$AQ1590+20))="",0,INDIRECT(ADDRESS(($AO1590-1)*3+$AP1590+5,$AQ1590+20))),IF(INDIRECT(ADDRESS(($AO1590-1)*3+$AP1590+5,$AQ1590+20))="",0,IF(COUNTIF(INDIRECT(ADDRESS(($AO1590-1)*36+($AP1590-1)*12+6,COLUMN())):INDIRECT(ADDRESS(($AO1590-1)*36+($AP1590-1)*12+$AQ1590+4,COLUMN())),INDIRECT(ADDRESS(($AO1590-1)*3+$AP1590+5,$AQ1590+20)))&gt;=1,0,INDIRECT(ADDRESS(($AO1590-1)*3+$AP1590+5,$AQ1590+20)))))</f>
        <v>0</v>
      </c>
      <c r="AU1590" s="304">
        <f ca="1">COUNTIF(INDIRECT("U"&amp;(ROW()+12*(($AO1590-1)*3+$AP1590)-ROW())/12+5):INDIRECT("AF"&amp;(ROW()+12*(($AO1590-1)*3+$AP1590)-ROW())/12+5),AT1590)</f>
        <v>0</v>
      </c>
      <c r="AV1590" s="304">
        <f ca="1">IF(AND(AR1590+AT1590&gt;0,AS1590+AU1590&gt;0),COUNTIF(AV$6:AV1589,"&gt;0")+1,0)</f>
        <v>0</v>
      </c>
    </row>
    <row r="1591" spans="41:48" x14ac:dyDescent="0.15">
      <c r="AO1591" s="304">
        <v>45</v>
      </c>
      <c r="AP1591" s="304">
        <v>1</v>
      </c>
      <c r="AQ1591" s="304">
        <v>2</v>
      </c>
      <c r="AR1591" s="306">
        <f ca="1">IF($AQ1591=1,IF(INDIRECT(ADDRESS(($AO1591-1)*3+$AP1591+5,$AQ1591+7))="",0,INDIRECT(ADDRESS(($AO1591-1)*3+$AP1591+5,$AQ1591+7))),IF(INDIRECT(ADDRESS(($AO1591-1)*3+$AP1591+5,$AQ1591+7))="",0,IF(COUNTIF(INDIRECT(ADDRESS(($AO1591-1)*36+($AP1591-1)*12+6,COLUMN())):INDIRECT(ADDRESS(($AO1591-1)*36+($AP1591-1)*12+$AQ1591+4,COLUMN())),INDIRECT(ADDRESS(($AO1591-1)*3+$AP1591+5,$AQ1591+7)))&gt;=1,0,INDIRECT(ADDRESS(($AO1591-1)*3+$AP1591+5,$AQ1591+7)))))</f>
        <v>0</v>
      </c>
      <c r="AS1591" s="304">
        <f ca="1">COUNTIF(INDIRECT("H"&amp;(ROW()+12*(($AO1591-1)*3+$AP1591)-ROW())/12+5):INDIRECT("S"&amp;(ROW()+12*(($AO1591-1)*3+$AP1591)-ROW())/12+5),AR1591)</f>
        <v>0</v>
      </c>
      <c r="AT1591" s="306">
        <f ca="1">IF($AQ1591=1,IF(INDIRECT(ADDRESS(($AO1591-1)*3+$AP1591+5,$AQ1591+20))="",0,INDIRECT(ADDRESS(($AO1591-1)*3+$AP1591+5,$AQ1591+20))),IF(INDIRECT(ADDRESS(($AO1591-1)*3+$AP1591+5,$AQ1591+20))="",0,IF(COUNTIF(INDIRECT(ADDRESS(($AO1591-1)*36+($AP1591-1)*12+6,COLUMN())):INDIRECT(ADDRESS(($AO1591-1)*36+($AP1591-1)*12+$AQ1591+4,COLUMN())),INDIRECT(ADDRESS(($AO1591-1)*3+$AP1591+5,$AQ1591+20)))&gt;=1,0,INDIRECT(ADDRESS(($AO1591-1)*3+$AP1591+5,$AQ1591+20)))))</f>
        <v>0</v>
      </c>
      <c r="AU1591" s="304">
        <f ca="1">COUNTIF(INDIRECT("U"&amp;(ROW()+12*(($AO1591-1)*3+$AP1591)-ROW())/12+5):INDIRECT("AF"&amp;(ROW()+12*(($AO1591-1)*3+$AP1591)-ROW())/12+5),AT1591)</f>
        <v>0</v>
      </c>
      <c r="AV1591" s="304">
        <f ca="1">IF(AND(AR1591+AT1591&gt;0,AS1591+AU1591&gt;0),COUNTIF(AV$6:AV1590,"&gt;0")+1,0)</f>
        <v>0</v>
      </c>
    </row>
    <row r="1592" spans="41:48" x14ac:dyDescent="0.15">
      <c r="AO1592" s="304">
        <v>45</v>
      </c>
      <c r="AP1592" s="304">
        <v>1</v>
      </c>
      <c r="AQ1592" s="304">
        <v>3</v>
      </c>
      <c r="AR1592" s="306">
        <f ca="1">IF($AQ1592=1,IF(INDIRECT(ADDRESS(($AO1592-1)*3+$AP1592+5,$AQ1592+7))="",0,INDIRECT(ADDRESS(($AO1592-1)*3+$AP1592+5,$AQ1592+7))),IF(INDIRECT(ADDRESS(($AO1592-1)*3+$AP1592+5,$AQ1592+7))="",0,IF(COUNTIF(INDIRECT(ADDRESS(($AO1592-1)*36+($AP1592-1)*12+6,COLUMN())):INDIRECT(ADDRESS(($AO1592-1)*36+($AP1592-1)*12+$AQ1592+4,COLUMN())),INDIRECT(ADDRESS(($AO1592-1)*3+$AP1592+5,$AQ1592+7)))&gt;=1,0,INDIRECT(ADDRESS(($AO1592-1)*3+$AP1592+5,$AQ1592+7)))))</f>
        <v>0</v>
      </c>
      <c r="AS1592" s="304">
        <f ca="1">COUNTIF(INDIRECT("H"&amp;(ROW()+12*(($AO1592-1)*3+$AP1592)-ROW())/12+5):INDIRECT("S"&amp;(ROW()+12*(($AO1592-1)*3+$AP1592)-ROW())/12+5),AR1592)</f>
        <v>0</v>
      </c>
      <c r="AT1592" s="306">
        <f ca="1">IF($AQ1592=1,IF(INDIRECT(ADDRESS(($AO1592-1)*3+$AP1592+5,$AQ1592+20))="",0,INDIRECT(ADDRESS(($AO1592-1)*3+$AP1592+5,$AQ1592+20))),IF(INDIRECT(ADDRESS(($AO1592-1)*3+$AP1592+5,$AQ1592+20))="",0,IF(COUNTIF(INDIRECT(ADDRESS(($AO1592-1)*36+($AP1592-1)*12+6,COLUMN())):INDIRECT(ADDRESS(($AO1592-1)*36+($AP1592-1)*12+$AQ1592+4,COLUMN())),INDIRECT(ADDRESS(($AO1592-1)*3+$AP1592+5,$AQ1592+20)))&gt;=1,0,INDIRECT(ADDRESS(($AO1592-1)*3+$AP1592+5,$AQ1592+20)))))</f>
        <v>0</v>
      </c>
      <c r="AU1592" s="304">
        <f ca="1">COUNTIF(INDIRECT("U"&amp;(ROW()+12*(($AO1592-1)*3+$AP1592)-ROW())/12+5):INDIRECT("AF"&amp;(ROW()+12*(($AO1592-1)*3+$AP1592)-ROW())/12+5),AT1592)</f>
        <v>0</v>
      </c>
      <c r="AV1592" s="304">
        <f ca="1">IF(AND(AR1592+AT1592&gt;0,AS1592+AU1592&gt;0),COUNTIF(AV$6:AV1591,"&gt;0")+1,0)</f>
        <v>0</v>
      </c>
    </row>
    <row r="1593" spans="41:48" x14ac:dyDescent="0.15">
      <c r="AO1593" s="304">
        <v>45</v>
      </c>
      <c r="AP1593" s="304">
        <v>1</v>
      </c>
      <c r="AQ1593" s="304">
        <v>4</v>
      </c>
      <c r="AR1593" s="306">
        <f ca="1">IF($AQ1593=1,IF(INDIRECT(ADDRESS(($AO1593-1)*3+$AP1593+5,$AQ1593+7))="",0,INDIRECT(ADDRESS(($AO1593-1)*3+$AP1593+5,$AQ1593+7))),IF(INDIRECT(ADDRESS(($AO1593-1)*3+$AP1593+5,$AQ1593+7))="",0,IF(COUNTIF(INDIRECT(ADDRESS(($AO1593-1)*36+($AP1593-1)*12+6,COLUMN())):INDIRECT(ADDRESS(($AO1593-1)*36+($AP1593-1)*12+$AQ1593+4,COLUMN())),INDIRECT(ADDRESS(($AO1593-1)*3+$AP1593+5,$AQ1593+7)))&gt;=1,0,INDIRECT(ADDRESS(($AO1593-1)*3+$AP1593+5,$AQ1593+7)))))</f>
        <v>0</v>
      </c>
      <c r="AS1593" s="304">
        <f ca="1">COUNTIF(INDIRECT("H"&amp;(ROW()+12*(($AO1593-1)*3+$AP1593)-ROW())/12+5):INDIRECT("S"&amp;(ROW()+12*(($AO1593-1)*3+$AP1593)-ROW())/12+5),AR1593)</f>
        <v>0</v>
      </c>
      <c r="AT1593" s="306">
        <f ca="1">IF($AQ1593=1,IF(INDIRECT(ADDRESS(($AO1593-1)*3+$AP1593+5,$AQ1593+20))="",0,INDIRECT(ADDRESS(($AO1593-1)*3+$AP1593+5,$AQ1593+20))),IF(INDIRECT(ADDRESS(($AO1593-1)*3+$AP1593+5,$AQ1593+20))="",0,IF(COUNTIF(INDIRECT(ADDRESS(($AO1593-1)*36+($AP1593-1)*12+6,COLUMN())):INDIRECT(ADDRESS(($AO1593-1)*36+($AP1593-1)*12+$AQ1593+4,COLUMN())),INDIRECT(ADDRESS(($AO1593-1)*3+$AP1593+5,$AQ1593+20)))&gt;=1,0,INDIRECT(ADDRESS(($AO1593-1)*3+$AP1593+5,$AQ1593+20)))))</f>
        <v>0</v>
      </c>
      <c r="AU1593" s="304">
        <f ca="1">COUNTIF(INDIRECT("U"&amp;(ROW()+12*(($AO1593-1)*3+$AP1593)-ROW())/12+5):INDIRECT("AF"&amp;(ROW()+12*(($AO1593-1)*3+$AP1593)-ROW())/12+5),AT1593)</f>
        <v>0</v>
      </c>
      <c r="AV1593" s="304">
        <f ca="1">IF(AND(AR1593+AT1593&gt;0,AS1593+AU1593&gt;0),COUNTIF(AV$6:AV1592,"&gt;0")+1,0)</f>
        <v>0</v>
      </c>
    </row>
    <row r="1594" spans="41:48" x14ac:dyDescent="0.15">
      <c r="AO1594" s="304">
        <v>45</v>
      </c>
      <c r="AP1594" s="304">
        <v>1</v>
      </c>
      <c r="AQ1594" s="304">
        <v>5</v>
      </c>
      <c r="AR1594" s="306">
        <f ca="1">IF($AQ1594=1,IF(INDIRECT(ADDRESS(($AO1594-1)*3+$AP1594+5,$AQ1594+7))="",0,INDIRECT(ADDRESS(($AO1594-1)*3+$AP1594+5,$AQ1594+7))),IF(INDIRECT(ADDRESS(($AO1594-1)*3+$AP1594+5,$AQ1594+7))="",0,IF(COUNTIF(INDIRECT(ADDRESS(($AO1594-1)*36+($AP1594-1)*12+6,COLUMN())):INDIRECT(ADDRESS(($AO1594-1)*36+($AP1594-1)*12+$AQ1594+4,COLUMN())),INDIRECT(ADDRESS(($AO1594-1)*3+$AP1594+5,$AQ1594+7)))&gt;=1,0,INDIRECT(ADDRESS(($AO1594-1)*3+$AP1594+5,$AQ1594+7)))))</f>
        <v>0</v>
      </c>
      <c r="AS1594" s="304">
        <f ca="1">COUNTIF(INDIRECT("H"&amp;(ROW()+12*(($AO1594-1)*3+$AP1594)-ROW())/12+5):INDIRECT("S"&amp;(ROW()+12*(($AO1594-1)*3+$AP1594)-ROW())/12+5),AR1594)</f>
        <v>0</v>
      </c>
      <c r="AT1594" s="306">
        <f ca="1">IF($AQ1594=1,IF(INDIRECT(ADDRESS(($AO1594-1)*3+$AP1594+5,$AQ1594+20))="",0,INDIRECT(ADDRESS(($AO1594-1)*3+$AP1594+5,$AQ1594+20))),IF(INDIRECT(ADDRESS(($AO1594-1)*3+$AP1594+5,$AQ1594+20))="",0,IF(COUNTIF(INDIRECT(ADDRESS(($AO1594-1)*36+($AP1594-1)*12+6,COLUMN())):INDIRECT(ADDRESS(($AO1594-1)*36+($AP1594-1)*12+$AQ1594+4,COLUMN())),INDIRECT(ADDRESS(($AO1594-1)*3+$AP1594+5,$AQ1594+20)))&gt;=1,0,INDIRECT(ADDRESS(($AO1594-1)*3+$AP1594+5,$AQ1594+20)))))</f>
        <v>0</v>
      </c>
      <c r="AU1594" s="304">
        <f ca="1">COUNTIF(INDIRECT("U"&amp;(ROW()+12*(($AO1594-1)*3+$AP1594)-ROW())/12+5):INDIRECT("AF"&amp;(ROW()+12*(($AO1594-1)*3+$AP1594)-ROW())/12+5),AT1594)</f>
        <v>0</v>
      </c>
      <c r="AV1594" s="304">
        <f ca="1">IF(AND(AR1594+AT1594&gt;0,AS1594+AU1594&gt;0),COUNTIF(AV$6:AV1593,"&gt;0")+1,0)</f>
        <v>0</v>
      </c>
    </row>
    <row r="1595" spans="41:48" x14ac:dyDescent="0.15">
      <c r="AO1595" s="304">
        <v>45</v>
      </c>
      <c r="AP1595" s="304">
        <v>1</v>
      </c>
      <c r="AQ1595" s="304">
        <v>6</v>
      </c>
      <c r="AR1595" s="306">
        <f ca="1">IF($AQ1595=1,IF(INDIRECT(ADDRESS(($AO1595-1)*3+$AP1595+5,$AQ1595+7))="",0,INDIRECT(ADDRESS(($AO1595-1)*3+$AP1595+5,$AQ1595+7))),IF(INDIRECT(ADDRESS(($AO1595-1)*3+$AP1595+5,$AQ1595+7))="",0,IF(COUNTIF(INDIRECT(ADDRESS(($AO1595-1)*36+($AP1595-1)*12+6,COLUMN())):INDIRECT(ADDRESS(($AO1595-1)*36+($AP1595-1)*12+$AQ1595+4,COLUMN())),INDIRECT(ADDRESS(($AO1595-1)*3+$AP1595+5,$AQ1595+7)))&gt;=1,0,INDIRECT(ADDRESS(($AO1595-1)*3+$AP1595+5,$AQ1595+7)))))</f>
        <v>0</v>
      </c>
      <c r="AS1595" s="304">
        <f ca="1">COUNTIF(INDIRECT("H"&amp;(ROW()+12*(($AO1595-1)*3+$AP1595)-ROW())/12+5):INDIRECT("S"&amp;(ROW()+12*(($AO1595-1)*3+$AP1595)-ROW())/12+5),AR1595)</f>
        <v>0</v>
      </c>
      <c r="AT1595" s="306">
        <f ca="1">IF($AQ1595=1,IF(INDIRECT(ADDRESS(($AO1595-1)*3+$AP1595+5,$AQ1595+20))="",0,INDIRECT(ADDRESS(($AO1595-1)*3+$AP1595+5,$AQ1595+20))),IF(INDIRECT(ADDRESS(($AO1595-1)*3+$AP1595+5,$AQ1595+20))="",0,IF(COUNTIF(INDIRECT(ADDRESS(($AO1595-1)*36+($AP1595-1)*12+6,COLUMN())):INDIRECT(ADDRESS(($AO1595-1)*36+($AP1595-1)*12+$AQ1595+4,COLUMN())),INDIRECT(ADDRESS(($AO1595-1)*3+$AP1595+5,$AQ1595+20)))&gt;=1,0,INDIRECT(ADDRESS(($AO1595-1)*3+$AP1595+5,$AQ1595+20)))))</f>
        <v>0</v>
      </c>
      <c r="AU1595" s="304">
        <f ca="1">COUNTIF(INDIRECT("U"&amp;(ROW()+12*(($AO1595-1)*3+$AP1595)-ROW())/12+5):INDIRECT("AF"&amp;(ROW()+12*(($AO1595-1)*3+$AP1595)-ROW())/12+5),AT1595)</f>
        <v>0</v>
      </c>
      <c r="AV1595" s="304">
        <f ca="1">IF(AND(AR1595+AT1595&gt;0,AS1595+AU1595&gt;0),COUNTIF(AV$6:AV1594,"&gt;0")+1,0)</f>
        <v>0</v>
      </c>
    </row>
    <row r="1596" spans="41:48" x14ac:dyDescent="0.15">
      <c r="AO1596" s="304">
        <v>45</v>
      </c>
      <c r="AP1596" s="304">
        <v>1</v>
      </c>
      <c r="AQ1596" s="304">
        <v>7</v>
      </c>
      <c r="AR1596" s="306">
        <f ca="1">IF($AQ1596=1,IF(INDIRECT(ADDRESS(($AO1596-1)*3+$AP1596+5,$AQ1596+7))="",0,INDIRECT(ADDRESS(($AO1596-1)*3+$AP1596+5,$AQ1596+7))),IF(INDIRECT(ADDRESS(($AO1596-1)*3+$AP1596+5,$AQ1596+7))="",0,IF(COUNTIF(INDIRECT(ADDRESS(($AO1596-1)*36+($AP1596-1)*12+6,COLUMN())):INDIRECT(ADDRESS(($AO1596-1)*36+($AP1596-1)*12+$AQ1596+4,COLUMN())),INDIRECT(ADDRESS(($AO1596-1)*3+$AP1596+5,$AQ1596+7)))&gt;=1,0,INDIRECT(ADDRESS(($AO1596-1)*3+$AP1596+5,$AQ1596+7)))))</f>
        <v>0</v>
      </c>
      <c r="AS1596" s="304">
        <f ca="1">COUNTIF(INDIRECT("H"&amp;(ROW()+12*(($AO1596-1)*3+$AP1596)-ROW())/12+5):INDIRECT("S"&amp;(ROW()+12*(($AO1596-1)*3+$AP1596)-ROW())/12+5),AR1596)</f>
        <v>0</v>
      </c>
      <c r="AT1596" s="306">
        <f ca="1">IF($AQ1596=1,IF(INDIRECT(ADDRESS(($AO1596-1)*3+$AP1596+5,$AQ1596+20))="",0,INDIRECT(ADDRESS(($AO1596-1)*3+$AP1596+5,$AQ1596+20))),IF(INDIRECT(ADDRESS(($AO1596-1)*3+$AP1596+5,$AQ1596+20))="",0,IF(COUNTIF(INDIRECT(ADDRESS(($AO1596-1)*36+($AP1596-1)*12+6,COLUMN())):INDIRECT(ADDRESS(($AO1596-1)*36+($AP1596-1)*12+$AQ1596+4,COLUMN())),INDIRECT(ADDRESS(($AO1596-1)*3+$AP1596+5,$AQ1596+20)))&gt;=1,0,INDIRECT(ADDRESS(($AO1596-1)*3+$AP1596+5,$AQ1596+20)))))</f>
        <v>0</v>
      </c>
      <c r="AU1596" s="304">
        <f ca="1">COUNTIF(INDIRECT("U"&amp;(ROW()+12*(($AO1596-1)*3+$AP1596)-ROW())/12+5):INDIRECT("AF"&amp;(ROW()+12*(($AO1596-1)*3+$AP1596)-ROW())/12+5),AT1596)</f>
        <v>0</v>
      </c>
      <c r="AV1596" s="304">
        <f ca="1">IF(AND(AR1596+AT1596&gt;0,AS1596+AU1596&gt;0),COUNTIF(AV$6:AV1595,"&gt;0")+1,0)</f>
        <v>0</v>
      </c>
    </row>
    <row r="1597" spans="41:48" x14ac:dyDescent="0.15">
      <c r="AO1597" s="304">
        <v>45</v>
      </c>
      <c r="AP1597" s="304">
        <v>1</v>
      </c>
      <c r="AQ1597" s="304">
        <v>8</v>
      </c>
      <c r="AR1597" s="306">
        <f ca="1">IF($AQ1597=1,IF(INDIRECT(ADDRESS(($AO1597-1)*3+$AP1597+5,$AQ1597+7))="",0,INDIRECT(ADDRESS(($AO1597-1)*3+$AP1597+5,$AQ1597+7))),IF(INDIRECT(ADDRESS(($AO1597-1)*3+$AP1597+5,$AQ1597+7))="",0,IF(COUNTIF(INDIRECT(ADDRESS(($AO1597-1)*36+($AP1597-1)*12+6,COLUMN())):INDIRECT(ADDRESS(($AO1597-1)*36+($AP1597-1)*12+$AQ1597+4,COLUMN())),INDIRECT(ADDRESS(($AO1597-1)*3+$AP1597+5,$AQ1597+7)))&gt;=1,0,INDIRECT(ADDRESS(($AO1597-1)*3+$AP1597+5,$AQ1597+7)))))</f>
        <v>0</v>
      </c>
      <c r="AS1597" s="304">
        <f ca="1">COUNTIF(INDIRECT("H"&amp;(ROW()+12*(($AO1597-1)*3+$AP1597)-ROW())/12+5):INDIRECT("S"&amp;(ROW()+12*(($AO1597-1)*3+$AP1597)-ROW())/12+5),AR1597)</f>
        <v>0</v>
      </c>
      <c r="AT1597" s="306">
        <f ca="1">IF($AQ1597=1,IF(INDIRECT(ADDRESS(($AO1597-1)*3+$AP1597+5,$AQ1597+20))="",0,INDIRECT(ADDRESS(($AO1597-1)*3+$AP1597+5,$AQ1597+20))),IF(INDIRECT(ADDRESS(($AO1597-1)*3+$AP1597+5,$AQ1597+20))="",0,IF(COUNTIF(INDIRECT(ADDRESS(($AO1597-1)*36+($AP1597-1)*12+6,COLUMN())):INDIRECT(ADDRESS(($AO1597-1)*36+($AP1597-1)*12+$AQ1597+4,COLUMN())),INDIRECT(ADDRESS(($AO1597-1)*3+$AP1597+5,$AQ1597+20)))&gt;=1,0,INDIRECT(ADDRESS(($AO1597-1)*3+$AP1597+5,$AQ1597+20)))))</f>
        <v>0</v>
      </c>
      <c r="AU1597" s="304">
        <f ca="1">COUNTIF(INDIRECT("U"&amp;(ROW()+12*(($AO1597-1)*3+$AP1597)-ROW())/12+5):INDIRECT("AF"&amp;(ROW()+12*(($AO1597-1)*3+$AP1597)-ROW())/12+5),AT1597)</f>
        <v>0</v>
      </c>
      <c r="AV1597" s="304">
        <f ca="1">IF(AND(AR1597+AT1597&gt;0,AS1597+AU1597&gt;0),COUNTIF(AV$6:AV1596,"&gt;0")+1,0)</f>
        <v>0</v>
      </c>
    </row>
    <row r="1598" spans="41:48" x14ac:dyDescent="0.15">
      <c r="AO1598" s="304">
        <v>45</v>
      </c>
      <c r="AP1598" s="304">
        <v>1</v>
      </c>
      <c r="AQ1598" s="304">
        <v>9</v>
      </c>
      <c r="AR1598" s="306">
        <f ca="1">IF($AQ1598=1,IF(INDIRECT(ADDRESS(($AO1598-1)*3+$AP1598+5,$AQ1598+7))="",0,INDIRECT(ADDRESS(($AO1598-1)*3+$AP1598+5,$AQ1598+7))),IF(INDIRECT(ADDRESS(($AO1598-1)*3+$AP1598+5,$AQ1598+7))="",0,IF(COUNTIF(INDIRECT(ADDRESS(($AO1598-1)*36+($AP1598-1)*12+6,COLUMN())):INDIRECT(ADDRESS(($AO1598-1)*36+($AP1598-1)*12+$AQ1598+4,COLUMN())),INDIRECT(ADDRESS(($AO1598-1)*3+$AP1598+5,$AQ1598+7)))&gt;=1,0,INDIRECT(ADDRESS(($AO1598-1)*3+$AP1598+5,$AQ1598+7)))))</f>
        <v>0</v>
      </c>
      <c r="AS1598" s="304">
        <f ca="1">COUNTIF(INDIRECT("H"&amp;(ROW()+12*(($AO1598-1)*3+$AP1598)-ROW())/12+5):INDIRECT("S"&amp;(ROW()+12*(($AO1598-1)*3+$AP1598)-ROW())/12+5),AR1598)</f>
        <v>0</v>
      </c>
      <c r="AT1598" s="306">
        <f ca="1">IF($AQ1598=1,IF(INDIRECT(ADDRESS(($AO1598-1)*3+$AP1598+5,$AQ1598+20))="",0,INDIRECT(ADDRESS(($AO1598-1)*3+$AP1598+5,$AQ1598+20))),IF(INDIRECT(ADDRESS(($AO1598-1)*3+$AP1598+5,$AQ1598+20))="",0,IF(COUNTIF(INDIRECT(ADDRESS(($AO1598-1)*36+($AP1598-1)*12+6,COLUMN())):INDIRECT(ADDRESS(($AO1598-1)*36+($AP1598-1)*12+$AQ1598+4,COLUMN())),INDIRECT(ADDRESS(($AO1598-1)*3+$AP1598+5,$AQ1598+20)))&gt;=1,0,INDIRECT(ADDRESS(($AO1598-1)*3+$AP1598+5,$AQ1598+20)))))</f>
        <v>0</v>
      </c>
      <c r="AU1598" s="304">
        <f ca="1">COUNTIF(INDIRECT("U"&amp;(ROW()+12*(($AO1598-1)*3+$AP1598)-ROW())/12+5):INDIRECT("AF"&amp;(ROW()+12*(($AO1598-1)*3+$AP1598)-ROW())/12+5),AT1598)</f>
        <v>0</v>
      </c>
      <c r="AV1598" s="304">
        <f ca="1">IF(AND(AR1598+AT1598&gt;0,AS1598+AU1598&gt;0),COUNTIF(AV$6:AV1597,"&gt;0")+1,0)</f>
        <v>0</v>
      </c>
    </row>
    <row r="1599" spans="41:48" x14ac:dyDescent="0.15">
      <c r="AO1599" s="304">
        <v>45</v>
      </c>
      <c r="AP1599" s="304">
        <v>1</v>
      </c>
      <c r="AQ1599" s="304">
        <v>10</v>
      </c>
      <c r="AR1599" s="306">
        <f ca="1">IF($AQ1599=1,IF(INDIRECT(ADDRESS(($AO1599-1)*3+$AP1599+5,$AQ1599+7))="",0,INDIRECT(ADDRESS(($AO1599-1)*3+$AP1599+5,$AQ1599+7))),IF(INDIRECT(ADDRESS(($AO1599-1)*3+$AP1599+5,$AQ1599+7))="",0,IF(COUNTIF(INDIRECT(ADDRESS(($AO1599-1)*36+($AP1599-1)*12+6,COLUMN())):INDIRECT(ADDRESS(($AO1599-1)*36+($AP1599-1)*12+$AQ1599+4,COLUMN())),INDIRECT(ADDRESS(($AO1599-1)*3+$AP1599+5,$AQ1599+7)))&gt;=1,0,INDIRECT(ADDRESS(($AO1599-1)*3+$AP1599+5,$AQ1599+7)))))</f>
        <v>0</v>
      </c>
      <c r="AS1599" s="304">
        <f ca="1">COUNTIF(INDIRECT("H"&amp;(ROW()+12*(($AO1599-1)*3+$AP1599)-ROW())/12+5):INDIRECT("S"&amp;(ROW()+12*(($AO1599-1)*3+$AP1599)-ROW())/12+5),AR1599)</f>
        <v>0</v>
      </c>
      <c r="AT1599" s="306">
        <f ca="1">IF($AQ1599=1,IF(INDIRECT(ADDRESS(($AO1599-1)*3+$AP1599+5,$AQ1599+20))="",0,INDIRECT(ADDRESS(($AO1599-1)*3+$AP1599+5,$AQ1599+20))),IF(INDIRECT(ADDRESS(($AO1599-1)*3+$AP1599+5,$AQ1599+20))="",0,IF(COUNTIF(INDIRECT(ADDRESS(($AO1599-1)*36+($AP1599-1)*12+6,COLUMN())):INDIRECT(ADDRESS(($AO1599-1)*36+($AP1599-1)*12+$AQ1599+4,COLUMN())),INDIRECT(ADDRESS(($AO1599-1)*3+$AP1599+5,$AQ1599+20)))&gt;=1,0,INDIRECT(ADDRESS(($AO1599-1)*3+$AP1599+5,$AQ1599+20)))))</f>
        <v>0</v>
      </c>
      <c r="AU1599" s="304">
        <f ca="1">COUNTIF(INDIRECT("U"&amp;(ROW()+12*(($AO1599-1)*3+$AP1599)-ROW())/12+5):INDIRECT("AF"&amp;(ROW()+12*(($AO1599-1)*3+$AP1599)-ROW())/12+5),AT1599)</f>
        <v>0</v>
      </c>
      <c r="AV1599" s="304">
        <f ca="1">IF(AND(AR1599+AT1599&gt;0,AS1599+AU1599&gt;0),COUNTIF(AV$6:AV1598,"&gt;0")+1,0)</f>
        <v>0</v>
      </c>
    </row>
    <row r="1600" spans="41:48" x14ac:dyDescent="0.15">
      <c r="AO1600" s="304">
        <v>45</v>
      </c>
      <c r="AP1600" s="304">
        <v>1</v>
      </c>
      <c r="AQ1600" s="304">
        <v>11</v>
      </c>
      <c r="AR1600" s="306">
        <f ca="1">IF($AQ1600=1,IF(INDIRECT(ADDRESS(($AO1600-1)*3+$AP1600+5,$AQ1600+7))="",0,INDIRECT(ADDRESS(($AO1600-1)*3+$AP1600+5,$AQ1600+7))),IF(INDIRECT(ADDRESS(($AO1600-1)*3+$AP1600+5,$AQ1600+7))="",0,IF(COUNTIF(INDIRECT(ADDRESS(($AO1600-1)*36+($AP1600-1)*12+6,COLUMN())):INDIRECT(ADDRESS(($AO1600-1)*36+($AP1600-1)*12+$AQ1600+4,COLUMN())),INDIRECT(ADDRESS(($AO1600-1)*3+$AP1600+5,$AQ1600+7)))&gt;=1,0,INDIRECT(ADDRESS(($AO1600-1)*3+$AP1600+5,$AQ1600+7)))))</f>
        <v>0</v>
      </c>
      <c r="AS1600" s="304">
        <f ca="1">COUNTIF(INDIRECT("H"&amp;(ROW()+12*(($AO1600-1)*3+$AP1600)-ROW())/12+5):INDIRECT("S"&amp;(ROW()+12*(($AO1600-1)*3+$AP1600)-ROW())/12+5),AR1600)</f>
        <v>0</v>
      </c>
      <c r="AT1600" s="306">
        <f ca="1">IF($AQ1600=1,IF(INDIRECT(ADDRESS(($AO1600-1)*3+$AP1600+5,$AQ1600+20))="",0,INDIRECT(ADDRESS(($AO1600-1)*3+$AP1600+5,$AQ1600+20))),IF(INDIRECT(ADDRESS(($AO1600-1)*3+$AP1600+5,$AQ1600+20))="",0,IF(COUNTIF(INDIRECT(ADDRESS(($AO1600-1)*36+($AP1600-1)*12+6,COLUMN())):INDIRECT(ADDRESS(($AO1600-1)*36+($AP1600-1)*12+$AQ1600+4,COLUMN())),INDIRECT(ADDRESS(($AO1600-1)*3+$AP1600+5,$AQ1600+20)))&gt;=1,0,INDIRECT(ADDRESS(($AO1600-1)*3+$AP1600+5,$AQ1600+20)))))</f>
        <v>0</v>
      </c>
      <c r="AU1600" s="304">
        <f ca="1">COUNTIF(INDIRECT("U"&amp;(ROW()+12*(($AO1600-1)*3+$AP1600)-ROW())/12+5):INDIRECT("AF"&amp;(ROW()+12*(($AO1600-1)*3+$AP1600)-ROW())/12+5),AT1600)</f>
        <v>0</v>
      </c>
      <c r="AV1600" s="304">
        <f ca="1">IF(AND(AR1600+AT1600&gt;0,AS1600+AU1600&gt;0),COUNTIF(AV$6:AV1599,"&gt;0")+1,0)</f>
        <v>0</v>
      </c>
    </row>
    <row r="1601" spans="41:48" x14ac:dyDescent="0.15">
      <c r="AO1601" s="304">
        <v>45</v>
      </c>
      <c r="AP1601" s="304">
        <v>1</v>
      </c>
      <c r="AQ1601" s="304">
        <v>12</v>
      </c>
      <c r="AR1601" s="306">
        <f ca="1">IF($AQ1601=1,IF(INDIRECT(ADDRESS(($AO1601-1)*3+$AP1601+5,$AQ1601+7))="",0,INDIRECT(ADDRESS(($AO1601-1)*3+$AP1601+5,$AQ1601+7))),IF(INDIRECT(ADDRESS(($AO1601-1)*3+$AP1601+5,$AQ1601+7))="",0,IF(COUNTIF(INDIRECT(ADDRESS(($AO1601-1)*36+($AP1601-1)*12+6,COLUMN())):INDIRECT(ADDRESS(($AO1601-1)*36+($AP1601-1)*12+$AQ1601+4,COLUMN())),INDIRECT(ADDRESS(($AO1601-1)*3+$AP1601+5,$AQ1601+7)))&gt;=1,0,INDIRECT(ADDRESS(($AO1601-1)*3+$AP1601+5,$AQ1601+7)))))</f>
        <v>0</v>
      </c>
      <c r="AS1601" s="304">
        <f ca="1">COUNTIF(INDIRECT("H"&amp;(ROW()+12*(($AO1601-1)*3+$AP1601)-ROW())/12+5):INDIRECT("S"&amp;(ROW()+12*(($AO1601-1)*3+$AP1601)-ROW())/12+5),AR1601)</f>
        <v>0</v>
      </c>
      <c r="AT1601" s="306">
        <f ca="1">IF($AQ1601=1,IF(INDIRECT(ADDRESS(($AO1601-1)*3+$AP1601+5,$AQ1601+20))="",0,INDIRECT(ADDRESS(($AO1601-1)*3+$AP1601+5,$AQ1601+20))),IF(INDIRECT(ADDRESS(($AO1601-1)*3+$AP1601+5,$AQ1601+20))="",0,IF(COUNTIF(INDIRECT(ADDRESS(($AO1601-1)*36+($AP1601-1)*12+6,COLUMN())):INDIRECT(ADDRESS(($AO1601-1)*36+($AP1601-1)*12+$AQ1601+4,COLUMN())),INDIRECT(ADDRESS(($AO1601-1)*3+$AP1601+5,$AQ1601+20)))&gt;=1,0,INDIRECT(ADDRESS(($AO1601-1)*3+$AP1601+5,$AQ1601+20)))))</f>
        <v>0</v>
      </c>
      <c r="AU1601" s="304">
        <f ca="1">COUNTIF(INDIRECT("U"&amp;(ROW()+12*(($AO1601-1)*3+$AP1601)-ROW())/12+5):INDIRECT("AF"&amp;(ROW()+12*(($AO1601-1)*3+$AP1601)-ROW())/12+5),AT1601)</f>
        <v>0</v>
      </c>
      <c r="AV1601" s="304">
        <f ca="1">IF(AND(AR1601+AT1601&gt;0,AS1601+AU1601&gt;0),COUNTIF(AV$6:AV1600,"&gt;0")+1,0)</f>
        <v>0</v>
      </c>
    </row>
    <row r="1602" spans="41:48" x14ac:dyDescent="0.15">
      <c r="AO1602" s="304">
        <v>45</v>
      </c>
      <c r="AP1602" s="304">
        <v>2</v>
      </c>
      <c r="AQ1602" s="304">
        <v>1</v>
      </c>
      <c r="AR1602" s="306">
        <f ca="1">IF($AQ1602=1,IF(INDIRECT(ADDRESS(($AO1602-1)*3+$AP1602+5,$AQ1602+7))="",0,INDIRECT(ADDRESS(($AO1602-1)*3+$AP1602+5,$AQ1602+7))),IF(INDIRECT(ADDRESS(($AO1602-1)*3+$AP1602+5,$AQ1602+7))="",0,IF(COUNTIF(INDIRECT(ADDRESS(($AO1602-1)*36+($AP1602-1)*12+6,COLUMN())):INDIRECT(ADDRESS(($AO1602-1)*36+($AP1602-1)*12+$AQ1602+4,COLUMN())),INDIRECT(ADDRESS(($AO1602-1)*3+$AP1602+5,$AQ1602+7)))&gt;=1,0,INDIRECT(ADDRESS(($AO1602-1)*3+$AP1602+5,$AQ1602+7)))))</f>
        <v>0</v>
      </c>
      <c r="AS1602" s="304">
        <f ca="1">COUNTIF(INDIRECT("H"&amp;(ROW()+12*(($AO1602-1)*3+$AP1602)-ROW())/12+5):INDIRECT("S"&amp;(ROW()+12*(($AO1602-1)*3+$AP1602)-ROW())/12+5),AR1602)</f>
        <v>0</v>
      </c>
      <c r="AT1602" s="306">
        <f ca="1">IF($AQ1602=1,IF(INDIRECT(ADDRESS(($AO1602-1)*3+$AP1602+5,$AQ1602+20))="",0,INDIRECT(ADDRESS(($AO1602-1)*3+$AP1602+5,$AQ1602+20))),IF(INDIRECT(ADDRESS(($AO1602-1)*3+$AP1602+5,$AQ1602+20))="",0,IF(COUNTIF(INDIRECT(ADDRESS(($AO1602-1)*36+($AP1602-1)*12+6,COLUMN())):INDIRECT(ADDRESS(($AO1602-1)*36+($AP1602-1)*12+$AQ1602+4,COLUMN())),INDIRECT(ADDRESS(($AO1602-1)*3+$AP1602+5,$AQ1602+20)))&gt;=1,0,INDIRECT(ADDRESS(($AO1602-1)*3+$AP1602+5,$AQ1602+20)))))</f>
        <v>0</v>
      </c>
      <c r="AU1602" s="304">
        <f ca="1">COUNTIF(INDIRECT("U"&amp;(ROW()+12*(($AO1602-1)*3+$AP1602)-ROW())/12+5):INDIRECT("AF"&amp;(ROW()+12*(($AO1602-1)*3+$AP1602)-ROW())/12+5),AT1602)</f>
        <v>0</v>
      </c>
      <c r="AV1602" s="304">
        <f ca="1">IF(AND(AR1602+AT1602&gt;0,AS1602+AU1602&gt;0),COUNTIF(AV$6:AV1601,"&gt;0")+1,0)</f>
        <v>0</v>
      </c>
    </row>
    <row r="1603" spans="41:48" x14ac:dyDescent="0.15">
      <c r="AO1603" s="304">
        <v>45</v>
      </c>
      <c r="AP1603" s="304">
        <v>2</v>
      </c>
      <c r="AQ1603" s="304">
        <v>2</v>
      </c>
      <c r="AR1603" s="306">
        <f ca="1">IF($AQ1603=1,IF(INDIRECT(ADDRESS(($AO1603-1)*3+$AP1603+5,$AQ1603+7))="",0,INDIRECT(ADDRESS(($AO1603-1)*3+$AP1603+5,$AQ1603+7))),IF(INDIRECT(ADDRESS(($AO1603-1)*3+$AP1603+5,$AQ1603+7))="",0,IF(COUNTIF(INDIRECT(ADDRESS(($AO1603-1)*36+($AP1603-1)*12+6,COLUMN())):INDIRECT(ADDRESS(($AO1603-1)*36+($AP1603-1)*12+$AQ1603+4,COLUMN())),INDIRECT(ADDRESS(($AO1603-1)*3+$AP1603+5,$AQ1603+7)))&gt;=1,0,INDIRECT(ADDRESS(($AO1603-1)*3+$AP1603+5,$AQ1603+7)))))</f>
        <v>0</v>
      </c>
      <c r="AS1603" s="304">
        <f ca="1">COUNTIF(INDIRECT("H"&amp;(ROW()+12*(($AO1603-1)*3+$AP1603)-ROW())/12+5):INDIRECT("S"&amp;(ROW()+12*(($AO1603-1)*3+$AP1603)-ROW())/12+5),AR1603)</f>
        <v>0</v>
      </c>
      <c r="AT1603" s="306">
        <f ca="1">IF($AQ1603=1,IF(INDIRECT(ADDRESS(($AO1603-1)*3+$AP1603+5,$AQ1603+20))="",0,INDIRECT(ADDRESS(($AO1603-1)*3+$AP1603+5,$AQ1603+20))),IF(INDIRECT(ADDRESS(($AO1603-1)*3+$AP1603+5,$AQ1603+20))="",0,IF(COUNTIF(INDIRECT(ADDRESS(($AO1603-1)*36+($AP1603-1)*12+6,COLUMN())):INDIRECT(ADDRESS(($AO1603-1)*36+($AP1603-1)*12+$AQ1603+4,COLUMN())),INDIRECT(ADDRESS(($AO1603-1)*3+$AP1603+5,$AQ1603+20)))&gt;=1,0,INDIRECT(ADDRESS(($AO1603-1)*3+$AP1603+5,$AQ1603+20)))))</f>
        <v>0</v>
      </c>
      <c r="AU1603" s="304">
        <f ca="1">COUNTIF(INDIRECT("U"&amp;(ROW()+12*(($AO1603-1)*3+$AP1603)-ROW())/12+5):INDIRECT("AF"&amp;(ROW()+12*(($AO1603-1)*3+$AP1603)-ROW())/12+5),AT1603)</f>
        <v>0</v>
      </c>
      <c r="AV1603" s="304">
        <f ca="1">IF(AND(AR1603+AT1603&gt;0,AS1603+AU1603&gt;0),COUNTIF(AV$6:AV1602,"&gt;0")+1,0)</f>
        <v>0</v>
      </c>
    </row>
    <row r="1604" spans="41:48" x14ac:dyDescent="0.15">
      <c r="AO1604" s="304">
        <v>45</v>
      </c>
      <c r="AP1604" s="304">
        <v>2</v>
      </c>
      <c r="AQ1604" s="304">
        <v>3</v>
      </c>
      <c r="AR1604" s="306">
        <f ca="1">IF($AQ1604=1,IF(INDIRECT(ADDRESS(($AO1604-1)*3+$AP1604+5,$AQ1604+7))="",0,INDIRECT(ADDRESS(($AO1604-1)*3+$AP1604+5,$AQ1604+7))),IF(INDIRECT(ADDRESS(($AO1604-1)*3+$AP1604+5,$AQ1604+7))="",0,IF(COUNTIF(INDIRECT(ADDRESS(($AO1604-1)*36+($AP1604-1)*12+6,COLUMN())):INDIRECT(ADDRESS(($AO1604-1)*36+($AP1604-1)*12+$AQ1604+4,COLUMN())),INDIRECT(ADDRESS(($AO1604-1)*3+$AP1604+5,$AQ1604+7)))&gt;=1,0,INDIRECT(ADDRESS(($AO1604-1)*3+$AP1604+5,$AQ1604+7)))))</f>
        <v>0</v>
      </c>
      <c r="AS1604" s="304">
        <f ca="1">COUNTIF(INDIRECT("H"&amp;(ROW()+12*(($AO1604-1)*3+$AP1604)-ROW())/12+5):INDIRECT("S"&amp;(ROW()+12*(($AO1604-1)*3+$AP1604)-ROW())/12+5),AR1604)</f>
        <v>0</v>
      </c>
      <c r="AT1604" s="306">
        <f ca="1">IF($AQ1604=1,IF(INDIRECT(ADDRESS(($AO1604-1)*3+$AP1604+5,$AQ1604+20))="",0,INDIRECT(ADDRESS(($AO1604-1)*3+$AP1604+5,$AQ1604+20))),IF(INDIRECT(ADDRESS(($AO1604-1)*3+$AP1604+5,$AQ1604+20))="",0,IF(COUNTIF(INDIRECT(ADDRESS(($AO1604-1)*36+($AP1604-1)*12+6,COLUMN())):INDIRECT(ADDRESS(($AO1604-1)*36+($AP1604-1)*12+$AQ1604+4,COLUMN())),INDIRECT(ADDRESS(($AO1604-1)*3+$AP1604+5,$AQ1604+20)))&gt;=1,0,INDIRECT(ADDRESS(($AO1604-1)*3+$AP1604+5,$AQ1604+20)))))</f>
        <v>0</v>
      </c>
      <c r="AU1604" s="304">
        <f ca="1">COUNTIF(INDIRECT("U"&amp;(ROW()+12*(($AO1604-1)*3+$AP1604)-ROW())/12+5):INDIRECT("AF"&amp;(ROW()+12*(($AO1604-1)*3+$AP1604)-ROW())/12+5),AT1604)</f>
        <v>0</v>
      </c>
      <c r="AV1604" s="304">
        <f ca="1">IF(AND(AR1604+AT1604&gt;0,AS1604+AU1604&gt;0),COUNTIF(AV$6:AV1603,"&gt;0")+1,0)</f>
        <v>0</v>
      </c>
    </row>
    <row r="1605" spans="41:48" x14ac:dyDescent="0.15">
      <c r="AO1605" s="304">
        <v>45</v>
      </c>
      <c r="AP1605" s="304">
        <v>2</v>
      </c>
      <c r="AQ1605" s="304">
        <v>4</v>
      </c>
      <c r="AR1605" s="306">
        <f ca="1">IF($AQ1605=1,IF(INDIRECT(ADDRESS(($AO1605-1)*3+$AP1605+5,$AQ1605+7))="",0,INDIRECT(ADDRESS(($AO1605-1)*3+$AP1605+5,$AQ1605+7))),IF(INDIRECT(ADDRESS(($AO1605-1)*3+$AP1605+5,$AQ1605+7))="",0,IF(COUNTIF(INDIRECT(ADDRESS(($AO1605-1)*36+($AP1605-1)*12+6,COLUMN())):INDIRECT(ADDRESS(($AO1605-1)*36+($AP1605-1)*12+$AQ1605+4,COLUMN())),INDIRECT(ADDRESS(($AO1605-1)*3+$AP1605+5,$AQ1605+7)))&gt;=1,0,INDIRECT(ADDRESS(($AO1605-1)*3+$AP1605+5,$AQ1605+7)))))</f>
        <v>0</v>
      </c>
      <c r="AS1605" s="304">
        <f ca="1">COUNTIF(INDIRECT("H"&amp;(ROW()+12*(($AO1605-1)*3+$AP1605)-ROW())/12+5):INDIRECT("S"&amp;(ROW()+12*(($AO1605-1)*3+$AP1605)-ROW())/12+5),AR1605)</f>
        <v>0</v>
      </c>
      <c r="AT1605" s="306">
        <f ca="1">IF($AQ1605=1,IF(INDIRECT(ADDRESS(($AO1605-1)*3+$AP1605+5,$AQ1605+20))="",0,INDIRECT(ADDRESS(($AO1605-1)*3+$AP1605+5,$AQ1605+20))),IF(INDIRECT(ADDRESS(($AO1605-1)*3+$AP1605+5,$AQ1605+20))="",0,IF(COUNTIF(INDIRECT(ADDRESS(($AO1605-1)*36+($AP1605-1)*12+6,COLUMN())):INDIRECT(ADDRESS(($AO1605-1)*36+($AP1605-1)*12+$AQ1605+4,COLUMN())),INDIRECT(ADDRESS(($AO1605-1)*3+$AP1605+5,$AQ1605+20)))&gt;=1,0,INDIRECT(ADDRESS(($AO1605-1)*3+$AP1605+5,$AQ1605+20)))))</f>
        <v>0</v>
      </c>
      <c r="AU1605" s="304">
        <f ca="1">COUNTIF(INDIRECT("U"&amp;(ROW()+12*(($AO1605-1)*3+$AP1605)-ROW())/12+5):INDIRECT("AF"&amp;(ROW()+12*(($AO1605-1)*3+$AP1605)-ROW())/12+5),AT1605)</f>
        <v>0</v>
      </c>
      <c r="AV1605" s="304">
        <f ca="1">IF(AND(AR1605+AT1605&gt;0,AS1605+AU1605&gt;0),COUNTIF(AV$6:AV1604,"&gt;0")+1,0)</f>
        <v>0</v>
      </c>
    </row>
    <row r="1606" spans="41:48" x14ac:dyDescent="0.15">
      <c r="AO1606" s="304">
        <v>45</v>
      </c>
      <c r="AP1606" s="304">
        <v>2</v>
      </c>
      <c r="AQ1606" s="304">
        <v>5</v>
      </c>
      <c r="AR1606" s="306">
        <f ca="1">IF($AQ1606=1,IF(INDIRECT(ADDRESS(($AO1606-1)*3+$AP1606+5,$AQ1606+7))="",0,INDIRECT(ADDRESS(($AO1606-1)*3+$AP1606+5,$AQ1606+7))),IF(INDIRECT(ADDRESS(($AO1606-1)*3+$AP1606+5,$AQ1606+7))="",0,IF(COUNTIF(INDIRECT(ADDRESS(($AO1606-1)*36+($AP1606-1)*12+6,COLUMN())):INDIRECT(ADDRESS(($AO1606-1)*36+($AP1606-1)*12+$AQ1606+4,COLUMN())),INDIRECT(ADDRESS(($AO1606-1)*3+$AP1606+5,$AQ1606+7)))&gt;=1,0,INDIRECT(ADDRESS(($AO1606-1)*3+$AP1606+5,$AQ1606+7)))))</f>
        <v>0</v>
      </c>
      <c r="AS1606" s="304">
        <f ca="1">COUNTIF(INDIRECT("H"&amp;(ROW()+12*(($AO1606-1)*3+$AP1606)-ROW())/12+5):INDIRECT("S"&amp;(ROW()+12*(($AO1606-1)*3+$AP1606)-ROW())/12+5),AR1606)</f>
        <v>0</v>
      </c>
      <c r="AT1606" s="306">
        <f ca="1">IF($AQ1606=1,IF(INDIRECT(ADDRESS(($AO1606-1)*3+$AP1606+5,$AQ1606+20))="",0,INDIRECT(ADDRESS(($AO1606-1)*3+$AP1606+5,$AQ1606+20))),IF(INDIRECT(ADDRESS(($AO1606-1)*3+$AP1606+5,$AQ1606+20))="",0,IF(COUNTIF(INDIRECT(ADDRESS(($AO1606-1)*36+($AP1606-1)*12+6,COLUMN())):INDIRECT(ADDRESS(($AO1606-1)*36+($AP1606-1)*12+$AQ1606+4,COLUMN())),INDIRECT(ADDRESS(($AO1606-1)*3+$AP1606+5,$AQ1606+20)))&gt;=1,0,INDIRECT(ADDRESS(($AO1606-1)*3+$AP1606+5,$AQ1606+20)))))</f>
        <v>0</v>
      </c>
      <c r="AU1606" s="304">
        <f ca="1">COUNTIF(INDIRECT("U"&amp;(ROW()+12*(($AO1606-1)*3+$AP1606)-ROW())/12+5):INDIRECT("AF"&amp;(ROW()+12*(($AO1606-1)*3+$AP1606)-ROW())/12+5),AT1606)</f>
        <v>0</v>
      </c>
      <c r="AV1606" s="304">
        <f ca="1">IF(AND(AR1606+AT1606&gt;0,AS1606+AU1606&gt;0),COUNTIF(AV$6:AV1605,"&gt;0")+1,0)</f>
        <v>0</v>
      </c>
    </row>
    <row r="1607" spans="41:48" x14ac:dyDescent="0.15">
      <c r="AO1607" s="304">
        <v>45</v>
      </c>
      <c r="AP1607" s="304">
        <v>2</v>
      </c>
      <c r="AQ1607" s="304">
        <v>6</v>
      </c>
      <c r="AR1607" s="306">
        <f ca="1">IF($AQ1607=1,IF(INDIRECT(ADDRESS(($AO1607-1)*3+$AP1607+5,$AQ1607+7))="",0,INDIRECT(ADDRESS(($AO1607-1)*3+$AP1607+5,$AQ1607+7))),IF(INDIRECT(ADDRESS(($AO1607-1)*3+$AP1607+5,$AQ1607+7))="",0,IF(COUNTIF(INDIRECT(ADDRESS(($AO1607-1)*36+($AP1607-1)*12+6,COLUMN())):INDIRECT(ADDRESS(($AO1607-1)*36+($AP1607-1)*12+$AQ1607+4,COLUMN())),INDIRECT(ADDRESS(($AO1607-1)*3+$AP1607+5,$AQ1607+7)))&gt;=1,0,INDIRECT(ADDRESS(($AO1607-1)*3+$AP1607+5,$AQ1607+7)))))</f>
        <v>0</v>
      </c>
      <c r="AS1607" s="304">
        <f ca="1">COUNTIF(INDIRECT("H"&amp;(ROW()+12*(($AO1607-1)*3+$AP1607)-ROW())/12+5):INDIRECT("S"&amp;(ROW()+12*(($AO1607-1)*3+$AP1607)-ROW())/12+5),AR1607)</f>
        <v>0</v>
      </c>
      <c r="AT1607" s="306">
        <f ca="1">IF($AQ1607=1,IF(INDIRECT(ADDRESS(($AO1607-1)*3+$AP1607+5,$AQ1607+20))="",0,INDIRECT(ADDRESS(($AO1607-1)*3+$AP1607+5,$AQ1607+20))),IF(INDIRECT(ADDRESS(($AO1607-1)*3+$AP1607+5,$AQ1607+20))="",0,IF(COUNTIF(INDIRECT(ADDRESS(($AO1607-1)*36+($AP1607-1)*12+6,COLUMN())):INDIRECT(ADDRESS(($AO1607-1)*36+($AP1607-1)*12+$AQ1607+4,COLUMN())),INDIRECT(ADDRESS(($AO1607-1)*3+$AP1607+5,$AQ1607+20)))&gt;=1,0,INDIRECT(ADDRESS(($AO1607-1)*3+$AP1607+5,$AQ1607+20)))))</f>
        <v>0</v>
      </c>
      <c r="AU1607" s="304">
        <f ca="1">COUNTIF(INDIRECT("U"&amp;(ROW()+12*(($AO1607-1)*3+$AP1607)-ROW())/12+5):INDIRECT("AF"&amp;(ROW()+12*(($AO1607-1)*3+$AP1607)-ROW())/12+5),AT1607)</f>
        <v>0</v>
      </c>
      <c r="AV1607" s="304">
        <f ca="1">IF(AND(AR1607+AT1607&gt;0,AS1607+AU1607&gt;0),COUNTIF(AV$6:AV1606,"&gt;0")+1,0)</f>
        <v>0</v>
      </c>
    </row>
    <row r="1608" spans="41:48" x14ac:dyDescent="0.15">
      <c r="AO1608" s="304">
        <v>45</v>
      </c>
      <c r="AP1608" s="304">
        <v>2</v>
      </c>
      <c r="AQ1608" s="304">
        <v>7</v>
      </c>
      <c r="AR1608" s="306">
        <f ca="1">IF($AQ1608=1,IF(INDIRECT(ADDRESS(($AO1608-1)*3+$AP1608+5,$AQ1608+7))="",0,INDIRECT(ADDRESS(($AO1608-1)*3+$AP1608+5,$AQ1608+7))),IF(INDIRECT(ADDRESS(($AO1608-1)*3+$AP1608+5,$AQ1608+7))="",0,IF(COUNTIF(INDIRECT(ADDRESS(($AO1608-1)*36+($AP1608-1)*12+6,COLUMN())):INDIRECT(ADDRESS(($AO1608-1)*36+($AP1608-1)*12+$AQ1608+4,COLUMN())),INDIRECT(ADDRESS(($AO1608-1)*3+$AP1608+5,$AQ1608+7)))&gt;=1,0,INDIRECT(ADDRESS(($AO1608-1)*3+$AP1608+5,$AQ1608+7)))))</f>
        <v>0</v>
      </c>
      <c r="AS1608" s="304">
        <f ca="1">COUNTIF(INDIRECT("H"&amp;(ROW()+12*(($AO1608-1)*3+$AP1608)-ROW())/12+5):INDIRECT("S"&amp;(ROW()+12*(($AO1608-1)*3+$AP1608)-ROW())/12+5),AR1608)</f>
        <v>0</v>
      </c>
      <c r="AT1608" s="306">
        <f ca="1">IF($AQ1608=1,IF(INDIRECT(ADDRESS(($AO1608-1)*3+$AP1608+5,$AQ1608+20))="",0,INDIRECT(ADDRESS(($AO1608-1)*3+$AP1608+5,$AQ1608+20))),IF(INDIRECT(ADDRESS(($AO1608-1)*3+$AP1608+5,$AQ1608+20))="",0,IF(COUNTIF(INDIRECT(ADDRESS(($AO1608-1)*36+($AP1608-1)*12+6,COLUMN())):INDIRECT(ADDRESS(($AO1608-1)*36+($AP1608-1)*12+$AQ1608+4,COLUMN())),INDIRECT(ADDRESS(($AO1608-1)*3+$AP1608+5,$AQ1608+20)))&gt;=1,0,INDIRECT(ADDRESS(($AO1608-1)*3+$AP1608+5,$AQ1608+20)))))</f>
        <v>0</v>
      </c>
      <c r="AU1608" s="304">
        <f ca="1">COUNTIF(INDIRECT("U"&amp;(ROW()+12*(($AO1608-1)*3+$AP1608)-ROW())/12+5):INDIRECT("AF"&amp;(ROW()+12*(($AO1608-1)*3+$AP1608)-ROW())/12+5),AT1608)</f>
        <v>0</v>
      </c>
      <c r="AV1608" s="304">
        <f ca="1">IF(AND(AR1608+AT1608&gt;0,AS1608+AU1608&gt;0),COUNTIF(AV$6:AV1607,"&gt;0")+1,0)</f>
        <v>0</v>
      </c>
    </row>
    <row r="1609" spans="41:48" x14ac:dyDescent="0.15">
      <c r="AO1609" s="304">
        <v>45</v>
      </c>
      <c r="AP1609" s="304">
        <v>2</v>
      </c>
      <c r="AQ1609" s="304">
        <v>8</v>
      </c>
      <c r="AR1609" s="306">
        <f ca="1">IF($AQ1609=1,IF(INDIRECT(ADDRESS(($AO1609-1)*3+$AP1609+5,$AQ1609+7))="",0,INDIRECT(ADDRESS(($AO1609-1)*3+$AP1609+5,$AQ1609+7))),IF(INDIRECT(ADDRESS(($AO1609-1)*3+$AP1609+5,$AQ1609+7))="",0,IF(COUNTIF(INDIRECT(ADDRESS(($AO1609-1)*36+($AP1609-1)*12+6,COLUMN())):INDIRECT(ADDRESS(($AO1609-1)*36+($AP1609-1)*12+$AQ1609+4,COLUMN())),INDIRECT(ADDRESS(($AO1609-1)*3+$AP1609+5,$AQ1609+7)))&gt;=1,0,INDIRECT(ADDRESS(($AO1609-1)*3+$AP1609+5,$AQ1609+7)))))</f>
        <v>0</v>
      </c>
      <c r="AS1609" s="304">
        <f ca="1">COUNTIF(INDIRECT("H"&amp;(ROW()+12*(($AO1609-1)*3+$AP1609)-ROW())/12+5):INDIRECT("S"&amp;(ROW()+12*(($AO1609-1)*3+$AP1609)-ROW())/12+5),AR1609)</f>
        <v>0</v>
      </c>
      <c r="AT1609" s="306">
        <f ca="1">IF($AQ1609=1,IF(INDIRECT(ADDRESS(($AO1609-1)*3+$AP1609+5,$AQ1609+20))="",0,INDIRECT(ADDRESS(($AO1609-1)*3+$AP1609+5,$AQ1609+20))),IF(INDIRECT(ADDRESS(($AO1609-1)*3+$AP1609+5,$AQ1609+20))="",0,IF(COUNTIF(INDIRECT(ADDRESS(($AO1609-1)*36+($AP1609-1)*12+6,COLUMN())):INDIRECT(ADDRESS(($AO1609-1)*36+($AP1609-1)*12+$AQ1609+4,COLUMN())),INDIRECT(ADDRESS(($AO1609-1)*3+$AP1609+5,$AQ1609+20)))&gt;=1,0,INDIRECT(ADDRESS(($AO1609-1)*3+$AP1609+5,$AQ1609+20)))))</f>
        <v>0</v>
      </c>
      <c r="AU1609" s="304">
        <f ca="1">COUNTIF(INDIRECT("U"&amp;(ROW()+12*(($AO1609-1)*3+$AP1609)-ROW())/12+5):INDIRECT("AF"&amp;(ROW()+12*(($AO1609-1)*3+$AP1609)-ROW())/12+5),AT1609)</f>
        <v>0</v>
      </c>
      <c r="AV1609" s="304">
        <f ca="1">IF(AND(AR1609+AT1609&gt;0,AS1609+AU1609&gt;0),COUNTIF(AV$6:AV1608,"&gt;0")+1,0)</f>
        <v>0</v>
      </c>
    </row>
    <row r="1610" spans="41:48" x14ac:dyDescent="0.15">
      <c r="AO1610" s="304">
        <v>45</v>
      </c>
      <c r="AP1610" s="304">
        <v>2</v>
      </c>
      <c r="AQ1610" s="304">
        <v>9</v>
      </c>
      <c r="AR1610" s="306">
        <f ca="1">IF($AQ1610=1,IF(INDIRECT(ADDRESS(($AO1610-1)*3+$AP1610+5,$AQ1610+7))="",0,INDIRECT(ADDRESS(($AO1610-1)*3+$AP1610+5,$AQ1610+7))),IF(INDIRECT(ADDRESS(($AO1610-1)*3+$AP1610+5,$AQ1610+7))="",0,IF(COUNTIF(INDIRECT(ADDRESS(($AO1610-1)*36+($AP1610-1)*12+6,COLUMN())):INDIRECT(ADDRESS(($AO1610-1)*36+($AP1610-1)*12+$AQ1610+4,COLUMN())),INDIRECT(ADDRESS(($AO1610-1)*3+$AP1610+5,$AQ1610+7)))&gt;=1,0,INDIRECT(ADDRESS(($AO1610-1)*3+$AP1610+5,$AQ1610+7)))))</f>
        <v>0</v>
      </c>
      <c r="AS1610" s="304">
        <f ca="1">COUNTIF(INDIRECT("H"&amp;(ROW()+12*(($AO1610-1)*3+$AP1610)-ROW())/12+5):INDIRECT("S"&amp;(ROW()+12*(($AO1610-1)*3+$AP1610)-ROW())/12+5),AR1610)</f>
        <v>0</v>
      </c>
      <c r="AT1610" s="306">
        <f ca="1">IF($AQ1610=1,IF(INDIRECT(ADDRESS(($AO1610-1)*3+$AP1610+5,$AQ1610+20))="",0,INDIRECT(ADDRESS(($AO1610-1)*3+$AP1610+5,$AQ1610+20))),IF(INDIRECT(ADDRESS(($AO1610-1)*3+$AP1610+5,$AQ1610+20))="",0,IF(COUNTIF(INDIRECT(ADDRESS(($AO1610-1)*36+($AP1610-1)*12+6,COLUMN())):INDIRECT(ADDRESS(($AO1610-1)*36+($AP1610-1)*12+$AQ1610+4,COLUMN())),INDIRECT(ADDRESS(($AO1610-1)*3+$AP1610+5,$AQ1610+20)))&gt;=1,0,INDIRECT(ADDRESS(($AO1610-1)*3+$AP1610+5,$AQ1610+20)))))</f>
        <v>0</v>
      </c>
      <c r="AU1610" s="304">
        <f ca="1">COUNTIF(INDIRECT("U"&amp;(ROW()+12*(($AO1610-1)*3+$AP1610)-ROW())/12+5):INDIRECT("AF"&amp;(ROW()+12*(($AO1610-1)*3+$AP1610)-ROW())/12+5),AT1610)</f>
        <v>0</v>
      </c>
      <c r="AV1610" s="304">
        <f ca="1">IF(AND(AR1610+AT1610&gt;0,AS1610+AU1610&gt;0),COUNTIF(AV$6:AV1609,"&gt;0")+1,0)</f>
        <v>0</v>
      </c>
    </row>
    <row r="1611" spans="41:48" x14ac:dyDescent="0.15">
      <c r="AO1611" s="304">
        <v>45</v>
      </c>
      <c r="AP1611" s="304">
        <v>2</v>
      </c>
      <c r="AQ1611" s="304">
        <v>10</v>
      </c>
      <c r="AR1611" s="306">
        <f ca="1">IF($AQ1611=1,IF(INDIRECT(ADDRESS(($AO1611-1)*3+$AP1611+5,$AQ1611+7))="",0,INDIRECT(ADDRESS(($AO1611-1)*3+$AP1611+5,$AQ1611+7))),IF(INDIRECT(ADDRESS(($AO1611-1)*3+$AP1611+5,$AQ1611+7))="",0,IF(COUNTIF(INDIRECT(ADDRESS(($AO1611-1)*36+($AP1611-1)*12+6,COLUMN())):INDIRECT(ADDRESS(($AO1611-1)*36+($AP1611-1)*12+$AQ1611+4,COLUMN())),INDIRECT(ADDRESS(($AO1611-1)*3+$AP1611+5,$AQ1611+7)))&gt;=1,0,INDIRECT(ADDRESS(($AO1611-1)*3+$AP1611+5,$AQ1611+7)))))</f>
        <v>0</v>
      </c>
      <c r="AS1611" s="304">
        <f ca="1">COUNTIF(INDIRECT("H"&amp;(ROW()+12*(($AO1611-1)*3+$AP1611)-ROW())/12+5):INDIRECT("S"&amp;(ROW()+12*(($AO1611-1)*3+$AP1611)-ROW())/12+5),AR1611)</f>
        <v>0</v>
      </c>
      <c r="AT1611" s="306">
        <f ca="1">IF($AQ1611=1,IF(INDIRECT(ADDRESS(($AO1611-1)*3+$AP1611+5,$AQ1611+20))="",0,INDIRECT(ADDRESS(($AO1611-1)*3+$AP1611+5,$AQ1611+20))),IF(INDIRECT(ADDRESS(($AO1611-1)*3+$AP1611+5,$AQ1611+20))="",0,IF(COUNTIF(INDIRECT(ADDRESS(($AO1611-1)*36+($AP1611-1)*12+6,COLUMN())):INDIRECT(ADDRESS(($AO1611-1)*36+($AP1611-1)*12+$AQ1611+4,COLUMN())),INDIRECT(ADDRESS(($AO1611-1)*3+$AP1611+5,$AQ1611+20)))&gt;=1,0,INDIRECT(ADDRESS(($AO1611-1)*3+$AP1611+5,$AQ1611+20)))))</f>
        <v>0</v>
      </c>
      <c r="AU1611" s="304">
        <f ca="1">COUNTIF(INDIRECT("U"&amp;(ROW()+12*(($AO1611-1)*3+$AP1611)-ROW())/12+5):INDIRECT("AF"&amp;(ROW()+12*(($AO1611-1)*3+$AP1611)-ROW())/12+5),AT1611)</f>
        <v>0</v>
      </c>
      <c r="AV1611" s="304">
        <f ca="1">IF(AND(AR1611+AT1611&gt;0,AS1611+AU1611&gt;0),COUNTIF(AV$6:AV1610,"&gt;0")+1,0)</f>
        <v>0</v>
      </c>
    </row>
    <row r="1612" spans="41:48" x14ac:dyDescent="0.15">
      <c r="AO1612" s="304">
        <v>45</v>
      </c>
      <c r="AP1612" s="304">
        <v>2</v>
      </c>
      <c r="AQ1612" s="304">
        <v>11</v>
      </c>
      <c r="AR1612" s="306">
        <f ca="1">IF($AQ1612=1,IF(INDIRECT(ADDRESS(($AO1612-1)*3+$AP1612+5,$AQ1612+7))="",0,INDIRECT(ADDRESS(($AO1612-1)*3+$AP1612+5,$AQ1612+7))),IF(INDIRECT(ADDRESS(($AO1612-1)*3+$AP1612+5,$AQ1612+7))="",0,IF(COUNTIF(INDIRECT(ADDRESS(($AO1612-1)*36+($AP1612-1)*12+6,COLUMN())):INDIRECT(ADDRESS(($AO1612-1)*36+($AP1612-1)*12+$AQ1612+4,COLUMN())),INDIRECT(ADDRESS(($AO1612-1)*3+$AP1612+5,$AQ1612+7)))&gt;=1,0,INDIRECT(ADDRESS(($AO1612-1)*3+$AP1612+5,$AQ1612+7)))))</f>
        <v>0</v>
      </c>
      <c r="AS1612" s="304">
        <f ca="1">COUNTIF(INDIRECT("H"&amp;(ROW()+12*(($AO1612-1)*3+$AP1612)-ROW())/12+5):INDIRECT("S"&amp;(ROW()+12*(($AO1612-1)*3+$AP1612)-ROW())/12+5),AR1612)</f>
        <v>0</v>
      </c>
      <c r="AT1612" s="306">
        <f ca="1">IF($AQ1612=1,IF(INDIRECT(ADDRESS(($AO1612-1)*3+$AP1612+5,$AQ1612+20))="",0,INDIRECT(ADDRESS(($AO1612-1)*3+$AP1612+5,$AQ1612+20))),IF(INDIRECT(ADDRESS(($AO1612-1)*3+$AP1612+5,$AQ1612+20))="",0,IF(COUNTIF(INDIRECT(ADDRESS(($AO1612-1)*36+($AP1612-1)*12+6,COLUMN())):INDIRECT(ADDRESS(($AO1612-1)*36+($AP1612-1)*12+$AQ1612+4,COLUMN())),INDIRECT(ADDRESS(($AO1612-1)*3+$AP1612+5,$AQ1612+20)))&gt;=1,0,INDIRECT(ADDRESS(($AO1612-1)*3+$AP1612+5,$AQ1612+20)))))</f>
        <v>0</v>
      </c>
      <c r="AU1612" s="304">
        <f ca="1">COUNTIF(INDIRECT("U"&amp;(ROW()+12*(($AO1612-1)*3+$AP1612)-ROW())/12+5):INDIRECT("AF"&amp;(ROW()+12*(($AO1612-1)*3+$AP1612)-ROW())/12+5),AT1612)</f>
        <v>0</v>
      </c>
      <c r="AV1612" s="304">
        <f ca="1">IF(AND(AR1612+AT1612&gt;0,AS1612+AU1612&gt;0),COUNTIF(AV$6:AV1611,"&gt;0")+1,0)</f>
        <v>0</v>
      </c>
    </row>
    <row r="1613" spans="41:48" x14ac:dyDescent="0.15">
      <c r="AO1613" s="304">
        <v>45</v>
      </c>
      <c r="AP1613" s="304">
        <v>2</v>
      </c>
      <c r="AQ1613" s="304">
        <v>12</v>
      </c>
      <c r="AR1613" s="306">
        <f ca="1">IF($AQ1613=1,IF(INDIRECT(ADDRESS(($AO1613-1)*3+$AP1613+5,$AQ1613+7))="",0,INDIRECT(ADDRESS(($AO1613-1)*3+$AP1613+5,$AQ1613+7))),IF(INDIRECT(ADDRESS(($AO1613-1)*3+$AP1613+5,$AQ1613+7))="",0,IF(COUNTIF(INDIRECT(ADDRESS(($AO1613-1)*36+($AP1613-1)*12+6,COLUMN())):INDIRECT(ADDRESS(($AO1613-1)*36+($AP1613-1)*12+$AQ1613+4,COLUMN())),INDIRECT(ADDRESS(($AO1613-1)*3+$AP1613+5,$AQ1613+7)))&gt;=1,0,INDIRECT(ADDRESS(($AO1613-1)*3+$AP1613+5,$AQ1613+7)))))</f>
        <v>0</v>
      </c>
      <c r="AS1613" s="304">
        <f ca="1">COUNTIF(INDIRECT("H"&amp;(ROW()+12*(($AO1613-1)*3+$AP1613)-ROW())/12+5):INDIRECT("S"&amp;(ROW()+12*(($AO1613-1)*3+$AP1613)-ROW())/12+5),AR1613)</f>
        <v>0</v>
      </c>
      <c r="AT1613" s="306">
        <f ca="1">IF($AQ1613=1,IF(INDIRECT(ADDRESS(($AO1613-1)*3+$AP1613+5,$AQ1613+20))="",0,INDIRECT(ADDRESS(($AO1613-1)*3+$AP1613+5,$AQ1613+20))),IF(INDIRECT(ADDRESS(($AO1613-1)*3+$AP1613+5,$AQ1613+20))="",0,IF(COUNTIF(INDIRECT(ADDRESS(($AO1613-1)*36+($AP1613-1)*12+6,COLUMN())):INDIRECT(ADDRESS(($AO1613-1)*36+($AP1613-1)*12+$AQ1613+4,COLUMN())),INDIRECT(ADDRESS(($AO1613-1)*3+$AP1613+5,$AQ1613+20)))&gt;=1,0,INDIRECT(ADDRESS(($AO1613-1)*3+$AP1613+5,$AQ1613+20)))))</f>
        <v>0</v>
      </c>
      <c r="AU1613" s="304">
        <f ca="1">COUNTIF(INDIRECT("U"&amp;(ROW()+12*(($AO1613-1)*3+$AP1613)-ROW())/12+5):INDIRECT("AF"&amp;(ROW()+12*(($AO1613-1)*3+$AP1613)-ROW())/12+5),AT1613)</f>
        <v>0</v>
      </c>
      <c r="AV1613" s="304">
        <f ca="1">IF(AND(AR1613+AT1613&gt;0,AS1613+AU1613&gt;0),COUNTIF(AV$6:AV1612,"&gt;0")+1,0)</f>
        <v>0</v>
      </c>
    </row>
    <row r="1614" spans="41:48" x14ac:dyDescent="0.15">
      <c r="AO1614" s="304">
        <v>45</v>
      </c>
      <c r="AP1614" s="304">
        <v>3</v>
      </c>
      <c r="AQ1614" s="304">
        <v>1</v>
      </c>
      <c r="AR1614" s="306">
        <f ca="1">IF($AQ1614=1,IF(INDIRECT(ADDRESS(($AO1614-1)*3+$AP1614+5,$AQ1614+7))="",0,INDIRECT(ADDRESS(($AO1614-1)*3+$AP1614+5,$AQ1614+7))),IF(INDIRECT(ADDRESS(($AO1614-1)*3+$AP1614+5,$AQ1614+7))="",0,IF(COUNTIF(INDIRECT(ADDRESS(($AO1614-1)*36+($AP1614-1)*12+6,COLUMN())):INDIRECT(ADDRESS(($AO1614-1)*36+($AP1614-1)*12+$AQ1614+4,COLUMN())),INDIRECT(ADDRESS(($AO1614-1)*3+$AP1614+5,$AQ1614+7)))&gt;=1,0,INDIRECT(ADDRESS(($AO1614-1)*3+$AP1614+5,$AQ1614+7)))))</f>
        <v>0</v>
      </c>
      <c r="AS1614" s="304">
        <f ca="1">COUNTIF(INDIRECT("H"&amp;(ROW()+12*(($AO1614-1)*3+$AP1614)-ROW())/12+5):INDIRECT("S"&amp;(ROW()+12*(($AO1614-1)*3+$AP1614)-ROW())/12+5),AR1614)</f>
        <v>0</v>
      </c>
      <c r="AT1614" s="306">
        <f ca="1">IF($AQ1614=1,IF(INDIRECT(ADDRESS(($AO1614-1)*3+$AP1614+5,$AQ1614+20))="",0,INDIRECT(ADDRESS(($AO1614-1)*3+$AP1614+5,$AQ1614+20))),IF(INDIRECT(ADDRESS(($AO1614-1)*3+$AP1614+5,$AQ1614+20))="",0,IF(COUNTIF(INDIRECT(ADDRESS(($AO1614-1)*36+($AP1614-1)*12+6,COLUMN())):INDIRECT(ADDRESS(($AO1614-1)*36+($AP1614-1)*12+$AQ1614+4,COLUMN())),INDIRECT(ADDRESS(($AO1614-1)*3+$AP1614+5,$AQ1614+20)))&gt;=1,0,INDIRECT(ADDRESS(($AO1614-1)*3+$AP1614+5,$AQ1614+20)))))</f>
        <v>0</v>
      </c>
      <c r="AU1614" s="304">
        <f ca="1">COUNTIF(INDIRECT("U"&amp;(ROW()+12*(($AO1614-1)*3+$AP1614)-ROW())/12+5):INDIRECT("AF"&amp;(ROW()+12*(($AO1614-1)*3+$AP1614)-ROW())/12+5),AT1614)</f>
        <v>0</v>
      </c>
      <c r="AV1614" s="304">
        <f ca="1">IF(AND(AR1614+AT1614&gt;0,AS1614+AU1614&gt;0),COUNTIF(AV$6:AV1613,"&gt;0")+1,0)</f>
        <v>0</v>
      </c>
    </row>
    <row r="1615" spans="41:48" x14ac:dyDescent="0.15">
      <c r="AO1615" s="304">
        <v>45</v>
      </c>
      <c r="AP1615" s="304">
        <v>3</v>
      </c>
      <c r="AQ1615" s="304">
        <v>2</v>
      </c>
      <c r="AR1615" s="306">
        <f ca="1">IF($AQ1615=1,IF(INDIRECT(ADDRESS(($AO1615-1)*3+$AP1615+5,$AQ1615+7))="",0,INDIRECT(ADDRESS(($AO1615-1)*3+$AP1615+5,$AQ1615+7))),IF(INDIRECT(ADDRESS(($AO1615-1)*3+$AP1615+5,$AQ1615+7))="",0,IF(COUNTIF(INDIRECT(ADDRESS(($AO1615-1)*36+($AP1615-1)*12+6,COLUMN())):INDIRECT(ADDRESS(($AO1615-1)*36+($AP1615-1)*12+$AQ1615+4,COLUMN())),INDIRECT(ADDRESS(($AO1615-1)*3+$AP1615+5,$AQ1615+7)))&gt;=1,0,INDIRECT(ADDRESS(($AO1615-1)*3+$AP1615+5,$AQ1615+7)))))</f>
        <v>0</v>
      </c>
      <c r="AS1615" s="304">
        <f ca="1">COUNTIF(INDIRECT("H"&amp;(ROW()+12*(($AO1615-1)*3+$AP1615)-ROW())/12+5):INDIRECT("S"&amp;(ROW()+12*(($AO1615-1)*3+$AP1615)-ROW())/12+5),AR1615)</f>
        <v>0</v>
      </c>
      <c r="AT1615" s="306">
        <f ca="1">IF($AQ1615=1,IF(INDIRECT(ADDRESS(($AO1615-1)*3+$AP1615+5,$AQ1615+20))="",0,INDIRECT(ADDRESS(($AO1615-1)*3+$AP1615+5,$AQ1615+20))),IF(INDIRECT(ADDRESS(($AO1615-1)*3+$AP1615+5,$AQ1615+20))="",0,IF(COUNTIF(INDIRECT(ADDRESS(($AO1615-1)*36+($AP1615-1)*12+6,COLUMN())):INDIRECT(ADDRESS(($AO1615-1)*36+($AP1615-1)*12+$AQ1615+4,COLUMN())),INDIRECT(ADDRESS(($AO1615-1)*3+$AP1615+5,$AQ1615+20)))&gt;=1,0,INDIRECT(ADDRESS(($AO1615-1)*3+$AP1615+5,$AQ1615+20)))))</f>
        <v>0</v>
      </c>
      <c r="AU1615" s="304">
        <f ca="1">COUNTIF(INDIRECT("U"&amp;(ROW()+12*(($AO1615-1)*3+$AP1615)-ROW())/12+5):INDIRECT("AF"&amp;(ROW()+12*(($AO1615-1)*3+$AP1615)-ROW())/12+5),AT1615)</f>
        <v>0</v>
      </c>
      <c r="AV1615" s="304">
        <f ca="1">IF(AND(AR1615+AT1615&gt;0,AS1615+AU1615&gt;0),COUNTIF(AV$6:AV1614,"&gt;0")+1,0)</f>
        <v>0</v>
      </c>
    </row>
    <row r="1616" spans="41:48" x14ac:dyDescent="0.15">
      <c r="AO1616" s="304">
        <v>45</v>
      </c>
      <c r="AP1616" s="304">
        <v>3</v>
      </c>
      <c r="AQ1616" s="304">
        <v>3</v>
      </c>
      <c r="AR1616" s="306">
        <f ca="1">IF($AQ1616=1,IF(INDIRECT(ADDRESS(($AO1616-1)*3+$AP1616+5,$AQ1616+7))="",0,INDIRECT(ADDRESS(($AO1616-1)*3+$AP1616+5,$AQ1616+7))),IF(INDIRECT(ADDRESS(($AO1616-1)*3+$AP1616+5,$AQ1616+7))="",0,IF(COUNTIF(INDIRECT(ADDRESS(($AO1616-1)*36+($AP1616-1)*12+6,COLUMN())):INDIRECT(ADDRESS(($AO1616-1)*36+($AP1616-1)*12+$AQ1616+4,COLUMN())),INDIRECT(ADDRESS(($AO1616-1)*3+$AP1616+5,$AQ1616+7)))&gt;=1,0,INDIRECT(ADDRESS(($AO1616-1)*3+$AP1616+5,$AQ1616+7)))))</f>
        <v>0</v>
      </c>
      <c r="AS1616" s="304">
        <f ca="1">COUNTIF(INDIRECT("H"&amp;(ROW()+12*(($AO1616-1)*3+$AP1616)-ROW())/12+5):INDIRECT("S"&amp;(ROW()+12*(($AO1616-1)*3+$AP1616)-ROW())/12+5),AR1616)</f>
        <v>0</v>
      </c>
      <c r="AT1616" s="306">
        <f ca="1">IF($AQ1616=1,IF(INDIRECT(ADDRESS(($AO1616-1)*3+$AP1616+5,$AQ1616+20))="",0,INDIRECT(ADDRESS(($AO1616-1)*3+$AP1616+5,$AQ1616+20))),IF(INDIRECT(ADDRESS(($AO1616-1)*3+$AP1616+5,$AQ1616+20))="",0,IF(COUNTIF(INDIRECT(ADDRESS(($AO1616-1)*36+($AP1616-1)*12+6,COLUMN())):INDIRECT(ADDRESS(($AO1616-1)*36+($AP1616-1)*12+$AQ1616+4,COLUMN())),INDIRECT(ADDRESS(($AO1616-1)*3+$AP1616+5,$AQ1616+20)))&gt;=1,0,INDIRECT(ADDRESS(($AO1616-1)*3+$AP1616+5,$AQ1616+20)))))</f>
        <v>0</v>
      </c>
      <c r="AU1616" s="304">
        <f ca="1">COUNTIF(INDIRECT("U"&amp;(ROW()+12*(($AO1616-1)*3+$AP1616)-ROW())/12+5):INDIRECT("AF"&amp;(ROW()+12*(($AO1616-1)*3+$AP1616)-ROW())/12+5),AT1616)</f>
        <v>0</v>
      </c>
      <c r="AV1616" s="304">
        <f ca="1">IF(AND(AR1616+AT1616&gt;0,AS1616+AU1616&gt;0),COUNTIF(AV$6:AV1615,"&gt;0")+1,0)</f>
        <v>0</v>
      </c>
    </row>
    <row r="1617" spans="41:48" x14ac:dyDescent="0.15">
      <c r="AO1617" s="304">
        <v>45</v>
      </c>
      <c r="AP1617" s="304">
        <v>3</v>
      </c>
      <c r="AQ1617" s="304">
        <v>4</v>
      </c>
      <c r="AR1617" s="306">
        <f ca="1">IF($AQ1617=1,IF(INDIRECT(ADDRESS(($AO1617-1)*3+$AP1617+5,$AQ1617+7))="",0,INDIRECT(ADDRESS(($AO1617-1)*3+$AP1617+5,$AQ1617+7))),IF(INDIRECT(ADDRESS(($AO1617-1)*3+$AP1617+5,$AQ1617+7))="",0,IF(COUNTIF(INDIRECT(ADDRESS(($AO1617-1)*36+($AP1617-1)*12+6,COLUMN())):INDIRECT(ADDRESS(($AO1617-1)*36+($AP1617-1)*12+$AQ1617+4,COLUMN())),INDIRECT(ADDRESS(($AO1617-1)*3+$AP1617+5,$AQ1617+7)))&gt;=1,0,INDIRECT(ADDRESS(($AO1617-1)*3+$AP1617+5,$AQ1617+7)))))</f>
        <v>0</v>
      </c>
      <c r="AS1617" s="304">
        <f ca="1">COUNTIF(INDIRECT("H"&amp;(ROW()+12*(($AO1617-1)*3+$AP1617)-ROW())/12+5):INDIRECT("S"&amp;(ROW()+12*(($AO1617-1)*3+$AP1617)-ROW())/12+5),AR1617)</f>
        <v>0</v>
      </c>
      <c r="AT1617" s="306">
        <f ca="1">IF($AQ1617=1,IF(INDIRECT(ADDRESS(($AO1617-1)*3+$AP1617+5,$AQ1617+20))="",0,INDIRECT(ADDRESS(($AO1617-1)*3+$AP1617+5,$AQ1617+20))),IF(INDIRECT(ADDRESS(($AO1617-1)*3+$AP1617+5,$AQ1617+20))="",0,IF(COUNTIF(INDIRECT(ADDRESS(($AO1617-1)*36+($AP1617-1)*12+6,COLUMN())):INDIRECT(ADDRESS(($AO1617-1)*36+($AP1617-1)*12+$AQ1617+4,COLUMN())),INDIRECT(ADDRESS(($AO1617-1)*3+$AP1617+5,$AQ1617+20)))&gt;=1,0,INDIRECT(ADDRESS(($AO1617-1)*3+$AP1617+5,$AQ1617+20)))))</f>
        <v>0</v>
      </c>
      <c r="AU1617" s="304">
        <f ca="1">COUNTIF(INDIRECT("U"&amp;(ROW()+12*(($AO1617-1)*3+$AP1617)-ROW())/12+5):INDIRECT("AF"&amp;(ROW()+12*(($AO1617-1)*3+$AP1617)-ROW())/12+5),AT1617)</f>
        <v>0</v>
      </c>
      <c r="AV1617" s="304">
        <f ca="1">IF(AND(AR1617+AT1617&gt;0,AS1617+AU1617&gt;0),COUNTIF(AV$6:AV1616,"&gt;0")+1,0)</f>
        <v>0</v>
      </c>
    </row>
    <row r="1618" spans="41:48" x14ac:dyDescent="0.15">
      <c r="AO1618" s="304">
        <v>45</v>
      </c>
      <c r="AP1618" s="304">
        <v>3</v>
      </c>
      <c r="AQ1618" s="304">
        <v>5</v>
      </c>
      <c r="AR1618" s="306">
        <f ca="1">IF($AQ1618=1,IF(INDIRECT(ADDRESS(($AO1618-1)*3+$AP1618+5,$AQ1618+7))="",0,INDIRECT(ADDRESS(($AO1618-1)*3+$AP1618+5,$AQ1618+7))),IF(INDIRECT(ADDRESS(($AO1618-1)*3+$AP1618+5,$AQ1618+7))="",0,IF(COUNTIF(INDIRECT(ADDRESS(($AO1618-1)*36+($AP1618-1)*12+6,COLUMN())):INDIRECT(ADDRESS(($AO1618-1)*36+($AP1618-1)*12+$AQ1618+4,COLUMN())),INDIRECT(ADDRESS(($AO1618-1)*3+$AP1618+5,$AQ1618+7)))&gt;=1,0,INDIRECT(ADDRESS(($AO1618-1)*3+$AP1618+5,$AQ1618+7)))))</f>
        <v>0</v>
      </c>
      <c r="AS1618" s="304">
        <f ca="1">COUNTIF(INDIRECT("H"&amp;(ROW()+12*(($AO1618-1)*3+$AP1618)-ROW())/12+5):INDIRECT("S"&amp;(ROW()+12*(($AO1618-1)*3+$AP1618)-ROW())/12+5),AR1618)</f>
        <v>0</v>
      </c>
      <c r="AT1618" s="306">
        <f ca="1">IF($AQ1618=1,IF(INDIRECT(ADDRESS(($AO1618-1)*3+$AP1618+5,$AQ1618+20))="",0,INDIRECT(ADDRESS(($AO1618-1)*3+$AP1618+5,$AQ1618+20))),IF(INDIRECT(ADDRESS(($AO1618-1)*3+$AP1618+5,$AQ1618+20))="",0,IF(COUNTIF(INDIRECT(ADDRESS(($AO1618-1)*36+($AP1618-1)*12+6,COLUMN())):INDIRECT(ADDRESS(($AO1618-1)*36+($AP1618-1)*12+$AQ1618+4,COLUMN())),INDIRECT(ADDRESS(($AO1618-1)*3+$AP1618+5,$AQ1618+20)))&gt;=1,0,INDIRECT(ADDRESS(($AO1618-1)*3+$AP1618+5,$AQ1618+20)))))</f>
        <v>0</v>
      </c>
      <c r="AU1618" s="304">
        <f ca="1">COUNTIF(INDIRECT("U"&amp;(ROW()+12*(($AO1618-1)*3+$AP1618)-ROW())/12+5):INDIRECT("AF"&amp;(ROW()+12*(($AO1618-1)*3+$AP1618)-ROW())/12+5),AT1618)</f>
        <v>0</v>
      </c>
      <c r="AV1618" s="304">
        <f ca="1">IF(AND(AR1618+AT1618&gt;0,AS1618+AU1618&gt;0),COUNTIF(AV$6:AV1617,"&gt;0")+1,0)</f>
        <v>0</v>
      </c>
    </row>
    <row r="1619" spans="41:48" x14ac:dyDescent="0.15">
      <c r="AO1619" s="304">
        <v>45</v>
      </c>
      <c r="AP1619" s="304">
        <v>3</v>
      </c>
      <c r="AQ1619" s="304">
        <v>6</v>
      </c>
      <c r="AR1619" s="306">
        <f ca="1">IF($AQ1619=1,IF(INDIRECT(ADDRESS(($AO1619-1)*3+$AP1619+5,$AQ1619+7))="",0,INDIRECT(ADDRESS(($AO1619-1)*3+$AP1619+5,$AQ1619+7))),IF(INDIRECT(ADDRESS(($AO1619-1)*3+$AP1619+5,$AQ1619+7))="",0,IF(COUNTIF(INDIRECT(ADDRESS(($AO1619-1)*36+($AP1619-1)*12+6,COLUMN())):INDIRECT(ADDRESS(($AO1619-1)*36+($AP1619-1)*12+$AQ1619+4,COLUMN())),INDIRECT(ADDRESS(($AO1619-1)*3+$AP1619+5,$AQ1619+7)))&gt;=1,0,INDIRECT(ADDRESS(($AO1619-1)*3+$AP1619+5,$AQ1619+7)))))</f>
        <v>0</v>
      </c>
      <c r="AS1619" s="304">
        <f ca="1">COUNTIF(INDIRECT("H"&amp;(ROW()+12*(($AO1619-1)*3+$AP1619)-ROW())/12+5):INDIRECT("S"&amp;(ROW()+12*(($AO1619-1)*3+$AP1619)-ROW())/12+5),AR1619)</f>
        <v>0</v>
      </c>
      <c r="AT1619" s="306">
        <f ca="1">IF($AQ1619=1,IF(INDIRECT(ADDRESS(($AO1619-1)*3+$AP1619+5,$AQ1619+20))="",0,INDIRECT(ADDRESS(($AO1619-1)*3+$AP1619+5,$AQ1619+20))),IF(INDIRECT(ADDRESS(($AO1619-1)*3+$AP1619+5,$AQ1619+20))="",0,IF(COUNTIF(INDIRECT(ADDRESS(($AO1619-1)*36+($AP1619-1)*12+6,COLUMN())):INDIRECT(ADDRESS(($AO1619-1)*36+($AP1619-1)*12+$AQ1619+4,COLUMN())),INDIRECT(ADDRESS(($AO1619-1)*3+$AP1619+5,$AQ1619+20)))&gt;=1,0,INDIRECT(ADDRESS(($AO1619-1)*3+$AP1619+5,$AQ1619+20)))))</f>
        <v>0</v>
      </c>
      <c r="AU1619" s="304">
        <f ca="1">COUNTIF(INDIRECT("U"&amp;(ROW()+12*(($AO1619-1)*3+$AP1619)-ROW())/12+5):INDIRECT("AF"&amp;(ROW()+12*(($AO1619-1)*3+$AP1619)-ROW())/12+5),AT1619)</f>
        <v>0</v>
      </c>
      <c r="AV1619" s="304">
        <f ca="1">IF(AND(AR1619+AT1619&gt;0,AS1619+AU1619&gt;0),COUNTIF(AV$6:AV1618,"&gt;0")+1,0)</f>
        <v>0</v>
      </c>
    </row>
    <row r="1620" spans="41:48" x14ac:dyDescent="0.15">
      <c r="AO1620" s="304">
        <v>45</v>
      </c>
      <c r="AP1620" s="304">
        <v>3</v>
      </c>
      <c r="AQ1620" s="304">
        <v>7</v>
      </c>
      <c r="AR1620" s="306">
        <f ca="1">IF($AQ1620=1,IF(INDIRECT(ADDRESS(($AO1620-1)*3+$AP1620+5,$AQ1620+7))="",0,INDIRECT(ADDRESS(($AO1620-1)*3+$AP1620+5,$AQ1620+7))),IF(INDIRECT(ADDRESS(($AO1620-1)*3+$AP1620+5,$AQ1620+7))="",0,IF(COUNTIF(INDIRECT(ADDRESS(($AO1620-1)*36+($AP1620-1)*12+6,COLUMN())):INDIRECT(ADDRESS(($AO1620-1)*36+($AP1620-1)*12+$AQ1620+4,COLUMN())),INDIRECT(ADDRESS(($AO1620-1)*3+$AP1620+5,$AQ1620+7)))&gt;=1,0,INDIRECT(ADDRESS(($AO1620-1)*3+$AP1620+5,$AQ1620+7)))))</f>
        <v>0</v>
      </c>
      <c r="AS1620" s="304">
        <f ca="1">COUNTIF(INDIRECT("H"&amp;(ROW()+12*(($AO1620-1)*3+$AP1620)-ROW())/12+5):INDIRECT("S"&amp;(ROW()+12*(($AO1620-1)*3+$AP1620)-ROW())/12+5),AR1620)</f>
        <v>0</v>
      </c>
      <c r="AT1620" s="306">
        <f ca="1">IF($AQ1620=1,IF(INDIRECT(ADDRESS(($AO1620-1)*3+$AP1620+5,$AQ1620+20))="",0,INDIRECT(ADDRESS(($AO1620-1)*3+$AP1620+5,$AQ1620+20))),IF(INDIRECT(ADDRESS(($AO1620-1)*3+$AP1620+5,$AQ1620+20))="",0,IF(COUNTIF(INDIRECT(ADDRESS(($AO1620-1)*36+($AP1620-1)*12+6,COLUMN())):INDIRECT(ADDRESS(($AO1620-1)*36+($AP1620-1)*12+$AQ1620+4,COLUMN())),INDIRECT(ADDRESS(($AO1620-1)*3+$AP1620+5,$AQ1620+20)))&gt;=1,0,INDIRECT(ADDRESS(($AO1620-1)*3+$AP1620+5,$AQ1620+20)))))</f>
        <v>0</v>
      </c>
      <c r="AU1620" s="304">
        <f ca="1">COUNTIF(INDIRECT("U"&amp;(ROW()+12*(($AO1620-1)*3+$AP1620)-ROW())/12+5):INDIRECT("AF"&amp;(ROW()+12*(($AO1620-1)*3+$AP1620)-ROW())/12+5),AT1620)</f>
        <v>0</v>
      </c>
      <c r="AV1620" s="304">
        <f ca="1">IF(AND(AR1620+AT1620&gt;0,AS1620+AU1620&gt;0),COUNTIF(AV$6:AV1619,"&gt;0")+1,0)</f>
        <v>0</v>
      </c>
    </row>
    <row r="1621" spans="41:48" x14ac:dyDescent="0.15">
      <c r="AO1621" s="304">
        <v>45</v>
      </c>
      <c r="AP1621" s="304">
        <v>3</v>
      </c>
      <c r="AQ1621" s="304">
        <v>8</v>
      </c>
      <c r="AR1621" s="306">
        <f ca="1">IF($AQ1621=1,IF(INDIRECT(ADDRESS(($AO1621-1)*3+$AP1621+5,$AQ1621+7))="",0,INDIRECT(ADDRESS(($AO1621-1)*3+$AP1621+5,$AQ1621+7))),IF(INDIRECT(ADDRESS(($AO1621-1)*3+$AP1621+5,$AQ1621+7))="",0,IF(COUNTIF(INDIRECT(ADDRESS(($AO1621-1)*36+($AP1621-1)*12+6,COLUMN())):INDIRECT(ADDRESS(($AO1621-1)*36+($AP1621-1)*12+$AQ1621+4,COLUMN())),INDIRECT(ADDRESS(($AO1621-1)*3+$AP1621+5,$AQ1621+7)))&gt;=1,0,INDIRECT(ADDRESS(($AO1621-1)*3+$AP1621+5,$AQ1621+7)))))</f>
        <v>0</v>
      </c>
      <c r="AS1621" s="304">
        <f ca="1">COUNTIF(INDIRECT("H"&amp;(ROW()+12*(($AO1621-1)*3+$AP1621)-ROW())/12+5):INDIRECT("S"&amp;(ROW()+12*(($AO1621-1)*3+$AP1621)-ROW())/12+5),AR1621)</f>
        <v>0</v>
      </c>
      <c r="AT1621" s="306">
        <f ca="1">IF($AQ1621=1,IF(INDIRECT(ADDRESS(($AO1621-1)*3+$AP1621+5,$AQ1621+20))="",0,INDIRECT(ADDRESS(($AO1621-1)*3+$AP1621+5,$AQ1621+20))),IF(INDIRECT(ADDRESS(($AO1621-1)*3+$AP1621+5,$AQ1621+20))="",0,IF(COUNTIF(INDIRECT(ADDRESS(($AO1621-1)*36+($AP1621-1)*12+6,COLUMN())):INDIRECT(ADDRESS(($AO1621-1)*36+($AP1621-1)*12+$AQ1621+4,COLUMN())),INDIRECT(ADDRESS(($AO1621-1)*3+$AP1621+5,$AQ1621+20)))&gt;=1,0,INDIRECT(ADDRESS(($AO1621-1)*3+$AP1621+5,$AQ1621+20)))))</f>
        <v>0</v>
      </c>
      <c r="AU1621" s="304">
        <f ca="1">COUNTIF(INDIRECT("U"&amp;(ROW()+12*(($AO1621-1)*3+$AP1621)-ROW())/12+5):INDIRECT("AF"&amp;(ROW()+12*(($AO1621-1)*3+$AP1621)-ROW())/12+5),AT1621)</f>
        <v>0</v>
      </c>
      <c r="AV1621" s="304">
        <f ca="1">IF(AND(AR1621+AT1621&gt;0,AS1621+AU1621&gt;0),COUNTIF(AV$6:AV1620,"&gt;0")+1,0)</f>
        <v>0</v>
      </c>
    </row>
    <row r="1622" spans="41:48" x14ac:dyDescent="0.15">
      <c r="AO1622" s="304">
        <v>45</v>
      </c>
      <c r="AP1622" s="304">
        <v>3</v>
      </c>
      <c r="AQ1622" s="304">
        <v>9</v>
      </c>
      <c r="AR1622" s="306">
        <f ca="1">IF($AQ1622=1,IF(INDIRECT(ADDRESS(($AO1622-1)*3+$AP1622+5,$AQ1622+7))="",0,INDIRECT(ADDRESS(($AO1622-1)*3+$AP1622+5,$AQ1622+7))),IF(INDIRECT(ADDRESS(($AO1622-1)*3+$AP1622+5,$AQ1622+7))="",0,IF(COUNTIF(INDIRECT(ADDRESS(($AO1622-1)*36+($AP1622-1)*12+6,COLUMN())):INDIRECT(ADDRESS(($AO1622-1)*36+($AP1622-1)*12+$AQ1622+4,COLUMN())),INDIRECT(ADDRESS(($AO1622-1)*3+$AP1622+5,$AQ1622+7)))&gt;=1,0,INDIRECT(ADDRESS(($AO1622-1)*3+$AP1622+5,$AQ1622+7)))))</f>
        <v>0</v>
      </c>
      <c r="AS1622" s="304">
        <f ca="1">COUNTIF(INDIRECT("H"&amp;(ROW()+12*(($AO1622-1)*3+$AP1622)-ROW())/12+5):INDIRECT("S"&amp;(ROW()+12*(($AO1622-1)*3+$AP1622)-ROW())/12+5),AR1622)</f>
        <v>0</v>
      </c>
      <c r="AT1622" s="306">
        <f ca="1">IF($AQ1622=1,IF(INDIRECT(ADDRESS(($AO1622-1)*3+$AP1622+5,$AQ1622+20))="",0,INDIRECT(ADDRESS(($AO1622-1)*3+$AP1622+5,$AQ1622+20))),IF(INDIRECT(ADDRESS(($AO1622-1)*3+$AP1622+5,$AQ1622+20))="",0,IF(COUNTIF(INDIRECT(ADDRESS(($AO1622-1)*36+($AP1622-1)*12+6,COLUMN())):INDIRECT(ADDRESS(($AO1622-1)*36+($AP1622-1)*12+$AQ1622+4,COLUMN())),INDIRECT(ADDRESS(($AO1622-1)*3+$AP1622+5,$AQ1622+20)))&gt;=1,0,INDIRECT(ADDRESS(($AO1622-1)*3+$AP1622+5,$AQ1622+20)))))</f>
        <v>0</v>
      </c>
      <c r="AU1622" s="304">
        <f ca="1">COUNTIF(INDIRECT("U"&amp;(ROW()+12*(($AO1622-1)*3+$AP1622)-ROW())/12+5):INDIRECT("AF"&amp;(ROW()+12*(($AO1622-1)*3+$AP1622)-ROW())/12+5),AT1622)</f>
        <v>0</v>
      </c>
      <c r="AV1622" s="304">
        <f ca="1">IF(AND(AR1622+AT1622&gt;0,AS1622+AU1622&gt;0),COUNTIF(AV$6:AV1621,"&gt;0")+1,0)</f>
        <v>0</v>
      </c>
    </row>
    <row r="1623" spans="41:48" x14ac:dyDescent="0.15">
      <c r="AO1623" s="304">
        <v>45</v>
      </c>
      <c r="AP1623" s="304">
        <v>3</v>
      </c>
      <c r="AQ1623" s="304">
        <v>10</v>
      </c>
      <c r="AR1623" s="306">
        <f ca="1">IF($AQ1623=1,IF(INDIRECT(ADDRESS(($AO1623-1)*3+$AP1623+5,$AQ1623+7))="",0,INDIRECT(ADDRESS(($AO1623-1)*3+$AP1623+5,$AQ1623+7))),IF(INDIRECT(ADDRESS(($AO1623-1)*3+$AP1623+5,$AQ1623+7))="",0,IF(COUNTIF(INDIRECT(ADDRESS(($AO1623-1)*36+($AP1623-1)*12+6,COLUMN())):INDIRECT(ADDRESS(($AO1623-1)*36+($AP1623-1)*12+$AQ1623+4,COLUMN())),INDIRECT(ADDRESS(($AO1623-1)*3+$AP1623+5,$AQ1623+7)))&gt;=1,0,INDIRECT(ADDRESS(($AO1623-1)*3+$AP1623+5,$AQ1623+7)))))</f>
        <v>0</v>
      </c>
      <c r="AS1623" s="304">
        <f ca="1">COUNTIF(INDIRECT("H"&amp;(ROW()+12*(($AO1623-1)*3+$AP1623)-ROW())/12+5):INDIRECT("S"&amp;(ROW()+12*(($AO1623-1)*3+$AP1623)-ROW())/12+5),AR1623)</f>
        <v>0</v>
      </c>
      <c r="AT1623" s="306">
        <f ca="1">IF($AQ1623=1,IF(INDIRECT(ADDRESS(($AO1623-1)*3+$AP1623+5,$AQ1623+20))="",0,INDIRECT(ADDRESS(($AO1623-1)*3+$AP1623+5,$AQ1623+20))),IF(INDIRECT(ADDRESS(($AO1623-1)*3+$AP1623+5,$AQ1623+20))="",0,IF(COUNTIF(INDIRECT(ADDRESS(($AO1623-1)*36+($AP1623-1)*12+6,COLUMN())):INDIRECT(ADDRESS(($AO1623-1)*36+($AP1623-1)*12+$AQ1623+4,COLUMN())),INDIRECT(ADDRESS(($AO1623-1)*3+$AP1623+5,$AQ1623+20)))&gt;=1,0,INDIRECT(ADDRESS(($AO1623-1)*3+$AP1623+5,$AQ1623+20)))))</f>
        <v>0</v>
      </c>
      <c r="AU1623" s="304">
        <f ca="1">COUNTIF(INDIRECT("U"&amp;(ROW()+12*(($AO1623-1)*3+$AP1623)-ROW())/12+5):INDIRECT("AF"&amp;(ROW()+12*(($AO1623-1)*3+$AP1623)-ROW())/12+5),AT1623)</f>
        <v>0</v>
      </c>
      <c r="AV1623" s="304">
        <f ca="1">IF(AND(AR1623+AT1623&gt;0,AS1623+AU1623&gt;0),COUNTIF(AV$6:AV1622,"&gt;0")+1,0)</f>
        <v>0</v>
      </c>
    </row>
    <row r="1624" spans="41:48" x14ac:dyDescent="0.15">
      <c r="AO1624" s="304">
        <v>45</v>
      </c>
      <c r="AP1624" s="304">
        <v>3</v>
      </c>
      <c r="AQ1624" s="304">
        <v>11</v>
      </c>
      <c r="AR1624" s="306">
        <f ca="1">IF($AQ1624=1,IF(INDIRECT(ADDRESS(($AO1624-1)*3+$AP1624+5,$AQ1624+7))="",0,INDIRECT(ADDRESS(($AO1624-1)*3+$AP1624+5,$AQ1624+7))),IF(INDIRECT(ADDRESS(($AO1624-1)*3+$AP1624+5,$AQ1624+7))="",0,IF(COUNTIF(INDIRECT(ADDRESS(($AO1624-1)*36+($AP1624-1)*12+6,COLUMN())):INDIRECT(ADDRESS(($AO1624-1)*36+($AP1624-1)*12+$AQ1624+4,COLUMN())),INDIRECT(ADDRESS(($AO1624-1)*3+$AP1624+5,$AQ1624+7)))&gt;=1,0,INDIRECT(ADDRESS(($AO1624-1)*3+$AP1624+5,$AQ1624+7)))))</f>
        <v>0</v>
      </c>
      <c r="AS1624" s="304">
        <f ca="1">COUNTIF(INDIRECT("H"&amp;(ROW()+12*(($AO1624-1)*3+$AP1624)-ROW())/12+5):INDIRECT("S"&amp;(ROW()+12*(($AO1624-1)*3+$AP1624)-ROW())/12+5),AR1624)</f>
        <v>0</v>
      </c>
      <c r="AT1624" s="306">
        <f ca="1">IF($AQ1624=1,IF(INDIRECT(ADDRESS(($AO1624-1)*3+$AP1624+5,$AQ1624+20))="",0,INDIRECT(ADDRESS(($AO1624-1)*3+$AP1624+5,$AQ1624+20))),IF(INDIRECT(ADDRESS(($AO1624-1)*3+$AP1624+5,$AQ1624+20))="",0,IF(COUNTIF(INDIRECT(ADDRESS(($AO1624-1)*36+($AP1624-1)*12+6,COLUMN())):INDIRECT(ADDRESS(($AO1624-1)*36+($AP1624-1)*12+$AQ1624+4,COLUMN())),INDIRECT(ADDRESS(($AO1624-1)*3+$AP1624+5,$AQ1624+20)))&gt;=1,0,INDIRECT(ADDRESS(($AO1624-1)*3+$AP1624+5,$AQ1624+20)))))</f>
        <v>0</v>
      </c>
      <c r="AU1624" s="304">
        <f ca="1">COUNTIF(INDIRECT("U"&amp;(ROW()+12*(($AO1624-1)*3+$AP1624)-ROW())/12+5):INDIRECT("AF"&amp;(ROW()+12*(($AO1624-1)*3+$AP1624)-ROW())/12+5),AT1624)</f>
        <v>0</v>
      </c>
      <c r="AV1624" s="304">
        <f ca="1">IF(AND(AR1624+AT1624&gt;0,AS1624+AU1624&gt;0),COUNTIF(AV$6:AV1623,"&gt;0")+1,0)</f>
        <v>0</v>
      </c>
    </row>
    <row r="1625" spans="41:48" x14ac:dyDescent="0.15">
      <c r="AO1625" s="304">
        <v>45</v>
      </c>
      <c r="AP1625" s="304">
        <v>3</v>
      </c>
      <c r="AQ1625" s="304">
        <v>12</v>
      </c>
      <c r="AR1625" s="306">
        <f ca="1">IF($AQ1625=1,IF(INDIRECT(ADDRESS(($AO1625-1)*3+$AP1625+5,$AQ1625+7))="",0,INDIRECT(ADDRESS(($AO1625-1)*3+$AP1625+5,$AQ1625+7))),IF(INDIRECT(ADDRESS(($AO1625-1)*3+$AP1625+5,$AQ1625+7))="",0,IF(COUNTIF(INDIRECT(ADDRESS(($AO1625-1)*36+($AP1625-1)*12+6,COLUMN())):INDIRECT(ADDRESS(($AO1625-1)*36+($AP1625-1)*12+$AQ1625+4,COLUMN())),INDIRECT(ADDRESS(($AO1625-1)*3+$AP1625+5,$AQ1625+7)))&gt;=1,0,INDIRECT(ADDRESS(($AO1625-1)*3+$AP1625+5,$AQ1625+7)))))</f>
        <v>0</v>
      </c>
      <c r="AS1625" s="304">
        <f ca="1">COUNTIF(INDIRECT("H"&amp;(ROW()+12*(($AO1625-1)*3+$AP1625)-ROW())/12+5):INDIRECT("S"&amp;(ROW()+12*(($AO1625-1)*3+$AP1625)-ROW())/12+5),AR1625)</f>
        <v>0</v>
      </c>
      <c r="AT1625" s="306">
        <f ca="1">IF($AQ1625=1,IF(INDIRECT(ADDRESS(($AO1625-1)*3+$AP1625+5,$AQ1625+20))="",0,INDIRECT(ADDRESS(($AO1625-1)*3+$AP1625+5,$AQ1625+20))),IF(INDIRECT(ADDRESS(($AO1625-1)*3+$AP1625+5,$AQ1625+20))="",0,IF(COUNTIF(INDIRECT(ADDRESS(($AO1625-1)*36+($AP1625-1)*12+6,COLUMN())):INDIRECT(ADDRESS(($AO1625-1)*36+($AP1625-1)*12+$AQ1625+4,COLUMN())),INDIRECT(ADDRESS(($AO1625-1)*3+$AP1625+5,$AQ1625+20)))&gt;=1,0,INDIRECT(ADDRESS(($AO1625-1)*3+$AP1625+5,$AQ1625+20)))))</f>
        <v>0</v>
      </c>
      <c r="AU1625" s="304">
        <f ca="1">COUNTIF(INDIRECT("U"&amp;(ROW()+12*(($AO1625-1)*3+$AP1625)-ROW())/12+5):INDIRECT("AF"&amp;(ROW()+12*(($AO1625-1)*3+$AP1625)-ROW())/12+5),AT1625)</f>
        <v>0</v>
      </c>
      <c r="AV1625" s="304">
        <f ca="1">IF(AND(AR1625+AT1625&gt;0,AS1625+AU1625&gt;0),COUNTIF(AV$6:AV1624,"&gt;0")+1,0)</f>
        <v>0</v>
      </c>
    </row>
    <row r="1626" spans="41:48" x14ac:dyDescent="0.15">
      <c r="AO1626" s="304">
        <v>46</v>
      </c>
      <c r="AP1626" s="304">
        <v>1</v>
      </c>
      <c r="AQ1626" s="304">
        <v>1</v>
      </c>
      <c r="AR1626" s="306">
        <f ca="1">IF($AQ1626=1,IF(INDIRECT(ADDRESS(($AO1626-1)*3+$AP1626+5,$AQ1626+7))="",0,INDIRECT(ADDRESS(($AO1626-1)*3+$AP1626+5,$AQ1626+7))),IF(INDIRECT(ADDRESS(($AO1626-1)*3+$AP1626+5,$AQ1626+7))="",0,IF(COUNTIF(INDIRECT(ADDRESS(($AO1626-1)*36+($AP1626-1)*12+6,COLUMN())):INDIRECT(ADDRESS(($AO1626-1)*36+($AP1626-1)*12+$AQ1626+4,COLUMN())),INDIRECT(ADDRESS(($AO1626-1)*3+$AP1626+5,$AQ1626+7)))&gt;=1,0,INDIRECT(ADDRESS(($AO1626-1)*3+$AP1626+5,$AQ1626+7)))))</f>
        <v>0</v>
      </c>
      <c r="AS1626" s="304">
        <f ca="1">COUNTIF(INDIRECT("H"&amp;(ROW()+12*(($AO1626-1)*3+$AP1626)-ROW())/12+5):INDIRECT("S"&amp;(ROW()+12*(($AO1626-1)*3+$AP1626)-ROW())/12+5),AR1626)</f>
        <v>0</v>
      </c>
      <c r="AT1626" s="306">
        <f ca="1">IF($AQ1626=1,IF(INDIRECT(ADDRESS(($AO1626-1)*3+$AP1626+5,$AQ1626+20))="",0,INDIRECT(ADDRESS(($AO1626-1)*3+$AP1626+5,$AQ1626+20))),IF(INDIRECT(ADDRESS(($AO1626-1)*3+$AP1626+5,$AQ1626+20))="",0,IF(COUNTIF(INDIRECT(ADDRESS(($AO1626-1)*36+($AP1626-1)*12+6,COLUMN())):INDIRECT(ADDRESS(($AO1626-1)*36+($AP1626-1)*12+$AQ1626+4,COLUMN())),INDIRECT(ADDRESS(($AO1626-1)*3+$AP1626+5,$AQ1626+20)))&gt;=1,0,INDIRECT(ADDRESS(($AO1626-1)*3+$AP1626+5,$AQ1626+20)))))</f>
        <v>0</v>
      </c>
      <c r="AU1626" s="304">
        <f ca="1">COUNTIF(INDIRECT("U"&amp;(ROW()+12*(($AO1626-1)*3+$AP1626)-ROW())/12+5):INDIRECT("AF"&amp;(ROW()+12*(($AO1626-1)*3+$AP1626)-ROW())/12+5),AT1626)</f>
        <v>0</v>
      </c>
      <c r="AV1626" s="304">
        <f ca="1">IF(AND(AR1626+AT1626&gt;0,AS1626+AU1626&gt;0),COUNTIF(AV$6:AV1625,"&gt;0")+1,0)</f>
        <v>0</v>
      </c>
    </row>
    <row r="1627" spans="41:48" x14ac:dyDescent="0.15">
      <c r="AO1627" s="304">
        <v>46</v>
      </c>
      <c r="AP1627" s="304">
        <v>1</v>
      </c>
      <c r="AQ1627" s="304">
        <v>2</v>
      </c>
      <c r="AR1627" s="306">
        <f ca="1">IF($AQ1627=1,IF(INDIRECT(ADDRESS(($AO1627-1)*3+$AP1627+5,$AQ1627+7))="",0,INDIRECT(ADDRESS(($AO1627-1)*3+$AP1627+5,$AQ1627+7))),IF(INDIRECT(ADDRESS(($AO1627-1)*3+$AP1627+5,$AQ1627+7))="",0,IF(COUNTIF(INDIRECT(ADDRESS(($AO1627-1)*36+($AP1627-1)*12+6,COLUMN())):INDIRECT(ADDRESS(($AO1627-1)*36+($AP1627-1)*12+$AQ1627+4,COLUMN())),INDIRECT(ADDRESS(($AO1627-1)*3+$AP1627+5,$AQ1627+7)))&gt;=1,0,INDIRECT(ADDRESS(($AO1627-1)*3+$AP1627+5,$AQ1627+7)))))</f>
        <v>0</v>
      </c>
      <c r="AS1627" s="304">
        <f ca="1">COUNTIF(INDIRECT("H"&amp;(ROW()+12*(($AO1627-1)*3+$AP1627)-ROW())/12+5):INDIRECT("S"&amp;(ROW()+12*(($AO1627-1)*3+$AP1627)-ROW())/12+5),AR1627)</f>
        <v>0</v>
      </c>
      <c r="AT1627" s="306">
        <f ca="1">IF($AQ1627=1,IF(INDIRECT(ADDRESS(($AO1627-1)*3+$AP1627+5,$AQ1627+20))="",0,INDIRECT(ADDRESS(($AO1627-1)*3+$AP1627+5,$AQ1627+20))),IF(INDIRECT(ADDRESS(($AO1627-1)*3+$AP1627+5,$AQ1627+20))="",0,IF(COUNTIF(INDIRECT(ADDRESS(($AO1627-1)*36+($AP1627-1)*12+6,COLUMN())):INDIRECT(ADDRESS(($AO1627-1)*36+($AP1627-1)*12+$AQ1627+4,COLUMN())),INDIRECT(ADDRESS(($AO1627-1)*3+$AP1627+5,$AQ1627+20)))&gt;=1,0,INDIRECT(ADDRESS(($AO1627-1)*3+$AP1627+5,$AQ1627+20)))))</f>
        <v>0</v>
      </c>
      <c r="AU1627" s="304">
        <f ca="1">COUNTIF(INDIRECT("U"&amp;(ROW()+12*(($AO1627-1)*3+$AP1627)-ROW())/12+5):INDIRECT("AF"&amp;(ROW()+12*(($AO1627-1)*3+$AP1627)-ROW())/12+5),AT1627)</f>
        <v>0</v>
      </c>
      <c r="AV1627" s="304">
        <f ca="1">IF(AND(AR1627+AT1627&gt;0,AS1627+AU1627&gt;0),COUNTIF(AV$6:AV1626,"&gt;0")+1,0)</f>
        <v>0</v>
      </c>
    </row>
    <row r="1628" spans="41:48" x14ac:dyDescent="0.15">
      <c r="AO1628" s="304">
        <v>46</v>
      </c>
      <c r="AP1628" s="304">
        <v>1</v>
      </c>
      <c r="AQ1628" s="304">
        <v>3</v>
      </c>
      <c r="AR1628" s="306">
        <f ca="1">IF($AQ1628=1,IF(INDIRECT(ADDRESS(($AO1628-1)*3+$AP1628+5,$AQ1628+7))="",0,INDIRECT(ADDRESS(($AO1628-1)*3+$AP1628+5,$AQ1628+7))),IF(INDIRECT(ADDRESS(($AO1628-1)*3+$AP1628+5,$AQ1628+7))="",0,IF(COUNTIF(INDIRECT(ADDRESS(($AO1628-1)*36+($AP1628-1)*12+6,COLUMN())):INDIRECT(ADDRESS(($AO1628-1)*36+($AP1628-1)*12+$AQ1628+4,COLUMN())),INDIRECT(ADDRESS(($AO1628-1)*3+$AP1628+5,$AQ1628+7)))&gt;=1,0,INDIRECT(ADDRESS(($AO1628-1)*3+$AP1628+5,$AQ1628+7)))))</f>
        <v>0</v>
      </c>
      <c r="AS1628" s="304">
        <f ca="1">COUNTIF(INDIRECT("H"&amp;(ROW()+12*(($AO1628-1)*3+$AP1628)-ROW())/12+5):INDIRECT("S"&amp;(ROW()+12*(($AO1628-1)*3+$AP1628)-ROW())/12+5),AR1628)</f>
        <v>0</v>
      </c>
      <c r="AT1628" s="306">
        <f ca="1">IF($AQ1628=1,IF(INDIRECT(ADDRESS(($AO1628-1)*3+$AP1628+5,$AQ1628+20))="",0,INDIRECT(ADDRESS(($AO1628-1)*3+$AP1628+5,$AQ1628+20))),IF(INDIRECT(ADDRESS(($AO1628-1)*3+$AP1628+5,$AQ1628+20))="",0,IF(COUNTIF(INDIRECT(ADDRESS(($AO1628-1)*36+($AP1628-1)*12+6,COLUMN())):INDIRECT(ADDRESS(($AO1628-1)*36+($AP1628-1)*12+$AQ1628+4,COLUMN())),INDIRECT(ADDRESS(($AO1628-1)*3+$AP1628+5,$AQ1628+20)))&gt;=1,0,INDIRECT(ADDRESS(($AO1628-1)*3+$AP1628+5,$AQ1628+20)))))</f>
        <v>0</v>
      </c>
      <c r="AU1628" s="304">
        <f ca="1">COUNTIF(INDIRECT("U"&amp;(ROW()+12*(($AO1628-1)*3+$AP1628)-ROW())/12+5):INDIRECT("AF"&amp;(ROW()+12*(($AO1628-1)*3+$AP1628)-ROW())/12+5),AT1628)</f>
        <v>0</v>
      </c>
      <c r="AV1628" s="304">
        <f ca="1">IF(AND(AR1628+AT1628&gt;0,AS1628+AU1628&gt;0),COUNTIF(AV$6:AV1627,"&gt;0")+1,0)</f>
        <v>0</v>
      </c>
    </row>
    <row r="1629" spans="41:48" x14ac:dyDescent="0.15">
      <c r="AO1629" s="304">
        <v>46</v>
      </c>
      <c r="AP1629" s="304">
        <v>1</v>
      </c>
      <c r="AQ1629" s="304">
        <v>4</v>
      </c>
      <c r="AR1629" s="306">
        <f ca="1">IF($AQ1629=1,IF(INDIRECT(ADDRESS(($AO1629-1)*3+$AP1629+5,$AQ1629+7))="",0,INDIRECT(ADDRESS(($AO1629-1)*3+$AP1629+5,$AQ1629+7))),IF(INDIRECT(ADDRESS(($AO1629-1)*3+$AP1629+5,$AQ1629+7))="",0,IF(COUNTIF(INDIRECT(ADDRESS(($AO1629-1)*36+($AP1629-1)*12+6,COLUMN())):INDIRECT(ADDRESS(($AO1629-1)*36+($AP1629-1)*12+$AQ1629+4,COLUMN())),INDIRECT(ADDRESS(($AO1629-1)*3+$AP1629+5,$AQ1629+7)))&gt;=1,0,INDIRECT(ADDRESS(($AO1629-1)*3+$AP1629+5,$AQ1629+7)))))</f>
        <v>0</v>
      </c>
      <c r="AS1629" s="304">
        <f ca="1">COUNTIF(INDIRECT("H"&amp;(ROW()+12*(($AO1629-1)*3+$AP1629)-ROW())/12+5):INDIRECT("S"&amp;(ROW()+12*(($AO1629-1)*3+$AP1629)-ROW())/12+5),AR1629)</f>
        <v>0</v>
      </c>
      <c r="AT1629" s="306">
        <f ca="1">IF($AQ1629=1,IF(INDIRECT(ADDRESS(($AO1629-1)*3+$AP1629+5,$AQ1629+20))="",0,INDIRECT(ADDRESS(($AO1629-1)*3+$AP1629+5,$AQ1629+20))),IF(INDIRECT(ADDRESS(($AO1629-1)*3+$AP1629+5,$AQ1629+20))="",0,IF(COUNTIF(INDIRECT(ADDRESS(($AO1629-1)*36+($AP1629-1)*12+6,COLUMN())):INDIRECT(ADDRESS(($AO1629-1)*36+($AP1629-1)*12+$AQ1629+4,COLUMN())),INDIRECT(ADDRESS(($AO1629-1)*3+$AP1629+5,$AQ1629+20)))&gt;=1,0,INDIRECT(ADDRESS(($AO1629-1)*3+$AP1629+5,$AQ1629+20)))))</f>
        <v>0</v>
      </c>
      <c r="AU1629" s="304">
        <f ca="1">COUNTIF(INDIRECT("U"&amp;(ROW()+12*(($AO1629-1)*3+$AP1629)-ROW())/12+5):INDIRECT("AF"&amp;(ROW()+12*(($AO1629-1)*3+$AP1629)-ROW())/12+5),AT1629)</f>
        <v>0</v>
      </c>
      <c r="AV1629" s="304">
        <f ca="1">IF(AND(AR1629+AT1629&gt;0,AS1629+AU1629&gt;0),COUNTIF(AV$6:AV1628,"&gt;0")+1,0)</f>
        <v>0</v>
      </c>
    </row>
    <row r="1630" spans="41:48" x14ac:dyDescent="0.15">
      <c r="AO1630" s="304">
        <v>46</v>
      </c>
      <c r="AP1630" s="304">
        <v>1</v>
      </c>
      <c r="AQ1630" s="304">
        <v>5</v>
      </c>
      <c r="AR1630" s="306">
        <f ca="1">IF($AQ1630=1,IF(INDIRECT(ADDRESS(($AO1630-1)*3+$AP1630+5,$AQ1630+7))="",0,INDIRECT(ADDRESS(($AO1630-1)*3+$AP1630+5,$AQ1630+7))),IF(INDIRECT(ADDRESS(($AO1630-1)*3+$AP1630+5,$AQ1630+7))="",0,IF(COUNTIF(INDIRECT(ADDRESS(($AO1630-1)*36+($AP1630-1)*12+6,COLUMN())):INDIRECT(ADDRESS(($AO1630-1)*36+($AP1630-1)*12+$AQ1630+4,COLUMN())),INDIRECT(ADDRESS(($AO1630-1)*3+$AP1630+5,$AQ1630+7)))&gt;=1,0,INDIRECT(ADDRESS(($AO1630-1)*3+$AP1630+5,$AQ1630+7)))))</f>
        <v>0</v>
      </c>
      <c r="AS1630" s="304">
        <f ca="1">COUNTIF(INDIRECT("H"&amp;(ROW()+12*(($AO1630-1)*3+$AP1630)-ROW())/12+5):INDIRECT("S"&amp;(ROW()+12*(($AO1630-1)*3+$AP1630)-ROW())/12+5),AR1630)</f>
        <v>0</v>
      </c>
      <c r="AT1630" s="306">
        <f ca="1">IF($AQ1630=1,IF(INDIRECT(ADDRESS(($AO1630-1)*3+$AP1630+5,$AQ1630+20))="",0,INDIRECT(ADDRESS(($AO1630-1)*3+$AP1630+5,$AQ1630+20))),IF(INDIRECT(ADDRESS(($AO1630-1)*3+$AP1630+5,$AQ1630+20))="",0,IF(COUNTIF(INDIRECT(ADDRESS(($AO1630-1)*36+($AP1630-1)*12+6,COLUMN())):INDIRECT(ADDRESS(($AO1630-1)*36+($AP1630-1)*12+$AQ1630+4,COLUMN())),INDIRECT(ADDRESS(($AO1630-1)*3+$AP1630+5,$AQ1630+20)))&gt;=1,0,INDIRECT(ADDRESS(($AO1630-1)*3+$AP1630+5,$AQ1630+20)))))</f>
        <v>0</v>
      </c>
      <c r="AU1630" s="304">
        <f ca="1">COUNTIF(INDIRECT("U"&amp;(ROW()+12*(($AO1630-1)*3+$AP1630)-ROW())/12+5):INDIRECT("AF"&amp;(ROW()+12*(($AO1630-1)*3+$AP1630)-ROW())/12+5),AT1630)</f>
        <v>0</v>
      </c>
      <c r="AV1630" s="304">
        <f ca="1">IF(AND(AR1630+AT1630&gt;0,AS1630+AU1630&gt;0),COUNTIF(AV$6:AV1629,"&gt;0")+1,0)</f>
        <v>0</v>
      </c>
    </row>
    <row r="1631" spans="41:48" x14ac:dyDescent="0.15">
      <c r="AO1631" s="304">
        <v>46</v>
      </c>
      <c r="AP1631" s="304">
        <v>1</v>
      </c>
      <c r="AQ1631" s="304">
        <v>6</v>
      </c>
      <c r="AR1631" s="306">
        <f ca="1">IF($AQ1631=1,IF(INDIRECT(ADDRESS(($AO1631-1)*3+$AP1631+5,$AQ1631+7))="",0,INDIRECT(ADDRESS(($AO1631-1)*3+$AP1631+5,$AQ1631+7))),IF(INDIRECT(ADDRESS(($AO1631-1)*3+$AP1631+5,$AQ1631+7))="",0,IF(COUNTIF(INDIRECT(ADDRESS(($AO1631-1)*36+($AP1631-1)*12+6,COLUMN())):INDIRECT(ADDRESS(($AO1631-1)*36+($AP1631-1)*12+$AQ1631+4,COLUMN())),INDIRECT(ADDRESS(($AO1631-1)*3+$AP1631+5,$AQ1631+7)))&gt;=1,0,INDIRECT(ADDRESS(($AO1631-1)*3+$AP1631+5,$AQ1631+7)))))</f>
        <v>0</v>
      </c>
      <c r="AS1631" s="304">
        <f ca="1">COUNTIF(INDIRECT("H"&amp;(ROW()+12*(($AO1631-1)*3+$AP1631)-ROW())/12+5):INDIRECT("S"&amp;(ROW()+12*(($AO1631-1)*3+$AP1631)-ROW())/12+5),AR1631)</f>
        <v>0</v>
      </c>
      <c r="AT1631" s="306">
        <f ca="1">IF($AQ1631=1,IF(INDIRECT(ADDRESS(($AO1631-1)*3+$AP1631+5,$AQ1631+20))="",0,INDIRECT(ADDRESS(($AO1631-1)*3+$AP1631+5,$AQ1631+20))),IF(INDIRECT(ADDRESS(($AO1631-1)*3+$AP1631+5,$AQ1631+20))="",0,IF(COUNTIF(INDIRECT(ADDRESS(($AO1631-1)*36+($AP1631-1)*12+6,COLUMN())):INDIRECT(ADDRESS(($AO1631-1)*36+($AP1631-1)*12+$AQ1631+4,COLUMN())),INDIRECT(ADDRESS(($AO1631-1)*3+$AP1631+5,$AQ1631+20)))&gt;=1,0,INDIRECT(ADDRESS(($AO1631-1)*3+$AP1631+5,$AQ1631+20)))))</f>
        <v>0</v>
      </c>
      <c r="AU1631" s="304">
        <f ca="1">COUNTIF(INDIRECT("U"&amp;(ROW()+12*(($AO1631-1)*3+$AP1631)-ROW())/12+5):INDIRECT("AF"&amp;(ROW()+12*(($AO1631-1)*3+$AP1631)-ROW())/12+5),AT1631)</f>
        <v>0</v>
      </c>
      <c r="AV1631" s="304">
        <f ca="1">IF(AND(AR1631+AT1631&gt;0,AS1631+AU1631&gt;0),COUNTIF(AV$6:AV1630,"&gt;0")+1,0)</f>
        <v>0</v>
      </c>
    </row>
    <row r="1632" spans="41:48" x14ac:dyDescent="0.15">
      <c r="AO1632" s="304">
        <v>46</v>
      </c>
      <c r="AP1632" s="304">
        <v>1</v>
      </c>
      <c r="AQ1632" s="304">
        <v>7</v>
      </c>
      <c r="AR1632" s="306">
        <f ca="1">IF($AQ1632=1,IF(INDIRECT(ADDRESS(($AO1632-1)*3+$AP1632+5,$AQ1632+7))="",0,INDIRECT(ADDRESS(($AO1632-1)*3+$AP1632+5,$AQ1632+7))),IF(INDIRECT(ADDRESS(($AO1632-1)*3+$AP1632+5,$AQ1632+7))="",0,IF(COUNTIF(INDIRECT(ADDRESS(($AO1632-1)*36+($AP1632-1)*12+6,COLUMN())):INDIRECT(ADDRESS(($AO1632-1)*36+($AP1632-1)*12+$AQ1632+4,COLUMN())),INDIRECT(ADDRESS(($AO1632-1)*3+$AP1632+5,$AQ1632+7)))&gt;=1,0,INDIRECT(ADDRESS(($AO1632-1)*3+$AP1632+5,$AQ1632+7)))))</f>
        <v>0</v>
      </c>
      <c r="AS1632" s="304">
        <f ca="1">COUNTIF(INDIRECT("H"&amp;(ROW()+12*(($AO1632-1)*3+$AP1632)-ROW())/12+5):INDIRECT("S"&amp;(ROW()+12*(($AO1632-1)*3+$AP1632)-ROW())/12+5),AR1632)</f>
        <v>0</v>
      </c>
      <c r="AT1632" s="306">
        <f ca="1">IF($AQ1632=1,IF(INDIRECT(ADDRESS(($AO1632-1)*3+$AP1632+5,$AQ1632+20))="",0,INDIRECT(ADDRESS(($AO1632-1)*3+$AP1632+5,$AQ1632+20))),IF(INDIRECT(ADDRESS(($AO1632-1)*3+$AP1632+5,$AQ1632+20))="",0,IF(COUNTIF(INDIRECT(ADDRESS(($AO1632-1)*36+($AP1632-1)*12+6,COLUMN())):INDIRECT(ADDRESS(($AO1632-1)*36+($AP1632-1)*12+$AQ1632+4,COLUMN())),INDIRECT(ADDRESS(($AO1632-1)*3+$AP1632+5,$AQ1632+20)))&gt;=1,0,INDIRECT(ADDRESS(($AO1632-1)*3+$AP1632+5,$AQ1632+20)))))</f>
        <v>0</v>
      </c>
      <c r="AU1632" s="304">
        <f ca="1">COUNTIF(INDIRECT("U"&amp;(ROW()+12*(($AO1632-1)*3+$AP1632)-ROW())/12+5):INDIRECT("AF"&amp;(ROW()+12*(($AO1632-1)*3+$AP1632)-ROW())/12+5),AT1632)</f>
        <v>0</v>
      </c>
      <c r="AV1632" s="304">
        <f ca="1">IF(AND(AR1632+AT1632&gt;0,AS1632+AU1632&gt;0),COUNTIF(AV$6:AV1631,"&gt;0")+1,0)</f>
        <v>0</v>
      </c>
    </row>
    <row r="1633" spans="41:48" x14ac:dyDescent="0.15">
      <c r="AO1633" s="304">
        <v>46</v>
      </c>
      <c r="AP1633" s="304">
        <v>1</v>
      </c>
      <c r="AQ1633" s="304">
        <v>8</v>
      </c>
      <c r="AR1633" s="306">
        <f ca="1">IF($AQ1633=1,IF(INDIRECT(ADDRESS(($AO1633-1)*3+$AP1633+5,$AQ1633+7))="",0,INDIRECT(ADDRESS(($AO1633-1)*3+$AP1633+5,$AQ1633+7))),IF(INDIRECT(ADDRESS(($AO1633-1)*3+$AP1633+5,$AQ1633+7))="",0,IF(COUNTIF(INDIRECT(ADDRESS(($AO1633-1)*36+($AP1633-1)*12+6,COLUMN())):INDIRECT(ADDRESS(($AO1633-1)*36+($AP1633-1)*12+$AQ1633+4,COLUMN())),INDIRECT(ADDRESS(($AO1633-1)*3+$AP1633+5,$AQ1633+7)))&gt;=1,0,INDIRECT(ADDRESS(($AO1633-1)*3+$AP1633+5,$AQ1633+7)))))</f>
        <v>0</v>
      </c>
      <c r="AS1633" s="304">
        <f ca="1">COUNTIF(INDIRECT("H"&amp;(ROW()+12*(($AO1633-1)*3+$AP1633)-ROW())/12+5):INDIRECT("S"&amp;(ROW()+12*(($AO1633-1)*3+$AP1633)-ROW())/12+5),AR1633)</f>
        <v>0</v>
      </c>
      <c r="AT1633" s="306">
        <f ca="1">IF($AQ1633=1,IF(INDIRECT(ADDRESS(($AO1633-1)*3+$AP1633+5,$AQ1633+20))="",0,INDIRECT(ADDRESS(($AO1633-1)*3+$AP1633+5,$AQ1633+20))),IF(INDIRECT(ADDRESS(($AO1633-1)*3+$AP1633+5,$AQ1633+20))="",0,IF(COUNTIF(INDIRECT(ADDRESS(($AO1633-1)*36+($AP1633-1)*12+6,COLUMN())):INDIRECT(ADDRESS(($AO1633-1)*36+($AP1633-1)*12+$AQ1633+4,COLUMN())),INDIRECT(ADDRESS(($AO1633-1)*3+$AP1633+5,$AQ1633+20)))&gt;=1,0,INDIRECT(ADDRESS(($AO1633-1)*3+$AP1633+5,$AQ1633+20)))))</f>
        <v>0</v>
      </c>
      <c r="AU1633" s="304">
        <f ca="1">COUNTIF(INDIRECT("U"&amp;(ROW()+12*(($AO1633-1)*3+$AP1633)-ROW())/12+5):INDIRECT("AF"&amp;(ROW()+12*(($AO1633-1)*3+$AP1633)-ROW())/12+5),AT1633)</f>
        <v>0</v>
      </c>
      <c r="AV1633" s="304">
        <f ca="1">IF(AND(AR1633+AT1633&gt;0,AS1633+AU1633&gt;0),COUNTIF(AV$6:AV1632,"&gt;0")+1,0)</f>
        <v>0</v>
      </c>
    </row>
    <row r="1634" spans="41:48" x14ac:dyDescent="0.15">
      <c r="AO1634" s="304">
        <v>46</v>
      </c>
      <c r="AP1634" s="304">
        <v>1</v>
      </c>
      <c r="AQ1634" s="304">
        <v>9</v>
      </c>
      <c r="AR1634" s="306">
        <f ca="1">IF($AQ1634=1,IF(INDIRECT(ADDRESS(($AO1634-1)*3+$AP1634+5,$AQ1634+7))="",0,INDIRECT(ADDRESS(($AO1634-1)*3+$AP1634+5,$AQ1634+7))),IF(INDIRECT(ADDRESS(($AO1634-1)*3+$AP1634+5,$AQ1634+7))="",0,IF(COUNTIF(INDIRECT(ADDRESS(($AO1634-1)*36+($AP1634-1)*12+6,COLUMN())):INDIRECT(ADDRESS(($AO1634-1)*36+($AP1634-1)*12+$AQ1634+4,COLUMN())),INDIRECT(ADDRESS(($AO1634-1)*3+$AP1634+5,$AQ1634+7)))&gt;=1,0,INDIRECT(ADDRESS(($AO1634-1)*3+$AP1634+5,$AQ1634+7)))))</f>
        <v>0</v>
      </c>
      <c r="AS1634" s="304">
        <f ca="1">COUNTIF(INDIRECT("H"&amp;(ROW()+12*(($AO1634-1)*3+$AP1634)-ROW())/12+5):INDIRECT("S"&amp;(ROW()+12*(($AO1634-1)*3+$AP1634)-ROW())/12+5),AR1634)</f>
        <v>0</v>
      </c>
      <c r="AT1634" s="306">
        <f ca="1">IF($AQ1634=1,IF(INDIRECT(ADDRESS(($AO1634-1)*3+$AP1634+5,$AQ1634+20))="",0,INDIRECT(ADDRESS(($AO1634-1)*3+$AP1634+5,$AQ1634+20))),IF(INDIRECT(ADDRESS(($AO1634-1)*3+$AP1634+5,$AQ1634+20))="",0,IF(COUNTIF(INDIRECT(ADDRESS(($AO1634-1)*36+($AP1634-1)*12+6,COLUMN())):INDIRECT(ADDRESS(($AO1634-1)*36+($AP1634-1)*12+$AQ1634+4,COLUMN())),INDIRECT(ADDRESS(($AO1634-1)*3+$AP1634+5,$AQ1634+20)))&gt;=1,0,INDIRECT(ADDRESS(($AO1634-1)*3+$AP1634+5,$AQ1634+20)))))</f>
        <v>0</v>
      </c>
      <c r="AU1634" s="304">
        <f ca="1">COUNTIF(INDIRECT("U"&amp;(ROW()+12*(($AO1634-1)*3+$AP1634)-ROW())/12+5):INDIRECT("AF"&amp;(ROW()+12*(($AO1634-1)*3+$AP1634)-ROW())/12+5),AT1634)</f>
        <v>0</v>
      </c>
      <c r="AV1634" s="304">
        <f ca="1">IF(AND(AR1634+AT1634&gt;0,AS1634+AU1634&gt;0),COUNTIF(AV$6:AV1633,"&gt;0")+1,0)</f>
        <v>0</v>
      </c>
    </row>
    <row r="1635" spans="41:48" x14ac:dyDescent="0.15">
      <c r="AO1635" s="304">
        <v>46</v>
      </c>
      <c r="AP1635" s="304">
        <v>1</v>
      </c>
      <c r="AQ1635" s="304">
        <v>10</v>
      </c>
      <c r="AR1635" s="306">
        <f ca="1">IF($AQ1635=1,IF(INDIRECT(ADDRESS(($AO1635-1)*3+$AP1635+5,$AQ1635+7))="",0,INDIRECT(ADDRESS(($AO1635-1)*3+$AP1635+5,$AQ1635+7))),IF(INDIRECT(ADDRESS(($AO1635-1)*3+$AP1635+5,$AQ1635+7))="",0,IF(COUNTIF(INDIRECT(ADDRESS(($AO1635-1)*36+($AP1635-1)*12+6,COLUMN())):INDIRECT(ADDRESS(($AO1635-1)*36+($AP1635-1)*12+$AQ1635+4,COLUMN())),INDIRECT(ADDRESS(($AO1635-1)*3+$AP1635+5,$AQ1635+7)))&gt;=1,0,INDIRECT(ADDRESS(($AO1635-1)*3+$AP1635+5,$AQ1635+7)))))</f>
        <v>0</v>
      </c>
      <c r="AS1635" s="304">
        <f ca="1">COUNTIF(INDIRECT("H"&amp;(ROW()+12*(($AO1635-1)*3+$AP1635)-ROW())/12+5):INDIRECT("S"&amp;(ROW()+12*(($AO1635-1)*3+$AP1635)-ROW())/12+5),AR1635)</f>
        <v>0</v>
      </c>
      <c r="AT1635" s="306">
        <f ca="1">IF($AQ1635=1,IF(INDIRECT(ADDRESS(($AO1635-1)*3+$AP1635+5,$AQ1635+20))="",0,INDIRECT(ADDRESS(($AO1635-1)*3+$AP1635+5,$AQ1635+20))),IF(INDIRECT(ADDRESS(($AO1635-1)*3+$AP1635+5,$AQ1635+20))="",0,IF(COUNTIF(INDIRECT(ADDRESS(($AO1635-1)*36+($AP1635-1)*12+6,COLUMN())):INDIRECT(ADDRESS(($AO1635-1)*36+($AP1635-1)*12+$AQ1635+4,COLUMN())),INDIRECT(ADDRESS(($AO1635-1)*3+$AP1635+5,$AQ1635+20)))&gt;=1,0,INDIRECT(ADDRESS(($AO1635-1)*3+$AP1635+5,$AQ1635+20)))))</f>
        <v>0</v>
      </c>
      <c r="AU1635" s="304">
        <f ca="1">COUNTIF(INDIRECT("U"&amp;(ROW()+12*(($AO1635-1)*3+$AP1635)-ROW())/12+5):INDIRECT("AF"&amp;(ROW()+12*(($AO1635-1)*3+$AP1635)-ROW())/12+5),AT1635)</f>
        <v>0</v>
      </c>
      <c r="AV1635" s="304">
        <f ca="1">IF(AND(AR1635+AT1635&gt;0,AS1635+AU1635&gt;0),COUNTIF(AV$6:AV1634,"&gt;0")+1,0)</f>
        <v>0</v>
      </c>
    </row>
    <row r="1636" spans="41:48" x14ac:dyDescent="0.15">
      <c r="AO1636" s="304">
        <v>46</v>
      </c>
      <c r="AP1636" s="304">
        <v>1</v>
      </c>
      <c r="AQ1636" s="304">
        <v>11</v>
      </c>
      <c r="AR1636" s="306">
        <f ca="1">IF($AQ1636=1,IF(INDIRECT(ADDRESS(($AO1636-1)*3+$AP1636+5,$AQ1636+7))="",0,INDIRECT(ADDRESS(($AO1636-1)*3+$AP1636+5,$AQ1636+7))),IF(INDIRECT(ADDRESS(($AO1636-1)*3+$AP1636+5,$AQ1636+7))="",0,IF(COUNTIF(INDIRECT(ADDRESS(($AO1636-1)*36+($AP1636-1)*12+6,COLUMN())):INDIRECT(ADDRESS(($AO1636-1)*36+($AP1636-1)*12+$AQ1636+4,COLUMN())),INDIRECT(ADDRESS(($AO1636-1)*3+$AP1636+5,$AQ1636+7)))&gt;=1,0,INDIRECT(ADDRESS(($AO1636-1)*3+$AP1636+5,$AQ1636+7)))))</f>
        <v>0</v>
      </c>
      <c r="AS1636" s="304">
        <f ca="1">COUNTIF(INDIRECT("H"&amp;(ROW()+12*(($AO1636-1)*3+$AP1636)-ROW())/12+5):INDIRECT("S"&amp;(ROW()+12*(($AO1636-1)*3+$AP1636)-ROW())/12+5),AR1636)</f>
        <v>0</v>
      </c>
      <c r="AT1636" s="306">
        <f ca="1">IF($AQ1636=1,IF(INDIRECT(ADDRESS(($AO1636-1)*3+$AP1636+5,$AQ1636+20))="",0,INDIRECT(ADDRESS(($AO1636-1)*3+$AP1636+5,$AQ1636+20))),IF(INDIRECT(ADDRESS(($AO1636-1)*3+$AP1636+5,$AQ1636+20))="",0,IF(COUNTIF(INDIRECT(ADDRESS(($AO1636-1)*36+($AP1636-1)*12+6,COLUMN())):INDIRECT(ADDRESS(($AO1636-1)*36+($AP1636-1)*12+$AQ1636+4,COLUMN())),INDIRECT(ADDRESS(($AO1636-1)*3+$AP1636+5,$AQ1636+20)))&gt;=1,0,INDIRECT(ADDRESS(($AO1636-1)*3+$AP1636+5,$AQ1636+20)))))</f>
        <v>0</v>
      </c>
      <c r="AU1636" s="304">
        <f ca="1">COUNTIF(INDIRECT("U"&amp;(ROW()+12*(($AO1636-1)*3+$AP1636)-ROW())/12+5):INDIRECT("AF"&amp;(ROW()+12*(($AO1636-1)*3+$AP1636)-ROW())/12+5),AT1636)</f>
        <v>0</v>
      </c>
      <c r="AV1636" s="304">
        <f ca="1">IF(AND(AR1636+AT1636&gt;0,AS1636+AU1636&gt;0),COUNTIF(AV$6:AV1635,"&gt;0")+1,0)</f>
        <v>0</v>
      </c>
    </row>
    <row r="1637" spans="41:48" x14ac:dyDescent="0.15">
      <c r="AO1637" s="304">
        <v>46</v>
      </c>
      <c r="AP1637" s="304">
        <v>1</v>
      </c>
      <c r="AQ1637" s="304">
        <v>12</v>
      </c>
      <c r="AR1637" s="306">
        <f ca="1">IF($AQ1637=1,IF(INDIRECT(ADDRESS(($AO1637-1)*3+$AP1637+5,$AQ1637+7))="",0,INDIRECT(ADDRESS(($AO1637-1)*3+$AP1637+5,$AQ1637+7))),IF(INDIRECT(ADDRESS(($AO1637-1)*3+$AP1637+5,$AQ1637+7))="",0,IF(COUNTIF(INDIRECT(ADDRESS(($AO1637-1)*36+($AP1637-1)*12+6,COLUMN())):INDIRECT(ADDRESS(($AO1637-1)*36+($AP1637-1)*12+$AQ1637+4,COLUMN())),INDIRECT(ADDRESS(($AO1637-1)*3+$AP1637+5,$AQ1637+7)))&gt;=1,0,INDIRECT(ADDRESS(($AO1637-1)*3+$AP1637+5,$AQ1637+7)))))</f>
        <v>0</v>
      </c>
      <c r="AS1637" s="304">
        <f ca="1">COUNTIF(INDIRECT("H"&amp;(ROW()+12*(($AO1637-1)*3+$AP1637)-ROW())/12+5):INDIRECT("S"&amp;(ROW()+12*(($AO1637-1)*3+$AP1637)-ROW())/12+5),AR1637)</f>
        <v>0</v>
      </c>
      <c r="AT1637" s="306">
        <f ca="1">IF($AQ1637=1,IF(INDIRECT(ADDRESS(($AO1637-1)*3+$AP1637+5,$AQ1637+20))="",0,INDIRECT(ADDRESS(($AO1637-1)*3+$AP1637+5,$AQ1637+20))),IF(INDIRECT(ADDRESS(($AO1637-1)*3+$AP1637+5,$AQ1637+20))="",0,IF(COUNTIF(INDIRECT(ADDRESS(($AO1637-1)*36+($AP1637-1)*12+6,COLUMN())):INDIRECT(ADDRESS(($AO1637-1)*36+($AP1637-1)*12+$AQ1637+4,COLUMN())),INDIRECT(ADDRESS(($AO1637-1)*3+$AP1637+5,$AQ1637+20)))&gt;=1,0,INDIRECT(ADDRESS(($AO1637-1)*3+$AP1637+5,$AQ1637+20)))))</f>
        <v>0</v>
      </c>
      <c r="AU1637" s="304">
        <f ca="1">COUNTIF(INDIRECT("U"&amp;(ROW()+12*(($AO1637-1)*3+$AP1637)-ROW())/12+5):INDIRECT("AF"&amp;(ROW()+12*(($AO1637-1)*3+$AP1637)-ROW())/12+5),AT1637)</f>
        <v>0</v>
      </c>
      <c r="AV1637" s="304">
        <f ca="1">IF(AND(AR1637+AT1637&gt;0,AS1637+AU1637&gt;0),COUNTIF(AV$6:AV1636,"&gt;0")+1,0)</f>
        <v>0</v>
      </c>
    </row>
    <row r="1638" spans="41:48" x14ac:dyDescent="0.15">
      <c r="AO1638" s="304">
        <v>46</v>
      </c>
      <c r="AP1638" s="304">
        <v>2</v>
      </c>
      <c r="AQ1638" s="304">
        <v>1</v>
      </c>
      <c r="AR1638" s="306">
        <f ca="1">IF($AQ1638=1,IF(INDIRECT(ADDRESS(($AO1638-1)*3+$AP1638+5,$AQ1638+7))="",0,INDIRECT(ADDRESS(($AO1638-1)*3+$AP1638+5,$AQ1638+7))),IF(INDIRECT(ADDRESS(($AO1638-1)*3+$AP1638+5,$AQ1638+7))="",0,IF(COUNTIF(INDIRECT(ADDRESS(($AO1638-1)*36+($AP1638-1)*12+6,COLUMN())):INDIRECT(ADDRESS(($AO1638-1)*36+($AP1638-1)*12+$AQ1638+4,COLUMN())),INDIRECT(ADDRESS(($AO1638-1)*3+$AP1638+5,$AQ1638+7)))&gt;=1,0,INDIRECT(ADDRESS(($AO1638-1)*3+$AP1638+5,$AQ1638+7)))))</f>
        <v>0</v>
      </c>
      <c r="AS1638" s="304">
        <f ca="1">COUNTIF(INDIRECT("H"&amp;(ROW()+12*(($AO1638-1)*3+$AP1638)-ROW())/12+5):INDIRECT("S"&amp;(ROW()+12*(($AO1638-1)*3+$AP1638)-ROW())/12+5),AR1638)</f>
        <v>0</v>
      </c>
      <c r="AT1638" s="306">
        <f ca="1">IF($AQ1638=1,IF(INDIRECT(ADDRESS(($AO1638-1)*3+$AP1638+5,$AQ1638+20))="",0,INDIRECT(ADDRESS(($AO1638-1)*3+$AP1638+5,$AQ1638+20))),IF(INDIRECT(ADDRESS(($AO1638-1)*3+$AP1638+5,$AQ1638+20))="",0,IF(COUNTIF(INDIRECT(ADDRESS(($AO1638-1)*36+($AP1638-1)*12+6,COLUMN())):INDIRECT(ADDRESS(($AO1638-1)*36+($AP1638-1)*12+$AQ1638+4,COLUMN())),INDIRECT(ADDRESS(($AO1638-1)*3+$AP1638+5,$AQ1638+20)))&gt;=1,0,INDIRECT(ADDRESS(($AO1638-1)*3+$AP1638+5,$AQ1638+20)))))</f>
        <v>0</v>
      </c>
      <c r="AU1638" s="304">
        <f ca="1">COUNTIF(INDIRECT("U"&amp;(ROW()+12*(($AO1638-1)*3+$AP1638)-ROW())/12+5):INDIRECT("AF"&amp;(ROW()+12*(($AO1638-1)*3+$AP1638)-ROW())/12+5),AT1638)</f>
        <v>0</v>
      </c>
      <c r="AV1638" s="304">
        <f ca="1">IF(AND(AR1638+AT1638&gt;0,AS1638+AU1638&gt;0),COUNTIF(AV$6:AV1637,"&gt;0")+1,0)</f>
        <v>0</v>
      </c>
    </row>
    <row r="1639" spans="41:48" x14ac:dyDescent="0.15">
      <c r="AO1639" s="304">
        <v>46</v>
      </c>
      <c r="AP1639" s="304">
        <v>2</v>
      </c>
      <c r="AQ1639" s="304">
        <v>2</v>
      </c>
      <c r="AR1639" s="306">
        <f ca="1">IF($AQ1639=1,IF(INDIRECT(ADDRESS(($AO1639-1)*3+$AP1639+5,$AQ1639+7))="",0,INDIRECT(ADDRESS(($AO1639-1)*3+$AP1639+5,$AQ1639+7))),IF(INDIRECT(ADDRESS(($AO1639-1)*3+$AP1639+5,$AQ1639+7))="",0,IF(COUNTIF(INDIRECT(ADDRESS(($AO1639-1)*36+($AP1639-1)*12+6,COLUMN())):INDIRECT(ADDRESS(($AO1639-1)*36+($AP1639-1)*12+$AQ1639+4,COLUMN())),INDIRECT(ADDRESS(($AO1639-1)*3+$AP1639+5,$AQ1639+7)))&gt;=1,0,INDIRECT(ADDRESS(($AO1639-1)*3+$AP1639+5,$AQ1639+7)))))</f>
        <v>0</v>
      </c>
      <c r="AS1639" s="304">
        <f ca="1">COUNTIF(INDIRECT("H"&amp;(ROW()+12*(($AO1639-1)*3+$AP1639)-ROW())/12+5):INDIRECT("S"&amp;(ROW()+12*(($AO1639-1)*3+$AP1639)-ROW())/12+5),AR1639)</f>
        <v>0</v>
      </c>
      <c r="AT1639" s="306">
        <f ca="1">IF($AQ1639=1,IF(INDIRECT(ADDRESS(($AO1639-1)*3+$AP1639+5,$AQ1639+20))="",0,INDIRECT(ADDRESS(($AO1639-1)*3+$AP1639+5,$AQ1639+20))),IF(INDIRECT(ADDRESS(($AO1639-1)*3+$AP1639+5,$AQ1639+20))="",0,IF(COUNTIF(INDIRECT(ADDRESS(($AO1639-1)*36+($AP1639-1)*12+6,COLUMN())):INDIRECT(ADDRESS(($AO1639-1)*36+($AP1639-1)*12+$AQ1639+4,COLUMN())),INDIRECT(ADDRESS(($AO1639-1)*3+$AP1639+5,$AQ1639+20)))&gt;=1,0,INDIRECT(ADDRESS(($AO1639-1)*3+$AP1639+5,$AQ1639+20)))))</f>
        <v>0</v>
      </c>
      <c r="AU1639" s="304">
        <f ca="1">COUNTIF(INDIRECT("U"&amp;(ROW()+12*(($AO1639-1)*3+$AP1639)-ROW())/12+5):INDIRECT("AF"&amp;(ROW()+12*(($AO1639-1)*3+$AP1639)-ROW())/12+5),AT1639)</f>
        <v>0</v>
      </c>
      <c r="AV1639" s="304">
        <f ca="1">IF(AND(AR1639+AT1639&gt;0,AS1639+AU1639&gt;0),COUNTIF(AV$6:AV1638,"&gt;0")+1,0)</f>
        <v>0</v>
      </c>
    </row>
    <row r="1640" spans="41:48" x14ac:dyDescent="0.15">
      <c r="AO1640" s="304">
        <v>46</v>
      </c>
      <c r="AP1640" s="304">
        <v>2</v>
      </c>
      <c r="AQ1640" s="304">
        <v>3</v>
      </c>
      <c r="AR1640" s="306">
        <f ca="1">IF($AQ1640=1,IF(INDIRECT(ADDRESS(($AO1640-1)*3+$AP1640+5,$AQ1640+7))="",0,INDIRECT(ADDRESS(($AO1640-1)*3+$AP1640+5,$AQ1640+7))),IF(INDIRECT(ADDRESS(($AO1640-1)*3+$AP1640+5,$AQ1640+7))="",0,IF(COUNTIF(INDIRECT(ADDRESS(($AO1640-1)*36+($AP1640-1)*12+6,COLUMN())):INDIRECT(ADDRESS(($AO1640-1)*36+($AP1640-1)*12+$AQ1640+4,COLUMN())),INDIRECT(ADDRESS(($AO1640-1)*3+$AP1640+5,$AQ1640+7)))&gt;=1,0,INDIRECT(ADDRESS(($AO1640-1)*3+$AP1640+5,$AQ1640+7)))))</f>
        <v>0</v>
      </c>
      <c r="AS1640" s="304">
        <f ca="1">COUNTIF(INDIRECT("H"&amp;(ROW()+12*(($AO1640-1)*3+$AP1640)-ROW())/12+5):INDIRECT("S"&amp;(ROW()+12*(($AO1640-1)*3+$AP1640)-ROW())/12+5),AR1640)</f>
        <v>0</v>
      </c>
      <c r="AT1640" s="306">
        <f ca="1">IF($AQ1640=1,IF(INDIRECT(ADDRESS(($AO1640-1)*3+$AP1640+5,$AQ1640+20))="",0,INDIRECT(ADDRESS(($AO1640-1)*3+$AP1640+5,$AQ1640+20))),IF(INDIRECT(ADDRESS(($AO1640-1)*3+$AP1640+5,$AQ1640+20))="",0,IF(COUNTIF(INDIRECT(ADDRESS(($AO1640-1)*36+($AP1640-1)*12+6,COLUMN())):INDIRECT(ADDRESS(($AO1640-1)*36+($AP1640-1)*12+$AQ1640+4,COLUMN())),INDIRECT(ADDRESS(($AO1640-1)*3+$AP1640+5,$AQ1640+20)))&gt;=1,0,INDIRECT(ADDRESS(($AO1640-1)*3+$AP1640+5,$AQ1640+20)))))</f>
        <v>0</v>
      </c>
      <c r="AU1640" s="304">
        <f ca="1">COUNTIF(INDIRECT("U"&amp;(ROW()+12*(($AO1640-1)*3+$AP1640)-ROW())/12+5):INDIRECT("AF"&amp;(ROW()+12*(($AO1640-1)*3+$AP1640)-ROW())/12+5),AT1640)</f>
        <v>0</v>
      </c>
      <c r="AV1640" s="304">
        <f ca="1">IF(AND(AR1640+AT1640&gt;0,AS1640+AU1640&gt;0),COUNTIF(AV$6:AV1639,"&gt;0")+1,0)</f>
        <v>0</v>
      </c>
    </row>
    <row r="1641" spans="41:48" x14ac:dyDescent="0.15">
      <c r="AO1641" s="304">
        <v>46</v>
      </c>
      <c r="AP1641" s="304">
        <v>2</v>
      </c>
      <c r="AQ1641" s="304">
        <v>4</v>
      </c>
      <c r="AR1641" s="306">
        <f ca="1">IF($AQ1641=1,IF(INDIRECT(ADDRESS(($AO1641-1)*3+$AP1641+5,$AQ1641+7))="",0,INDIRECT(ADDRESS(($AO1641-1)*3+$AP1641+5,$AQ1641+7))),IF(INDIRECT(ADDRESS(($AO1641-1)*3+$AP1641+5,$AQ1641+7))="",0,IF(COUNTIF(INDIRECT(ADDRESS(($AO1641-1)*36+($AP1641-1)*12+6,COLUMN())):INDIRECT(ADDRESS(($AO1641-1)*36+($AP1641-1)*12+$AQ1641+4,COLUMN())),INDIRECT(ADDRESS(($AO1641-1)*3+$AP1641+5,$AQ1641+7)))&gt;=1,0,INDIRECT(ADDRESS(($AO1641-1)*3+$AP1641+5,$AQ1641+7)))))</f>
        <v>0</v>
      </c>
      <c r="AS1641" s="304">
        <f ca="1">COUNTIF(INDIRECT("H"&amp;(ROW()+12*(($AO1641-1)*3+$AP1641)-ROW())/12+5):INDIRECT("S"&amp;(ROW()+12*(($AO1641-1)*3+$AP1641)-ROW())/12+5),AR1641)</f>
        <v>0</v>
      </c>
      <c r="AT1641" s="306">
        <f ca="1">IF($AQ1641=1,IF(INDIRECT(ADDRESS(($AO1641-1)*3+$AP1641+5,$AQ1641+20))="",0,INDIRECT(ADDRESS(($AO1641-1)*3+$AP1641+5,$AQ1641+20))),IF(INDIRECT(ADDRESS(($AO1641-1)*3+$AP1641+5,$AQ1641+20))="",0,IF(COUNTIF(INDIRECT(ADDRESS(($AO1641-1)*36+($AP1641-1)*12+6,COLUMN())):INDIRECT(ADDRESS(($AO1641-1)*36+($AP1641-1)*12+$AQ1641+4,COLUMN())),INDIRECT(ADDRESS(($AO1641-1)*3+$AP1641+5,$AQ1641+20)))&gt;=1,0,INDIRECT(ADDRESS(($AO1641-1)*3+$AP1641+5,$AQ1641+20)))))</f>
        <v>0</v>
      </c>
      <c r="AU1641" s="304">
        <f ca="1">COUNTIF(INDIRECT("U"&amp;(ROW()+12*(($AO1641-1)*3+$AP1641)-ROW())/12+5):INDIRECT("AF"&amp;(ROW()+12*(($AO1641-1)*3+$AP1641)-ROW())/12+5),AT1641)</f>
        <v>0</v>
      </c>
      <c r="AV1641" s="304">
        <f ca="1">IF(AND(AR1641+AT1641&gt;0,AS1641+AU1641&gt;0),COUNTIF(AV$6:AV1640,"&gt;0")+1,0)</f>
        <v>0</v>
      </c>
    </row>
    <row r="1642" spans="41:48" x14ac:dyDescent="0.15">
      <c r="AO1642" s="304">
        <v>46</v>
      </c>
      <c r="AP1642" s="304">
        <v>2</v>
      </c>
      <c r="AQ1642" s="304">
        <v>5</v>
      </c>
      <c r="AR1642" s="306">
        <f ca="1">IF($AQ1642=1,IF(INDIRECT(ADDRESS(($AO1642-1)*3+$AP1642+5,$AQ1642+7))="",0,INDIRECT(ADDRESS(($AO1642-1)*3+$AP1642+5,$AQ1642+7))),IF(INDIRECT(ADDRESS(($AO1642-1)*3+$AP1642+5,$AQ1642+7))="",0,IF(COUNTIF(INDIRECT(ADDRESS(($AO1642-1)*36+($AP1642-1)*12+6,COLUMN())):INDIRECT(ADDRESS(($AO1642-1)*36+($AP1642-1)*12+$AQ1642+4,COLUMN())),INDIRECT(ADDRESS(($AO1642-1)*3+$AP1642+5,$AQ1642+7)))&gt;=1,0,INDIRECT(ADDRESS(($AO1642-1)*3+$AP1642+5,$AQ1642+7)))))</f>
        <v>0</v>
      </c>
      <c r="AS1642" s="304">
        <f ca="1">COUNTIF(INDIRECT("H"&amp;(ROW()+12*(($AO1642-1)*3+$AP1642)-ROW())/12+5):INDIRECT("S"&amp;(ROW()+12*(($AO1642-1)*3+$AP1642)-ROW())/12+5),AR1642)</f>
        <v>0</v>
      </c>
      <c r="AT1642" s="306">
        <f ca="1">IF($AQ1642=1,IF(INDIRECT(ADDRESS(($AO1642-1)*3+$AP1642+5,$AQ1642+20))="",0,INDIRECT(ADDRESS(($AO1642-1)*3+$AP1642+5,$AQ1642+20))),IF(INDIRECT(ADDRESS(($AO1642-1)*3+$AP1642+5,$AQ1642+20))="",0,IF(COUNTIF(INDIRECT(ADDRESS(($AO1642-1)*36+($AP1642-1)*12+6,COLUMN())):INDIRECT(ADDRESS(($AO1642-1)*36+($AP1642-1)*12+$AQ1642+4,COLUMN())),INDIRECT(ADDRESS(($AO1642-1)*3+$AP1642+5,$AQ1642+20)))&gt;=1,0,INDIRECT(ADDRESS(($AO1642-1)*3+$AP1642+5,$AQ1642+20)))))</f>
        <v>0</v>
      </c>
      <c r="AU1642" s="304">
        <f ca="1">COUNTIF(INDIRECT("U"&amp;(ROW()+12*(($AO1642-1)*3+$AP1642)-ROW())/12+5):INDIRECT("AF"&amp;(ROW()+12*(($AO1642-1)*3+$AP1642)-ROW())/12+5),AT1642)</f>
        <v>0</v>
      </c>
      <c r="AV1642" s="304">
        <f ca="1">IF(AND(AR1642+AT1642&gt;0,AS1642+AU1642&gt;0),COUNTIF(AV$6:AV1641,"&gt;0")+1,0)</f>
        <v>0</v>
      </c>
    </row>
    <row r="1643" spans="41:48" x14ac:dyDescent="0.15">
      <c r="AO1643" s="304">
        <v>46</v>
      </c>
      <c r="AP1643" s="304">
        <v>2</v>
      </c>
      <c r="AQ1643" s="304">
        <v>6</v>
      </c>
      <c r="AR1643" s="306">
        <f ca="1">IF($AQ1643=1,IF(INDIRECT(ADDRESS(($AO1643-1)*3+$AP1643+5,$AQ1643+7))="",0,INDIRECT(ADDRESS(($AO1643-1)*3+$AP1643+5,$AQ1643+7))),IF(INDIRECT(ADDRESS(($AO1643-1)*3+$AP1643+5,$AQ1643+7))="",0,IF(COUNTIF(INDIRECT(ADDRESS(($AO1643-1)*36+($AP1643-1)*12+6,COLUMN())):INDIRECT(ADDRESS(($AO1643-1)*36+($AP1643-1)*12+$AQ1643+4,COLUMN())),INDIRECT(ADDRESS(($AO1643-1)*3+$AP1643+5,$AQ1643+7)))&gt;=1,0,INDIRECT(ADDRESS(($AO1643-1)*3+$AP1643+5,$AQ1643+7)))))</f>
        <v>0</v>
      </c>
      <c r="AS1643" s="304">
        <f ca="1">COUNTIF(INDIRECT("H"&amp;(ROW()+12*(($AO1643-1)*3+$AP1643)-ROW())/12+5):INDIRECT("S"&amp;(ROW()+12*(($AO1643-1)*3+$AP1643)-ROW())/12+5),AR1643)</f>
        <v>0</v>
      </c>
      <c r="AT1643" s="306">
        <f ca="1">IF($AQ1643=1,IF(INDIRECT(ADDRESS(($AO1643-1)*3+$AP1643+5,$AQ1643+20))="",0,INDIRECT(ADDRESS(($AO1643-1)*3+$AP1643+5,$AQ1643+20))),IF(INDIRECT(ADDRESS(($AO1643-1)*3+$AP1643+5,$AQ1643+20))="",0,IF(COUNTIF(INDIRECT(ADDRESS(($AO1643-1)*36+($AP1643-1)*12+6,COLUMN())):INDIRECT(ADDRESS(($AO1643-1)*36+($AP1643-1)*12+$AQ1643+4,COLUMN())),INDIRECT(ADDRESS(($AO1643-1)*3+$AP1643+5,$AQ1643+20)))&gt;=1,0,INDIRECT(ADDRESS(($AO1643-1)*3+$AP1643+5,$AQ1643+20)))))</f>
        <v>0</v>
      </c>
      <c r="AU1643" s="304">
        <f ca="1">COUNTIF(INDIRECT("U"&amp;(ROW()+12*(($AO1643-1)*3+$AP1643)-ROW())/12+5):INDIRECT("AF"&amp;(ROW()+12*(($AO1643-1)*3+$AP1643)-ROW())/12+5),AT1643)</f>
        <v>0</v>
      </c>
      <c r="AV1643" s="304">
        <f ca="1">IF(AND(AR1643+AT1643&gt;0,AS1643+AU1643&gt;0),COUNTIF(AV$6:AV1642,"&gt;0")+1,0)</f>
        <v>0</v>
      </c>
    </row>
    <row r="1644" spans="41:48" x14ac:dyDescent="0.15">
      <c r="AO1644" s="304">
        <v>46</v>
      </c>
      <c r="AP1644" s="304">
        <v>2</v>
      </c>
      <c r="AQ1644" s="304">
        <v>7</v>
      </c>
      <c r="AR1644" s="306">
        <f ca="1">IF($AQ1644=1,IF(INDIRECT(ADDRESS(($AO1644-1)*3+$AP1644+5,$AQ1644+7))="",0,INDIRECT(ADDRESS(($AO1644-1)*3+$AP1644+5,$AQ1644+7))),IF(INDIRECT(ADDRESS(($AO1644-1)*3+$AP1644+5,$AQ1644+7))="",0,IF(COUNTIF(INDIRECT(ADDRESS(($AO1644-1)*36+($AP1644-1)*12+6,COLUMN())):INDIRECT(ADDRESS(($AO1644-1)*36+($AP1644-1)*12+$AQ1644+4,COLUMN())),INDIRECT(ADDRESS(($AO1644-1)*3+$AP1644+5,$AQ1644+7)))&gt;=1,0,INDIRECT(ADDRESS(($AO1644-1)*3+$AP1644+5,$AQ1644+7)))))</f>
        <v>0</v>
      </c>
      <c r="AS1644" s="304">
        <f ca="1">COUNTIF(INDIRECT("H"&amp;(ROW()+12*(($AO1644-1)*3+$AP1644)-ROW())/12+5):INDIRECT("S"&amp;(ROW()+12*(($AO1644-1)*3+$AP1644)-ROW())/12+5),AR1644)</f>
        <v>0</v>
      </c>
      <c r="AT1644" s="306">
        <f ca="1">IF($AQ1644=1,IF(INDIRECT(ADDRESS(($AO1644-1)*3+$AP1644+5,$AQ1644+20))="",0,INDIRECT(ADDRESS(($AO1644-1)*3+$AP1644+5,$AQ1644+20))),IF(INDIRECT(ADDRESS(($AO1644-1)*3+$AP1644+5,$AQ1644+20))="",0,IF(COUNTIF(INDIRECT(ADDRESS(($AO1644-1)*36+($AP1644-1)*12+6,COLUMN())):INDIRECT(ADDRESS(($AO1644-1)*36+($AP1644-1)*12+$AQ1644+4,COLUMN())),INDIRECT(ADDRESS(($AO1644-1)*3+$AP1644+5,$AQ1644+20)))&gt;=1,0,INDIRECT(ADDRESS(($AO1644-1)*3+$AP1644+5,$AQ1644+20)))))</f>
        <v>0</v>
      </c>
      <c r="AU1644" s="304">
        <f ca="1">COUNTIF(INDIRECT("U"&amp;(ROW()+12*(($AO1644-1)*3+$AP1644)-ROW())/12+5):INDIRECT("AF"&amp;(ROW()+12*(($AO1644-1)*3+$AP1644)-ROW())/12+5),AT1644)</f>
        <v>0</v>
      </c>
      <c r="AV1644" s="304">
        <f ca="1">IF(AND(AR1644+AT1644&gt;0,AS1644+AU1644&gt;0),COUNTIF(AV$6:AV1643,"&gt;0")+1,0)</f>
        <v>0</v>
      </c>
    </row>
    <row r="1645" spans="41:48" x14ac:dyDescent="0.15">
      <c r="AO1645" s="304">
        <v>46</v>
      </c>
      <c r="AP1645" s="304">
        <v>2</v>
      </c>
      <c r="AQ1645" s="304">
        <v>8</v>
      </c>
      <c r="AR1645" s="306">
        <f ca="1">IF($AQ1645=1,IF(INDIRECT(ADDRESS(($AO1645-1)*3+$AP1645+5,$AQ1645+7))="",0,INDIRECT(ADDRESS(($AO1645-1)*3+$AP1645+5,$AQ1645+7))),IF(INDIRECT(ADDRESS(($AO1645-1)*3+$AP1645+5,$AQ1645+7))="",0,IF(COUNTIF(INDIRECT(ADDRESS(($AO1645-1)*36+($AP1645-1)*12+6,COLUMN())):INDIRECT(ADDRESS(($AO1645-1)*36+($AP1645-1)*12+$AQ1645+4,COLUMN())),INDIRECT(ADDRESS(($AO1645-1)*3+$AP1645+5,$AQ1645+7)))&gt;=1,0,INDIRECT(ADDRESS(($AO1645-1)*3+$AP1645+5,$AQ1645+7)))))</f>
        <v>0</v>
      </c>
      <c r="AS1645" s="304">
        <f ca="1">COUNTIF(INDIRECT("H"&amp;(ROW()+12*(($AO1645-1)*3+$AP1645)-ROW())/12+5):INDIRECT("S"&amp;(ROW()+12*(($AO1645-1)*3+$AP1645)-ROW())/12+5),AR1645)</f>
        <v>0</v>
      </c>
      <c r="AT1645" s="306">
        <f ca="1">IF($AQ1645=1,IF(INDIRECT(ADDRESS(($AO1645-1)*3+$AP1645+5,$AQ1645+20))="",0,INDIRECT(ADDRESS(($AO1645-1)*3+$AP1645+5,$AQ1645+20))),IF(INDIRECT(ADDRESS(($AO1645-1)*3+$AP1645+5,$AQ1645+20))="",0,IF(COUNTIF(INDIRECT(ADDRESS(($AO1645-1)*36+($AP1645-1)*12+6,COLUMN())):INDIRECT(ADDRESS(($AO1645-1)*36+($AP1645-1)*12+$AQ1645+4,COLUMN())),INDIRECT(ADDRESS(($AO1645-1)*3+$AP1645+5,$AQ1645+20)))&gt;=1,0,INDIRECT(ADDRESS(($AO1645-1)*3+$AP1645+5,$AQ1645+20)))))</f>
        <v>0</v>
      </c>
      <c r="AU1645" s="304">
        <f ca="1">COUNTIF(INDIRECT("U"&amp;(ROW()+12*(($AO1645-1)*3+$AP1645)-ROW())/12+5):INDIRECT("AF"&amp;(ROW()+12*(($AO1645-1)*3+$AP1645)-ROW())/12+5),AT1645)</f>
        <v>0</v>
      </c>
      <c r="AV1645" s="304">
        <f ca="1">IF(AND(AR1645+AT1645&gt;0,AS1645+AU1645&gt;0),COUNTIF(AV$6:AV1644,"&gt;0")+1,0)</f>
        <v>0</v>
      </c>
    </row>
    <row r="1646" spans="41:48" x14ac:dyDescent="0.15">
      <c r="AO1646" s="304">
        <v>46</v>
      </c>
      <c r="AP1646" s="304">
        <v>2</v>
      </c>
      <c r="AQ1646" s="304">
        <v>9</v>
      </c>
      <c r="AR1646" s="306">
        <f ca="1">IF($AQ1646=1,IF(INDIRECT(ADDRESS(($AO1646-1)*3+$AP1646+5,$AQ1646+7))="",0,INDIRECT(ADDRESS(($AO1646-1)*3+$AP1646+5,$AQ1646+7))),IF(INDIRECT(ADDRESS(($AO1646-1)*3+$AP1646+5,$AQ1646+7))="",0,IF(COUNTIF(INDIRECT(ADDRESS(($AO1646-1)*36+($AP1646-1)*12+6,COLUMN())):INDIRECT(ADDRESS(($AO1646-1)*36+($AP1646-1)*12+$AQ1646+4,COLUMN())),INDIRECT(ADDRESS(($AO1646-1)*3+$AP1646+5,$AQ1646+7)))&gt;=1,0,INDIRECT(ADDRESS(($AO1646-1)*3+$AP1646+5,$AQ1646+7)))))</f>
        <v>0</v>
      </c>
      <c r="AS1646" s="304">
        <f ca="1">COUNTIF(INDIRECT("H"&amp;(ROW()+12*(($AO1646-1)*3+$AP1646)-ROW())/12+5):INDIRECT("S"&amp;(ROW()+12*(($AO1646-1)*3+$AP1646)-ROW())/12+5),AR1646)</f>
        <v>0</v>
      </c>
      <c r="AT1646" s="306">
        <f ca="1">IF($AQ1646=1,IF(INDIRECT(ADDRESS(($AO1646-1)*3+$AP1646+5,$AQ1646+20))="",0,INDIRECT(ADDRESS(($AO1646-1)*3+$AP1646+5,$AQ1646+20))),IF(INDIRECT(ADDRESS(($AO1646-1)*3+$AP1646+5,$AQ1646+20))="",0,IF(COUNTIF(INDIRECT(ADDRESS(($AO1646-1)*36+($AP1646-1)*12+6,COLUMN())):INDIRECT(ADDRESS(($AO1646-1)*36+($AP1646-1)*12+$AQ1646+4,COLUMN())),INDIRECT(ADDRESS(($AO1646-1)*3+$AP1646+5,$AQ1646+20)))&gt;=1,0,INDIRECT(ADDRESS(($AO1646-1)*3+$AP1646+5,$AQ1646+20)))))</f>
        <v>0</v>
      </c>
      <c r="AU1646" s="304">
        <f ca="1">COUNTIF(INDIRECT("U"&amp;(ROW()+12*(($AO1646-1)*3+$AP1646)-ROW())/12+5):INDIRECT("AF"&amp;(ROW()+12*(($AO1646-1)*3+$AP1646)-ROW())/12+5),AT1646)</f>
        <v>0</v>
      </c>
      <c r="AV1646" s="304">
        <f ca="1">IF(AND(AR1646+AT1646&gt;0,AS1646+AU1646&gt;0),COUNTIF(AV$6:AV1645,"&gt;0")+1,0)</f>
        <v>0</v>
      </c>
    </row>
    <row r="1647" spans="41:48" x14ac:dyDescent="0.15">
      <c r="AO1647" s="304">
        <v>46</v>
      </c>
      <c r="AP1647" s="304">
        <v>2</v>
      </c>
      <c r="AQ1647" s="304">
        <v>10</v>
      </c>
      <c r="AR1647" s="306">
        <f ca="1">IF($AQ1647=1,IF(INDIRECT(ADDRESS(($AO1647-1)*3+$AP1647+5,$AQ1647+7))="",0,INDIRECT(ADDRESS(($AO1647-1)*3+$AP1647+5,$AQ1647+7))),IF(INDIRECT(ADDRESS(($AO1647-1)*3+$AP1647+5,$AQ1647+7))="",0,IF(COUNTIF(INDIRECT(ADDRESS(($AO1647-1)*36+($AP1647-1)*12+6,COLUMN())):INDIRECT(ADDRESS(($AO1647-1)*36+($AP1647-1)*12+$AQ1647+4,COLUMN())),INDIRECT(ADDRESS(($AO1647-1)*3+$AP1647+5,$AQ1647+7)))&gt;=1,0,INDIRECT(ADDRESS(($AO1647-1)*3+$AP1647+5,$AQ1647+7)))))</f>
        <v>0</v>
      </c>
      <c r="AS1647" s="304">
        <f ca="1">COUNTIF(INDIRECT("H"&amp;(ROW()+12*(($AO1647-1)*3+$AP1647)-ROW())/12+5):INDIRECT("S"&amp;(ROW()+12*(($AO1647-1)*3+$AP1647)-ROW())/12+5),AR1647)</f>
        <v>0</v>
      </c>
      <c r="AT1647" s="306">
        <f ca="1">IF($AQ1647=1,IF(INDIRECT(ADDRESS(($AO1647-1)*3+$AP1647+5,$AQ1647+20))="",0,INDIRECT(ADDRESS(($AO1647-1)*3+$AP1647+5,$AQ1647+20))),IF(INDIRECT(ADDRESS(($AO1647-1)*3+$AP1647+5,$AQ1647+20))="",0,IF(COUNTIF(INDIRECT(ADDRESS(($AO1647-1)*36+($AP1647-1)*12+6,COLUMN())):INDIRECT(ADDRESS(($AO1647-1)*36+($AP1647-1)*12+$AQ1647+4,COLUMN())),INDIRECT(ADDRESS(($AO1647-1)*3+$AP1647+5,$AQ1647+20)))&gt;=1,0,INDIRECT(ADDRESS(($AO1647-1)*3+$AP1647+5,$AQ1647+20)))))</f>
        <v>0</v>
      </c>
      <c r="AU1647" s="304">
        <f ca="1">COUNTIF(INDIRECT("U"&amp;(ROW()+12*(($AO1647-1)*3+$AP1647)-ROW())/12+5):INDIRECT("AF"&amp;(ROW()+12*(($AO1647-1)*3+$AP1647)-ROW())/12+5),AT1647)</f>
        <v>0</v>
      </c>
      <c r="AV1647" s="304">
        <f ca="1">IF(AND(AR1647+AT1647&gt;0,AS1647+AU1647&gt;0),COUNTIF(AV$6:AV1646,"&gt;0")+1,0)</f>
        <v>0</v>
      </c>
    </row>
    <row r="1648" spans="41:48" x14ac:dyDescent="0.15">
      <c r="AO1648" s="304">
        <v>46</v>
      </c>
      <c r="AP1648" s="304">
        <v>2</v>
      </c>
      <c r="AQ1648" s="304">
        <v>11</v>
      </c>
      <c r="AR1648" s="306">
        <f ca="1">IF($AQ1648=1,IF(INDIRECT(ADDRESS(($AO1648-1)*3+$AP1648+5,$AQ1648+7))="",0,INDIRECT(ADDRESS(($AO1648-1)*3+$AP1648+5,$AQ1648+7))),IF(INDIRECT(ADDRESS(($AO1648-1)*3+$AP1648+5,$AQ1648+7))="",0,IF(COUNTIF(INDIRECT(ADDRESS(($AO1648-1)*36+($AP1648-1)*12+6,COLUMN())):INDIRECT(ADDRESS(($AO1648-1)*36+($AP1648-1)*12+$AQ1648+4,COLUMN())),INDIRECT(ADDRESS(($AO1648-1)*3+$AP1648+5,$AQ1648+7)))&gt;=1,0,INDIRECT(ADDRESS(($AO1648-1)*3+$AP1648+5,$AQ1648+7)))))</f>
        <v>0</v>
      </c>
      <c r="AS1648" s="304">
        <f ca="1">COUNTIF(INDIRECT("H"&amp;(ROW()+12*(($AO1648-1)*3+$AP1648)-ROW())/12+5):INDIRECT("S"&amp;(ROW()+12*(($AO1648-1)*3+$AP1648)-ROW())/12+5),AR1648)</f>
        <v>0</v>
      </c>
      <c r="AT1648" s="306">
        <f ca="1">IF($AQ1648=1,IF(INDIRECT(ADDRESS(($AO1648-1)*3+$AP1648+5,$AQ1648+20))="",0,INDIRECT(ADDRESS(($AO1648-1)*3+$AP1648+5,$AQ1648+20))),IF(INDIRECT(ADDRESS(($AO1648-1)*3+$AP1648+5,$AQ1648+20))="",0,IF(COUNTIF(INDIRECT(ADDRESS(($AO1648-1)*36+($AP1648-1)*12+6,COLUMN())):INDIRECT(ADDRESS(($AO1648-1)*36+($AP1648-1)*12+$AQ1648+4,COLUMN())),INDIRECT(ADDRESS(($AO1648-1)*3+$AP1648+5,$AQ1648+20)))&gt;=1,0,INDIRECT(ADDRESS(($AO1648-1)*3+$AP1648+5,$AQ1648+20)))))</f>
        <v>0</v>
      </c>
      <c r="AU1648" s="304">
        <f ca="1">COUNTIF(INDIRECT("U"&amp;(ROW()+12*(($AO1648-1)*3+$AP1648)-ROW())/12+5):INDIRECT("AF"&amp;(ROW()+12*(($AO1648-1)*3+$AP1648)-ROW())/12+5),AT1648)</f>
        <v>0</v>
      </c>
      <c r="AV1648" s="304">
        <f ca="1">IF(AND(AR1648+AT1648&gt;0,AS1648+AU1648&gt;0),COUNTIF(AV$6:AV1647,"&gt;0")+1,0)</f>
        <v>0</v>
      </c>
    </row>
    <row r="1649" spans="41:48" x14ac:dyDescent="0.15">
      <c r="AO1649" s="304">
        <v>46</v>
      </c>
      <c r="AP1649" s="304">
        <v>2</v>
      </c>
      <c r="AQ1649" s="304">
        <v>12</v>
      </c>
      <c r="AR1649" s="306">
        <f ca="1">IF($AQ1649=1,IF(INDIRECT(ADDRESS(($AO1649-1)*3+$AP1649+5,$AQ1649+7))="",0,INDIRECT(ADDRESS(($AO1649-1)*3+$AP1649+5,$AQ1649+7))),IF(INDIRECT(ADDRESS(($AO1649-1)*3+$AP1649+5,$AQ1649+7))="",0,IF(COUNTIF(INDIRECT(ADDRESS(($AO1649-1)*36+($AP1649-1)*12+6,COLUMN())):INDIRECT(ADDRESS(($AO1649-1)*36+($AP1649-1)*12+$AQ1649+4,COLUMN())),INDIRECT(ADDRESS(($AO1649-1)*3+$AP1649+5,$AQ1649+7)))&gt;=1,0,INDIRECT(ADDRESS(($AO1649-1)*3+$AP1649+5,$AQ1649+7)))))</f>
        <v>0</v>
      </c>
      <c r="AS1649" s="304">
        <f ca="1">COUNTIF(INDIRECT("H"&amp;(ROW()+12*(($AO1649-1)*3+$AP1649)-ROW())/12+5):INDIRECT("S"&amp;(ROW()+12*(($AO1649-1)*3+$AP1649)-ROW())/12+5),AR1649)</f>
        <v>0</v>
      </c>
      <c r="AT1649" s="306">
        <f ca="1">IF($AQ1649=1,IF(INDIRECT(ADDRESS(($AO1649-1)*3+$AP1649+5,$AQ1649+20))="",0,INDIRECT(ADDRESS(($AO1649-1)*3+$AP1649+5,$AQ1649+20))),IF(INDIRECT(ADDRESS(($AO1649-1)*3+$AP1649+5,$AQ1649+20))="",0,IF(COUNTIF(INDIRECT(ADDRESS(($AO1649-1)*36+($AP1649-1)*12+6,COLUMN())):INDIRECT(ADDRESS(($AO1649-1)*36+($AP1649-1)*12+$AQ1649+4,COLUMN())),INDIRECT(ADDRESS(($AO1649-1)*3+$AP1649+5,$AQ1649+20)))&gt;=1,0,INDIRECT(ADDRESS(($AO1649-1)*3+$AP1649+5,$AQ1649+20)))))</f>
        <v>0</v>
      </c>
      <c r="AU1649" s="304">
        <f ca="1">COUNTIF(INDIRECT("U"&amp;(ROW()+12*(($AO1649-1)*3+$AP1649)-ROW())/12+5):INDIRECT("AF"&amp;(ROW()+12*(($AO1649-1)*3+$AP1649)-ROW())/12+5),AT1649)</f>
        <v>0</v>
      </c>
      <c r="AV1649" s="304">
        <f ca="1">IF(AND(AR1649+AT1649&gt;0,AS1649+AU1649&gt;0),COUNTIF(AV$6:AV1648,"&gt;0")+1,0)</f>
        <v>0</v>
      </c>
    </row>
    <row r="1650" spans="41:48" x14ac:dyDescent="0.15">
      <c r="AO1650" s="304">
        <v>46</v>
      </c>
      <c r="AP1650" s="304">
        <v>3</v>
      </c>
      <c r="AQ1650" s="304">
        <v>1</v>
      </c>
      <c r="AR1650" s="306">
        <f ca="1">IF($AQ1650=1,IF(INDIRECT(ADDRESS(($AO1650-1)*3+$AP1650+5,$AQ1650+7))="",0,INDIRECT(ADDRESS(($AO1650-1)*3+$AP1650+5,$AQ1650+7))),IF(INDIRECT(ADDRESS(($AO1650-1)*3+$AP1650+5,$AQ1650+7))="",0,IF(COUNTIF(INDIRECT(ADDRESS(($AO1650-1)*36+($AP1650-1)*12+6,COLUMN())):INDIRECT(ADDRESS(($AO1650-1)*36+($AP1650-1)*12+$AQ1650+4,COLUMN())),INDIRECT(ADDRESS(($AO1650-1)*3+$AP1650+5,$AQ1650+7)))&gt;=1,0,INDIRECT(ADDRESS(($AO1650-1)*3+$AP1650+5,$AQ1650+7)))))</f>
        <v>0</v>
      </c>
      <c r="AS1650" s="304">
        <f ca="1">COUNTIF(INDIRECT("H"&amp;(ROW()+12*(($AO1650-1)*3+$AP1650)-ROW())/12+5):INDIRECT("S"&amp;(ROW()+12*(($AO1650-1)*3+$AP1650)-ROW())/12+5),AR1650)</f>
        <v>0</v>
      </c>
      <c r="AT1650" s="306">
        <f ca="1">IF($AQ1650=1,IF(INDIRECT(ADDRESS(($AO1650-1)*3+$AP1650+5,$AQ1650+20))="",0,INDIRECT(ADDRESS(($AO1650-1)*3+$AP1650+5,$AQ1650+20))),IF(INDIRECT(ADDRESS(($AO1650-1)*3+$AP1650+5,$AQ1650+20))="",0,IF(COUNTIF(INDIRECT(ADDRESS(($AO1650-1)*36+($AP1650-1)*12+6,COLUMN())):INDIRECT(ADDRESS(($AO1650-1)*36+($AP1650-1)*12+$AQ1650+4,COLUMN())),INDIRECT(ADDRESS(($AO1650-1)*3+$AP1650+5,$AQ1650+20)))&gt;=1,0,INDIRECT(ADDRESS(($AO1650-1)*3+$AP1650+5,$AQ1650+20)))))</f>
        <v>0</v>
      </c>
      <c r="AU1650" s="304">
        <f ca="1">COUNTIF(INDIRECT("U"&amp;(ROW()+12*(($AO1650-1)*3+$AP1650)-ROW())/12+5):INDIRECT("AF"&amp;(ROW()+12*(($AO1650-1)*3+$AP1650)-ROW())/12+5),AT1650)</f>
        <v>0</v>
      </c>
      <c r="AV1650" s="304">
        <f ca="1">IF(AND(AR1650+AT1650&gt;0,AS1650+AU1650&gt;0),COUNTIF(AV$6:AV1649,"&gt;0")+1,0)</f>
        <v>0</v>
      </c>
    </row>
    <row r="1651" spans="41:48" x14ac:dyDescent="0.15">
      <c r="AO1651" s="304">
        <v>46</v>
      </c>
      <c r="AP1651" s="304">
        <v>3</v>
      </c>
      <c r="AQ1651" s="304">
        <v>2</v>
      </c>
      <c r="AR1651" s="306">
        <f ca="1">IF($AQ1651=1,IF(INDIRECT(ADDRESS(($AO1651-1)*3+$AP1651+5,$AQ1651+7))="",0,INDIRECT(ADDRESS(($AO1651-1)*3+$AP1651+5,$AQ1651+7))),IF(INDIRECT(ADDRESS(($AO1651-1)*3+$AP1651+5,$AQ1651+7))="",0,IF(COUNTIF(INDIRECT(ADDRESS(($AO1651-1)*36+($AP1651-1)*12+6,COLUMN())):INDIRECT(ADDRESS(($AO1651-1)*36+($AP1651-1)*12+$AQ1651+4,COLUMN())),INDIRECT(ADDRESS(($AO1651-1)*3+$AP1651+5,$AQ1651+7)))&gt;=1,0,INDIRECT(ADDRESS(($AO1651-1)*3+$AP1651+5,$AQ1651+7)))))</f>
        <v>0</v>
      </c>
      <c r="AS1651" s="304">
        <f ca="1">COUNTIF(INDIRECT("H"&amp;(ROW()+12*(($AO1651-1)*3+$AP1651)-ROW())/12+5):INDIRECT("S"&amp;(ROW()+12*(($AO1651-1)*3+$AP1651)-ROW())/12+5),AR1651)</f>
        <v>0</v>
      </c>
      <c r="AT1651" s="306">
        <f ca="1">IF($AQ1651=1,IF(INDIRECT(ADDRESS(($AO1651-1)*3+$AP1651+5,$AQ1651+20))="",0,INDIRECT(ADDRESS(($AO1651-1)*3+$AP1651+5,$AQ1651+20))),IF(INDIRECT(ADDRESS(($AO1651-1)*3+$AP1651+5,$AQ1651+20))="",0,IF(COUNTIF(INDIRECT(ADDRESS(($AO1651-1)*36+($AP1651-1)*12+6,COLUMN())):INDIRECT(ADDRESS(($AO1651-1)*36+($AP1651-1)*12+$AQ1651+4,COLUMN())),INDIRECT(ADDRESS(($AO1651-1)*3+$AP1651+5,$AQ1651+20)))&gt;=1,0,INDIRECT(ADDRESS(($AO1651-1)*3+$AP1651+5,$AQ1651+20)))))</f>
        <v>0</v>
      </c>
      <c r="AU1651" s="304">
        <f ca="1">COUNTIF(INDIRECT("U"&amp;(ROW()+12*(($AO1651-1)*3+$AP1651)-ROW())/12+5):INDIRECT("AF"&amp;(ROW()+12*(($AO1651-1)*3+$AP1651)-ROW())/12+5),AT1651)</f>
        <v>0</v>
      </c>
      <c r="AV1651" s="304">
        <f ca="1">IF(AND(AR1651+AT1651&gt;0,AS1651+AU1651&gt;0),COUNTIF(AV$6:AV1650,"&gt;0")+1,0)</f>
        <v>0</v>
      </c>
    </row>
    <row r="1652" spans="41:48" x14ac:dyDescent="0.15">
      <c r="AO1652" s="304">
        <v>46</v>
      </c>
      <c r="AP1652" s="304">
        <v>3</v>
      </c>
      <c r="AQ1652" s="304">
        <v>3</v>
      </c>
      <c r="AR1652" s="306">
        <f ca="1">IF($AQ1652=1,IF(INDIRECT(ADDRESS(($AO1652-1)*3+$AP1652+5,$AQ1652+7))="",0,INDIRECT(ADDRESS(($AO1652-1)*3+$AP1652+5,$AQ1652+7))),IF(INDIRECT(ADDRESS(($AO1652-1)*3+$AP1652+5,$AQ1652+7))="",0,IF(COUNTIF(INDIRECT(ADDRESS(($AO1652-1)*36+($AP1652-1)*12+6,COLUMN())):INDIRECT(ADDRESS(($AO1652-1)*36+($AP1652-1)*12+$AQ1652+4,COLUMN())),INDIRECT(ADDRESS(($AO1652-1)*3+$AP1652+5,$AQ1652+7)))&gt;=1,0,INDIRECT(ADDRESS(($AO1652-1)*3+$AP1652+5,$AQ1652+7)))))</f>
        <v>0</v>
      </c>
      <c r="AS1652" s="304">
        <f ca="1">COUNTIF(INDIRECT("H"&amp;(ROW()+12*(($AO1652-1)*3+$AP1652)-ROW())/12+5):INDIRECT("S"&amp;(ROW()+12*(($AO1652-1)*3+$AP1652)-ROW())/12+5),AR1652)</f>
        <v>0</v>
      </c>
      <c r="AT1652" s="306">
        <f ca="1">IF($AQ1652=1,IF(INDIRECT(ADDRESS(($AO1652-1)*3+$AP1652+5,$AQ1652+20))="",0,INDIRECT(ADDRESS(($AO1652-1)*3+$AP1652+5,$AQ1652+20))),IF(INDIRECT(ADDRESS(($AO1652-1)*3+$AP1652+5,$AQ1652+20))="",0,IF(COUNTIF(INDIRECT(ADDRESS(($AO1652-1)*36+($AP1652-1)*12+6,COLUMN())):INDIRECT(ADDRESS(($AO1652-1)*36+($AP1652-1)*12+$AQ1652+4,COLUMN())),INDIRECT(ADDRESS(($AO1652-1)*3+$AP1652+5,$AQ1652+20)))&gt;=1,0,INDIRECT(ADDRESS(($AO1652-1)*3+$AP1652+5,$AQ1652+20)))))</f>
        <v>0</v>
      </c>
      <c r="AU1652" s="304">
        <f ca="1">COUNTIF(INDIRECT("U"&amp;(ROW()+12*(($AO1652-1)*3+$AP1652)-ROW())/12+5):INDIRECT("AF"&amp;(ROW()+12*(($AO1652-1)*3+$AP1652)-ROW())/12+5),AT1652)</f>
        <v>0</v>
      </c>
      <c r="AV1652" s="304">
        <f ca="1">IF(AND(AR1652+AT1652&gt;0,AS1652+AU1652&gt;0),COUNTIF(AV$6:AV1651,"&gt;0")+1,0)</f>
        <v>0</v>
      </c>
    </row>
    <row r="1653" spans="41:48" x14ac:dyDescent="0.15">
      <c r="AO1653" s="304">
        <v>46</v>
      </c>
      <c r="AP1653" s="304">
        <v>3</v>
      </c>
      <c r="AQ1653" s="304">
        <v>4</v>
      </c>
      <c r="AR1653" s="306">
        <f ca="1">IF($AQ1653=1,IF(INDIRECT(ADDRESS(($AO1653-1)*3+$AP1653+5,$AQ1653+7))="",0,INDIRECT(ADDRESS(($AO1653-1)*3+$AP1653+5,$AQ1653+7))),IF(INDIRECT(ADDRESS(($AO1653-1)*3+$AP1653+5,$AQ1653+7))="",0,IF(COUNTIF(INDIRECT(ADDRESS(($AO1653-1)*36+($AP1653-1)*12+6,COLUMN())):INDIRECT(ADDRESS(($AO1653-1)*36+($AP1653-1)*12+$AQ1653+4,COLUMN())),INDIRECT(ADDRESS(($AO1653-1)*3+$AP1653+5,$AQ1653+7)))&gt;=1,0,INDIRECT(ADDRESS(($AO1653-1)*3+$AP1653+5,$AQ1653+7)))))</f>
        <v>0</v>
      </c>
      <c r="AS1653" s="304">
        <f ca="1">COUNTIF(INDIRECT("H"&amp;(ROW()+12*(($AO1653-1)*3+$AP1653)-ROW())/12+5):INDIRECT("S"&amp;(ROW()+12*(($AO1653-1)*3+$AP1653)-ROW())/12+5),AR1653)</f>
        <v>0</v>
      </c>
      <c r="AT1653" s="306">
        <f ca="1">IF($AQ1653=1,IF(INDIRECT(ADDRESS(($AO1653-1)*3+$AP1653+5,$AQ1653+20))="",0,INDIRECT(ADDRESS(($AO1653-1)*3+$AP1653+5,$AQ1653+20))),IF(INDIRECT(ADDRESS(($AO1653-1)*3+$AP1653+5,$AQ1653+20))="",0,IF(COUNTIF(INDIRECT(ADDRESS(($AO1653-1)*36+($AP1653-1)*12+6,COLUMN())):INDIRECT(ADDRESS(($AO1653-1)*36+($AP1653-1)*12+$AQ1653+4,COLUMN())),INDIRECT(ADDRESS(($AO1653-1)*3+$AP1653+5,$AQ1653+20)))&gt;=1,0,INDIRECT(ADDRESS(($AO1653-1)*3+$AP1653+5,$AQ1653+20)))))</f>
        <v>0</v>
      </c>
      <c r="AU1653" s="304">
        <f ca="1">COUNTIF(INDIRECT("U"&amp;(ROW()+12*(($AO1653-1)*3+$AP1653)-ROW())/12+5):INDIRECT("AF"&amp;(ROW()+12*(($AO1653-1)*3+$AP1653)-ROW())/12+5),AT1653)</f>
        <v>0</v>
      </c>
      <c r="AV1653" s="304">
        <f ca="1">IF(AND(AR1653+AT1653&gt;0,AS1653+AU1653&gt;0),COUNTIF(AV$6:AV1652,"&gt;0")+1,0)</f>
        <v>0</v>
      </c>
    </row>
    <row r="1654" spans="41:48" x14ac:dyDescent="0.15">
      <c r="AO1654" s="304">
        <v>46</v>
      </c>
      <c r="AP1654" s="304">
        <v>3</v>
      </c>
      <c r="AQ1654" s="304">
        <v>5</v>
      </c>
      <c r="AR1654" s="306">
        <f ca="1">IF($AQ1654=1,IF(INDIRECT(ADDRESS(($AO1654-1)*3+$AP1654+5,$AQ1654+7))="",0,INDIRECT(ADDRESS(($AO1654-1)*3+$AP1654+5,$AQ1654+7))),IF(INDIRECT(ADDRESS(($AO1654-1)*3+$AP1654+5,$AQ1654+7))="",0,IF(COUNTIF(INDIRECT(ADDRESS(($AO1654-1)*36+($AP1654-1)*12+6,COLUMN())):INDIRECT(ADDRESS(($AO1654-1)*36+($AP1654-1)*12+$AQ1654+4,COLUMN())),INDIRECT(ADDRESS(($AO1654-1)*3+$AP1654+5,$AQ1654+7)))&gt;=1,0,INDIRECT(ADDRESS(($AO1654-1)*3+$AP1654+5,$AQ1654+7)))))</f>
        <v>0</v>
      </c>
      <c r="AS1654" s="304">
        <f ca="1">COUNTIF(INDIRECT("H"&amp;(ROW()+12*(($AO1654-1)*3+$AP1654)-ROW())/12+5):INDIRECT("S"&amp;(ROW()+12*(($AO1654-1)*3+$AP1654)-ROW())/12+5),AR1654)</f>
        <v>0</v>
      </c>
      <c r="AT1654" s="306">
        <f ca="1">IF($AQ1654=1,IF(INDIRECT(ADDRESS(($AO1654-1)*3+$AP1654+5,$AQ1654+20))="",0,INDIRECT(ADDRESS(($AO1654-1)*3+$AP1654+5,$AQ1654+20))),IF(INDIRECT(ADDRESS(($AO1654-1)*3+$AP1654+5,$AQ1654+20))="",0,IF(COUNTIF(INDIRECT(ADDRESS(($AO1654-1)*36+($AP1654-1)*12+6,COLUMN())):INDIRECT(ADDRESS(($AO1654-1)*36+($AP1654-1)*12+$AQ1654+4,COLUMN())),INDIRECT(ADDRESS(($AO1654-1)*3+$AP1654+5,$AQ1654+20)))&gt;=1,0,INDIRECT(ADDRESS(($AO1654-1)*3+$AP1654+5,$AQ1654+20)))))</f>
        <v>0</v>
      </c>
      <c r="AU1654" s="304">
        <f ca="1">COUNTIF(INDIRECT("U"&amp;(ROW()+12*(($AO1654-1)*3+$AP1654)-ROW())/12+5):INDIRECT("AF"&amp;(ROW()+12*(($AO1654-1)*3+$AP1654)-ROW())/12+5),AT1654)</f>
        <v>0</v>
      </c>
      <c r="AV1654" s="304">
        <f ca="1">IF(AND(AR1654+AT1654&gt;0,AS1654+AU1654&gt;0),COUNTIF(AV$6:AV1653,"&gt;0")+1,0)</f>
        <v>0</v>
      </c>
    </row>
    <row r="1655" spans="41:48" x14ac:dyDescent="0.15">
      <c r="AO1655" s="304">
        <v>46</v>
      </c>
      <c r="AP1655" s="304">
        <v>3</v>
      </c>
      <c r="AQ1655" s="304">
        <v>6</v>
      </c>
      <c r="AR1655" s="306">
        <f ca="1">IF($AQ1655=1,IF(INDIRECT(ADDRESS(($AO1655-1)*3+$AP1655+5,$AQ1655+7))="",0,INDIRECT(ADDRESS(($AO1655-1)*3+$AP1655+5,$AQ1655+7))),IF(INDIRECT(ADDRESS(($AO1655-1)*3+$AP1655+5,$AQ1655+7))="",0,IF(COUNTIF(INDIRECT(ADDRESS(($AO1655-1)*36+($AP1655-1)*12+6,COLUMN())):INDIRECT(ADDRESS(($AO1655-1)*36+($AP1655-1)*12+$AQ1655+4,COLUMN())),INDIRECT(ADDRESS(($AO1655-1)*3+$AP1655+5,$AQ1655+7)))&gt;=1,0,INDIRECT(ADDRESS(($AO1655-1)*3+$AP1655+5,$AQ1655+7)))))</f>
        <v>0</v>
      </c>
      <c r="AS1655" s="304">
        <f ca="1">COUNTIF(INDIRECT("H"&amp;(ROW()+12*(($AO1655-1)*3+$AP1655)-ROW())/12+5):INDIRECT("S"&amp;(ROW()+12*(($AO1655-1)*3+$AP1655)-ROW())/12+5),AR1655)</f>
        <v>0</v>
      </c>
      <c r="AT1655" s="306">
        <f ca="1">IF($AQ1655=1,IF(INDIRECT(ADDRESS(($AO1655-1)*3+$AP1655+5,$AQ1655+20))="",0,INDIRECT(ADDRESS(($AO1655-1)*3+$AP1655+5,$AQ1655+20))),IF(INDIRECT(ADDRESS(($AO1655-1)*3+$AP1655+5,$AQ1655+20))="",0,IF(COUNTIF(INDIRECT(ADDRESS(($AO1655-1)*36+($AP1655-1)*12+6,COLUMN())):INDIRECT(ADDRESS(($AO1655-1)*36+($AP1655-1)*12+$AQ1655+4,COLUMN())),INDIRECT(ADDRESS(($AO1655-1)*3+$AP1655+5,$AQ1655+20)))&gt;=1,0,INDIRECT(ADDRESS(($AO1655-1)*3+$AP1655+5,$AQ1655+20)))))</f>
        <v>0</v>
      </c>
      <c r="AU1655" s="304">
        <f ca="1">COUNTIF(INDIRECT("U"&amp;(ROW()+12*(($AO1655-1)*3+$AP1655)-ROW())/12+5):INDIRECT("AF"&amp;(ROW()+12*(($AO1655-1)*3+$AP1655)-ROW())/12+5),AT1655)</f>
        <v>0</v>
      </c>
      <c r="AV1655" s="304">
        <f ca="1">IF(AND(AR1655+AT1655&gt;0,AS1655+AU1655&gt;0),COUNTIF(AV$6:AV1654,"&gt;0")+1,0)</f>
        <v>0</v>
      </c>
    </row>
    <row r="1656" spans="41:48" x14ac:dyDescent="0.15">
      <c r="AO1656" s="304">
        <v>46</v>
      </c>
      <c r="AP1656" s="304">
        <v>3</v>
      </c>
      <c r="AQ1656" s="304">
        <v>7</v>
      </c>
      <c r="AR1656" s="306">
        <f ca="1">IF($AQ1656=1,IF(INDIRECT(ADDRESS(($AO1656-1)*3+$AP1656+5,$AQ1656+7))="",0,INDIRECT(ADDRESS(($AO1656-1)*3+$AP1656+5,$AQ1656+7))),IF(INDIRECT(ADDRESS(($AO1656-1)*3+$AP1656+5,$AQ1656+7))="",0,IF(COUNTIF(INDIRECT(ADDRESS(($AO1656-1)*36+($AP1656-1)*12+6,COLUMN())):INDIRECT(ADDRESS(($AO1656-1)*36+($AP1656-1)*12+$AQ1656+4,COLUMN())),INDIRECT(ADDRESS(($AO1656-1)*3+$AP1656+5,$AQ1656+7)))&gt;=1,0,INDIRECT(ADDRESS(($AO1656-1)*3+$AP1656+5,$AQ1656+7)))))</f>
        <v>0</v>
      </c>
      <c r="AS1656" s="304">
        <f ca="1">COUNTIF(INDIRECT("H"&amp;(ROW()+12*(($AO1656-1)*3+$AP1656)-ROW())/12+5):INDIRECT("S"&amp;(ROW()+12*(($AO1656-1)*3+$AP1656)-ROW())/12+5),AR1656)</f>
        <v>0</v>
      </c>
      <c r="AT1656" s="306">
        <f ca="1">IF($AQ1656=1,IF(INDIRECT(ADDRESS(($AO1656-1)*3+$AP1656+5,$AQ1656+20))="",0,INDIRECT(ADDRESS(($AO1656-1)*3+$AP1656+5,$AQ1656+20))),IF(INDIRECT(ADDRESS(($AO1656-1)*3+$AP1656+5,$AQ1656+20))="",0,IF(COUNTIF(INDIRECT(ADDRESS(($AO1656-1)*36+($AP1656-1)*12+6,COLUMN())):INDIRECT(ADDRESS(($AO1656-1)*36+($AP1656-1)*12+$AQ1656+4,COLUMN())),INDIRECT(ADDRESS(($AO1656-1)*3+$AP1656+5,$AQ1656+20)))&gt;=1,0,INDIRECT(ADDRESS(($AO1656-1)*3+$AP1656+5,$AQ1656+20)))))</f>
        <v>0</v>
      </c>
      <c r="AU1656" s="304">
        <f ca="1">COUNTIF(INDIRECT("U"&amp;(ROW()+12*(($AO1656-1)*3+$AP1656)-ROW())/12+5):INDIRECT("AF"&amp;(ROW()+12*(($AO1656-1)*3+$AP1656)-ROW())/12+5),AT1656)</f>
        <v>0</v>
      </c>
      <c r="AV1656" s="304">
        <f ca="1">IF(AND(AR1656+AT1656&gt;0,AS1656+AU1656&gt;0),COUNTIF(AV$6:AV1655,"&gt;0")+1,0)</f>
        <v>0</v>
      </c>
    </row>
    <row r="1657" spans="41:48" x14ac:dyDescent="0.15">
      <c r="AO1657" s="304">
        <v>46</v>
      </c>
      <c r="AP1657" s="304">
        <v>3</v>
      </c>
      <c r="AQ1657" s="304">
        <v>8</v>
      </c>
      <c r="AR1657" s="306">
        <f ca="1">IF($AQ1657=1,IF(INDIRECT(ADDRESS(($AO1657-1)*3+$AP1657+5,$AQ1657+7))="",0,INDIRECT(ADDRESS(($AO1657-1)*3+$AP1657+5,$AQ1657+7))),IF(INDIRECT(ADDRESS(($AO1657-1)*3+$AP1657+5,$AQ1657+7))="",0,IF(COUNTIF(INDIRECT(ADDRESS(($AO1657-1)*36+($AP1657-1)*12+6,COLUMN())):INDIRECT(ADDRESS(($AO1657-1)*36+($AP1657-1)*12+$AQ1657+4,COLUMN())),INDIRECT(ADDRESS(($AO1657-1)*3+$AP1657+5,$AQ1657+7)))&gt;=1,0,INDIRECT(ADDRESS(($AO1657-1)*3+$AP1657+5,$AQ1657+7)))))</f>
        <v>0</v>
      </c>
      <c r="AS1657" s="304">
        <f ca="1">COUNTIF(INDIRECT("H"&amp;(ROW()+12*(($AO1657-1)*3+$AP1657)-ROW())/12+5):INDIRECT("S"&amp;(ROW()+12*(($AO1657-1)*3+$AP1657)-ROW())/12+5),AR1657)</f>
        <v>0</v>
      </c>
      <c r="AT1657" s="306">
        <f ca="1">IF($AQ1657=1,IF(INDIRECT(ADDRESS(($AO1657-1)*3+$AP1657+5,$AQ1657+20))="",0,INDIRECT(ADDRESS(($AO1657-1)*3+$AP1657+5,$AQ1657+20))),IF(INDIRECT(ADDRESS(($AO1657-1)*3+$AP1657+5,$AQ1657+20))="",0,IF(COUNTIF(INDIRECT(ADDRESS(($AO1657-1)*36+($AP1657-1)*12+6,COLUMN())):INDIRECT(ADDRESS(($AO1657-1)*36+($AP1657-1)*12+$AQ1657+4,COLUMN())),INDIRECT(ADDRESS(($AO1657-1)*3+$AP1657+5,$AQ1657+20)))&gt;=1,0,INDIRECT(ADDRESS(($AO1657-1)*3+$AP1657+5,$AQ1657+20)))))</f>
        <v>0</v>
      </c>
      <c r="AU1657" s="304">
        <f ca="1">COUNTIF(INDIRECT("U"&amp;(ROW()+12*(($AO1657-1)*3+$AP1657)-ROW())/12+5):INDIRECT("AF"&amp;(ROW()+12*(($AO1657-1)*3+$AP1657)-ROW())/12+5),AT1657)</f>
        <v>0</v>
      </c>
      <c r="AV1657" s="304">
        <f ca="1">IF(AND(AR1657+AT1657&gt;0,AS1657+AU1657&gt;0),COUNTIF(AV$6:AV1656,"&gt;0")+1,0)</f>
        <v>0</v>
      </c>
    </row>
    <row r="1658" spans="41:48" x14ac:dyDescent="0.15">
      <c r="AO1658" s="304">
        <v>46</v>
      </c>
      <c r="AP1658" s="304">
        <v>3</v>
      </c>
      <c r="AQ1658" s="304">
        <v>9</v>
      </c>
      <c r="AR1658" s="306">
        <f ca="1">IF($AQ1658=1,IF(INDIRECT(ADDRESS(($AO1658-1)*3+$AP1658+5,$AQ1658+7))="",0,INDIRECT(ADDRESS(($AO1658-1)*3+$AP1658+5,$AQ1658+7))),IF(INDIRECT(ADDRESS(($AO1658-1)*3+$AP1658+5,$AQ1658+7))="",0,IF(COUNTIF(INDIRECT(ADDRESS(($AO1658-1)*36+($AP1658-1)*12+6,COLUMN())):INDIRECT(ADDRESS(($AO1658-1)*36+($AP1658-1)*12+$AQ1658+4,COLUMN())),INDIRECT(ADDRESS(($AO1658-1)*3+$AP1658+5,$AQ1658+7)))&gt;=1,0,INDIRECT(ADDRESS(($AO1658-1)*3+$AP1658+5,$AQ1658+7)))))</f>
        <v>0</v>
      </c>
      <c r="AS1658" s="304">
        <f ca="1">COUNTIF(INDIRECT("H"&amp;(ROW()+12*(($AO1658-1)*3+$AP1658)-ROW())/12+5):INDIRECT("S"&amp;(ROW()+12*(($AO1658-1)*3+$AP1658)-ROW())/12+5),AR1658)</f>
        <v>0</v>
      </c>
      <c r="AT1658" s="306">
        <f ca="1">IF($AQ1658=1,IF(INDIRECT(ADDRESS(($AO1658-1)*3+$AP1658+5,$AQ1658+20))="",0,INDIRECT(ADDRESS(($AO1658-1)*3+$AP1658+5,$AQ1658+20))),IF(INDIRECT(ADDRESS(($AO1658-1)*3+$AP1658+5,$AQ1658+20))="",0,IF(COUNTIF(INDIRECT(ADDRESS(($AO1658-1)*36+($AP1658-1)*12+6,COLUMN())):INDIRECT(ADDRESS(($AO1658-1)*36+($AP1658-1)*12+$AQ1658+4,COLUMN())),INDIRECT(ADDRESS(($AO1658-1)*3+$AP1658+5,$AQ1658+20)))&gt;=1,0,INDIRECT(ADDRESS(($AO1658-1)*3+$AP1658+5,$AQ1658+20)))))</f>
        <v>0</v>
      </c>
      <c r="AU1658" s="304">
        <f ca="1">COUNTIF(INDIRECT("U"&amp;(ROW()+12*(($AO1658-1)*3+$AP1658)-ROW())/12+5):INDIRECT("AF"&amp;(ROW()+12*(($AO1658-1)*3+$AP1658)-ROW())/12+5),AT1658)</f>
        <v>0</v>
      </c>
      <c r="AV1658" s="304">
        <f ca="1">IF(AND(AR1658+AT1658&gt;0,AS1658+AU1658&gt;0),COUNTIF(AV$6:AV1657,"&gt;0")+1,0)</f>
        <v>0</v>
      </c>
    </row>
    <row r="1659" spans="41:48" x14ac:dyDescent="0.15">
      <c r="AO1659" s="304">
        <v>46</v>
      </c>
      <c r="AP1659" s="304">
        <v>3</v>
      </c>
      <c r="AQ1659" s="304">
        <v>10</v>
      </c>
      <c r="AR1659" s="306">
        <f ca="1">IF($AQ1659=1,IF(INDIRECT(ADDRESS(($AO1659-1)*3+$AP1659+5,$AQ1659+7))="",0,INDIRECT(ADDRESS(($AO1659-1)*3+$AP1659+5,$AQ1659+7))),IF(INDIRECT(ADDRESS(($AO1659-1)*3+$AP1659+5,$AQ1659+7))="",0,IF(COUNTIF(INDIRECT(ADDRESS(($AO1659-1)*36+($AP1659-1)*12+6,COLUMN())):INDIRECT(ADDRESS(($AO1659-1)*36+($AP1659-1)*12+$AQ1659+4,COLUMN())),INDIRECT(ADDRESS(($AO1659-1)*3+$AP1659+5,$AQ1659+7)))&gt;=1,0,INDIRECT(ADDRESS(($AO1659-1)*3+$AP1659+5,$AQ1659+7)))))</f>
        <v>0</v>
      </c>
      <c r="AS1659" s="304">
        <f ca="1">COUNTIF(INDIRECT("H"&amp;(ROW()+12*(($AO1659-1)*3+$AP1659)-ROW())/12+5):INDIRECT("S"&amp;(ROW()+12*(($AO1659-1)*3+$AP1659)-ROW())/12+5),AR1659)</f>
        <v>0</v>
      </c>
      <c r="AT1659" s="306">
        <f ca="1">IF($AQ1659=1,IF(INDIRECT(ADDRESS(($AO1659-1)*3+$AP1659+5,$AQ1659+20))="",0,INDIRECT(ADDRESS(($AO1659-1)*3+$AP1659+5,$AQ1659+20))),IF(INDIRECT(ADDRESS(($AO1659-1)*3+$AP1659+5,$AQ1659+20))="",0,IF(COUNTIF(INDIRECT(ADDRESS(($AO1659-1)*36+($AP1659-1)*12+6,COLUMN())):INDIRECT(ADDRESS(($AO1659-1)*36+($AP1659-1)*12+$AQ1659+4,COLUMN())),INDIRECT(ADDRESS(($AO1659-1)*3+$AP1659+5,$AQ1659+20)))&gt;=1,0,INDIRECT(ADDRESS(($AO1659-1)*3+$AP1659+5,$AQ1659+20)))))</f>
        <v>0</v>
      </c>
      <c r="AU1659" s="304">
        <f ca="1">COUNTIF(INDIRECT("U"&amp;(ROW()+12*(($AO1659-1)*3+$AP1659)-ROW())/12+5):INDIRECT("AF"&amp;(ROW()+12*(($AO1659-1)*3+$AP1659)-ROW())/12+5),AT1659)</f>
        <v>0</v>
      </c>
      <c r="AV1659" s="304">
        <f ca="1">IF(AND(AR1659+AT1659&gt;0,AS1659+AU1659&gt;0),COUNTIF(AV$6:AV1658,"&gt;0")+1,0)</f>
        <v>0</v>
      </c>
    </row>
    <row r="1660" spans="41:48" x14ac:dyDescent="0.15">
      <c r="AO1660" s="304">
        <v>46</v>
      </c>
      <c r="AP1660" s="304">
        <v>3</v>
      </c>
      <c r="AQ1660" s="304">
        <v>11</v>
      </c>
      <c r="AR1660" s="306">
        <f ca="1">IF($AQ1660=1,IF(INDIRECT(ADDRESS(($AO1660-1)*3+$AP1660+5,$AQ1660+7))="",0,INDIRECT(ADDRESS(($AO1660-1)*3+$AP1660+5,$AQ1660+7))),IF(INDIRECT(ADDRESS(($AO1660-1)*3+$AP1660+5,$AQ1660+7))="",0,IF(COUNTIF(INDIRECT(ADDRESS(($AO1660-1)*36+($AP1660-1)*12+6,COLUMN())):INDIRECT(ADDRESS(($AO1660-1)*36+($AP1660-1)*12+$AQ1660+4,COLUMN())),INDIRECT(ADDRESS(($AO1660-1)*3+$AP1660+5,$AQ1660+7)))&gt;=1,0,INDIRECT(ADDRESS(($AO1660-1)*3+$AP1660+5,$AQ1660+7)))))</f>
        <v>0</v>
      </c>
      <c r="AS1660" s="304">
        <f ca="1">COUNTIF(INDIRECT("H"&amp;(ROW()+12*(($AO1660-1)*3+$AP1660)-ROW())/12+5):INDIRECT("S"&amp;(ROW()+12*(($AO1660-1)*3+$AP1660)-ROW())/12+5),AR1660)</f>
        <v>0</v>
      </c>
      <c r="AT1660" s="306">
        <f ca="1">IF($AQ1660=1,IF(INDIRECT(ADDRESS(($AO1660-1)*3+$AP1660+5,$AQ1660+20))="",0,INDIRECT(ADDRESS(($AO1660-1)*3+$AP1660+5,$AQ1660+20))),IF(INDIRECT(ADDRESS(($AO1660-1)*3+$AP1660+5,$AQ1660+20))="",0,IF(COUNTIF(INDIRECT(ADDRESS(($AO1660-1)*36+($AP1660-1)*12+6,COLUMN())):INDIRECT(ADDRESS(($AO1660-1)*36+($AP1660-1)*12+$AQ1660+4,COLUMN())),INDIRECT(ADDRESS(($AO1660-1)*3+$AP1660+5,$AQ1660+20)))&gt;=1,0,INDIRECT(ADDRESS(($AO1660-1)*3+$AP1660+5,$AQ1660+20)))))</f>
        <v>0</v>
      </c>
      <c r="AU1660" s="304">
        <f ca="1">COUNTIF(INDIRECT("U"&amp;(ROW()+12*(($AO1660-1)*3+$AP1660)-ROW())/12+5):INDIRECT("AF"&amp;(ROW()+12*(($AO1660-1)*3+$AP1660)-ROW())/12+5),AT1660)</f>
        <v>0</v>
      </c>
      <c r="AV1660" s="304">
        <f ca="1">IF(AND(AR1660+AT1660&gt;0,AS1660+AU1660&gt;0),COUNTIF(AV$6:AV1659,"&gt;0")+1,0)</f>
        <v>0</v>
      </c>
    </row>
    <row r="1661" spans="41:48" x14ac:dyDescent="0.15">
      <c r="AO1661" s="304">
        <v>46</v>
      </c>
      <c r="AP1661" s="304">
        <v>3</v>
      </c>
      <c r="AQ1661" s="304">
        <v>12</v>
      </c>
      <c r="AR1661" s="306">
        <f ca="1">IF($AQ1661=1,IF(INDIRECT(ADDRESS(($AO1661-1)*3+$AP1661+5,$AQ1661+7))="",0,INDIRECT(ADDRESS(($AO1661-1)*3+$AP1661+5,$AQ1661+7))),IF(INDIRECT(ADDRESS(($AO1661-1)*3+$AP1661+5,$AQ1661+7))="",0,IF(COUNTIF(INDIRECT(ADDRESS(($AO1661-1)*36+($AP1661-1)*12+6,COLUMN())):INDIRECT(ADDRESS(($AO1661-1)*36+($AP1661-1)*12+$AQ1661+4,COLUMN())),INDIRECT(ADDRESS(($AO1661-1)*3+$AP1661+5,$AQ1661+7)))&gt;=1,0,INDIRECT(ADDRESS(($AO1661-1)*3+$AP1661+5,$AQ1661+7)))))</f>
        <v>0</v>
      </c>
      <c r="AS1661" s="304">
        <f ca="1">COUNTIF(INDIRECT("H"&amp;(ROW()+12*(($AO1661-1)*3+$AP1661)-ROW())/12+5):INDIRECT("S"&amp;(ROW()+12*(($AO1661-1)*3+$AP1661)-ROW())/12+5),AR1661)</f>
        <v>0</v>
      </c>
      <c r="AT1661" s="306">
        <f ca="1">IF($AQ1661=1,IF(INDIRECT(ADDRESS(($AO1661-1)*3+$AP1661+5,$AQ1661+20))="",0,INDIRECT(ADDRESS(($AO1661-1)*3+$AP1661+5,$AQ1661+20))),IF(INDIRECT(ADDRESS(($AO1661-1)*3+$AP1661+5,$AQ1661+20))="",0,IF(COUNTIF(INDIRECT(ADDRESS(($AO1661-1)*36+($AP1661-1)*12+6,COLUMN())):INDIRECT(ADDRESS(($AO1661-1)*36+($AP1661-1)*12+$AQ1661+4,COLUMN())),INDIRECT(ADDRESS(($AO1661-1)*3+$AP1661+5,$AQ1661+20)))&gt;=1,0,INDIRECT(ADDRESS(($AO1661-1)*3+$AP1661+5,$AQ1661+20)))))</f>
        <v>0</v>
      </c>
      <c r="AU1661" s="304">
        <f ca="1">COUNTIF(INDIRECT("U"&amp;(ROW()+12*(($AO1661-1)*3+$AP1661)-ROW())/12+5):INDIRECT("AF"&amp;(ROW()+12*(($AO1661-1)*3+$AP1661)-ROW())/12+5),AT1661)</f>
        <v>0</v>
      </c>
      <c r="AV1661" s="304">
        <f ca="1">IF(AND(AR1661+AT1661&gt;0,AS1661+AU1661&gt;0),COUNTIF(AV$6:AV1660,"&gt;0")+1,0)</f>
        <v>0</v>
      </c>
    </row>
    <row r="1662" spans="41:48" x14ac:dyDescent="0.15">
      <c r="AO1662" s="304">
        <v>47</v>
      </c>
      <c r="AP1662" s="304">
        <v>1</v>
      </c>
      <c r="AQ1662" s="304">
        <v>1</v>
      </c>
      <c r="AR1662" s="306">
        <f ca="1">IF($AQ1662=1,IF(INDIRECT(ADDRESS(($AO1662-1)*3+$AP1662+5,$AQ1662+7))="",0,INDIRECT(ADDRESS(($AO1662-1)*3+$AP1662+5,$AQ1662+7))),IF(INDIRECT(ADDRESS(($AO1662-1)*3+$AP1662+5,$AQ1662+7))="",0,IF(COUNTIF(INDIRECT(ADDRESS(($AO1662-1)*36+($AP1662-1)*12+6,COLUMN())):INDIRECT(ADDRESS(($AO1662-1)*36+($AP1662-1)*12+$AQ1662+4,COLUMN())),INDIRECT(ADDRESS(($AO1662-1)*3+$AP1662+5,$AQ1662+7)))&gt;=1,0,INDIRECT(ADDRESS(($AO1662-1)*3+$AP1662+5,$AQ1662+7)))))</f>
        <v>0</v>
      </c>
      <c r="AS1662" s="304">
        <f ca="1">COUNTIF(INDIRECT("H"&amp;(ROW()+12*(($AO1662-1)*3+$AP1662)-ROW())/12+5):INDIRECT("S"&amp;(ROW()+12*(($AO1662-1)*3+$AP1662)-ROW())/12+5),AR1662)</f>
        <v>0</v>
      </c>
      <c r="AT1662" s="306">
        <f ca="1">IF($AQ1662=1,IF(INDIRECT(ADDRESS(($AO1662-1)*3+$AP1662+5,$AQ1662+20))="",0,INDIRECT(ADDRESS(($AO1662-1)*3+$AP1662+5,$AQ1662+20))),IF(INDIRECT(ADDRESS(($AO1662-1)*3+$AP1662+5,$AQ1662+20))="",0,IF(COUNTIF(INDIRECT(ADDRESS(($AO1662-1)*36+($AP1662-1)*12+6,COLUMN())):INDIRECT(ADDRESS(($AO1662-1)*36+($AP1662-1)*12+$AQ1662+4,COLUMN())),INDIRECT(ADDRESS(($AO1662-1)*3+$AP1662+5,$AQ1662+20)))&gt;=1,0,INDIRECT(ADDRESS(($AO1662-1)*3+$AP1662+5,$AQ1662+20)))))</f>
        <v>0</v>
      </c>
      <c r="AU1662" s="304">
        <f ca="1">COUNTIF(INDIRECT("U"&amp;(ROW()+12*(($AO1662-1)*3+$AP1662)-ROW())/12+5):INDIRECT("AF"&amp;(ROW()+12*(($AO1662-1)*3+$AP1662)-ROW())/12+5),AT1662)</f>
        <v>0</v>
      </c>
      <c r="AV1662" s="304">
        <f ca="1">IF(AND(AR1662+AT1662&gt;0,AS1662+AU1662&gt;0),COUNTIF(AV$6:AV1661,"&gt;0")+1,0)</f>
        <v>0</v>
      </c>
    </row>
    <row r="1663" spans="41:48" x14ac:dyDescent="0.15">
      <c r="AO1663" s="304">
        <v>47</v>
      </c>
      <c r="AP1663" s="304">
        <v>1</v>
      </c>
      <c r="AQ1663" s="304">
        <v>2</v>
      </c>
      <c r="AR1663" s="306">
        <f ca="1">IF($AQ1663=1,IF(INDIRECT(ADDRESS(($AO1663-1)*3+$AP1663+5,$AQ1663+7))="",0,INDIRECT(ADDRESS(($AO1663-1)*3+$AP1663+5,$AQ1663+7))),IF(INDIRECT(ADDRESS(($AO1663-1)*3+$AP1663+5,$AQ1663+7))="",0,IF(COUNTIF(INDIRECT(ADDRESS(($AO1663-1)*36+($AP1663-1)*12+6,COLUMN())):INDIRECT(ADDRESS(($AO1663-1)*36+($AP1663-1)*12+$AQ1663+4,COLUMN())),INDIRECT(ADDRESS(($AO1663-1)*3+$AP1663+5,$AQ1663+7)))&gt;=1,0,INDIRECT(ADDRESS(($AO1663-1)*3+$AP1663+5,$AQ1663+7)))))</f>
        <v>0</v>
      </c>
      <c r="AS1663" s="304">
        <f ca="1">COUNTIF(INDIRECT("H"&amp;(ROW()+12*(($AO1663-1)*3+$AP1663)-ROW())/12+5):INDIRECT("S"&amp;(ROW()+12*(($AO1663-1)*3+$AP1663)-ROW())/12+5),AR1663)</f>
        <v>0</v>
      </c>
      <c r="AT1663" s="306">
        <f ca="1">IF($AQ1663=1,IF(INDIRECT(ADDRESS(($AO1663-1)*3+$AP1663+5,$AQ1663+20))="",0,INDIRECT(ADDRESS(($AO1663-1)*3+$AP1663+5,$AQ1663+20))),IF(INDIRECT(ADDRESS(($AO1663-1)*3+$AP1663+5,$AQ1663+20))="",0,IF(COUNTIF(INDIRECT(ADDRESS(($AO1663-1)*36+($AP1663-1)*12+6,COLUMN())):INDIRECT(ADDRESS(($AO1663-1)*36+($AP1663-1)*12+$AQ1663+4,COLUMN())),INDIRECT(ADDRESS(($AO1663-1)*3+$AP1663+5,$AQ1663+20)))&gt;=1,0,INDIRECT(ADDRESS(($AO1663-1)*3+$AP1663+5,$AQ1663+20)))))</f>
        <v>0</v>
      </c>
      <c r="AU1663" s="304">
        <f ca="1">COUNTIF(INDIRECT("U"&amp;(ROW()+12*(($AO1663-1)*3+$AP1663)-ROW())/12+5):INDIRECT("AF"&amp;(ROW()+12*(($AO1663-1)*3+$AP1663)-ROW())/12+5),AT1663)</f>
        <v>0</v>
      </c>
      <c r="AV1663" s="304">
        <f ca="1">IF(AND(AR1663+AT1663&gt;0,AS1663+AU1663&gt;0),COUNTIF(AV$6:AV1662,"&gt;0")+1,0)</f>
        <v>0</v>
      </c>
    </row>
    <row r="1664" spans="41:48" x14ac:dyDescent="0.15">
      <c r="AO1664" s="304">
        <v>47</v>
      </c>
      <c r="AP1664" s="304">
        <v>1</v>
      </c>
      <c r="AQ1664" s="304">
        <v>3</v>
      </c>
      <c r="AR1664" s="306">
        <f ca="1">IF($AQ1664=1,IF(INDIRECT(ADDRESS(($AO1664-1)*3+$AP1664+5,$AQ1664+7))="",0,INDIRECT(ADDRESS(($AO1664-1)*3+$AP1664+5,$AQ1664+7))),IF(INDIRECT(ADDRESS(($AO1664-1)*3+$AP1664+5,$AQ1664+7))="",0,IF(COUNTIF(INDIRECT(ADDRESS(($AO1664-1)*36+($AP1664-1)*12+6,COLUMN())):INDIRECT(ADDRESS(($AO1664-1)*36+($AP1664-1)*12+$AQ1664+4,COLUMN())),INDIRECT(ADDRESS(($AO1664-1)*3+$AP1664+5,$AQ1664+7)))&gt;=1,0,INDIRECT(ADDRESS(($AO1664-1)*3+$AP1664+5,$AQ1664+7)))))</f>
        <v>0</v>
      </c>
      <c r="AS1664" s="304">
        <f ca="1">COUNTIF(INDIRECT("H"&amp;(ROW()+12*(($AO1664-1)*3+$AP1664)-ROW())/12+5):INDIRECT("S"&amp;(ROW()+12*(($AO1664-1)*3+$AP1664)-ROW())/12+5),AR1664)</f>
        <v>0</v>
      </c>
      <c r="AT1664" s="306">
        <f ca="1">IF($AQ1664=1,IF(INDIRECT(ADDRESS(($AO1664-1)*3+$AP1664+5,$AQ1664+20))="",0,INDIRECT(ADDRESS(($AO1664-1)*3+$AP1664+5,$AQ1664+20))),IF(INDIRECT(ADDRESS(($AO1664-1)*3+$AP1664+5,$AQ1664+20))="",0,IF(COUNTIF(INDIRECT(ADDRESS(($AO1664-1)*36+($AP1664-1)*12+6,COLUMN())):INDIRECT(ADDRESS(($AO1664-1)*36+($AP1664-1)*12+$AQ1664+4,COLUMN())),INDIRECT(ADDRESS(($AO1664-1)*3+$AP1664+5,$AQ1664+20)))&gt;=1,0,INDIRECT(ADDRESS(($AO1664-1)*3+$AP1664+5,$AQ1664+20)))))</f>
        <v>0</v>
      </c>
      <c r="AU1664" s="304">
        <f ca="1">COUNTIF(INDIRECT("U"&amp;(ROW()+12*(($AO1664-1)*3+$AP1664)-ROW())/12+5):INDIRECT("AF"&amp;(ROW()+12*(($AO1664-1)*3+$AP1664)-ROW())/12+5),AT1664)</f>
        <v>0</v>
      </c>
      <c r="AV1664" s="304">
        <f ca="1">IF(AND(AR1664+AT1664&gt;0,AS1664+AU1664&gt;0),COUNTIF(AV$6:AV1663,"&gt;0")+1,0)</f>
        <v>0</v>
      </c>
    </row>
    <row r="1665" spans="41:48" x14ac:dyDescent="0.15">
      <c r="AO1665" s="304">
        <v>47</v>
      </c>
      <c r="AP1665" s="304">
        <v>1</v>
      </c>
      <c r="AQ1665" s="304">
        <v>4</v>
      </c>
      <c r="AR1665" s="306">
        <f ca="1">IF($AQ1665=1,IF(INDIRECT(ADDRESS(($AO1665-1)*3+$AP1665+5,$AQ1665+7))="",0,INDIRECT(ADDRESS(($AO1665-1)*3+$AP1665+5,$AQ1665+7))),IF(INDIRECT(ADDRESS(($AO1665-1)*3+$AP1665+5,$AQ1665+7))="",0,IF(COUNTIF(INDIRECT(ADDRESS(($AO1665-1)*36+($AP1665-1)*12+6,COLUMN())):INDIRECT(ADDRESS(($AO1665-1)*36+($AP1665-1)*12+$AQ1665+4,COLUMN())),INDIRECT(ADDRESS(($AO1665-1)*3+$AP1665+5,$AQ1665+7)))&gt;=1,0,INDIRECT(ADDRESS(($AO1665-1)*3+$AP1665+5,$AQ1665+7)))))</f>
        <v>0</v>
      </c>
      <c r="AS1665" s="304">
        <f ca="1">COUNTIF(INDIRECT("H"&amp;(ROW()+12*(($AO1665-1)*3+$AP1665)-ROW())/12+5):INDIRECT("S"&amp;(ROW()+12*(($AO1665-1)*3+$AP1665)-ROW())/12+5),AR1665)</f>
        <v>0</v>
      </c>
      <c r="AT1665" s="306">
        <f ca="1">IF($AQ1665=1,IF(INDIRECT(ADDRESS(($AO1665-1)*3+$AP1665+5,$AQ1665+20))="",0,INDIRECT(ADDRESS(($AO1665-1)*3+$AP1665+5,$AQ1665+20))),IF(INDIRECT(ADDRESS(($AO1665-1)*3+$AP1665+5,$AQ1665+20))="",0,IF(COUNTIF(INDIRECT(ADDRESS(($AO1665-1)*36+($AP1665-1)*12+6,COLUMN())):INDIRECT(ADDRESS(($AO1665-1)*36+($AP1665-1)*12+$AQ1665+4,COLUMN())),INDIRECT(ADDRESS(($AO1665-1)*3+$AP1665+5,$AQ1665+20)))&gt;=1,0,INDIRECT(ADDRESS(($AO1665-1)*3+$AP1665+5,$AQ1665+20)))))</f>
        <v>0</v>
      </c>
      <c r="AU1665" s="304">
        <f ca="1">COUNTIF(INDIRECT("U"&amp;(ROW()+12*(($AO1665-1)*3+$AP1665)-ROW())/12+5):INDIRECT("AF"&amp;(ROW()+12*(($AO1665-1)*3+$AP1665)-ROW())/12+5),AT1665)</f>
        <v>0</v>
      </c>
      <c r="AV1665" s="304">
        <f ca="1">IF(AND(AR1665+AT1665&gt;0,AS1665+AU1665&gt;0),COUNTIF(AV$6:AV1664,"&gt;0")+1,0)</f>
        <v>0</v>
      </c>
    </row>
    <row r="1666" spans="41:48" x14ac:dyDescent="0.15">
      <c r="AO1666" s="304">
        <v>47</v>
      </c>
      <c r="AP1666" s="304">
        <v>1</v>
      </c>
      <c r="AQ1666" s="304">
        <v>5</v>
      </c>
      <c r="AR1666" s="306">
        <f ca="1">IF($AQ1666=1,IF(INDIRECT(ADDRESS(($AO1666-1)*3+$AP1666+5,$AQ1666+7))="",0,INDIRECT(ADDRESS(($AO1666-1)*3+$AP1666+5,$AQ1666+7))),IF(INDIRECT(ADDRESS(($AO1666-1)*3+$AP1666+5,$AQ1666+7))="",0,IF(COUNTIF(INDIRECT(ADDRESS(($AO1666-1)*36+($AP1666-1)*12+6,COLUMN())):INDIRECT(ADDRESS(($AO1666-1)*36+($AP1666-1)*12+$AQ1666+4,COLUMN())),INDIRECT(ADDRESS(($AO1666-1)*3+$AP1666+5,$AQ1666+7)))&gt;=1,0,INDIRECT(ADDRESS(($AO1666-1)*3+$AP1666+5,$AQ1666+7)))))</f>
        <v>0</v>
      </c>
      <c r="AS1666" s="304">
        <f ca="1">COUNTIF(INDIRECT("H"&amp;(ROW()+12*(($AO1666-1)*3+$AP1666)-ROW())/12+5):INDIRECT("S"&amp;(ROW()+12*(($AO1666-1)*3+$AP1666)-ROW())/12+5),AR1666)</f>
        <v>0</v>
      </c>
      <c r="AT1666" s="306">
        <f ca="1">IF($AQ1666=1,IF(INDIRECT(ADDRESS(($AO1666-1)*3+$AP1666+5,$AQ1666+20))="",0,INDIRECT(ADDRESS(($AO1666-1)*3+$AP1666+5,$AQ1666+20))),IF(INDIRECT(ADDRESS(($AO1666-1)*3+$AP1666+5,$AQ1666+20))="",0,IF(COUNTIF(INDIRECT(ADDRESS(($AO1666-1)*36+($AP1666-1)*12+6,COLUMN())):INDIRECT(ADDRESS(($AO1666-1)*36+($AP1666-1)*12+$AQ1666+4,COLUMN())),INDIRECT(ADDRESS(($AO1666-1)*3+$AP1666+5,$AQ1666+20)))&gt;=1,0,INDIRECT(ADDRESS(($AO1666-1)*3+$AP1666+5,$AQ1666+20)))))</f>
        <v>0</v>
      </c>
      <c r="AU1666" s="304">
        <f ca="1">COUNTIF(INDIRECT("U"&amp;(ROW()+12*(($AO1666-1)*3+$AP1666)-ROW())/12+5):INDIRECT("AF"&amp;(ROW()+12*(($AO1666-1)*3+$AP1666)-ROW())/12+5),AT1666)</f>
        <v>0</v>
      </c>
      <c r="AV1666" s="304">
        <f ca="1">IF(AND(AR1666+AT1666&gt;0,AS1666+AU1666&gt;0),COUNTIF(AV$6:AV1665,"&gt;0")+1,0)</f>
        <v>0</v>
      </c>
    </row>
    <row r="1667" spans="41:48" x14ac:dyDescent="0.15">
      <c r="AO1667" s="304">
        <v>47</v>
      </c>
      <c r="AP1667" s="304">
        <v>1</v>
      </c>
      <c r="AQ1667" s="304">
        <v>6</v>
      </c>
      <c r="AR1667" s="306">
        <f ca="1">IF($AQ1667=1,IF(INDIRECT(ADDRESS(($AO1667-1)*3+$AP1667+5,$AQ1667+7))="",0,INDIRECT(ADDRESS(($AO1667-1)*3+$AP1667+5,$AQ1667+7))),IF(INDIRECT(ADDRESS(($AO1667-1)*3+$AP1667+5,$AQ1667+7))="",0,IF(COUNTIF(INDIRECT(ADDRESS(($AO1667-1)*36+($AP1667-1)*12+6,COLUMN())):INDIRECT(ADDRESS(($AO1667-1)*36+($AP1667-1)*12+$AQ1667+4,COLUMN())),INDIRECT(ADDRESS(($AO1667-1)*3+$AP1667+5,$AQ1667+7)))&gt;=1,0,INDIRECT(ADDRESS(($AO1667-1)*3+$AP1667+5,$AQ1667+7)))))</f>
        <v>0</v>
      </c>
      <c r="AS1667" s="304">
        <f ca="1">COUNTIF(INDIRECT("H"&amp;(ROW()+12*(($AO1667-1)*3+$AP1667)-ROW())/12+5):INDIRECT("S"&amp;(ROW()+12*(($AO1667-1)*3+$AP1667)-ROW())/12+5),AR1667)</f>
        <v>0</v>
      </c>
      <c r="AT1667" s="306">
        <f ca="1">IF($AQ1667=1,IF(INDIRECT(ADDRESS(($AO1667-1)*3+$AP1667+5,$AQ1667+20))="",0,INDIRECT(ADDRESS(($AO1667-1)*3+$AP1667+5,$AQ1667+20))),IF(INDIRECT(ADDRESS(($AO1667-1)*3+$AP1667+5,$AQ1667+20))="",0,IF(COUNTIF(INDIRECT(ADDRESS(($AO1667-1)*36+($AP1667-1)*12+6,COLUMN())):INDIRECT(ADDRESS(($AO1667-1)*36+($AP1667-1)*12+$AQ1667+4,COLUMN())),INDIRECT(ADDRESS(($AO1667-1)*3+$AP1667+5,$AQ1667+20)))&gt;=1,0,INDIRECT(ADDRESS(($AO1667-1)*3+$AP1667+5,$AQ1667+20)))))</f>
        <v>0</v>
      </c>
      <c r="AU1667" s="304">
        <f ca="1">COUNTIF(INDIRECT("U"&amp;(ROW()+12*(($AO1667-1)*3+$AP1667)-ROW())/12+5):INDIRECT("AF"&amp;(ROW()+12*(($AO1667-1)*3+$AP1667)-ROW())/12+5),AT1667)</f>
        <v>0</v>
      </c>
      <c r="AV1667" s="304">
        <f ca="1">IF(AND(AR1667+AT1667&gt;0,AS1667+AU1667&gt;0),COUNTIF(AV$6:AV1666,"&gt;0")+1,0)</f>
        <v>0</v>
      </c>
    </row>
    <row r="1668" spans="41:48" x14ac:dyDescent="0.15">
      <c r="AO1668" s="304">
        <v>47</v>
      </c>
      <c r="AP1668" s="304">
        <v>1</v>
      </c>
      <c r="AQ1668" s="304">
        <v>7</v>
      </c>
      <c r="AR1668" s="306">
        <f ca="1">IF($AQ1668=1,IF(INDIRECT(ADDRESS(($AO1668-1)*3+$AP1668+5,$AQ1668+7))="",0,INDIRECT(ADDRESS(($AO1668-1)*3+$AP1668+5,$AQ1668+7))),IF(INDIRECT(ADDRESS(($AO1668-1)*3+$AP1668+5,$AQ1668+7))="",0,IF(COUNTIF(INDIRECT(ADDRESS(($AO1668-1)*36+($AP1668-1)*12+6,COLUMN())):INDIRECT(ADDRESS(($AO1668-1)*36+($AP1668-1)*12+$AQ1668+4,COLUMN())),INDIRECT(ADDRESS(($AO1668-1)*3+$AP1668+5,$AQ1668+7)))&gt;=1,0,INDIRECT(ADDRESS(($AO1668-1)*3+$AP1668+5,$AQ1668+7)))))</f>
        <v>0</v>
      </c>
      <c r="AS1668" s="304">
        <f ca="1">COUNTIF(INDIRECT("H"&amp;(ROW()+12*(($AO1668-1)*3+$AP1668)-ROW())/12+5):INDIRECT("S"&amp;(ROW()+12*(($AO1668-1)*3+$AP1668)-ROW())/12+5),AR1668)</f>
        <v>0</v>
      </c>
      <c r="AT1668" s="306">
        <f ca="1">IF($AQ1668=1,IF(INDIRECT(ADDRESS(($AO1668-1)*3+$AP1668+5,$AQ1668+20))="",0,INDIRECT(ADDRESS(($AO1668-1)*3+$AP1668+5,$AQ1668+20))),IF(INDIRECT(ADDRESS(($AO1668-1)*3+$AP1668+5,$AQ1668+20))="",0,IF(COUNTIF(INDIRECT(ADDRESS(($AO1668-1)*36+($AP1668-1)*12+6,COLUMN())):INDIRECT(ADDRESS(($AO1668-1)*36+($AP1668-1)*12+$AQ1668+4,COLUMN())),INDIRECT(ADDRESS(($AO1668-1)*3+$AP1668+5,$AQ1668+20)))&gt;=1,0,INDIRECT(ADDRESS(($AO1668-1)*3+$AP1668+5,$AQ1668+20)))))</f>
        <v>0</v>
      </c>
      <c r="AU1668" s="304">
        <f ca="1">COUNTIF(INDIRECT("U"&amp;(ROW()+12*(($AO1668-1)*3+$AP1668)-ROW())/12+5):INDIRECT("AF"&amp;(ROW()+12*(($AO1668-1)*3+$AP1668)-ROW())/12+5),AT1668)</f>
        <v>0</v>
      </c>
      <c r="AV1668" s="304">
        <f ca="1">IF(AND(AR1668+AT1668&gt;0,AS1668+AU1668&gt;0),COUNTIF(AV$6:AV1667,"&gt;0")+1,0)</f>
        <v>0</v>
      </c>
    </row>
    <row r="1669" spans="41:48" x14ac:dyDescent="0.15">
      <c r="AO1669" s="304">
        <v>47</v>
      </c>
      <c r="AP1669" s="304">
        <v>1</v>
      </c>
      <c r="AQ1669" s="304">
        <v>8</v>
      </c>
      <c r="AR1669" s="306">
        <f ca="1">IF($AQ1669=1,IF(INDIRECT(ADDRESS(($AO1669-1)*3+$AP1669+5,$AQ1669+7))="",0,INDIRECT(ADDRESS(($AO1669-1)*3+$AP1669+5,$AQ1669+7))),IF(INDIRECT(ADDRESS(($AO1669-1)*3+$AP1669+5,$AQ1669+7))="",0,IF(COUNTIF(INDIRECT(ADDRESS(($AO1669-1)*36+($AP1669-1)*12+6,COLUMN())):INDIRECT(ADDRESS(($AO1669-1)*36+($AP1669-1)*12+$AQ1669+4,COLUMN())),INDIRECT(ADDRESS(($AO1669-1)*3+$AP1669+5,$AQ1669+7)))&gt;=1,0,INDIRECT(ADDRESS(($AO1669-1)*3+$AP1669+5,$AQ1669+7)))))</f>
        <v>0</v>
      </c>
      <c r="AS1669" s="304">
        <f ca="1">COUNTIF(INDIRECT("H"&amp;(ROW()+12*(($AO1669-1)*3+$AP1669)-ROW())/12+5):INDIRECT("S"&amp;(ROW()+12*(($AO1669-1)*3+$AP1669)-ROW())/12+5),AR1669)</f>
        <v>0</v>
      </c>
      <c r="AT1669" s="306">
        <f ca="1">IF($AQ1669=1,IF(INDIRECT(ADDRESS(($AO1669-1)*3+$AP1669+5,$AQ1669+20))="",0,INDIRECT(ADDRESS(($AO1669-1)*3+$AP1669+5,$AQ1669+20))),IF(INDIRECT(ADDRESS(($AO1669-1)*3+$AP1669+5,$AQ1669+20))="",0,IF(COUNTIF(INDIRECT(ADDRESS(($AO1669-1)*36+($AP1669-1)*12+6,COLUMN())):INDIRECT(ADDRESS(($AO1669-1)*36+($AP1669-1)*12+$AQ1669+4,COLUMN())),INDIRECT(ADDRESS(($AO1669-1)*3+$AP1669+5,$AQ1669+20)))&gt;=1,0,INDIRECT(ADDRESS(($AO1669-1)*3+$AP1669+5,$AQ1669+20)))))</f>
        <v>0</v>
      </c>
      <c r="AU1669" s="304">
        <f ca="1">COUNTIF(INDIRECT("U"&amp;(ROW()+12*(($AO1669-1)*3+$AP1669)-ROW())/12+5):INDIRECT("AF"&amp;(ROW()+12*(($AO1669-1)*3+$AP1669)-ROW())/12+5),AT1669)</f>
        <v>0</v>
      </c>
      <c r="AV1669" s="304">
        <f ca="1">IF(AND(AR1669+AT1669&gt;0,AS1669+AU1669&gt;0),COUNTIF(AV$6:AV1668,"&gt;0")+1,0)</f>
        <v>0</v>
      </c>
    </row>
    <row r="1670" spans="41:48" x14ac:dyDescent="0.15">
      <c r="AO1670" s="304">
        <v>47</v>
      </c>
      <c r="AP1670" s="304">
        <v>1</v>
      </c>
      <c r="AQ1670" s="304">
        <v>9</v>
      </c>
      <c r="AR1670" s="306">
        <f ca="1">IF($AQ1670=1,IF(INDIRECT(ADDRESS(($AO1670-1)*3+$AP1670+5,$AQ1670+7))="",0,INDIRECT(ADDRESS(($AO1670-1)*3+$AP1670+5,$AQ1670+7))),IF(INDIRECT(ADDRESS(($AO1670-1)*3+$AP1670+5,$AQ1670+7))="",0,IF(COUNTIF(INDIRECT(ADDRESS(($AO1670-1)*36+($AP1670-1)*12+6,COLUMN())):INDIRECT(ADDRESS(($AO1670-1)*36+($AP1670-1)*12+$AQ1670+4,COLUMN())),INDIRECT(ADDRESS(($AO1670-1)*3+$AP1670+5,$AQ1670+7)))&gt;=1,0,INDIRECT(ADDRESS(($AO1670-1)*3+$AP1670+5,$AQ1670+7)))))</f>
        <v>0</v>
      </c>
      <c r="AS1670" s="304">
        <f ca="1">COUNTIF(INDIRECT("H"&amp;(ROW()+12*(($AO1670-1)*3+$AP1670)-ROW())/12+5):INDIRECT("S"&amp;(ROW()+12*(($AO1670-1)*3+$AP1670)-ROW())/12+5),AR1670)</f>
        <v>0</v>
      </c>
      <c r="AT1670" s="306">
        <f ca="1">IF($AQ1670=1,IF(INDIRECT(ADDRESS(($AO1670-1)*3+$AP1670+5,$AQ1670+20))="",0,INDIRECT(ADDRESS(($AO1670-1)*3+$AP1670+5,$AQ1670+20))),IF(INDIRECT(ADDRESS(($AO1670-1)*3+$AP1670+5,$AQ1670+20))="",0,IF(COUNTIF(INDIRECT(ADDRESS(($AO1670-1)*36+($AP1670-1)*12+6,COLUMN())):INDIRECT(ADDRESS(($AO1670-1)*36+($AP1670-1)*12+$AQ1670+4,COLUMN())),INDIRECT(ADDRESS(($AO1670-1)*3+$AP1670+5,$AQ1670+20)))&gt;=1,0,INDIRECT(ADDRESS(($AO1670-1)*3+$AP1670+5,$AQ1670+20)))))</f>
        <v>0</v>
      </c>
      <c r="AU1670" s="304">
        <f ca="1">COUNTIF(INDIRECT("U"&amp;(ROW()+12*(($AO1670-1)*3+$AP1670)-ROW())/12+5):INDIRECT("AF"&amp;(ROW()+12*(($AO1670-1)*3+$AP1670)-ROW())/12+5),AT1670)</f>
        <v>0</v>
      </c>
      <c r="AV1670" s="304">
        <f ca="1">IF(AND(AR1670+AT1670&gt;0,AS1670+AU1670&gt;0),COUNTIF(AV$6:AV1669,"&gt;0")+1,0)</f>
        <v>0</v>
      </c>
    </row>
    <row r="1671" spans="41:48" x14ac:dyDescent="0.15">
      <c r="AO1671" s="304">
        <v>47</v>
      </c>
      <c r="AP1671" s="304">
        <v>1</v>
      </c>
      <c r="AQ1671" s="304">
        <v>10</v>
      </c>
      <c r="AR1671" s="306">
        <f ca="1">IF($AQ1671=1,IF(INDIRECT(ADDRESS(($AO1671-1)*3+$AP1671+5,$AQ1671+7))="",0,INDIRECT(ADDRESS(($AO1671-1)*3+$AP1671+5,$AQ1671+7))),IF(INDIRECT(ADDRESS(($AO1671-1)*3+$AP1671+5,$AQ1671+7))="",0,IF(COUNTIF(INDIRECT(ADDRESS(($AO1671-1)*36+($AP1671-1)*12+6,COLUMN())):INDIRECT(ADDRESS(($AO1671-1)*36+($AP1671-1)*12+$AQ1671+4,COLUMN())),INDIRECT(ADDRESS(($AO1671-1)*3+$AP1671+5,$AQ1671+7)))&gt;=1,0,INDIRECT(ADDRESS(($AO1671-1)*3+$AP1671+5,$AQ1671+7)))))</f>
        <v>0</v>
      </c>
      <c r="AS1671" s="304">
        <f ca="1">COUNTIF(INDIRECT("H"&amp;(ROW()+12*(($AO1671-1)*3+$AP1671)-ROW())/12+5):INDIRECT("S"&amp;(ROW()+12*(($AO1671-1)*3+$AP1671)-ROW())/12+5),AR1671)</f>
        <v>0</v>
      </c>
      <c r="AT1671" s="306">
        <f ca="1">IF($AQ1671=1,IF(INDIRECT(ADDRESS(($AO1671-1)*3+$AP1671+5,$AQ1671+20))="",0,INDIRECT(ADDRESS(($AO1671-1)*3+$AP1671+5,$AQ1671+20))),IF(INDIRECT(ADDRESS(($AO1671-1)*3+$AP1671+5,$AQ1671+20))="",0,IF(COUNTIF(INDIRECT(ADDRESS(($AO1671-1)*36+($AP1671-1)*12+6,COLUMN())):INDIRECT(ADDRESS(($AO1671-1)*36+($AP1671-1)*12+$AQ1671+4,COLUMN())),INDIRECT(ADDRESS(($AO1671-1)*3+$AP1671+5,$AQ1671+20)))&gt;=1,0,INDIRECT(ADDRESS(($AO1671-1)*3+$AP1671+5,$AQ1671+20)))))</f>
        <v>0</v>
      </c>
      <c r="AU1671" s="304">
        <f ca="1">COUNTIF(INDIRECT("U"&amp;(ROW()+12*(($AO1671-1)*3+$AP1671)-ROW())/12+5):INDIRECT("AF"&amp;(ROW()+12*(($AO1671-1)*3+$AP1671)-ROW())/12+5),AT1671)</f>
        <v>0</v>
      </c>
      <c r="AV1671" s="304">
        <f ca="1">IF(AND(AR1671+AT1671&gt;0,AS1671+AU1671&gt;0),COUNTIF(AV$6:AV1670,"&gt;0")+1,0)</f>
        <v>0</v>
      </c>
    </row>
    <row r="1672" spans="41:48" x14ac:dyDescent="0.15">
      <c r="AO1672" s="304">
        <v>47</v>
      </c>
      <c r="AP1672" s="304">
        <v>1</v>
      </c>
      <c r="AQ1672" s="304">
        <v>11</v>
      </c>
      <c r="AR1672" s="306">
        <f ca="1">IF($AQ1672=1,IF(INDIRECT(ADDRESS(($AO1672-1)*3+$AP1672+5,$AQ1672+7))="",0,INDIRECT(ADDRESS(($AO1672-1)*3+$AP1672+5,$AQ1672+7))),IF(INDIRECT(ADDRESS(($AO1672-1)*3+$AP1672+5,$AQ1672+7))="",0,IF(COUNTIF(INDIRECT(ADDRESS(($AO1672-1)*36+($AP1672-1)*12+6,COLUMN())):INDIRECT(ADDRESS(($AO1672-1)*36+($AP1672-1)*12+$AQ1672+4,COLUMN())),INDIRECT(ADDRESS(($AO1672-1)*3+$AP1672+5,$AQ1672+7)))&gt;=1,0,INDIRECT(ADDRESS(($AO1672-1)*3+$AP1672+5,$AQ1672+7)))))</f>
        <v>0</v>
      </c>
      <c r="AS1672" s="304">
        <f ca="1">COUNTIF(INDIRECT("H"&amp;(ROW()+12*(($AO1672-1)*3+$AP1672)-ROW())/12+5):INDIRECT("S"&amp;(ROW()+12*(($AO1672-1)*3+$AP1672)-ROW())/12+5),AR1672)</f>
        <v>0</v>
      </c>
      <c r="AT1672" s="306">
        <f ca="1">IF($AQ1672=1,IF(INDIRECT(ADDRESS(($AO1672-1)*3+$AP1672+5,$AQ1672+20))="",0,INDIRECT(ADDRESS(($AO1672-1)*3+$AP1672+5,$AQ1672+20))),IF(INDIRECT(ADDRESS(($AO1672-1)*3+$AP1672+5,$AQ1672+20))="",0,IF(COUNTIF(INDIRECT(ADDRESS(($AO1672-1)*36+($AP1672-1)*12+6,COLUMN())):INDIRECT(ADDRESS(($AO1672-1)*36+($AP1672-1)*12+$AQ1672+4,COLUMN())),INDIRECT(ADDRESS(($AO1672-1)*3+$AP1672+5,$AQ1672+20)))&gt;=1,0,INDIRECT(ADDRESS(($AO1672-1)*3+$AP1672+5,$AQ1672+20)))))</f>
        <v>0</v>
      </c>
      <c r="AU1672" s="304">
        <f ca="1">COUNTIF(INDIRECT("U"&amp;(ROW()+12*(($AO1672-1)*3+$AP1672)-ROW())/12+5):INDIRECT("AF"&amp;(ROW()+12*(($AO1672-1)*3+$AP1672)-ROW())/12+5),AT1672)</f>
        <v>0</v>
      </c>
      <c r="AV1672" s="304">
        <f ca="1">IF(AND(AR1672+AT1672&gt;0,AS1672+AU1672&gt;0),COUNTIF(AV$6:AV1671,"&gt;0")+1,0)</f>
        <v>0</v>
      </c>
    </row>
    <row r="1673" spans="41:48" x14ac:dyDescent="0.15">
      <c r="AO1673" s="304">
        <v>47</v>
      </c>
      <c r="AP1673" s="304">
        <v>1</v>
      </c>
      <c r="AQ1673" s="304">
        <v>12</v>
      </c>
      <c r="AR1673" s="306">
        <f ca="1">IF($AQ1673=1,IF(INDIRECT(ADDRESS(($AO1673-1)*3+$AP1673+5,$AQ1673+7))="",0,INDIRECT(ADDRESS(($AO1673-1)*3+$AP1673+5,$AQ1673+7))),IF(INDIRECT(ADDRESS(($AO1673-1)*3+$AP1673+5,$AQ1673+7))="",0,IF(COUNTIF(INDIRECT(ADDRESS(($AO1673-1)*36+($AP1673-1)*12+6,COLUMN())):INDIRECT(ADDRESS(($AO1673-1)*36+($AP1673-1)*12+$AQ1673+4,COLUMN())),INDIRECT(ADDRESS(($AO1673-1)*3+$AP1673+5,$AQ1673+7)))&gt;=1,0,INDIRECT(ADDRESS(($AO1673-1)*3+$AP1673+5,$AQ1673+7)))))</f>
        <v>0</v>
      </c>
      <c r="AS1673" s="304">
        <f ca="1">COUNTIF(INDIRECT("H"&amp;(ROW()+12*(($AO1673-1)*3+$AP1673)-ROW())/12+5):INDIRECT("S"&amp;(ROW()+12*(($AO1673-1)*3+$AP1673)-ROW())/12+5),AR1673)</f>
        <v>0</v>
      </c>
      <c r="AT1673" s="306">
        <f ca="1">IF($AQ1673=1,IF(INDIRECT(ADDRESS(($AO1673-1)*3+$AP1673+5,$AQ1673+20))="",0,INDIRECT(ADDRESS(($AO1673-1)*3+$AP1673+5,$AQ1673+20))),IF(INDIRECT(ADDRESS(($AO1673-1)*3+$AP1673+5,$AQ1673+20))="",0,IF(COUNTIF(INDIRECT(ADDRESS(($AO1673-1)*36+($AP1673-1)*12+6,COLUMN())):INDIRECT(ADDRESS(($AO1673-1)*36+($AP1673-1)*12+$AQ1673+4,COLUMN())),INDIRECT(ADDRESS(($AO1673-1)*3+$AP1673+5,$AQ1673+20)))&gt;=1,0,INDIRECT(ADDRESS(($AO1673-1)*3+$AP1673+5,$AQ1673+20)))))</f>
        <v>0</v>
      </c>
      <c r="AU1673" s="304">
        <f ca="1">COUNTIF(INDIRECT("U"&amp;(ROW()+12*(($AO1673-1)*3+$AP1673)-ROW())/12+5):INDIRECT("AF"&amp;(ROW()+12*(($AO1673-1)*3+$AP1673)-ROW())/12+5),AT1673)</f>
        <v>0</v>
      </c>
      <c r="AV1673" s="304">
        <f ca="1">IF(AND(AR1673+AT1673&gt;0,AS1673+AU1673&gt;0),COUNTIF(AV$6:AV1672,"&gt;0")+1,0)</f>
        <v>0</v>
      </c>
    </row>
    <row r="1674" spans="41:48" x14ac:dyDescent="0.15">
      <c r="AO1674" s="304">
        <v>47</v>
      </c>
      <c r="AP1674" s="304">
        <v>2</v>
      </c>
      <c r="AQ1674" s="304">
        <v>1</v>
      </c>
      <c r="AR1674" s="306">
        <f ca="1">IF($AQ1674=1,IF(INDIRECT(ADDRESS(($AO1674-1)*3+$AP1674+5,$AQ1674+7))="",0,INDIRECT(ADDRESS(($AO1674-1)*3+$AP1674+5,$AQ1674+7))),IF(INDIRECT(ADDRESS(($AO1674-1)*3+$AP1674+5,$AQ1674+7))="",0,IF(COUNTIF(INDIRECT(ADDRESS(($AO1674-1)*36+($AP1674-1)*12+6,COLUMN())):INDIRECT(ADDRESS(($AO1674-1)*36+($AP1674-1)*12+$AQ1674+4,COLUMN())),INDIRECT(ADDRESS(($AO1674-1)*3+$AP1674+5,$AQ1674+7)))&gt;=1,0,INDIRECT(ADDRESS(($AO1674-1)*3+$AP1674+5,$AQ1674+7)))))</f>
        <v>0</v>
      </c>
      <c r="AS1674" s="304">
        <f ca="1">COUNTIF(INDIRECT("H"&amp;(ROW()+12*(($AO1674-1)*3+$AP1674)-ROW())/12+5):INDIRECT("S"&amp;(ROW()+12*(($AO1674-1)*3+$AP1674)-ROW())/12+5),AR1674)</f>
        <v>0</v>
      </c>
      <c r="AT1674" s="306">
        <f ca="1">IF($AQ1674=1,IF(INDIRECT(ADDRESS(($AO1674-1)*3+$AP1674+5,$AQ1674+20))="",0,INDIRECT(ADDRESS(($AO1674-1)*3+$AP1674+5,$AQ1674+20))),IF(INDIRECT(ADDRESS(($AO1674-1)*3+$AP1674+5,$AQ1674+20))="",0,IF(COUNTIF(INDIRECT(ADDRESS(($AO1674-1)*36+($AP1674-1)*12+6,COLUMN())):INDIRECT(ADDRESS(($AO1674-1)*36+($AP1674-1)*12+$AQ1674+4,COLUMN())),INDIRECT(ADDRESS(($AO1674-1)*3+$AP1674+5,$AQ1674+20)))&gt;=1,0,INDIRECT(ADDRESS(($AO1674-1)*3+$AP1674+5,$AQ1674+20)))))</f>
        <v>0</v>
      </c>
      <c r="AU1674" s="304">
        <f ca="1">COUNTIF(INDIRECT("U"&amp;(ROW()+12*(($AO1674-1)*3+$AP1674)-ROW())/12+5):INDIRECT("AF"&amp;(ROW()+12*(($AO1674-1)*3+$AP1674)-ROW())/12+5),AT1674)</f>
        <v>0</v>
      </c>
      <c r="AV1674" s="304">
        <f ca="1">IF(AND(AR1674+AT1674&gt;0,AS1674+AU1674&gt;0),COUNTIF(AV$6:AV1673,"&gt;0")+1,0)</f>
        <v>0</v>
      </c>
    </row>
    <row r="1675" spans="41:48" x14ac:dyDescent="0.15">
      <c r="AO1675" s="304">
        <v>47</v>
      </c>
      <c r="AP1675" s="304">
        <v>2</v>
      </c>
      <c r="AQ1675" s="304">
        <v>2</v>
      </c>
      <c r="AR1675" s="306">
        <f ca="1">IF($AQ1675=1,IF(INDIRECT(ADDRESS(($AO1675-1)*3+$AP1675+5,$AQ1675+7))="",0,INDIRECT(ADDRESS(($AO1675-1)*3+$AP1675+5,$AQ1675+7))),IF(INDIRECT(ADDRESS(($AO1675-1)*3+$AP1675+5,$AQ1675+7))="",0,IF(COUNTIF(INDIRECT(ADDRESS(($AO1675-1)*36+($AP1675-1)*12+6,COLUMN())):INDIRECT(ADDRESS(($AO1675-1)*36+($AP1675-1)*12+$AQ1675+4,COLUMN())),INDIRECT(ADDRESS(($AO1675-1)*3+$AP1675+5,$AQ1675+7)))&gt;=1,0,INDIRECT(ADDRESS(($AO1675-1)*3+$AP1675+5,$AQ1675+7)))))</f>
        <v>0</v>
      </c>
      <c r="AS1675" s="304">
        <f ca="1">COUNTIF(INDIRECT("H"&amp;(ROW()+12*(($AO1675-1)*3+$AP1675)-ROW())/12+5):INDIRECT("S"&amp;(ROW()+12*(($AO1675-1)*3+$AP1675)-ROW())/12+5),AR1675)</f>
        <v>0</v>
      </c>
      <c r="AT1675" s="306">
        <f ca="1">IF($AQ1675=1,IF(INDIRECT(ADDRESS(($AO1675-1)*3+$AP1675+5,$AQ1675+20))="",0,INDIRECT(ADDRESS(($AO1675-1)*3+$AP1675+5,$AQ1675+20))),IF(INDIRECT(ADDRESS(($AO1675-1)*3+$AP1675+5,$AQ1675+20))="",0,IF(COUNTIF(INDIRECT(ADDRESS(($AO1675-1)*36+($AP1675-1)*12+6,COLUMN())):INDIRECT(ADDRESS(($AO1675-1)*36+($AP1675-1)*12+$AQ1675+4,COLUMN())),INDIRECT(ADDRESS(($AO1675-1)*3+$AP1675+5,$AQ1675+20)))&gt;=1,0,INDIRECT(ADDRESS(($AO1675-1)*3+$AP1675+5,$AQ1675+20)))))</f>
        <v>0</v>
      </c>
      <c r="AU1675" s="304">
        <f ca="1">COUNTIF(INDIRECT("U"&amp;(ROW()+12*(($AO1675-1)*3+$AP1675)-ROW())/12+5):INDIRECT("AF"&amp;(ROW()+12*(($AO1675-1)*3+$AP1675)-ROW())/12+5),AT1675)</f>
        <v>0</v>
      </c>
      <c r="AV1675" s="304">
        <f ca="1">IF(AND(AR1675+AT1675&gt;0,AS1675+AU1675&gt;0),COUNTIF(AV$6:AV1674,"&gt;0")+1,0)</f>
        <v>0</v>
      </c>
    </row>
    <row r="1676" spans="41:48" x14ac:dyDescent="0.15">
      <c r="AO1676" s="304">
        <v>47</v>
      </c>
      <c r="AP1676" s="304">
        <v>2</v>
      </c>
      <c r="AQ1676" s="304">
        <v>3</v>
      </c>
      <c r="AR1676" s="306">
        <f ca="1">IF($AQ1676=1,IF(INDIRECT(ADDRESS(($AO1676-1)*3+$AP1676+5,$AQ1676+7))="",0,INDIRECT(ADDRESS(($AO1676-1)*3+$AP1676+5,$AQ1676+7))),IF(INDIRECT(ADDRESS(($AO1676-1)*3+$AP1676+5,$AQ1676+7))="",0,IF(COUNTIF(INDIRECT(ADDRESS(($AO1676-1)*36+($AP1676-1)*12+6,COLUMN())):INDIRECT(ADDRESS(($AO1676-1)*36+($AP1676-1)*12+$AQ1676+4,COLUMN())),INDIRECT(ADDRESS(($AO1676-1)*3+$AP1676+5,$AQ1676+7)))&gt;=1,0,INDIRECT(ADDRESS(($AO1676-1)*3+$AP1676+5,$AQ1676+7)))))</f>
        <v>0</v>
      </c>
      <c r="AS1676" s="304">
        <f ca="1">COUNTIF(INDIRECT("H"&amp;(ROW()+12*(($AO1676-1)*3+$AP1676)-ROW())/12+5):INDIRECT("S"&amp;(ROW()+12*(($AO1676-1)*3+$AP1676)-ROW())/12+5),AR1676)</f>
        <v>0</v>
      </c>
      <c r="AT1676" s="306">
        <f ca="1">IF($AQ1676=1,IF(INDIRECT(ADDRESS(($AO1676-1)*3+$AP1676+5,$AQ1676+20))="",0,INDIRECT(ADDRESS(($AO1676-1)*3+$AP1676+5,$AQ1676+20))),IF(INDIRECT(ADDRESS(($AO1676-1)*3+$AP1676+5,$AQ1676+20))="",0,IF(COUNTIF(INDIRECT(ADDRESS(($AO1676-1)*36+($AP1676-1)*12+6,COLUMN())):INDIRECT(ADDRESS(($AO1676-1)*36+($AP1676-1)*12+$AQ1676+4,COLUMN())),INDIRECT(ADDRESS(($AO1676-1)*3+$AP1676+5,$AQ1676+20)))&gt;=1,0,INDIRECT(ADDRESS(($AO1676-1)*3+$AP1676+5,$AQ1676+20)))))</f>
        <v>0</v>
      </c>
      <c r="AU1676" s="304">
        <f ca="1">COUNTIF(INDIRECT("U"&amp;(ROW()+12*(($AO1676-1)*3+$AP1676)-ROW())/12+5):INDIRECT("AF"&amp;(ROW()+12*(($AO1676-1)*3+$AP1676)-ROW())/12+5),AT1676)</f>
        <v>0</v>
      </c>
      <c r="AV1676" s="304">
        <f ca="1">IF(AND(AR1676+AT1676&gt;0,AS1676+AU1676&gt;0),COUNTIF(AV$6:AV1675,"&gt;0")+1,0)</f>
        <v>0</v>
      </c>
    </row>
    <row r="1677" spans="41:48" x14ac:dyDescent="0.15">
      <c r="AO1677" s="304">
        <v>47</v>
      </c>
      <c r="AP1677" s="304">
        <v>2</v>
      </c>
      <c r="AQ1677" s="304">
        <v>4</v>
      </c>
      <c r="AR1677" s="306">
        <f ca="1">IF($AQ1677=1,IF(INDIRECT(ADDRESS(($AO1677-1)*3+$AP1677+5,$AQ1677+7))="",0,INDIRECT(ADDRESS(($AO1677-1)*3+$AP1677+5,$AQ1677+7))),IF(INDIRECT(ADDRESS(($AO1677-1)*3+$AP1677+5,$AQ1677+7))="",0,IF(COUNTIF(INDIRECT(ADDRESS(($AO1677-1)*36+($AP1677-1)*12+6,COLUMN())):INDIRECT(ADDRESS(($AO1677-1)*36+($AP1677-1)*12+$AQ1677+4,COLUMN())),INDIRECT(ADDRESS(($AO1677-1)*3+$AP1677+5,$AQ1677+7)))&gt;=1,0,INDIRECT(ADDRESS(($AO1677-1)*3+$AP1677+5,$AQ1677+7)))))</f>
        <v>0</v>
      </c>
      <c r="AS1677" s="304">
        <f ca="1">COUNTIF(INDIRECT("H"&amp;(ROW()+12*(($AO1677-1)*3+$AP1677)-ROW())/12+5):INDIRECT("S"&amp;(ROW()+12*(($AO1677-1)*3+$AP1677)-ROW())/12+5),AR1677)</f>
        <v>0</v>
      </c>
      <c r="AT1677" s="306">
        <f ca="1">IF($AQ1677=1,IF(INDIRECT(ADDRESS(($AO1677-1)*3+$AP1677+5,$AQ1677+20))="",0,INDIRECT(ADDRESS(($AO1677-1)*3+$AP1677+5,$AQ1677+20))),IF(INDIRECT(ADDRESS(($AO1677-1)*3+$AP1677+5,$AQ1677+20))="",0,IF(COUNTIF(INDIRECT(ADDRESS(($AO1677-1)*36+($AP1677-1)*12+6,COLUMN())):INDIRECT(ADDRESS(($AO1677-1)*36+($AP1677-1)*12+$AQ1677+4,COLUMN())),INDIRECT(ADDRESS(($AO1677-1)*3+$AP1677+5,$AQ1677+20)))&gt;=1,0,INDIRECT(ADDRESS(($AO1677-1)*3+$AP1677+5,$AQ1677+20)))))</f>
        <v>0</v>
      </c>
      <c r="AU1677" s="304">
        <f ca="1">COUNTIF(INDIRECT("U"&amp;(ROW()+12*(($AO1677-1)*3+$AP1677)-ROW())/12+5):INDIRECT("AF"&amp;(ROW()+12*(($AO1677-1)*3+$AP1677)-ROW())/12+5),AT1677)</f>
        <v>0</v>
      </c>
      <c r="AV1677" s="304">
        <f ca="1">IF(AND(AR1677+AT1677&gt;0,AS1677+AU1677&gt;0),COUNTIF(AV$6:AV1676,"&gt;0")+1,0)</f>
        <v>0</v>
      </c>
    </row>
    <row r="1678" spans="41:48" x14ac:dyDescent="0.15">
      <c r="AO1678" s="304">
        <v>47</v>
      </c>
      <c r="AP1678" s="304">
        <v>2</v>
      </c>
      <c r="AQ1678" s="304">
        <v>5</v>
      </c>
      <c r="AR1678" s="306">
        <f ca="1">IF($AQ1678=1,IF(INDIRECT(ADDRESS(($AO1678-1)*3+$AP1678+5,$AQ1678+7))="",0,INDIRECT(ADDRESS(($AO1678-1)*3+$AP1678+5,$AQ1678+7))),IF(INDIRECT(ADDRESS(($AO1678-1)*3+$AP1678+5,$AQ1678+7))="",0,IF(COUNTIF(INDIRECT(ADDRESS(($AO1678-1)*36+($AP1678-1)*12+6,COLUMN())):INDIRECT(ADDRESS(($AO1678-1)*36+($AP1678-1)*12+$AQ1678+4,COLUMN())),INDIRECT(ADDRESS(($AO1678-1)*3+$AP1678+5,$AQ1678+7)))&gt;=1,0,INDIRECT(ADDRESS(($AO1678-1)*3+$AP1678+5,$AQ1678+7)))))</f>
        <v>0</v>
      </c>
      <c r="AS1678" s="304">
        <f ca="1">COUNTIF(INDIRECT("H"&amp;(ROW()+12*(($AO1678-1)*3+$AP1678)-ROW())/12+5):INDIRECT("S"&amp;(ROW()+12*(($AO1678-1)*3+$AP1678)-ROW())/12+5),AR1678)</f>
        <v>0</v>
      </c>
      <c r="AT1678" s="306">
        <f ca="1">IF($AQ1678=1,IF(INDIRECT(ADDRESS(($AO1678-1)*3+$AP1678+5,$AQ1678+20))="",0,INDIRECT(ADDRESS(($AO1678-1)*3+$AP1678+5,$AQ1678+20))),IF(INDIRECT(ADDRESS(($AO1678-1)*3+$AP1678+5,$AQ1678+20))="",0,IF(COUNTIF(INDIRECT(ADDRESS(($AO1678-1)*36+($AP1678-1)*12+6,COLUMN())):INDIRECT(ADDRESS(($AO1678-1)*36+($AP1678-1)*12+$AQ1678+4,COLUMN())),INDIRECT(ADDRESS(($AO1678-1)*3+$AP1678+5,$AQ1678+20)))&gt;=1,0,INDIRECT(ADDRESS(($AO1678-1)*3+$AP1678+5,$AQ1678+20)))))</f>
        <v>0</v>
      </c>
      <c r="AU1678" s="304">
        <f ca="1">COUNTIF(INDIRECT("U"&amp;(ROW()+12*(($AO1678-1)*3+$AP1678)-ROW())/12+5):INDIRECT("AF"&amp;(ROW()+12*(($AO1678-1)*3+$AP1678)-ROW())/12+5),AT1678)</f>
        <v>0</v>
      </c>
      <c r="AV1678" s="304">
        <f ca="1">IF(AND(AR1678+AT1678&gt;0,AS1678+AU1678&gt;0),COUNTIF(AV$6:AV1677,"&gt;0")+1,0)</f>
        <v>0</v>
      </c>
    </row>
    <row r="1679" spans="41:48" x14ac:dyDescent="0.15">
      <c r="AO1679" s="304">
        <v>47</v>
      </c>
      <c r="AP1679" s="304">
        <v>2</v>
      </c>
      <c r="AQ1679" s="304">
        <v>6</v>
      </c>
      <c r="AR1679" s="306">
        <f ca="1">IF($AQ1679=1,IF(INDIRECT(ADDRESS(($AO1679-1)*3+$AP1679+5,$AQ1679+7))="",0,INDIRECT(ADDRESS(($AO1679-1)*3+$AP1679+5,$AQ1679+7))),IF(INDIRECT(ADDRESS(($AO1679-1)*3+$AP1679+5,$AQ1679+7))="",0,IF(COUNTIF(INDIRECT(ADDRESS(($AO1679-1)*36+($AP1679-1)*12+6,COLUMN())):INDIRECT(ADDRESS(($AO1679-1)*36+($AP1679-1)*12+$AQ1679+4,COLUMN())),INDIRECT(ADDRESS(($AO1679-1)*3+$AP1679+5,$AQ1679+7)))&gt;=1,0,INDIRECT(ADDRESS(($AO1679-1)*3+$AP1679+5,$AQ1679+7)))))</f>
        <v>0</v>
      </c>
      <c r="AS1679" s="304">
        <f ca="1">COUNTIF(INDIRECT("H"&amp;(ROW()+12*(($AO1679-1)*3+$AP1679)-ROW())/12+5):INDIRECT("S"&amp;(ROW()+12*(($AO1679-1)*3+$AP1679)-ROW())/12+5),AR1679)</f>
        <v>0</v>
      </c>
      <c r="AT1679" s="306">
        <f ca="1">IF($AQ1679=1,IF(INDIRECT(ADDRESS(($AO1679-1)*3+$AP1679+5,$AQ1679+20))="",0,INDIRECT(ADDRESS(($AO1679-1)*3+$AP1679+5,$AQ1679+20))),IF(INDIRECT(ADDRESS(($AO1679-1)*3+$AP1679+5,$AQ1679+20))="",0,IF(COUNTIF(INDIRECT(ADDRESS(($AO1679-1)*36+($AP1679-1)*12+6,COLUMN())):INDIRECT(ADDRESS(($AO1679-1)*36+($AP1679-1)*12+$AQ1679+4,COLUMN())),INDIRECT(ADDRESS(($AO1679-1)*3+$AP1679+5,$AQ1679+20)))&gt;=1,0,INDIRECT(ADDRESS(($AO1679-1)*3+$AP1679+5,$AQ1679+20)))))</f>
        <v>0</v>
      </c>
      <c r="AU1679" s="304">
        <f ca="1">COUNTIF(INDIRECT("U"&amp;(ROW()+12*(($AO1679-1)*3+$AP1679)-ROW())/12+5):INDIRECT("AF"&amp;(ROW()+12*(($AO1679-1)*3+$AP1679)-ROW())/12+5),AT1679)</f>
        <v>0</v>
      </c>
      <c r="AV1679" s="304">
        <f ca="1">IF(AND(AR1679+AT1679&gt;0,AS1679+AU1679&gt;0),COUNTIF(AV$6:AV1678,"&gt;0")+1,0)</f>
        <v>0</v>
      </c>
    </row>
    <row r="1680" spans="41:48" x14ac:dyDescent="0.15">
      <c r="AO1680" s="304">
        <v>47</v>
      </c>
      <c r="AP1680" s="304">
        <v>2</v>
      </c>
      <c r="AQ1680" s="304">
        <v>7</v>
      </c>
      <c r="AR1680" s="306">
        <f ca="1">IF($AQ1680=1,IF(INDIRECT(ADDRESS(($AO1680-1)*3+$AP1680+5,$AQ1680+7))="",0,INDIRECT(ADDRESS(($AO1680-1)*3+$AP1680+5,$AQ1680+7))),IF(INDIRECT(ADDRESS(($AO1680-1)*3+$AP1680+5,$AQ1680+7))="",0,IF(COUNTIF(INDIRECT(ADDRESS(($AO1680-1)*36+($AP1680-1)*12+6,COLUMN())):INDIRECT(ADDRESS(($AO1680-1)*36+($AP1680-1)*12+$AQ1680+4,COLUMN())),INDIRECT(ADDRESS(($AO1680-1)*3+$AP1680+5,$AQ1680+7)))&gt;=1,0,INDIRECT(ADDRESS(($AO1680-1)*3+$AP1680+5,$AQ1680+7)))))</f>
        <v>0</v>
      </c>
      <c r="AS1680" s="304">
        <f ca="1">COUNTIF(INDIRECT("H"&amp;(ROW()+12*(($AO1680-1)*3+$AP1680)-ROW())/12+5):INDIRECT("S"&amp;(ROW()+12*(($AO1680-1)*3+$AP1680)-ROW())/12+5),AR1680)</f>
        <v>0</v>
      </c>
      <c r="AT1680" s="306">
        <f ca="1">IF($AQ1680=1,IF(INDIRECT(ADDRESS(($AO1680-1)*3+$AP1680+5,$AQ1680+20))="",0,INDIRECT(ADDRESS(($AO1680-1)*3+$AP1680+5,$AQ1680+20))),IF(INDIRECT(ADDRESS(($AO1680-1)*3+$AP1680+5,$AQ1680+20))="",0,IF(COUNTIF(INDIRECT(ADDRESS(($AO1680-1)*36+($AP1680-1)*12+6,COLUMN())):INDIRECT(ADDRESS(($AO1680-1)*36+($AP1680-1)*12+$AQ1680+4,COLUMN())),INDIRECT(ADDRESS(($AO1680-1)*3+$AP1680+5,$AQ1680+20)))&gt;=1,0,INDIRECT(ADDRESS(($AO1680-1)*3+$AP1680+5,$AQ1680+20)))))</f>
        <v>0</v>
      </c>
      <c r="AU1680" s="304">
        <f ca="1">COUNTIF(INDIRECT("U"&amp;(ROW()+12*(($AO1680-1)*3+$AP1680)-ROW())/12+5):INDIRECT("AF"&amp;(ROW()+12*(($AO1680-1)*3+$AP1680)-ROW())/12+5),AT1680)</f>
        <v>0</v>
      </c>
      <c r="AV1680" s="304">
        <f ca="1">IF(AND(AR1680+AT1680&gt;0,AS1680+AU1680&gt;0),COUNTIF(AV$6:AV1679,"&gt;0")+1,0)</f>
        <v>0</v>
      </c>
    </row>
    <row r="1681" spans="41:48" x14ac:dyDescent="0.15">
      <c r="AO1681" s="304">
        <v>47</v>
      </c>
      <c r="AP1681" s="304">
        <v>2</v>
      </c>
      <c r="AQ1681" s="304">
        <v>8</v>
      </c>
      <c r="AR1681" s="306">
        <f ca="1">IF($AQ1681=1,IF(INDIRECT(ADDRESS(($AO1681-1)*3+$AP1681+5,$AQ1681+7))="",0,INDIRECT(ADDRESS(($AO1681-1)*3+$AP1681+5,$AQ1681+7))),IF(INDIRECT(ADDRESS(($AO1681-1)*3+$AP1681+5,$AQ1681+7))="",0,IF(COUNTIF(INDIRECT(ADDRESS(($AO1681-1)*36+($AP1681-1)*12+6,COLUMN())):INDIRECT(ADDRESS(($AO1681-1)*36+($AP1681-1)*12+$AQ1681+4,COLUMN())),INDIRECT(ADDRESS(($AO1681-1)*3+$AP1681+5,$AQ1681+7)))&gt;=1,0,INDIRECT(ADDRESS(($AO1681-1)*3+$AP1681+5,$AQ1681+7)))))</f>
        <v>0</v>
      </c>
      <c r="AS1681" s="304">
        <f ca="1">COUNTIF(INDIRECT("H"&amp;(ROW()+12*(($AO1681-1)*3+$AP1681)-ROW())/12+5):INDIRECT("S"&amp;(ROW()+12*(($AO1681-1)*3+$AP1681)-ROW())/12+5),AR1681)</f>
        <v>0</v>
      </c>
      <c r="AT1681" s="306">
        <f ca="1">IF($AQ1681=1,IF(INDIRECT(ADDRESS(($AO1681-1)*3+$AP1681+5,$AQ1681+20))="",0,INDIRECT(ADDRESS(($AO1681-1)*3+$AP1681+5,$AQ1681+20))),IF(INDIRECT(ADDRESS(($AO1681-1)*3+$AP1681+5,$AQ1681+20))="",0,IF(COUNTIF(INDIRECT(ADDRESS(($AO1681-1)*36+($AP1681-1)*12+6,COLUMN())):INDIRECT(ADDRESS(($AO1681-1)*36+($AP1681-1)*12+$AQ1681+4,COLUMN())),INDIRECT(ADDRESS(($AO1681-1)*3+$AP1681+5,$AQ1681+20)))&gt;=1,0,INDIRECT(ADDRESS(($AO1681-1)*3+$AP1681+5,$AQ1681+20)))))</f>
        <v>0</v>
      </c>
      <c r="AU1681" s="304">
        <f ca="1">COUNTIF(INDIRECT("U"&amp;(ROW()+12*(($AO1681-1)*3+$AP1681)-ROW())/12+5):INDIRECT("AF"&amp;(ROW()+12*(($AO1681-1)*3+$AP1681)-ROW())/12+5),AT1681)</f>
        <v>0</v>
      </c>
      <c r="AV1681" s="304">
        <f ca="1">IF(AND(AR1681+AT1681&gt;0,AS1681+AU1681&gt;0),COUNTIF(AV$6:AV1680,"&gt;0")+1,0)</f>
        <v>0</v>
      </c>
    </row>
    <row r="1682" spans="41:48" x14ac:dyDescent="0.15">
      <c r="AO1682" s="304">
        <v>47</v>
      </c>
      <c r="AP1682" s="304">
        <v>2</v>
      </c>
      <c r="AQ1682" s="304">
        <v>9</v>
      </c>
      <c r="AR1682" s="306">
        <f ca="1">IF($AQ1682=1,IF(INDIRECT(ADDRESS(($AO1682-1)*3+$AP1682+5,$AQ1682+7))="",0,INDIRECT(ADDRESS(($AO1682-1)*3+$AP1682+5,$AQ1682+7))),IF(INDIRECT(ADDRESS(($AO1682-1)*3+$AP1682+5,$AQ1682+7))="",0,IF(COUNTIF(INDIRECT(ADDRESS(($AO1682-1)*36+($AP1682-1)*12+6,COLUMN())):INDIRECT(ADDRESS(($AO1682-1)*36+($AP1682-1)*12+$AQ1682+4,COLUMN())),INDIRECT(ADDRESS(($AO1682-1)*3+$AP1682+5,$AQ1682+7)))&gt;=1,0,INDIRECT(ADDRESS(($AO1682-1)*3+$AP1682+5,$AQ1682+7)))))</f>
        <v>0</v>
      </c>
      <c r="AS1682" s="304">
        <f ca="1">COUNTIF(INDIRECT("H"&amp;(ROW()+12*(($AO1682-1)*3+$AP1682)-ROW())/12+5):INDIRECT("S"&amp;(ROW()+12*(($AO1682-1)*3+$AP1682)-ROW())/12+5),AR1682)</f>
        <v>0</v>
      </c>
      <c r="AT1682" s="306">
        <f ca="1">IF($AQ1682=1,IF(INDIRECT(ADDRESS(($AO1682-1)*3+$AP1682+5,$AQ1682+20))="",0,INDIRECT(ADDRESS(($AO1682-1)*3+$AP1682+5,$AQ1682+20))),IF(INDIRECT(ADDRESS(($AO1682-1)*3+$AP1682+5,$AQ1682+20))="",0,IF(COUNTIF(INDIRECT(ADDRESS(($AO1682-1)*36+($AP1682-1)*12+6,COLUMN())):INDIRECT(ADDRESS(($AO1682-1)*36+($AP1682-1)*12+$AQ1682+4,COLUMN())),INDIRECT(ADDRESS(($AO1682-1)*3+$AP1682+5,$AQ1682+20)))&gt;=1,0,INDIRECT(ADDRESS(($AO1682-1)*3+$AP1682+5,$AQ1682+20)))))</f>
        <v>0</v>
      </c>
      <c r="AU1682" s="304">
        <f ca="1">COUNTIF(INDIRECT("U"&amp;(ROW()+12*(($AO1682-1)*3+$AP1682)-ROW())/12+5):INDIRECT("AF"&amp;(ROW()+12*(($AO1682-1)*3+$AP1682)-ROW())/12+5),AT1682)</f>
        <v>0</v>
      </c>
      <c r="AV1682" s="304">
        <f ca="1">IF(AND(AR1682+AT1682&gt;0,AS1682+AU1682&gt;0),COUNTIF(AV$6:AV1681,"&gt;0")+1,0)</f>
        <v>0</v>
      </c>
    </row>
    <row r="1683" spans="41:48" x14ac:dyDescent="0.15">
      <c r="AO1683" s="304">
        <v>47</v>
      </c>
      <c r="AP1683" s="304">
        <v>2</v>
      </c>
      <c r="AQ1683" s="304">
        <v>10</v>
      </c>
      <c r="AR1683" s="306">
        <f ca="1">IF($AQ1683=1,IF(INDIRECT(ADDRESS(($AO1683-1)*3+$AP1683+5,$AQ1683+7))="",0,INDIRECT(ADDRESS(($AO1683-1)*3+$AP1683+5,$AQ1683+7))),IF(INDIRECT(ADDRESS(($AO1683-1)*3+$AP1683+5,$AQ1683+7))="",0,IF(COUNTIF(INDIRECT(ADDRESS(($AO1683-1)*36+($AP1683-1)*12+6,COLUMN())):INDIRECT(ADDRESS(($AO1683-1)*36+($AP1683-1)*12+$AQ1683+4,COLUMN())),INDIRECT(ADDRESS(($AO1683-1)*3+$AP1683+5,$AQ1683+7)))&gt;=1,0,INDIRECT(ADDRESS(($AO1683-1)*3+$AP1683+5,$AQ1683+7)))))</f>
        <v>0</v>
      </c>
      <c r="AS1683" s="304">
        <f ca="1">COUNTIF(INDIRECT("H"&amp;(ROW()+12*(($AO1683-1)*3+$AP1683)-ROW())/12+5):INDIRECT("S"&amp;(ROW()+12*(($AO1683-1)*3+$AP1683)-ROW())/12+5),AR1683)</f>
        <v>0</v>
      </c>
      <c r="AT1683" s="306">
        <f ca="1">IF($AQ1683=1,IF(INDIRECT(ADDRESS(($AO1683-1)*3+$AP1683+5,$AQ1683+20))="",0,INDIRECT(ADDRESS(($AO1683-1)*3+$AP1683+5,$AQ1683+20))),IF(INDIRECT(ADDRESS(($AO1683-1)*3+$AP1683+5,$AQ1683+20))="",0,IF(COUNTIF(INDIRECT(ADDRESS(($AO1683-1)*36+($AP1683-1)*12+6,COLUMN())):INDIRECT(ADDRESS(($AO1683-1)*36+($AP1683-1)*12+$AQ1683+4,COLUMN())),INDIRECT(ADDRESS(($AO1683-1)*3+$AP1683+5,$AQ1683+20)))&gt;=1,0,INDIRECT(ADDRESS(($AO1683-1)*3+$AP1683+5,$AQ1683+20)))))</f>
        <v>0</v>
      </c>
      <c r="AU1683" s="304">
        <f ca="1">COUNTIF(INDIRECT("U"&amp;(ROW()+12*(($AO1683-1)*3+$AP1683)-ROW())/12+5):INDIRECT("AF"&amp;(ROW()+12*(($AO1683-1)*3+$AP1683)-ROW())/12+5),AT1683)</f>
        <v>0</v>
      </c>
      <c r="AV1683" s="304">
        <f ca="1">IF(AND(AR1683+AT1683&gt;0,AS1683+AU1683&gt;0),COUNTIF(AV$6:AV1682,"&gt;0")+1,0)</f>
        <v>0</v>
      </c>
    </row>
    <row r="1684" spans="41:48" x14ac:dyDescent="0.15">
      <c r="AO1684" s="304">
        <v>47</v>
      </c>
      <c r="AP1684" s="304">
        <v>2</v>
      </c>
      <c r="AQ1684" s="304">
        <v>11</v>
      </c>
      <c r="AR1684" s="306">
        <f ca="1">IF($AQ1684=1,IF(INDIRECT(ADDRESS(($AO1684-1)*3+$AP1684+5,$AQ1684+7))="",0,INDIRECT(ADDRESS(($AO1684-1)*3+$AP1684+5,$AQ1684+7))),IF(INDIRECT(ADDRESS(($AO1684-1)*3+$AP1684+5,$AQ1684+7))="",0,IF(COUNTIF(INDIRECT(ADDRESS(($AO1684-1)*36+($AP1684-1)*12+6,COLUMN())):INDIRECT(ADDRESS(($AO1684-1)*36+($AP1684-1)*12+$AQ1684+4,COLUMN())),INDIRECT(ADDRESS(($AO1684-1)*3+$AP1684+5,$AQ1684+7)))&gt;=1,0,INDIRECT(ADDRESS(($AO1684-1)*3+$AP1684+5,$AQ1684+7)))))</f>
        <v>0</v>
      </c>
      <c r="AS1684" s="304">
        <f ca="1">COUNTIF(INDIRECT("H"&amp;(ROW()+12*(($AO1684-1)*3+$AP1684)-ROW())/12+5):INDIRECT("S"&amp;(ROW()+12*(($AO1684-1)*3+$AP1684)-ROW())/12+5),AR1684)</f>
        <v>0</v>
      </c>
      <c r="AT1684" s="306">
        <f ca="1">IF($AQ1684=1,IF(INDIRECT(ADDRESS(($AO1684-1)*3+$AP1684+5,$AQ1684+20))="",0,INDIRECT(ADDRESS(($AO1684-1)*3+$AP1684+5,$AQ1684+20))),IF(INDIRECT(ADDRESS(($AO1684-1)*3+$AP1684+5,$AQ1684+20))="",0,IF(COUNTIF(INDIRECT(ADDRESS(($AO1684-1)*36+($AP1684-1)*12+6,COLUMN())):INDIRECT(ADDRESS(($AO1684-1)*36+($AP1684-1)*12+$AQ1684+4,COLUMN())),INDIRECT(ADDRESS(($AO1684-1)*3+$AP1684+5,$AQ1684+20)))&gt;=1,0,INDIRECT(ADDRESS(($AO1684-1)*3+$AP1684+5,$AQ1684+20)))))</f>
        <v>0</v>
      </c>
      <c r="AU1684" s="304">
        <f ca="1">COUNTIF(INDIRECT("U"&amp;(ROW()+12*(($AO1684-1)*3+$AP1684)-ROW())/12+5):INDIRECT("AF"&amp;(ROW()+12*(($AO1684-1)*3+$AP1684)-ROW())/12+5),AT1684)</f>
        <v>0</v>
      </c>
      <c r="AV1684" s="304">
        <f ca="1">IF(AND(AR1684+AT1684&gt;0,AS1684+AU1684&gt;0),COUNTIF(AV$6:AV1683,"&gt;0")+1,0)</f>
        <v>0</v>
      </c>
    </row>
    <row r="1685" spans="41:48" x14ac:dyDescent="0.15">
      <c r="AO1685" s="304">
        <v>47</v>
      </c>
      <c r="AP1685" s="304">
        <v>2</v>
      </c>
      <c r="AQ1685" s="304">
        <v>12</v>
      </c>
      <c r="AR1685" s="306">
        <f ca="1">IF($AQ1685=1,IF(INDIRECT(ADDRESS(($AO1685-1)*3+$AP1685+5,$AQ1685+7))="",0,INDIRECT(ADDRESS(($AO1685-1)*3+$AP1685+5,$AQ1685+7))),IF(INDIRECT(ADDRESS(($AO1685-1)*3+$AP1685+5,$AQ1685+7))="",0,IF(COUNTIF(INDIRECT(ADDRESS(($AO1685-1)*36+($AP1685-1)*12+6,COLUMN())):INDIRECT(ADDRESS(($AO1685-1)*36+($AP1685-1)*12+$AQ1685+4,COLUMN())),INDIRECT(ADDRESS(($AO1685-1)*3+$AP1685+5,$AQ1685+7)))&gt;=1,0,INDIRECT(ADDRESS(($AO1685-1)*3+$AP1685+5,$AQ1685+7)))))</f>
        <v>0</v>
      </c>
      <c r="AS1685" s="304">
        <f ca="1">COUNTIF(INDIRECT("H"&amp;(ROW()+12*(($AO1685-1)*3+$AP1685)-ROW())/12+5):INDIRECT("S"&amp;(ROW()+12*(($AO1685-1)*3+$AP1685)-ROW())/12+5),AR1685)</f>
        <v>0</v>
      </c>
      <c r="AT1685" s="306">
        <f ca="1">IF($AQ1685=1,IF(INDIRECT(ADDRESS(($AO1685-1)*3+$AP1685+5,$AQ1685+20))="",0,INDIRECT(ADDRESS(($AO1685-1)*3+$AP1685+5,$AQ1685+20))),IF(INDIRECT(ADDRESS(($AO1685-1)*3+$AP1685+5,$AQ1685+20))="",0,IF(COUNTIF(INDIRECT(ADDRESS(($AO1685-1)*36+($AP1685-1)*12+6,COLUMN())):INDIRECT(ADDRESS(($AO1685-1)*36+($AP1685-1)*12+$AQ1685+4,COLUMN())),INDIRECT(ADDRESS(($AO1685-1)*3+$AP1685+5,$AQ1685+20)))&gt;=1,0,INDIRECT(ADDRESS(($AO1685-1)*3+$AP1685+5,$AQ1685+20)))))</f>
        <v>0</v>
      </c>
      <c r="AU1685" s="304">
        <f ca="1">COUNTIF(INDIRECT("U"&amp;(ROW()+12*(($AO1685-1)*3+$AP1685)-ROW())/12+5):INDIRECT("AF"&amp;(ROW()+12*(($AO1685-1)*3+$AP1685)-ROW())/12+5),AT1685)</f>
        <v>0</v>
      </c>
      <c r="AV1685" s="304">
        <f ca="1">IF(AND(AR1685+AT1685&gt;0,AS1685+AU1685&gt;0),COUNTIF(AV$6:AV1684,"&gt;0")+1,0)</f>
        <v>0</v>
      </c>
    </row>
    <row r="1686" spans="41:48" x14ac:dyDescent="0.15">
      <c r="AO1686" s="304">
        <v>47</v>
      </c>
      <c r="AP1686" s="304">
        <v>3</v>
      </c>
      <c r="AQ1686" s="304">
        <v>1</v>
      </c>
      <c r="AR1686" s="306">
        <f ca="1">IF($AQ1686=1,IF(INDIRECT(ADDRESS(($AO1686-1)*3+$AP1686+5,$AQ1686+7))="",0,INDIRECT(ADDRESS(($AO1686-1)*3+$AP1686+5,$AQ1686+7))),IF(INDIRECT(ADDRESS(($AO1686-1)*3+$AP1686+5,$AQ1686+7))="",0,IF(COUNTIF(INDIRECT(ADDRESS(($AO1686-1)*36+($AP1686-1)*12+6,COLUMN())):INDIRECT(ADDRESS(($AO1686-1)*36+($AP1686-1)*12+$AQ1686+4,COLUMN())),INDIRECT(ADDRESS(($AO1686-1)*3+$AP1686+5,$AQ1686+7)))&gt;=1,0,INDIRECT(ADDRESS(($AO1686-1)*3+$AP1686+5,$AQ1686+7)))))</f>
        <v>0</v>
      </c>
      <c r="AS1686" s="304">
        <f ca="1">COUNTIF(INDIRECT("H"&amp;(ROW()+12*(($AO1686-1)*3+$AP1686)-ROW())/12+5):INDIRECT("S"&amp;(ROW()+12*(($AO1686-1)*3+$AP1686)-ROW())/12+5),AR1686)</f>
        <v>0</v>
      </c>
      <c r="AT1686" s="306">
        <f ca="1">IF($AQ1686=1,IF(INDIRECT(ADDRESS(($AO1686-1)*3+$AP1686+5,$AQ1686+20))="",0,INDIRECT(ADDRESS(($AO1686-1)*3+$AP1686+5,$AQ1686+20))),IF(INDIRECT(ADDRESS(($AO1686-1)*3+$AP1686+5,$AQ1686+20))="",0,IF(COUNTIF(INDIRECT(ADDRESS(($AO1686-1)*36+($AP1686-1)*12+6,COLUMN())):INDIRECT(ADDRESS(($AO1686-1)*36+($AP1686-1)*12+$AQ1686+4,COLUMN())),INDIRECT(ADDRESS(($AO1686-1)*3+$AP1686+5,$AQ1686+20)))&gt;=1,0,INDIRECT(ADDRESS(($AO1686-1)*3+$AP1686+5,$AQ1686+20)))))</f>
        <v>0</v>
      </c>
      <c r="AU1686" s="304">
        <f ca="1">COUNTIF(INDIRECT("U"&amp;(ROW()+12*(($AO1686-1)*3+$AP1686)-ROW())/12+5):INDIRECT("AF"&amp;(ROW()+12*(($AO1686-1)*3+$AP1686)-ROW())/12+5),AT1686)</f>
        <v>0</v>
      </c>
      <c r="AV1686" s="304">
        <f ca="1">IF(AND(AR1686+AT1686&gt;0,AS1686+AU1686&gt;0),COUNTIF(AV$6:AV1685,"&gt;0")+1,0)</f>
        <v>0</v>
      </c>
    </row>
    <row r="1687" spans="41:48" x14ac:dyDescent="0.15">
      <c r="AO1687" s="304">
        <v>47</v>
      </c>
      <c r="AP1687" s="304">
        <v>3</v>
      </c>
      <c r="AQ1687" s="304">
        <v>2</v>
      </c>
      <c r="AR1687" s="306">
        <f ca="1">IF($AQ1687=1,IF(INDIRECT(ADDRESS(($AO1687-1)*3+$AP1687+5,$AQ1687+7))="",0,INDIRECT(ADDRESS(($AO1687-1)*3+$AP1687+5,$AQ1687+7))),IF(INDIRECT(ADDRESS(($AO1687-1)*3+$AP1687+5,$AQ1687+7))="",0,IF(COUNTIF(INDIRECT(ADDRESS(($AO1687-1)*36+($AP1687-1)*12+6,COLUMN())):INDIRECT(ADDRESS(($AO1687-1)*36+($AP1687-1)*12+$AQ1687+4,COLUMN())),INDIRECT(ADDRESS(($AO1687-1)*3+$AP1687+5,$AQ1687+7)))&gt;=1,0,INDIRECT(ADDRESS(($AO1687-1)*3+$AP1687+5,$AQ1687+7)))))</f>
        <v>0</v>
      </c>
      <c r="AS1687" s="304">
        <f ca="1">COUNTIF(INDIRECT("H"&amp;(ROW()+12*(($AO1687-1)*3+$AP1687)-ROW())/12+5):INDIRECT("S"&amp;(ROW()+12*(($AO1687-1)*3+$AP1687)-ROW())/12+5),AR1687)</f>
        <v>0</v>
      </c>
      <c r="AT1687" s="306">
        <f ca="1">IF($AQ1687=1,IF(INDIRECT(ADDRESS(($AO1687-1)*3+$AP1687+5,$AQ1687+20))="",0,INDIRECT(ADDRESS(($AO1687-1)*3+$AP1687+5,$AQ1687+20))),IF(INDIRECT(ADDRESS(($AO1687-1)*3+$AP1687+5,$AQ1687+20))="",0,IF(COUNTIF(INDIRECT(ADDRESS(($AO1687-1)*36+($AP1687-1)*12+6,COLUMN())):INDIRECT(ADDRESS(($AO1687-1)*36+($AP1687-1)*12+$AQ1687+4,COLUMN())),INDIRECT(ADDRESS(($AO1687-1)*3+$AP1687+5,$AQ1687+20)))&gt;=1,0,INDIRECT(ADDRESS(($AO1687-1)*3+$AP1687+5,$AQ1687+20)))))</f>
        <v>0</v>
      </c>
      <c r="AU1687" s="304">
        <f ca="1">COUNTIF(INDIRECT("U"&amp;(ROW()+12*(($AO1687-1)*3+$AP1687)-ROW())/12+5):INDIRECT("AF"&amp;(ROW()+12*(($AO1687-1)*3+$AP1687)-ROW())/12+5),AT1687)</f>
        <v>0</v>
      </c>
      <c r="AV1687" s="304">
        <f ca="1">IF(AND(AR1687+AT1687&gt;0,AS1687+AU1687&gt;0),COUNTIF(AV$6:AV1686,"&gt;0")+1,0)</f>
        <v>0</v>
      </c>
    </row>
    <row r="1688" spans="41:48" x14ac:dyDescent="0.15">
      <c r="AO1688" s="304">
        <v>47</v>
      </c>
      <c r="AP1688" s="304">
        <v>3</v>
      </c>
      <c r="AQ1688" s="304">
        <v>3</v>
      </c>
      <c r="AR1688" s="306">
        <f ca="1">IF($AQ1688=1,IF(INDIRECT(ADDRESS(($AO1688-1)*3+$AP1688+5,$AQ1688+7))="",0,INDIRECT(ADDRESS(($AO1688-1)*3+$AP1688+5,$AQ1688+7))),IF(INDIRECT(ADDRESS(($AO1688-1)*3+$AP1688+5,$AQ1688+7))="",0,IF(COUNTIF(INDIRECT(ADDRESS(($AO1688-1)*36+($AP1688-1)*12+6,COLUMN())):INDIRECT(ADDRESS(($AO1688-1)*36+($AP1688-1)*12+$AQ1688+4,COLUMN())),INDIRECT(ADDRESS(($AO1688-1)*3+$AP1688+5,$AQ1688+7)))&gt;=1,0,INDIRECT(ADDRESS(($AO1688-1)*3+$AP1688+5,$AQ1688+7)))))</f>
        <v>0</v>
      </c>
      <c r="AS1688" s="304">
        <f ca="1">COUNTIF(INDIRECT("H"&amp;(ROW()+12*(($AO1688-1)*3+$AP1688)-ROW())/12+5):INDIRECT("S"&amp;(ROW()+12*(($AO1688-1)*3+$AP1688)-ROW())/12+5),AR1688)</f>
        <v>0</v>
      </c>
      <c r="AT1688" s="306">
        <f ca="1">IF($AQ1688=1,IF(INDIRECT(ADDRESS(($AO1688-1)*3+$AP1688+5,$AQ1688+20))="",0,INDIRECT(ADDRESS(($AO1688-1)*3+$AP1688+5,$AQ1688+20))),IF(INDIRECT(ADDRESS(($AO1688-1)*3+$AP1688+5,$AQ1688+20))="",0,IF(COUNTIF(INDIRECT(ADDRESS(($AO1688-1)*36+($AP1688-1)*12+6,COLUMN())):INDIRECT(ADDRESS(($AO1688-1)*36+($AP1688-1)*12+$AQ1688+4,COLUMN())),INDIRECT(ADDRESS(($AO1688-1)*3+$AP1688+5,$AQ1688+20)))&gt;=1,0,INDIRECT(ADDRESS(($AO1688-1)*3+$AP1688+5,$AQ1688+20)))))</f>
        <v>0</v>
      </c>
      <c r="AU1688" s="304">
        <f ca="1">COUNTIF(INDIRECT("U"&amp;(ROW()+12*(($AO1688-1)*3+$AP1688)-ROW())/12+5):INDIRECT("AF"&amp;(ROW()+12*(($AO1688-1)*3+$AP1688)-ROW())/12+5),AT1688)</f>
        <v>0</v>
      </c>
      <c r="AV1688" s="304">
        <f ca="1">IF(AND(AR1688+AT1688&gt;0,AS1688+AU1688&gt;0),COUNTIF(AV$6:AV1687,"&gt;0")+1,0)</f>
        <v>0</v>
      </c>
    </row>
    <row r="1689" spans="41:48" x14ac:dyDescent="0.15">
      <c r="AO1689" s="304">
        <v>47</v>
      </c>
      <c r="AP1689" s="304">
        <v>3</v>
      </c>
      <c r="AQ1689" s="304">
        <v>4</v>
      </c>
      <c r="AR1689" s="306">
        <f ca="1">IF($AQ1689=1,IF(INDIRECT(ADDRESS(($AO1689-1)*3+$AP1689+5,$AQ1689+7))="",0,INDIRECT(ADDRESS(($AO1689-1)*3+$AP1689+5,$AQ1689+7))),IF(INDIRECT(ADDRESS(($AO1689-1)*3+$AP1689+5,$AQ1689+7))="",0,IF(COUNTIF(INDIRECT(ADDRESS(($AO1689-1)*36+($AP1689-1)*12+6,COLUMN())):INDIRECT(ADDRESS(($AO1689-1)*36+($AP1689-1)*12+$AQ1689+4,COLUMN())),INDIRECT(ADDRESS(($AO1689-1)*3+$AP1689+5,$AQ1689+7)))&gt;=1,0,INDIRECT(ADDRESS(($AO1689-1)*3+$AP1689+5,$AQ1689+7)))))</f>
        <v>0</v>
      </c>
      <c r="AS1689" s="304">
        <f ca="1">COUNTIF(INDIRECT("H"&amp;(ROW()+12*(($AO1689-1)*3+$AP1689)-ROW())/12+5):INDIRECT("S"&amp;(ROW()+12*(($AO1689-1)*3+$AP1689)-ROW())/12+5),AR1689)</f>
        <v>0</v>
      </c>
      <c r="AT1689" s="306">
        <f ca="1">IF($AQ1689=1,IF(INDIRECT(ADDRESS(($AO1689-1)*3+$AP1689+5,$AQ1689+20))="",0,INDIRECT(ADDRESS(($AO1689-1)*3+$AP1689+5,$AQ1689+20))),IF(INDIRECT(ADDRESS(($AO1689-1)*3+$AP1689+5,$AQ1689+20))="",0,IF(COUNTIF(INDIRECT(ADDRESS(($AO1689-1)*36+($AP1689-1)*12+6,COLUMN())):INDIRECT(ADDRESS(($AO1689-1)*36+($AP1689-1)*12+$AQ1689+4,COLUMN())),INDIRECT(ADDRESS(($AO1689-1)*3+$AP1689+5,$AQ1689+20)))&gt;=1,0,INDIRECT(ADDRESS(($AO1689-1)*3+$AP1689+5,$AQ1689+20)))))</f>
        <v>0</v>
      </c>
      <c r="AU1689" s="304">
        <f ca="1">COUNTIF(INDIRECT("U"&amp;(ROW()+12*(($AO1689-1)*3+$AP1689)-ROW())/12+5):INDIRECT("AF"&amp;(ROW()+12*(($AO1689-1)*3+$AP1689)-ROW())/12+5),AT1689)</f>
        <v>0</v>
      </c>
      <c r="AV1689" s="304">
        <f ca="1">IF(AND(AR1689+AT1689&gt;0,AS1689+AU1689&gt;0),COUNTIF(AV$6:AV1688,"&gt;0")+1,0)</f>
        <v>0</v>
      </c>
    </row>
    <row r="1690" spans="41:48" x14ac:dyDescent="0.15">
      <c r="AO1690" s="304">
        <v>47</v>
      </c>
      <c r="AP1690" s="304">
        <v>3</v>
      </c>
      <c r="AQ1690" s="304">
        <v>5</v>
      </c>
      <c r="AR1690" s="306">
        <f ca="1">IF($AQ1690=1,IF(INDIRECT(ADDRESS(($AO1690-1)*3+$AP1690+5,$AQ1690+7))="",0,INDIRECT(ADDRESS(($AO1690-1)*3+$AP1690+5,$AQ1690+7))),IF(INDIRECT(ADDRESS(($AO1690-1)*3+$AP1690+5,$AQ1690+7))="",0,IF(COUNTIF(INDIRECT(ADDRESS(($AO1690-1)*36+($AP1690-1)*12+6,COLUMN())):INDIRECT(ADDRESS(($AO1690-1)*36+($AP1690-1)*12+$AQ1690+4,COLUMN())),INDIRECT(ADDRESS(($AO1690-1)*3+$AP1690+5,$AQ1690+7)))&gt;=1,0,INDIRECT(ADDRESS(($AO1690-1)*3+$AP1690+5,$AQ1690+7)))))</f>
        <v>0</v>
      </c>
      <c r="AS1690" s="304">
        <f ca="1">COUNTIF(INDIRECT("H"&amp;(ROW()+12*(($AO1690-1)*3+$AP1690)-ROW())/12+5):INDIRECT("S"&amp;(ROW()+12*(($AO1690-1)*3+$AP1690)-ROW())/12+5),AR1690)</f>
        <v>0</v>
      </c>
      <c r="AT1690" s="306">
        <f ca="1">IF($AQ1690=1,IF(INDIRECT(ADDRESS(($AO1690-1)*3+$AP1690+5,$AQ1690+20))="",0,INDIRECT(ADDRESS(($AO1690-1)*3+$AP1690+5,$AQ1690+20))),IF(INDIRECT(ADDRESS(($AO1690-1)*3+$AP1690+5,$AQ1690+20))="",0,IF(COUNTIF(INDIRECT(ADDRESS(($AO1690-1)*36+($AP1690-1)*12+6,COLUMN())):INDIRECT(ADDRESS(($AO1690-1)*36+($AP1690-1)*12+$AQ1690+4,COLUMN())),INDIRECT(ADDRESS(($AO1690-1)*3+$AP1690+5,$AQ1690+20)))&gt;=1,0,INDIRECT(ADDRESS(($AO1690-1)*3+$AP1690+5,$AQ1690+20)))))</f>
        <v>0</v>
      </c>
      <c r="AU1690" s="304">
        <f ca="1">COUNTIF(INDIRECT("U"&amp;(ROW()+12*(($AO1690-1)*3+$AP1690)-ROW())/12+5):INDIRECT("AF"&amp;(ROW()+12*(($AO1690-1)*3+$AP1690)-ROW())/12+5),AT1690)</f>
        <v>0</v>
      </c>
      <c r="AV1690" s="304">
        <f ca="1">IF(AND(AR1690+AT1690&gt;0,AS1690+AU1690&gt;0),COUNTIF(AV$6:AV1689,"&gt;0")+1,0)</f>
        <v>0</v>
      </c>
    </row>
    <row r="1691" spans="41:48" x14ac:dyDescent="0.15">
      <c r="AO1691" s="304">
        <v>47</v>
      </c>
      <c r="AP1691" s="304">
        <v>3</v>
      </c>
      <c r="AQ1691" s="304">
        <v>6</v>
      </c>
      <c r="AR1691" s="306">
        <f ca="1">IF($AQ1691=1,IF(INDIRECT(ADDRESS(($AO1691-1)*3+$AP1691+5,$AQ1691+7))="",0,INDIRECT(ADDRESS(($AO1691-1)*3+$AP1691+5,$AQ1691+7))),IF(INDIRECT(ADDRESS(($AO1691-1)*3+$AP1691+5,$AQ1691+7))="",0,IF(COUNTIF(INDIRECT(ADDRESS(($AO1691-1)*36+($AP1691-1)*12+6,COLUMN())):INDIRECT(ADDRESS(($AO1691-1)*36+($AP1691-1)*12+$AQ1691+4,COLUMN())),INDIRECT(ADDRESS(($AO1691-1)*3+$AP1691+5,$AQ1691+7)))&gt;=1,0,INDIRECT(ADDRESS(($AO1691-1)*3+$AP1691+5,$AQ1691+7)))))</f>
        <v>0</v>
      </c>
      <c r="AS1691" s="304">
        <f ca="1">COUNTIF(INDIRECT("H"&amp;(ROW()+12*(($AO1691-1)*3+$AP1691)-ROW())/12+5):INDIRECT("S"&amp;(ROW()+12*(($AO1691-1)*3+$AP1691)-ROW())/12+5),AR1691)</f>
        <v>0</v>
      </c>
      <c r="AT1691" s="306">
        <f ca="1">IF($AQ1691=1,IF(INDIRECT(ADDRESS(($AO1691-1)*3+$AP1691+5,$AQ1691+20))="",0,INDIRECT(ADDRESS(($AO1691-1)*3+$AP1691+5,$AQ1691+20))),IF(INDIRECT(ADDRESS(($AO1691-1)*3+$AP1691+5,$AQ1691+20))="",0,IF(COUNTIF(INDIRECT(ADDRESS(($AO1691-1)*36+($AP1691-1)*12+6,COLUMN())):INDIRECT(ADDRESS(($AO1691-1)*36+($AP1691-1)*12+$AQ1691+4,COLUMN())),INDIRECT(ADDRESS(($AO1691-1)*3+$AP1691+5,$AQ1691+20)))&gt;=1,0,INDIRECT(ADDRESS(($AO1691-1)*3+$AP1691+5,$AQ1691+20)))))</f>
        <v>0</v>
      </c>
      <c r="AU1691" s="304">
        <f ca="1">COUNTIF(INDIRECT("U"&amp;(ROW()+12*(($AO1691-1)*3+$AP1691)-ROW())/12+5):INDIRECT("AF"&amp;(ROW()+12*(($AO1691-1)*3+$AP1691)-ROW())/12+5),AT1691)</f>
        <v>0</v>
      </c>
      <c r="AV1691" s="304">
        <f ca="1">IF(AND(AR1691+AT1691&gt;0,AS1691+AU1691&gt;0),COUNTIF(AV$6:AV1690,"&gt;0")+1,0)</f>
        <v>0</v>
      </c>
    </row>
    <row r="1692" spans="41:48" x14ac:dyDescent="0.15">
      <c r="AO1692" s="304">
        <v>47</v>
      </c>
      <c r="AP1692" s="304">
        <v>3</v>
      </c>
      <c r="AQ1692" s="304">
        <v>7</v>
      </c>
      <c r="AR1692" s="306">
        <f ca="1">IF($AQ1692=1,IF(INDIRECT(ADDRESS(($AO1692-1)*3+$AP1692+5,$AQ1692+7))="",0,INDIRECT(ADDRESS(($AO1692-1)*3+$AP1692+5,$AQ1692+7))),IF(INDIRECT(ADDRESS(($AO1692-1)*3+$AP1692+5,$AQ1692+7))="",0,IF(COUNTIF(INDIRECT(ADDRESS(($AO1692-1)*36+($AP1692-1)*12+6,COLUMN())):INDIRECT(ADDRESS(($AO1692-1)*36+($AP1692-1)*12+$AQ1692+4,COLUMN())),INDIRECT(ADDRESS(($AO1692-1)*3+$AP1692+5,$AQ1692+7)))&gt;=1,0,INDIRECT(ADDRESS(($AO1692-1)*3+$AP1692+5,$AQ1692+7)))))</f>
        <v>0</v>
      </c>
      <c r="AS1692" s="304">
        <f ca="1">COUNTIF(INDIRECT("H"&amp;(ROW()+12*(($AO1692-1)*3+$AP1692)-ROW())/12+5):INDIRECT("S"&amp;(ROW()+12*(($AO1692-1)*3+$AP1692)-ROW())/12+5),AR1692)</f>
        <v>0</v>
      </c>
      <c r="AT1692" s="306">
        <f ca="1">IF($AQ1692=1,IF(INDIRECT(ADDRESS(($AO1692-1)*3+$AP1692+5,$AQ1692+20))="",0,INDIRECT(ADDRESS(($AO1692-1)*3+$AP1692+5,$AQ1692+20))),IF(INDIRECT(ADDRESS(($AO1692-1)*3+$AP1692+5,$AQ1692+20))="",0,IF(COUNTIF(INDIRECT(ADDRESS(($AO1692-1)*36+($AP1692-1)*12+6,COLUMN())):INDIRECT(ADDRESS(($AO1692-1)*36+($AP1692-1)*12+$AQ1692+4,COLUMN())),INDIRECT(ADDRESS(($AO1692-1)*3+$AP1692+5,$AQ1692+20)))&gt;=1,0,INDIRECT(ADDRESS(($AO1692-1)*3+$AP1692+5,$AQ1692+20)))))</f>
        <v>0</v>
      </c>
      <c r="AU1692" s="304">
        <f ca="1">COUNTIF(INDIRECT("U"&amp;(ROW()+12*(($AO1692-1)*3+$AP1692)-ROW())/12+5):INDIRECT("AF"&amp;(ROW()+12*(($AO1692-1)*3+$AP1692)-ROW())/12+5),AT1692)</f>
        <v>0</v>
      </c>
      <c r="AV1692" s="304">
        <f ca="1">IF(AND(AR1692+AT1692&gt;0,AS1692+AU1692&gt;0),COUNTIF(AV$6:AV1691,"&gt;0")+1,0)</f>
        <v>0</v>
      </c>
    </row>
    <row r="1693" spans="41:48" x14ac:dyDescent="0.15">
      <c r="AO1693" s="304">
        <v>47</v>
      </c>
      <c r="AP1693" s="304">
        <v>3</v>
      </c>
      <c r="AQ1693" s="304">
        <v>8</v>
      </c>
      <c r="AR1693" s="306">
        <f ca="1">IF($AQ1693=1,IF(INDIRECT(ADDRESS(($AO1693-1)*3+$AP1693+5,$AQ1693+7))="",0,INDIRECT(ADDRESS(($AO1693-1)*3+$AP1693+5,$AQ1693+7))),IF(INDIRECT(ADDRESS(($AO1693-1)*3+$AP1693+5,$AQ1693+7))="",0,IF(COUNTIF(INDIRECT(ADDRESS(($AO1693-1)*36+($AP1693-1)*12+6,COLUMN())):INDIRECT(ADDRESS(($AO1693-1)*36+($AP1693-1)*12+$AQ1693+4,COLUMN())),INDIRECT(ADDRESS(($AO1693-1)*3+$AP1693+5,$AQ1693+7)))&gt;=1,0,INDIRECT(ADDRESS(($AO1693-1)*3+$AP1693+5,$AQ1693+7)))))</f>
        <v>0</v>
      </c>
      <c r="AS1693" s="304">
        <f ca="1">COUNTIF(INDIRECT("H"&amp;(ROW()+12*(($AO1693-1)*3+$AP1693)-ROW())/12+5):INDIRECT("S"&amp;(ROW()+12*(($AO1693-1)*3+$AP1693)-ROW())/12+5),AR1693)</f>
        <v>0</v>
      </c>
      <c r="AT1693" s="306">
        <f ca="1">IF($AQ1693=1,IF(INDIRECT(ADDRESS(($AO1693-1)*3+$AP1693+5,$AQ1693+20))="",0,INDIRECT(ADDRESS(($AO1693-1)*3+$AP1693+5,$AQ1693+20))),IF(INDIRECT(ADDRESS(($AO1693-1)*3+$AP1693+5,$AQ1693+20))="",0,IF(COUNTIF(INDIRECT(ADDRESS(($AO1693-1)*36+($AP1693-1)*12+6,COLUMN())):INDIRECT(ADDRESS(($AO1693-1)*36+($AP1693-1)*12+$AQ1693+4,COLUMN())),INDIRECT(ADDRESS(($AO1693-1)*3+$AP1693+5,$AQ1693+20)))&gt;=1,0,INDIRECT(ADDRESS(($AO1693-1)*3+$AP1693+5,$AQ1693+20)))))</f>
        <v>0</v>
      </c>
      <c r="AU1693" s="304">
        <f ca="1">COUNTIF(INDIRECT("U"&amp;(ROW()+12*(($AO1693-1)*3+$AP1693)-ROW())/12+5):INDIRECT("AF"&amp;(ROW()+12*(($AO1693-1)*3+$AP1693)-ROW())/12+5),AT1693)</f>
        <v>0</v>
      </c>
      <c r="AV1693" s="304">
        <f ca="1">IF(AND(AR1693+AT1693&gt;0,AS1693+AU1693&gt;0),COUNTIF(AV$6:AV1692,"&gt;0")+1,0)</f>
        <v>0</v>
      </c>
    </row>
    <row r="1694" spans="41:48" x14ac:dyDescent="0.15">
      <c r="AO1694" s="304">
        <v>47</v>
      </c>
      <c r="AP1694" s="304">
        <v>3</v>
      </c>
      <c r="AQ1694" s="304">
        <v>9</v>
      </c>
      <c r="AR1694" s="306">
        <f ca="1">IF($AQ1694=1,IF(INDIRECT(ADDRESS(($AO1694-1)*3+$AP1694+5,$AQ1694+7))="",0,INDIRECT(ADDRESS(($AO1694-1)*3+$AP1694+5,$AQ1694+7))),IF(INDIRECT(ADDRESS(($AO1694-1)*3+$AP1694+5,$AQ1694+7))="",0,IF(COUNTIF(INDIRECT(ADDRESS(($AO1694-1)*36+($AP1694-1)*12+6,COLUMN())):INDIRECT(ADDRESS(($AO1694-1)*36+($AP1694-1)*12+$AQ1694+4,COLUMN())),INDIRECT(ADDRESS(($AO1694-1)*3+$AP1694+5,$AQ1694+7)))&gt;=1,0,INDIRECT(ADDRESS(($AO1694-1)*3+$AP1694+5,$AQ1694+7)))))</f>
        <v>0</v>
      </c>
      <c r="AS1694" s="304">
        <f ca="1">COUNTIF(INDIRECT("H"&amp;(ROW()+12*(($AO1694-1)*3+$AP1694)-ROW())/12+5):INDIRECT("S"&amp;(ROW()+12*(($AO1694-1)*3+$AP1694)-ROW())/12+5),AR1694)</f>
        <v>0</v>
      </c>
      <c r="AT1694" s="306">
        <f ca="1">IF($AQ1694=1,IF(INDIRECT(ADDRESS(($AO1694-1)*3+$AP1694+5,$AQ1694+20))="",0,INDIRECT(ADDRESS(($AO1694-1)*3+$AP1694+5,$AQ1694+20))),IF(INDIRECT(ADDRESS(($AO1694-1)*3+$AP1694+5,$AQ1694+20))="",0,IF(COUNTIF(INDIRECT(ADDRESS(($AO1694-1)*36+($AP1694-1)*12+6,COLUMN())):INDIRECT(ADDRESS(($AO1694-1)*36+($AP1694-1)*12+$AQ1694+4,COLUMN())),INDIRECT(ADDRESS(($AO1694-1)*3+$AP1694+5,$AQ1694+20)))&gt;=1,0,INDIRECT(ADDRESS(($AO1694-1)*3+$AP1694+5,$AQ1694+20)))))</f>
        <v>0</v>
      </c>
      <c r="AU1694" s="304">
        <f ca="1">COUNTIF(INDIRECT("U"&amp;(ROW()+12*(($AO1694-1)*3+$AP1694)-ROW())/12+5):INDIRECT("AF"&amp;(ROW()+12*(($AO1694-1)*3+$AP1694)-ROW())/12+5),AT1694)</f>
        <v>0</v>
      </c>
      <c r="AV1694" s="304">
        <f ca="1">IF(AND(AR1694+AT1694&gt;0,AS1694+AU1694&gt;0),COUNTIF(AV$6:AV1693,"&gt;0")+1,0)</f>
        <v>0</v>
      </c>
    </row>
    <row r="1695" spans="41:48" x14ac:dyDescent="0.15">
      <c r="AO1695" s="304">
        <v>47</v>
      </c>
      <c r="AP1695" s="304">
        <v>3</v>
      </c>
      <c r="AQ1695" s="304">
        <v>10</v>
      </c>
      <c r="AR1695" s="306">
        <f ca="1">IF($AQ1695=1,IF(INDIRECT(ADDRESS(($AO1695-1)*3+$AP1695+5,$AQ1695+7))="",0,INDIRECT(ADDRESS(($AO1695-1)*3+$AP1695+5,$AQ1695+7))),IF(INDIRECT(ADDRESS(($AO1695-1)*3+$AP1695+5,$AQ1695+7))="",0,IF(COUNTIF(INDIRECT(ADDRESS(($AO1695-1)*36+($AP1695-1)*12+6,COLUMN())):INDIRECT(ADDRESS(($AO1695-1)*36+($AP1695-1)*12+$AQ1695+4,COLUMN())),INDIRECT(ADDRESS(($AO1695-1)*3+$AP1695+5,$AQ1695+7)))&gt;=1,0,INDIRECT(ADDRESS(($AO1695-1)*3+$AP1695+5,$AQ1695+7)))))</f>
        <v>0</v>
      </c>
      <c r="AS1695" s="304">
        <f ca="1">COUNTIF(INDIRECT("H"&amp;(ROW()+12*(($AO1695-1)*3+$AP1695)-ROW())/12+5):INDIRECT("S"&amp;(ROW()+12*(($AO1695-1)*3+$AP1695)-ROW())/12+5),AR1695)</f>
        <v>0</v>
      </c>
      <c r="AT1695" s="306">
        <f ca="1">IF($AQ1695=1,IF(INDIRECT(ADDRESS(($AO1695-1)*3+$AP1695+5,$AQ1695+20))="",0,INDIRECT(ADDRESS(($AO1695-1)*3+$AP1695+5,$AQ1695+20))),IF(INDIRECT(ADDRESS(($AO1695-1)*3+$AP1695+5,$AQ1695+20))="",0,IF(COUNTIF(INDIRECT(ADDRESS(($AO1695-1)*36+($AP1695-1)*12+6,COLUMN())):INDIRECT(ADDRESS(($AO1695-1)*36+($AP1695-1)*12+$AQ1695+4,COLUMN())),INDIRECT(ADDRESS(($AO1695-1)*3+$AP1695+5,$AQ1695+20)))&gt;=1,0,INDIRECT(ADDRESS(($AO1695-1)*3+$AP1695+5,$AQ1695+20)))))</f>
        <v>0</v>
      </c>
      <c r="AU1695" s="304">
        <f ca="1">COUNTIF(INDIRECT("U"&amp;(ROW()+12*(($AO1695-1)*3+$AP1695)-ROW())/12+5):INDIRECT("AF"&amp;(ROW()+12*(($AO1695-1)*3+$AP1695)-ROW())/12+5),AT1695)</f>
        <v>0</v>
      </c>
      <c r="AV1695" s="304">
        <f ca="1">IF(AND(AR1695+AT1695&gt;0,AS1695+AU1695&gt;0),COUNTIF(AV$6:AV1694,"&gt;0")+1,0)</f>
        <v>0</v>
      </c>
    </row>
    <row r="1696" spans="41:48" x14ac:dyDescent="0.15">
      <c r="AO1696" s="304">
        <v>47</v>
      </c>
      <c r="AP1696" s="304">
        <v>3</v>
      </c>
      <c r="AQ1696" s="304">
        <v>11</v>
      </c>
      <c r="AR1696" s="306">
        <f ca="1">IF($AQ1696=1,IF(INDIRECT(ADDRESS(($AO1696-1)*3+$AP1696+5,$AQ1696+7))="",0,INDIRECT(ADDRESS(($AO1696-1)*3+$AP1696+5,$AQ1696+7))),IF(INDIRECT(ADDRESS(($AO1696-1)*3+$AP1696+5,$AQ1696+7))="",0,IF(COUNTIF(INDIRECT(ADDRESS(($AO1696-1)*36+($AP1696-1)*12+6,COLUMN())):INDIRECT(ADDRESS(($AO1696-1)*36+($AP1696-1)*12+$AQ1696+4,COLUMN())),INDIRECT(ADDRESS(($AO1696-1)*3+$AP1696+5,$AQ1696+7)))&gt;=1,0,INDIRECT(ADDRESS(($AO1696-1)*3+$AP1696+5,$AQ1696+7)))))</f>
        <v>0</v>
      </c>
      <c r="AS1696" s="304">
        <f ca="1">COUNTIF(INDIRECT("H"&amp;(ROW()+12*(($AO1696-1)*3+$AP1696)-ROW())/12+5):INDIRECT("S"&amp;(ROW()+12*(($AO1696-1)*3+$AP1696)-ROW())/12+5),AR1696)</f>
        <v>0</v>
      </c>
      <c r="AT1696" s="306">
        <f ca="1">IF($AQ1696=1,IF(INDIRECT(ADDRESS(($AO1696-1)*3+$AP1696+5,$AQ1696+20))="",0,INDIRECT(ADDRESS(($AO1696-1)*3+$AP1696+5,$AQ1696+20))),IF(INDIRECT(ADDRESS(($AO1696-1)*3+$AP1696+5,$AQ1696+20))="",0,IF(COUNTIF(INDIRECT(ADDRESS(($AO1696-1)*36+($AP1696-1)*12+6,COLUMN())):INDIRECT(ADDRESS(($AO1696-1)*36+($AP1696-1)*12+$AQ1696+4,COLUMN())),INDIRECT(ADDRESS(($AO1696-1)*3+$AP1696+5,$AQ1696+20)))&gt;=1,0,INDIRECT(ADDRESS(($AO1696-1)*3+$AP1696+5,$AQ1696+20)))))</f>
        <v>0</v>
      </c>
      <c r="AU1696" s="304">
        <f ca="1">COUNTIF(INDIRECT("U"&amp;(ROW()+12*(($AO1696-1)*3+$AP1696)-ROW())/12+5):INDIRECT("AF"&amp;(ROW()+12*(($AO1696-1)*3+$AP1696)-ROW())/12+5),AT1696)</f>
        <v>0</v>
      </c>
      <c r="AV1696" s="304">
        <f ca="1">IF(AND(AR1696+AT1696&gt;0,AS1696+AU1696&gt;0),COUNTIF(AV$6:AV1695,"&gt;0")+1,0)</f>
        <v>0</v>
      </c>
    </row>
    <row r="1697" spans="41:48" x14ac:dyDescent="0.15">
      <c r="AO1697" s="304">
        <v>47</v>
      </c>
      <c r="AP1697" s="304">
        <v>3</v>
      </c>
      <c r="AQ1697" s="304">
        <v>12</v>
      </c>
      <c r="AR1697" s="306">
        <f ca="1">IF($AQ1697=1,IF(INDIRECT(ADDRESS(($AO1697-1)*3+$AP1697+5,$AQ1697+7))="",0,INDIRECT(ADDRESS(($AO1697-1)*3+$AP1697+5,$AQ1697+7))),IF(INDIRECT(ADDRESS(($AO1697-1)*3+$AP1697+5,$AQ1697+7))="",0,IF(COUNTIF(INDIRECT(ADDRESS(($AO1697-1)*36+($AP1697-1)*12+6,COLUMN())):INDIRECT(ADDRESS(($AO1697-1)*36+($AP1697-1)*12+$AQ1697+4,COLUMN())),INDIRECT(ADDRESS(($AO1697-1)*3+$AP1697+5,$AQ1697+7)))&gt;=1,0,INDIRECT(ADDRESS(($AO1697-1)*3+$AP1697+5,$AQ1697+7)))))</f>
        <v>0</v>
      </c>
      <c r="AS1697" s="304">
        <f ca="1">COUNTIF(INDIRECT("H"&amp;(ROW()+12*(($AO1697-1)*3+$AP1697)-ROW())/12+5):INDIRECT("S"&amp;(ROW()+12*(($AO1697-1)*3+$AP1697)-ROW())/12+5),AR1697)</f>
        <v>0</v>
      </c>
      <c r="AT1697" s="306">
        <f ca="1">IF($AQ1697=1,IF(INDIRECT(ADDRESS(($AO1697-1)*3+$AP1697+5,$AQ1697+20))="",0,INDIRECT(ADDRESS(($AO1697-1)*3+$AP1697+5,$AQ1697+20))),IF(INDIRECT(ADDRESS(($AO1697-1)*3+$AP1697+5,$AQ1697+20))="",0,IF(COUNTIF(INDIRECT(ADDRESS(($AO1697-1)*36+($AP1697-1)*12+6,COLUMN())):INDIRECT(ADDRESS(($AO1697-1)*36+($AP1697-1)*12+$AQ1697+4,COLUMN())),INDIRECT(ADDRESS(($AO1697-1)*3+$AP1697+5,$AQ1697+20)))&gt;=1,0,INDIRECT(ADDRESS(($AO1697-1)*3+$AP1697+5,$AQ1697+20)))))</f>
        <v>0</v>
      </c>
      <c r="AU1697" s="304">
        <f ca="1">COUNTIF(INDIRECT("U"&amp;(ROW()+12*(($AO1697-1)*3+$AP1697)-ROW())/12+5):INDIRECT("AF"&amp;(ROW()+12*(($AO1697-1)*3+$AP1697)-ROW())/12+5),AT1697)</f>
        <v>0</v>
      </c>
      <c r="AV1697" s="304">
        <f ca="1">IF(AND(AR1697+AT1697&gt;0,AS1697+AU1697&gt;0),COUNTIF(AV$6:AV1696,"&gt;0")+1,0)</f>
        <v>0</v>
      </c>
    </row>
    <row r="1698" spans="41:48" x14ac:dyDescent="0.15">
      <c r="AO1698" s="304">
        <v>48</v>
      </c>
      <c r="AP1698" s="304">
        <v>1</v>
      </c>
      <c r="AQ1698" s="304">
        <v>1</v>
      </c>
      <c r="AR1698" s="306">
        <f ca="1">IF($AQ1698=1,IF(INDIRECT(ADDRESS(($AO1698-1)*3+$AP1698+5,$AQ1698+7))="",0,INDIRECT(ADDRESS(($AO1698-1)*3+$AP1698+5,$AQ1698+7))),IF(INDIRECT(ADDRESS(($AO1698-1)*3+$AP1698+5,$AQ1698+7))="",0,IF(COUNTIF(INDIRECT(ADDRESS(($AO1698-1)*36+($AP1698-1)*12+6,COLUMN())):INDIRECT(ADDRESS(($AO1698-1)*36+($AP1698-1)*12+$AQ1698+4,COLUMN())),INDIRECT(ADDRESS(($AO1698-1)*3+$AP1698+5,$AQ1698+7)))&gt;=1,0,INDIRECT(ADDRESS(($AO1698-1)*3+$AP1698+5,$AQ1698+7)))))</f>
        <v>0</v>
      </c>
      <c r="AS1698" s="304">
        <f ca="1">COUNTIF(INDIRECT("H"&amp;(ROW()+12*(($AO1698-1)*3+$AP1698)-ROW())/12+5):INDIRECT("S"&amp;(ROW()+12*(($AO1698-1)*3+$AP1698)-ROW())/12+5),AR1698)</f>
        <v>0</v>
      </c>
      <c r="AT1698" s="306">
        <f ca="1">IF($AQ1698=1,IF(INDIRECT(ADDRESS(($AO1698-1)*3+$AP1698+5,$AQ1698+20))="",0,INDIRECT(ADDRESS(($AO1698-1)*3+$AP1698+5,$AQ1698+20))),IF(INDIRECT(ADDRESS(($AO1698-1)*3+$AP1698+5,$AQ1698+20))="",0,IF(COUNTIF(INDIRECT(ADDRESS(($AO1698-1)*36+($AP1698-1)*12+6,COLUMN())):INDIRECT(ADDRESS(($AO1698-1)*36+($AP1698-1)*12+$AQ1698+4,COLUMN())),INDIRECT(ADDRESS(($AO1698-1)*3+$AP1698+5,$AQ1698+20)))&gt;=1,0,INDIRECT(ADDRESS(($AO1698-1)*3+$AP1698+5,$AQ1698+20)))))</f>
        <v>0</v>
      </c>
      <c r="AU1698" s="304">
        <f ca="1">COUNTIF(INDIRECT("U"&amp;(ROW()+12*(($AO1698-1)*3+$AP1698)-ROW())/12+5):INDIRECT("AF"&amp;(ROW()+12*(($AO1698-1)*3+$AP1698)-ROW())/12+5),AT1698)</f>
        <v>0</v>
      </c>
      <c r="AV1698" s="304">
        <f ca="1">IF(AND(AR1698+AT1698&gt;0,AS1698+AU1698&gt;0),COUNTIF(AV$6:AV1697,"&gt;0")+1,0)</f>
        <v>0</v>
      </c>
    </row>
    <row r="1699" spans="41:48" x14ac:dyDescent="0.15">
      <c r="AO1699" s="304">
        <v>48</v>
      </c>
      <c r="AP1699" s="304">
        <v>1</v>
      </c>
      <c r="AQ1699" s="304">
        <v>2</v>
      </c>
      <c r="AR1699" s="306">
        <f ca="1">IF($AQ1699=1,IF(INDIRECT(ADDRESS(($AO1699-1)*3+$AP1699+5,$AQ1699+7))="",0,INDIRECT(ADDRESS(($AO1699-1)*3+$AP1699+5,$AQ1699+7))),IF(INDIRECT(ADDRESS(($AO1699-1)*3+$AP1699+5,$AQ1699+7))="",0,IF(COUNTIF(INDIRECT(ADDRESS(($AO1699-1)*36+($AP1699-1)*12+6,COLUMN())):INDIRECT(ADDRESS(($AO1699-1)*36+($AP1699-1)*12+$AQ1699+4,COLUMN())),INDIRECT(ADDRESS(($AO1699-1)*3+$AP1699+5,$AQ1699+7)))&gt;=1,0,INDIRECT(ADDRESS(($AO1699-1)*3+$AP1699+5,$AQ1699+7)))))</f>
        <v>0</v>
      </c>
      <c r="AS1699" s="304">
        <f ca="1">COUNTIF(INDIRECT("H"&amp;(ROW()+12*(($AO1699-1)*3+$AP1699)-ROW())/12+5):INDIRECT("S"&amp;(ROW()+12*(($AO1699-1)*3+$AP1699)-ROW())/12+5),AR1699)</f>
        <v>0</v>
      </c>
      <c r="AT1699" s="306">
        <f ca="1">IF($AQ1699=1,IF(INDIRECT(ADDRESS(($AO1699-1)*3+$AP1699+5,$AQ1699+20))="",0,INDIRECT(ADDRESS(($AO1699-1)*3+$AP1699+5,$AQ1699+20))),IF(INDIRECT(ADDRESS(($AO1699-1)*3+$AP1699+5,$AQ1699+20))="",0,IF(COUNTIF(INDIRECT(ADDRESS(($AO1699-1)*36+($AP1699-1)*12+6,COLUMN())):INDIRECT(ADDRESS(($AO1699-1)*36+($AP1699-1)*12+$AQ1699+4,COLUMN())),INDIRECT(ADDRESS(($AO1699-1)*3+$AP1699+5,$AQ1699+20)))&gt;=1,0,INDIRECT(ADDRESS(($AO1699-1)*3+$AP1699+5,$AQ1699+20)))))</f>
        <v>0</v>
      </c>
      <c r="AU1699" s="304">
        <f ca="1">COUNTIF(INDIRECT("U"&amp;(ROW()+12*(($AO1699-1)*3+$AP1699)-ROW())/12+5):INDIRECT("AF"&amp;(ROW()+12*(($AO1699-1)*3+$AP1699)-ROW())/12+5),AT1699)</f>
        <v>0</v>
      </c>
      <c r="AV1699" s="304">
        <f ca="1">IF(AND(AR1699+AT1699&gt;0,AS1699+AU1699&gt;0),COUNTIF(AV$6:AV1698,"&gt;0")+1,0)</f>
        <v>0</v>
      </c>
    </row>
    <row r="1700" spans="41:48" x14ac:dyDescent="0.15">
      <c r="AO1700" s="304">
        <v>48</v>
      </c>
      <c r="AP1700" s="304">
        <v>1</v>
      </c>
      <c r="AQ1700" s="304">
        <v>3</v>
      </c>
      <c r="AR1700" s="306">
        <f ca="1">IF($AQ1700=1,IF(INDIRECT(ADDRESS(($AO1700-1)*3+$AP1700+5,$AQ1700+7))="",0,INDIRECT(ADDRESS(($AO1700-1)*3+$AP1700+5,$AQ1700+7))),IF(INDIRECT(ADDRESS(($AO1700-1)*3+$AP1700+5,$AQ1700+7))="",0,IF(COUNTIF(INDIRECT(ADDRESS(($AO1700-1)*36+($AP1700-1)*12+6,COLUMN())):INDIRECT(ADDRESS(($AO1700-1)*36+($AP1700-1)*12+$AQ1700+4,COLUMN())),INDIRECT(ADDRESS(($AO1700-1)*3+$AP1700+5,$AQ1700+7)))&gt;=1,0,INDIRECT(ADDRESS(($AO1700-1)*3+$AP1700+5,$AQ1700+7)))))</f>
        <v>0</v>
      </c>
      <c r="AS1700" s="304">
        <f ca="1">COUNTIF(INDIRECT("H"&amp;(ROW()+12*(($AO1700-1)*3+$AP1700)-ROW())/12+5):INDIRECT("S"&amp;(ROW()+12*(($AO1700-1)*3+$AP1700)-ROW())/12+5),AR1700)</f>
        <v>0</v>
      </c>
      <c r="AT1700" s="306">
        <f ca="1">IF($AQ1700=1,IF(INDIRECT(ADDRESS(($AO1700-1)*3+$AP1700+5,$AQ1700+20))="",0,INDIRECT(ADDRESS(($AO1700-1)*3+$AP1700+5,$AQ1700+20))),IF(INDIRECT(ADDRESS(($AO1700-1)*3+$AP1700+5,$AQ1700+20))="",0,IF(COUNTIF(INDIRECT(ADDRESS(($AO1700-1)*36+($AP1700-1)*12+6,COLUMN())):INDIRECT(ADDRESS(($AO1700-1)*36+($AP1700-1)*12+$AQ1700+4,COLUMN())),INDIRECT(ADDRESS(($AO1700-1)*3+$AP1700+5,$AQ1700+20)))&gt;=1,0,INDIRECT(ADDRESS(($AO1700-1)*3+$AP1700+5,$AQ1700+20)))))</f>
        <v>0</v>
      </c>
      <c r="AU1700" s="304">
        <f ca="1">COUNTIF(INDIRECT("U"&amp;(ROW()+12*(($AO1700-1)*3+$AP1700)-ROW())/12+5):INDIRECT("AF"&amp;(ROW()+12*(($AO1700-1)*3+$AP1700)-ROW())/12+5),AT1700)</f>
        <v>0</v>
      </c>
      <c r="AV1700" s="304">
        <f ca="1">IF(AND(AR1700+AT1700&gt;0,AS1700+AU1700&gt;0),COUNTIF(AV$6:AV1699,"&gt;0")+1,0)</f>
        <v>0</v>
      </c>
    </row>
    <row r="1701" spans="41:48" x14ac:dyDescent="0.15">
      <c r="AO1701" s="304">
        <v>48</v>
      </c>
      <c r="AP1701" s="304">
        <v>1</v>
      </c>
      <c r="AQ1701" s="304">
        <v>4</v>
      </c>
      <c r="AR1701" s="306">
        <f ca="1">IF($AQ1701=1,IF(INDIRECT(ADDRESS(($AO1701-1)*3+$AP1701+5,$AQ1701+7))="",0,INDIRECT(ADDRESS(($AO1701-1)*3+$AP1701+5,$AQ1701+7))),IF(INDIRECT(ADDRESS(($AO1701-1)*3+$AP1701+5,$AQ1701+7))="",0,IF(COUNTIF(INDIRECT(ADDRESS(($AO1701-1)*36+($AP1701-1)*12+6,COLUMN())):INDIRECT(ADDRESS(($AO1701-1)*36+($AP1701-1)*12+$AQ1701+4,COLUMN())),INDIRECT(ADDRESS(($AO1701-1)*3+$AP1701+5,$AQ1701+7)))&gt;=1,0,INDIRECT(ADDRESS(($AO1701-1)*3+$AP1701+5,$AQ1701+7)))))</f>
        <v>0</v>
      </c>
      <c r="AS1701" s="304">
        <f ca="1">COUNTIF(INDIRECT("H"&amp;(ROW()+12*(($AO1701-1)*3+$AP1701)-ROW())/12+5):INDIRECT("S"&amp;(ROW()+12*(($AO1701-1)*3+$AP1701)-ROW())/12+5),AR1701)</f>
        <v>0</v>
      </c>
      <c r="AT1701" s="306">
        <f ca="1">IF($AQ1701=1,IF(INDIRECT(ADDRESS(($AO1701-1)*3+$AP1701+5,$AQ1701+20))="",0,INDIRECT(ADDRESS(($AO1701-1)*3+$AP1701+5,$AQ1701+20))),IF(INDIRECT(ADDRESS(($AO1701-1)*3+$AP1701+5,$AQ1701+20))="",0,IF(COUNTIF(INDIRECT(ADDRESS(($AO1701-1)*36+($AP1701-1)*12+6,COLUMN())):INDIRECT(ADDRESS(($AO1701-1)*36+($AP1701-1)*12+$AQ1701+4,COLUMN())),INDIRECT(ADDRESS(($AO1701-1)*3+$AP1701+5,$AQ1701+20)))&gt;=1,0,INDIRECT(ADDRESS(($AO1701-1)*3+$AP1701+5,$AQ1701+20)))))</f>
        <v>0</v>
      </c>
      <c r="AU1701" s="304">
        <f ca="1">COUNTIF(INDIRECT("U"&amp;(ROW()+12*(($AO1701-1)*3+$AP1701)-ROW())/12+5):INDIRECT("AF"&amp;(ROW()+12*(($AO1701-1)*3+$AP1701)-ROW())/12+5),AT1701)</f>
        <v>0</v>
      </c>
      <c r="AV1701" s="304">
        <f ca="1">IF(AND(AR1701+AT1701&gt;0,AS1701+AU1701&gt;0),COUNTIF(AV$6:AV1700,"&gt;0")+1,0)</f>
        <v>0</v>
      </c>
    </row>
    <row r="1702" spans="41:48" x14ac:dyDescent="0.15">
      <c r="AO1702" s="304">
        <v>48</v>
      </c>
      <c r="AP1702" s="304">
        <v>1</v>
      </c>
      <c r="AQ1702" s="304">
        <v>5</v>
      </c>
      <c r="AR1702" s="306">
        <f ca="1">IF($AQ1702=1,IF(INDIRECT(ADDRESS(($AO1702-1)*3+$AP1702+5,$AQ1702+7))="",0,INDIRECT(ADDRESS(($AO1702-1)*3+$AP1702+5,$AQ1702+7))),IF(INDIRECT(ADDRESS(($AO1702-1)*3+$AP1702+5,$AQ1702+7))="",0,IF(COUNTIF(INDIRECT(ADDRESS(($AO1702-1)*36+($AP1702-1)*12+6,COLUMN())):INDIRECT(ADDRESS(($AO1702-1)*36+($AP1702-1)*12+$AQ1702+4,COLUMN())),INDIRECT(ADDRESS(($AO1702-1)*3+$AP1702+5,$AQ1702+7)))&gt;=1,0,INDIRECT(ADDRESS(($AO1702-1)*3+$AP1702+5,$AQ1702+7)))))</f>
        <v>0</v>
      </c>
      <c r="AS1702" s="304">
        <f ca="1">COUNTIF(INDIRECT("H"&amp;(ROW()+12*(($AO1702-1)*3+$AP1702)-ROW())/12+5):INDIRECT("S"&amp;(ROW()+12*(($AO1702-1)*3+$AP1702)-ROW())/12+5),AR1702)</f>
        <v>0</v>
      </c>
      <c r="AT1702" s="306">
        <f ca="1">IF($AQ1702=1,IF(INDIRECT(ADDRESS(($AO1702-1)*3+$AP1702+5,$AQ1702+20))="",0,INDIRECT(ADDRESS(($AO1702-1)*3+$AP1702+5,$AQ1702+20))),IF(INDIRECT(ADDRESS(($AO1702-1)*3+$AP1702+5,$AQ1702+20))="",0,IF(COUNTIF(INDIRECT(ADDRESS(($AO1702-1)*36+($AP1702-1)*12+6,COLUMN())):INDIRECT(ADDRESS(($AO1702-1)*36+($AP1702-1)*12+$AQ1702+4,COLUMN())),INDIRECT(ADDRESS(($AO1702-1)*3+$AP1702+5,$AQ1702+20)))&gt;=1,0,INDIRECT(ADDRESS(($AO1702-1)*3+$AP1702+5,$AQ1702+20)))))</f>
        <v>0</v>
      </c>
      <c r="AU1702" s="304">
        <f ca="1">COUNTIF(INDIRECT("U"&amp;(ROW()+12*(($AO1702-1)*3+$AP1702)-ROW())/12+5):INDIRECT("AF"&amp;(ROW()+12*(($AO1702-1)*3+$AP1702)-ROW())/12+5),AT1702)</f>
        <v>0</v>
      </c>
      <c r="AV1702" s="304">
        <f ca="1">IF(AND(AR1702+AT1702&gt;0,AS1702+AU1702&gt;0),COUNTIF(AV$6:AV1701,"&gt;0")+1,0)</f>
        <v>0</v>
      </c>
    </row>
    <row r="1703" spans="41:48" x14ac:dyDescent="0.15">
      <c r="AO1703" s="304">
        <v>48</v>
      </c>
      <c r="AP1703" s="304">
        <v>1</v>
      </c>
      <c r="AQ1703" s="304">
        <v>6</v>
      </c>
      <c r="AR1703" s="306">
        <f ca="1">IF($AQ1703=1,IF(INDIRECT(ADDRESS(($AO1703-1)*3+$AP1703+5,$AQ1703+7))="",0,INDIRECT(ADDRESS(($AO1703-1)*3+$AP1703+5,$AQ1703+7))),IF(INDIRECT(ADDRESS(($AO1703-1)*3+$AP1703+5,$AQ1703+7))="",0,IF(COUNTIF(INDIRECT(ADDRESS(($AO1703-1)*36+($AP1703-1)*12+6,COLUMN())):INDIRECT(ADDRESS(($AO1703-1)*36+($AP1703-1)*12+$AQ1703+4,COLUMN())),INDIRECT(ADDRESS(($AO1703-1)*3+$AP1703+5,$AQ1703+7)))&gt;=1,0,INDIRECT(ADDRESS(($AO1703-1)*3+$AP1703+5,$AQ1703+7)))))</f>
        <v>0</v>
      </c>
      <c r="AS1703" s="304">
        <f ca="1">COUNTIF(INDIRECT("H"&amp;(ROW()+12*(($AO1703-1)*3+$AP1703)-ROW())/12+5):INDIRECT("S"&amp;(ROW()+12*(($AO1703-1)*3+$AP1703)-ROW())/12+5),AR1703)</f>
        <v>0</v>
      </c>
      <c r="AT1703" s="306">
        <f ca="1">IF($AQ1703=1,IF(INDIRECT(ADDRESS(($AO1703-1)*3+$AP1703+5,$AQ1703+20))="",0,INDIRECT(ADDRESS(($AO1703-1)*3+$AP1703+5,$AQ1703+20))),IF(INDIRECT(ADDRESS(($AO1703-1)*3+$AP1703+5,$AQ1703+20))="",0,IF(COUNTIF(INDIRECT(ADDRESS(($AO1703-1)*36+($AP1703-1)*12+6,COLUMN())):INDIRECT(ADDRESS(($AO1703-1)*36+($AP1703-1)*12+$AQ1703+4,COLUMN())),INDIRECT(ADDRESS(($AO1703-1)*3+$AP1703+5,$AQ1703+20)))&gt;=1,0,INDIRECT(ADDRESS(($AO1703-1)*3+$AP1703+5,$AQ1703+20)))))</f>
        <v>0</v>
      </c>
      <c r="AU1703" s="304">
        <f ca="1">COUNTIF(INDIRECT("U"&amp;(ROW()+12*(($AO1703-1)*3+$AP1703)-ROW())/12+5):INDIRECT("AF"&amp;(ROW()+12*(($AO1703-1)*3+$AP1703)-ROW())/12+5),AT1703)</f>
        <v>0</v>
      </c>
      <c r="AV1703" s="304">
        <f ca="1">IF(AND(AR1703+AT1703&gt;0,AS1703+AU1703&gt;0),COUNTIF(AV$6:AV1702,"&gt;0")+1,0)</f>
        <v>0</v>
      </c>
    </row>
    <row r="1704" spans="41:48" x14ac:dyDescent="0.15">
      <c r="AO1704" s="304">
        <v>48</v>
      </c>
      <c r="AP1704" s="304">
        <v>1</v>
      </c>
      <c r="AQ1704" s="304">
        <v>7</v>
      </c>
      <c r="AR1704" s="306">
        <f ca="1">IF($AQ1704=1,IF(INDIRECT(ADDRESS(($AO1704-1)*3+$AP1704+5,$AQ1704+7))="",0,INDIRECT(ADDRESS(($AO1704-1)*3+$AP1704+5,$AQ1704+7))),IF(INDIRECT(ADDRESS(($AO1704-1)*3+$AP1704+5,$AQ1704+7))="",0,IF(COUNTIF(INDIRECT(ADDRESS(($AO1704-1)*36+($AP1704-1)*12+6,COLUMN())):INDIRECT(ADDRESS(($AO1704-1)*36+($AP1704-1)*12+$AQ1704+4,COLUMN())),INDIRECT(ADDRESS(($AO1704-1)*3+$AP1704+5,$AQ1704+7)))&gt;=1,0,INDIRECT(ADDRESS(($AO1704-1)*3+$AP1704+5,$AQ1704+7)))))</f>
        <v>0</v>
      </c>
      <c r="AS1704" s="304">
        <f ca="1">COUNTIF(INDIRECT("H"&amp;(ROW()+12*(($AO1704-1)*3+$AP1704)-ROW())/12+5):INDIRECT("S"&amp;(ROW()+12*(($AO1704-1)*3+$AP1704)-ROW())/12+5),AR1704)</f>
        <v>0</v>
      </c>
      <c r="AT1704" s="306">
        <f ca="1">IF($AQ1704=1,IF(INDIRECT(ADDRESS(($AO1704-1)*3+$AP1704+5,$AQ1704+20))="",0,INDIRECT(ADDRESS(($AO1704-1)*3+$AP1704+5,$AQ1704+20))),IF(INDIRECT(ADDRESS(($AO1704-1)*3+$AP1704+5,$AQ1704+20))="",0,IF(COUNTIF(INDIRECT(ADDRESS(($AO1704-1)*36+($AP1704-1)*12+6,COLUMN())):INDIRECT(ADDRESS(($AO1704-1)*36+($AP1704-1)*12+$AQ1704+4,COLUMN())),INDIRECT(ADDRESS(($AO1704-1)*3+$AP1704+5,$AQ1704+20)))&gt;=1,0,INDIRECT(ADDRESS(($AO1704-1)*3+$AP1704+5,$AQ1704+20)))))</f>
        <v>0</v>
      </c>
      <c r="AU1704" s="304">
        <f ca="1">COUNTIF(INDIRECT("U"&amp;(ROW()+12*(($AO1704-1)*3+$AP1704)-ROW())/12+5):INDIRECT("AF"&amp;(ROW()+12*(($AO1704-1)*3+$AP1704)-ROW())/12+5),AT1704)</f>
        <v>0</v>
      </c>
      <c r="AV1704" s="304">
        <f ca="1">IF(AND(AR1704+AT1704&gt;0,AS1704+AU1704&gt;0),COUNTIF(AV$6:AV1703,"&gt;0")+1,0)</f>
        <v>0</v>
      </c>
    </row>
    <row r="1705" spans="41:48" x14ac:dyDescent="0.15">
      <c r="AO1705" s="304">
        <v>48</v>
      </c>
      <c r="AP1705" s="304">
        <v>1</v>
      </c>
      <c r="AQ1705" s="304">
        <v>8</v>
      </c>
      <c r="AR1705" s="306">
        <f ca="1">IF($AQ1705=1,IF(INDIRECT(ADDRESS(($AO1705-1)*3+$AP1705+5,$AQ1705+7))="",0,INDIRECT(ADDRESS(($AO1705-1)*3+$AP1705+5,$AQ1705+7))),IF(INDIRECT(ADDRESS(($AO1705-1)*3+$AP1705+5,$AQ1705+7))="",0,IF(COUNTIF(INDIRECT(ADDRESS(($AO1705-1)*36+($AP1705-1)*12+6,COLUMN())):INDIRECT(ADDRESS(($AO1705-1)*36+($AP1705-1)*12+$AQ1705+4,COLUMN())),INDIRECT(ADDRESS(($AO1705-1)*3+$AP1705+5,$AQ1705+7)))&gt;=1,0,INDIRECT(ADDRESS(($AO1705-1)*3+$AP1705+5,$AQ1705+7)))))</f>
        <v>0</v>
      </c>
      <c r="AS1705" s="304">
        <f ca="1">COUNTIF(INDIRECT("H"&amp;(ROW()+12*(($AO1705-1)*3+$AP1705)-ROW())/12+5):INDIRECT("S"&amp;(ROW()+12*(($AO1705-1)*3+$AP1705)-ROW())/12+5),AR1705)</f>
        <v>0</v>
      </c>
      <c r="AT1705" s="306">
        <f ca="1">IF($AQ1705=1,IF(INDIRECT(ADDRESS(($AO1705-1)*3+$AP1705+5,$AQ1705+20))="",0,INDIRECT(ADDRESS(($AO1705-1)*3+$AP1705+5,$AQ1705+20))),IF(INDIRECT(ADDRESS(($AO1705-1)*3+$AP1705+5,$AQ1705+20))="",0,IF(COUNTIF(INDIRECT(ADDRESS(($AO1705-1)*36+($AP1705-1)*12+6,COLUMN())):INDIRECT(ADDRESS(($AO1705-1)*36+($AP1705-1)*12+$AQ1705+4,COLUMN())),INDIRECT(ADDRESS(($AO1705-1)*3+$AP1705+5,$AQ1705+20)))&gt;=1,0,INDIRECT(ADDRESS(($AO1705-1)*3+$AP1705+5,$AQ1705+20)))))</f>
        <v>0</v>
      </c>
      <c r="AU1705" s="304">
        <f ca="1">COUNTIF(INDIRECT("U"&amp;(ROW()+12*(($AO1705-1)*3+$AP1705)-ROW())/12+5):INDIRECT("AF"&amp;(ROW()+12*(($AO1705-1)*3+$AP1705)-ROW())/12+5),AT1705)</f>
        <v>0</v>
      </c>
      <c r="AV1705" s="304">
        <f ca="1">IF(AND(AR1705+AT1705&gt;0,AS1705+AU1705&gt;0),COUNTIF(AV$6:AV1704,"&gt;0")+1,0)</f>
        <v>0</v>
      </c>
    </row>
    <row r="1706" spans="41:48" x14ac:dyDescent="0.15">
      <c r="AO1706" s="304">
        <v>48</v>
      </c>
      <c r="AP1706" s="304">
        <v>1</v>
      </c>
      <c r="AQ1706" s="304">
        <v>9</v>
      </c>
      <c r="AR1706" s="306">
        <f ca="1">IF($AQ1706=1,IF(INDIRECT(ADDRESS(($AO1706-1)*3+$AP1706+5,$AQ1706+7))="",0,INDIRECT(ADDRESS(($AO1706-1)*3+$AP1706+5,$AQ1706+7))),IF(INDIRECT(ADDRESS(($AO1706-1)*3+$AP1706+5,$AQ1706+7))="",0,IF(COUNTIF(INDIRECT(ADDRESS(($AO1706-1)*36+($AP1706-1)*12+6,COLUMN())):INDIRECT(ADDRESS(($AO1706-1)*36+($AP1706-1)*12+$AQ1706+4,COLUMN())),INDIRECT(ADDRESS(($AO1706-1)*3+$AP1706+5,$AQ1706+7)))&gt;=1,0,INDIRECT(ADDRESS(($AO1706-1)*3+$AP1706+5,$AQ1706+7)))))</f>
        <v>0</v>
      </c>
      <c r="AS1706" s="304">
        <f ca="1">COUNTIF(INDIRECT("H"&amp;(ROW()+12*(($AO1706-1)*3+$AP1706)-ROW())/12+5):INDIRECT("S"&amp;(ROW()+12*(($AO1706-1)*3+$AP1706)-ROW())/12+5),AR1706)</f>
        <v>0</v>
      </c>
      <c r="AT1706" s="306">
        <f ca="1">IF($AQ1706=1,IF(INDIRECT(ADDRESS(($AO1706-1)*3+$AP1706+5,$AQ1706+20))="",0,INDIRECT(ADDRESS(($AO1706-1)*3+$AP1706+5,$AQ1706+20))),IF(INDIRECT(ADDRESS(($AO1706-1)*3+$AP1706+5,$AQ1706+20))="",0,IF(COUNTIF(INDIRECT(ADDRESS(($AO1706-1)*36+($AP1706-1)*12+6,COLUMN())):INDIRECT(ADDRESS(($AO1706-1)*36+($AP1706-1)*12+$AQ1706+4,COLUMN())),INDIRECT(ADDRESS(($AO1706-1)*3+$AP1706+5,$AQ1706+20)))&gt;=1,0,INDIRECT(ADDRESS(($AO1706-1)*3+$AP1706+5,$AQ1706+20)))))</f>
        <v>0</v>
      </c>
      <c r="AU1706" s="304">
        <f ca="1">COUNTIF(INDIRECT("U"&amp;(ROW()+12*(($AO1706-1)*3+$AP1706)-ROW())/12+5):INDIRECT("AF"&amp;(ROW()+12*(($AO1706-1)*3+$AP1706)-ROW())/12+5),AT1706)</f>
        <v>0</v>
      </c>
      <c r="AV1706" s="304">
        <f ca="1">IF(AND(AR1706+AT1706&gt;0,AS1706+AU1706&gt;0),COUNTIF(AV$6:AV1705,"&gt;0")+1,0)</f>
        <v>0</v>
      </c>
    </row>
    <row r="1707" spans="41:48" x14ac:dyDescent="0.15">
      <c r="AO1707" s="304">
        <v>48</v>
      </c>
      <c r="AP1707" s="304">
        <v>1</v>
      </c>
      <c r="AQ1707" s="304">
        <v>10</v>
      </c>
      <c r="AR1707" s="306">
        <f ca="1">IF($AQ1707=1,IF(INDIRECT(ADDRESS(($AO1707-1)*3+$AP1707+5,$AQ1707+7))="",0,INDIRECT(ADDRESS(($AO1707-1)*3+$AP1707+5,$AQ1707+7))),IF(INDIRECT(ADDRESS(($AO1707-1)*3+$AP1707+5,$AQ1707+7))="",0,IF(COUNTIF(INDIRECT(ADDRESS(($AO1707-1)*36+($AP1707-1)*12+6,COLUMN())):INDIRECT(ADDRESS(($AO1707-1)*36+($AP1707-1)*12+$AQ1707+4,COLUMN())),INDIRECT(ADDRESS(($AO1707-1)*3+$AP1707+5,$AQ1707+7)))&gt;=1,0,INDIRECT(ADDRESS(($AO1707-1)*3+$AP1707+5,$AQ1707+7)))))</f>
        <v>0</v>
      </c>
      <c r="AS1707" s="304">
        <f ca="1">COUNTIF(INDIRECT("H"&amp;(ROW()+12*(($AO1707-1)*3+$AP1707)-ROW())/12+5):INDIRECT("S"&amp;(ROW()+12*(($AO1707-1)*3+$AP1707)-ROW())/12+5),AR1707)</f>
        <v>0</v>
      </c>
      <c r="AT1707" s="306">
        <f ca="1">IF($AQ1707=1,IF(INDIRECT(ADDRESS(($AO1707-1)*3+$AP1707+5,$AQ1707+20))="",0,INDIRECT(ADDRESS(($AO1707-1)*3+$AP1707+5,$AQ1707+20))),IF(INDIRECT(ADDRESS(($AO1707-1)*3+$AP1707+5,$AQ1707+20))="",0,IF(COUNTIF(INDIRECT(ADDRESS(($AO1707-1)*36+($AP1707-1)*12+6,COLUMN())):INDIRECT(ADDRESS(($AO1707-1)*36+($AP1707-1)*12+$AQ1707+4,COLUMN())),INDIRECT(ADDRESS(($AO1707-1)*3+$AP1707+5,$AQ1707+20)))&gt;=1,0,INDIRECT(ADDRESS(($AO1707-1)*3+$AP1707+5,$AQ1707+20)))))</f>
        <v>0</v>
      </c>
      <c r="AU1707" s="304">
        <f ca="1">COUNTIF(INDIRECT("U"&amp;(ROW()+12*(($AO1707-1)*3+$AP1707)-ROW())/12+5):INDIRECT("AF"&amp;(ROW()+12*(($AO1707-1)*3+$AP1707)-ROW())/12+5),AT1707)</f>
        <v>0</v>
      </c>
      <c r="AV1707" s="304">
        <f ca="1">IF(AND(AR1707+AT1707&gt;0,AS1707+AU1707&gt;0),COUNTIF(AV$6:AV1706,"&gt;0")+1,0)</f>
        <v>0</v>
      </c>
    </row>
    <row r="1708" spans="41:48" x14ac:dyDescent="0.15">
      <c r="AO1708" s="304">
        <v>48</v>
      </c>
      <c r="AP1708" s="304">
        <v>1</v>
      </c>
      <c r="AQ1708" s="304">
        <v>11</v>
      </c>
      <c r="AR1708" s="306">
        <f ca="1">IF($AQ1708=1,IF(INDIRECT(ADDRESS(($AO1708-1)*3+$AP1708+5,$AQ1708+7))="",0,INDIRECT(ADDRESS(($AO1708-1)*3+$AP1708+5,$AQ1708+7))),IF(INDIRECT(ADDRESS(($AO1708-1)*3+$AP1708+5,$AQ1708+7))="",0,IF(COUNTIF(INDIRECT(ADDRESS(($AO1708-1)*36+($AP1708-1)*12+6,COLUMN())):INDIRECT(ADDRESS(($AO1708-1)*36+($AP1708-1)*12+$AQ1708+4,COLUMN())),INDIRECT(ADDRESS(($AO1708-1)*3+$AP1708+5,$AQ1708+7)))&gt;=1,0,INDIRECT(ADDRESS(($AO1708-1)*3+$AP1708+5,$AQ1708+7)))))</f>
        <v>0</v>
      </c>
      <c r="AS1708" s="304">
        <f ca="1">COUNTIF(INDIRECT("H"&amp;(ROW()+12*(($AO1708-1)*3+$AP1708)-ROW())/12+5):INDIRECT("S"&amp;(ROW()+12*(($AO1708-1)*3+$AP1708)-ROW())/12+5),AR1708)</f>
        <v>0</v>
      </c>
      <c r="AT1708" s="306">
        <f ca="1">IF($AQ1708=1,IF(INDIRECT(ADDRESS(($AO1708-1)*3+$AP1708+5,$AQ1708+20))="",0,INDIRECT(ADDRESS(($AO1708-1)*3+$AP1708+5,$AQ1708+20))),IF(INDIRECT(ADDRESS(($AO1708-1)*3+$AP1708+5,$AQ1708+20))="",0,IF(COUNTIF(INDIRECT(ADDRESS(($AO1708-1)*36+($AP1708-1)*12+6,COLUMN())):INDIRECT(ADDRESS(($AO1708-1)*36+($AP1708-1)*12+$AQ1708+4,COLUMN())),INDIRECT(ADDRESS(($AO1708-1)*3+$AP1708+5,$AQ1708+20)))&gt;=1,0,INDIRECT(ADDRESS(($AO1708-1)*3+$AP1708+5,$AQ1708+20)))))</f>
        <v>0</v>
      </c>
      <c r="AU1708" s="304">
        <f ca="1">COUNTIF(INDIRECT("U"&amp;(ROW()+12*(($AO1708-1)*3+$AP1708)-ROW())/12+5):INDIRECT("AF"&amp;(ROW()+12*(($AO1708-1)*3+$AP1708)-ROW())/12+5),AT1708)</f>
        <v>0</v>
      </c>
      <c r="AV1708" s="304">
        <f ca="1">IF(AND(AR1708+AT1708&gt;0,AS1708+AU1708&gt;0),COUNTIF(AV$6:AV1707,"&gt;0")+1,0)</f>
        <v>0</v>
      </c>
    </row>
    <row r="1709" spans="41:48" x14ac:dyDescent="0.15">
      <c r="AO1709" s="304">
        <v>48</v>
      </c>
      <c r="AP1709" s="304">
        <v>1</v>
      </c>
      <c r="AQ1709" s="304">
        <v>12</v>
      </c>
      <c r="AR1709" s="306">
        <f ca="1">IF($AQ1709=1,IF(INDIRECT(ADDRESS(($AO1709-1)*3+$AP1709+5,$AQ1709+7))="",0,INDIRECT(ADDRESS(($AO1709-1)*3+$AP1709+5,$AQ1709+7))),IF(INDIRECT(ADDRESS(($AO1709-1)*3+$AP1709+5,$AQ1709+7))="",0,IF(COUNTIF(INDIRECT(ADDRESS(($AO1709-1)*36+($AP1709-1)*12+6,COLUMN())):INDIRECT(ADDRESS(($AO1709-1)*36+($AP1709-1)*12+$AQ1709+4,COLUMN())),INDIRECT(ADDRESS(($AO1709-1)*3+$AP1709+5,$AQ1709+7)))&gt;=1,0,INDIRECT(ADDRESS(($AO1709-1)*3+$AP1709+5,$AQ1709+7)))))</f>
        <v>0</v>
      </c>
      <c r="AS1709" s="304">
        <f ca="1">COUNTIF(INDIRECT("H"&amp;(ROW()+12*(($AO1709-1)*3+$AP1709)-ROW())/12+5):INDIRECT("S"&amp;(ROW()+12*(($AO1709-1)*3+$AP1709)-ROW())/12+5),AR1709)</f>
        <v>0</v>
      </c>
      <c r="AT1709" s="306">
        <f ca="1">IF($AQ1709=1,IF(INDIRECT(ADDRESS(($AO1709-1)*3+$AP1709+5,$AQ1709+20))="",0,INDIRECT(ADDRESS(($AO1709-1)*3+$AP1709+5,$AQ1709+20))),IF(INDIRECT(ADDRESS(($AO1709-1)*3+$AP1709+5,$AQ1709+20))="",0,IF(COUNTIF(INDIRECT(ADDRESS(($AO1709-1)*36+($AP1709-1)*12+6,COLUMN())):INDIRECT(ADDRESS(($AO1709-1)*36+($AP1709-1)*12+$AQ1709+4,COLUMN())),INDIRECT(ADDRESS(($AO1709-1)*3+$AP1709+5,$AQ1709+20)))&gt;=1,0,INDIRECT(ADDRESS(($AO1709-1)*3+$AP1709+5,$AQ1709+20)))))</f>
        <v>0</v>
      </c>
      <c r="AU1709" s="304">
        <f ca="1">COUNTIF(INDIRECT("U"&amp;(ROW()+12*(($AO1709-1)*3+$AP1709)-ROW())/12+5):INDIRECT("AF"&amp;(ROW()+12*(($AO1709-1)*3+$AP1709)-ROW())/12+5),AT1709)</f>
        <v>0</v>
      </c>
      <c r="AV1709" s="304">
        <f ca="1">IF(AND(AR1709+AT1709&gt;0,AS1709+AU1709&gt;0),COUNTIF(AV$6:AV1708,"&gt;0")+1,0)</f>
        <v>0</v>
      </c>
    </row>
    <row r="1710" spans="41:48" x14ac:dyDescent="0.15">
      <c r="AO1710" s="304">
        <v>48</v>
      </c>
      <c r="AP1710" s="304">
        <v>2</v>
      </c>
      <c r="AQ1710" s="304">
        <v>1</v>
      </c>
      <c r="AR1710" s="306">
        <f ca="1">IF($AQ1710=1,IF(INDIRECT(ADDRESS(($AO1710-1)*3+$AP1710+5,$AQ1710+7))="",0,INDIRECT(ADDRESS(($AO1710-1)*3+$AP1710+5,$AQ1710+7))),IF(INDIRECT(ADDRESS(($AO1710-1)*3+$AP1710+5,$AQ1710+7))="",0,IF(COUNTIF(INDIRECT(ADDRESS(($AO1710-1)*36+($AP1710-1)*12+6,COLUMN())):INDIRECT(ADDRESS(($AO1710-1)*36+($AP1710-1)*12+$AQ1710+4,COLUMN())),INDIRECT(ADDRESS(($AO1710-1)*3+$AP1710+5,$AQ1710+7)))&gt;=1,0,INDIRECT(ADDRESS(($AO1710-1)*3+$AP1710+5,$AQ1710+7)))))</f>
        <v>0</v>
      </c>
      <c r="AS1710" s="304">
        <f ca="1">COUNTIF(INDIRECT("H"&amp;(ROW()+12*(($AO1710-1)*3+$AP1710)-ROW())/12+5):INDIRECT("S"&amp;(ROW()+12*(($AO1710-1)*3+$AP1710)-ROW())/12+5),AR1710)</f>
        <v>0</v>
      </c>
      <c r="AT1710" s="306">
        <f ca="1">IF($AQ1710=1,IF(INDIRECT(ADDRESS(($AO1710-1)*3+$AP1710+5,$AQ1710+20))="",0,INDIRECT(ADDRESS(($AO1710-1)*3+$AP1710+5,$AQ1710+20))),IF(INDIRECT(ADDRESS(($AO1710-1)*3+$AP1710+5,$AQ1710+20))="",0,IF(COUNTIF(INDIRECT(ADDRESS(($AO1710-1)*36+($AP1710-1)*12+6,COLUMN())):INDIRECT(ADDRESS(($AO1710-1)*36+($AP1710-1)*12+$AQ1710+4,COLUMN())),INDIRECT(ADDRESS(($AO1710-1)*3+$AP1710+5,$AQ1710+20)))&gt;=1,0,INDIRECT(ADDRESS(($AO1710-1)*3+$AP1710+5,$AQ1710+20)))))</f>
        <v>0</v>
      </c>
      <c r="AU1710" s="304">
        <f ca="1">COUNTIF(INDIRECT("U"&amp;(ROW()+12*(($AO1710-1)*3+$AP1710)-ROW())/12+5):INDIRECT("AF"&amp;(ROW()+12*(($AO1710-1)*3+$AP1710)-ROW())/12+5),AT1710)</f>
        <v>0</v>
      </c>
      <c r="AV1710" s="304">
        <f ca="1">IF(AND(AR1710+AT1710&gt;0,AS1710+AU1710&gt;0),COUNTIF(AV$6:AV1709,"&gt;0")+1,0)</f>
        <v>0</v>
      </c>
    </row>
    <row r="1711" spans="41:48" x14ac:dyDescent="0.15">
      <c r="AO1711" s="304">
        <v>48</v>
      </c>
      <c r="AP1711" s="304">
        <v>2</v>
      </c>
      <c r="AQ1711" s="304">
        <v>2</v>
      </c>
      <c r="AR1711" s="306">
        <f ca="1">IF($AQ1711=1,IF(INDIRECT(ADDRESS(($AO1711-1)*3+$AP1711+5,$AQ1711+7))="",0,INDIRECT(ADDRESS(($AO1711-1)*3+$AP1711+5,$AQ1711+7))),IF(INDIRECT(ADDRESS(($AO1711-1)*3+$AP1711+5,$AQ1711+7))="",0,IF(COUNTIF(INDIRECT(ADDRESS(($AO1711-1)*36+($AP1711-1)*12+6,COLUMN())):INDIRECT(ADDRESS(($AO1711-1)*36+($AP1711-1)*12+$AQ1711+4,COLUMN())),INDIRECT(ADDRESS(($AO1711-1)*3+$AP1711+5,$AQ1711+7)))&gt;=1,0,INDIRECT(ADDRESS(($AO1711-1)*3+$AP1711+5,$AQ1711+7)))))</f>
        <v>0</v>
      </c>
      <c r="AS1711" s="304">
        <f ca="1">COUNTIF(INDIRECT("H"&amp;(ROW()+12*(($AO1711-1)*3+$AP1711)-ROW())/12+5):INDIRECT("S"&amp;(ROW()+12*(($AO1711-1)*3+$AP1711)-ROW())/12+5),AR1711)</f>
        <v>0</v>
      </c>
      <c r="AT1711" s="306">
        <f ca="1">IF($AQ1711=1,IF(INDIRECT(ADDRESS(($AO1711-1)*3+$AP1711+5,$AQ1711+20))="",0,INDIRECT(ADDRESS(($AO1711-1)*3+$AP1711+5,$AQ1711+20))),IF(INDIRECT(ADDRESS(($AO1711-1)*3+$AP1711+5,$AQ1711+20))="",0,IF(COUNTIF(INDIRECT(ADDRESS(($AO1711-1)*36+($AP1711-1)*12+6,COLUMN())):INDIRECT(ADDRESS(($AO1711-1)*36+($AP1711-1)*12+$AQ1711+4,COLUMN())),INDIRECT(ADDRESS(($AO1711-1)*3+$AP1711+5,$AQ1711+20)))&gt;=1,0,INDIRECT(ADDRESS(($AO1711-1)*3+$AP1711+5,$AQ1711+20)))))</f>
        <v>0</v>
      </c>
      <c r="AU1711" s="304">
        <f ca="1">COUNTIF(INDIRECT("U"&amp;(ROW()+12*(($AO1711-1)*3+$AP1711)-ROW())/12+5):INDIRECT("AF"&amp;(ROW()+12*(($AO1711-1)*3+$AP1711)-ROW())/12+5),AT1711)</f>
        <v>0</v>
      </c>
      <c r="AV1711" s="304">
        <f ca="1">IF(AND(AR1711+AT1711&gt;0,AS1711+AU1711&gt;0),COUNTIF(AV$6:AV1710,"&gt;0")+1,0)</f>
        <v>0</v>
      </c>
    </row>
    <row r="1712" spans="41:48" x14ac:dyDescent="0.15">
      <c r="AO1712" s="304">
        <v>48</v>
      </c>
      <c r="AP1712" s="304">
        <v>2</v>
      </c>
      <c r="AQ1712" s="304">
        <v>3</v>
      </c>
      <c r="AR1712" s="306">
        <f ca="1">IF($AQ1712=1,IF(INDIRECT(ADDRESS(($AO1712-1)*3+$AP1712+5,$AQ1712+7))="",0,INDIRECT(ADDRESS(($AO1712-1)*3+$AP1712+5,$AQ1712+7))),IF(INDIRECT(ADDRESS(($AO1712-1)*3+$AP1712+5,$AQ1712+7))="",0,IF(COUNTIF(INDIRECT(ADDRESS(($AO1712-1)*36+($AP1712-1)*12+6,COLUMN())):INDIRECT(ADDRESS(($AO1712-1)*36+($AP1712-1)*12+$AQ1712+4,COLUMN())),INDIRECT(ADDRESS(($AO1712-1)*3+$AP1712+5,$AQ1712+7)))&gt;=1,0,INDIRECT(ADDRESS(($AO1712-1)*3+$AP1712+5,$AQ1712+7)))))</f>
        <v>0</v>
      </c>
      <c r="AS1712" s="304">
        <f ca="1">COUNTIF(INDIRECT("H"&amp;(ROW()+12*(($AO1712-1)*3+$AP1712)-ROW())/12+5):INDIRECT("S"&amp;(ROW()+12*(($AO1712-1)*3+$AP1712)-ROW())/12+5),AR1712)</f>
        <v>0</v>
      </c>
      <c r="AT1712" s="306">
        <f ca="1">IF($AQ1712=1,IF(INDIRECT(ADDRESS(($AO1712-1)*3+$AP1712+5,$AQ1712+20))="",0,INDIRECT(ADDRESS(($AO1712-1)*3+$AP1712+5,$AQ1712+20))),IF(INDIRECT(ADDRESS(($AO1712-1)*3+$AP1712+5,$AQ1712+20))="",0,IF(COUNTIF(INDIRECT(ADDRESS(($AO1712-1)*36+($AP1712-1)*12+6,COLUMN())):INDIRECT(ADDRESS(($AO1712-1)*36+($AP1712-1)*12+$AQ1712+4,COLUMN())),INDIRECT(ADDRESS(($AO1712-1)*3+$AP1712+5,$AQ1712+20)))&gt;=1,0,INDIRECT(ADDRESS(($AO1712-1)*3+$AP1712+5,$AQ1712+20)))))</f>
        <v>0</v>
      </c>
      <c r="AU1712" s="304">
        <f ca="1">COUNTIF(INDIRECT("U"&amp;(ROW()+12*(($AO1712-1)*3+$AP1712)-ROW())/12+5):INDIRECT("AF"&amp;(ROW()+12*(($AO1712-1)*3+$AP1712)-ROW())/12+5),AT1712)</f>
        <v>0</v>
      </c>
      <c r="AV1712" s="304">
        <f ca="1">IF(AND(AR1712+AT1712&gt;0,AS1712+AU1712&gt;0),COUNTIF(AV$6:AV1711,"&gt;0")+1,0)</f>
        <v>0</v>
      </c>
    </row>
    <row r="1713" spans="41:48" x14ac:dyDescent="0.15">
      <c r="AO1713" s="304">
        <v>48</v>
      </c>
      <c r="AP1713" s="304">
        <v>2</v>
      </c>
      <c r="AQ1713" s="304">
        <v>4</v>
      </c>
      <c r="AR1713" s="306">
        <f ca="1">IF($AQ1713=1,IF(INDIRECT(ADDRESS(($AO1713-1)*3+$AP1713+5,$AQ1713+7))="",0,INDIRECT(ADDRESS(($AO1713-1)*3+$AP1713+5,$AQ1713+7))),IF(INDIRECT(ADDRESS(($AO1713-1)*3+$AP1713+5,$AQ1713+7))="",0,IF(COUNTIF(INDIRECT(ADDRESS(($AO1713-1)*36+($AP1713-1)*12+6,COLUMN())):INDIRECT(ADDRESS(($AO1713-1)*36+($AP1713-1)*12+$AQ1713+4,COLUMN())),INDIRECT(ADDRESS(($AO1713-1)*3+$AP1713+5,$AQ1713+7)))&gt;=1,0,INDIRECT(ADDRESS(($AO1713-1)*3+$AP1713+5,$AQ1713+7)))))</f>
        <v>0</v>
      </c>
      <c r="AS1713" s="304">
        <f ca="1">COUNTIF(INDIRECT("H"&amp;(ROW()+12*(($AO1713-1)*3+$AP1713)-ROW())/12+5):INDIRECT("S"&amp;(ROW()+12*(($AO1713-1)*3+$AP1713)-ROW())/12+5),AR1713)</f>
        <v>0</v>
      </c>
      <c r="AT1713" s="306">
        <f ca="1">IF($AQ1713=1,IF(INDIRECT(ADDRESS(($AO1713-1)*3+$AP1713+5,$AQ1713+20))="",0,INDIRECT(ADDRESS(($AO1713-1)*3+$AP1713+5,$AQ1713+20))),IF(INDIRECT(ADDRESS(($AO1713-1)*3+$AP1713+5,$AQ1713+20))="",0,IF(COUNTIF(INDIRECT(ADDRESS(($AO1713-1)*36+($AP1713-1)*12+6,COLUMN())):INDIRECT(ADDRESS(($AO1713-1)*36+($AP1713-1)*12+$AQ1713+4,COLUMN())),INDIRECT(ADDRESS(($AO1713-1)*3+$AP1713+5,$AQ1713+20)))&gt;=1,0,INDIRECT(ADDRESS(($AO1713-1)*3+$AP1713+5,$AQ1713+20)))))</f>
        <v>0</v>
      </c>
      <c r="AU1713" s="304">
        <f ca="1">COUNTIF(INDIRECT("U"&amp;(ROW()+12*(($AO1713-1)*3+$AP1713)-ROW())/12+5):INDIRECT("AF"&amp;(ROW()+12*(($AO1713-1)*3+$AP1713)-ROW())/12+5),AT1713)</f>
        <v>0</v>
      </c>
      <c r="AV1713" s="304">
        <f ca="1">IF(AND(AR1713+AT1713&gt;0,AS1713+AU1713&gt;0),COUNTIF(AV$6:AV1712,"&gt;0")+1,0)</f>
        <v>0</v>
      </c>
    </row>
    <row r="1714" spans="41:48" x14ac:dyDescent="0.15">
      <c r="AO1714" s="304">
        <v>48</v>
      </c>
      <c r="AP1714" s="304">
        <v>2</v>
      </c>
      <c r="AQ1714" s="304">
        <v>5</v>
      </c>
      <c r="AR1714" s="306">
        <f ca="1">IF($AQ1714=1,IF(INDIRECT(ADDRESS(($AO1714-1)*3+$AP1714+5,$AQ1714+7))="",0,INDIRECT(ADDRESS(($AO1714-1)*3+$AP1714+5,$AQ1714+7))),IF(INDIRECT(ADDRESS(($AO1714-1)*3+$AP1714+5,$AQ1714+7))="",0,IF(COUNTIF(INDIRECT(ADDRESS(($AO1714-1)*36+($AP1714-1)*12+6,COLUMN())):INDIRECT(ADDRESS(($AO1714-1)*36+($AP1714-1)*12+$AQ1714+4,COLUMN())),INDIRECT(ADDRESS(($AO1714-1)*3+$AP1714+5,$AQ1714+7)))&gt;=1,0,INDIRECT(ADDRESS(($AO1714-1)*3+$AP1714+5,$AQ1714+7)))))</f>
        <v>0</v>
      </c>
      <c r="AS1714" s="304">
        <f ca="1">COUNTIF(INDIRECT("H"&amp;(ROW()+12*(($AO1714-1)*3+$AP1714)-ROW())/12+5):INDIRECT("S"&amp;(ROW()+12*(($AO1714-1)*3+$AP1714)-ROW())/12+5),AR1714)</f>
        <v>0</v>
      </c>
      <c r="AT1714" s="306">
        <f ca="1">IF($AQ1714=1,IF(INDIRECT(ADDRESS(($AO1714-1)*3+$AP1714+5,$AQ1714+20))="",0,INDIRECT(ADDRESS(($AO1714-1)*3+$AP1714+5,$AQ1714+20))),IF(INDIRECT(ADDRESS(($AO1714-1)*3+$AP1714+5,$AQ1714+20))="",0,IF(COUNTIF(INDIRECT(ADDRESS(($AO1714-1)*36+($AP1714-1)*12+6,COLUMN())):INDIRECT(ADDRESS(($AO1714-1)*36+($AP1714-1)*12+$AQ1714+4,COLUMN())),INDIRECT(ADDRESS(($AO1714-1)*3+$AP1714+5,$AQ1714+20)))&gt;=1,0,INDIRECT(ADDRESS(($AO1714-1)*3+$AP1714+5,$AQ1714+20)))))</f>
        <v>0</v>
      </c>
      <c r="AU1714" s="304">
        <f ca="1">COUNTIF(INDIRECT("U"&amp;(ROW()+12*(($AO1714-1)*3+$AP1714)-ROW())/12+5):INDIRECT("AF"&amp;(ROW()+12*(($AO1714-1)*3+$AP1714)-ROW())/12+5),AT1714)</f>
        <v>0</v>
      </c>
      <c r="AV1714" s="304">
        <f ca="1">IF(AND(AR1714+AT1714&gt;0,AS1714+AU1714&gt;0),COUNTIF(AV$6:AV1713,"&gt;0")+1,0)</f>
        <v>0</v>
      </c>
    </row>
    <row r="1715" spans="41:48" x14ac:dyDescent="0.15">
      <c r="AO1715" s="304">
        <v>48</v>
      </c>
      <c r="AP1715" s="304">
        <v>2</v>
      </c>
      <c r="AQ1715" s="304">
        <v>6</v>
      </c>
      <c r="AR1715" s="306">
        <f ca="1">IF($AQ1715=1,IF(INDIRECT(ADDRESS(($AO1715-1)*3+$AP1715+5,$AQ1715+7))="",0,INDIRECT(ADDRESS(($AO1715-1)*3+$AP1715+5,$AQ1715+7))),IF(INDIRECT(ADDRESS(($AO1715-1)*3+$AP1715+5,$AQ1715+7))="",0,IF(COUNTIF(INDIRECT(ADDRESS(($AO1715-1)*36+($AP1715-1)*12+6,COLUMN())):INDIRECT(ADDRESS(($AO1715-1)*36+($AP1715-1)*12+$AQ1715+4,COLUMN())),INDIRECT(ADDRESS(($AO1715-1)*3+$AP1715+5,$AQ1715+7)))&gt;=1,0,INDIRECT(ADDRESS(($AO1715-1)*3+$AP1715+5,$AQ1715+7)))))</f>
        <v>0</v>
      </c>
      <c r="AS1715" s="304">
        <f ca="1">COUNTIF(INDIRECT("H"&amp;(ROW()+12*(($AO1715-1)*3+$AP1715)-ROW())/12+5):INDIRECT("S"&amp;(ROW()+12*(($AO1715-1)*3+$AP1715)-ROW())/12+5),AR1715)</f>
        <v>0</v>
      </c>
      <c r="AT1715" s="306">
        <f ca="1">IF($AQ1715=1,IF(INDIRECT(ADDRESS(($AO1715-1)*3+$AP1715+5,$AQ1715+20))="",0,INDIRECT(ADDRESS(($AO1715-1)*3+$AP1715+5,$AQ1715+20))),IF(INDIRECT(ADDRESS(($AO1715-1)*3+$AP1715+5,$AQ1715+20))="",0,IF(COUNTIF(INDIRECT(ADDRESS(($AO1715-1)*36+($AP1715-1)*12+6,COLUMN())):INDIRECT(ADDRESS(($AO1715-1)*36+($AP1715-1)*12+$AQ1715+4,COLUMN())),INDIRECT(ADDRESS(($AO1715-1)*3+$AP1715+5,$AQ1715+20)))&gt;=1,0,INDIRECT(ADDRESS(($AO1715-1)*3+$AP1715+5,$AQ1715+20)))))</f>
        <v>0</v>
      </c>
      <c r="AU1715" s="304">
        <f ca="1">COUNTIF(INDIRECT("U"&amp;(ROW()+12*(($AO1715-1)*3+$AP1715)-ROW())/12+5):INDIRECT("AF"&amp;(ROW()+12*(($AO1715-1)*3+$AP1715)-ROW())/12+5),AT1715)</f>
        <v>0</v>
      </c>
      <c r="AV1715" s="304">
        <f ca="1">IF(AND(AR1715+AT1715&gt;0,AS1715+AU1715&gt;0),COUNTIF(AV$6:AV1714,"&gt;0")+1,0)</f>
        <v>0</v>
      </c>
    </row>
    <row r="1716" spans="41:48" x14ac:dyDescent="0.15">
      <c r="AO1716" s="304">
        <v>48</v>
      </c>
      <c r="AP1716" s="304">
        <v>2</v>
      </c>
      <c r="AQ1716" s="304">
        <v>7</v>
      </c>
      <c r="AR1716" s="306">
        <f ca="1">IF($AQ1716=1,IF(INDIRECT(ADDRESS(($AO1716-1)*3+$AP1716+5,$AQ1716+7))="",0,INDIRECT(ADDRESS(($AO1716-1)*3+$AP1716+5,$AQ1716+7))),IF(INDIRECT(ADDRESS(($AO1716-1)*3+$AP1716+5,$AQ1716+7))="",0,IF(COUNTIF(INDIRECT(ADDRESS(($AO1716-1)*36+($AP1716-1)*12+6,COLUMN())):INDIRECT(ADDRESS(($AO1716-1)*36+($AP1716-1)*12+$AQ1716+4,COLUMN())),INDIRECT(ADDRESS(($AO1716-1)*3+$AP1716+5,$AQ1716+7)))&gt;=1,0,INDIRECT(ADDRESS(($AO1716-1)*3+$AP1716+5,$AQ1716+7)))))</f>
        <v>0</v>
      </c>
      <c r="AS1716" s="304">
        <f ca="1">COUNTIF(INDIRECT("H"&amp;(ROW()+12*(($AO1716-1)*3+$AP1716)-ROW())/12+5):INDIRECT("S"&amp;(ROW()+12*(($AO1716-1)*3+$AP1716)-ROW())/12+5),AR1716)</f>
        <v>0</v>
      </c>
      <c r="AT1716" s="306">
        <f ca="1">IF($AQ1716=1,IF(INDIRECT(ADDRESS(($AO1716-1)*3+$AP1716+5,$AQ1716+20))="",0,INDIRECT(ADDRESS(($AO1716-1)*3+$AP1716+5,$AQ1716+20))),IF(INDIRECT(ADDRESS(($AO1716-1)*3+$AP1716+5,$AQ1716+20))="",0,IF(COUNTIF(INDIRECT(ADDRESS(($AO1716-1)*36+($AP1716-1)*12+6,COLUMN())):INDIRECT(ADDRESS(($AO1716-1)*36+($AP1716-1)*12+$AQ1716+4,COLUMN())),INDIRECT(ADDRESS(($AO1716-1)*3+$AP1716+5,$AQ1716+20)))&gt;=1,0,INDIRECT(ADDRESS(($AO1716-1)*3+$AP1716+5,$AQ1716+20)))))</f>
        <v>0</v>
      </c>
      <c r="AU1716" s="304">
        <f ca="1">COUNTIF(INDIRECT("U"&amp;(ROW()+12*(($AO1716-1)*3+$AP1716)-ROW())/12+5):INDIRECT("AF"&amp;(ROW()+12*(($AO1716-1)*3+$AP1716)-ROW())/12+5),AT1716)</f>
        <v>0</v>
      </c>
      <c r="AV1716" s="304">
        <f ca="1">IF(AND(AR1716+AT1716&gt;0,AS1716+AU1716&gt;0),COUNTIF(AV$6:AV1715,"&gt;0")+1,0)</f>
        <v>0</v>
      </c>
    </row>
    <row r="1717" spans="41:48" x14ac:dyDescent="0.15">
      <c r="AO1717" s="304">
        <v>48</v>
      </c>
      <c r="AP1717" s="304">
        <v>2</v>
      </c>
      <c r="AQ1717" s="304">
        <v>8</v>
      </c>
      <c r="AR1717" s="306">
        <f ca="1">IF($AQ1717=1,IF(INDIRECT(ADDRESS(($AO1717-1)*3+$AP1717+5,$AQ1717+7))="",0,INDIRECT(ADDRESS(($AO1717-1)*3+$AP1717+5,$AQ1717+7))),IF(INDIRECT(ADDRESS(($AO1717-1)*3+$AP1717+5,$AQ1717+7))="",0,IF(COUNTIF(INDIRECT(ADDRESS(($AO1717-1)*36+($AP1717-1)*12+6,COLUMN())):INDIRECT(ADDRESS(($AO1717-1)*36+($AP1717-1)*12+$AQ1717+4,COLUMN())),INDIRECT(ADDRESS(($AO1717-1)*3+$AP1717+5,$AQ1717+7)))&gt;=1,0,INDIRECT(ADDRESS(($AO1717-1)*3+$AP1717+5,$AQ1717+7)))))</f>
        <v>0</v>
      </c>
      <c r="AS1717" s="304">
        <f ca="1">COUNTIF(INDIRECT("H"&amp;(ROW()+12*(($AO1717-1)*3+$AP1717)-ROW())/12+5):INDIRECT("S"&amp;(ROW()+12*(($AO1717-1)*3+$AP1717)-ROW())/12+5),AR1717)</f>
        <v>0</v>
      </c>
      <c r="AT1717" s="306">
        <f ca="1">IF($AQ1717=1,IF(INDIRECT(ADDRESS(($AO1717-1)*3+$AP1717+5,$AQ1717+20))="",0,INDIRECT(ADDRESS(($AO1717-1)*3+$AP1717+5,$AQ1717+20))),IF(INDIRECT(ADDRESS(($AO1717-1)*3+$AP1717+5,$AQ1717+20))="",0,IF(COUNTIF(INDIRECT(ADDRESS(($AO1717-1)*36+($AP1717-1)*12+6,COLUMN())):INDIRECT(ADDRESS(($AO1717-1)*36+($AP1717-1)*12+$AQ1717+4,COLUMN())),INDIRECT(ADDRESS(($AO1717-1)*3+$AP1717+5,$AQ1717+20)))&gt;=1,0,INDIRECT(ADDRESS(($AO1717-1)*3+$AP1717+5,$AQ1717+20)))))</f>
        <v>0</v>
      </c>
      <c r="AU1717" s="304">
        <f ca="1">COUNTIF(INDIRECT("U"&amp;(ROW()+12*(($AO1717-1)*3+$AP1717)-ROW())/12+5):INDIRECT("AF"&amp;(ROW()+12*(($AO1717-1)*3+$AP1717)-ROW())/12+5),AT1717)</f>
        <v>0</v>
      </c>
      <c r="AV1717" s="304">
        <f ca="1">IF(AND(AR1717+AT1717&gt;0,AS1717+AU1717&gt;0),COUNTIF(AV$6:AV1716,"&gt;0")+1,0)</f>
        <v>0</v>
      </c>
    </row>
    <row r="1718" spans="41:48" x14ac:dyDescent="0.15">
      <c r="AO1718" s="304">
        <v>48</v>
      </c>
      <c r="AP1718" s="304">
        <v>2</v>
      </c>
      <c r="AQ1718" s="304">
        <v>9</v>
      </c>
      <c r="AR1718" s="306">
        <f ca="1">IF($AQ1718=1,IF(INDIRECT(ADDRESS(($AO1718-1)*3+$AP1718+5,$AQ1718+7))="",0,INDIRECT(ADDRESS(($AO1718-1)*3+$AP1718+5,$AQ1718+7))),IF(INDIRECT(ADDRESS(($AO1718-1)*3+$AP1718+5,$AQ1718+7))="",0,IF(COUNTIF(INDIRECT(ADDRESS(($AO1718-1)*36+($AP1718-1)*12+6,COLUMN())):INDIRECT(ADDRESS(($AO1718-1)*36+($AP1718-1)*12+$AQ1718+4,COLUMN())),INDIRECT(ADDRESS(($AO1718-1)*3+$AP1718+5,$AQ1718+7)))&gt;=1,0,INDIRECT(ADDRESS(($AO1718-1)*3+$AP1718+5,$AQ1718+7)))))</f>
        <v>0</v>
      </c>
      <c r="AS1718" s="304">
        <f ca="1">COUNTIF(INDIRECT("H"&amp;(ROW()+12*(($AO1718-1)*3+$AP1718)-ROW())/12+5):INDIRECT("S"&amp;(ROW()+12*(($AO1718-1)*3+$AP1718)-ROW())/12+5),AR1718)</f>
        <v>0</v>
      </c>
      <c r="AT1718" s="306">
        <f ca="1">IF($AQ1718=1,IF(INDIRECT(ADDRESS(($AO1718-1)*3+$AP1718+5,$AQ1718+20))="",0,INDIRECT(ADDRESS(($AO1718-1)*3+$AP1718+5,$AQ1718+20))),IF(INDIRECT(ADDRESS(($AO1718-1)*3+$AP1718+5,$AQ1718+20))="",0,IF(COUNTIF(INDIRECT(ADDRESS(($AO1718-1)*36+($AP1718-1)*12+6,COLUMN())):INDIRECT(ADDRESS(($AO1718-1)*36+($AP1718-1)*12+$AQ1718+4,COLUMN())),INDIRECT(ADDRESS(($AO1718-1)*3+$AP1718+5,$AQ1718+20)))&gt;=1,0,INDIRECT(ADDRESS(($AO1718-1)*3+$AP1718+5,$AQ1718+20)))))</f>
        <v>0</v>
      </c>
      <c r="AU1718" s="304">
        <f ca="1">COUNTIF(INDIRECT("U"&amp;(ROW()+12*(($AO1718-1)*3+$AP1718)-ROW())/12+5):INDIRECT("AF"&amp;(ROW()+12*(($AO1718-1)*3+$AP1718)-ROW())/12+5),AT1718)</f>
        <v>0</v>
      </c>
      <c r="AV1718" s="304">
        <f ca="1">IF(AND(AR1718+AT1718&gt;0,AS1718+AU1718&gt;0),COUNTIF(AV$6:AV1717,"&gt;0")+1,0)</f>
        <v>0</v>
      </c>
    </row>
    <row r="1719" spans="41:48" x14ac:dyDescent="0.15">
      <c r="AO1719" s="304">
        <v>48</v>
      </c>
      <c r="AP1719" s="304">
        <v>2</v>
      </c>
      <c r="AQ1719" s="304">
        <v>10</v>
      </c>
      <c r="AR1719" s="306">
        <f ca="1">IF($AQ1719=1,IF(INDIRECT(ADDRESS(($AO1719-1)*3+$AP1719+5,$AQ1719+7))="",0,INDIRECT(ADDRESS(($AO1719-1)*3+$AP1719+5,$AQ1719+7))),IF(INDIRECT(ADDRESS(($AO1719-1)*3+$AP1719+5,$AQ1719+7))="",0,IF(COUNTIF(INDIRECT(ADDRESS(($AO1719-1)*36+($AP1719-1)*12+6,COLUMN())):INDIRECT(ADDRESS(($AO1719-1)*36+($AP1719-1)*12+$AQ1719+4,COLUMN())),INDIRECT(ADDRESS(($AO1719-1)*3+$AP1719+5,$AQ1719+7)))&gt;=1,0,INDIRECT(ADDRESS(($AO1719-1)*3+$AP1719+5,$AQ1719+7)))))</f>
        <v>0</v>
      </c>
      <c r="AS1719" s="304">
        <f ca="1">COUNTIF(INDIRECT("H"&amp;(ROW()+12*(($AO1719-1)*3+$AP1719)-ROW())/12+5):INDIRECT("S"&amp;(ROW()+12*(($AO1719-1)*3+$AP1719)-ROW())/12+5),AR1719)</f>
        <v>0</v>
      </c>
      <c r="AT1719" s="306">
        <f ca="1">IF($AQ1719=1,IF(INDIRECT(ADDRESS(($AO1719-1)*3+$AP1719+5,$AQ1719+20))="",0,INDIRECT(ADDRESS(($AO1719-1)*3+$AP1719+5,$AQ1719+20))),IF(INDIRECT(ADDRESS(($AO1719-1)*3+$AP1719+5,$AQ1719+20))="",0,IF(COUNTIF(INDIRECT(ADDRESS(($AO1719-1)*36+($AP1719-1)*12+6,COLUMN())):INDIRECT(ADDRESS(($AO1719-1)*36+($AP1719-1)*12+$AQ1719+4,COLUMN())),INDIRECT(ADDRESS(($AO1719-1)*3+$AP1719+5,$AQ1719+20)))&gt;=1,0,INDIRECT(ADDRESS(($AO1719-1)*3+$AP1719+5,$AQ1719+20)))))</f>
        <v>0</v>
      </c>
      <c r="AU1719" s="304">
        <f ca="1">COUNTIF(INDIRECT("U"&amp;(ROW()+12*(($AO1719-1)*3+$AP1719)-ROW())/12+5):INDIRECT("AF"&amp;(ROW()+12*(($AO1719-1)*3+$AP1719)-ROW())/12+5),AT1719)</f>
        <v>0</v>
      </c>
      <c r="AV1719" s="304">
        <f ca="1">IF(AND(AR1719+AT1719&gt;0,AS1719+AU1719&gt;0),COUNTIF(AV$6:AV1718,"&gt;0")+1,0)</f>
        <v>0</v>
      </c>
    </row>
    <row r="1720" spans="41:48" x14ac:dyDescent="0.15">
      <c r="AO1720" s="304">
        <v>48</v>
      </c>
      <c r="AP1720" s="304">
        <v>2</v>
      </c>
      <c r="AQ1720" s="304">
        <v>11</v>
      </c>
      <c r="AR1720" s="306">
        <f ca="1">IF($AQ1720=1,IF(INDIRECT(ADDRESS(($AO1720-1)*3+$AP1720+5,$AQ1720+7))="",0,INDIRECT(ADDRESS(($AO1720-1)*3+$AP1720+5,$AQ1720+7))),IF(INDIRECT(ADDRESS(($AO1720-1)*3+$AP1720+5,$AQ1720+7))="",0,IF(COUNTIF(INDIRECT(ADDRESS(($AO1720-1)*36+($AP1720-1)*12+6,COLUMN())):INDIRECT(ADDRESS(($AO1720-1)*36+($AP1720-1)*12+$AQ1720+4,COLUMN())),INDIRECT(ADDRESS(($AO1720-1)*3+$AP1720+5,$AQ1720+7)))&gt;=1,0,INDIRECT(ADDRESS(($AO1720-1)*3+$AP1720+5,$AQ1720+7)))))</f>
        <v>0</v>
      </c>
      <c r="AS1720" s="304">
        <f ca="1">COUNTIF(INDIRECT("H"&amp;(ROW()+12*(($AO1720-1)*3+$AP1720)-ROW())/12+5):INDIRECT("S"&amp;(ROW()+12*(($AO1720-1)*3+$AP1720)-ROW())/12+5),AR1720)</f>
        <v>0</v>
      </c>
      <c r="AT1720" s="306">
        <f ca="1">IF($AQ1720=1,IF(INDIRECT(ADDRESS(($AO1720-1)*3+$AP1720+5,$AQ1720+20))="",0,INDIRECT(ADDRESS(($AO1720-1)*3+$AP1720+5,$AQ1720+20))),IF(INDIRECT(ADDRESS(($AO1720-1)*3+$AP1720+5,$AQ1720+20))="",0,IF(COUNTIF(INDIRECT(ADDRESS(($AO1720-1)*36+($AP1720-1)*12+6,COLUMN())):INDIRECT(ADDRESS(($AO1720-1)*36+($AP1720-1)*12+$AQ1720+4,COLUMN())),INDIRECT(ADDRESS(($AO1720-1)*3+$AP1720+5,$AQ1720+20)))&gt;=1,0,INDIRECT(ADDRESS(($AO1720-1)*3+$AP1720+5,$AQ1720+20)))))</f>
        <v>0</v>
      </c>
      <c r="AU1720" s="304">
        <f ca="1">COUNTIF(INDIRECT("U"&amp;(ROW()+12*(($AO1720-1)*3+$AP1720)-ROW())/12+5):INDIRECT("AF"&amp;(ROW()+12*(($AO1720-1)*3+$AP1720)-ROW())/12+5),AT1720)</f>
        <v>0</v>
      </c>
      <c r="AV1720" s="304">
        <f ca="1">IF(AND(AR1720+AT1720&gt;0,AS1720+AU1720&gt;0),COUNTIF(AV$6:AV1719,"&gt;0")+1,0)</f>
        <v>0</v>
      </c>
    </row>
    <row r="1721" spans="41:48" x14ac:dyDescent="0.15">
      <c r="AO1721" s="304">
        <v>48</v>
      </c>
      <c r="AP1721" s="304">
        <v>2</v>
      </c>
      <c r="AQ1721" s="304">
        <v>12</v>
      </c>
      <c r="AR1721" s="306">
        <f ca="1">IF($AQ1721=1,IF(INDIRECT(ADDRESS(($AO1721-1)*3+$AP1721+5,$AQ1721+7))="",0,INDIRECT(ADDRESS(($AO1721-1)*3+$AP1721+5,$AQ1721+7))),IF(INDIRECT(ADDRESS(($AO1721-1)*3+$AP1721+5,$AQ1721+7))="",0,IF(COUNTIF(INDIRECT(ADDRESS(($AO1721-1)*36+($AP1721-1)*12+6,COLUMN())):INDIRECT(ADDRESS(($AO1721-1)*36+($AP1721-1)*12+$AQ1721+4,COLUMN())),INDIRECT(ADDRESS(($AO1721-1)*3+$AP1721+5,$AQ1721+7)))&gt;=1,0,INDIRECT(ADDRESS(($AO1721-1)*3+$AP1721+5,$AQ1721+7)))))</f>
        <v>0</v>
      </c>
      <c r="AS1721" s="304">
        <f ca="1">COUNTIF(INDIRECT("H"&amp;(ROW()+12*(($AO1721-1)*3+$AP1721)-ROW())/12+5):INDIRECT("S"&amp;(ROW()+12*(($AO1721-1)*3+$AP1721)-ROW())/12+5),AR1721)</f>
        <v>0</v>
      </c>
      <c r="AT1721" s="306">
        <f ca="1">IF($AQ1721=1,IF(INDIRECT(ADDRESS(($AO1721-1)*3+$AP1721+5,$AQ1721+20))="",0,INDIRECT(ADDRESS(($AO1721-1)*3+$AP1721+5,$AQ1721+20))),IF(INDIRECT(ADDRESS(($AO1721-1)*3+$AP1721+5,$AQ1721+20))="",0,IF(COUNTIF(INDIRECT(ADDRESS(($AO1721-1)*36+($AP1721-1)*12+6,COLUMN())):INDIRECT(ADDRESS(($AO1721-1)*36+($AP1721-1)*12+$AQ1721+4,COLUMN())),INDIRECT(ADDRESS(($AO1721-1)*3+$AP1721+5,$AQ1721+20)))&gt;=1,0,INDIRECT(ADDRESS(($AO1721-1)*3+$AP1721+5,$AQ1721+20)))))</f>
        <v>0</v>
      </c>
      <c r="AU1721" s="304">
        <f ca="1">COUNTIF(INDIRECT("U"&amp;(ROW()+12*(($AO1721-1)*3+$AP1721)-ROW())/12+5):INDIRECT("AF"&amp;(ROW()+12*(($AO1721-1)*3+$AP1721)-ROW())/12+5),AT1721)</f>
        <v>0</v>
      </c>
      <c r="AV1721" s="304">
        <f ca="1">IF(AND(AR1721+AT1721&gt;0,AS1721+AU1721&gt;0),COUNTIF(AV$6:AV1720,"&gt;0")+1,0)</f>
        <v>0</v>
      </c>
    </row>
    <row r="1722" spans="41:48" x14ac:dyDescent="0.15">
      <c r="AO1722" s="304">
        <v>48</v>
      </c>
      <c r="AP1722" s="304">
        <v>3</v>
      </c>
      <c r="AQ1722" s="304">
        <v>1</v>
      </c>
      <c r="AR1722" s="306">
        <f ca="1">IF($AQ1722=1,IF(INDIRECT(ADDRESS(($AO1722-1)*3+$AP1722+5,$AQ1722+7))="",0,INDIRECT(ADDRESS(($AO1722-1)*3+$AP1722+5,$AQ1722+7))),IF(INDIRECT(ADDRESS(($AO1722-1)*3+$AP1722+5,$AQ1722+7))="",0,IF(COUNTIF(INDIRECT(ADDRESS(($AO1722-1)*36+($AP1722-1)*12+6,COLUMN())):INDIRECT(ADDRESS(($AO1722-1)*36+($AP1722-1)*12+$AQ1722+4,COLUMN())),INDIRECT(ADDRESS(($AO1722-1)*3+$AP1722+5,$AQ1722+7)))&gt;=1,0,INDIRECT(ADDRESS(($AO1722-1)*3+$AP1722+5,$AQ1722+7)))))</f>
        <v>0</v>
      </c>
      <c r="AS1722" s="304">
        <f ca="1">COUNTIF(INDIRECT("H"&amp;(ROW()+12*(($AO1722-1)*3+$AP1722)-ROW())/12+5):INDIRECT("S"&amp;(ROW()+12*(($AO1722-1)*3+$AP1722)-ROW())/12+5),AR1722)</f>
        <v>0</v>
      </c>
      <c r="AT1722" s="306">
        <f ca="1">IF($AQ1722=1,IF(INDIRECT(ADDRESS(($AO1722-1)*3+$AP1722+5,$AQ1722+20))="",0,INDIRECT(ADDRESS(($AO1722-1)*3+$AP1722+5,$AQ1722+20))),IF(INDIRECT(ADDRESS(($AO1722-1)*3+$AP1722+5,$AQ1722+20))="",0,IF(COUNTIF(INDIRECT(ADDRESS(($AO1722-1)*36+($AP1722-1)*12+6,COLUMN())):INDIRECT(ADDRESS(($AO1722-1)*36+($AP1722-1)*12+$AQ1722+4,COLUMN())),INDIRECT(ADDRESS(($AO1722-1)*3+$AP1722+5,$AQ1722+20)))&gt;=1,0,INDIRECT(ADDRESS(($AO1722-1)*3+$AP1722+5,$AQ1722+20)))))</f>
        <v>0</v>
      </c>
      <c r="AU1722" s="304">
        <f ca="1">COUNTIF(INDIRECT("U"&amp;(ROW()+12*(($AO1722-1)*3+$AP1722)-ROW())/12+5):INDIRECT("AF"&amp;(ROW()+12*(($AO1722-1)*3+$AP1722)-ROW())/12+5),AT1722)</f>
        <v>0</v>
      </c>
      <c r="AV1722" s="304">
        <f ca="1">IF(AND(AR1722+AT1722&gt;0,AS1722+AU1722&gt;0),COUNTIF(AV$6:AV1721,"&gt;0")+1,0)</f>
        <v>0</v>
      </c>
    </row>
    <row r="1723" spans="41:48" x14ac:dyDescent="0.15">
      <c r="AO1723" s="304">
        <v>48</v>
      </c>
      <c r="AP1723" s="304">
        <v>3</v>
      </c>
      <c r="AQ1723" s="304">
        <v>2</v>
      </c>
      <c r="AR1723" s="306">
        <f ca="1">IF($AQ1723=1,IF(INDIRECT(ADDRESS(($AO1723-1)*3+$AP1723+5,$AQ1723+7))="",0,INDIRECT(ADDRESS(($AO1723-1)*3+$AP1723+5,$AQ1723+7))),IF(INDIRECT(ADDRESS(($AO1723-1)*3+$AP1723+5,$AQ1723+7))="",0,IF(COUNTIF(INDIRECT(ADDRESS(($AO1723-1)*36+($AP1723-1)*12+6,COLUMN())):INDIRECT(ADDRESS(($AO1723-1)*36+($AP1723-1)*12+$AQ1723+4,COLUMN())),INDIRECT(ADDRESS(($AO1723-1)*3+$AP1723+5,$AQ1723+7)))&gt;=1,0,INDIRECT(ADDRESS(($AO1723-1)*3+$AP1723+5,$AQ1723+7)))))</f>
        <v>0</v>
      </c>
      <c r="AS1723" s="304">
        <f ca="1">COUNTIF(INDIRECT("H"&amp;(ROW()+12*(($AO1723-1)*3+$AP1723)-ROW())/12+5):INDIRECT("S"&amp;(ROW()+12*(($AO1723-1)*3+$AP1723)-ROW())/12+5),AR1723)</f>
        <v>0</v>
      </c>
      <c r="AT1723" s="306">
        <f ca="1">IF($AQ1723=1,IF(INDIRECT(ADDRESS(($AO1723-1)*3+$AP1723+5,$AQ1723+20))="",0,INDIRECT(ADDRESS(($AO1723-1)*3+$AP1723+5,$AQ1723+20))),IF(INDIRECT(ADDRESS(($AO1723-1)*3+$AP1723+5,$AQ1723+20))="",0,IF(COUNTIF(INDIRECT(ADDRESS(($AO1723-1)*36+($AP1723-1)*12+6,COLUMN())):INDIRECT(ADDRESS(($AO1723-1)*36+($AP1723-1)*12+$AQ1723+4,COLUMN())),INDIRECT(ADDRESS(($AO1723-1)*3+$AP1723+5,$AQ1723+20)))&gt;=1,0,INDIRECT(ADDRESS(($AO1723-1)*3+$AP1723+5,$AQ1723+20)))))</f>
        <v>0</v>
      </c>
      <c r="AU1723" s="304">
        <f ca="1">COUNTIF(INDIRECT("U"&amp;(ROW()+12*(($AO1723-1)*3+$AP1723)-ROW())/12+5):INDIRECT("AF"&amp;(ROW()+12*(($AO1723-1)*3+$AP1723)-ROW())/12+5),AT1723)</f>
        <v>0</v>
      </c>
      <c r="AV1723" s="304">
        <f ca="1">IF(AND(AR1723+AT1723&gt;0,AS1723+AU1723&gt;0),COUNTIF(AV$6:AV1722,"&gt;0")+1,0)</f>
        <v>0</v>
      </c>
    </row>
    <row r="1724" spans="41:48" x14ac:dyDescent="0.15">
      <c r="AO1724" s="304">
        <v>48</v>
      </c>
      <c r="AP1724" s="304">
        <v>3</v>
      </c>
      <c r="AQ1724" s="304">
        <v>3</v>
      </c>
      <c r="AR1724" s="306">
        <f ca="1">IF($AQ1724=1,IF(INDIRECT(ADDRESS(($AO1724-1)*3+$AP1724+5,$AQ1724+7))="",0,INDIRECT(ADDRESS(($AO1724-1)*3+$AP1724+5,$AQ1724+7))),IF(INDIRECT(ADDRESS(($AO1724-1)*3+$AP1724+5,$AQ1724+7))="",0,IF(COUNTIF(INDIRECT(ADDRESS(($AO1724-1)*36+($AP1724-1)*12+6,COLUMN())):INDIRECT(ADDRESS(($AO1724-1)*36+($AP1724-1)*12+$AQ1724+4,COLUMN())),INDIRECT(ADDRESS(($AO1724-1)*3+$AP1724+5,$AQ1724+7)))&gt;=1,0,INDIRECT(ADDRESS(($AO1724-1)*3+$AP1724+5,$AQ1724+7)))))</f>
        <v>0</v>
      </c>
      <c r="AS1724" s="304">
        <f ca="1">COUNTIF(INDIRECT("H"&amp;(ROW()+12*(($AO1724-1)*3+$AP1724)-ROW())/12+5):INDIRECT("S"&amp;(ROW()+12*(($AO1724-1)*3+$AP1724)-ROW())/12+5),AR1724)</f>
        <v>0</v>
      </c>
      <c r="AT1724" s="306">
        <f ca="1">IF($AQ1724=1,IF(INDIRECT(ADDRESS(($AO1724-1)*3+$AP1724+5,$AQ1724+20))="",0,INDIRECT(ADDRESS(($AO1724-1)*3+$AP1724+5,$AQ1724+20))),IF(INDIRECT(ADDRESS(($AO1724-1)*3+$AP1724+5,$AQ1724+20))="",0,IF(COUNTIF(INDIRECT(ADDRESS(($AO1724-1)*36+($AP1724-1)*12+6,COLUMN())):INDIRECT(ADDRESS(($AO1724-1)*36+($AP1724-1)*12+$AQ1724+4,COLUMN())),INDIRECT(ADDRESS(($AO1724-1)*3+$AP1724+5,$AQ1724+20)))&gt;=1,0,INDIRECT(ADDRESS(($AO1724-1)*3+$AP1724+5,$AQ1724+20)))))</f>
        <v>0</v>
      </c>
      <c r="AU1724" s="304">
        <f ca="1">COUNTIF(INDIRECT("U"&amp;(ROW()+12*(($AO1724-1)*3+$AP1724)-ROW())/12+5):INDIRECT("AF"&amp;(ROW()+12*(($AO1724-1)*3+$AP1724)-ROW())/12+5),AT1724)</f>
        <v>0</v>
      </c>
      <c r="AV1724" s="304">
        <f ca="1">IF(AND(AR1724+AT1724&gt;0,AS1724+AU1724&gt;0),COUNTIF(AV$6:AV1723,"&gt;0")+1,0)</f>
        <v>0</v>
      </c>
    </row>
    <row r="1725" spans="41:48" x14ac:dyDescent="0.15">
      <c r="AO1725" s="304">
        <v>48</v>
      </c>
      <c r="AP1725" s="304">
        <v>3</v>
      </c>
      <c r="AQ1725" s="304">
        <v>4</v>
      </c>
      <c r="AR1725" s="306">
        <f ca="1">IF($AQ1725=1,IF(INDIRECT(ADDRESS(($AO1725-1)*3+$AP1725+5,$AQ1725+7))="",0,INDIRECT(ADDRESS(($AO1725-1)*3+$AP1725+5,$AQ1725+7))),IF(INDIRECT(ADDRESS(($AO1725-1)*3+$AP1725+5,$AQ1725+7))="",0,IF(COUNTIF(INDIRECT(ADDRESS(($AO1725-1)*36+($AP1725-1)*12+6,COLUMN())):INDIRECT(ADDRESS(($AO1725-1)*36+($AP1725-1)*12+$AQ1725+4,COLUMN())),INDIRECT(ADDRESS(($AO1725-1)*3+$AP1725+5,$AQ1725+7)))&gt;=1,0,INDIRECT(ADDRESS(($AO1725-1)*3+$AP1725+5,$AQ1725+7)))))</f>
        <v>0</v>
      </c>
      <c r="AS1725" s="304">
        <f ca="1">COUNTIF(INDIRECT("H"&amp;(ROW()+12*(($AO1725-1)*3+$AP1725)-ROW())/12+5):INDIRECT("S"&amp;(ROW()+12*(($AO1725-1)*3+$AP1725)-ROW())/12+5),AR1725)</f>
        <v>0</v>
      </c>
      <c r="AT1725" s="306">
        <f ca="1">IF($AQ1725=1,IF(INDIRECT(ADDRESS(($AO1725-1)*3+$AP1725+5,$AQ1725+20))="",0,INDIRECT(ADDRESS(($AO1725-1)*3+$AP1725+5,$AQ1725+20))),IF(INDIRECT(ADDRESS(($AO1725-1)*3+$AP1725+5,$AQ1725+20))="",0,IF(COUNTIF(INDIRECT(ADDRESS(($AO1725-1)*36+($AP1725-1)*12+6,COLUMN())):INDIRECT(ADDRESS(($AO1725-1)*36+($AP1725-1)*12+$AQ1725+4,COLUMN())),INDIRECT(ADDRESS(($AO1725-1)*3+$AP1725+5,$AQ1725+20)))&gt;=1,0,INDIRECT(ADDRESS(($AO1725-1)*3+$AP1725+5,$AQ1725+20)))))</f>
        <v>0</v>
      </c>
      <c r="AU1725" s="304">
        <f ca="1">COUNTIF(INDIRECT("U"&amp;(ROW()+12*(($AO1725-1)*3+$AP1725)-ROW())/12+5):INDIRECT("AF"&amp;(ROW()+12*(($AO1725-1)*3+$AP1725)-ROW())/12+5),AT1725)</f>
        <v>0</v>
      </c>
      <c r="AV1725" s="304">
        <f ca="1">IF(AND(AR1725+AT1725&gt;0,AS1725+AU1725&gt;0),COUNTIF(AV$6:AV1724,"&gt;0")+1,0)</f>
        <v>0</v>
      </c>
    </row>
    <row r="1726" spans="41:48" x14ac:dyDescent="0.15">
      <c r="AO1726" s="304">
        <v>48</v>
      </c>
      <c r="AP1726" s="304">
        <v>3</v>
      </c>
      <c r="AQ1726" s="304">
        <v>5</v>
      </c>
      <c r="AR1726" s="306">
        <f ca="1">IF($AQ1726=1,IF(INDIRECT(ADDRESS(($AO1726-1)*3+$AP1726+5,$AQ1726+7))="",0,INDIRECT(ADDRESS(($AO1726-1)*3+$AP1726+5,$AQ1726+7))),IF(INDIRECT(ADDRESS(($AO1726-1)*3+$AP1726+5,$AQ1726+7))="",0,IF(COUNTIF(INDIRECT(ADDRESS(($AO1726-1)*36+($AP1726-1)*12+6,COLUMN())):INDIRECT(ADDRESS(($AO1726-1)*36+($AP1726-1)*12+$AQ1726+4,COLUMN())),INDIRECT(ADDRESS(($AO1726-1)*3+$AP1726+5,$AQ1726+7)))&gt;=1,0,INDIRECT(ADDRESS(($AO1726-1)*3+$AP1726+5,$AQ1726+7)))))</f>
        <v>0</v>
      </c>
      <c r="AS1726" s="304">
        <f ca="1">COUNTIF(INDIRECT("H"&amp;(ROW()+12*(($AO1726-1)*3+$AP1726)-ROW())/12+5):INDIRECT("S"&amp;(ROW()+12*(($AO1726-1)*3+$AP1726)-ROW())/12+5),AR1726)</f>
        <v>0</v>
      </c>
      <c r="AT1726" s="306">
        <f ca="1">IF($AQ1726=1,IF(INDIRECT(ADDRESS(($AO1726-1)*3+$AP1726+5,$AQ1726+20))="",0,INDIRECT(ADDRESS(($AO1726-1)*3+$AP1726+5,$AQ1726+20))),IF(INDIRECT(ADDRESS(($AO1726-1)*3+$AP1726+5,$AQ1726+20))="",0,IF(COUNTIF(INDIRECT(ADDRESS(($AO1726-1)*36+($AP1726-1)*12+6,COLUMN())):INDIRECT(ADDRESS(($AO1726-1)*36+($AP1726-1)*12+$AQ1726+4,COLUMN())),INDIRECT(ADDRESS(($AO1726-1)*3+$AP1726+5,$AQ1726+20)))&gt;=1,0,INDIRECT(ADDRESS(($AO1726-1)*3+$AP1726+5,$AQ1726+20)))))</f>
        <v>0</v>
      </c>
      <c r="AU1726" s="304">
        <f ca="1">COUNTIF(INDIRECT("U"&amp;(ROW()+12*(($AO1726-1)*3+$AP1726)-ROW())/12+5):INDIRECT("AF"&amp;(ROW()+12*(($AO1726-1)*3+$AP1726)-ROW())/12+5),AT1726)</f>
        <v>0</v>
      </c>
      <c r="AV1726" s="304">
        <f ca="1">IF(AND(AR1726+AT1726&gt;0,AS1726+AU1726&gt;0),COUNTIF(AV$6:AV1725,"&gt;0")+1,0)</f>
        <v>0</v>
      </c>
    </row>
    <row r="1727" spans="41:48" x14ac:dyDescent="0.15">
      <c r="AO1727" s="304">
        <v>48</v>
      </c>
      <c r="AP1727" s="304">
        <v>3</v>
      </c>
      <c r="AQ1727" s="304">
        <v>6</v>
      </c>
      <c r="AR1727" s="306">
        <f ca="1">IF($AQ1727=1,IF(INDIRECT(ADDRESS(($AO1727-1)*3+$AP1727+5,$AQ1727+7))="",0,INDIRECT(ADDRESS(($AO1727-1)*3+$AP1727+5,$AQ1727+7))),IF(INDIRECT(ADDRESS(($AO1727-1)*3+$AP1727+5,$AQ1727+7))="",0,IF(COUNTIF(INDIRECT(ADDRESS(($AO1727-1)*36+($AP1727-1)*12+6,COLUMN())):INDIRECT(ADDRESS(($AO1727-1)*36+($AP1727-1)*12+$AQ1727+4,COLUMN())),INDIRECT(ADDRESS(($AO1727-1)*3+$AP1727+5,$AQ1727+7)))&gt;=1,0,INDIRECT(ADDRESS(($AO1727-1)*3+$AP1727+5,$AQ1727+7)))))</f>
        <v>0</v>
      </c>
      <c r="AS1727" s="304">
        <f ca="1">COUNTIF(INDIRECT("H"&amp;(ROW()+12*(($AO1727-1)*3+$AP1727)-ROW())/12+5):INDIRECT("S"&amp;(ROW()+12*(($AO1727-1)*3+$AP1727)-ROW())/12+5),AR1727)</f>
        <v>0</v>
      </c>
      <c r="AT1727" s="306">
        <f ca="1">IF($AQ1727=1,IF(INDIRECT(ADDRESS(($AO1727-1)*3+$AP1727+5,$AQ1727+20))="",0,INDIRECT(ADDRESS(($AO1727-1)*3+$AP1727+5,$AQ1727+20))),IF(INDIRECT(ADDRESS(($AO1727-1)*3+$AP1727+5,$AQ1727+20))="",0,IF(COUNTIF(INDIRECT(ADDRESS(($AO1727-1)*36+($AP1727-1)*12+6,COLUMN())):INDIRECT(ADDRESS(($AO1727-1)*36+($AP1727-1)*12+$AQ1727+4,COLUMN())),INDIRECT(ADDRESS(($AO1727-1)*3+$AP1727+5,$AQ1727+20)))&gt;=1,0,INDIRECT(ADDRESS(($AO1727-1)*3+$AP1727+5,$AQ1727+20)))))</f>
        <v>0</v>
      </c>
      <c r="AU1727" s="304">
        <f ca="1">COUNTIF(INDIRECT("U"&amp;(ROW()+12*(($AO1727-1)*3+$AP1727)-ROW())/12+5):INDIRECT("AF"&amp;(ROW()+12*(($AO1727-1)*3+$AP1727)-ROW())/12+5),AT1727)</f>
        <v>0</v>
      </c>
      <c r="AV1727" s="304">
        <f ca="1">IF(AND(AR1727+AT1727&gt;0,AS1727+AU1727&gt;0),COUNTIF(AV$6:AV1726,"&gt;0")+1,0)</f>
        <v>0</v>
      </c>
    </row>
    <row r="1728" spans="41:48" x14ac:dyDescent="0.15">
      <c r="AO1728" s="304">
        <v>48</v>
      </c>
      <c r="AP1728" s="304">
        <v>3</v>
      </c>
      <c r="AQ1728" s="304">
        <v>7</v>
      </c>
      <c r="AR1728" s="306">
        <f ca="1">IF($AQ1728=1,IF(INDIRECT(ADDRESS(($AO1728-1)*3+$AP1728+5,$AQ1728+7))="",0,INDIRECT(ADDRESS(($AO1728-1)*3+$AP1728+5,$AQ1728+7))),IF(INDIRECT(ADDRESS(($AO1728-1)*3+$AP1728+5,$AQ1728+7))="",0,IF(COUNTIF(INDIRECT(ADDRESS(($AO1728-1)*36+($AP1728-1)*12+6,COLUMN())):INDIRECT(ADDRESS(($AO1728-1)*36+($AP1728-1)*12+$AQ1728+4,COLUMN())),INDIRECT(ADDRESS(($AO1728-1)*3+$AP1728+5,$AQ1728+7)))&gt;=1,0,INDIRECT(ADDRESS(($AO1728-1)*3+$AP1728+5,$AQ1728+7)))))</f>
        <v>0</v>
      </c>
      <c r="AS1728" s="304">
        <f ca="1">COUNTIF(INDIRECT("H"&amp;(ROW()+12*(($AO1728-1)*3+$AP1728)-ROW())/12+5):INDIRECT("S"&amp;(ROW()+12*(($AO1728-1)*3+$AP1728)-ROW())/12+5),AR1728)</f>
        <v>0</v>
      </c>
      <c r="AT1728" s="306">
        <f ca="1">IF($AQ1728=1,IF(INDIRECT(ADDRESS(($AO1728-1)*3+$AP1728+5,$AQ1728+20))="",0,INDIRECT(ADDRESS(($AO1728-1)*3+$AP1728+5,$AQ1728+20))),IF(INDIRECT(ADDRESS(($AO1728-1)*3+$AP1728+5,$AQ1728+20))="",0,IF(COUNTIF(INDIRECT(ADDRESS(($AO1728-1)*36+($AP1728-1)*12+6,COLUMN())):INDIRECT(ADDRESS(($AO1728-1)*36+($AP1728-1)*12+$AQ1728+4,COLUMN())),INDIRECT(ADDRESS(($AO1728-1)*3+$AP1728+5,$AQ1728+20)))&gt;=1,0,INDIRECT(ADDRESS(($AO1728-1)*3+$AP1728+5,$AQ1728+20)))))</f>
        <v>0</v>
      </c>
      <c r="AU1728" s="304">
        <f ca="1">COUNTIF(INDIRECT("U"&amp;(ROW()+12*(($AO1728-1)*3+$AP1728)-ROW())/12+5):INDIRECT("AF"&amp;(ROW()+12*(($AO1728-1)*3+$AP1728)-ROW())/12+5),AT1728)</f>
        <v>0</v>
      </c>
      <c r="AV1728" s="304">
        <f ca="1">IF(AND(AR1728+AT1728&gt;0,AS1728+AU1728&gt;0),COUNTIF(AV$6:AV1727,"&gt;0")+1,0)</f>
        <v>0</v>
      </c>
    </row>
    <row r="1729" spans="41:48" x14ac:dyDescent="0.15">
      <c r="AO1729" s="304">
        <v>48</v>
      </c>
      <c r="AP1729" s="304">
        <v>3</v>
      </c>
      <c r="AQ1729" s="304">
        <v>8</v>
      </c>
      <c r="AR1729" s="306">
        <f ca="1">IF($AQ1729=1,IF(INDIRECT(ADDRESS(($AO1729-1)*3+$AP1729+5,$AQ1729+7))="",0,INDIRECT(ADDRESS(($AO1729-1)*3+$AP1729+5,$AQ1729+7))),IF(INDIRECT(ADDRESS(($AO1729-1)*3+$AP1729+5,$AQ1729+7))="",0,IF(COUNTIF(INDIRECT(ADDRESS(($AO1729-1)*36+($AP1729-1)*12+6,COLUMN())):INDIRECT(ADDRESS(($AO1729-1)*36+($AP1729-1)*12+$AQ1729+4,COLUMN())),INDIRECT(ADDRESS(($AO1729-1)*3+$AP1729+5,$AQ1729+7)))&gt;=1,0,INDIRECT(ADDRESS(($AO1729-1)*3+$AP1729+5,$AQ1729+7)))))</f>
        <v>0</v>
      </c>
      <c r="AS1729" s="304">
        <f ca="1">COUNTIF(INDIRECT("H"&amp;(ROW()+12*(($AO1729-1)*3+$AP1729)-ROW())/12+5):INDIRECT("S"&amp;(ROW()+12*(($AO1729-1)*3+$AP1729)-ROW())/12+5),AR1729)</f>
        <v>0</v>
      </c>
      <c r="AT1729" s="306">
        <f ca="1">IF($AQ1729=1,IF(INDIRECT(ADDRESS(($AO1729-1)*3+$AP1729+5,$AQ1729+20))="",0,INDIRECT(ADDRESS(($AO1729-1)*3+$AP1729+5,$AQ1729+20))),IF(INDIRECT(ADDRESS(($AO1729-1)*3+$AP1729+5,$AQ1729+20))="",0,IF(COUNTIF(INDIRECT(ADDRESS(($AO1729-1)*36+($AP1729-1)*12+6,COLUMN())):INDIRECT(ADDRESS(($AO1729-1)*36+($AP1729-1)*12+$AQ1729+4,COLUMN())),INDIRECT(ADDRESS(($AO1729-1)*3+$AP1729+5,$AQ1729+20)))&gt;=1,0,INDIRECT(ADDRESS(($AO1729-1)*3+$AP1729+5,$AQ1729+20)))))</f>
        <v>0</v>
      </c>
      <c r="AU1729" s="304">
        <f ca="1">COUNTIF(INDIRECT("U"&amp;(ROW()+12*(($AO1729-1)*3+$AP1729)-ROW())/12+5):INDIRECT("AF"&amp;(ROW()+12*(($AO1729-1)*3+$AP1729)-ROW())/12+5),AT1729)</f>
        <v>0</v>
      </c>
      <c r="AV1729" s="304">
        <f ca="1">IF(AND(AR1729+AT1729&gt;0,AS1729+AU1729&gt;0),COUNTIF(AV$6:AV1728,"&gt;0")+1,0)</f>
        <v>0</v>
      </c>
    </row>
    <row r="1730" spans="41:48" x14ac:dyDescent="0.15">
      <c r="AO1730" s="304">
        <v>48</v>
      </c>
      <c r="AP1730" s="304">
        <v>3</v>
      </c>
      <c r="AQ1730" s="304">
        <v>9</v>
      </c>
      <c r="AR1730" s="306">
        <f ca="1">IF($AQ1730=1,IF(INDIRECT(ADDRESS(($AO1730-1)*3+$AP1730+5,$AQ1730+7))="",0,INDIRECT(ADDRESS(($AO1730-1)*3+$AP1730+5,$AQ1730+7))),IF(INDIRECT(ADDRESS(($AO1730-1)*3+$AP1730+5,$AQ1730+7))="",0,IF(COUNTIF(INDIRECT(ADDRESS(($AO1730-1)*36+($AP1730-1)*12+6,COLUMN())):INDIRECT(ADDRESS(($AO1730-1)*36+($AP1730-1)*12+$AQ1730+4,COLUMN())),INDIRECT(ADDRESS(($AO1730-1)*3+$AP1730+5,$AQ1730+7)))&gt;=1,0,INDIRECT(ADDRESS(($AO1730-1)*3+$AP1730+5,$AQ1730+7)))))</f>
        <v>0</v>
      </c>
      <c r="AS1730" s="304">
        <f ca="1">COUNTIF(INDIRECT("H"&amp;(ROW()+12*(($AO1730-1)*3+$AP1730)-ROW())/12+5):INDIRECT("S"&amp;(ROW()+12*(($AO1730-1)*3+$AP1730)-ROW())/12+5),AR1730)</f>
        <v>0</v>
      </c>
      <c r="AT1730" s="306">
        <f ca="1">IF($AQ1730=1,IF(INDIRECT(ADDRESS(($AO1730-1)*3+$AP1730+5,$AQ1730+20))="",0,INDIRECT(ADDRESS(($AO1730-1)*3+$AP1730+5,$AQ1730+20))),IF(INDIRECT(ADDRESS(($AO1730-1)*3+$AP1730+5,$AQ1730+20))="",0,IF(COUNTIF(INDIRECT(ADDRESS(($AO1730-1)*36+($AP1730-1)*12+6,COLUMN())):INDIRECT(ADDRESS(($AO1730-1)*36+($AP1730-1)*12+$AQ1730+4,COLUMN())),INDIRECT(ADDRESS(($AO1730-1)*3+$AP1730+5,$AQ1730+20)))&gt;=1,0,INDIRECT(ADDRESS(($AO1730-1)*3+$AP1730+5,$AQ1730+20)))))</f>
        <v>0</v>
      </c>
      <c r="AU1730" s="304">
        <f ca="1">COUNTIF(INDIRECT("U"&amp;(ROW()+12*(($AO1730-1)*3+$AP1730)-ROW())/12+5):INDIRECT("AF"&amp;(ROW()+12*(($AO1730-1)*3+$AP1730)-ROW())/12+5),AT1730)</f>
        <v>0</v>
      </c>
      <c r="AV1730" s="304">
        <f ca="1">IF(AND(AR1730+AT1730&gt;0,AS1730+AU1730&gt;0),COUNTIF(AV$6:AV1729,"&gt;0")+1,0)</f>
        <v>0</v>
      </c>
    </row>
    <row r="1731" spans="41:48" x14ac:dyDescent="0.15">
      <c r="AO1731" s="304">
        <v>48</v>
      </c>
      <c r="AP1731" s="304">
        <v>3</v>
      </c>
      <c r="AQ1731" s="304">
        <v>10</v>
      </c>
      <c r="AR1731" s="306">
        <f ca="1">IF($AQ1731=1,IF(INDIRECT(ADDRESS(($AO1731-1)*3+$AP1731+5,$AQ1731+7))="",0,INDIRECT(ADDRESS(($AO1731-1)*3+$AP1731+5,$AQ1731+7))),IF(INDIRECT(ADDRESS(($AO1731-1)*3+$AP1731+5,$AQ1731+7))="",0,IF(COUNTIF(INDIRECT(ADDRESS(($AO1731-1)*36+($AP1731-1)*12+6,COLUMN())):INDIRECT(ADDRESS(($AO1731-1)*36+($AP1731-1)*12+$AQ1731+4,COLUMN())),INDIRECT(ADDRESS(($AO1731-1)*3+$AP1731+5,$AQ1731+7)))&gt;=1,0,INDIRECT(ADDRESS(($AO1731-1)*3+$AP1731+5,$AQ1731+7)))))</f>
        <v>0</v>
      </c>
      <c r="AS1731" s="304">
        <f ca="1">COUNTIF(INDIRECT("H"&amp;(ROW()+12*(($AO1731-1)*3+$AP1731)-ROW())/12+5):INDIRECT("S"&amp;(ROW()+12*(($AO1731-1)*3+$AP1731)-ROW())/12+5),AR1731)</f>
        <v>0</v>
      </c>
      <c r="AT1731" s="306">
        <f ca="1">IF($AQ1731=1,IF(INDIRECT(ADDRESS(($AO1731-1)*3+$AP1731+5,$AQ1731+20))="",0,INDIRECT(ADDRESS(($AO1731-1)*3+$AP1731+5,$AQ1731+20))),IF(INDIRECT(ADDRESS(($AO1731-1)*3+$AP1731+5,$AQ1731+20))="",0,IF(COUNTIF(INDIRECT(ADDRESS(($AO1731-1)*36+($AP1731-1)*12+6,COLUMN())):INDIRECT(ADDRESS(($AO1731-1)*36+($AP1731-1)*12+$AQ1731+4,COLUMN())),INDIRECT(ADDRESS(($AO1731-1)*3+$AP1731+5,$AQ1731+20)))&gt;=1,0,INDIRECT(ADDRESS(($AO1731-1)*3+$AP1731+5,$AQ1731+20)))))</f>
        <v>0</v>
      </c>
      <c r="AU1731" s="304">
        <f ca="1">COUNTIF(INDIRECT("U"&amp;(ROW()+12*(($AO1731-1)*3+$AP1731)-ROW())/12+5):INDIRECT("AF"&amp;(ROW()+12*(($AO1731-1)*3+$AP1731)-ROW())/12+5),AT1731)</f>
        <v>0</v>
      </c>
      <c r="AV1731" s="304">
        <f ca="1">IF(AND(AR1731+AT1731&gt;0,AS1731+AU1731&gt;0),COUNTIF(AV$6:AV1730,"&gt;0")+1,0)</f>
        <v>0</v>
      </c>
    </row>
    <row r="1732" spans="41:48" x14ac:dyDescent="0.15">
      <c r="AO1732" s="304">
        <v>48</v>
      </c>
      <c r="AP1732" s="304">
        <v>3</v>
      </c>
      <c r="AQ1732" s="304">
        <v>11</v>
      </c>
      <c r="AR1732" s="306">
        <f ca="1">IF($AQ1732=1,IF(INDIRECT(ADDRESS(($AO1732-1)*3+$AP1732+5,$AQ1732+7))="",0,INDIRECT(ADDRESS(($AO1732-1)*3+$AP1732+5,$AQ1732+7))),IF(INDIRECT(ADDRESS(($AO1732-1)*3+$AP1732+5,$AQ1732+7))="",0,IF(COUNTIF(INDIRECT(ADDRESS(($AO1732-1)*36+($AP1732-1)*12+6,COLUMN())):INDIRECT(ADDRESS(($AO1732-1)*36+($AP1732-1)*12+$AQ1732+4,COLUMN())),INDIRECT(ADDRESS(($AO1732-1)*3+$AP1732+5,$AQ1732+7)))&gt;=1,0,INDIRECT(ADDRESS(($AO1732-1)*3+$AP1732+5,$AQ1732+7)))))</f>
        <v>0</v>
      </c>
      <c r="AS1732" s="304">
        <f ca="1">COUNTIF(INDIRECT("H"&amp;(ROW()+12*(($AO1732-1)*3+$AP1732)-ROW())/12+5):INDIRECT("S"&amp;(ROW()+12*(($AO1732-1)*3+$AP1732)-ROW())/12+5),AR1732)</f>
        <v>0</v>
      </c>
      <c r="AT1732" s="306">
        <f ca="1">IF($AQ1732=1,IF(INDIRECT(ADDRESS(($AO1732-1)*3+$AP1732+5,$AQ1732+20))="",0,INDIRECT(ADDRESS(($AO1732-1)*3+$AP1732+5,$AQ1732+20))),IF(INDIRECT(ADDRESS(($AO1732-1)*3+$AP1732+5,$AQ1732+20))="",0,IF(COUNTIF(INDIRECT(ADDRESS(($AO1732-1)*36+($AP1732-1)*12+6,COLUMN())):INDIRECT(ADDRESS(($AO1732-1)*36+($AP1732-1)*12+$AQ1732+4,COLUMN())),INDIRECT(ADDRESS(($AO1732-1)*3+$AP1732+5,$AQ1732+20)))&gt;=1,0,INDIRECT(ADDRESS(($AO1732-1)*3+$AP1732+5,$AQ1732+20)))))</f>
        <v>0</v>
      </c>
      <c r="AU1732" s="304">
        <f ca="1">COUNTIF(INDIRECT("U"&amp;(ROW()+12*(($AO1732-1)*3+$AP1732)-ROW())/12+5):INDIRECT("AF"&amp;(ROW()+12*(($AO1732-1)*3+$AP1732)-ROW())/12+5),AT1732)</f>
        <v>0</v>
      </c>
      <c r="AV1732" s="304">
        <f ca="1">IF(AND(AR1732+AT1732&gt;0,AS1732+AU1732&gt;0),COUNTIF(AV$6:AV1731,"&gt;0")+1,0)</f>
        <v>0</v>
      </c>
    </row>
    <row r="1733" spans="41:48" x14ac:dyDescent="0.15">
      <c r="AO1733" s="304">
        <v>48</v>
      </c>
      <c r="AP1733" s="304">
        <v>3</v>
      </c>
      <c r="AQ1733" s="304">
        <v>12</v>
      </c>
      <c r="AR1733" s="306">
        <f ca="1">IF($AQ1733=1,IF(INDIRECT(ADDRESS(($AO1733-1)*3+$AP1733+5,$AQ1733+7))="",0,INDIRECT(ADDRESS(($AO1733-1)*3+$AP1733+5,$AQ1733+7))),IF(INDIRECT(ADDRESS(($AO1733-1)*3+$AP1733+5,$AQ1733+7))="",0,IF(COUNTIF(INDIRECT(ADDRESS(($AO1733-1)*36+($AP1733-1)*12+6,COLUMN())):INDIRECT(ADDRESS(($AO1733-1)*36+($AP1733-1)*12+$AQ1733+4,COLUMN())),INDIRECT(ADDRESS(($AO1733-1)*3+$AP1733+5,$AQ1733+7)))&gt;=1,0,INDIRECT(ADDRESS(($AO1733-1)*3+$AP1733+5,$AQ1733+7)))))</f>
        <v>0</v>
      </c>
      <c r="AS1733" s="304">
        <f ca="1">COUNTIF(INDIRECT("H"&amp;(ROW()+12*(($AO1733-1)*3+$AP1733)-ROW())/12+5):INDIRECT("S"&amp;(ROW()+12*(($AO1733-1)*3+$AP1733)-ROW())/12+5),AR1733)</f>
        <v>0</v>
      </c>
      <c r="AT1733" s="306">
        <f ca="1">IF($AQ1733=1,IF(INDIRECT(ADDRESS(($AO1733-1)*3+$AP1733+5,$AQ1733+20))="",0,INDIRECT(ADDRESS(($AO1733-1)*3+$AP1733+5,$AQ1733+20))),IF(INDIRECT(ADDRESS(($AO1733-1)*3+$AP1733+5,$AQ1733+20))="",0,IF(COUNTIF(INDIRECT(ADDRESS(($AO1733-1)*36+($AP1733-1)*12+6,COLUMN())):INDIRECT(ADDRESS(($AO1733-1)*36+($AP1733-1)*12+$AQ1733+4,COLUMN())),INDIRECT(ADDRESS(($AO1733-1)*3+$AP1733+5,$AQ1733+20)))&gt;=1,0,INDIRECT(ADDRESS(($AO1733-1)*3+$AP1733+5,$AQ1733+20)))))</f>
        <v>0</v>
      </c>
      <c r="AU1733" s="304">
        <f ca="1">COUNTIF(INDIRECT("U"&amp;(ROW()+12*(($AO1733-1)*3+$AP1733)-ROW())/12+5):INDIRECT("AF"&amp;(ROW()+12*(($AO1733-1)*3+$AP1733)-ROW())/12+5),AT1733)</f>
        <v>0</v>
      </c>
      <c r="AV1733" s="304">
        <f ca="1">IF(AND(AR1733+AT1733&gt;0,AS1733+AU1733&gt;0),COUNTIF(AV$6:AV1732,"&gt;0")+1,0)</f>
        <v>0</v>
      </c>
    </row>
    <row r="1734" spans="41:48" x14ac:dyDescent="0.15">
      <c r="AO1734" s="304">
        <v>49</v>
      </c>
      <c r="AP1734" s="304">
        <v>1</v>
      </c>
      <c r="AQ1734" s="304">
        <v>1</v>
      </c>
      <c r="AR1734" s="306">
        <f ca="1">IF($AQ1734=1,IF(INDIRECT(ADDRESS(($AO1734-1)*3+$AP1734+5,$AQ1734+7))="",0,INDIRECT(ADDRESS(($AO1734-1)*3+$AP1734+5,$AQ1734+7))),IF(INDIRECT(ADDRESS(($AO1734-1)*3+$AP1734+5,$AQ1734+7))="",0,IF(COUNTIF(INDIRECT(ADDRESS(($AO1734-1)*36+($AP1734-1)*12+6,COLUMN())):INDIRECT(ADDRESS(($AO1734-1)*36+($AP1734-1)*12+$AQ1734+4,COLUMN())),INDIRECT(ADDRESS(($AO1734-1)*3+$AP1734+5,$AQ1734+7)))&gt;=1,0,INDIRECT(ADDRESS(($AO1734-1)*3+$AP1734+5,$AQ1734+7)))))</f>
        <v>0</v>
      </c>
      <c r="AS1734" s="304">
        <f ca="1">COUNTIF(INDIRECT("H"&amp;(ROW()+12*(($AO1734-1)*3+$AP1734)-ROW())/12+5):INDIRECT("S"&amp;(ROW()+12*(($AO1734-1)*3+$AP1734)-ROW())/12+5),AR1734)</f>
        <v>0</v>
      </c>
      <c r="AT1734" s="306">
        <f ca="1">IF($AQ1734=1,IF(INDIRECT(ADDRESS(($AO1734-1)*3+$AP1734+5,$AQ1734+20))="",0,INDIRECT(ADDRESS(($AO1734-1)*3+$AP1734+5,$AQ1734+20))),IF(INDIRECT(ADDRESS(($AO1734-1)*3+$AP1734+5,$AQ1734+20))="",0,IF(COUNTIF(INDIRECT(ADDRESS(($AO1734-1)*36+($AP1734-1)*12+6,COLUMN())):INDIRECT(ADDRESS(($AO1734-1)*36+($AP1734-1)*12+$AQ1734+4,COLUMN())),INDIRECT(ADDRESS(($AO1734-1)*3+$AP1734+5,$AQ1734+20)))&gt;=1,0,INDIRECT(ADDRESS(($AO1734-1)*3+$AP1734+5,$AQ1734+20)))))</f>
        <v>0</v>
      </c>
      <c r="AU1734" s="304">
        <f ca="1">COUNTIF(INDIRECT("U"&amp;(ROW()+12*(($AO1734-1)*3+$AP1734)-ROW())/12+5):INDIRECT("AF"&amp;(ROW()+12*(($AO1734-1)*3+$AP1734)-ROW())/12+5),AT1734)</f>
        <v>0</v>
      </c>
      <c r="AV1734" s="304">
        <f ca="1">IF(AND(AR1734+AT1734&gt;0,AS1734+AU1734&gt;0),COUNTIF(AV$6:AV1733,"&gt;0")+1,0)</f>
        <v>0</v>
      </c>
    </row>
    <row r="1735" spans="41:48" x14ac:dyDescent="0.15">
      <c r="AO1735" s="304">
        <v>49</v>
      </c>
      <c r="AP1735" s="304">
        <v>1</v>
      </c>
      <c r="AQ1735" s="304">
        <v>2</v>
      </c>
      <c r="AR1735" s="306">
        <f ca="1">IF($AQ1735=1,IF(INDIRECT(ADDRESS(($AO1735-1)*3+$AP1735+5,$AQ1735+7))="",0,INDIRECT(ADDRESS(($AO1735-1)*3+$AP1735+5,$AQ1735+7))),IF(INDIRECT(ADDRESS(($AO1735-1)*3+$AP1735+5,$AQ1735+7))="",0,IF(COUNTIF(INDIRECT(ADDRESS(($AO1735-1)*36+($AP1735-1)*12+6,COLUMN())):INDIRECT(ADDRESS(($AO1735-1)*36+($AP1735-1)*12+$AQ1735+4,COLUMN())),INDIRECT(ADDRESS(($AO1735-1)*3+$AP1735+5,$AQ1735+7)))&gt;=1,0,INDIRECT(ADDRESS(($AO1735-1)*3+$AP1735+5,$AQ1735+7)))))</f>
        <v>0</v>
      </c>
      <c r="AS1735" s="304">
        <f ca="1">COUNTIF(INDIRECT("H"&amp;(ROW()+12*(($AO1735-1)*3+$AP1735)-ROW())/12+5):INDIRECT("S"&amp;(ROW()+12*(($AO1735-1)*3+$AP1735)-ROW())/12+5),AR1735)</f>
        <v>0</v>
      </c>
      <c r="AT1735" s="306">
        <f ca="1">IF($AQ1735=1,IF(INDIRECT(ADDRESS(($AO1735-1)*3+$AP1735+5,$AQ1735+20))="",0,INDIRECT(ADDRESS(($AO1735-1)*3+$AP1735+5,$AQ1735+20))),IF(INDIRECT(ADDRESS(($AO1735-1)*3+$AP1735+5,$AQ1735+20))="",0,IF(COUNTIF(INDIRECT(ADDRESS(($AO1735-1)*36+($AP1735-1)*12+6,COLUMN())):INDIRECT(ADDRESS(($AO1735-1)*36+($AP1735-1)*12+$AQ1735+4,COLUMN())),INDIRECT(ADDRESS(($AO1735-1)*3+$AP1735+5,$AQ1735+20)))&gt;=1,0,INDIRECT(ADDRESS(($AO1735-1)*3+$AP1735+5,$AQ1735+20)))))</f>
        <v>0</v>
      </c>
      <c r="AU1735" s="304">
        <f ca="1">COUNTIF(INDIRECT("U"&amp;(ROW()+12*(($AO1735-1)*3+$AP1735)-ROW())/12+5):INDIRECT("AF"&amp;(ROW()+12*(($AO1735-1)*3+$AP1735)-ROW())/12+5),AT1735)</f>
        <v>0</v>
      </c>
      <c r="AV1735" s="304">
        <f ca="1">IF(AND(AR1735+AT1735&gt;0,AS1735+AU1735&gt;0),COUNTIF(AV$6:AV1734,"&gt;0")+1,0)</f>
        <v>0</v>
      </c>
    </row>
    <row r="1736" spans="41:48" x14ac:dyDescent="0.15">
      <c r="AO1736" s="304">
        <v>49</v>
      </c>
      <c r="AP1736" s="304">
        <v>1</v>
      </c>
      <c r="AQ1736" s="304">
        <v>3</v>
      </c>
      <c r="AR1736" s="306">
        <f ca="1">IF($AQ1736=1,IF(INDIRECT(ADDRESS(($AO1736-1)*3+$AP1736+5,$AQ1736+7))="",0,INDIRECT(ADDRESS(($AO1736-1)*3+$AP1736+5,$AQ1736+7))),IF(INDIRECT(ADDRESS(($AO1736-1)*3+$AP1736+5,$AQ1736+7))="",0,IF(COUNTIF(INDIRECT(ADDRESS(($AO1736-1)*36+($AP1736-1)*12+6,COLUMN())):INDIRECT(ADDRESS(($AO1736-1)*36+($AP1736-1)*12+$AQ1736+4,COLUMN())),INDIRECT(ADDRESS(($AO1736-1)*3+$AP1736+5,$AQ1736+7)))&gt;=1,0,INDIRECT(ADDRESS(($AO1736-1)*3+$AP1736+5,$AQ1736+7)))))</f>
        <v>0</v>
      </c>
      <c r="AS1736" s="304">
        <f ca="1">COUNTIF(INDIRECT("H"&amp;(ROW()+12*(($AO1736-1)*3+$AP1736)-ROW())/12+5):INDIRECT("S"&amp;(ROW()+12*(($AO1736-1)*3+$AP1736)-ROW())/12+5),AR1736)</f>
        <v>0</v>
      </c>
      <c r="AT1736" s="306">
        <f ca="1">IF($AQ1736=1,IF(INDIRECT(ADDRESS(($AO1736-1)*3+$AP1736+5,$AQ1736+20))="",0,INDIRECT(ADDRESS(($AO1736-1)*3+$AP1736+5,$AQ1736+20))),IF(INDIRECT(ADDRESS(($AO1736-1)*3+$AP1736+5,$AQ1736+20))="",0,IF(COUNTIF(INDIRECT(ADDRESS(($AO1736-1)*36+($AP1736-1)*12+6,COLUMN())):INDIRECT(ADDRESS(($AO1736-1)*36+($AP1736-1)*12+$AQ1736+4,COLUMN())),INDIRECT(ADDRESS(($AO1736-1)*3+$AP1736+5,$AQ1736+20)))&gt;=1,0,INDIRECT(ADDRESS(($AO1736-1)*3+$AP1736+5,$AQ1736+20)))))</f>
        <v>0</v>
      </c>
      <c r="AU1736" s="304">
        <f ca="1">COUNTIF(INDIRECT("U"&amp;(ROW()+12*(($AO1736-1)*3+$AP1736)-ROW())/12+5):INDIRECT("AF"&amp;(ROW()+12*(($AO1736-1)*3+$AP1736)-ROW())/12+5),AT1736)</f>
        <v>0</v>
      </c>
      <c r="AV1736" s="304">
        <f ca="1">IF(AND(AR1736+AT1736&gt;0,AS1736+AU1736&gt;0),COUNTIF(AV$6:AV1735,"&gt;0")+1,0)</f>
        <v>0</v>
      </c>
    </row>
    <row r="1737" spans="41:48" x14ac:dyDescent="0.15">
      <c r="AO1737" s="304">
        <v>49</v>
      </c>
      <c r="AP1737" s="304">
        <v>1</v>
      </c>
      <c r="AQ1737" s="304">
        <v>4</v>
      </c>
      <c r="AR1737" s="306">
        <f ca="1">IF($AQ1737=1,IF(INDIRECT(ADDRESS(($AO1737-1)*3+$AP1737+5,$AQ1737+7))="",0,INDIRECT(ADDRESS(($AO1737-1)*3+$AP1737+5,$AQ1737+7))),IF(INDIRECT(ADDRESS(($AO1737-1)*3+$AP1737+5,$AQ1737+7))="",0,IF(COUNTIF(INDIRECT(ADDRESS(($AO1737-1)*36+($AP1737-1)*12+6,COLUMN())):INDIRECT(ADDRESS(($AO1737-1)*36+($AP1737-1)*12+$AQ1737+4,COLUMN())),INDIRECT(ADDRESS(($AO1737-1)*3+$AP1737+5,$AQ1737+7)))&gt;=1,0,INDIRECT(ADDRESS(($AO1737-1)*3+$AP1737+5,$AQ1737+7)))))</f>
        <v>0</v>
      </c>
      <c r="AS1737" s="304">
        <f ca="1">COUNTIF(INDIRECT("H"&amp;(ROW()+12*(($AO1737-1)*3+$AP1737)-ROW())/12+5):INDIRECT("S"&amp;(ROW()+12*(($AO1737-1)*3+$AP1737)-ROW())/12+5),AR1737)</f>
        <v>0</v>
      </c>
      <c r="AT1737" s="306">
        <f ca="1">IF($AQ1737=1,IF(INDIRECT(ADDRESS(($AO1737-1)*3+$AP1737+5,$AQ1737+20))="",0,INDIRECT(ADDRESS(($AO1737-1)*3+$AP1737+5,$AQ1737+20))),IF(INDIRECT(ADDRESS(($AO1737-1)*3+$AP1737+5,$AQ1737+20))="",0,IF(COUNTIF(INDIRECT(ADDRESS(($AO1737-1)*36+($AP1737-1)*12+6,COLUMN())):INDIRECT(ADDRESS(($AO1737-1)*36+($AP1737-1)*12+$AQ1737+4,COLUMN())),INDIRECT(ADDRESS(($AO1737-1)*3+$AP1737+5,$AQ1737+20)))&gt;=1,0,INDIRECT(ADDRESS(($AO1737-1)*3+$AP1737+5,$AQ1737+20)))))</f>
        <v>0</v>
      </c>
      <c r="AU1737" s="304">
        <f ca="1">COUNTIF(INDIRECT("U"&amp;(ROW()+12*(($AO1737-1)*3+$AP1737)-ROW())/12+5):INDIRECT("AF"&amp;(ROW()+12*(($AO1737-1)*3+$AP1737)-ROW())/12+5),AT1737)</f>
        <v>0</v>
      </c>
      <c r="AV1737" s="304">
        <f ca="1">IF(AND(AR1737+AT1737&gt;0,AS1737+AU1737&gt;0),COUNTIF(AV$6:AV1736,"&gt;0")+1,0)</f>
        <v>0</v>
      </c>
    </row>
    <row r="1738" spans="41:48" x14ac:dyDescent="0.15">
      <c r="AO1738" s="304">
        <v>49</v>
      </c>
      <c r="AP1738" s="304">
        <v>1</v>
      </c>
      <c r="AQ1738" s="304">
        <v>5</v>
      </c>
      <c r="AR1738" s="306">
        <f ca="1">IF($AQ1738=1,IF(INDIRECT(ADDRESS(($AO1738-1)*3+$AP1738+5,$AQ1738+7))="",0,INDIRECT(ADDRESS(($AO1738-1)*3+$AP1738+5,$AQ1738+7))),IF(INDIRECT(ADDRESS(($AO1738-1)*3+$AP1738+5,$AQ1738+7))="",0,IF(COUNTIF(INDIRECT(ADDRESS(($AO1738-1)*36+($AP1738-1)*12+6,COLUMN())):INDIRECT(ADDRESS(($AO1738-1)*36+($AP1738-1)*12+$AQ1738+4,COLUMN())),INDIRECT(ADDRESS(($AO1738-1)*3+$AP1738+5,$AQ1738+7)))&gt;=1,0,INDIRECT(ADDRESS(($AO1738-1)*3+$AP1738+5,$AQ1738+7)))))</f>
        <v>0</v>
      </c>
      <c r="AS1738" s="304">
        <f ca="1">COUNTIF(INDIRECT("H"&amp;(ROW()+12*(($AO1738-1)*3+$AP1738)-ROW())/12+5):INDIRECT("S"&amp;(ROW()+12*(($AO1738-1)*3+$AP1738)-ROW())/12+5),AR1738)</f>
        <v>0</v>
      </c>
      <c r="AT1738" s="306">
        <f ca="1">IF($AQ1738=1,IF(INDIRECT(ADDRESS(($AO1738-1)*3+$AP1738+5,$AQ1738+20))="",0,INDIRECT(ADDRESS(($AO1738-1)*3+$AP1738+5,$AQ1738+20))),IF(INDIRECT(ADDRESS(($AO1738-1)*3+$AP1738+5,$AQ1738+20))="",0,IF(COUNTIF(INDIRECT(ADDRESS(($AO1738-1)*36+($AP1738-1)*12+6,COLUMN())):INDIRECT(ADDRESS(($AO1738-1)*36+($AP1738-1)*12+$AQ1738+4,COLUMN())),INDIRECT(ADDRESS(($AO1738-1)*3+$AP1738+5,$AQ1738+20)))&gt;=1,0,INDIRECT(ADDRESS(($AO1738-1)*3+$AP1738+5,$AQ1738+20)))))</f>
        <v>0</v>
      </c>
      <c r="AU1738" s="304">
        <f ca="1">COUNTIF(INDIRECT("U"&amp;(ROW()+12*(($AO1738-1)*3+$AP1738)-ROW())/12+5):INDIRECT("AF"&amp;(ROW()+12*(($AO1738-1)*3+$AP1738)-ROW())/12+5),AT1738)</f>
        <v>0</v>
      </c>
      <c r="AV1738" s="304">
        <f ca="1">IF(AND(AR1738+AT1738&gt;0,AS1738+AU1738&gt;0),COUNTIF(AV$6:AV1737,"&gt;0")+1,0)</f>
        <v>0</v>
      </c>
    </row>
    <row r="1739" spans="41:48" x14ac:dyDescent="0.15">
      <c r="AO1739" s="304">
        <v>49</v>
      </c>
      <c r="AP1739" s="304">
        <v>1</v>
      </c>
      <c r="AQ1739" s="304">
        <v>6</v>
      </c>
      <c r="AR1739" s="306">
        <f ca="1">IF($AQ1739=1,IF(INDIRECT(ADDRESS(($AO1739-1)*3+$AP1739+5,$AQ1739+7))="",0,INDIRECT(ADDRESS(($AO1739-1)*3+$AP1739+5,$AQ1739+7))),IF(INDIRECT(ADDRESS(($AO1739-1)*3+$AP1739+5,$AQ1739+7))="",0,IF(COUNTIF(INDIRECT(ADDRESS(($AO1739-1)*36+($AP1739-1)*12+6,COLUMN())):INDIRECT(ADDRESS(($AO1739-1)*36+($AP1739-1)*12+$AQ1739+4,COLUMN())),INDIRECT(ADDRESS(($AO1739-1)*3+$AP1739+5,$AQ1739+7)))&gt;=1,0,INDIRECT(ADDRESS(($AO1739-1)*3+$AP1739+5,$AQ1739+7)))))</f>
        <v>0</v>
      </c>
      <c r="AS1739" s="304">
        <f ca="1">COUNTIF(INDIRECT("H"&amp;(ROW()+12*(($AO1739-1)*3+$AP1739)-ROW())/12+5):INDIRECT("S"&amp;(ROW()+12*(($AO1739-1)*3+$AP1739)-ROW())/12+5),AR1739)</f>
        <v>0</v>
      </c>
      <c r="AT1739" s="306">
        <f ca="1">IF($AQ1739=1,IF(INDIRECT(ADDRESS(($AO1739-1)*3+$AP1739+5,$AQ1739+20))="",0,INDIRECT(ADDRESS(($AO1739-1)*3+$AP1739+5,$AQ1739+20))),IF(INDIRECT(ADDRESS(($AO1739-1)*3+$AP1739+5,$AQ1739+20))="",0,IF(COUNTIF(INDIRECT(ADDRESS(($AO1739-1)*36+($AP1739-1)*12+6,COLUMN())):INDIRECT(ADDRESS(($AO1739-1)*36+($AP1739-1)*12+$AQ1739+4,COLUMN())),INDIRECT(ADDRESS(($AO1739-1)*3+$AP1739+5,$AQ1739+20)))&gt;=1,0,INDIRECT(ADDRESS(($AO1739-1)*3+$AP1739+5,$AQ1739+20)))))</f>
        <v>0</v>
      </c>
      <c r="AU1739" s="304">
        <f ca="1">COUNTIF(INDIRECT("U"&amp;(ROW()+12*(($AO1739-1)*3+$AP1739)-ROW())/12+5):INDIRECT("AF"&amp;(ROW()+12*(($AO1739-1)*3+$AP1739)-ROW())/12+5),AT1739)</f>
        <v>0</v>
      </c>
      <c r="AV1739" s="304">
        <f ca="1">IF(AND(AR1739+AT1739&gt;0,AS1739+AU1739&gt;0),COUNTIF(AV$6:AV1738,"&gt;0")+1,0)</f>
        <v>0</v>
      </c>
    </row>
    <row r="1740" spans="41:48" x14ac:dyDescent="0.15">
      <c r="AO1740" s="304">
        <v>49</v>
      </c>
      <c r="AP1740" s="304">
        <v>1</v>
      </c>
      <c r="AQ1740" s="304">
        <v>7</v>
      </c>
      <c r="AR1740" s="306">
        <f ca="1">IF($AQ1740=1,IF(INDIRECT(ADDRESS(($AO1740-1)*3+$AP1740+5,$AQ1740+7))="",0,INDIRECT(ADDRESS(($AO1740-1)*3+$AP1740+5,$AQ1740+7))),IF(INDIRECT(ADDRESS(($AO1740-1)*3+$AP1740+5,$AQ1740+7))="",0,IF(COUNTIF(INDIRECT(ADDRESS(($AO1740-1)*36+($AP1740-1)*12+6,COLUMN())):INDIRECT(ADDRESS(($AO1740-1)*36+($AP1740-1)*12+$AQ1740+4,COLUMN())),INDIRECT(ADDRESS(($AO1740-1)*3+$AP1740+5,$AQ1740+7)))&gt;=1,0,INDIRECT(ADDRESS(($AO1740-1)*3+$AP1740+5,$AQ1740+7)))))</f>
        <v>0</v>
      </c>
      <c r="AS1740" s="304">
        <f ca="1">COUNTIF(INDIRECT("H"&amp;(ROW()+12*(($AO1740-1)*3+$AP1740)-ROW())/12+5):INDIRECT("S"&amp;(ROW()+12*(($AO1740-1)*3+$AP1740)-ROW())/12+5),AR1740)</f>
        <v>0</v>
      </c>
      <c r="AT1740" s="306">
        <f ca="1">IF($AQ1740=1,IF(INDIRECT(ADDRESS(($AO1740-1)*3+$AP1740+5,$AQ1740+20))="",0,INDIRECT(ADDRESS(($AO1740-1)*3+$AP1740+5,$AQ1740+20))),IF(INDIRECT(ADDRESS(($AO1740-1)*3+$AP1740+5,$AQ1740+20))="",0,IF(COUNTIF(INDIRECT(ADDRESS(($AO1740-1)*36+($AP1740-1)*12+6,COLUMN())):INDIRECT(ADDRESS(($AO1740-1)*36+($AP1740-1)*12+$AQ1740+4,COLUMN())),INDIRECT(ADDRESS(($AO1740-1)*3+$AP1740+5,$AQ1740+20)))&gt;=1,0,INDIRECT(ADDRESS(($AO1740-1)*3+$AP1740+5,$AQ1740+20)))))</f>
        <v>0</v>
      </c>
      <c r="AU1740" s="304">
        <f ca="1">COUNTIF(INDIRECT("U"&amp;(ROW()+12*(($AO1740-1)*3+$AP1740)-ROW())/12+5):INDIRECT("AF"&amp;(ROW()+12*(($AO1740-1)*3+$AP1740)-ROW())/12+5),AT1740)</f>
        <v>0</v>
      </c>
      <c r="AV1740" s="304">
        <f ca="1">IF(AND(AR1740+AT1740&gt;0,AS1740+AU1740&gt;0),COUNTIF(AV$6:AV1739,"&gt;0")+1,0)</f>
        <v>0</v>
      </c>
    </row>
    <row r="1741" spans="41:48" x14ac:dyDescent="0.15">
      <c r="AO1741" s="304">
        <v>49</v>
      </c>
      <c r="AP1741" s="304">
        <v>1</v>
      </c>
      <c r="AQ1741" s="304">
        <v>8</v>
      </c>
      <c r="AR1741" s="306">
        <f ca="1">IF($AQ1741=1,IF(INDIRECT(ADDRESS(($AO1741-1)*3+$AP1741+5,$AQ1741+7))="",0,INDIRECT(ADDRESS(($AO1741-1)*3+$AP1741+5,$AQ1741+7))),IF(INDIRECT(ADDRESS(($AO1741-1)*3+$AP1741+5,$AQ1741+7))="",0,IF(COUNTIF(INDIRECT(ADDRESS(($AO1741-1)*36+($AP1741-1)*12+6,COLUMN())):INDIRECT(ADDRESS(($AO1741-1)*36+($AP1741-1)*12+$AQ1741+4,COLUMN())),INDIRECT(ADDRESS(($AO1741-1)*3+$AP1741+5,$AQ1741+7)))&gt;=1,0,INDIRECT(ADDRESS(($AO1741-1)*3+$AP1741+5,$AQ1741+7)))))</f>
        <v>0</v>
      </c>
      <c r="AS1741" s="304">
        <f ca="1">COUNTIF(INDIRECT("H"&amp;(ROW()+12*(($AO1741-1)*3+$AP1741)-ROW())/12+5):INDIRECT("S"&amp;(ROW()+12*(($AO1741-1)*3+$AP1741)-ROW())/12+5),AR1741)</f>
        <v>0</v>
      </c>
      <c r="AT1741" s="306">
        <f ca="1">IF($AQ1741=1,IF(INDIRECT(ADDRESS(($AO1741-1)*3+$AP1741+5,$AQ1741+20))="",0,INDIRECT(ADDRESS(($AO1741-1)*3+$AP1741+5,$AQ1741+20))),IF(INDIRECT(ADDRESS(($AO1741-1)*3+$AP1741+5,$AQ1741+20))="",0,IF(COUNTIF(INDIRECT(ADDRESS(($AO1741-1)*36+($AP1741-1)*12+6,COLUMN())):INDIRECT(ADDRESS(($AO1741-1)*36+($AP1741-1)*12+$AQ1741+4,COLUMN())),INDIRECT(ADDRESS(($AO1741-1)*3+$AP1741+5,$AQ1741+20)))&gt;=1,0,INDIRECT(ADDRESS(($AO1741-1)*3+$AP1741+5,$AQ1741+20)))))</f>
        <v>0</v>
      </c>
      <c r="AU1741" s="304">
        <f ca="1">COUNTIF(INDIRECT("U"&amp;(ROW()+12*(($AO1741-1)*3+$AP1741)-ROW())/12+5):INDIRECT("AF"&amp;(ROW()+12*(($AO1741-1)*3+$AP1741)-ROW())/12+5),AT1741)</f>
        <v>0</v>
      </c>
      <c r="AV1741" s="304">
        <f ca="1">IF(AND(AR1741+AT1741&gt;0,AS1741+AU1741&gt;0),COUNTIF(AV$6:AV1740,"&gt;0")+1,0)</f>
        <v>0</v>
      </c>
    </row>
    <row r="1742" spans="41:48" x14ac:dyDescent="0.15">
      <c r="AO1742" s="304">
        <v>49</v>
      </c>
      <c r="AP1742" s="304">
        <v>1</v>
      </c>
      <c r="AQ1742" s="304">
        <v>9</v>
      </c>
      <c r="AR1742" s="306">
        <f ca="1">IF($AQ1742=1,IF(INDIRECT(ADDRESS(($AO1742-1)*3+$AP1742+5,$AQ1742+7))="",0,INDIRECT(ADDRESS(($AO1742-1)*3+$AP1742+5,$AQ1742+7))),IF(INDIRECT(ADDRESS(($AO1742-1)*3+$AP1742+5,$AQ1742+7))="",0,IF(COUNTIF(INDIRECT(ADDRESS(($AO1742-1)*36+($AP1742-1)*12+6,COLUMN())):INDIRECT(ADDRESS(($AO1742-1)*36+($AP1742-1)*12+$AQ1742+4,COLUMN())),INDIRECT(ADDRESS(($AO1742-1)*3+$AP1742+5,$AQ1742+7)))&gt;=1,0,INDIRECT(ADDRESS(($AO1742-1)*3+$AP1742+5,$AQ1742+7)))))</f>
        <v>0</v>
      </c>
      <c r="AS1742" s="304">
        <f ca="1">COUNTIF(INDIRECT("H"&amp;(ROW()+12*(($AO1742-1)*3+$AP1742)-ROW())/12+5):INDIRECT("S"&amp;(ROW()+12*(($AO1742-1)*3+$AP1742)-ROW())/12+5),AR1742)</f>
        <v>0</v>
      </c>
      <c r="AT1742" s="306">
        <f ca="1">IF($AQ1742=1,IF(INDIRECT(ADDRESS(($AO1742-1)*3+$AP1742+5,$AQ1742+20))="",0,INDIRECT(ADDRESS(($AO1742-1)*3+$AP1742+5,$AQ1742+20))),IF(INDIRECT(ADDRESS(($AO1742-1)*3+$AP1742+5,$AQ1742+20))="",0,IF(COUNTIF(INDIRECT(ADDRESS(($AO1742-1)*36+($AP1742-1)*12+6,COLUMN())):INDIRECT(ADDRESS(($AO1742-1)*36+($AP1742-1)*12+$AQ1742+4,COLUMN())),INDIRECT(ADDRESS(($AO1742-1)*3+$AP1742+5,$AQ1742+20)))&gt;=1,0,INDIRECT(ADDRESS(($AO1742-1)*3+$AP1742+5,$AQ1742+20)))))</f>
        <v>0</v>
      </c>
      <c r="AU1742" s="304">
        <f ca="1">COUNTIF(INDIRECT("U"&amp;(ROW()+12*(($AO1742-1)*3+$AP1742)-ROW())/12+5):INDIRECT("AF"&amp;(ROW()+12*(($AO1742-1)*3+$AP1742)-ROW())/12+5),AT1742)</f>
        <v>0</v>
      </c>
      <c r="AV1742" s="304">
        <f ca="1">IF(AND(AR1742+AT1742&gt;0,AS1742+AU1742&gt;0),COUNTIF(AV$6:AV1741,"&gt;0")+1,0)</f>
        <v>0</v>
      </c>
    </row>
    <row r="1743" spans="41:48" x14ac:dyDescent="0.15">
      <c r="AO1743" s="304">
        <v>49</v>
      </c>
      <c r="AP1743" s="304">
        <v>1</v>
      </c>
      <c r="AQ1743" s="304">
        <v>10</v>
      </c>
      <c r="AR1743" s="306">
        <f ca="1">IF($AQ1743=1,IF(INDIRECT(ADDRESS(($AO1743-1)*3+$AP1743+5,$AQ1743+7))="",0,INDIRECT(ADDRESS(($AO1743-1)*3+$AP1743+5,$AQ1743+7))),IF(INDIRECT(ADDRESS(($AO1743-1)*3+$AP1743+5,$AQ1743+7))="",0,IF(COUNTIF(INDIRECT(ADDRESS(($AO1743-1)*36+($AP1743-1)*12+6,COLUMN())):INDIRECT(ADDRESS(($AO1743-1)*36+($AP1743-1)*12+$AQ1743+4,COLUMN())),INDIRECT(ADDRESS(($AO1743-1)*3+$AP1743+5,$AQ1743+7)))&gt;=1,0,INDIRECT(ADDRESS(($AO1743-1)*3+$AP1743+5,$AQ1743+7)))))</f>
        <v>0</v>
      </c>
      <c r="AS1743" s="304">
        <f ca="1">COUNTIF(INDIRECT("H"&amp;(ROW()+12*(($AO1743-1)*3+$AP1743)-ROW())/12+5):INDIRECT("S"&amp;(ROW()+12*(($AO1743-1)*3+$AP1743)-ROW())/12+5),AR1743)</f>
        <v>0</v>
      </c>
      <c r="AT1743" s="306">
        <f ca="1">IF($AQ1743=1,IF(INDIRECT(ADDRESS(($AO1743-1)*3+$AP1743+5,$AQ1743+20))="",0,INDIRECT(ADDRESS(($AO1743-1)*3+$AP1743+5,$AQ1743+20))),IF(INDIRECT(ADDRESS(($AO1743-1)*3+$AP1743+5,$AQ1743+20))="",0,IF(COUNTIF(INDIRECT(ADDRESS(($AO1743-1)*36+($AP1743-1)*12+6,COLUMN())):INDIRECT(ADDRESS(($AO1743-1)*36+($AP1743-1)*12+$AQ1743+4,COLUMN())),INDIRECT(ADDRESS(($AO1743-1)*3+$AP1743+5,$AQ1743+20)))&gt;=1,0,INDIRECT(ADDRESS(($AO1743-1)*3+$AP1743+5,$AQ1743+20)))))</f>
        <v>0</v>
      </c>
      <c r="AU1743" s="304">
        <f ca="1">COUNTIF(INDIRECT("U"&amp;(ROW()+12*(($AO1743-1)*3+$AP1743)-ROW())/12+5):INDIRECT("AF"&amp;(ROW()+12*(($AO1743-1)*3+$AP1743)-ROW())/12+5),AT1743)</f>
        <v>0</v>
      </c>
      <c r="AV1743" s="304">
        <f ca="1">IF(AND(AR1743+AT1743&gt;0,AS1743+AU1743&gt;0),COUNTIF(AV$6:AV1742,"&gt;0")+1,0)</f>
        <v>0</v>
      </c>
    </row>
    <row r="1744" spans="41:48" x14ac:dyDescent="0.15">
      <c r="AO1744" s="304">
        <v>49</v>
      </c>
      <c r="AP1744" s="304">
        <v>1</v>
      </c>
      <c r="AQ1744" s="304">
        <v>11</v>
      </c>
      <c r="AR1744" s="306">
        <f ca="1">IF($AQ1744=1,IF(INDIRECT(ADDRESS(($AO1744-1)*3+$AP1744+5,$AQ1744+7))="",0,INDIRECT(ADDRESS(($AO1744-1)*3+$AP1744+5,$AQ1744+7))),IF(INDIRECT(ADDRESS(($AO1744-1)*3+$AP1744+5,$AQ1744+7))="",0,IF(COUNTIF(INDIRECT(ADDRESS(($AO1744-1)*36+($AP1744-1)*12+6,COLUMN())):INDIRECT(ADDRESS(($AO1744-1)*36+($AP1744-1)*12+$AQ1744+4,COLUMN())),INDIRECT(ADDRESS(($AO1744-1)*3+$AP1744+5,$AQ1744+7)))&gt;=1,0,INDIRECT(ADDRESS(($AO1744-1)*3+$AP1744+5,$AQ1744+7)))))</f>
        <v>0</v>
      </c>
      <c r="AS1744" s="304">
        <f ca="1">COUNTIF(INDIRECT("H"&amp;(ROW()+12*(($AO1744-1)*3+$AP1744)-ROW())/12+5):INDIRECT("S"&amp;(ROW()+12*(($AO1744-1)*3+$AP1744)-ROW())/12+5),AR1744)</f>
        <v>0</v>
      </c>
      <c r="AT1744" s="306">
        <f ca="1">IF($AQ1744=1,IF(INDIRECT(ADDRESS(($AO1744-1)*3+$AP1744+5,$AQ1744+20))="",0,INDIRECT(ADDRESS(($AO1744-1)*3+$AP1744+5,$AQ1744+20))),IF(INDIRECT(ADDRESS(($AO1744-1)*3+$AP1744+5,$AQ1744+20))="",0,IF(COUNTIF(INDIRECT(ADDRESS(($AO1744-1)*36+($AP1744-1)*12+6,COLUMN())):INDIRECT(ADDRESS(($AO1744-1)*36+($AP1744-1)*12+$AQ1744+4,COLUMN())),INDIRECT(ADDRESS(($AO1744-1)*3+$AP1744+5,$AQ1744+20)))&gt;=1,0,INDIRECT(ADDRESS(($AO1744-1)*3+$AP1744+5,$AQ1744+20)))))</f>
        <v>0</v>
      </c>
      <c r="AU1744" s="304">
        <f ca="1">COUNTIF(INDIRECT("U"&amp;(ROW()+12*(($AO1744-1)*3+$AP1744)-ROW())/12+5):INDIRECT("AF"&amp;(ROW()+12*(($AO1744-1)*3+$AP1744)-ROW())/12+5),AT1744)</f>
        <v>0</v>
      </c>
      <c r="AV1744" s="304">
        <f ca="1">IF(AND(AR1744+AT1744&gt;0,AS1744+AU1744&gt;0),COUNTIF(AV$6:AV1743,"&gt;0")+1,0)</f>
        <v>0</v>
      </c>
    </row>
    <row r="1745" spans="41:48" x14ac:dyDescent="0.15">
      <c r="AO1745" s="304">
        <v>49</v>
      </c>
      <c r="AP1745" s="304">
        <v>1</v>
      </c>
      <c r="AQ1745" s="304">
        <v>12</v>
      </c>
      <c r="AR1745" s="306">
        <f ca="1">IF($AQ1745=1,IF(INDIRECT(ADDRESS(($AO1745-1)*3+$AP1745+5,$AQ1745+7))="",0,INDIRECT(ADDRESS(($AO1745-1)*3+$AP1745+5,$AQ1745+7))),IF(INDIRECT(ADDRESS(($AO1745-1)*3+$AP1745+5,$AQ1745+7))="",0,IF(COUNTIF(INDIRECT(ADDRESS(($AO1745-1)*36+($AP1745-1)*12+6,COLUMN())):INDIRECT(ADDRESS(($AO1745-1)*36+($AP1745-1)*12+$AQ1745+4,COLUMN())),INDIRECT(ADDRESS(($AO1745-1)*3+$AP1745+5,$AQ1745+7)))&gt;=1,0,INDIRECT(ADDRESS(($AO1745-1)*3+$AP1745+5,$AQ1745+7)))))</f>
        <v>0</v>
      </c>
      <c r="AS1745" s="304">
        <f ca="1">COUNTIF(INDIRECT("H"&amp;(ROW()+12*(($AO1745-1)*3+$AP1745)-ROW())/12+5):INDIRECT("S"&amp;(ROW()+12*(($AO1745-1)*3+$AP1745)-ROW())/12+5),AR1745)</f>
        <v>0</v>
      </c>
      <c r="AT1745" s="306">
        <f ca="1">IF($AQ1745=1,IF(INDIRECT(ADDRESS(($AO1745-1)*3+$AP1745+5,$AQ1745+20))="",0,INDIRECT(ADDRESS(($AO1745-1)*3+$AP1745+5,$AQ1745+20))),IF(INDIRECT(ADDRESS(($AO1745-1)*3+$AP1745+5,$AQ1745+20))="",0,IF(COUNTIF(INDIRECT(ADDRESS(($AO1745-1)*36+($AP1745-1)*12+6,COLUMN())):INDIRECT(ADDRESS(($AO1745-1)*36+($AP1745-1)*12+$AQ1745+4,COLUMN())),INDIRECT(ADDRESS(($AO1745-1)*3+$AP1745+5,$AQ1745+20)))&gt;=1,0,INDIRECT(ADDRESS(($AO1745-1)*3+$AP1745+5,$AQ1745+20)))))</f>
        <v>0</v>
      </c>
      <c r="AU1745" s="304">
        <f ca="1">COUNTIF(INDIRECT("U"&amp;(ROW()+12*(($AO1745-1)*3+$AP1745)-ROW())/12+5):INDIRECT("AF"&amp;(ROW()+12*(($AO1745-1)*3+$AP1745)-ROW())/12+5),AT1745)</f>
        <v>0</v>
      </c>
      <c r="AV1745" s="304">
        <f ca="1">IF(AND(AR1745+AT1745&gt;0,AS1745+AU1745&gt;0),COUNTIF(AV$6:AV1744,"&gt;0")+1,0)</f>
        <v>0</v>
      </c>
    </row>
    <row r="1746" spans="41:48" x14ac:dyDescent="0.15">
      <c r="AO1746" s="304">
        <v>49</v>
      </c>
      <c r="AP1746" s="304">
        <v>2</v>
      </c>
      <c r="AQ1746" s="304">
        <v>1</v>
      </c>
      <c r="AR1746" s="306">
        <f ca="1">IF($AQ1746=1,IF(INDIRECT(ADDRESS(($AO1746-1)*3+$AP1746+5,$AQ1746+7))="",0,INDIRECT(ADDRESS(($AO1746-1)*3+$AP1746+5,$AQ1746+7))),IF(INDIRECT(ADDRESS(($AO1746-1)*3+$AP1746+5,$AQ1746+7))="",0,IF(COUNTIF(INDIRECT(ADDRESS(($AO1746-1)*36+($AP1746-1)*12+6,COLUMN())):INDIRECT(ADDRESS(($AO1746-1)*36+($AP1746-1)*12+$AQ1746+4,COLUMN())),INDIRECT(ADDRESS(($AO1746-1)*3+$AP1746+5,$AQ1746+7)))&gt;=1,0,INDIRECT(ADDRESS(($AO1746-1)*3+$AP1746+5,$AQ1746+7)))))</f>
        <v>0</v>
      </c>
      <c r="AS1746" s="304">
        <f ca="1">COUNTIF(INDIRECT("H"&amp;(ROW()+12*(($AO1746-1)*3+$AP1746)-ROW())/12+5):INDIRECT("S"&amp;(ROW()+12*(($AO1746-1)*3+$AP1746)-ROW())/12+5),AR1746)</f>
        <v>0</v>
      </c>
      <c r="AT1746" s="306">
        <f ca="1">IF($AQ1746=1,IF(INDIRECT(ADDRESS(($AO1746-1)*3+$AP1746+5,$AQ1746+20))="",0,INDIRECT(ADDRESS(($AO1746-1)*3+$AP1746+5,$AQ1746+20))),IF(INDIRECT(ADDRESS(($AO1746-1)*3+$AP1746+5,$AQ1746+20))="",0,IF(COUNTIF(INDIRECT(ADDRESS(($AO1746-1)*36+($AP1746-1)*12+6,COLUMN())):INDIRECT(ADDRESS(($AO1746-1)*36+($AP1746-1)*12+$AQ1746+4,COLUMN())),INDIRECT(ADDRESS(($AO1746-1)*3+$AP1746+5,$AQ1746+20)))&gt;=1,0,INDIRECT(ADDRESS(($AO1746-1)*3+$AP1746+5,$AQ1746+20)))))</f>
        <v>0</v>
      </c>
      <c r="AU1746" s="304">
        <f ca="1">COUNTIF(INDIRECT("U"&amp;(ROW()+12*(($AO1746-1)*3+$AP1746)-ROW())/12+5):INDIRECT("AF"&amp;(ROW()+12*(($AO1746-1)*3+$AP1746)-ROW())/12+5),AT1746)</f>
        <v>0</v>
      </c>
      <c r="AV1746" s="304">
        <f ca="1">IF(AND(AR1746+AT1746&gt;0,AS1746+AU1746&gt;0),COUNTIF(AV$6:AV1745,"&gt;0")+1,0)</f>
        <v>0</v>
      </c>
    </row>
    <row r="1747" spans="41:48" x14ac:dyDescent="0.15">
      <c r="AO1747" s="304">
        <v>49</v>
      </c>
      <c r="AP1747" s="304">
        <v>2</v>
      </c>
      <c r="AQ1747" s="304">
        <v>2</v>
      </c>
      <c r="AR1747" s="306">
        <f ca="1">IF($AQ1747=1,IF(INDIRECT(ADDRESS(($AO1747-1)*3+$AP1747+5,$AQ1747+7))="",0,INDIRECT(ADDRESS(($AO1747-1)*3+$AP1747+5,$AQ1747+7))),IF(INDIRECT(ADDRESS(($AO1747-1)*3+$AP1747+5,$AQ1747+7))="",0,IF(COUNTIF(INDIRECT(ADDRESS(($AO1747-1)*36+($AP1747-1)*12+6,COLUMN())):INDIRECT(ADDRESS(($AO1747-1)*36+($AP1747-1)*12+$AQ1747+4,COLUMN())),INDIRECT(ADDRESS(($AO1747-1)*3+$AP1747+5,$AQ1747+7)))&gt;=1,0,INDIRECT(ADDRESS(($AO1747-1)*3+$AP1747+5,$AQ1747+7)))))</f>
        <v>0</v>
      </c>
      <c r="AS1747" s="304">
        <f ca="1">COUNTIF(INDIRECT("H"&amp;(ROW()+12*(($AO1747-1)*3+$AP1747)-ROW())/12+5):INDIRECT("S"&amp;(ROW()+12*(($AO1747-1)*3+$AP1747)-ROW())/12+5),AR1747)</f>
        <v>0</v>
      </c>
      <c r="AT1747" s="306">
        <f ca="1">IF($AQ1747=1,IF(INDIRECT(ADDRESS(($AO1747-1)*3+$AP1747+5,$AQ1747+20))="",0,INDIRECT(ADDRESS(($AO1747-1)*3+$AP1747+5,$AQ1747+20))),IF(INDIRECT(ADDRESS(($AO1747-1)*3+$AP1747+5,$AQ1747+20))="",0,IF(COUNTIF(INDIRECT(ADDRESS(($AO1747-1)*36+($AP1747-1)*12+6,COLUMN())):INDIRECT(ADDRESS(($AO1747-1)*36+($AP1747-1)*12+$AQ1747+4,COLUMN())),INDIRECT(ADDRESS(($AO1747-1)*3+$AP1747+5,$AQ1747+20)))&gt;=1,0,INDIRECT(ADDRESS(($AO1747-1)*3+$AP1747+5,$AQ1747+20)))))</f>
        <v>0</v>
      </c>
      <c r="AU1747" s="304">
        <f ca="1">COUNTIF(INDIRECT("U"&amp;(ROW()+12*(($AO1747-1)*3+$AP1747)-ROW())/12+5):INDIRECT("AF"&amp;(ROW()+12*(($AO1747-1)*3+$AP1747)-ROW())/12+5),AT1747)</f>
        <v>0</v>
      </c>
      <c r="AV1747" s="304">
        <f ca="1">IF(AND(AR1747+AT1747&gt;0,AS1747+AU1747&gt;0),COUNTIF(AV$6:AV1746,"&gt;0")+1,0)</f>
        <v>0</v>
      </c>
    </row>
    <row r="1748" spans="41:48" x14ac:dyDescent="0.15">
      <c r="AO1748" s="304">
        <v>49</v>
      </c>
      <c r="AP1748" s="304">
        <v>2</v>
      </c>
      <c r="AQ1748" s="304">
        <v>3</v>
      </c>
      <c r="AR1748" s="306">
        <f ca="1">IF($AQ1748=1,IF(INDIRECT(ADDRESS(($AO1748-1)*3+$AP1748+5,$AQ1748+7))="",0,INDIRECT(ADDRESS(($AO1748-1)*3+$AP1748+5,$AQ1748+7))),IF(INDIRECT(ADDRESS(($AO1748-1)*3+$AP1748+5,$AQ1748+7))="",0,IF(COUNTIF(INDIRECT(ADDRESS(($AO1748-1)*36+($AP1748-1)*12+6,COLUMN())):INDIRECT(ADDRESS(($AO1748-1)*36+($AP1748-1)*12+$AQ1748+4,COLUMN())),INDIRECT(ADDRESS(($AO1748-1)*3+$AP1748+5,$AQ1748+7)))&gt;=1,0,INDIRECT(ADDRESS(($AO1748-1)*3+$AP1748+5,$AQ1748+7)))))</f>
        <v>0</v>
      </c>
      <c r="AS1748" s="304">
        <f ca="1">COUNTIF(INDIRECT("H"&amp;(ROW()+12*(($AO1748-1)*3+$AP1748)-ROW())/12+5):INDIRECT("S"&amp;(ROW()+12*(($AO1748-1)*3+$AP1748)-ROW())/12+5),AR1748)</f>
        <v>0</v>
      </c>
      <c r="AT1748" s="306">
        <f ca="1">IF($AQ1748=1,IF(INDIRECT(ADDRESS(($AO1748-1)*3+$AP1748+5,$AQ1748+20))="",0,INDIRECT(ADDRESS(($AO1748-1)*3+$AP1748+5,$AQ1748+20))),IF(INDIRECT(ADDRESS(($AO1748-1)*3+$AP1748+5,$AQ1748+20))="",0,IF(COUNTIF(INDIRECT(ADDRESS(($AO1748-1)*36+($AP1748-1)*12+6,COLUMN())):INDIRECT(ADDRESS(($AO1748-1)*36+($AP1748-1)*12+$AQ1748+4,COLUMN())),INDIRECT(ADDRESS(($AO1748-1)*3+$AP1748+5,$AQ1748+20)))&gt;=1,0,INDIRECT(ADDRESS(($AO1748-1)*3+$AP1748+5,$AQ1748+20)))))</f>
        <v>0</v>
      </c>
      <c r="AU1748" s="304">
        <f ca="1">COUNTIF(INDIRECT("U"&amp;(ROW()+12*(($AO1748-1)*3+$AP1748)-ROW())/12+5):INDIRECT("AF"&amp;(ROW()+12*(($AO1748-1)*3+$AP1748)-ROW())/12+5),AT1748)</f>
        <v>0</v>
      </c>
      <c r="AV1748" s="304">
        <f ca="1">IF(AND(AR1748+AT1748&gt;0,AS1748+AU1748&gt;0),COUNTIF(AV$6:AV1747,"&gt;0")+1,0)</f>
        <v>0</v>
      </c>
    </row>
    <row r="1749" spans="41:48" x14ac:dyDescent="0.15">
      <c r="AO1749" s="304">
        <v>49</v>
      </c>
      <c r="AP1749" s="304">
        <v>2</v>
      </c>
      <c r="AQ1749" s="304">
        <v>4</v>
      </c>
      <c r="AR1749" s="306">
        <f ca="1">IF($AQ1749=1,IF(INDIRECT(ADDRESS(($AO1749-1)*3+$AP1749+5,$AQ1749+7))="",0,INDIRECT(ADDRESS(($AO1749-1)*3+$AP1749+5,$AQ1749+7))),IF(INDIRECT(ADDRESS(($AO1749-1)*3+$AP1749+5,$AQ1749+7))="",0,IF(COUNTIF(INDIRECT(ADDRESS(($AO1749-1)*36+($AP1749-1)*12+6,COLUMN())):INDIRECT(ADDRESS(($AO1749-1)*36+($AP1749-1)*12+$AQ1749+4,COLUMN())),INDIRECT(ADDRESS(($AO1749-1)*3+$AP1749+5,$AQ1749+7)))&gt;=1,0,INDIRECT(ADDRESS(($AO1749-1)*3+$AP1749+5,$AQ1749+7)))))</f>
        <v>0</v>
      </c>
      <c r="AS1749" s="304">
        <f ca="1">COUNTIF(INDIRECT("H"&amp;(ROW()+12*(($AO1749-1)*3+$AP1749)-ROW())/12+5):INDIRECT("S"&amp;(ROW()+12*(($AO1749-1)*3+$AP1749)-ROW())/12+5),AR1749)</f>
        <v>0</v>
      </c>
      <c r="AT1749" s="306">
        <f ca="1">IF($AQ1749=1,IF(INDIRECT(ADDRESS(($AO1749-1)*3+$AP1749+5,$AQ1749+20))="",0,INDIRECT(ADDRESS(($AO1749-1)*3+$AP1749+5,$AQ1749+20))),IF(INDIRECT(ADDRESS(($AO1749-1)*3+$AP1749+5,$AQ1749+20))="",0,IF(COUNTIF(INDIRECT(ADDRESS(($AO1749-1)*36+($AP1749-1)*12+6,COLUMN())):INDIRECT(ADDRESS(($AO1749-1)*36+($AP1749-1)*12+$AQ1749+4,COLUMN())),INDIRECT(ADDRESS(($AO1749-1)*3+$AP1749+5,$AQ1749+20)))&gt;=1,0,INDIRECT(ADDRESS(($AO1749-1)*3+$AP1749+5,$AQ1749+20)))))</f>
        <v>0</v>
      </c>
      <c r="AU1749" s="304">
        <f ca="1">COUNTIF(INDIRECT("U"&amp;(ROW()+12*(($AO1749-1)*3+$AP1749)-ROW())/12+5):INDIRECT("AF"&amp;(ROW()+12*(($AO1749-1)*3+$AP1749)-ROW())/12+5),AT1749)</f>
        <v>0</v>
      </c>
      <c r="AV1749" s="304">
        <f ca="1">IF(AND(AR1749+AT1749&gt;0,AS1749+AU1749&gt;0),COUNTIF(AV$6:AV1748,"&gt;0")+1,0)</f>
        <v>0</v>
      </c>
    </row>
    <row r="1750" spans="41:48" x14ac:dyDescent="0.15">
      <c r="AO1750" s="304">
        <v>49</v>
      </c>
      <c r="AP1750" s="304">
        <v>2</v>
      </c>
      <c r="AQ1750" s="304">
        <v>5</v>
      </c>
      <c r="AR1750" s="306">
        <f ca="1">IF($AQ1750=1,IF(INDIRECT(ADDRESS(($AO1750-1)*3+$AP1750+5,$AQ1750+7))="",0,INDIRECT(ADDRESS(($AO1750-1)*3+$AP1750+5,$AQ1750+7))),IF(INDIRECT(ADDRESS(($AO1750-1)*3+$AP1750+5,$AQ1750+7))="",0,IF(COUNTIF(INDIRECT(ADDRESS(($AO1750-1)*36+($AP1750-1)*12+6,COLUMN())):INDIRECT(ADDRESS(($AO1750-1)*36+($AP1750-1)*12+$AQ1750+4,COLUMN())),INDIRECT(ADDRESS(($AO1750-1)*3+$AP1750+5,$AQ1750+7)))&gt;=1,0,INDIRECT(ADDRESS(($AO1750-1)*3+$AP1750+5,$AQ1750+7)))))</f>
        <v>0</v>
      </c>
      <c r="AS1750" s="304">
        <f ca="1">COUNTIF(INDIRECT("H"&amp;(ROW()+12*(($AO1750-1)*3+$AP1750)-ROW())/12+5):INDIRECT("S"&amp;(ROW()+12*(($AO1750-1)*3+$AP1750)-ROW())/12+5),AR1750)</f>
        <v>0</v>
      </c>
      <c r="AT1750" s="306">
        <f ca="1">IF($AQ1750=1,IF(INDIRECT(ADDRESS(($AO1750-1)*3+$AP1750+5,$AQ1750+20))="",0,INDIRECT(ADDRESS(($AO1750-1)*3+$AP1750+5,$AQ1750+20))),IF(INDIRECT(ADDRESS(($AO1750-1)*3+$AP1750+5,$AQ1750+20))="",0,IF(COUNTIF(INDIRECT(ADDRESS(($AO1750-1)*36+($AP1750-1)*12+6,COLUMN())):INDIRECT(ADDRESS(($AO1750-1)*36+($AP1750-1)*12+$AQ1750+4,COLUMN())),INDIRECT(ADDRESS(($AO1750-1)*3+$AP1750+5,$AQ1750+20)))&gt;=1,0,INDIRECT(ADDRESS(($AO1750-1)*3+$AP1750+5,$AQ1750+20)))))</f>
        <v>0</v>
      </c>
      <c r="AU1750" s="304">
        <f ca="1">COUNTIF(INDIRECT("U"&amp;(ROW()+12*(($AO1750-1)*3+$AP1750)-ROW())/12+5):INDIRECT("AF"&amp;(ROW()+12*(($AO1750-1)*3+$AP1750)-ROW())/12+5),AT1750)</f>
        <v>0</v>
      </c>
      <c r="AV1750" s="304">
        <f ca="1">IF(AND(AR1750+AT1750&gt;0,AS1750+AU1750&gt;0),COUNTIF(AV$6:AV1749,"&gt;0")+1,0)</f>
        <v>0</v>
      </c>
    </row>
    <row r="1751" spans="41:48" x14ac:dyDescent="0.15">
      <c r="AO1751" s="304">
        <v>49</v>
      </c>
      <c r="AP1751" s="304">
        <v>2</v>
      </c>
      <c r="AQ1751" s="304">
        <v>6</v>
      </c>
      <c r="AR1751" s="306">
        <f ca="1">IF($AQ1751=1,IF(INDIRECT(ADDRESS(($AO1751-1)*3+$AP1751+5,$AQ1751+7))="",0,INDIRECT(ADDRESS(($AO1751-1)*3+$AP1751+5,$AQ1751+7))),IF(INDIRECT(ADDRESS(($AO1751-1)*3+$AP1751+5,$AQ1751+7))="",0,IF(COUNTIF(INDIRECT(ADDRESS(($AO1751-1)*36+($AP1751-1)*12+6,COLUMN())):INDIRECT(ADDRESS(($AO1751-1)*36+($AP1751-1)*12+$AQ1751+4,COLUMN())),INDIRECT(ADDRESS(($AO1751-1)*3+$AP1751+5,$AQ1751+7)))&gt;=1,0,INDIRECT(ADDRESS(($AO1751-1)*3+$AP1751+5,$AQ1751+7)))))</f>
        <v>0</v>
      </c>
      <c r="AS1751" s="304">
        <f ca="1">COUNTIF(INDIRECT("H"&amp;(ROW()+12*(($AO1751-1)*3+$AP1751)-ROW())/12+5):INDIRECT("S"&amp;(ROW()+12*(($AO1751-1)*3+$AP1751)-ROW())/12+5),AR1751)</f>
        <v>0</v>
      </c>
      <c r="AT1751" s="306">
        <f ca="1">IF($AQ1751=1,IF(INDIRECT(ADDRESS(($AO1751-1)*3+$AP1751+5,$AQ1751+20))="",0,INDIRECT(ADDRESS(($AO1751-1)*3+$AP1751+5,$AQ1751+20))),IF(INDIRECT(ADDRESS(($AO1751-1)*3+$AP1751+5,$AQ1751+20))="",0,IF(COUNTIF(INDIRECT(ADDRESS(($AO1751-1)*36+($AP1751-1)*12+6,COLUMN())):INDIRECT(ADDRESS(($AO1751-1)*36+($AP1751-1)*12+$AQ1751+4,COLUMN())),INDIRECT(ADDRESS(($AO1751-1)*3+$AP1751+5,$AQ1751+20)))&gt;=1,0,INDIRECT(ADDRESS(($AO1751-1)*3+$AP1751+5,$AQ1751+20)))))</f>
        <v>0</v>
      </c>
      <c r="AU1751" s="304">
        <f ca="1">COUNTIF(INDIRECT("U"&amp;(ROW()+12*(($AO1751-1)*3+$AP1751)-ROW())/12+5):INDIRECT("AF"&amp;(ROW()+12*(($AO1751-1)*3+$AP1751)-ROW())/12+5),AT1751)</f>
        <v>0</v>
      </c>
      <c r="AV1751" s="304">
        <f ca="1">IF(AND(AR1751+AT1751&gt;0,AS1751+AU1751&gt;0),COUNTIF(AV$6:AV1750,"&gt;0")+1,0)</f>
        <v>0</v>
      </c>
    </row>
    <row r="1752" spans="41:48" x14ac:dyDescent="0.15">
      <c r="AO1752" s="304">
        <v>49</v>
      </c>
      <c r="AP1752" s="304">
        <v>2</v>
      </c>
      <c r="AQ1752" s="304">
        <v>7</v>
      </c>
      <c r="AR1752" s="306">
        <f ca="1">IF($AQ1752=1,IF(INDIRECT(ADDRESS(($AO1752-1)*3+$AP1752+5,$AQ1752+7))="",0,INDIRECT(ADDRESS(($AO1752-1)*3+$AP1752+5,$AQ1752+7))),IF(INDIRECT(ADDRESS(($AO1752-1)*3+$AP1752+5,$AQ1752+7))="",0,IF(COUNTIF(INDIRECT(ADDRESS(($AO1752-1)*36+($AP1752-1)*12+6,COLUMN())):INDIRECT(ADDRESS(($AO1752-1)*36+($AP1752-1)*12+$AQ1752+4,COLUMN())),INDIRECT(ADDRESS(($AO1752-1)*3+$AP1752+5,$AQ1752+7)))&gt;=1,0,INDIRECT(ADDRESS(($AO1752-1)*3+$AP1752+5,$AQ1752+7)))))</f>
        <v>0</v>
      </c>
      <c r="AS1752" s="304">
        <f ca="1">COUNTIF(INDIRECT("H"&amp;(ROW()+12*(($AO1752-1)*3+$AP1752)-ROW())/12+5):INDIRECT("S"&amp;(ROW()+12*(($AO1752-1)*3+$AP1752)-ROW())/12+5),AR1752)</f>
        <v>0</v>
      </c>
      <c r="AT1752" s="306">
        <f ca="1">IF($AQ1752=1,IF(INDIRECT(ADDRESS(($AO1752-1)*3+$AP1752+5,$AQ1752+20))="",0,INDIRECT(ADDRESS(($AO1752-1)*3+$AP1752+5,$AQ1752+20))),IF(INDIRECT(ADDRESS(($AO1752-1)*3+$AP1752+5,$AQ1752+20))="",0,IF(COUNTIF(INDIRECT(ADDRESS(($AO1752-1)*36+($AP1752-1)*12+6,COLUMN())):INDIRECT(ADDRESS(($AO1752-1)*36+($AP1752-1)*12+$AQ1752+4,COLUMN())),INDIRECT(ADDRESS(($AO1752-1)*3+$AP1752+5,$AQ1752+20)))&gt;=1,0,INDIRECT(ADDRESS(($AO1752-1)*3+$AP1752+5,$AQ1752+20)))))</f>
        <v>0</v>
      </c>
      <c r="AU1752" s="304">
        <f ca="1">COUNTIF(INDIRECT("U"&amp;(ROW()+12*(($AO1752-1)*3+$AP1752)-ROW())/12+5):INDIRECT("AF"&amp;(ROW()+12*(($AO1752-1)*3+$AP1752)-ROW())/12+5),AT1752)</f>
        <v>0</v>
      </c>
      <c r="AV1752" s="304">
        <f ca="1">IF(AND(AR1752+AT1752&gt;0,AS1752+AU1752&gt;0),COUNTIF(AV$6:AV1751,"&gt;0")+1,0)</f>
        <v>0</v>
      </c>
    </row>
    <row r="1753" spans="41:48" x14ac:dyDescent="0.15">
      <c r="AO1753" s="304">
        <v>49</v>
      </c>
      <c r="AP1753" s="304">
        <v>2</v>
      </c>
      <c r="AQ1753" s="304">
        <v>8</v>
      </c>
      <c r="AR1753" s="306">
        <f ca="1">IF($AQ1753=1,IF(INDIRECT(ADDRESS(($AO1753-1)*3+$AP1753+5,$AQ1753+7))="",0,INDIRECT(ADDRESS(($AO1753-1)*3+$AP1753+5,$AQ1753+7))),IF(INDIRECT(ADDRESS(($AO1753-1)*3+$AP1753+5,$AQ1753+7))="",0,IF(COUNTIF(INDIRECT(ADDRESS(($AO1753-1)*36+($AP1753-1)*12+6,COLUMN())):INDIRECT(ADDRESS(($AO1753-1)*36+($AP1753-1)*12+$AQ1753+4,COLUMN())),INDIRECT(ADDRESS(($AO1753-1)*3+$AP1753+5,$AQ1753+7)))&gt;=1,0,INDIRECT(ADDRESS(($AO1753-1)*3+$AP1753+5,$AQ1753+7)))))</f>
        <v>0</v>
      </c>
      <c r="AS1753" s="304">
        <f ca="1">COUNTIF(INDIRECT("H"&amp;(ROW()+12*(($AO1753-1)*3+$AP1753)-ROW())/12+5):INDIRECT("S"&amp;(ROW()+12*(($AO1753-1)*3+$AP1753)-ROW())/12+5),AR1753)</f>
        <v>0</v>
      </c>
      <c r="AT1753" s="306">
        <f ca="1">IF($AQ1753=1,IF(INDIRECT(ADDRESS(($AO1753-1)*3+$AP1753+5,$AQ1753+20))="",0,INDIRECT(ADDRESS(($AO1753-1)*3+$AP1753+5,$AQ1753+20))),IF(INDIRECT(ADDRESS(($AO1753-1)*3+$AP1753+5,$AQ1753+20))="",0,IF(COUNTIF(INDIRECT(ADDRESS(($AO1753-1)*36+($AP1753-1)*12+6,COLUMN())):INDIRECT(ADDRESS(($AO1753-1)*36+($AP1753-1)*12+$AQ1753+4,COLUMN())),INDIRECT(ADDRESS(($AO1753-1)*3+$AP1753+5,$AQ1753+20)))&gt;=1,0,INDIRECT(ADDRESS(($AO1753-1)*3+$AP1753+5,$AQ1753+20)))))</f>
        <v>0</v>
      </c>
      <c r="AU1753" s="304">
        <f ca="1">COUNTIF(INDIRECT("U"&amp;(ROW()+12*(($AO1753-1)*3+$AP1753)-ROW())/12+5):INDIRECT("AF"&amp;(ROW()+12*(($AO1753-1)*3+$AP1753)-ROW())/12+5),AT1753)</f>
        <v>0</v>
      </c>
      <c r="AV1753" s="304">
        <f ca="1">IF(AND(AR1753+AT1753&gt;0,AS1753+AU1753&gt;0),COUNTIF(AV$6:AV1752,"&gt;0")+1,0)</f>
        <v>0</v>
      </c>
    </row>
    <row r="1754" spans="41:48" x14ac:dyDescent="0.15">
      <c r="AO1754" s="304">
        <v>49</v>
      </c>
      <c r="AP1754" s="304">
        <v>2</v>
      </c>
      <c r="AQ1754" s="304">
        <v>9</v>
      </c>
      <c r="AR1754" s="306">
        <f ca="1">IF($AQ1754=1,IF(INDIRECT(ADDRESS(($AO1754-1)*3+$AP1754+5,$AQ1754+7))="",0,INDIRECT(ADDRESS(($AO1754-1)*3+$AP1754+5,$AQ1754+7))),IF(INDIRECT(ADDRESS(($AO1754-1)*3+$AP1754+5,$AQ1754+7))="",0,IF(COUNTIF(INDIRECT(ADDRESS(($AO1754-1)*36+($AP1754-1)*12+6,COLUMN())):INDIRECT(ADDRESS(($AO1754-1)*36+($AP1754-1)*12+$AQ1754+4,COLUMN())),INDIRECT(ADDRESS(($AO1754-1)*3+$AP1754+5,$AQ1754+7)))&gt;=1,0,INDIRECT(ADDRESS(($AO1754-1)*3+$AP1754+5,$AQ1754+7)))))</f>
        <v>0</v>
      </c>
      <c r="AS1754" s="304">
        <f ca="1">COUNTIF(INDIRECT("H"&amp;(ROW()+12*(($AO1754-1)*3+$AP1754)-ROW())/12+5):INDIRECT("S"&amp;(ROW()+12*(($AO1754-1)*3+$AP1754)-ROW())/12+5),AR1754)</f>
        <v>0</v>
      </c>
      <c r="AT1754" s="306">
        <f ca="1">IF($AQ1754=1,IF(INDIRECT(ADDRESS(($AO1754-1)*3+$AP1754+5,$AQ1754+20))="",0,INDIRECT(ADDRESS(($AO1754-1)*3+$AP1754+5,$AQ1754+20))),IF(INDIRECT(ADDRESS(($AO1754-1)*3+$AP1754+5,$AQ1754+20))="",0,IF(COUNTIF(INDIRECT(ADDRESS(($AO1754-1)*36+($AP1754-1)*12+6,COLUMN())):INDIRECT(ADDRESS(($AO1754-1)*36+($AP1754-1)*12+$AQ1754+4,COLUMN())),INDIRECT(ADDRESS(($AO1754-1)*3+$AP1754+5,$AQ1754+20)))&gt;=1,0,INDIRECT(ADDRESS(($AO1754-1)*3+$AP1754+5,$AQ1754+20)))))</f>
        <v>0</v>
      </c>
      <c r="AU1754" s="304">
        <f ca="1">COUNTIF(INDIRECT("U"&amp;(ROW()+12*(($AO1754-1)*3+$AP1754)-ROW())/12+5):INDIRECT("AF"&amp;(ROW()+12*(($AO1754-1)*3+$AP1754)-ROW())/12+5),AT1754)</f>
        <v>0</v>
      </c>
      <c r="AV1754" s="304">
        <f ca="1">IF(AND(AR1754+AT1754&gt;0,AS1754+AU1754&gt;0),COUNTIF(AV$6:AV1753,"&gt;0")+1,0)</f>
        <v>0</v>
      </c>
    </row>
    <row r="1755" spans="41:48" x14ac:dyDescent="0.15">
      <c r="AO1755" s="304">
        <v>49</v>
      </c>
      <c r="AP1755" s="304">
        <v>2</v>
      </c>
      <c r="AQ1755" s="304">
        <v>10</v>
      </c>
      <c r="AR1755" s="306">
        <f ca="1">IF($AQ1755=1,IF(INDIRECT(ADDRESS(($AO1755-1)*3+$AP1755+5,$AQ1755+7))="",0,INDIRECT(ADDRESS(($AO1755-1)*3+$AP1755+5,$AQ1755+7))),IF(INDIRECT(ADDRESS(($AO1755-1)*3+$AP1755+5,$AQ1755+7))="",0,IF(COUNTIF(INDIRECT(ADDRESS(($AO1755-1)*36+($AP1755-1)*12+6,COLUMN())):INDIRECT(ADDRESS(($AO1755-1)*36+($AP1755-1)*12+$AQ1755+4,COLUMN())),INDIRECT(ADDRESS(($AO1755-1)*3+$AP1755+5,$AQ1755+7)))&gt;=1,0,INDIRECT(ADDRESS(($AO1755-1)*3+$AP1755+5,$AQ1755+7)))))</f>
        <v>0</v>
      </c>
      <c r="AS1755" s="304">
        <f ca="1">COUNTIF(INDIRECT("H"&amp;(ROW()+12*(($AO1755-1)*3+$AP1755)-ROW())/12+5):INDIRECT("S"&amp;(ROW()+12*(($AO1755-1)*3+$AP1755)-ROW())/12+5),AR1755)</f>
        <v>0</v>
      </c>
      <c r="AT1755" s="306">
        <f ca="1">IF($AQ1755=1,IF(INDIRECT(ADDRESS(($AO1755-1)*3+$AP1755+5,$AQ1755+20))="",0,INDIRECT(ADDRESS(($AO1755-1)*3+$AP1755+5,$AQ1755+20))),IF(INDIRECT(ADDRESS(($AO1755-1)*3+$AP1755+5,$AQ1755+20))="",0,IF(COUNTIF(INDIRECT(ADDRESS(($AO1755-1)*36+($AP1755-1)*12+6,COLUMN())):INDIRECT(ADDRESS(($AO1755-1)*36+($AP1755-1)*12+$AQ1755+4,COLUMN())),INDIRECT(ADDRESS(($AO1755-1)*3+$AP1755+5,$AQ1755+20)))&gt;=1,0,INDIRECT(ADDRESS(($AO1755-1)*3+$AP1755+5,$AQ1755+20)))))</f>
        <v>0</v>
      </c>
      <c r="AU1755" s="304">
        <f ca="1">COUNTIF(INDIRECT("U"&amp;(ROW()+12*(($AO1755-1)*3+$AP1755)-ROW())/12+5):INDIRECT("AF"&amp;(ROW()+12*(($AO1755-1)*3+$AP1755)-ROW())/12+5),AT1755)</f>
        <v>0</v>
      </c>
      <c r="AV1755" s="304">
        <f ca="1">IF(AND(AR1755+AT1755&gt;0,AS1755+AU1755&gt;0),COUNTIF(AV$6:AV1754,"&gt;0")+1,0)</f>
        <v>0</v>
      </c>
    </row>
    <row r="1756" spans="41:48" x14ac:dyDescent="0.15">
      <c r="AO1756" s="304">
        <v>49</v>
      </c>
      <c r="AP1756" s="304">
        <v>2</v>
      </c>
      <c r="AQ1756" s="304">
        <v>11</v>
      </c>
      <c r="AR1756" s="306">
        <f ca="1">IF($AQ1756=1,IF(INDIRECT(ADDRESS(($AO1756-1)*3+$AP1756+5,$AQ1756+7))="",0,INDIRECT(ADDRESS(($AO1756-1)*3+$AP1756+5,$AQ1756+7))),IF(INDIRECT(ADDRESS(($AO1756-1)*3+$AP1756+5,$AQ1756+7))="",0,IF(COUNTIF(INDIRECT(ADDRESS(($AO1756-1)*36+($AP1756-1)*12+6,COLUMN())):INDIRECT(ADDRESS(($AO1756-1)*36+($AP1756-1)*12+$AQ1756+4,COLUMN())),INDIRECT(ADDRESS(($AO1756-1)*3+$AP1756+5,$AQ1756+7)))&gt;=1,0,INDIRECT(ADDRESS(($AO1756-1)*3+$AP1756+5,$AQ1756+7)))))</f>
        <v>0</v>
      </c>
      <c r="AS1756" s="304">
        <f ca="1">COUNTIF(INDIRECT("H"&amp;(ROW()+12*(($AO1756-1)*3+$AP1756)-ROW())/12+5):INDIRECT("S"&amp;(ROW()+12*(($AO1756-1)*3+$AP1756)-ROW())/12+5),AR1756)</f>
        <v>0</v>
      </c>
      <c r="AT1756" s="306">
        <f ca="1">IF($AQ1756=1,IF(INDIRECT(ADDRESS(($AO1756-1)*3+$AP1756+5,$AQ1756+20))="",0,INDIRECT(ADDRESS(($AO1756-1)*3+$AP1756+5,$AQ1756+20))),IF(INDIRECT(ADDRESS(($AO1756-1)*3+$AP1756+5,$AQ1756+20))="",0,IF(COUNTIF(INDIRECT(ADDRESS(($AO1756-1)*36+($AP1756-1)*12+6,COLUMN())):INDIRECT(ADDRESS(($AO1756-1)*36+($AP1756-1)*12+$AQ1756+4,COLUMN())),INDIRECT(ADDRESS(($AO1756-1)*3+$AP1756+5,$AQ1756+20)))&gt;=1,0,INDIRECT(ADDRESS(($AO1756-1)*3+$AP1756+5,$AQ1756+20)))))</f>
        <v>0</v>
      </c>
      <c r="AU1756" s="304">
        <f ca="1">COUNTIF(INDIRECT("U"&amp;(ROW()+12*(($AO1756-1)*3+$AP1756)-ROW())/12+5):INDIRECT("AF"&amp;(ROW()+12*(($AO1756-1)*3+$AP1756)-ROW())/12+5),AT1756)</f>
        <v>0</v>
      </c>
      <c r="AV1756" s="304">
        <f ca="1">IF(AND(AR1756+AT1756&gt;0,AS1756+AU1756&gt;0),COUNTIF(AV$6:AV1755,"&gt;0")+1,0)</f>
        <v>0</v>
      </c>
    </row>
    <row r="1757" spans="41:48" x14ac:dyDescent="0.15">
      <c r="AO1757" s="304">
        <v>49</v>
      </c>
      <c r="AP1757" s="304">
        <v>2</v>
      </c>
      <c r="AQ1757" s="304">
        <v>12</v>
      </c>
      <c r="AR1757" s="306">
        <f ca="1">IF($AQ1757=1,IF(INDIRECT(ADDRESS(($AO1757-1)*3+$AP1757+5,$AQ1757+7))="",0,INDIRECT(ADDRESS(($AO1757-1)*3+$AP1757+5,$AQ1757+7))),IF(INDIRECT(ADDRESS(($AO1757-1)*3+$AP1757+5,$AQ1757+7))="",0,IF(COUNTIF(INDIRECT(ADDRESS(($AO1757-1)*36+($AP1757-1)*12+6,COLUMN())):INDIRECT(ADDRESS(($AO1757-1)*36+($AP1757-1)*12+$AQ1757+4,COLUMN())),INDIRECT(ADDRESS(($AO1757-1)*3+$AP1757+5,$AQ1757+7)))&gt;=1,0,INDIRECT(ADDRESS(($AO1757-1)*3+$AP1757+5,$AQ1757+7)))))</f>
        <v>0</v>
      </c>
      <c r="AS1757" s="304">
        <f ca="1">COUNTIF(INDIRECT("H"&amp;(ROW()+12*(($AO1757-1)*3+$AP1757)-ROW())/12+5):INDIRECT("S"&amp;(ROW()+12*(($AO1757-1)*3+$AP1757)-ROW())/12+5),AR1757)</f>
        <v>0</v>
      </c>
      <c r="AT1757" s="306">
        <f ca="1">IF($AQ1757=1,IF(INDIRECT(ADDRESS(($AO1757-1)*3+$AP1757+5,$AQ1757+20))="",0,INDIRECT(ADDRESS(($AO1757-1)*3+$AP1757+5,$AQ1757+20))),IF(INDIRECT(ADDRESS(($AO1757-1)*3+$AP1757+5,$AQ1757+20))="",0,IF(COUNTIF(INDIRECT(ADDRESS(($AO1757-1)*36+($AP1757-1)*12+6,COLUMN())):INDIRECT(ADDRESS(($AO1757-1)*36+($AP1757-1)*12+$AQ1757+4,COLUMN())),INDIRECT(ADDRESS(($AO1757-1)*3+$AP1757+5,$AQ1757+20)))&gt;=1,0,INDIRECT(ADDRESS(($AO1757-1)*3+$AP1757+5,$AQ1757+20)))))</f>
        <v>0</v>
      </c>
      <c r="AU1757" s="304">
        <f ca="1">COUNTIF(INDIRECT("U"&amp;(ROW()+12*(($AO1757-1)*3+$AP1757)-ROW())/12+5):INDIRECT("AF"&amp;(ROW()+12*(($AO1757-1)*3+$AP1757)-ROW())/12+5),AT1757)</f>
        <v>0</v>
      </c>
      <c r="AV1757" s="304">
        <f ca="1">IF(AND(AR1757+AT1757&gt;0,AS1757+AU1757&gt;0),COUNTIF(AV$6:AV1756,"&gt;0")+1,0)</f>
        <v>0</v>
      </c>
    </row>
    <row r="1758" spans="41:48" x14ac:dyDescent="0.15">
      <c r="AO1758" s="304">
        <v>49</v>
      </c>
      <c r="AP1758" s="304">
        <v>3</v>
      </c>
      <c r="AQ1758" s="304">
        <v>1</v>
      </c>
      <c r="AR1758" s="306">
        <f ca="1">IF($AQ1758=1,IF(INDIRECT(ADDRESS(($AO1758-1)*3+$AP1758+5,$AQ1758+7))="",0,INDIRECT(ADDRESS(($AO1758-1)*3+$AP1758+5,$AQ1758+7))),IF(INDIRECT(ADDRESS(($AO1758-1)*3+$AP1758+5,$AQ1758+7))="",0,IF(COUNTIF(INDIRECT(ADDRESS(($AO1758-1)*36+($AP1758-1)*12+6,COLUMN())):INDIRECT(ADDRESS(($AO1758-1)*36+($AP1758-1)*12+$AQ1758+4,COLUMN())),INDIRECT(ADDRESS(($AO1758-1)*3+$AP1758+5,$AQ1758+7)))&gt;=1,0,INDIRECT(ADDRESS(($AO1758-1)*3+$AP1758+5,$AQ1758+7)))))</f>
        <v>0</v>
      </c>
      <c r="AS1758" s="304">
        <f ca="1">COUNTIF(INDIRECT("H"&amp;(ROW()+12*(($AO1758-1)*3+$AP1758)-ROW())/12+5):INDIRECT("S"&amp;(ROW()+12*(($AO1758-1)*3+$AP1758)-ROW())/12+5),AR1758)</f>
        <v>0</v>
      </c>
      <c r="AT1758" s="306">
        <f ca="1">IF($AQ1758=1,IF(INDIRECT(ADDRESS(($AO1758-1)*3+$AP1758+5,$AQ1758+20))="",0,INDIRECT(ADDRESS(($AO1758-1)*3+$AP1758+5,$AQ1758+20))),IF(INDIRECT(ADDRESS(($AO1758-1)*3+$AP1758+5,$AQ1758+20))="",0,IF(COUNTIF(INDIRECT(ADDRESS(($AO1758-1)*36+($AP1758-1)*12+6,COLUMN())):INDIRECT(ADDRESS(($AO1758-1)*36+($AP1758-1)*12+$AQ1758+4,COLUMN())),INDIRECT(ADDRESS(($AO1758-1)*3+$AP1758+5,$AQ1758+20)))&gt;=1,0,INDIRECT(ADDRESS(($AO1758-1)*3+$AP1758+5,$AQ1758+20)))))</f>
        <v>0</v>
      </c>
      <c r="AU1758" s="304">
        <f ca="1">COUNTIF(INDIRECT("U"&amp;(ROW()+12*(($AO1758-1)*3+$AP1758)-ROW())/12+5):INDIRECT("AF"&amp;(ROW()+12*(($AO1758-1)*3+$AP1758)-ROW())/12+5),AT1758)</f>
        <v>0</v>
      </c>
      <c r="AV1758" s="304">
        <f ca="1">IF(AND(AR1758+AT1758&gt;0,AS1758+AU1758&gt;0),COUNTIF(AV$6:AV1757,"&gt;0")+1,0)</f>
        <v>0</v>
      </c>
    </row>
    <row r="1759" spans="41:48" x14ac:dyDescent="0.15">
      <c r="AO1759" s="304">
        <v>49</v>
      </c>
      <c r="AP1759" s="304">
        <v>3</v>
      </c>
      <c r="AQ1759" s="304">
        <v>2</v>
      </c>
      <c r="AR1759" s="306">
        <f ca="1">IF($AQ1759=1,IF(INDIRECT(ADDRESS(($AO1759-1)*3+$AP1759+5,$AQ1759+7))="",0,INDIRECT(ADDRESS(($AO1759-1)*3+$AP1759+5,$AQ1759+7))),IF(INDIRECT(ADDRESS(($AO1759-1)*3+$AP1759+5,$AQ1759+7))="",0,IF(COUNTIF(INDIRECT(ADDRESS(($AO1759-1)*36+($AP1759-1)*12+6,COLUMN())):INDIRECT(ADDRESS(($AO1759-1)*36+($AP1759-1)*12+$AQ1759+4,COLUMN())),INDIRECT(ADDRESS(($AO1759-1)*3+$AP1759+5,$AQ1759+7)))&gt;=1,0,INDIRECT(ADDRESS(($AO1759-1)*3+$AP1759+5,$AQ1759+7)))))</f>
        <v>0</v>
      </c>
      <c r="AS1759" s="304">
        <f ca="1">COUNTIF(INDIRECT("H"&amp;(ROW()+12*(($AO1759-1)*3+$AP1759)-ROW())/12+5):INDIRECT("S"&amp;(ROW()+12*(($AO1759-1)*3+$AP1759)-ROW())/12+5),AR1759)</f>
        <v>0</v>
      </c>
      <c r="AT1759" s="306">
        <f ca="1">IF($AQ1759=1,IF(INDIRECT(ADDRESS(($AO1759-1)*3+$AP1759+5,$AQ1759+20))="",0,INDIRECT(ADDRESS(($AO1759-1)*3+$AP1759+5,$AQ1759+20))),IF(INDIRECT(ADDRESS(($AO1759-1)*3+$AP1759+5,$AQ1759+20))="",0,IF(COUNTIF(INDIRECT(ADDRESS(($AO1759-1)*36+($AP1759-1)*12+6,COLUMN())):INDIRECT(ADDRESS(($AO1759-1)*36+($AP1759-1)*12+$AQ1759+4,COLUMN())),INDIRECT(ADDRESS(($AO1759-1)*3+$AP1759+5,$AQ1759+20)))&gt;=1,0,INDIRECT(ADDRESS(($AO1759-1)*3+$AP1759+5,$AQ1759+20)))))</f>
        <v>0</v>
      </c>
      <c r="AU1759" s="304">
        <f ca="1">COUNTIF(INDIRECT("U"&amp;(ROW()+12*(($AO1759-1)*3+$AP1759)-ROW())/12+5):INDIRECT("AF"&amp;(ROW()+12*(($AO1759-1)*3+$AP1759)-ROW())/12+5),AT1759)</f>
        <v>0</v>
      </c>
      <c r="AV1759" s="304">
        <f ca="1">IF(AND(AR1759+AT1759&gt;0,AS1759+AU1759&gt;0),COUNTIF(AV$6:AV1758,"&gt;0")+1,0)</f>
        <v>0</v>
      </c>
    </row>
    <row r="1760" spans="41:48" x14ac:dyDescent="0.15">
      <c r="AO1760" s="304">
        <v>49</v>
      </c>
      <c r="AP1760" s="304">
        <v>3</v>
      </c>
      <c r="AQ1760" s="304">
        <v>3</v>
      </c>
      <c r="AR1760" s="306">
        <f ca="1">IF($AQ1760=1,IF(INDIRECT(ADDRESS(($AO1760-1)*3+$AP1760+5,$AQ1760+7))="",0,INDIRECT(ADDRESS(($AO1760-1)*3+$AP1760+5,$AQ1760+7))),IF(INDIRECT(ADDRESS(($AO1760-1)*3+$AP1760+5,$AQ1760+7))="",0,IF(COUNTIF(INDIRECT(ADDRESS(($AO1760-1)*36+($AP1760-1)*12+6,COLUMN())):INDIRECT(ADDRESS(($AO1760-1)*36+($AP1760-1)*12+$AQ1760+4,COLUMN())),INDIRECT(ADDRESS(($AO1760-1)*3+$AP1760+5,$AQ1760+7)))&gt;=1,0,INDIRECT(ADDRESS(($AO1760-1)*3+$AP1760+5,$AQ1760+7)))))</f>
        <v>0</v>
      </c>
      <c r="AS1760" s="304">
        <f ca="1">COUNTIF(INDIRECT("H"&amp;(ROW()+12*(($AO1760-1)*3+$AP1760)-ROW())/12+5):INDIRECT("S"&amp;(ROW()+12*(($AO1760-1)*3+$AP1760)-ROW())/12+5),AR1760)</f>
        <v>0</v>
      </c>
      <c r="AT1760" s="306">
        <f ca="1">IF($AQ1760=1,IF(INDIRECT(ADDRESS(($AO1760-1)*3+$AP1760+5,$AQ1760+20))="",0,INDIRECT(ADDRESS(($AO1760-1)*3+$AP1760+5,$AQ1760+20))),IF(INDIRECT(ADDRESS(($AO1760-1)*3+$AP1760+5,$AQ1760+20))="",0,IF(COUNTIF(INDIRECT(ADDRESS(($AO1760-1)*36+($AP1760-1)*12+6,COLUMN())):INDIRECT(ADDRESS(($AO1760-1)*36+($AP1760-1)*12+$AQ1760+4,COLUMN())),INDIRECT(ADDRESS(($AO1760-1)*3+$AP1760+5,$AQ1760+20)))&gt;=1,0,INDIRECT(ADDRESS(($AO1760-1)*3+$AP1760+5,$AQ1760+20)))))</f>
        <v>0</v>
      </c>
      <c r="AU1760" s="304">
        <f ca="1">COUNTIF(INDIRECT("U"&amp;(ROW()+12*(($AO1760-1)*3+$AP1760)-ROW())/12+5):INDIRECT("AF"&amp;(ROW()+12*(($AO1760-1)*3+$AP1760)-ROW())/12+5),AT1760)</f>
        <v>0</v>
      </c>
      <c r="AV1760" s="304">
        <f ca="1">IF(AND(AR1760+AT1760&gt;0,AS1760+AU1760&gt;0),COUNTIF(AV$6:AV1759,"&gt;0")+1,0)</f>
        <v>0</v>
      </c>
    </row>
    <row r="1761" spans="41:48" x14ac:dyDescent="0.15">
      <c r="AO1761" s="304">
        <v>49</v>
      </c>
      <c r="AP1761" s="304">
        <v>3</v>
      </c>
      <c r="AQ1761" s="304">
        <v>4</v>
      </c>
      <c r="AR1761" s="306">
        <f ca="1">IF($AQ1761=1,IF(INDIRECT(ADDRESS(($AO1761-1)*3+$AP1761+5,$AQ1761+7))="",0,INDIRECT(ADDRESS(($AO1761-1)*3+$AP1761+5,$AQ1761+7))),IF(INDIRECT(ADDRESS(($AO1761-1)*3+$AP1761+5,$AQ1761+7))="",0,IF(COUNTIF(INDIRECT(ADDRESS(($AO1761-1)*36+($AP1761-1)*12+6,COLUMN())):INDIRECT(ADDRESS(($AO1761-1)*36+($AP1761-1)*12+$AQ1761+4,COLUMN())),INDIRECT(ADDRESS(($AO1761-1)*3+$AP1761+5,$AQ1761+7)))&gt;=1,0,INDIRECT(ADDRESS(($AO1761-1)*3+$AP1761+5,$AQ1761+7)))))</f>
        <v>0</v>
      </c>
      <c r="AS1761" s="304">
        <f ca="1">COUNTIF(INDIRECT("H"&amp;(ROW()+12*(($AO1761-1)*3+$AP1761)-ROW())/12+5):INDIRECT("S"&amp;(ROW()+12*(($AO1761-1)*3+$AP1761)-ROW())/12+5),AR1761)</f>
        <v>0</v>
      </c>
      <c r="AT1761" s="306">
        <f ca="1">IF($AQ1761=1,IF(INDIRECT(ADDRESS(($AO1761-1)*3+$AP1761+5,$AQ1761+20))="",0,INDIRECT(ADDRESS(($AO1761-1)*3+$AP1761+5,$AQ1761+20))),IF(INDIRECT(ADDRESS(($AO1761-1)*3+$AP1761+5,$AQ1761+20))="",0,IF(COUNTIF(INDIRECT(ADDRESS(($AO1761-1)*36+($AP1761-1)*12+6,COLUMN())):INDIRECT(ADDRESS(($AO1761-1)*36+($AP1761-1)*12+$AQ1761+4,COLUMN())),INDIRECT(ADDRESS(($AO1761-1)*3+$AP1761+5,$AQ1761+20)))&gt;=1,0,INDIRECT(ADDRESS(($AO1761-1)*3+$AP1761+5,$AQ1761+20)))))</f>
        <v>0</v>
      </c>
      <c r="AU1761" s="304">
        <f ca="1">COUNTIF(INDIRECT("U"&amp;(ROW()+12*(($AO1761-1)*3+$AP1761)-ROW())/12+5):INDIRECT("AF"&amp;(ROW()+12*(($AO1761-1)*3+$AP1761)-ROW())/12+5),AT1761)</f>
        <v>0</v>
      </c>
      <c r="AV1761" s="304">
        <f ca="1">IF(AND(AR1761+AT1761&gt;0,AS1761+AU1761&gt;0),COUNTIF(AV$6:AV1760,"&gt;0")+1,0)</f>
        <v>0</v>
      </c>
    </row>
    <row r="1762" spans="41:48" x14ac:dyDescent="0.15">
      <c r="AO1762" s="304">
        <v>49</v>
      </c>
      <c r="AP1762" s="304">
        <v>3</v>
      </c>
      <c r="AQ1762" s="304">
        <v>5</v>
      </c>
      <c r="AR1762" s="306">
        <f ca="1">IF($AQ1762=1,IF(INDIRECT(ADDRESS(($AO1762-1)*3+$AP1762+5,$AQ1762+7))="",0,INDIRECT(ADDRESS(($AO1762-1)*3+$AP1762+5,$AQ1762+7))),IF(INDIRECT(ADDRESS(($AO1762-1)*3+$AP1762+5,$AQ1762+7))="",0,IF(COUNTIF(INDIRECT(ADDRESS(($AO1762-1)*36+($AP1762-1)*12+6,COLUMN())):INDIRECT(ADDRESS(($AO1762-1)*36+($AP1762-1)*12+$AQ1762+4,COLUMN())),INDIRECT(ADDRESS(($AO1762-1)*3+$AP1762+5,$AQ1762+7)))&gt;=1,0,INDIRECT(ADDRESS(($AO1762-1)*3+$AP1762+5,$AQ1762+7)))))</f>
        <v>0</v>
      </c>
      <c r="AS1762" s="304">
        <f ca="1">COUNTIF(INDIRECT("H"&amp;(ROW()+12*(($AO1762-1)*3+$AP1762)-ROW())/12+5):INDIRECT("S"&amp;(ROW()+12*(($AO1762-1)*3+$AP1762)-ROW())/12+5),AR1762)</f>
        <v>0</v>
      </c>
      <c r="AT1762" s="306">
        <f ca="1">IF($AQ1762=1,IF(INDIRECT(ADDRESS(($AO1762-1)*3+$AP1762+5,$AQ1762+20))="",0,INDIRECT(ADDRESS(($AO1762-1)*3+$AP1762+5,$AQ1762+20))),IF(INDIRECT(ADDRESS(($AO1762-1)*3+$AP1762+5,$AQ1762+20))="",0,IF(COUNTIF(INDIRECT(ADDRESS(($AO1762-1)*36+($AP1762-1)*12+6,COLUMN())):INDIRECT(ADDRESS(($AO1762-1)*36+($AP1762-1)*12+$AQ1762+4,COLUMN())),INDIRECT(ADDRESS(($AO1762-1)*3+$AP1762+5,$AQ1762+20)))&gt;=1,0,INDIRECT(ADDRESS(($AO1762-1)*3+$AP1762+5,$AQ1762+20)))))</f>
        <v>0</v>
      </c>
      <c r="AU1762" s="304">
        <f ca="1">COUNTIF(INDIRECT("U"&amp;(ROW()+12*(($AO1762-1)*3+$AP1762)-ROW())/12+5):INDIRECT("AF"&amp;(ROW()+12*(($AO1762-1)*3+$AP1762)-ROW())/12+5),AT1762)</f>
        <v>0</v>
      </c>
      <c r="AV1762" s="304">
        <f ca="1">IF(AND(AR1762+AT1762&gt;0,AS1762+AU1762&gt;0),COUNTIF(AV$6:AV1761,"&gt;0")+1,0)</f>
        <v>0</v>
      </c>
    </row>
    <row r="1763" spans="41:48" x14ac:dyDescent="0.15">
      <c r="AO1763" s="304">
        <v>49</v>
      </c>
      <c r="AP1763" s="304">
        <v>3</v>
      </c>
      <c r="AQ1763" s="304">
        <v>6</v>
      </c>
      <c r="AR1763" s="306">
        <f ca="1">IF($AQ1763=1,IF(INDIRECT(ADDRESS(($AO1763-1)*3+$AP1763+5,$AQ1763+7))="",0,INDIRECT(ADDRESS(($AO1763-1)*3+$AP1763+5,$AQ1763+7))),IF(INDIRECT(ADDRESS(($AO1763-1)*3+$AP1763+5,$AQ1763+7))="",0,IF(COUNTIF(INDIRECT(ADDRESS(($AO1763-1)*36+($AP1763-1)*12+6,COLUMN())):INDIRECT(ADDRESS(($AO1763-1)*36+($AP1763-1)*12+$AQ1763+4,COLUMN())),INDIRECT(ADDRESS(($AO1763-1)*3+$AP1763+5,$AQ1763+7)))&gt;=1,0,INDIRECT(ADDRESS(($AO1763-1)*3+$AP1763+5,$AQ1763+7)))))</f>
        <v>0</v>
      </c>
      <c r="AS1763" s="304">
        <f ca="1">COUNTIF(INDIRECT("H"&amp;(ROW()+12*(($AO1763-1)*3+$AP1763)-ROW())/12+5):INDIRECT("S"&amp;(ROW()+12*(($AO1763-1)*3+$AP1763)-ROW())/12+5),AR1763)</f>
        <v>0</v>
      </c>
      <c r="AT1763" s="306">
        <f ca="1">IF($AQ1763=1,IF(INDIRECT(ADDRESS(($AO1763-1)*3+$AP1763+5,$AQ1763+20))="",0,INDIRECT(ADDRESS(($AO1763-1)*3+$AP1763+5,$AQ1763+20))),IF(INDIRECT(ADDRESS(($AO1763-1)*3+$AP1763+5,$AQ1763+20))="",0,IF(COUNTIF(INDIRECT(ADDRESS(($AO1763-1)*36+($AP1763-1)*12+6,COLUMN())):INDIRECT(ADDRESS(($AO1763-1)*36+($AP1763-1)*12+$AQ1763+4,COLUMN())),INDIRECT(ADDRESS(($AO1763-1)*3+$AP1763+5,$AQ1763+20)))&gt;=1,0,INDIRECT(ADDRESS(($AO1763-1)*3+$AP1763+5,$AQ1763+20)))))</f>
        <v>0</v>
      </c>
      <c r="AU1763" s="304">
        <f ca="1">COUNTIF(INDIRECT("U"&amp;(ROW()+12*(($AO1763-1)*3+$AP1763)-ROW())/12+5):INDIRECT("AF"&amp;(ROW()+12*(($AO1763-1)*3+$AP1763)-ROW())/12+5),AT1763)</f>
        <v>0</v>
      </c>
      <c r="AV1763" s="304">
        <f ca="1">IF(AND(AR1763+AT1763&gt;0,AS1763+AU1763&gt;0),COUNTIF(AV$6:AV1762,"&gt;0")+1,0)</f>
        <v>0</v>
      </c>
    </row>
    <row r="1764" spans="41:48" x14ac:dyDescent="0.15">
      <c r="AO1764" s="304">
        <v>49</v>
      </c>
      <c r="AP1764" s="304">
        <v>3</v>
      </c>
      <c r="AQ1764" s="304">
        <v>7</v>
      </c>
      <c r="AR1764" s="306">
        <f ca="1">IF($AQ1764=1,IF(INDIRECT(ADDRESS(($AO1764-1)*3+$AP1764+5,$AQ1764+7))="",0,INDIRECT(ADDRESS(($AO1764-1)*3+$AP1764+5,$AQ1764+7))),IF(INDIRECT(ADDRESS(($AO1764-1)*3+$AP1764+5,$AQ1764+7))="",0,IF(COUNTIF(INDIRECT(ADDRESS(($AO1764-1)*36+($AP1764-1)*12+6,COLUMN())):INDIRECT(ADDRESS(($AO1764-1)*36+($AP1764-1)*12+$AQ1764+4,COLUMN())),INDIRECT(ADDRESS(($AO1764-1)*3+$AP1764+5,$AQ1764+7)))&gt;=1,0,INDIRECT(ADDRESS(($AO1764-1)*3+$AP1764+5,$AQ1764+7)))))</f>
        <v>0</v>
      </c>
      <c r="AS1764" s="304">
        <f ca="1">COUNTIF(INDIRECT("H"&amp;(ROW()+12*(($AO1764-1)*3+$AP1764)-ROW())/12+5):INDIRECT("S"&amp;(ROW()+12*(($AO1764-1)*3+$AP1764)-ROW())/12+5),AR1764)</f>
        <v>0</v>
      </c>
      <c r="AT1764" s="306">
        <f ca="1">IF($AQ1764=1,IF(INDIRECT(ADDRESS(($AO1764-1)*3+$AP1764+5,$AQ1764+20))="",0,INDIRECT(ADDRESS(($AO1764-1)*3+$AP1764+5,$AQ1764+20))),IF(INDIRECT(ADDRESS(($AO1764-1)*3+$AP1764+5,$AQ1764+20))="",0,IF(COUNTIF(INDIRECT(ADDRESS(($AO1764-1)*36+($AP1764-1)*12+6,COLUMN())):INDIRECT(ADDRESS(($AO1764-1)*36+($AP1764-1)*12+$AQ1764+4,COLUMN())),INDIRECT(ADDRESS(($AO1764-1)*3+$AP1764+5,$AQ1764+20)))&gt;=1,0,INDIRECT(ADDRESS(($AO1764-1)*3+$AP1764+5,$AQ1764+20)))))</f>
        <v>0</v>
      </c>
      <c r="AU1764" s="304">
        <f ca="1">COUNTIF(INDIRECT("U"&amp;(ROW()+12*(($AO1764-1)*3+$AP1764)-ROW())/12+5):INDIRECT("AF"&amp;(ROW()+12*(($AO1764-1)*3+$AP1764)-ROW())/12+5),AT1764)</f>
        <v>0</v>
      </c>
      <c r="AV1764" s="304">
        <f ca="1">IF(AND(AR1764+AT1764&gt;0,AS1764+AU1764&gt;0),COUNTIF(AV$6:AV1763,"&gt;0")+1,0)</f>
        <v>0</v>
      </c>
    </row>
    <row r="1765" spans="41:48" x14ac:dyDescent="0.15">
      <c r="AO1765" s="304">
        <v>49</v>
      </c>
      <c r="AP1765" s="304">
        <v>3</v>
      </c>
      <c r="AQ1765" s="304">
        <v>8</v>
      </c>
      <c r="AR1765" s="306">
        <f ca="1">IF($AQ1765=1,IF(INDIRECT(ADDRESS(($AO1765-1)*3+$AP1765+5,$AQ1765+7))="",0,INDIRECT(ADDRESS(($AO1765-1)*3+$AP1765+5,$AQ1765+7))),IF(INDIRECT(ADDRESS(($AO1765-1)*3+$AP1765+5,$AQ1765+7))="",0,IF(COUNTIF(INDIRECT(ADDRESS(($AO1765-1)*36+($AP1765-1)*12+6,COLUMN())):INDIRECT(ADDRESS(($AO1765-1)*36+($AP1765-1)*12+$AQ1765+4,COLUMN())),INDIRECT(ADDRESS(($AO1765-1)*3+$AP1765+5,$AQ1765+7)))&gt;=1,0,INDIRECT(ADDRESS(($AO1765-1)*3+$AP1765+5,$AQ1765+7)))))</f>
        <v>0</v>
      </c>
      <c r="AS1765" s="304">
        <f ca="1">COUNTIF(INDIRECT("H"&amp;(ROW()+12*(($AO1765-1)*3+$AP1765)-ROW())/12+5):INDIRECT("S"&amp;(ROW()+12*(($AO1765-1)*3+$AP1765)-ROW())/12+5),AR1765)</f>
        <v>0</v>
      </c>
      <c r="AT1765" s="306">
        <f ca="1">IF($AQ1765=1,IF(INDIRECT(ADDRESS(($AO1765-1)*3+$AP1765+5,$AQ1765+20))="",0,INDIRECT(ADDRESS(($AO1765-1)*3+$AP1765+5,$AQ1765+20))),IF(INDIRECT(ADDRESS(($AO1765-1)*3+$AP1765+5,$AQ1765+20))="",0,IF(COUNTIF(INDIRECT(ADDRESS(($AO1765-1)*36+($AP1765-1)*12+6,COLUMN())):INDIRECT(ADDRESS(($AO1765-1)*36+($AP1765-1)*12+$AQ1765+4,COLUMN())),INDIRECT(ADDRESS(($AO1765-1)*3+$AP1765+5,$AQ1765+20)))&gt;=1,0,INDIRECT(ADDRESS(($AO1765-1)*3+$AP1765+5,$AQ1765+20)))))</f>
        <v>0</v>
      </c>
      <c r="AU1765" s="304">
        <f ca="1">COUNTIF(INDIRECT("U"&amp;(ROW()+12*(($AO1765-1)*3+$AP1765)-ROW())/12+5):INDIRECT("AF"&amp;(ROW()+12*(($AO1765-1)*3+$AP1765)-ROW())/12+5),AT1765)</f>
        <v>0</v>
      </c>
      <c r="AV1765" s="304">
        <f ca="1">IF(AND(AR1765+AT1765&gt;0,AS1765+AU1765&gt;0),COUNTIF(AV$6:AV1764,"&gt;0")+1,0)</f>
        <v>0</v>
      </c>
    </row>
    <row r="1766" spans="41:48" x14ac:dyDescent="0.15">
      <c r="AO1766" s="304">
        <v>49</v>
      </c>
      <c r="AP1766" s="304">
        <v>3</v>
      </c>
      <c r="AQ1766" s="304">
        <v>9</v>
      </c>
      <c r="AR1766" s="306">
        <f ca="1">IF($AQ1766=1,IF(INDIRECT(ADDRESS(($AO1766-1)*3+$AP1766+5,$AQ1766+7))="",0,INDIRECT(ADDRESS(($AO1766-1)*3+$AP1766+5,$AQ1766+7))),IF(INDIRECT(ADDRESS(($AO1766-1)*3+$AP1766+5,$AQ1766+7))="",0,IF(COUNTIF(INDIRECT(ADDRESS(($AO1766-1)*36+($AP1766-1)*12+6,COLUMN())):INDIRECT(ADDRESS(($AO1766-1)*36+($AP1766-1)*12+$AQ1766+4,COLUMN())),INDIRECT(ADDRESS(($AO1766-1)*3+$AP1766+5,$AQ1766+7)))&gt;=1,0,INDIRECT(ADDRESS(($AO1766-1)*3+$AP1766+5,$AQ1766+7)))))</f>
        <v>0</v>
      </c>
      <c r="AS1766" s="304">
        <f ca="1">COUNTIF(INDIRECT("H"&amp;(ROW()+12*(($AO1766-1)*3+$AP1766)-ROW())/12+5):INDIRECT("S"&amp;(ROW()+12*(($AO1766-1)*3+$AP1766)-ROW())/12+5),AR1766)</f>
        <v>0</v>
      </c>
      <c r="AT1766" s="306">
        <f ca="1">IF($AQ1766=1,IF(INDIRECT(ADDRESS(($AO1766-1)*3+$AP1766+5,$AQ1766+20))="",0,INDIRECT(ADDRESS(($AO1766-1)*3+$AP1766+5,$AQ1766+20))),IF(INDIRECT(ADDRESS(($AO1766-1)*3+$AP1766+5,$AQ1766+20))="",0,IF(COUNTIF(INDIRECT(ADDRESS(($AO1766-1)*36+($AP1766-1)*12+6,COLUMN())):INDIRECT(ADDRESS(($AO1766-1)*36+($AP1766-1)*12+$AQ1766+4,COLUMN())),INDIRECT(ADDRESS(($AO1766-1)*3+$AP1766+5,$AQ1766+20)))&gt;=1,0,INDIRECT(ADDRESS(($AO1766-1)*3+$AP1766+5,$AQ1766+20)))))</f>
        <v>0</v>
      </c>
      <c r="AU1766" s="304">
        <f ca="1">COUNTIF(INDIRECT("U"&amp;(ROW()+12*(($AO1766-1)*3+$AP1766)-ROW())/12+5):INDIRECT("AF"&amp;(ROW()+12*(($AO1766-1)*3+$AP1766)-ROW())/12+5),AT1766)</f>
        <v>0</v>
      </c>
      <c r="AV1766" s="304">
        <f ca="1">IF(AND(AR1766+AT1766&gt;0,AS1766+AU1766&gt;0),COUNTIF(AV$6:AV1765,"&gt;0")+1,0)</f>
        <v>0</v>
      </c>
    </row>
    <row r="1767" spans="41:48" x14ac:dyDescent="0.15">
      <c r="AO1767" s="304">
        <v>49</v>
      </c>
      <c r="AP1767" s="304">
        <v>3</v>
      </c>
      <c r="AQ1767" s="304">
        <v>10</v>
      </c>
      <c r="AR1767" s="306">
        <f ca="1">IF($AQ1767=1,IF(INDIRECT(ADDRESS(($AO1767-1)*3+$AP1767+5,$AQ1767+7))="",0,INDIRECT(ADDRESS(($AO1767-1)*3+$AP1767+5,$AQ1767+7))),IF(INDIRECT(ADDRESS(($AO1767-1)*3+$AP1767+5,$AQ1767+7))="",0,IF(COUNTIF(INDIRECT(ADDRESS(($AO1767-1)*36+($AP1767-1)*12+6,COLUMN())):INDIRECT(ADDRESS(($AO1767-1)*36+($AP1767-1)*12+$AQ1767+4,COLUMN())),INDIRECT(ADDRESS(($AO1767-1)*3+$AP1767+5,$AQ1767+7)))&gt;=1,0,INDIRECT(ADDRESS(($AO1767-1)*3+$AP1767+5,$AQ1767+7)))))</f>
        <v>0</v>
      </c>
      <c r="AS1767" s="304">
        <f ca="1">COUNTIF(INDIRECT("H"&amp;(ROW()+12*(($AO1767-1)*3+$AP1767)-ROW())/12+5):INDIRECT("S"&amp;(ROW()+12*(($AO1767-1)*3+$AP1767)-ROW())/12+5),AR1767)</f>
        <v>0</v>
      </c>
      <c r="AT1767" s="306">
        <f ca="1">IF($AQ1767=1,IF(INDIRECT(ADDRESS(($AO1767-1)*3+$AP1767+5,$AQ1767+20))="",0,INDIRECT(ADDRESS(($AO1767-1)*3+$AP1767+5,$AQ1767+20))),IF(INDIRECT(ADDRESS(($AO1767-1)*3+$AP1767+5,$AQ1767+20))="",0,IF(COUNTIF(INDIRECT(ADDRESS(($AO1767-1)*36+($AP1767-1)*12+6,COLUMN())):INDIRECT(ADDRESS(($AO1767-1)*36+($AP1767-1)*12+$AQ1767+4,COLUMN())),INDIRECT(ADDRESS(($AO1767-1)*3+$AP1767+5,$AQ1767+20)))&gt;=1,0,INDIRECT(ADDRESS(($AO1767-1)*3+$AP1767+5,$AQ1767+20)))))</f>
        <v>0</v>
      </c>
      <c r="AU1767" s="304">
        <f ca="1">COUNTIF(INDIRECT("U"&amp;(ROW()+12*(($AO1767-1)*3+$AP1767)-ROW())/12+5):INDIRECT("AF"&amp;(ROW()+12*(($AO1767-1)*3+$AP1767)-ROW())/12+5),AT1767)</f>
        <v>0</v>
      </c>
      <c r="AV1767" s="304">
        <f ca="1">IF(AND(AR1767+AT1767&gt;0,AS1767+AU1767&gt;0),COUNTIF(AV$6:AV1766,"&gt;0")+1,0)</f>
        <v>0</v>
      </c>
    </row>
    <row r="1768" spans="41:48" x14ac:dyDescent="0.15">
      <c r="AO1768" s="304">
        <v>49</v>
      </c>
      <c r="AP1768" s="304">
        <v>3</v>
      </c>
      <c r="AQ1768" s="304">
        <v>11</v>
      </c>
      <c r="AR1768" s="306">
        <f ca="1">IF($AQ1768=1,IF(INDIRECT(ADDRESS(($AO1768-1)*3+$AP1768+5,$AQ1768+7))="",0,INDIRECT(ADDRESS(($AO1768-1)*3+$AP1768+5,$AQ1768+7))),IF(INDIRECT(ADDRESS(($AO1768-1)*3+$AP1768+5,$AQ1768+7))="",0,IF(COUNTIF(INDIRECT(ADDRESS(($AO1768-1)*36+($AP1768-1)*12+6,COLUMN())):INDIRECT(ADDRESS(($AO1768-1)*36+($AP1768-1)*12+$AQ1768+4,COLUMN())),INDIRECT(ADDRESS(($AO1768-1)*3+$AP1768+5,$AQ1768+7)))&gt;=1,0,INDIRECT(ADDRESS(($AO1768-1)*3+$AP1768+5,$AQ1768+7)))))</f>
        <v>0</v>
      </c>
      <c r="AS1768" s="304">
        <f ca="1">COUNTIF(INDIRECT("H"&amp;(ROW()+12*(($AO1768-1)*3+$AP1768)-ROW())/12+5):INDIRECT("S"&amp;(ROW()+12*(($AO1768-1)*3+$AP1768)-ROW())/12+5),AR1768)</f>
        <v>0</v>
      </c>
      <c r="AT1768" s="306">
        <f ca="1">IF($AQ1768=1,IF(INDIRECT(ADDRESS(($AO1768-1)*3+$AP1768+5,$AQ1768+20))="",0,INDIRECT(ADDRESS(($AO1768-1)*3+$AP1768+5,$AQ1768+20))),IF(INDIRECT(ADDRESS(($AO1768-1)*3+$AP1768+5,$AQ1768+20))="",0,IF(COUNTIF(INDIRECT(ADDRESS(($AO1768-1)*36+($AP1768-1)*12+6,COLUMN())):INDIRECT(ADDRESS(($AO1768-1)*36+($AP1768-1)*12+$AQ1768+4,COLUMN())),INDIRECT(ADDRESS(($AO1768-1)*3+$AP1768+5,$AQ1768+20)))&gt;=1,0,INDIRECT(ADDRESS(($AO1768-1)*3+$AP1768+5,$AQ1768+20)))))</f>
        <v>0</v>
      </c>
      <c r="AU1768" s="304">
        <f ca="1">COUNTIF(INDIRECT("U"&amp;(ROW()+12*(($AO1768-1)*3+$AP1768)-ROW())/12+5):INDIRECT("AF"&amp;(ROW()+12*(($AO1768-1)*3+$AP1768)-ROW())/12+5),AT1768)</f>
        <v>0</v>
      </c>
      <c r="AV1768" s="304">
        <f ca="1">IF(AND(AR1768+AT1768&gt;0,AS1768+AU1768&gt;0),COUNTIF(AV$6:AV1767,"&gt;0")+1,0)</f>
        <v>0</v>
      </c>
    </row>
    <row r="1769" spans="41:48" x14ac:dyDescent="0.15">
      <c r="AO1769" s="304">
        <v>49</v>
      </c>
      <c r="AP1769" s="304">
        <v>3</v>
      </c>
      <c r="AQ1769" s="304">
        <v>12</v>
      </c>
      <c r="AR1769" s="306">
        <f ca="1">IF($AQ1769=1,IF(INDIRECT(ADDRESS(($AO1769-1)*3+$AP1769+5,$AQ1769+7))="",0,INDIRECT(ADDRESS(($AO1769-1)*3+$AP1769+5,$AQ1769+7))),IF(INDIRECT(ADDRESS(($AO1769-1)*3+$AP1769+5,$AQ1769+7))="",0,IF(COUNTIF(INDIRECT(ADDRESS(($AO1769-1)*36+($AP1769-1)*12+6,COLUMN())):INDIRECT(ADDRESS(($AO1769-1)*36+($AP1769-1)*12+$AQ1769+4,COLUMN())),INDIRECT(ADDRESS(($AO1769-1)*3+$AP1769+5,$AQ1769+7)))&gt;=1,0,INDIRECT(ADDRESS(($AO1769-1)*3+$AP1769+5,$AQ1769+7)))))</f>
        <v>0</v>
      </c>
      <c r="AS1769" s="304">
        <f ca="1">COUNTIF(INDIRECT("H"&amp;(ROW()+12*(($AO1769-1)*3+$AP1769)-ROW())/12+5):INDIRECT("S"&amp;(ROW()+12*(($AO1769-1)*3+$AP1769)-ROW())/12+5),AR1769)</f>
        <v>0</v>
      </c>
      <c r="AT1769" s="306">
        <f ca="1">IF($AQ1769=1,IF(INDIRECT(ADDRESS(($AO1769-1)*3+$AP1769+5,$AQ1769+20))="",0,INDIRECT(ADDRESS(($AO1769-1)*3+$AP1769+5,$AQ1769+20))),IF(INDIRECT(ADDRESS(($AO1769-1)*3+$AP1769+5,$AQ1769+20))="",0,IF(COUNTIF(INDIRECT(ADDRESS(($AO1769-1)*36+($AP1769-1)*12+6,COLUMN())):INDIRECT(ADDRESS(($AO1769-1)*36+($AP1769-1)*12+$AQ1769+4,COLUMN())),INDIRECT(ADDRESS(($AO1769-1)*3+$AP1769+5,$AQ1769+20)))&gt;=1,0,INDIRECT(ADDRESS(($AO1769-1)*3+$AP1769+5,$AQ1769+20)))))</f>
        <v>0</v>
      </c>
      <c r="AU1769" s="304">
        <f ca="1">COUNTIF(INDIRECT("U"&amp;(ROW()+12*(($AO1769-1)*3+$AP1769)-ROW())/12+5):INDIRECT("AF"&amp;(ROW()+12*(($AO1769-1)*3+$AP1769)-ROW())/12+5),AT1769)</f>
        <v>0</v>
      </c>
      <c r="AV1769" s="304">
        <f ca="1">IF(AND(AR1769+AT1769&gt;0,AS1769+AU1769&gt;0),COUNTIF(AV$6:AV1768,"&gt;0")+1,0)</f>
        <v>0</v>
      </c>
    </row>
    <row r="1770" spans="41:48" x14ac:dyDescent="0.15">
      <c r="AO1770" s="304">
        <v>50</v>
      </c>
      <c r="AP1770" s="304">
        <v>1</v>
      </c>
      <c r="AQ1770" s="304">
        <v>1</v>
      </c>
      <c r="AR1770" s="306">
        <f ca="1">IF($AQ1770=1,IF(INDIRECT(ADDRESS(($AO1770-1)*3+$AP1770+5,$AQ1770+7))="",0,INDIRECT(ADDRESS(($AO1770-1)*3+$AP1770+5,$AQ1770+7))),IF(INDIRECT(ADDRESS(($AO1770-1)*3+$AP1770+5,$AQ1770+7))="",0,IF(COUNTIF(INDIRECT(ADDRESS(($AO1770-1)*36+($AP1770-1)*12+6,COLUMN())):INDIRECT(ADDRESS(($AO1770-1)*36+($AP1770-1)*12+$AQ1770+4,COLUMN())),INDIRECT(ADDRESS(($AO1770-1)*3+$AP1770+5,$AQ1770+7)))&gt;=1,0,INDIRECT(ADDRESS(($AO1770-1)*3+$AP1770+5,$AQ1770+7)))))</f>
        <v>0</v>
      </c>
      <c r="AS1770" s="304">
        <f ca="1">COUNTIF(INDIRECT("H"&amp;(ROW()+12*(($AO1770-1)*3+$AP1770)-ROW())/12+5):INDIRECT("S"&amp;(ROW()+12*(($AO1770-1)*3+$AP1770)-ROW())/12+5),AR1770)</f>
        <v>0</v>
      </c>
      <c r="AT1770" s="306">
        <f ca="1">IF($AQ1770=1,IF(INDIRECT(ADDRESS(($AO1770-1)*3+$AP1770+5,$AQ1770+20))="",0,INDIRECT(ADDRESS(($AO1770-1)*3+$AP1770+5,$AQ1770+20))),IF(INDIRECT(ADDRESS(($AO1770-1)*3+$AP1770+5,$AQ1770+20))="",0,IF(COUNTIF(INDIRECT(ADDRESS(($AO1770-1)*36+($AP1770-1)*12+6,COLUMN())):INDIRECT(ADDRESS(($AO1770-1)*36+($AP1770-1)*12+$AQ1770+4,COLUMN())),INDIRECT(ADDRESS(($AO1770-1)*3+$AP1770+5,$AQ1770+20)))&gt;=1,0,INDIRECT(ADDRESS(($AO1770-1)*3+$AP1770+5,$AQ1770+20)))))</f>
        <v>0</v>
      </c>
      <c r="AU1770" s="304">
        <f ca="1">COUNTIF(INDIRECT("U"&amp;(ROW()+12*(($AO1770-1)*3+$AP1770)-ROW())/12+5):INDIRECT("AF"&amp;(ROW()+12*(($AO1770-1)*3+$AP1770)-ROW())/12+5),AT1770)</f>
        <v>0</v>
      </c>
      <c r="AV1770" s="304">
        <f ca="1">IF(AND(AR1770+AT1770&gt;0,AS1770+AU1770&gt;0),COUNTIF(AV$6:AV1769,"&gt;0")+1,0)</f>
        <v>0</v>
      </c>
    </row>
    <row r="1771" spans="41:48" x14ac:dyDescent="0.15">
      <c r="AO1771" s="304">
        <v>50</v>
      </c>
      <c r="AP1771" s="304">
        <v>1</v>
      </c>
      <c r="AQ1771" s="304">
        <v>2</v>
      </c>
      <c r="AR1771" s="306">
        <f ca="1">IF($AQ1771=1,IF(INDIRECT(ADDRESS(($AO1771-1)*3+$AP1771+5,$AQ1771+7))="",0,INDIRECT(ADDRESS(($AO1771-1)*3+$AP1771+5,$AQ1771+7))),IF(INDIRECT(ADDRESS(($AO1771-1)*3+$AP1771+5,$AQ1771+7))="",0,IF(COUNTIF(INDIRECT(ADDRESS(($AO1771-1)*36+($AP1771-1)*12+6,COLUMN())):INDIRECT(ADDRESS(($AO1771-1)*36+($AP1771-1)*12+$AQ1771+4,COLUMN())),INDIRECT(ADDRESS(($AO1771-1)*3+$AP1771+5,$AQ1771+7)))&gt;=1,0,INDIRECT(ADDRESS(($AO1771-1)*3+$AP1771+5,$AQ1771+7)))))</f>
        <v>0</v>
      </c>
      <c r="AS1771" s="304">
        <f ca="1">COUNTIF(INDIRECT("H"&amp;(ROW()+12*(($AO1771-1)*3+$AP1771)-ROW())/12+5):INDIRECT("S"&amp;(ROW()+12*(($AO1771-1)*3+$AP1771)-ROW())/12+5),AR1771)</f>
        <v>0</v>
      </c>
      <c r="AT1771" s="306">
        <f ca="1">IF($AQ1771=1,IF(INDIRECT(ADDRESS(($AO1771-1)*3+$AP1771+5,$AQ1771+20))="",0,INDIRECT(ADDRESS(($AO1771-1)*3+$AP1771+5,$AQ1771+20))),IF(INDIRECT(ADDRESS(($AO1771-1)*3+$AP1771+5,$AQ1771+20))="",0,IF(COUNTIF(INDIRECT(ADDRESS(($AO1771-1)*36+($AP1771-1)*12+6,COLUMN())):INDIRECT(ADDRESS(($AO1771-1)*36+($AP1771-1)*12+$AQ1771+4,COLUMN())),INDIRECT(ADDRESS(($AO1771-1)*3+$AP1771+5,$AQ1771+20)))&gt;=1,0,INDIRECT(ADDRESS(($AO1771-1)*3+$AP1771+5,$AQ1771+20)))))</f>
        <v>0</v>
      </c>
      <c r="AU1771" s="304">
        <f ca="1">COUNTIF(INDIRECT("U"&amp;(ROW()+12*(($AO1771-1)*3+$AP1771)-ROW())/12+5):INDIRECT("AF"&amp;(ROW()+12*(($AO1771-1)*3+$AP1771)-ROW())/12+5),AT1771)</f>
        <v>0</v>
      </c>
      <c r="AV1771" s="304">
        <f ca="1">IF(AND(AR1771+AT1771&gt;0,AS1771+AU1771&gt;0),COUNTIF(AV$6:AV1770,"&gt;0")+1,0)</f>
        <v>0</v>
      </c>
    </row>
    <row r="1772" spans="41:48" x14ac:dyDescent="0.15">
      <c r="AO1772" s="304">
        <v>50</v>
      </c>
      <c r="AP1772" s="304">
        <v>1</v>
      </c>
      <c r="AQ1772" s="304">
        <v>3</v>
      </c>
      <c r="AR1772" s="306">
        <f ca="1">IF($AQ1772=1,IF(INDIRECT(ADDRESS(($AO1772-1)*3+$AP1772+5,$AQ1772+7))="",0,INDIRECT(ADDRESS(($AO1772-1)*3+$AP1772+5,$AQ1772+7))),IF(INDIRECT(ADDRESS(($AO1772-1)*3+$AP1772+5,$AQ1772+7))="",0,IF(COUNTIF(INDIRECT(ADDRESS(($AO1772-1)*36+($AP1772-1)*12+6,COLUMN())):INDIRECT(ADDRESS(($AO1772-1)*36+($AP1772-1)*12+$AQ1772+4,COLUMN())),INDIRECT(ADDRESS(($AO1772-1)*3+$AP1772+5,$AQ1772+7)))&gt;=1,0,INDIRECT(ADDRESS(($AO1772-1)*3+$AP1772+5,$AQ1772+7)))))</f>
        <v>0</v>
      </c>
      <c r="AS1772" s="304">
        <f ca="1">COUNTIF(INDIRECT("H"&amp;(ROW()+12*(($AO1772-1)*3+$AP1772)-ROW())/12+5):INDIRECT("S"&amp;(ROW()+12*(($AO1772-1)*3+$AP1772)-ROW())/12+5),AR1772)</f>
        <v>0</v>
      </c>
      <c r="AT1772" s="306">
        <f ca="1">IF($AQ1772=1,IF(INDIRECT(ADDRESS(($AO1772-1)*3+$AP1772+5,$AQ1772+20))="",0,INDIRECT(ADDRESS(($AO1772-1)*3+$AP1772+5,$AQ1772+20))),IF(INDIRECT(ADDRESS(($AO1772-1)*3+$AP1772+5,$AQ1772+20))="",0,IF(COUNTIF(INDIRECT(ADDRESS(($AO1772-1)*36+($AP1772-1)*12+6,COLUMN())):INDIRECT(ADDRESS(($AO1772-1)*36+($AP1772-1)*12+$AQ1772+4,COLUMN())),INDIRECT(ADDRESS(($AO1772-1)*3+$AP1772+5,$AQ1772+20)))&gt;=1,0,INDIRECT(ADDRESS(($AO1772-1)*3+$AP1772+5,$AQ1772+20)))))</f>
        <v>0</v>
      </c>
      <c r="AU1772" s="304">
        <f ca="1">COUNTIF(INDIRECT("U"&amp;(ROW()+12*(($AO1772-1)*3+$AP1772)-ROW())/12+5):INDIRECT("AF"&amp;(ROW()+12*(($AO1772-1)*3+$AP1772)-ROW())/12+5),AT1772)</f>
        <v>0</v>
      </c>
      <c r="AV1772" s="304">
        <f ca="1">IF(AND(AR1772+AT1772&gt;0,AS1772+AU1772&gt;0),COUNTIF(AV$6:AV1771,"&gt;0")+1,0)</f>
        <v>0</v>
      </c>
    </row>
    <row r="1773" spans="41:48" x14ac:dyDescent="0.15">
      <c r="AO1773" s="304">
        <v>50</v>
      </c>
      <c r="AP1773" s="304">
        <v>1</v>
      </c>
      <c r="AQ1773" s="304">
        <v>4</v>
      </c>
      <c r="AR1773" s="306">
        <f ca="1">IF($AQ1773=1,IF(INDIRECT(ADDRESS(($AO1773-1)*3+$AP1773+5,$AQ1773+7))="",0,INDIRECT(ADDRESS(($AO1773-1)*3+$AP1773+5,$AQ1773+7))),IF(INDIRECT(ADDRESS(($AO1773-1)*3+$AP1773+5,$AQ1773+7))="",0,IF(COUNTIF(INDIRECT(ADDRESS(($AO1773-1)*36+($AP1773-1)*12+6,COLUMN())):INDIRECT(ADDRESS(($AO1773-1)*36+($AP1773-1)*12+$AQ1773+4,COLUMN())),INDIRECT(ADDRESS(($AO1773-1)*3+$AP1773+5,$AQ1773+7)))&gt;=1,0,INDIRECT(ADDRESS(($AO1773-1)*3+$AP1773+5,$AQ1773+7)))))</f>
        <v>0</v>
      </c>
      <c r="AS1773" s="304">
        <f ca="1">COUNTIF(INDIRECT("H"&amp;(ROW()+12*(($AO1773-1)*3+$AP1773)-ROW())/12+5):INDIRECT("S"&amp;(ROW()+12*(($AO1773-1)*3+$AP1773)-ROW())/12+5),AR1773)</f>
        <v>0</v>
      </c>
      <c r="AT1773" s="306">
        <f ca="1">IF($AQ1773=1,IF(INDIRECT(ADDRESS(($AO1773-1)*3+$AP1773+5,$AQ1773+20))="",0,INDIRECT(ADDRESS(($AO1773-1)*3+$AP1773+5,$AQ1773+20))),IF(INDIRECT(ADDRESS(($AO1773-1)*3+$AP1773+5,$AQ1773+20))="",0,IF(COUNTIF(INDIRECT(ADDRESS(($AO1773-1)*36+($AP1773-1)*12+6,COLUMN())):INDIRECT(ADDRESS(($AO1773-1)*36+($AP1773-1)*12+$AQ1773+4,COLUMN())),INDIRECT(ADDRESS(($AO1773-1)*3+$AP1773+5,$AQ1773+20)))&gt;=1,0,INDIRECT(ADDRESS(($AO1773-1)*3+$AP1773+5,$AQ1773+20)))))</f>
        <v>0</v>
      </c>
      <c r="AU1773" s="304">
        <f ca="1">COUNTIF(INDIRECT("U"&amp;(ROW()+12*(($AO1773-1)*3+$AP1773)-ROW())/12+5):INDIRECT("AF"&amp;(ROW()+12*(($AO1773-1)*3+$AP1773)-ROW())/12+5),AT1773)</f>
        <v>0</v>
      </c>
      <c r="AV1773" s="304">
        <f ca="1">IF(AND(AR1773+AT1773&gt;0,AS1773+AU1773&gt;0),COUNTIF(AV$6:AV1772,"&gt;0")+1,0)</f>
        <v>0</v>
      </c>
    </row>
    <row r="1774" spans="41:48" x14ac:dyDescent="0.15">
      <c r="AO1774" s="304">
        <v>50</v>
      </c>
      <c r="AP1774" s="304">
        <v>1</v>
      </c>
      <c r="AQ1774" s="304">
        <v>5</v>
      </c>
      <c r="AR1774" s="306">
        <f ca="1">IF($AQ1774=1,IF(INDIRECT(ADDRESS(($AO1774-1)*3+$AP1774+5,$AQ1774+7))="",0,INDIRECT(ADDRESS(($AO1774-1)*3+$AP1774+5,$AQ1774+7))),IF(INDIRECT(ADDRESS(($AO1774-1)*3+$AP1774+5,$AQ1774+7))="",0,IF(COUNTIF(INDIRECT(ADDRESS(($AO1774-1)*36+($AP1774-1)*12+6,COLUMN())):INDIRECT(ADDRESS(($AO1774-1)*36+($AP1774-1)*12+$AQ1774+4,COLUMN())),INDIRECT(ADDRESS(($AO1774-1)*3+$AP1774+5,$AQ1774+7)))&gt;=1,0,INDIRECT(ADDRESS(($AO1774-1)*3+$AP1774+5,$AQ1774+7)))))</f>
        <v>0</v>
      </c>
      <c r="AS1774" s="304">
        <f ca="1">COUNTIF(INDIRECT("H"&amp;(ROW()+12*(($AO1774-1)*3+$AP1774)-ROW())/12+5):INDIRECT("S"&amp;(ROW()+12*(($AO1774-1)*3+$AP1774)-ROW())/12+5),AR1774)</f>
        <v>0</v>
      </c>
      <c r="AT1774" s="306">
        <f ca="1">IF($AQ1774=1,IF(INDIRECT(ADDRESS(($AO1774-1)*3+$AP1774+5,$AQ1774+20))="",0,INDIRECT(ADDRESS(($AO1774-1)*3+$AP1774+5,$AQ1774+20))),IF(INDIRECT(ADDRESS(($AO1774-1)*3+$AP1774+5,$AQ1774+20))="",0,IF(COUNTIF(INDIRECT(ADDRESS(($AO1774-1)*36+($AP1774-1)*12+6,COLUMN())):INDIRECT(ADDRESS(($AO1774-1)*36+($AP1774-1)*12+$AQ1774+4,COLUMN())),INDIRECT(ADDRESS(($AO1774-1)*3+$AP1774+5,$AQ1774+20)))&gt;=1,0,INDIRECT(ADDRESS(($AO1774-1)*3+$AP1774+5,$AQ1774+20)))))</f>
        <v>0</v>
      </c>
      <c r="AU1774" s="304">
        <f ca="1">COUNTIF(INDIRECT("U"&amp;(ROW()+12*(($AO1774-1)*3+$AP1774)-ROW())/12+5):INDIRECT("AF"&amp;(ROW()+12*(($AO1774-1)*3+$AP1774)-ROW())/12+5),AT1774)</f>
        <v>0</v>
      </c>
      <c r="AV1774" s="304">
        <f ca="1">IF(AND(AR1774+AT1774&gt;0,AS1774+AU1774&gt;0),COUNTIF(AV$6:AV1773,"&gt;0")+1,0)</f>
        <v>0</v>
      </c>
    </row>
    <row r="1775" spans="41:48" x14ac:dyDescent="0.15">
      <c r="AO1775" s="304">
        <v>50</v>
      </c>
      <c r="AP1775" s="304">
        <v>1</v>
      </c>
      <c r="AQ1775" s="304">
        <v>6</v>
      </c>
      <c r="AR1775" s="306">
        <f ca="1">IF($AQ1775=1,IF(INDIRECT(ADDRESS(($AO1775-1)*3+$AP1775+5,$AQ1775+7))="",0,INDIRECT(ADDRESS(($AO1775-1)*3+$AP1775+5,$AQ1775+7))),IF(INDIRECT(ADDRESS(($AO1775-1)*3+$AP1775+5,$AQ1775+7))="",0,IF(COUNTIF(INDIRECT(ADDRESS(($AO1775-1)*36+($AP1775-1)*12+6,COLUMN())):INDIRECT(ADDRESS(($AO1775-1)*36+($AP1775-1)*12+$AQ1775+4,COLUMN())),INDIRECT(ADDRESS(($AO1775-1)*3+$AP1775+5,$AQ1775+7)))&gt;=1,0,INDIRECT(ADDRESS(($AO1775-1)*3+$AP1775+5,$AQ1775+7)))))</f>
        <v>0</v>
      </c>
      <c r="AS1775" s="304">
        <f ca="1">COUNTIF(INDIRECT("H"&amp;(ROW()+12*(($AO1775-1)*3+$AP1775)-ROW())/12+5):INDIRECT("S"&amp;(ROW()+12*(($AO1775-1)*3+$AP1775)-ROW())/12+5),AR1775)</f>
        <v>0</v>
      </c>
      <c r="AT1775" s="306">
        <f ca="1">IF($AQ1775=1,IF(INDIRECT(ADDRESS(($AO1775-1)*3+$AP1775+5,$AQ1775+20))="",0,INDIRECT(ADDRESS(($AO1775-1)*3+$AP1775+5,$AQ1775+20))),IF(INDIRECT(ADDRESS(($AO1775-1)*3+$AP1775+5,$AQ1775+20))="",0,IF(COUNTIF(INDIRECT(ADDRESS(($AO1775-1)*36+($AP1775-1)*12+6,COLUMN())):INDIRECT(ADDRESS(($AO1775-1)*36+($AP1775-1)*12+$AQ1775+4,COLUMN())),INDIRECT(ADDRESS(($AO1775-1)*3+$AP1775+5,$AQ1775+20)))&gt;=1,0,INDIRECT(ADDRESS(($AO1775-1)*3+$AP1775+5,$AQ1775+20)))))</f>
        <v>0</v>
      </c>
      <c r="AU1775" s="304">
        <f ca="1">COUNTIF(INDIRECT("U"&amp;(ROW()+12*(($AO1775-1)*3+$AP1775)-ROW())/12+5):INDIRECT("AF"&amp;(ROW()+12*(($AO1775-1)*3+$AP1775)-ROW())/12+5),AT1775)</f>
        <v>0</v>
      </c>
      <c r="AV1775" s="304">
        <f ca="1">IF(AND(AR1775+AT1775&gt;0,AS1775+AU1775&gt;0),COUNTIF(AV$6:AV1774,"&gt;0")+1,0)</f>
        <v>0</v>
      </c>
    </row>
    <row r="1776" spans="41:48" x14ac:dyDescent="0.15">
      <c r="AO1776" s="304">
        <v>50</v>
      </c>
      <c r="AP1776" s="304">
        <v>1</v>
      </c>
      <c r="AQ1776" s="304">
        <v>7</v>
      </c>
      <c r="AR1776" s="306">
        <f ca="1">IF($AQ1776=1,IF(INDIRECT(ADDRESS(($AO1776-1)*3+$AP1776+5,$AQ1776+7))="",0,INDIRECT(ADDRESS(($AO1776-1)*3+$AP1776+5,$AQ1776+7))),IF(INDIRECT(ADDRESS(($AO1776-1)*3+$AP1776+5,$AQ1776+7))="",0,IF(COUNTIF(INDIRECT(ADDRESS(($AO1776-1)*36+($AP1776-1)*12+6,COLUMN())):INDIRECT(ADDRESS(($AO1776-1)*36+($AP1776-1)*12+$AQ1776+4,COLUMN())),INDIRECT(ADDRESS(($AO1776-1)*3+$AP1776+5,$AQ1776+7)))&gt;=1,0,INDIRECT(ADDRESS(($AO1776-1)*3+$AP1776+5,$AQ1776+7)))))</f>
        <v>0</v>
      </c>
      <c r="AS1776" s="304">
        <f ca="1">COUNTIF(INDIRECT("H"&amp;(ROW()+12*(($AO1776-1)*3+$AP1776)-ROW())/12+5):INDIRECT("S"&amp;(ROW()+12*(($AO1776-1)*3+$AP1776)-ROW())/12+5),AR1776)</f>
        <v>0</v>
      </c>
      <c r="AT1776" s="306">
        <f ca="1">IF($AQ1776=1,IF(INDIRECT(ADDRESS(($AO1776-1)*3+$AP1776+5,$AQ1776+20))="",0,INDIRECT(ADDRESS(($AO1776-1)*3+$AP1776+5,$AQ1776+20))),IF(INDIRECT(ADDRESS(($AO1776-1)*3+$AP1776+5,$AQ1776+20))="",0,IF(COUNTIF(INDIRECT(ADDRESS(($AO1776-1)*36+($AP1776-1)*12+6,COLUMN())):INDIRECT(ADDRESS(($AO1776-1)*36+($AP1776-1)*12+$AQ1776+4,COLUMN())),INDIRECT(ADDRESS(($AO1776-1)*3+$AP1776+5,$AQ1776+20)))&gt;=1,0,INDIRECT(ADDRESS(($AO1776-1)*3+$AP1776+5,$AQ1776+20)))))</f>
        <v>0</v>
      </c>
      <c r="AU1776" s="304">
        <f ca="1">COUNTIF(INDIRECT("U"&amp;(ROW()+12*(($AO1776-1)*3+$AP1776)-ROW())/12+5):INDIRECT("AF"&amp;(ROW()+12*(($AO1776-1)*3+$AP1776)-ROW())/12+5),AT1776)</f>
        <v>0</v>
      </c>
      <c r="AV1776" s="304">
        <f ca="1">IF(AND(AR1776+AT1776&gt;0,AS1776+AU1776&gt;0),COUNTIF(AV$6:AV1775,"&gt;0")+1,0)</f>
        <v>0</v>
      </c>
    </row>
    <row r="1777" spans="41:48" x14ac:dyDescent="0.15">
      <c r="AO1777" s="304">
        <v>50</v>
      </c>
      <c r="AP1777" s="304">
        <v>1</v>
      </c>
      <c r="AQ1777" s="304">
        <v>8</v>
      </c>
      <c r="AR1777" s="306">
        <f ca="1">IF($AQ1777=1,IF(INDIRECT(ADDRESS(($AO1777-1)*3+$AP1777+5,$AQ1777+7))="",0,INDIRECT(ADDRESS(($AO1777-1)*3+$AP1777+5,$AQ1777+7))),IF(INDIRECT(ADDRESS(($AO1777-1)*3+$AP1777+5,$AQ1777+7))="",0,IF(COUNTIF(INDIRECT(ADDRESS(($AO1777-1)*36+($AP1777-1)*12+6,COLUMN())):INDIRECT(ADDRESS(($AO1777-1)*36+($AP1777-1)*12+$AQ1777+4,COLUMN())),INDIRECT(ADDRESS(($AO1777-1)*3+$AP1777+5,$AQ1777+7)))&gt;=1,0,INDIRECT(ADDRESS(($AO1777-1)*3+$AP1777+5,$AQ1777+7)))))</f>
        <v>0</v>
      </c>
      <c r="AS1777" s="304">
        <f ca="1">COUNTIF(INDIRECT("H"&amp;(ROW()+12*(($AO1777-1)*3+$AP1777)-ROW())/12+5):INDIRECT("S"&amp;(ROW()+12*(($AO1777-1)*3+$AP1777)-ROW())/12+5),AR1777)</f>
        <v>0</v>
      </c>
      <c r="AT1777" s="306">
        <f ca="1">IF($AQ1777=1,IF(INDIRECT(ADDRESS(($AO1777-1)*3+$AP1777+5,$AQ1777+20))="",0,INDIRECT(ADDRESS(($AO1777-1)*3+$AP1777+5,$AQ1777+20))),IF(INDIRECT(ADDRESS(($AO1777-1)*3+$AP1777+5,$AQ1777+20))="",0,IF(COUNTIF(INDIRECT(ADDRESS(($AO1777-1)*36+($AP1777-1)*12+6,COLUMN())):INDIRECT(ADDRESS(($AO1777-1)*36+($AP1777-1)*12+$AQ1777+4,COLUMN())),INDIRECT(ADDRESS(($AO1777-1)*3+$AP1777+5,$AQ1777+20)))&gt;=1,0,INDIRECT(ADDRESS(($AO1777-1)*3+$AP1777+5,$AQ1777+20)))))</f>
        <v>0</v>
      </c>
      <c r="AU1777" s="304">
        <f ca="1">COUNTIF(INDIRECT("U"&amp;(ROW()+12*(($AO1777-1)*3+$AP1777)-ROW())/12+5):INDIRECT("AF"&amp;(ROW()+12*(($AO1777-1)*3+$AP1777)-ROW())/12+5),AT1777)</f>
        <v>0</v>
      </c>
      <c r="AV1777" s="304">
        <f ca="1">IF(AND(AR1777+AT1777&gt;0,AS1777+AU1777&gt;0),COUNTIF(AV$6:AV1776,"&gt;0")+1,0)</f>
        <v>0</v>
      </c>
    </row>
    <row r="1778" spans="41:48" x14ac:dyDescent="0.15">
      <c r="AO1778" s="304">
        <v>50</v>
      </c>
      <c r="AP1778" s="304">
        <v>1</v>
      </c>
      <c r="AQ1778" s="304">
        <v>9</v>
      </c>
      <c r="AR1778" s="306">
        <f ca="1">IF($AQ1778=1,IF(INDIRECT(ADDRESS(($AO1778-1)*3+$AP1778+5,$AQ1778+7))="",0,INDIRECT(ADDRESS(($AO1778-1)*3+$AP1778+5,$AQ1778+7))),IF(INDIRECT(ADDRESS(($AO1778-1)*3+$AP1778+5,$AQ1778+7))="",0,IF(COUNTIF(INDIRECT(ADDRESS(($AO1778-1)*36+($AP1778-1)*12+6,COLUMN())):INDIRECT(ADDRESS(($AO1778-1)*36+($AP1778-1)*12+$AQ1778+4,COLUMN())),INDIRECT(ADDRESS(($AO1778-1)*3+$AP1778+5,$AQ1778+7)))&gt;=1,0,INDIRECT(ADDRESS(($AO1778-1)*3+$AP1778+5,$AQ1778+7)))))</f>
        <v>0</v>
      </c>
      <c r="AS1778" s="304">
        <f ca="1">COUNTIF(INDIRECT("H"&amp;(ROW()+12*(($AO1778-1)*3+$AP1778)-ROW())/12+5):INDIRECT("S"&amp;(ROW()+12*(($AO1778-1)*3+$AP1778)-ROW())/12+5),AR1778)</f>
        <v>0</v>
      </c>
      <c r="AT1778" s="306">
        <f ca="1">IF($AQ1778=1,IF(INDIRECT(ADDRESS(($AO1778-1)*3+$AP1778+5,$AQ1778+20))="",0,INDIRECT(ADDRESS(($AO1778-1)*3+$AP1778+5,$AQ1778+20))),IF(INDIRECT(ADDRESS(($AO1778-1)*3+$AP1778+5,$AQ1778+20))="",0,IF(COUNTIF(INDIRECT(ADDRESS(($AO1778-1)*36+($AP1778-1)*12+6,COLUMN())):INDIRECT(ADDRESS(($AO1778-1)*36+($AP1778-1)*12+$AQ1778+4,COLUMN())),INDIRECT(ADDRESS(($AO1778-1)*3+$AP1778+5,$AQ1778+20)))&gt;=1,0,INDIRECT(ADDRESS(($AO1778-1)*3+$AP1778+5,$AQ1778+20)))))</f>
        <v>0</v>
      </c>
      <c r="AU1778" s="304">
        <f ca="1">COUNTIF(INDIRECT("U"&amp;(ROW()+12*(($AO1778-1)*3+$AP1778)-ROW())/12+5):INDIRECT("AF"&amp;(ROW()+12*(($AO1778-1)*3+$AP1778)-ROW())/12+5),AT1778)</f>
        <v>0</v>
      </c>
      <c r="AV1778" s="304">
        <f ca="1">IF(AND(AR1778+AT1778&gt;0,AS1778+AU1778&gt;0),COUNTIF(AV$6:AV1777,"&gt;0")+1,0)</f>
        <v>0</v>
      </c>
    </row>
    <row r="1779" spans="41:48" x14ac:dyDescent="0.15">
      <c r="AO1779" s="304">
        <v>50</v>
      </c>
      <c r="AP1779" s="304">
        <v>1</v>
      </c>
      <c r="AQ1779" s="304">
        <v>10</v>
      </c>
      <c r="AR1779" s="306">
        <f ca="1">IF($AQ1779=1,IF(INDIRECT(ADDRESS(($AO1779-1)*3+$AP1779+5,$AQ1779+7))="",0,INDIRECT(ADDRESS(($AO1779-1)*3+$AP1779+5,$AQ1779+7))),IF(INDIRECT(ADDRESS(($AO1779-1)*3+$AP1779+5,$AQ1779+7))="",0,IF(COUNTIF(INDIRECT(ADDRESS(($AO1779-1)*36+($AP1779-1)*12+6,COLUMN())):INDIRECT(ADDRESS(($AO1779-1)*36+($AP1779-1)*12+$AQ1779+4,COLUMN())),INDIRECT(ADDRESS(($AO1779-1)*3+$AP1779+5,$AQ1779+7)))&gt;=1,0,INDIRECT(ADDRESS(($AO1779-1)*3+$AP1779+5,$AQ1779+7)))))</f>
        <v>0</v>
      </c>
      <c r="AS1779" s="304">
        <f ca="1">COUNTIF(INDIRECT("H"&amp;(ROW()+12*(($AO1779-1)*3+$AP1779)-ROW())/12+5):INDIRECT("S"&amp;(ROW()+12*(($AO1779-1)*3+$AP1779)-ROW())/12+5),AR1779)</f>
        <v>0</v>
      </c>
      <c r="AT1779" s="306">
        <f ca="1">IF($AQ1779=1,IF(INDIRECT(ADDRESS(($AO1779-1)*3+$AP1779+5,$AQ1779+20))="",0,INDIRECT(ADDRESS(($AO1779-1)*3+$AP1779+5,$AQ1779+20))),IF(INDIRECT(ADDRESS(($AO1779-1)*3+$AP1779+5,$AQ1779+20))="",0,IF(COUNTIF(INDIRECT(ADDRESS(($AO1779-1)*36+($AP1779-1)*12+6,COLUMN())):INDIRECT(ADDRESS(($AO1779-1)*36+($AP1779-1)*12+$AQ1779+4,COLUMN())),INDIRECT(ADDRESS(($AO1779-1)*3+$AP1779+5,$AQ1779+20)))&gt;=1,0,INDIRECT(ADDRESS(($AO1779-1)*3+$AP1779+5,$AQ1779+20)))))</f>
        <v>0</v>
      </c>
      <c r="AU1779" s="304">
        <f ca="1">COUNTIF(INDIRECT("U"&amp;(ROW()+12*(($AO1779-1)*3+$AP1779)-ROW())/12+5):INDIRECT("AF"&amp;(ROW()+12*(($AO1779-1)*3+$AP1779)-ROW())/12+5),AT1779)</f>
        <v>0</v>
      </c>
      <c r="AV1779" s="304">
        <f ca="1">IF(AND(AR1779+AT1779&gt;0,AS1779+AU1779&gt;0),COUNTIF(AV$6:AV1778,"&gt;0")+1,0)</f>
        <v>0</v>
      </c>
    </row>
    <row r="1780" spans="41:48" x14ac:dyDescent="0.15">
      <c r="AO1780" s="304">
        <v>50</v>
      </c>
      <c r="AP1780" s="304">
        <v>1</v>
      </c>
      <c r="AQ1780" s="304">
        <v>11</v>
      </c>
      <c r="AR1780" s="306">
        <f ca="1">IF($AQ1780=1,IF(INDIRECT(ADDRESS(($AO1780-1)*3+$AP1780+5,$AQ1780+7))="",0,INDIRECT(ADDRESS(($AO1780-1)*3+$AP1780+5,$AQ1780+7))),IF(INDIRECT(ADDRESS(($AO1780-1)*3+$AP1780+5,$AQ1780+7))="",0,IF(COUNTIF(INDIRECT(ADDRESS(($AO1780-1)*36+($AP1780-1)*12+6,COLUMN())):INDIRECT(ADDRESS(($AO1780-1)*36+($AP1780-1)*12+$AQ1780+4,COLUMN())),INDIRECT(ADDRESS(($AO1780-1)*3+$AP1780+5,$AQ1780+7)))&gt;=1,0,INDIRECT(ADDRESS(($AO1780-1)*3+$AP1780+5,$AQ1780+7)))))</f>
        <v>0</v>
      </c>
      <c r="AS1780" s="304">
        <f ca="1">COUNTIF(INDIRECT("H"&amp;(ROW()+12*(($AO1780-1)*3+$AP1780)-ROW())/12+5):INDIRECT("S"&amp;(ROW()+12*(($AO1780-1)*3+$AP1780)-ROW())/12+5),AR1780)</f>
        <v>0</v>
      </c>
      <c r="AT1780" s="306">
        <f ca="1">IF($AQ1780=1,IF(INDIRECT(ADDRESS(($AO1780-1)*3+$AP1780+5,$AQ1780+20))="",0,INDIRECT(ADDRESS(($AO1780-1)*3+$AP1780+5,$AQ1780+20))),IF(INDIRECT(ADDRESS(($AO1780-1)*3+$AP1780+5,$AQ1780+20))="",0,IF(COUNTIF(INDIRECT(ADDRESS(($AO1780-1)*36+($AP1780-1)*12+6,COLUMN())):INDIRECT(ADDRESS(($AO1780-1)*36+($AP1780-1)*12+$AQ1780+4,COLUMN())),INDIRECT(ADDRESS(($AO1780-1)*3+$AP1780+5,$AQ1780+20)))&gt;=1,0,INDIRECT(ADDRESS(($AO1780-1)*3+$AP1780+5,$AQ1780+20)))))</f>
        <v>0</v>
      </c>
      <c r="AU1780" s="304">
        <f ca="1">COUNTIF(INDIRECT("U"&amp;(ROW()+12*(($AO1780-1)*3+$AP1780)-ROW())/12+5):INDIRECT("AF"&amp;(ROW()+12*(($AO1780-1)*3+$AP1780)-ROW())/12+5),AT1780)</f>
        <v>0</v>
      </c>
      <c r="AV1780" s="304">
        <f ca="1">IF(AND(AR1780+AT1780&gt;0,AS1780+AU1780&gt;0),COUNTIF(AV$6:AV1779,"&gt;0")+1,0)</f>
        <v>0</v>
      </c>
    </row>
    <row r="1781" spans="41:48" x14ac:dyDescent="0.15">
      <c r="AO1781" s="304">
        <v>50</v>
      </c>
      <c r="AP1781" s="304">
        <v>1</v>
      </c>
      <c r="AQ1781" s="304">
        <v>12</v>
      </c>
      <c r="AR1781" s="306">
        <f ca="1">IF($AQ1781=1,IF(INDIRECT(ADDRESS(($AO1781-1)*3+$AP1781+5,$AQ1781+7))="",0,INDIRECT(ADDRESS(($AO1781-1)*3+$AP1781+5,$AQ1781+7))),IF(INDIRECT(ADDRESS(($AO1781-1)*3+$AP1781+5,$AQ1781+7))="",0,IF(COUNTIF(INDIRECT(ADDRESS(($AO1781-1)*36+($AP1781-1)*12+6,COLUMN())):INDIRECT(ADDRESS(($AO1781-1)*36+($AP1781-1)*12+$AQ1781+4,COLUMN())),INDIRECT(ADDRESS(($AO1781-1)*3+$AP1781+5,$AQ1781+7)))&gt;=1,0,INDIRECT(ADDRESS(($AO1781-1)*3+$AP1781+5,$AQ1781+7)))))</f>
        <v>0</v>
      </c>
      <c r="AS1781" s="304">
        <f ca="1">COUNTIF(INDIRECT("H"&amp;(ROW()+12*(($AO1781-1)*3+$AP1781)-ROW())/12+5):INDIRECT("S"&amp;(ROW()+12*(($AO1781-1)*3+$AP1781)-ROW())/12+5),AR1781)</f>
        <v>0</v>
      </c>
      <c r="AT1781" s="306">
        <f ca="1">IF($AQ1781=1,IF(INDIRECT(ADDRESS(($AO1781-1)*3+$AP1781+5,$AQ1781+20))="",0,INDIRECT(ADDRESS(($AO1781-1)*3+$AP1781+5,$AQ1781+20))),IF(INDIRECT(ADDRESS(($AO1781-1)*3+$AP1781+5,$AQ1781+20))="",0,IF(COUNTIF(INDIRECT(ADDRESS(($AO1781-1)*36+($AP1781-1)*12+6,COLUMN())):INDIRECT(ADDRESS(($AO1781-1)*36+($AP1781-1)*12+$AQ1781+4,COLUMN())),INDIRECT(ADDRESS(($AO1781-1)*3+$AP1781+5,$AQ1781+20)))&gt;=1,0,INDIRECT(ADDRESS(($AO1781-1)*3+$AP1781+5,$AQ1781+20)))))</f>
        <v>0</v>
      </c>
      <c r="AU1781" s="304">
        <f ca="1">COUNTIF(INDIRECT("U"&amp;(ROW()+12*(($AO1781-1)*3+$AP1781)-ROW())/12+5):INDIRECT("AF"&amp;(ROW()+12*(($AO1781-1)*3+$AP1781)-ROW())/12+5),AT1781)</f>
        <v>0</v>
      </c>
      <c r="AV1781" s="304">
        <f ca="1">IF(AND(AR1781+AT1781&gt;0,AS1781+AU1781&gt;0),COUNTIF(AV$6:AV1780,"&gt;0")+1,0)</f>
        <v>0</v>
      </c>
    </row>
    <row r="1782" spans="41:48" x14ac:dyDescent="0.15">
      <c r="AO1782" s="304">
        <v>50</v>
      </c>
      <c r="AP1782" s="304">
        <v>2</v>
      </c>
      <c r="AQ1782" s="304">
        <v>1</v>
      </c>
      <c r="AR1782" s="306">
        <f ca="1">IF($AQ1782=1,IF(INDIRECT(ADDRESS(($AO1782-1)*3+$AP1782+5,$AQ1782+7))="",0,INDIRECT(ADDRESS(($AO1782-1)*3+$AP1782+5,$AQ1782+7))),IF(INDIRECT(ADDRESS(($AO1782-1)*3+$AP1782+5,$AQ1782+7))="",0,IF(COUNTIF(INDIRECT(ADDRESS(($AO1782-1)*36+($AP1782-1)*12+6,COLUMN())):INDIRECT(ADDRESS(($AO1782-1)*36+($AP1782-1)*12+$AQ1782+4,COLUMN())),INDIRECT(ADDRESS(($AO1782-1)*3+$AP1782+5,$AQ1782+7)))&gt;=1,0,INDIRECT(ADDRESS(($AO1782-1)*3+$AP1782+5,$AQ1782+7)))))</f>
        <v>0</v>
      </c>
      <c r="AS1782" s="304">
        <f ca="1">COUNTIF(INDIRECT("H"&amp;(ROW()+12*(($AO1782-1)*3+$AP1782)-ROW())/12+5):INDIRECT("S"&amp;(ROW()+12*(($AO1782-1)*3+$AP1782)-ROW())/12+5),AR1782)</f>
        <v>0</v>
      </c>
      <c r="AT1782" s="306">
        <f ca="1">IF($AQ1782=1,IF(INDIRECT(ADDRESS(($AO1782-1)*3+$AP1782+5,$AQ1782+20))="",0,INDIRECT(ADDRESS(($AO1782-1)*3+$AP1782+5,$AQ1782+20))),IF(INDIRECT(ADDRESS(($AO1782-1)*3+$AP1782+5,$AQ1782+20))="",0,IF(COUNTIF(INDIRECT(ADDRESS(($AO1782-1)*36+($AP1782-1)*12+6,COLUMN())):INDIRECT(ADDRESS(($AO1782-1)*36+($AP1782-1)*12+$AQ1782+4,COLUMN())),INDIRECT(ADDRESS(($AO1782-1)*3+$AP1782+5,$AQ1782+20)))&gt;=1,0,INDIRECT(ADDRESS(($AO1782-1)*3+$AP1782+5,$AQ1782+20)))))</f>
        <v>0</v>
      </c>
      <c r="AU1782" s="304">
        <f ca="1">COUNTIF(INDIRECT("U"&amp;(ROW()+12*(($AO1782-1)*3+$AP1782)-ROW())/12+5):INDIRECT("AF"&amp;(ROW()+12*(($AO1782-1)*3+$AP1782)-ROW())/12+5),AT1782)</f>
        <v>0</v>
      </c>
      <c r="AV1782" s="304">
        <f ca="1">IF(AND(AR1782+AT1782&gt;0,AS1782+AU1782&gt;0),COUNTIF(AV$6:AV1781,"&gt;0")+1,0)</f>
        <v>0</v>
      </c>
    </row>
    <row r="1783" spans="41:48" x14ac:dyDescent="0.15">
      <c r="AO1783" s="304">
        <v>50</v>
      </c>
      <c r="AP1783" s="304">
        <v>2</v>
      </c>
      <c r="AQ1783" s="304">
        <v>2</v>
      </c>
      <c r="AR1783" s="306">
        <f ca="1">IF($AQ1783=1,IF(INDIRECT(ADDRESS(($AO1783-1)*3+$AP1783+5,$AQ1783+7))="",0,INDIRECT(ADDRESS(($AO1783-1)*3+$AP1783+5,$AQ1783+7))),IF(INDIRECT(ADDRESS(($AO1783-1)*3+$AP1783+5,$AQ1783+7))="",0,IF(COUNTIF(INDIRECT(ADDRESS(($AO1783-1)*36+($AP1783-1)*12+6,COLUMN())):INDIRECT(ADDRESS(($AO1783-1)*36+($AP1783-1)*12+$AQ1783+4,COLUMN())),INDIRECT(ADDRESS(($AO1783-1)*3+$AP1783+5,$AQ1783+7)))&gt;=1,0,INDIRECT(ADDRESS(($AO1783-1)*3+$AP1783+5,$AQ1783+7)))))</f>
        <v>0</v>
      </c>
      <c r="AS1783" s="304">
        <f ca="1">COUNTIF(INDIRECT("H"&amp;(ROW()+12*(($AO1783-1)*3+$AP1783)-ROW())/12+5):INDIRECT("S"&amp;(ROW()+12*(($AO1783-1)*3+$AP1783)-ROW())/12+5),AR1783)</f>
        <v>0</v>
      </c>
      <c r="AT1783" s="306">
        <f ca="1">IF($AQ1783=1,IF(INDIRECT(ADDRESS(($AO1783-1)*3+$AP1783+5,$AQ1783+20))="",0,INDIRECT(ADDRESS(($AO1783-1)*3+$AP1783+5,$AQ1783+20))),IF(INDIRECT(ADDRESS(($AO1783-1)*3+$AP1783+5,$AQ1783+20))="",0,IF(COUNTIF(INDIRECT(ADDRESS(($AO1783-1)*36+($AP1783-1)*12+6,COLUMN())):INDIRECT(ADDRESS(($AO1783-1)*36+($AP1783-1)*12+$AQ1783+4,COLUMN())),INDIRECT(ADDRESS(($AO1783-1)*3+$AP1783+5,$AQ1783+20)))&gt;=1,0,INDIRECT(ADDRESS(($AO1783-1)*3+$AP1783+5,$AQ1783+20)))))</f>
        <v>0</v>
      </c>
      <c r="AU1783" s="304">
        <f ca="1">COUNTIF(INDIRECT("U"&amp;(ROW()+12*(($AO1783-1)*3+$AP1783)-ROW())/12+5):INDIRECT("AF"&amp;(ROW()+12*(($AO1783-1)*3+$AP1783)-ROW())/12+5),AT1783)</f>
        <v>0</v>
      </c>
      <c r="AV1783" s="304">
        <f ca="1">IF(AND(AR1783+AT1783&gt;0,AS1783+AU1783&gt;0),COUNTIF(AV$6:AV1782,"&gt;0")+1,0)</f>
        <v>0</v>
      </c>
    </row>
    <row r="1784" spans="41:48" x14ac:dyDescent="0.15">
      <c r="AO1784" s="304">
        <v>50</v>
      </c>
      <c r="AP1784" s="304">
        <v>2</v>
      </c>
      <c r="AQ1784" s="304">
        <v>3</v>
      </c>
      <c r="AR1784" s="306">
        <f ca="1">IF($AQ1784=1,IF(INDIRECT(ADDRESS(($AO1784-1)*3+$AP1784+5,$AQ1784+7))="",0,INDIRECT(ADDRESS(($AO1784-1)*3+$AP1784+5,$AQ1784+7))),IF(INDIRECT(ADDRESS(($AO1784-1)*3+$AP1784+5,$AQ1784+7))="",0,IF(COUNTIF(INDIRECT(ADDRESS(($AO1784-1)*36+($AP1784-1)*12+6,COLUMN())):INDIRECT(ADDRESS(($AO1784-1)*36+($AP1784-1)*12+$AQ1784+4,COLUMN())),INDIRECT(ADDRESS(($AO1784-1)*3+$AP1784+5,$AQ1784+7)))&gt;=1,0,INDIRECT(ADDRESS(($AO1784-1)*3+$AP1784+5,$AQ1784+7)))))</f>
        <v>0</v>
      </c>
      <c r="AS1784" s="304">
        <f ca="1">COUNTIF(INDIRECT("H"&amp;(ROW()+12*(($AO1784-1)*3+$AP1784)-ROW())/12+5):INDIRECT("S"&amp;(ROW()+12*(($AO1784-1)*3+$AP1784)-ROW())/12+5),AR1784)</f>
        <v>0</v>
      </c>
      <c r="AT1784" s="306">
        <f ca="1">IF($AQ1784=1,IF(INDIRECT(ADDRESS(($AO1784-1)*3+$AP1784+5,$AQ1784+20))="",0,INDIRECT(ADDRESS(($AO1784-1)*3+$AP1784+5,$AQ1784+20))),IF(INDIRECT(ADDRESS(($AO1784-1)*3+$AP1784+5,$AQ1784+20))="",0,IF(COUNTIF(INDIRECT(ADDRESS(($AO1784-1)*36+($AP1784-1)*12+6,COLUMN())):INDIRECT(ADDRESS(($AO1784-1)*36+($AP1784-1)*12+$AQ1784+4,COLUMN())),INDIRECT(ADDRESS(($AO1784-1)*3+$AP1784+5,$AQ1784+20)))&gt;=1,0,INDIRECT(ADDRESS(($AO1784-1)*3+$AP1784+5,$AQ1784+20)))))</f>
        <v>0</v>
      </c>
      <c r="AU1784" s="304">
        <f ca="1">COUNTIF(INDIRECT("U"&amp;(ROW()+12*(($AO1784-1)*3+$AP1784)-ROW())/12+5):INDIRECT("AF"&amp;(ROW()+12*(($AO1784-1)*3+$AP1784)-ROW())/12+5),AT1784)</f>
        <v>0</v>
      </c>
      <c r="AV1784" s="304">
        <f ca="1">IF(AND(AR1784+AT1784&gt;0,AS1784+AU1784&gt;0),COUNTIF(AV$6:AV1783,"&gt;0")+1,0)</f>
        <v>0</v>
      </c>
    </row>
    <row r="1785" spans="41:48" x14ac:dyDescent="0.15">
      <c r="AO1785" s="304">
        <v>50</v>
      </c>
      <c r="AP1785" s="304">
        <v>2</v>
      </c>
      <c r="AQ1785" s="304">
        <v>4</v>
      </c>
      <c r="AR1785" s="306">
        <f ca="1">IF($AQ1785=1,IF(INDIRECT(ADDRESS(($AO1785-1)*3+$AP1785+5,$AQ1785+7))="",0,INDIRECT(ADDRESS(($AO1785-1)*3+$AP1785+5,$AQ1785+7))),IF(INDIRECT(ADDRESS(($AO1785-1)*3+$AP1785+5,$AQ1785+7))="",0,IF(COUNTIF(INDIRECT(ADDRESS(($AO1785-1)*36+($AP1785-1)*12+6,COLUMN())):INDIRECT(ADDRESS(($AO1785-1)*36+($AP1785-1)*12+$AQ1785+4,COLUMN())),INDIRECT(ADDRESS(($AO1785-1)*3+$AP1785+5,$AQ1785+7)))&gt;=1,0,INDIRECT(ADDRESS(($AO1785-1)*3+$AP1785+5,$AQ1785+7)))))</f>
        <v>0</v>
      </c>
      <c r="AS1785" s="304">
        <f ca="1">COUNTIF(INDIRECT("H"&amp;(ROW()+12*(($AO1785-1)*3+$AP1785)-ROW())/12+5):INDIRECT("S"&amp;(ROW()+12*(($AO1785-1)*3+$AP1785)-ROW())/12+5),AR1785)</f>
        <v>0</v>
      </c>
      <c r="AT1785" s="306">
        <f ca="1">IF($AQ1785=1,IF(INDIRECT(ADDRESS(($AO1785-1)*3+$AP1785+5,$AQ1785+20))="",0,INDIRECT(ADDRESS(($AO1785-1)*3+$AP1785+5,$AQ1785+20))),IF(INDIRECT(ADDRESS(($AO1785-1)*3+$AP1785+5,$AQ1785+20))="",0,IF(COUNTIF(INDIRECT(ADDRESS(($AO1785-1)*36+($AP1785-1)*12+6,COLUMN())):INDIRECT(ADDRESS(($AO1785-1)*36+($AP1785-1)*12+$AQ1785+4,COLUMN())),INDIRECT(ADDRESS(($AO1785-1)*3+$AP1785+5,$AQ1785+20)))&gt;=1,0,INDIRECT(ADDRESS(($AO1785-1)*3+$AP1785+5,$AQ1785+20)))))</f>
        <v>0</v>
      </c>
      <c r="AU1785" s="304">
        <f ca="1">COUNTIF(INDIRECT("U"&amp;(ROW()+12*(($AO1785-1)*3+$AP1785)-ROW())/12+5):INDIRECT("AF"&amp;(ROW()+12*(($AO1785-1)*3+$AP1785)-ROW())/12+5),AT1785)</f>
        <v>0</v>
      </c>
      <c r="AV1785" s="304">
        <f ca="1">IF(AND(AR1785+AT1785&gt;0,AS1785+AU1785&gt;0),COUNTIF(AV$6:AV1784,"&gt;0")+1,0)</f>
        <v>0</v>
      </c>
    </row>
    <row r="1786" spans="41:48" x14ac:dyDescent="0.15">
      <c r="AO1786" s="304">
        <v>50</v>
      </c>
      <c r="AP1786" s="304">
        <v>2</v>
      </c>
      <c r="AQ1786" s="304">
        <v>5</v>
      </c>
      <c r="AR1786" s="306">
        <f ca="1">IF($AQ1786=1,IF(INDIRECT(ADDRESS(($AO1786-1)*3+$AP1786+5,$AQ1786+7))="",0,INDIRECT(ADDRESS(($AO1786-1)*3+$AP1786+5,$AQ1786+7))),IF(INDIRECT(ADDRESS(($AO1786-1)*3+$AP1786+5,$AQ1786+7))="",0,IF(COUNTIF(INDIRECT(ADDRESS(($AO1786-1)*36+($AP1786-1)*12+6,COLUMN())):INDIRECT(ADDRESS(($AO1786-1)*36+($AP1786-1)*12+$AQ1786+4,COLUMN())),INDIRECT(ADDRESS(($AO1786-1)*3+$AP1786+5,$AQ1786+7)))&gt;=1,0,INDIRECT(ADDRESS(($AO1786-1)*3+$AP1786+5,$AQ1786+7)))))</f>
        <v>0</v>
      </c>
      <c r="AS1786" s="304">
        <f ca="1">COUNTIF(INDIRECT("H"&amp;(ROW()+12*(($AO1786-1)*3+$AP1786)-ROW())/12+5):INDIRECT("S"&amp;(ROW()+12*(($AO1786-1)*3+$AP1786)-ROW())/12+5),AR1786)</f>
        <v>0</v>
      </c>
      <c r="AT1786" s="306">
        <f ca="1">IF($AQ1786=1,IF(INDIRECT(ADDRESS(($AO1786-1)*3+$AP1786+5,$AQ1786+20))="",0,INDIRECT(ADDRESS(($AO1786-1)*3+$AP1786+5,$AQ1786+20))),IF(INDIRECT(ADDRESS(($AO1786-1)*3+$AP1786+5,$AQ1786+20))="",0,IF(COUNTIF(INDIRECT(ADDRESS(($AO1786-1)*36+($AP1786-1)*12+6,COLUMN())):INDIRECT(ADDRESS(($AO1786-1)*36+($AP1786-1)*12+$AQ1786+4,COLUMN())),INDIRECT(ADDRESS(($AO1786-1)*3+$AP1786+5,$AQ1786+20)))&gt;=1,0,INDIRECT(ADDRESS(($AO1786-1)*3+$AP1786+5,$AQ1786+20)))))</f>
        <v>0</v>
      </c>
      <c r="AU1786" s="304">
        <f ca="1">COUNTIF(INDIRECT("U"&amp;(ROW()+12*(($AO1786-1)*3+$AP1786)-ROW())/12+5):INDIRECT("AF"&amp;(ROW()+12*(($AO1786-1)*3+$AP1786)-ROW())/12+5),AT1786)</f>
        <v>0</v>
      </c>
      <c r="AV1786" s="304">
        <f ca="1">IF(AND(AR1786+AT1786&gt;0,AS1786+AU1786&gt;0),COUNTIF(AV$6:AV1785,"&gt;0")+1,0)</f>
        <v>0</v>
      </c>
    </row>
    <row r="1787" spans="41:48" x14ac:dyDescent="0.15">
      <c r="AO1787" s="304">
        <v>50</v>
      </c>
      <c r="AP1787" s="304">
        <v>2</v>
      </c>
      <c r="AQ1787" s="304">
        <v>6</v>
      </c>
      <c r="AR1787" s="306">
        <f ca="1">IF($AQ1787=1,IF(INDIRECT(ADDRESS(($AO1787-1)*3+$AP1787+5,$AQ1787+7))="",0,INDIRECT(ADDRESS(($AO1787-1)*3+$AP1787+5,$AQ1787+7))),IF(INDIRECT(ADDRESS(($AO1787-1)*3+$AP1787+5,$AQ1787+7))="",0,IF(COUNTIF(INDIRECT(ADDRESS(($AO1787-1)*36+($AP1787-1)*12+6,COLUMN())):INDIRECT(ADDRESS(($AO1787-1)*36+($AP1787-1)*12+$AQ1787+4,COLUMN())),INDIRECT(ADDRESS(($AO1787-1)*3+$AP1787+5,$AQ1787+7)))&gt;=1,0,INDIRECT(ADDRESS(($AO1787-1)*3+$AP1787+5,$AQ1787+7)))))</f>
        <v>0</v>
      </c>
      <c r="AS1787" s="304">
        <f ca="1">COUNTIF(INDIRECT("H"&amp;(ROW()+12*(($AO1787-1)*3+$AP1787)-ROW())/12+5):INDIRECT("S"&amp;(ROW()+12*(($AO1787-1)*3+$AP1787)-ROW())/12+5),AR1787)</f>
        <v>0</v>
      </c>
      <c r="AT1787" s="306">
        <f ca="1">IF($AQ1787=1,IF(INDIRECT(ADDRESS(($AO1787-1)*3+$AP1787+5,$AQ1787+20))="",0,INDIRECT(ADDRESS(($AO1787-1)*3+$AP1787+5,$AQ1787+20))),IF(INDIRECT(ADDRESS(($AO1787-1)*3+$AP1787+5,$AQ1787+20))="",0,IF(COUNTIF(INDIRECT(ADDRESS(($AO1787-1)*36+($AP1787-1)*12+6,COLUMN())):INDIRECT(ADDRESS(($AO1787-1)*36+($AP1787-1)*12+$AQ1787+4,COLUMN())),INDIRECT(ADDRESS(($AO1787-1)*3+$AP1787+5,$AQ1787+20)))&gt;=1,0,INDIRECT(ADDRESS(($AO1787-1)*3+$AP1787+5,$AQ1787+20)))))</f>
        <v>0</v>
      </c>
      <c r="AU1787" s="304">
        <f ca="1">COUNTIF(INDIRECT("U"&amp;(ROW()+12*(($AO1787-1)*3+$AP1787)-ROW())/12+5):INDIRECT("AF"&amp;(ROW()+12*(($AO1787-1)*3+$AP1787)-ROW())/12+5),AT1787)</f>
        <v>0</v>
      </c>
      <c r="AV1787" s="304">
        <f ca="1">IF(AND(AR1787+AT1787&gt;0,AS1787+AU1787&gt;0),COUNTIF(AV$6:AV1786,"&gt;0")+1,0)</f>
        <v>0</v>
      </c>
    </row>
    <row r="1788" spans="41:48" x14ac:dyDescent="0.15">
      <c r="AO1788" s="304">
        <v>50</v>
      </c>
      <c r="AP1788" s="304">
        <v>2</v>
      </c>
      <c r="AQ1788" s="304">
        <v>7</v>
      </c>
      <c r="AR1788" s="306">
        <f ca="1">IF($AQ1788=1,IF(INDIRECT(ADDRESS(($AO1788-1)*3+$AP1788+5,$AQ1788+7))="",0,INDIRECT(ADDRESS(($AO1788-1)*3+$AP1788+5,$AQ1788+7))),IF(INDIRECT(ADDRESS(($AO1788-1)*3+$AP1788+5,$AQ1788+7))="",0,IF(COUNTIF(INDIRECT(ADDRESS(($AO1788-1)*36+($AP1788-1)*12+6,COLUMN())):INDIRECT(ADDRESS(($AO1788-1)*36+($AP1788-1)*12+$AQ1788+4,COLUMN())),INDIRECT(ADDRESS(($AO1788-1)*3+$AP1788+5,$AQ1788+7)))&gt;=1,0,INDIRECT(ADDRESS(($AO1788-1)*3+$AP1788+5,$AQ1788+7)))))</f>
        <v>0</v>
      </c>
      <c r="AS1788" s="304">
        <f ca="1">COUNTIF(INDIRECT("H"&amp;(ROW()+12*(($AO1788-1)*3+$AP1788)-ROW())/12+5):INDIRECT("S"&amp;(ROW()+12*(($AO1788-1)*3+$AP1788)-ROW())/12+5),AR1788)</f>
        <v>0</v>
      </c>
      <c r="AT1788" s="306">
        <f ca="1">IF($AQ1788=1,IF(INDIRECT(ADDRESS(($AO1788-1)*3+$AP1788+5,$AQ1788+20))="",0,INDIRECT(ADDRESS(($AO1788-1)*3+$AP1788+5,$AQ1788+20))),IF(INDIRECT(ADDRESS(($AO1788-1)*3+$AP1788+5,$AQ1788+20))="",0,IF(COUNTIF(INDIRECT(ADDRESS(($AO1788-1)*36+($AP1788-1)*12+6,COLUMN())):INDIRECT(ADDRESS(($AO1788-1)*36+($AP1788-1)*12+$AQ1788+4,COLUMN())),INDIRECT(ADDRESS(($AO1788-1)*3+$AP1788+5,$AQ1788+20)))&gt;=1,0,INDIRECT(ADDRESS(($AO1788-1)*3+$AP1788+5,$AQ1788+20)))))</f>
        <v>0</v>
      </c>
      <c r="AU1788" s="304">
        <f ca="1">COUNTIF(INDIRECT("U"&amp;(ROW()+12*(($AO1788-1)*3+$AP1788)-ROW())/12+5):INDIRECT("AF"&amp;(ROW()+12*(($AO1788-1)*3+$AP1788)-ROW())/12+5),AT1788)</f>
        <v>0</v>
      </c>
      <c r="AV1788" s="304">
        <f ca="1">IF(AND(AR1788+AT1788&gt;0,AS1788+AU1788&gt;0),COUNTIF(AV$6:AV1787,"&gt;0")+1,0)</f>
        <v>0</v>
      </c>
    </row>
    <row r="1789" spans="41:48" x14ac:dyDescent="0.15">
      <c r="AO1789" s="304">
        <v>50</v>
      </c>
      <c r="AP1789" s="304">
        <v>2</v>
      </c>
      <c r="AQ1789" s="304">
        <v>8</v>
      </c>
      <c r="AR1789" s="306">
        <f ca="1">IF($AQ1789=1,IF(INDIRECT(ADDRESS(($AO1789-1)*3+$AP1789+5,$AQ1789+7))="",0,INDIRECT(ADDRESS(($AO1789-1)*3+$AP1789+5,$AQ1789+7))),IF(INDIRECT(ADDRESS(($AO1789-1)*3+$AP1789+5,$AQ1789+7))="",0,IF(COUNTIF(INDIRECT(ADDRESS(($AO1789-1)*36+($AP1789-1)*12+6,COLUMN())):INDIRECT(ADDRESS(($AO1789-1)*36+($AP1789-1)*12+$AQ1789+4,COLUMN())),INDIRECT(ADDRESS(($AO1789-1)*3+$AP1789+5,$AQ1789+7)))&gt;=1,0,INDIRECT(ADDRESS(($AO1789-1)*3+$AP1789+5,$AQ1789+7)))))</f>
        <v>0</v>
      </c>
      <c r="AS1789" s="304">
        <f ca="1">COUNTIF(INDIRECT("H"&amp;(ROW()+12*(($AO1789-1)*3+$AP1789)-ROW())/12+5):INDIRECT("S"&amp;(ROW()+12*(($AO1789-1)*3+$AP1789)-ROW())/12+5),AR1789)</f>
        <v>0</v>
      </c>
      <c r="AT1789" s="306">
        <f ca="1">IF($AQ1789=1,IF(INDIRECT(ADDRESS(($AO1789-1)*3+$AP1789+5,$AQ1789+20))="",0,INDIRECT(ADDRESS(($AO1789-1)*3+$AP1789+5,$AQ1789+20))),IF(INDIRECT(ADDRESS(($AO1789-1)*3+$AP1789+5,$AQ1789+20))="",0,IF(COUNTIF(INDIRECT(ADDRESS(($AO1789-1)*36+($AP1789-1)*12+6,COLUMN())):INDIRECT(ADDRESS(($AO1789-1)*36+($AP1789-1)*12+$AQ1789+4,COLUMN())),INDIRECT(ADDRESS(($AO1789-1)*3+$AP1789+5,$AQ1789+20)))&gt;=1,0,INDIRECT(ADDRESS(($AO1789-1)*3+$AP1789+5,$AQ1789+20)))))</f>
        <v>0</v>
      </c>
      <c r="AU1789" s="304">
        <f ca="1">COUNTIF(INDIRECT("U"&amp;(ROW()+12*(($AO1789-1)*3+$AP1789)-ROW())/12+5):INDIRECT("AF"&amp;(ROW()+12*(($AO1789-1)*3+$AP1789)-ROW())/12+5),AT1789)</f>
        <v>0</v>
      </c>
      <c r="AV1789" s="304">
        <f ca="1">IF(AND(AR1789+AT1789&gt;0,AS1789+AU1789&gt;0),COUNTIF(AV$6:AV1788,"&gt;0")+1,0)</f>
        <v>0</v>
      </c>
    </row>
    <row r="1790" spans="41:48" x14ac:dyDescent="0.15">
      <c r="AO1790" s="304">
        <v>50</v>
      </c>
      <c r="AP1790" s="304">
        <v>2</v>
      </c>
      <c r="AQ1790" s="304">
        <v>9</v>
      </c>
      <c r="AR1790" s="306">
        <f ca="1">IF($AQ1790=1,IF(INDIRECT(ADDRESS(($AO1790-1)*3+$AP1790+5,$AQ1790+7))="",0,INDIRECT(ADDRESS(($AO1790-1)*3+$AP1790+5,$AQ1790+7))),IF(INDIRECT(ADDRESS(($AO1790-1)*3+$AP1790+5,$AQ1790+7))="",0,IF(COUNTIF(INDIRECT(ADDRESS(($AO1790-1)*36+($AP1790-1)*12+6,COLUMN())):INDIRECT(ADDRESS(($AO1790-1)*36+($AP1790-1)*12+$AQ1790+4,COLUMN())),INDIRECT(ADDRESS(($AO1790-1)*3+$AP1790+5,$AQ1790+7)))&gt;=1,0,INDIRECT(ADDRESS(($AO1790-1)*3+$AP1790+5,$AQ1790+7)))))</f>
        <v>0</v>
      </c>
      <c r="AS1790" s="304">
        <f ca="1">COUNTIF(INDIRECT("H"&amp;(ROW()+12*(($AO1790-1)*3+$AP1790)-ROW())/12+5):INDIRECT("S"&amp;(ROW()+12*(($AO1790-1)*3+$AP1790)-ROW())/12+5),AR1790)</f>
        <v>0</v>
      </c>
      <c r="AT1790" s="306">
        <f ca="1">IF($AQ1790=1,IF(INDIRECT(ADDRESS(($AO1790-1)*3+$AP1790+5,$AQ1790+20))="",0,INDIRECT(ADDRESS(($AO1790-1)*3+$AP1790+5,$AQ1790+20))),IF(INDIRECT(ADDRESS(($AO1790-1)*3+$AP1790+5,$AQ1790+20))="",0,IF(COUNTIF(INDIRECT(ADDRESS(($AO1790-1)*36+($AP1790-1)*12+6,COLUMN())):INDIRECT(ADDRESS(($AO1790-1)*36+($AP1790-1)*12+$AQ1790+4,COLUMN())),INDIRECT(ADDRESS(($AO1790-1)*3+$AP1790+5,$AQ1790+20)))&gt;=1,0,INDIRECT(ADDRESS(($AO1790-1)*3+$AP1790+5,$AQ1790+20)))))</f>
        <v>0</v>
      </c>
      <c r="AU1790" s="304">
        <f ca="1">COUNTIF(INDIRECT("U"&amp;(ROW()+12*(($AO1790-1)*3+$AP1790)-ROW())/12+5):INDIRECT("AF"&amp;(ROW()+12*(($AO1790-1)*3+$AP1790)-ROW())/12+5),AT1790)</f>
        <v>0</v>
      </c>
      <c r="AV1790" s="304">
        <f ca="1">IF(AND(AR1790+AT1790&gt;0,AS1790+AU1790&gt;0),COUNTIF(AV$6:AV1789,"&gt;0")+1,0)</f>
        <v>0</v>
      </c>
    </row>
    <row r="1791" spans="41:48" x14ac:dyDescent="0.15">
      <c r="AO1791" s="304">
        <v>50</v>
      </c>
      <c r="AP1791" s="304">
        <v>2</v>
      </c>
      <c r="AQ1791" s="304">
        <v>10</v>
      </c>
      <c r="AR1791" s="306">
        <f ca="1">IF($AQ1791=1,IF(INDIRECT(ADDRESS(($AO1791-1)*3+$AP1791+5,$AQ1791+7))="",0,INDIRECT(ADDRESS(($AO1791-1)*3+$AP1791+5,$AQ1791+7))),IF(INDIRECT(ADDRESS(($AO1791-1)*3+$AP1791+5,$AQ1791+7))="",0,IF(COUNTIF(INDIRECT(ADDRESS(($AO1791-1)*36+($AP1791-1)*12+6,COLUMN())):INDIRECT(ADDRESS(($AO1791-1)*36+($AP1791-1)*12+$AQ1791+4,COLUMN())),INDIRECT(ADDRESS(($AO1791-1)*3+$AP1791+5,$AQ1791+7)))&gt;=1,0,INDIRECT(ADDRESS(($AO1791-1)*3+$AP1791+5,$AQ1791+7)))))</f>
        <v>0</v>
      </c>
      <c r="AS1791" s="304">
        <f ca="1">COUNTIF(INDIRECT("H"&amp;(ROW()+12*(($AO1791-1)*3+$AP1791)-ROW())/12+5):INDIRECT("S"&amp;(ROW()+12*(($AO1791-1)*3+$AP1791)-ROW())/12+5),AR1791)</f>
        <v>0</v>
      </c>
      <c r="AT1791" s="306">
        <f ca="1">IF($AQ1791=1,IF(INDIRECT(ADDRESS(($AO1791-1)*3+$AP1791+5,$AQ1791+20))="",0,INDIRECT(ADDRESS(($AO1791-1)*3+$AP1791+5,$AQ1791+20))),IF(INDIRECT(ADDRESS(($AO1791-1)*3+$AP1791+5,$AQ1791+20))="",0,IF(COUNTIF(INDIRECT(ADDRESS(($AO1791-1)*36+($AP1791-1)*12+6,COLUMN())):INDIRECT(ADDRESS(($AO1791-1)*36+($AP1791-1)*12+$AQ1791+4,COLUMN())),INDIRECT(ADDRESS(($AO1791-1)*3+$AP1791+5,$AQ1791+20)))&gt;=1,0,INDIRECT(ADDRESS(($AO1791-1)*3+$AP1791+5,$AQ1791+20)))))</f>
        <v>0</v>
      </c>
      <c r="AU1791" s="304">
        <f ca="1">COUNTIF(INDIRECT("U"&amp;(ROW()+12*(($AO1791-1)*3+$AP1791)-ROW())/12+5):INDIRECT("AF"&amp;(ROW()+12*(($AO1791-1)*3+$AP1791)-ROW())/12+5),AT1791)</f>
        <v>0</v>
      </c>
      <c r="AV1791" s="304">
        <f ca="1">IF(AND(AR1791+AT1791&gt;0,AS1791+AU1791&gt;0),COUNTIF(AV$6:AV1790,"&gt;0")+1,0)</f>
        <v>0</v>
      </c>
    </row>
    <row r="1792" spans="41:48" x14ac:dyDescent="0.15">
      <c r="AO1792" s="304">
        <v>50</v>
      </c>
      <c r="AP1792" s="304">
        <v>2</v>
      </c>
      <c r="AQ1792" s="304">
        <v>11</v>
      </c>
      <c r="AR1792" s="306">
        <f ca="1">IF($AQ1792=1,IF(INDIRECT(ADDRESS(($AO1792-1)*3+$AP1792+5,$AQ1792+7))="",0,INDIRECT(ADDRESS(($AO1792-1)*3+$AP1792+5,$AQ1792+7))),IF(INDIRECT(ADDRESS(($AO1792-1)*3+$AP1792+5,$AQ1792+7))="",0,IF(COUNTIF(INDIRECT(ADDRESS(($AO1792-1)*36+($AP1792-1)*12+6,COLUMN())):INDIRECT(ADDRESS(($AO1792-1)*36+($AP1792-1)*12+$AQ1792+4,COLUMN())),INDIRECT(ADDRESS(($AO1792-1)*3+$AP1792+5,$AQ1792+7)))&gt;=1,0,INDIRECT(ADDRESS(($AO1792-1)*3+$AP1792+5,$AQ1792+7)))))</f>
        <v>0</v>
      </c>
      <c r="AS1792" s="304">
        <f ca="1">COUNTIF(INDIRECT("H"&amp;(ROW()+12*(($AO1792-1)*3+$AP1792)-ROW())/12+5):INDIRECT("S"&amp;(ROW()+12*(($AO1792-1)*3+$AP1792)-ROW())/12+5),AR1792)</f>
        <v>0</v>
      </c>
      <c r="AT1792" s="306">
        <f ca="1">IF($AQ1792=1,IF(INDIRECT(ADDRESS(($AO1792-1)*3+$AP1792+5,$AQ1792+20))="",0,INDIRECT(ADDRESS(($AO1792-1)*3+$AP1792+5,$AQ1792+20))),IF(INDIRECT(ADDRESS(($AO1792-1)*3+$AP1792+5,$AQ1792+20))="",0,IF(COUNTIF(INDIRECT(ADDRESS(($AO1792-1)*36+($AP1792-1)*12+6,COLUMN())):INDIRECT(ADDRESS(($AO1792-1)*36+($AP1792-1)*12+$AQ1792+4,COLUMN())),INDIRECT(ADDRESS(($AO1792-1)*3+$AP1792+5,$AQ1792+20)))&gt;=1,0,INDIRECT(ADDRESS(($AO1792-1)*3+$AP1792+5,$AQ1792+20)))))</f>
        <v>0</v>
      </c>
      <c r="AU1792" s="304">
        <f ca="1">COUNTIF(INDIRECT("U"&amp;(ROW()+12*(($AO1792-1)*3+$AP1792)-ROW())/12+5):INDIRECT("AF"&amp;(ROW()+12*(($AO1792-1)*3+$AP1792)-ROW())/12+5),AT1792)</f>
        <v>0</v>
      </c>
      <c r="AV1792" s="304">
        <f ca="1">IF(AND(AR1792+AT1792&gt;0,AS1792+AU1792&gt;0),COUNTIF(AV$6:AV1791,"&gt;0")+1,0)</f>
        <v>0</v>
      </c>
    </row>
    <row r="1793" spans="41:48" x14ac:dyDescent="0.15">
      <c r="AO1793" s="304">
        <v>50</v>
      </c>
      <c r="AP1793" s="304">
        <v>2</v>
      </c>
      <c r="AQ1793" s="304">
        <v>12</v>
      </c>
      <c r="AR1793" s="306">
        <f ca="1">IF($AQ1793=1,IF(INDIRECT(ADDRESS(($AO1793-1)*3+$AP1793+5,$AQ1793+7))="",0,INDIRECT(ADDRESS(($AO1793-1)*3+$AP1793+5,$AQ1793+7))),IF(INDIRECT(ADDRESS(($AO1793-1)*3+$AP1793+5,$AQ1793+7))="",0,IF(COUNTIF(INDIRECT(ADDRESS(($AO1793-1)*36+($AP1793-1)*12+6,COLUMN())):INDIRECT(ADDRESS(($AO1793-1)*36+($AP1793-1)*12+$AQ1793+4,COLUMN())),INDIRECT(ADDRESS(($AO1793-1)*3+$AP1793+5,$AQ1793+7)))&gt;=1,0,INDIRECT(ADDRESS(($AO1793-1)*3+$AP1793+5,$AQ1793+7)))))</f>
        <v>0</v>
      </c>
      <c r="AS1793" s="304">
        <f ca="1">COUNTIF(INDIRECT("H"&amp;(ROW()+12*(($AO1793-1)*3+$AP1793)-ROW())/12+5):INDIRECT("S"&amp;(ROW()+12*(($AO1793-1)*3+$AP1793)-ROW())/12+5),AR1793)</f>
        <v>0</v>
      </c>
      <c r="AT1793" s="306">
        <f ca="1">IF($AQ1793=1,IF(INDIRECT(ADDRESS(($AO1793-1)*3+$AP1793+5,$AQ1793+20))="",0,INDIRECT(ADDRESS(($AO1793-1)*3+$AP1793+5,$AQ1793+20))),IF(INDIRECT(ADDRESS(($AO1793-1)*3+$AP1793+5,$AQ1793+20))="",0,IF(COUNTIF(INDIRECT(ADDRESS(($AO1793-1)*36+($AP1793-1)*12+6,COLUMN())):INDIRECT(ADDRESS(($AO1793-1)*36+($AP1793-1)*12+$AQ1793+4,COLUMN())),INDIRECT(ADDRESS(($AO1793-1)*3+$AP1793+5,$AQ1793+20)))&gt;=1,0,INDIRECT(ADDRESS(($AO1793-1)*3+$AP1793+5,$AQ1793+20)))))</f>
        <v>0</v>
      </c>
      <c r="AU1793" s="304">
        <f ca="1">COUNTIF(INDIRECT("U"&amp;(ROW()+12*(($AO1793-1)*3+$AP1793)-ROW())/12+5):INDIRECT("AF"&amp;(ROW()+12*(($AO1793-1)*3+$AP1793)-ROW())/12+5),AT1793)</f>
        <v>0</v>
      </c>
      <c r="AV1793" s="304">
        <f ca="1">IF(AND(AR1793+AT1793&gt;0,AS1793+AU1793&gt;0),COUNTIF(AV$6:AV1792,"&gt;0")+1,0)</f>
        <v>0</v>
      </c>
    </row>
    <row r="1794" spans="41:48" x14ac:dyDescent="0.15">
      <c r="AO1794" s="304">
        <v>50</v>
      </c>
      <c r="AP1794" s="304">
        <v>3</v>
      </c>
      <c r="AQ1794" s="304">
        <v>1</v>
      </c>
      <c r="AR1794" s="306">
        <f ca="1">IF($AQ1794=1,IF(INDIRECT(ADDRESS(($AO1794-1)*3+$AP1794+5,$AQ1794+7))="",0,INDIRECT(ADDRESS(($AO1794-1)*3+$AP1794+5,$AQ1794+7))),IF(INDIRECT(ADDRESS(($AO1794-1)*3+$AP1794+5,$AQ1794+7))="",0,IF(COUNTIF(INDIRECT(ADDRESS(($AO1794-1)*36+($AP1794-1)*12+6,COLUMN())):INDIRECT(ADDRESS(($AO1794-1)*36+($AP1794-1)*12+$AQ1794+4,COLUMN())),INDIRECT(ADDRESS(($AO1794-1)*3+$AP1794+5,$AQ1794+7)))&gt;=1,0,INDIRECT(ADDRESS(($AO1794-1)*3+$AP1794+5,$AQ1794+7)))))</f>
        <v>0</v>
      </c>
      <c r="AS1794" s="304">
        <f ca="1">COUNTIF(INDIRECT("H"&amp;(ROW()+12*(($AO1794-1)*3+$AP1794)-ROW())/12+5):INDIRECT("S"&amp;(ROW()+12*(($AO1794-1)*3+$AP1794)-ROW())/12+5),AR1794)</f>
        <v>0</v>
      </c>
      <c r="AT1794" s="306">
        <f ca="1">IF($AQ1794=1,IF(INDIRECT(ADDRESS(($AO1794-1)*3+$AP1794+5,$AQ1794+20))="",0,INDIRECT(ADDRESS(($AO1794-1)*3+$AP1794+5,$AQ1794+20))),IF(INDIRECT(ADDRESS(($AO1794-1)*3+$AP1794+5,$AQ1794+20))="",0,IF(COUNTIF(INDIRECT(ADDRESS(($AO1794-1)*36+($AP1794-1)*12+6,COLUMN())):INDIRECT(ADDRESS(($AO1794-1)*36+($AP1794-1)*12+$AQ1794+4,COLUMN())),INDIRECT(ADDRESS(($AO1794-1)*3+$AP1794+5,$AQ1794+20)))&gt;=1,0,INDIRECT(ADDRESS(($AO1794-1)*3+$AP1794+5,$AQ1794+20)))))</f>
        <v>0</v>
      </c>
      <c r="AU1794" s="304">
        <f ca="1">COUNTIF(INDIRECT("U"&amp;(ROW()+12*(($AO1794-1)*3+$AP1794)-ROW())/12+5):INDIRECT("AF"&amp;(ROW()+12*(($AO1794-1)*3+$AP1794)-ROW())/12+5),AT1794)</f>
        <v>0</v>
      </c>
      <c r="AV1794" s="304">
        <f ca="1">IF(AND(AR1794+AT1794&gt;0,AS1794+AU1794&gt;0),COUNTIF(AV$6:AV1793,"&gt;0")+1,0)</f>
        <v>0</v>
      </c>
    </row>
    <row r="1795" spans="41:48" x14ac:dyDescent="0.15">
      <c r="AO1795" s="304">
        <v>50</v>
      </c>
      <c r="AP1795" s="304">
        <v>3</v>
      </c>
      <c r="AQ1795" s="304">
        <v>2</v>
      </c>
      <c r="AR1795" s="306">
        <f ca="1">IF($AQ1795=1,IF(INDIRECT(ADDRESS(($AO1795-1)*3+$AP1795+5,$AQ1795+7))="",0,INDIRECT(ADDRESS(($AO1795-1)*3+$AP1795+5,$AQ1795+7))),IF(INDIRECT(ADDRESS(($AO1795-1)*3+$AP1795+5,$AQ1795+7))="",0,IF(COUNTIF(INDIRECT(ADDRESS(($AO1795-1)*36+($AP1795-1)*12+6,COLUMN())):INDIRECT(ADDRESS(($AO1795-1)*36+($AP1795-1)*12+$AQ1795+4,COLUMN())),INDIRECT(ADDRESS(($AO1795-1)*3+$AP1795+5,$AQ1795+7)))&gt;=1,0,INDIRECT(ADDRESS(($AO1795-1)*3+$AP1795+5,$AQ1795+7)))))</f>
        <v>0</v>
      </c>
      <c r="AS1795" s="304">
        <f ca="1">COUNTIF(INDIRECT("H"&amp;(ROW()+12*(($AO1795-1)*3+$AP1795)-ROW())/12+5):INDIRECT("S"&amp;(ROW()+12*(($AO1795-1)*3+$AP1795)-ROW())/12+5),AR1795)</f>
        <v>0</v>
      </c>
      <c r="AT1795" s="306">
        <f ca="1">IF($AQ1795=1,IF(INDIRECT(ADDRESS(($AO1795-1)*3+$AP1795+5,$AQ1795+20))="",0,INDIRECT(ADDRESS(($AO1795-1)*3+$AP1795+5,$AQ1795+20))),IF(INDIRECT(ADDRESS(($AO1795-1)*3+$AP1795+5,$AQ1795+20))="",0,IF(COUNTIF(INDIRECT(ADDRESS(($AO1795-1)*36+($AP1795-1)*12+6,COLUMN())):INDIRECT(ADDRESS(($AO1795-1)*36+($AP1795-1)*12+$AQ1795+4,COLUMN())),INDIRECT(ADDRESS(($AO1795-1)*3+$AP1795+5,$AQ1795+20)))&gt;=1,0,INDIRECT(ADDRESS(($AO1795-1)*3+$AP1795+5,$AQ1795+20)))))</f>
        <v>0</v>
      </c>
      <c r="AU1795" s="304">
        <f ca="1">COUNTIF(INDIRECT("U"&amp;(ROW()+12*(($AO1795-1)*3+$AP1795)-ROW())/12+5):INDIRECT("AF"&amp;(ROW()+12*(($AO1795-1)*3+$AP1795)-ROW())/12+5),AT1795)</f>
        <v>0</v>
      </c>
      <c r="AV1795" s="304">
        <f ca="1">IF(AND(AR1795+AT1795&gt;0,AS1795+AU1795&gt;0),COUNTIF(AV$6:AV1794,"&gt;0")+1,0)</f>
        <v>0</v>
      </c>
    </row>
    <row r="1796" spans="41:48" x14ac:dyDescent="0.15">
      <c r="AO1796" s="304">
        <v>50</v>
      </c>
      <c r="AP1796" s="304">
        <v>3</v>
      </c>
      <c r="AQ1796" s="304">
        <v>3</v>
      </c>
      <c r="AR1796" s="306">
        <f ca="1">IF($AQ1796=1,IF(INDIRECT(ADDRESS(($AO1796-1)*3+$AP1796+5,$AQ1796+7))="",0,INDIRECT(ADDRESS(($AO1796-1)*3+$AP1796+5,$AQ1796+7))),IF(INDIRECT(ADDRESS(($AO1796-1)*3+$AP1796+5,$AQ1796+7))="",0,IF(COUNTIF(INDIRECT(ADDRESS(($AO1796-1)*36+($AP1796-1)*12+6,COLUMN())):INDIRECT(ADDRESS(($AO1796-1)*36+($AP1796-1)*12+$AQ1796+4,COLUMN())),INDIRECT(ADDRESS(($AO1796-1)*3+$AP1796+5,$AQ1796+7)))&gt;=1,0,INDIRECT(ADDRESS(($AO1796-1)*3+$AP1796+5,$AQ1796+7)))))</f>
        <v>0</v>
      </c>
      <c r="AS1796" s="304">
        <f ca="1">COUNTIF(INDIRECT("H"&amp;(ROW()+12*(($AO1796-1)*3+$AP1796)-ROW())/12+5):INDIRECT("S"&amp;(ROW()+12*(($AO1796-1)*3+$AP1796)-ROW())/12+5),AR1796)</f>
        <v>0</v>
      </c>
      <c r="AT1796" s="306">
        <f ca="1">IF($AQ1796=1,IF(INDIRECT(ADDRESS(($AO1796-1)*3+$AP1796+5,$AQ1796+20))="",0,INDIRECT(ADDRESS(($AO1796-1)*3+$AP1796+5,$AQ1796+20))),IF(INDIRECT(ADDRESS(($AO1796-1)*3+$AP1796+5,$AQ1796+20))="",0,IF(COUNTIF(INDIRECT(ADDRESS(($AO1796-1)*36+($AP1796-1)*12+6,COLUMN())):INDIRECT(ADDRESS(($AO1796-1)*36+($AP1796-1)*12+$AQ1796+4,COLUMN())),INDIRECT(ADDRESS(($AO1796-1)*3+$AP1796+5,$AQ1796+20)))&gt;=1,0,INDIRECT(ADDRESS(($AO1796-1)*3+$AP1796+5,$AQ1796+20)))))</f>
        <v>0</v>
      </c>
      <c r="AU1796" s="304">
        <f ca="1">COUNTIF(INDIRECT("U"&amp;(ROW()+12*(($AO1796-1)*3+$AP1796)-ROW())/12+5):INDIRECT("AF"&amp;(ROW()+12*(($AO1796-1)*3+$AP1796)-ROW())/12+5),AT1796)</f>
        <v>0</v>
      </c>
      <c r="AV1796" s="304">
        <f ca="1">IF(AND(AR1796+AT1796&gt;0,AS1796+AU1796&gt;0),COUNTIF(AV$6:AV1795,"&gt;0")+1,0)</f>
        <v>0</v>
      </c>
    </row>
    <row r="1797" spans="41:48" x14ac:dyDescent="0.15">
      <c r="AO1797" s="304">
        <v>50</v>
      </c>
      <c r="AP1797" s="304">
        <v>3</v>
      </c>
      <c r="AQ1797" s="304">
        <v>4</v>
      </c>
      <c r="AR1797" s="306">
        <f ca="1">IF($AQ1797=1,IF(INDIRECT(ADDRESS(($AO1797-1)*3+$AP1797+5,$AQ1797+7))="",0,INDIRECT(ADDRESS(($AO1797-1)*3+$AP1797+5,$AQ1797+7))),IF(INDIRECT(ADDRESS(($AO1797-1)*3+$AP1797+5,$AQ1797+7))="",0,IF(COUNTIF(INDIRECT(ADDRESS(($AO1797-1)*36+($AP1797-1)*12+6,COLUMN())):INDIRECT(ADDRESS(($AO1797-1)*36+($AP1797-1)*12+$AQ1797+4,COLUMN())),INDIRECT(ADDRESS(($AO1797-1)*3+$AP1797+5,$AQ1797+7)))&gt;=1,0,INDIRECT(ADDRESS(($AO1797-1)*3+$AP1797+5,$AQ1797+7)))))</f>
        <v>0</v>
      </c>
      <c r="AS1797" s="304">
        <f ca="1">COUNTIF(INDIRECT("H"&amp;(ROW()+12*(($AO1797-1)*3+$AP1797)-ROW())/12+5):INDIRECT("S"&amp;(ROW()+12*(($AO1797-1)*3+$AP1797)-ROW())/12+5),AR1797)</f>
        <v>0</v>
      </c>
      <c r="AT1797" s="306">
        <f ca="1">IF($AQ1797=1,IF(INDIRECT(ADDRESS(($AO1797-1)*3+$AP1797+5,$AQ1797+20))="",0,INDIRECT(ADDRESS(($AO1797-1)*3+$AP1797+5,$AQ1797+20))),IF(INDIRECT(ADDRESS(($AO1797-1)*3+$AP1797+5,$AQ1797+20))="",0,IF(COUNTIF(INDIRECT(ADDRESS(($AO1797-1)*36+($AP1797-1)*12+6,COLUMN())):INDIRECT(ADDRESS(($AO1797-1)*36+($AP1797-1)*12+$AQ1797+4,COLUMN())),INDIRECT(ADDRESS(($AO1797-1)*3+$AP1797+5,$AQ1797+20)))&gt;=1,0,INDIRECT(ADDRESS(($AO1797-1)*3+$AP1797+5,$AQ1797+20)))))</f>
        <v>0</v>
      </c>
      <c r="AU1797" s="304">
        <f ca="1">COUNTIF(INDIRECT("U"&amp;(ROW()+12*(($AO1797-1)*3+$AP1797)-ROW())/12+5):INDIRECT("AF"&amp;(ROW()+12*(($AO1797-1)*3+$AP1797)-ROW())/12+5),AT1797)</f>
        <v>0</v>
      </c>
      <c r="AV1797" s="304">
        <f ca="1">IF(AND(AR1797+AT1797&gt;0,AS1797+AU1797&gt;0),COUNTIF(AV$6:AV1796,"&gt;0")+1,0)</f>
        <v>0</v>
      </c>
    </row>
    <row r="1798" spans="41:48" x14ac:dyDescent="0.15">
      <c r="AO1798" s="304">
        <v>50</v>
      </c>
      <c r="AP1798" s="304">
        <v>3</v>
      </c>
      <c r="AQ1798" s="304">
        <v>5</v>
      </c>
      <c r="AR1798" s="306">
        <f ca="1">IF($AQ1798=1,IF(INDIRECT(ADDRESS(($AO1798-1)*3+$AP1798+5,$AQ1798+7))="",0,INDIRECT(ADDRESS(($AO1798-1)*3+$AP1798+5,$AQ1798+7))),IF(INDIRECT(ADDRESS(($AO1798-1)*3+$AP1798+5,$AQ1798+7))="",0,IF(COUNTIF(INDIRECT(ADDRESS(($AO1798-1)*36+($AP1798-1)*12+6,COLUMN())):INDIRECT(ADDRESS(($AO1798-1)*36+($AP1798-1)*12+$AQ1798+4,COLUMN())),INDIRECT(ADDRESS(($AO1798-1)*3+$AP1798+5,$AQ1798+7)))&gt;=1,0,INDIRECT(ADDRESS(($AO1798-1)*3+$AP1798+5,$AQ1798+7)))))</f>
        <v>0</v>
      </c>
      <c r="AS1798" s="304">
        <f ca="1">COUNTIF(INDIRECT("H"&amp;(ROW()+12*(($AO1798-1)*3+$AP1798)-ROW())/12+5):INDIRECT("S"&amp;(ROW()+12*(($AO1798-1)*3+$AP1798)-ROW())/12+5),AR1798)</f>
        <v>0</v>
      </c>
      <c r="AT1798" s="306">
        <f ca="1">IF($AQ1798=1,IF(INDIRECT(ADDRESS(($AO1798-1)*3+$AP1798+5,$AQ1798+20))="",0,INDIRECT(ADDRESS(($AO1798-1)*3+$AP1798+5,$AQ1798+20))),IF(INDIRECT(ADDRESS(($AO1798-1)*3+$AP1798+5,$AQ1798+20))="",0,IF(COUNTIF(INDIRECT(ADDRESS(($AO1798-1)*36+($AP1798-1)*12+6,COLUMN())):INDIRECT(ADDRESS(($AO1798-1)*36+($AP1798-1)*12+$AQ1798+4,COLUMN())),INDIRECT(ADDRESS(($AO1798-1)*3+$AP1798+5,$AQ1798+20)))&gt;=1,0,INDIRECT(ADDRESS(($AO1798-1)*3+$AP1798+5,$AQ1798+20)))))</f>
        <v>0</v>
      </c>
      <c r="AU1798" s="304">
        <f ca="1">COUNTIF(INDIRECT("U"&amp;(ROW()+12*(($AO1798-1)*3+$AP1798)-ROW())/12+5):INDIRECT("AF"&amp;(ROW()+12*(($AO1798-1)*3+$AP1798)-ROW())/12+5),AT1798)</f>
        <v>0</v>
      </c>
      <c r="AV1798" s="304">
        <f ca="1">IF(AND(AR1798+AT1798&gt;0,AS1798+AU1798&gt;0),COUNTIF(AV$6:AV1797,"&gt;0")+1,0)</f>
        <v>0</v>
      </c>
    </row>
    <row r="1799" spans="41:48" x14ac:dyDescent="0.15">
      <c r="AO1799" s="304">
        <v>50</v>
      </c>
      <c r="AP1799" s="304">
        <v>3</v>
      </c>
      <c r="AQ1799" s="304">
        <v>6</v>
      </c>
      <c r="AR1799" s="306">
        <f ca="1">IF($AQ1799=1,IF(INDIRECT(ADDRESS(($AO1799-1)*3+$AP1799+5,$AQ1799+7))="",0,INDIRECT(ADDRESS(($AO1799-1)*3+$AP1799+5,$AQ1799+7))),IF(INDIRECT(ADDRESS(($AO1799-1)*3+$AP1799+5,$AQ1799+7))="",0,IF(COUNTIF(INDIRECT(ADDRESS(($AO1799-1)*36+($AP1799-1)*12+6,COLUMN())):INDIRECT(ADDRESS(($AO1799-1)*36+($AP1799-1)*12+$AQ1799+4,COLUMN())),INDIRECT(ADDRESS(($AO1799-1)*3+$AP1799+5,$AQ1799+7)))&gt;=1,0,INDIRECT(ADDRESS(($AO1799-1)*3+$AP1799+5,$AQ1799+7)))))</f>
        <v>0</v>
      </c>
      <c r="AS1799" s="304">
        <f ca="1">COUNTIF(INDIRECT("H"&amp;(ROW()+12*(($AO1799-1)*3+$AP1799)-ROW())/12+5):INDIRECT("S"&amp;(ROW()+12*(($AO1799-1)*3+$AP1799)-ROW())/12+5),AR1799)</f>
        <v>0</v>
      </c>
      <c r="AT1799" s="306">
        <f ca="1">IF($AQ1799=1,IF(INDIRECT(ADDRESS(($AO1799-1)*3+$AP1799+5,$AQ1799+20))="",0,INDIRECT(ADDRESS(($AO1799-1)*3+$AP1799+5,$AQ1799+20))),IF(INDIRECT(ADDRESS(($AO1799-1)*3+$AP1799+5,$AQ1799+20))="",0,IF(COUNTIF(INDIRECT(ADDRESS(($AO1799-1)*36+($AP1799-1)*12+6,COLUMN())):INDIRECT(ADDRESS(($AO1799-1)*36+($AP1799-1)*12+$AQ1799+4,COLUMN())),INDIRECT(ADDRESS(($AO1799-1)*3+$AP1799+5,$AQ1799+20)))&gt;=1,0,INDIRECT(ADDRESS(($AO1799-1)*3+$AP1799+5,$AQ1799+20)))))</f>
        <v>0</v>
      </c>
      <c r="AU1799" s="304">
        <f ca="1">COUNTIF(INDIRECT("U"&amp;(ROW()+12*(($AO1799-1)*3+$AP1799)-ROW())/12+5):INDIRECT("AF"&amp;(ROW()+12*(($AO1799-1)*3+$AP1799)-ROW())/12+5),AT1799)</f>
        <v>0</v>
      </c>
      <c r="AV1799" s="304">
        <f ca="1">IF(AND(AR1799+AT1799&gt;0,AS1799+AU1799&gt;0),COUNTIF(AV$6:AV1798,"&gt;0")+1,0)</f>
        <v>0</v>
      </c>
    </row>
    <row r="1800" spans="41:48" x14ac:dyDescent="0.15">
      <c r="AO1800" s="304">
        <v>50</v>
      </c>
      <c r="AP1800" s="304">
        <v>3</v>
      </c>
      <c r="AQ1800" s="304">
        <v>7</v>
      </c>
      <c r="AR1800" s="306">
        <f ca="1">IF($AQ1800=1,IF(INDIRECT(ADDRESS(($AO1800-1)*3+$AP1800+5,$AQ1800+7))="",0,INDIRECT(ADDRESS(($AO1800-1)*3+$AP1800+5,$AQ1800+7))),IF(INDIRECT(ADDRESS(($AO1800-1)*3+$AP1800+5,$AQ1800+7))="",0,IF(COUNTIF(INDIRECT(ADDRESS(($AO1800-1)*36+($AP1800-1)*12+6,COLUMN())):INDIRECT(ADDRESS(($AO1800-1)*36+($AP1800-1)*12+$AQ1800+4,COLUMN())),INDIRECT(ADDRESS(($AO1800-1)*3+$AP1800+5,$AQ1800+7)))&gt;=1,0,INDIRECT(ADDRESS(($AO1800-1)*3+$AP1800+5,$AQ1800+7)))))</f>
        <v>0</v>
      </c>
      <c r="AS1800" s="304">
        <f ca="1">COUNTIF(INDIRECT("H"&amp;(ROW()+12*(($AO1800-1)*3+$AP1800)-ROW())/12+5):INDIRECT("S"&amp;(ROW()+12*(($AO1800-1)*3+$AP1800)-ROW())/12+5),AR1800)</f>
        <v>0</v>
      </c>
      <c r="AT1800" s="306">
        <f ca="1">IF($AQ1800=1,IF(INDIRECT(ADDRESS(($AO1800-1)*3+$AP1800+5,$AQ1800+20))="",0,INDIRECT(ADDRESS(($AO1800-1)*3+$AP1800+5,$AQ1800+20))),IF(INDIRECT(ADDRESS(($AO1800-1)*3+$AP1800+5,$AQ1800+20))="",0,IF(COUNTIF(INDIRECT(ADDRESS(($AO1800-1)*36+($AP1800-1)*12+6,COLUMN())):INDIRECT(ADDRESS(($AO1800-1)*36+($AP1800-1)*12+$AQ1800+4,COLUMN())),INDIRECT(ADDRESS(($AO1800-1)*3+$AP1800+5,$AQ1800+20)))&gt;=1,0,INDIRECT(ADDRESS(($AO1800-1)*3+$AP1800+5,$AQ1800+20)))))</f>
        <v>0</v>
      </c>
      <c r="AU1800" s="304">
        <f ca="1">COUNTIF(INDIRECT("U"&amp;(ROW()+12*(($AO1800-1)*3+$AP1800)-ROW())/12+5):INDIRECT("AF"&amp;(ROW()+12*(($AO1800-1)*3+$AP1800)-ROW())/12+5),AT1800)</f>
        <v>0</v>
      </c>
      <c r="AV1800" s="304">
        <f ca="1">IF(AND(AR1800+AT1800&gt;0,AS1800+AU1800&gt;0),COUNTIF(AV$6:AV1799,"&gt;0")+1,0)</f>
        <v>0</v>
      </c>
    </row>
    <row r="1801" spans="41:48" x14ac:dyDescent="0.15">
      <c r="AO1801" s="304">
        <v>50</v>
      </c>
      <c r="AP1801" s="304">
        <v>3</v>
      </c>
      <c r="AQ1801" s="304">
        <v>8</v>
      </c>
      <c r="AR1801" s="306">
        <f ca="1">IF($AQ1801=1,IF(INDIRECT(ADDRESS(($AO1801-1)*3+$AP1801+5,$AQ1801+7))="",0,INDIRECT(ADDRESS(($AO1801-1)*3+$AP1801+5,$AQ1801+7))),IF(INDIRECT(ADDRESS(($AO1801-1)*3+$AP1801+5,$AQ1801+7))="",0,IF(COUNTIF(INDIRECT(ADDRESS(($AO1801-1)*36+($AP1801-1)*12+6,COLUMN())):INDIRECT(ADDRESS(($AO1801-1)*36+($AP1801-1)*12+$AQ1801+4,COLUMN())),INDIRECT(ADDRESS(($AO1801-1)*3+$AP1801+5,$AQ1801+7)))&gt;=1,0,INDIRECT(ADDRESS(($AO1801-1)*3+$AP1801+5,$AQ1801+7)))))</f>
        <v>0</v>
      </c>
      <c r="AS1801" s="304">
        <f ca="1">COUNTIF(INDIRECT("H"&amp;(ROW()+12*(($AO1801-1)*3+$AP1801)-ROW())/12+5):INDIRECT("S"&amp;(ROW()+12*(($AO1801-1)*3+$AP1801)-ROW())/12+5),AR1801)</f>
        <v>0</v>
      </c>
      <c r="AT1801" s="306">
        <f ca="1">IF($AQ1801=1,IF(INDIRECT(ADDRESS(($AO1801-1)*3+$AP1801+5,$AQ1801+20))="",0,INDIRECT(ADDRESS(($AO1801-1)*3+$AP1801+5,$AQ1801+20))),IF(INDIRECT(ADDRESS(($AO1801-1)*3+$AP1801+5,$AQ1801+20))="",0,IF(COUNTIF(INDIRECT(ADDRESS(($AO1801-1)*36+($AP1801-1)*12+6,COLUMN())):INDIRECT(ADDRESS(($AO1801-1)*36+($AP1801-1)*12+$AQ1801+4,COLUMN())),INDIRECT(ADDRESS(($AO1801-1)*3+$AP1801+5,$AQ1801+20)))&gt;=1,0,INDIRECT(ADDRESS(($AO1801-1)*3+$AP1801+5,$AQ1801+20)))))</f>
        <v>0</v>
      </c>
      <c r="AU1801" s="304">
        <f ca="1">COUNTIF(INDIRECT("U"&amp;(ROW()+12*(($AO1801-1)*3+$AP1801)-ROW())/12+5):INDIRECT("AF"&amp;(ROW()+12*(($AO1801-1)*3+$AP1801)-ROW())/12+5),AT1801)</f>
        <v>0</v>
      </c>
      <c r="AV1801" s="304">
        <f ca="1">IF(AND(AR1801+AT1801&gt;0,AS1801+AU1801&gt;0),COUNTIF(AV$6:AV1800,"&gt;0")+1,0)</f>
        <v>0</v>
      </c>
    </row>
    <row r="1802" spans="41:48" x14ac:dyDescent="0.15">
      <c r="AO1802" s="304">
        <v>50</v>
      </c>
      <c r="AP1802" s="304">
        <v>3</v>
      </c>
      <c r="AQ1802" s="304">
        <v>9</v>
      </c>
      <c r="AR1802" s="306">
        <f ca="1">IF($AQ1802=1,IF(INDIRECT(ADDRESS(($AO1802-1)*3+$AP1802+5,$AQ1802+7))="",0,INDIRECT(ADDRESS(($AO1802-1)*3+$AP1802+5,$AQ1802+7))),IF(INDIRECT(ADDRESS(($AO1802-1)*3+$AP1802+5,$AQ1802+7))="",0,IF(COUNTIF(INDIRECT(ADDRESS(($AO1802-1)*36+($AP1802-1)*12+6,COLUMN())):INDIRECT(ADDRESS(($AO1802-1)*36+($AP1802-1)*12+$AQ1802+4,COLUMN())),INDIRECT(ADDRESS(($AO1802-1)*3+$AP1802+5,$AQ1802+7)))&gt;=1,0,INDIRECT(ADDRESS(($AO1802-1)*3+$AP1802+5,$AQ1802+7)))))</f>
        <v>0</v>
      </c>
      <c r="AS1802" s="304">
        <f ca="1">COUNTIF(INDIRECT("H"&amp;(ROW()+12*(($AO1802-1)*3+$AP1802)-ROW())/12+5):INDIRECT("S"&amp;(ROW()+12*(($AO1802-1)*3+$AP1802)-ROW())/12+5),AR1802)</f>
        <v>0</v>
      </c>
      <c r="AT1802" s="306">
        <f ca="1">IF($AQ1802=1,IF(INDIRECT(ADDRESS(($AO1802-1)*3+$AP1802+5,$AQ1802+20))="",0,INDIRECT(ADDRESS(($AO1802-1)*3+$AP1802+5,$AQ1802+20))),IF(INDIRECT(ADDRESS(($AO1802-1)*3+$AP1802+5,$AQ1802+20))="",0,IF(COUNTIF(INDIRECT(ADDRESS(($AO1802-1)*36+($AP1802-1)*12+6,COLUMN())):INDIRECT(ADDRESS(($AO1802-1)*36+($AP1802-1)*12+$AQ1802+4,COLUMN())),INDIRECT(ADDRESS(($AO1802-1)*3+$AP1802+5,$AQ1802+20)))&gt;=1,0,INDIRECT(ADDRESS(($AO1802-1)*3+$AP1802+5,$AQ1802+20)))))</f>
        <v>0</v>
      </c>
      <c r="AU1802" s="304">
        <f ca="1">COUNTIF(INDIRECT("U"&amp;(ROW()+12*(($AO1802-1)*3+$AP1802)-ROW())/12+5):INDIRECT("AF"&amp;(ROW()+12*(($AO1802-1)*3+$AP1802)-ROW())/12+5),AT1802)</f>
        <v>0</v>
      </c>
      <c r="AV1802" s="304">
        <f ca="1">IF(AND(AR1802+AT1802&gt;0,AS1802+AU1802&gt;0),COUNTIF(AV$6:AV1801,"&gt;0")+1,0)</f>
        <v>0</v>
      </c>
    </row>
    <row r="1803" spans="41:48" x14ac:dyDescent="0.15">
      <c r="AO1803" s="304">
        <v>50</v>
      </c>
      <c r="AP1803" s="304">
        <v>3</v>
      </c>
      <c r="AQ1803" s="304">
        <v>10</v>
      </c>
      <c r="AR1803" s="306">
        <f ca="1">IF($AQ1803=1,IF(INDIRECT(ADDRESS(($AO1803-1)*3+$AP1803+5,$AQ1803+7))="",0,INDIRECT(ADDRESS(($AO1803-1)*3+$AP1803+5,$AQ1803+7))),IF(INDIRECT(ADDRESS(($AO1803-1)*3+$AP1803+5,$AQ1803+7))="",0,IF(COUNTIF(INDIRECT(ADDRESS(($AO1803-1)*36+($AP1803-1)*12+6,COLUMN())):INDIRECT(ADDRESS(($AO1803-1)*36+($AP1803-1)*12+$AQ1803+4,COLUMN())),INDIRECT(ADDRESS(($AO1803-1)*3+$AP1803+5,$AQ1803+7)))&gt;=1,0,INDIRECT(ADDRESS(($AO1803-1)*3+$AP1803+5,$AQ1803+7)))))</f>
        <v>0</v>
      </c>
      <c r="AS1803" s="304">
        <f ca="1">COUNTIF(INDIRECT("H"&amp;(ROW()+12*(($AO1803-1)*3+$AP1803)-ROW())/12+5):INDIRECT("S"&amp;(ROW()+12*(($AO1803-1)*3+$AP1803)-ROW())/12+5),AR1803)</f>
        <v>0</v>
      </c>
      <c r="AT1803" s="306">
        <f ca="1">IF($AQ1803=1,IF(INDIRECT(ADDRESS(($AO1803-1)*3+$AP1803+5,$AQ1803+20))="",0,INDIRECT(ADDRESS(($AO1803-1)*3+$AP1803+5,$AQ1803+20))),IF(INDIRECT(ADDRESS(($AO1803-1)*3+$AP1803+5,$AQ1803+20))="",0,IF(COUNTIF(INDIRECT(ADDRESS(($AO1803-1)*36+($AP1803-1)*12+6,COLUMN())):INDIRECT(ADDRESS(($AO1803-1)*36+($AP1803-1)*12+$AQ1803+4,COLUMN())),INDIRECT(ADDRESS(($AO1803-1)*3+$AP1803+5,$AQ1803+20)))&gt;=1,0,INDIRECT(ADDRESS(($AO1803-1)*3+$AP1803+5,$AQ1803+20)))))</f>
        <v>0</v>
      </c>
      <c r="AU1803" s="304">
        <f ca="1">COUNTIF(INDIRECT("U"&amp;(ROW()+12*(($AO1803-1)*3+$AP1803)-ROW())/12+5):INDIRECT("AF"&amp;(ROW()+12*(($AO1803-1)*3+$AP1803)-ROW())/12+5),AT1803)</f>
        <v>0</v>
      </c>
      <c r="AV1803" s="304">
        <f ca="1">IF(AND(AR1803+AT1803&gt;0,AS1803+AU1803&gt;0),COUNTIF(AV$6:AV1802,"&gt;0")+1,0)</f>
        <v>0</v>
      </c>
    </row>
    <row r="1804" spans="41:48" x14ac:dyDescent="0.15">
      <c r="AO1804" s="304">
        <v>50</v>
      </c>
      <c r="AP1804" s="304">
        <v>3</v>
      </c>
      <c r="AQ1804" s="304">
        <v>11</v>
      </c>
      <c r="AR1804" s="306">
        <f ca="1">IF($AQ1804=1,IF(INDIRECT(ADDRESS(($AO1804-1)*3+$AP1804+5,$AQ1804+7))="",0,INDIRECT(ADDRESS(($AO1804-1)*3+$AP1804+5,$AQ1804+7))),IF(INDIRECT(ADDRESS(($AO1804-1)*3+$AP1804+5,$AQ1804+7))="",0,IF(COUNTIF(INDIRECT(ADDRESS(($AO1804-1)*36+($AP1804-1)*12+6,COLUMN())):INDIRECT(ADDRESS(($AO1804-1)*36+($AP1804-1)*12+$AQ1804+4,COLUMN())),INDIRECT(ADDRESS(($AO1804-1)*3+$AP1804+5,$AQ1804+7)))&gt;=1,0,INDIRECT(ADDRESS(($AO1804-1)*3+$AP1804+5,$AQ1804+7)))))</f>
        <v>0</v>
      </c>
      <c r="AS1804" s="304">
        <f ca="1">COUNTIF(INDIRECT("H"&amp;(ROW()+12*(($AO1804-1)*3+$AP1804)-ROW())/12+5):INDIRECT("S"&amp;(ROW()+12*(($AO1804-1)*3+$AP1804)-ROW())/12+5),AR1804)</f>
        <v>0</v>
      </c>
      <c r="AT1804" s="306">
        <f ca="1">IF($AQ1804=1,IF(INDIRECT(ADDRESS(($AO1804-1)*3+$AP1804+5,$AQ1804+20))="",0,INDIRECT(ADDRESS(($AO1804-1)*3+$AP1804+5,$AQ1804+20))),IF(INDIRECT(ADDRESS(($AO1804-1)*3+$AP1804+5,$AQ1804+20))="",0,IF(COUNTIF(INDIRECT(ADDRESS(($AO1804-1)*36+($AP1804-1)*12+6,COLUMN())):INDIRECT(ADDRESS(($AO1804-1)*36+($AP1804-1)*12+$AQ1804+4,COLUMN())),INDIRECT(ADDRESS(($AO1804-1)*3+$AP1804+5,$AQ1804+20)))&gt;=1,0,INDIRECT(ADDRESS(($AO1804-1)*3+$AP1804+5,$AQ1804+20)))))</f>
        <v>0</v>
      </c>
      <c r="AU1804" s="304">
        <f ca="1">COUNTIF(INDIRECT("U"&amp;(ROW()+12*(($AO1804-1)*3+$AP1804)-ROW())/12+5):INDIRECT("AF"&amp;(ROW()+12*(($AO1804-1)*3+$AP1804)-ROW())/12+5),AT1804)</f>
        <v>0</v>
      </c>
      <c r="AV1804" s="304">
        <f ca="1">IF(AND(AR1804+AT1804&gt;0,AS1804+AU1804&gt;0),COUNTIF(AV$6:AV1803,"&gt;0")+1,0)</f>
        <v>0</v>
      </c>
    </row>
    <row r="1805" spans="41:48" x14ac:dyDescent="0.15">
      <c r="AO1805" s="304">
        <v>50</v>
      </c>
      <c r="AP1805" s="304">
        <v>3</v>
      </c>
      <c r="AQ1805" s="304">
        <v>12</v>
      </c>
      <c r="AR1805" s="306">
        <f ca="1">IF($AQ1805=1,IF(INDIRECT(ADDRESS(($AO1805-1)*3+$AP1805+5,$AQ1805+7))="",0,INDIRECT(ADDRESS(($AO1805-1)*3+$AP1805+5,$AQ1805+7))),IF(INDIRECT(ADDRESS(($AO1805-1)*3+$AP1805+5,$AQ1805+7))="",0,IF(COUNTIF(INDIRECT(ADDRESS(($AO1805-1)*36+($AP1805-1)*12+6,COLUMN())):INDIRECT(ADDRESS(($AO1805-1)*36+($AP1805-1)*12+$AQ1805+4,COLUMN())),INDIRECT(ADDRESS(($AO1805-1)*3+$AP1805+5,$AQ1805+7)))&gt;=1,0,INDIRECT(ADDRESS(($AO1805-1)*3+$AP1805+5,$AQ1805+7)))))</f>
        <v>0</v>
      </c>
      <c r="AS1805" s="304">
        <f ca="1">COUNTIF(INDIRECT("H"&amp;(ROW()+12*(($AO1805-1)*3+$AP1805)-ROW())/12+5):INDIRECT("S"&amp;(ROW()+12*(($AO1805-1)*3+$AP1805)-ROW())/12+5),AR1805)</f>
        <v>0</v>
      </c>
      <c r="AT1805" s="306">
        <f ca="1">IF($AQ1805=1,IF(INDIRECT(ADDRESS(($AO1805-1)*3+$AP1805+5,$AQ1805+20))="",0,INDIRECT(ADDRESS(($AO1805-1)*3+$AP1805+5,$AQ1805+20))),IF(INDIRECT(ADDRESS(($AO1805-1)*3+$AP1805+5,$AQ1805+20))="",0,IF(COUNTIF(INDIRECT(ADDRESS(($AO1805-1)*36+($AP1805-1)*12+6,COLUMN())):INDIRECT(ADDRESS(($AO1805-1)*36+($AP1805-1)*12+$AQ1805+4,COLUMN())),INDIRECT(ADDRESS(($AO1805-1)*3+$AP1805+5,$AQ1805+20)))&gt;=1,0,INDIRECT(ADDRESS(($AO1805-1)*3+$AP1805+5,$AQ1805+20)))))</f>
        <v>0</v>
      </c>
      <c r="AU1805" s="304">
        <f ca="1">COUNTIF(INDIRECT("U"&amp;(ROW()+12*(($AO1805-1)*3+$AP1805)-ROW())/12+5):INDIRECT("AF"&amp;(ROW()+12*(($AO1805-1)*3+$AP1805)-ROW())/12+5),AT1805)</f>
        <v>0</v>
      </c>
      <c r="AV1805" s="304">
        <f ca="1">IF(AND(AR1805+AT1805&gt;0,AS1805+AU1805&gt;0),COUNTIF(AV$6:AV1804,"&gt;0")+1,0)</f>
        <v>0</v>
      </c>
    </row>
    <row r="1806" spans="41:48" x14ac:dyDescent="0.15">
      <c r="AO1806" s="304">
        <v>51</v>
      </c>
      <c r="AP1806" s="304">
        <v>1</v>
      </c>
      <c r="AQ1806" s="304">
        <v>1</v>
      </c>
      <c r="AR1806" s="306">
        <f ca="1">IF($AQ1806=1,IF(INDIRECT(ADDRESS(($AO1806-1)*3+$AP1806+5,$AQ1806+7))="",0,INDIRECT(ADDRESS(($AO1806-1)*3+$AP1806+5,$AQ1806+7))),IF(INDIRECT(ADDRESS(($AO1806-1)*3+$AP1806+5,$AQ1806+7))="",0,IF(COUNTIF(INDIRECT(ADDRESS(($AO1806-1)*36+($AP1806-1)*12+6,COLUMN())):INDIRECT(ADDRESS(($AO1806-1)*36+($AP1806-1)*12+$AQ1806+4,COLUMN())),INDIRECT(ADDRESS(($AO1806-1)*3+$AP1806+5,$AQ1806+7)))&gt;=1,0,INDIRECT(ADDRESS(($AO1806-1)*3+$AP1806+5,$AQ1806+7)))))</f>
        <v>0</v>
      </c>
      <c r="AS1806" s="304">
        <f ca="1">COUNTIF(INDIRECT("H"&amp;(ROW()+12*(($AO1806-1)*3+$AP1806)-ROW())/12+5):INDIRECT("S"&amp;(ROW()+12*(($AO1806-1)*3+$AP1806)-ROW())/12+5),AR1806)</f>
        <v>0</v>
      </c>
      <c r="AT1806" s="306">
        <f ca="1">IF($AQ1806=1,IF(INDIRECT(ADDRESS(($AO1806-1)*3+$AP1806+5,$AQ1806+20))="",0,INDIRECT(ADDRESS(($AO1806-1)*3+$AP1806+5,$AQ1806+20))),IF(INDIRECT(ADDRESS(($AO1806-1)*3+$AP1806+5,$AQ1806+20))="",0,IF(COUNTIF(INDIRECT(ADDRESS(($AO1806-1)*36+($AP1806-1)*12+6,COLUMN())):INDIRECT(ADDRESS(($AO1806-1)*36+($AP1806-1)*12+$AQ1806+4,COLUMN())),INDIRECT(ADDRESS(($AO1806-1)*3+$AP1806+5,$AQ1806+20)))&gt;=1,0,INDIRECT(ADDRESS(($AO1806-1)*3+$AP1806+5,$AQ1806+20)))))</f>
        <v>0</v>
      </c>
      <c r="AU1806" s="304">
        <f ca="1">COUNTIF(INDIRECT("U"&amp;(ROW()+12*(($AO1806-1)*3+$AP1806)-ROW())/12+5):INDIRECT("AF"&amp;(ROW()+12*(($AO1806-1)*3+$AP1806)-ROW())/12+5),AT1806)</f>
        <v>0</v>
      </c>
      <c r="AV1806" s="304">
        <f ca="1">IF(AND(AR1806+AT1806&gt;0,AS1806+AU1806&gt;0),COUNTIF(AV$6:AV1805,"&gt;0")+1,0)</f>
        <v>0</v>
      </c>
    </row>
    <row r="1807" spans="41:48" x14ac:dyDescent="0.15">
      <c r="AO1807" s="304">
        <v>51</v>
      </c>
      <c r="AP1807" s="304">
        <v>1</v>
      </c>
      <c r="AQ1807" s="304">
        <v>2</v>
      </c>
      <c r="AR1807" s="306">
        <f ca="1">IF($AQ1807=1,IF(INDIRECT(ADDRESS(($AO1807-1)*3+$AP1807+5,$AQ1807+7))="",0,INDIRECT(ADDRESS(($AO1807-1)*3+$AP1807+5,$AQ1807+7))),IF(INDIRECT(ADDRESS(($AO1807-1)*3+$AP1807+5,$AQ1807+7))="",0,IF(COUNTIF(INDIRECT(ADDRESS(($AO1807-1)*36+($AP1807-1)*12+6,COLUMN())):INDIRECT(ADDRESS(($AO1807-1)*36+($AP1807-1)*12+$AQ1807+4,COLUMN())),INDIRECT(ADDRESS(($AO1807-1)*3+$AP1807+5,$AQ1807+7)))&gt;=1,0,INDIRECT(ADDRESS(($AO1807-1)*3+$AP1807+5,$AQ1807+7)))))</f>
        <v>0</v>
      </c>
      <c r="AS1807" s="304">
        <f ca="1">COUNTIF(INDIRECT("H"&amp;(ROW()+12*(($AO1807-1)*3+$AP1807)-ROW())/12+5):INDIRECT("S"&amp;(ROW()+12*(($AO1807-1)*3+$AP1807)-ROW())/12+5),AR1807)</f>
        <v>0</v>
      </c>
      <c r="AT1807" s="306">
        <f ca="1">IF($AQ1807=1,IF(INDIRECT(ADDRESS(($AO1807-1)*3+$AP1807+5,$AQ1807+20))="",0,INDIRECT(ADDRESS(($AO1807-1)*3+$AP1807+5,$AQ1807+20))),IF(INDIRECT(ADDRESS(($AO1807-1)*3+$AP1807+5,$AQ1807+20))="",0,IF(COUNTIF(INDIRECT(ADDRESS(($AO1807-1)*36+($AP1807-1)*12+6,COLUMN())):INDIRECT(ADDRESS(($AO1807-1)*36+($AP1807-1)*12+$AQ1807+4,COLUMN())),INDIRECT(ADDRESS(($AO1807-1)*3+$AP1807+5,$AQ1807+20)))&gt;=1,0,INDIRECT(ADDRESS(($AO1807-1)*3+$AP1807+5,$AQ1807+20)))))</f>
        <v>0</v>
      </c>
      <c r="AU1807" s="304">
        <f ca="1">COUNTIF(INDIRECT("U"&amp;(ROW()+12*(($AO1807-1)*3+$AP1807)-ROW())/12+5):INDIRECT("AF"&amp;(ROW()+12*(($AO1807-1)*3+$AP1807)-ROW())/12+5),AT1807)</f>
        <v>0</v>
      </c>
      <c r="AV1807" s="304">
        <f ca="1">IF(AND(AR1807+AT1807&gt;0,AS1807+AU1807&gt;0),COUNTIF(AV$6:AV1806,"&gt;0")+1,0)</f>
        <v>0</v>
      </c>
    </row>
    <row r="1808" spans="41:48" x14ac:dyDescent="0.15">
      <c r="AO1808" s="304">
        <v>51</v>
      </c>
      <c r="AP1808" s="304">
        <v>1</v>
      </c>
      <c r="AQ1808" s="304">
        <v>3</v>
      </c>
      <c r="AR1808" s="306">
        <f ca="1">IF($AQ1808=1,IF(INDIRECT(ADDRESS(($AO1808-1)*3+$AP1808+5,$AQ1808+7))="",0,INDIRECT(ADDRESS(($AO1808-1)*3+$AP1808+5,$AQ1808+7))),IF(INDIRECT(ADDRESS(($AO1808-1)*3+$AP1808+5,$AQ1808+7))="",0,IF(COUNTIF(INDIRECT(ADDRESS(($AO1808-1)*36+($AP1808-1)*12+6,COLUMN())):INDIRECT(ADDRESS(($AO1808-1)*36+($AP1808-1)*12+$AQ1808+4,COLUMN())),INDIRECT(ADDRESS(($AO1808-1)*3+$AP1808+5,$AQ1808+7)))&gt;=1,0,INDIRECT(ADDRESS(($AO1808-1)*3+$AP1808+5,$AQ1808+7)))))</f>
        <v>0</v>
      </c>
      <c r="AS1808" s="304">
        <f ca="1">COUNTIF(INDIRECT("H"&amp;(ROW()+12*(($AO1808-1)*3+$AP1808)-ROW())/12+5):INDIRECT("S"&amp;(ROW()+12*(($AO1808-1)*3+$AP1808)-ROW())/12+5),AR1808)</f>
        <v>0</v>
      </c>
      <c r="AT1808" s="306">
        <f ca="1">IF($AQ1808=1,IF(INDIRECT(ADDRESS(($AO1808-1)*3+$AP1808+5,$AQ1808+20))="",0,INDIRECT(ADDRESS(($AO1808-1)*3+$AP1808+5,$AQ1808+20))),IF(INDIRECT(ADDRESS(($AO1808-1)*3+$AP1808+5,$AQ1808+20))="",0,IF(COUNTIF(INDIRECT(ADDRESS(($AO1808-1)*36+($AP1808-1)*12+6,COLUMN())):INDIRECT(ADDRESS(($AO1808-1)*36+($AP1808-1)*12+$AQ1808+4,COLUMN())),INDIRECT(ADDRESS(($AO1808-1)*3+$AP1808+5,$AQ1808+20)))&gt;=1,0,INDIRECT(ADDRESS(($AO1808-1)*3+$AP1808+5,$AQ1808+20)))))</f>
        <v>0</v>
      </c>
      <c r="AU1808" s="304">
        <f ca="1">COUNTIF(INDIRECT("U"&amp;(ROW()+12*(($AO1808-1)*3+$AP1808)-ROW())/12+5):INDIRECT("AF"&amp;(ROW()+12*(($AO1808-1)*3+$AP1808)-ROW())/12+5),AT1808)</f>
        <v>0</v>
      </c>
      <c r="AV1808" s="304">
        <f ca="1">IF(AND(AR1808+AT1808&gt;0,AS1808+AU1808&gt;0),COUNTIF(AV$6:AV1807,"&gt;0")+1,0)</f>
        <v>0</v>
      </c>
    </row>
    <row r="1809" spans="41:48" x14ac:dyDescent="0.15">
      <c r="AO1809" s="304">
        <v>51</v>
      </c>
      <c r="AP1809" s="304">
        <v>1</v>
      </c>
      <c r="AQ1809" s="304">
        <v>4</v>
      </c>
      <c r="AR1809" s="306">
        <f ca="1">IF($AQ1809=1,IF(INDIRECT(ADDRESS(($AO1809-1)*3+$AP1809+5,$AQ1809+7))="",0,INDIRECT(ADDRESS(($AO1809-1)*3+$AP1809+5,$AQ1809+7))),IF(INDIRECT(ADDRESS(($AO1809-1)*3+$AP1809+5,$AQ1809+7))="",0,IF(COUNTIF(INDIRECT(ADDRESS(($AO1809-1)*36+($AP1809-1)*12+6,COLUMN())):INDIRECT(ADDRESS(($AO1809-1)*36+($AP1809-1)*12+$AQ1809+4,COLUMN())),INDIRECT(ADDRESS(($AO1809-1)*3+$AP1809+5,$AQ1809+7)))&gt;=1,0,INDIRECT(ADDRESS(($AO1809-1)*3+$AP1809+5,$AQ1809+7)))))</f>
        <v>0</v>
      </c>
      <c r="AS1809" s="304">
        <f ca="1">COUNTIF(INDIRECT("H"&amp;(ROW()+12*(($AO1809-1)*3+$AP1809)-ROW())/12+5):INDIRECT("S"&amp;(ROW()+12*(($AO1809-1)*3+$AP1809)-ROW())/12+5),AR1809)</f>
        <v>0</v>
      </c>
      <c r="AT1809" s="306">
        <f ca="1">IF($AQ1809=1,IF(INDIRECT(ADDRESS(($AO1809-1)*3+$AP1809+5,$AQ1809+20))="",0,INDIRECT(ADDRESS(($AO1809-1)*3+$AP1809+5,$AQ1809+20))),IF(INDIRECT(ADDRESS(($AO1809-1)*3+$AP1809+5,$AQ1809+20))="",0,IF(COUNTIF(INDIRECT(ADDRESS(($AO1809-1)*36+($AP1809-1)*12+6,COLUMN())):INDIRECT(ADDRESS(($AO1809-1)*36+($AP1809-1)*12+$AQ1809+4,COLUMN())),INDIRECT(ADDRESS(($AO1809-1)*3+$AP1809+5,$AQ1809+20)))&gt;=1,0,INDIRECT(ADDRESS(($AO1809-1)*3+$AP1809+5,$AQ1809+20)))))</f>
        <v>0</v>
      </c>
      <c r="AU1809" s="304">
        <f ca="1">COUNTIF(INDIRECT("U"&amp;(ROW()+12*(($AO1809-1)*3+$AP1809)-ROW())/12+5):INDIRECT("AF"&amp;(ROW()+12*(($AO1809-1)*3+$AP1809)-ROW())/12+5),AT1809)</f>
        <v>0</v>
      </c>
      <c r="AV1809" s="304">
        <f ca="1">IF(AND(AR1809+AT1809&gt;0,AS1809+AU1809&gt;0),COUNTIF(AV$6:AV1808,"&gt;0")+1,0)</f>
        <v>0</v>
      </c>
    </row>
    <row r="1810" spans="41:48" x14ac:dyDescent="0.15">
      <c r="AO1810" s="304">
        <v>51</v>
      </c>
      <c r="AP1810" s="304">
        <v>1</v>
      </c>
      <c r="AQ1810" s="304">
        <v>5</v>
      </c>
      <c r="AR1810" s="306">
        <f ca="1">IF($AQ1810=1,IF(INDIRECT(ADDRESS(($AO1810-1)*3+$AP1810+5,$AQ1810+7))="",0,INDIRECT(ADDRESS(($AO1810-1)*3+$AP1810+5,$AQ1810+7))),IF(INDIRECT(ADDRESS(($AO1810-1)*3+$AP1810+5,$AQ1810+7))="",0,IF(COUNTIF(INDIRECT(ADDRESS(($AO1810-1)*36+($AP1810-1)*12+6,COLUMN())):INDIRECT(ADDRESS(($AO1810-1)*36+($AP1810-1)*12+$AQ1810+4,COLUMN())),INDIRECT(ADDRESS(($AO1810-1)*3+$AP1810+5,$AQ1810+7)))&gt;=1,0,INDIRECT(ADDRESS(($AO1810-1)*3+$AP1810+5,$AQ1810+7)))))</f>
        <v>0</v>
      </c>
      <c r="AS1810" s="304">
        <f ca="1">COUNTIF(INDIRECT("H"&amp;(ROW()+12*(($AO1810-1)*3+$AP1810)-ROW())/12+5):INDIRECT("S"&amp;(ROW()+12*(($AO1810-1)*3+$AP1810)-ROW())/12+5),AR1810)</f>
        <v>0</v>
      </c>
      <c r="AT1810" s="306">
        <f ca="1">IF($AQ1810=1,IF(INDIRECT(ADDRESS(($AO1810-1)*3+$AP1810+5,$AQ1810+20))="",0,INDIRECT(ADDRESS(($AO1810-1)*3+$AP1810+5,$AQ1810+20))),IF(INDIRECT(ADDRESS(($AO1810-1)*3+$AP1810+5,$AQ1810+20))="",0,IF(COUNTIF(INDIRECT(ADDRESS(($AO1810-1)*36+($AP1810-1)*12+6,COLUMN())):INDIRECT(ADDRESS(($AO1810-1)*36+($AP1810-1)*12+$AQ1810+4,COLUMN())),INDIRECT(ADDRESS(($AO1810-1)*3+$AP1810+5,$AQ1810+20)))&gt;=1,0,INDIRECT(ADDRESS(($AO1810-1)*3+$AP1810+5,$AQ1810+20)))))</f>
        <v>0</v>
      </c>
      <c r="AU1810" s="304">
        <f ca="1">COUNTIF(INDIRECT("U"&amp;(ROW()+12*(($AO1810-1)*3+$AP1810)-ROW())/12+5):INDIRECT("AF"&amp;(ROW()+12*(($AO1810-1)*3+$AP1810)-ROW())/12+5),AT1810)</f>
        <v>0</v>
      </c>
      <c r="AV1810" s="304">
        <f ca="1">IF(AND(AR1810+AT1810&gt;0,AS1810+AU1810&gt;0),COUNTIF(AV$6:AV1809,"&gt;0")+1,0)</f>
        <v>0</v>
      </c>
    </row>
    <row r="1811" spans="41:48" x14ac:dyDescent="0.15">
      <c r="AO1811" s="304">
        <v>51</v>
      </c>
      <c r="AP1811" s="304">
        <v>1</v>
      </c>
      <c r="AQ1811" s="304">
        <v>6</v>
      </c>
      <c r="AR1811" s="306">
        <f ca="1">IF($AQ1811=1,IF(INDIRECT(ADDRESS(($AO1811-1)*3+$AP1811+5,$AQ1811+7))="",0,INDIRECT(ADDRESS(($AO1811-1)*3+$AP1811+5,$AQ1811+7))),IF(INDIRECT(ADDRESS(($AO1811-1)*3+$AP1811+5,$AQ1811+7))="",0,IF(COUNTIF(INDIRECT(ADDRESS(($AO1811-1)*36+($AP1811-1)*12+6,COLUMN())):INDIRECT(ADDRESS(($AO1811-1)*36+($AP1811-1)*12+$AQ1811+4,COLUMN())),INDIRECT(ADDRESS(($AO1811-1)*3+$AP1811+5,$AQ1811+7)))&gt;=1,0,INDIRECT(ADDRESS(($AO1811-1)*3+$AP1811+5,$AQ1811+7)))))</f>
        <v>0</v>
      </c>
      <c r="AS1811" s="304">
        <f ca="1">COUNTIF(INDIRECT("H"&amp;(ROW()+12*(($AO1811-1)*3+$AP1811)-ROW())/12+5):INDIRECT("S"&amp;(ROW()+12*(($AO1811-1)*3+$AP1811)-ROW())/12+5),AR1811)</f>
        <v>0</v>
      </c>
      <c r="AT1811" s="306">
        <f ca="1">IF($AQ1811=1,IF(INDIRECT(ADDRESS(($AO1811-1)*3+$AP1811+5,$AQ1811+20))="",0,INDIRECT(ADDRESS(($AO1811-1)*3+$AP1811+5,$AQ1811+20))),IF(INDIRECT(ADDRESS(($AO1811-1)*3+$AP1811+5,$AQ1811+20))="",0,IF(COUNTIF(INDIRECT(ADDRESS(($AO1811-1)*36+($AP1811-1)*12+6,COLUMN())):INDIRECT(ADDRESS(($AO1811-1)*36+($AP1811-1)*12+$AQ1811+4,COLUMN())),INDIRECT(ADDRESS(($AO1811-1)*3+$AP1811+5,$AQ1811+20)))&gt;=1,0,INDIRECT(ADDRESS(($AO1811-1)*3+$AP1811+5,$AQ1811+20)))))</f>
        <v>0</v>
      </c>
      <c r="AU1811" s="304">
        <f ca="1">COUNTIF(INDIRECT("U"&amp;(ROW()+12*(($AO1811-1)*3+$AP1811)-ROW())/12+5):INDIRECT("AF"&amp;(ROW()+12*(($AO1811-1)*3+$AP1811)-ROW())/12+5),AT1811)</f>
        <v>0</v>
      </c>
      <c r="AV1811" s="304">
        <f ca="1">IF(AND(AR1811+AT1811&gt;0,AS1811+AU1811&gt;0),COUNTIF(AV$6:AV1810,"&gt;0")+1,0)</f>
        <v>0</v>
      </c>
    </row>
    <row r="1812" spans="41:48" x14ac:dyDescent="0.15">
      <c r="AO1812" s="304">
        <v>51</v>
      </c>
      <c r="AP1812" s="304">
        <v>1</v>
      </c>
      <c r="AQ1812" s="304">
        <v>7</v>
      </c>
      <c r="AR1812" s="306">
        <f ca="1">IF($AQ1812=1,IF(INDIRECT(ADDRESS(($AO1812-1)*3+$AP1812+5,$AQ1812+7))="",0,INDIRECT(ADDRESS(($AO1812-1)*3+$AP1812+5,$AQ1812+7))),IF(INDIRECT(ADDRESS(($AO1812-1)*3+$AP1812+5,$AQ1812+7))="",0,IF(COUNTIF(INDIRECT(ADDRESS(($AO1812-1)*36+($AP1812-1)*12+6,COLUMN())):INDIRECT(ADDRESS(($AO1812-1)*36+($AP1812-1)*12+$AQ1812+4,COLUMN())),INDIRECT(ADDRESS(($AO1812-1)*3+$AP1812+5,$AQ1812+7)))&gt;=1,0,INDIRECT(ADDRESS(($AO1812-1)*3+$AP1812+5,$AQ1812+7)))))</f>
        <v>0</v>
      </c>
      <c r="AS1812" s="304">
        <f ca="1">COUNTIF(INDIRECT("H"&amp;(ROW()+12*(($AO1812-1)*3+$AP1812)-ROW())/12+5):INDIRECT("S"&amp;(ROW()+12*(($AO1812-1)*3+$AP1812)-ROW())/12+5),AR1812)</f>
        <v>0</v>
      </c>
      <c r="AT1812" s="306">
        <f ca="1">IF($AQ1812=1,IF(INDIRECT(ADDRESS(($AO1812-1)*3+$AP1812+5,$AQ1812+20))="",0,INDIRECT(ADDRESS(($AO1812-1)*3+$AP1812+5,$AQ1812+20))),IF(INDIRECT(ADDRESS(($AO1812-1)*3+$AP1812+5,$AQ1812+20))="",0,IF(COUNTIF(INDIRECT(ADDRESS(($AO1812-1)*36+($AP1812-1)*12+6,COLUMN())):INDIRECT(ADDRESS(($AO1812-1)*36+($AP1812-1)*12+$AQ1812+4,COLUMN())),INDIRECT(ADDRESS(($AO1812-1)*3+$AP1812+5,$AQ1812+20)))&gt;=1,0,INDIRECT(ADDRESS(($AO1812-1)*3+$AP1812+5,$AQ1812+20)))))</f>
        <v>0</v>
      </c>
      <c r="AU1812" s="304">
        <f ca="1">COUNTIF(INDIRECT("U"&amp;(ROW()+12*(($AO1812-1)*3+$AP1812)-ROW())/12+5):INDIRECT("AF"&amp;(ROW()+12*(($AO1812-1)*3+$AP1812)-ROW())/12+5),AT1812)</f>
        <v>0</v>
      </c>
      <c r="AV1812" s="304">
        <f ca="1">IF(AND(AR1812+AT1812&gt;0,AS1812+AU1812&gt;0),COUNTIF(AV$6:AV1811,"&gt;0")+1,0)</f>
        <v>0</v>
      </c>
    </row>
    <row r="1813" spans="41:48" x14ac:dyDescent="0.15">
      <c r="AO1813" s="304">
        <v>51</v>
      </c>
      <c r="AP1813" s="304">
        <v>1</v>
      </c>
      <c r="AQ1813" s="304">
        <v>8</v>
      </c>
      <c r="AR1813" s="306">
        <f ca="1">IF($AQ1813=1,IF(INDIRECT(ADDRESS(($AO1813-1)*3+$AP1813+5,$AQ1813+7))="",0,INDIRECT(ADDRESS(($AO1813-1)*3+$AP1813+5,$AQ1813+7))),IF(INDIRECT(ADDRESS(($AO1813-1)*3+$AP1813+5,$AQ1813+7))="",0,IF(COUNTIF(INDIRECT(ADDRESS(($AO1813-1)*36+($AP1813-1)*12+6,COLUMN())):INDIRECT(ADDRESS(($AO1813-1)*36+($AP1813-1)*12+$AQ1813+4,COLUMN())),INDIRECT(ADDRESS(($AO1813-1)*3+$AP1813+5,$AQ1813+7)))&gt;=1,0,INDIRECT(ADDRESS(($AO1813-1)*3+$AP1813+5,$AQ1813+7)))))</f>
        <v>0</v>
      </c>
      <c r="AS1813" s="304">
        <f ca="1">COUNTIF(INDIRECT("H"&amp;(ROW()+12*(($AO1813-1)*3+$AP1813)-ROW())/12+5):INDIRECT("S"&amp;(ROW()+12*(($AO1813-1)*3+$AP1813)-ROW())/12+5),AR1813)</f>
        <v>0</v>
      </c>
      <c r="AT1813" s="306">
        <f ca="1">IF($AQ1813=1,IF(INDIRECT(ADDRESS(($AO1813-1)*3+$AP1813+5,$AQ1813+20))="",0,INDIRECT(ADDRESS(($AO1813-1)*3+$AP1813+5,$AQ1813+20))),IF(INDIRECT(ADDRESS(($AO1813-1)*3+$AP1813+5,$AQ1813+20))="",0,IF(COUNTIF(INDIRECT(ADDRESS(($AO1813-1)*36+($AP1813-1)*12+6,COLUMN())):INDIRECT(ADDRESS(($AO1813-1)*36+($AP1813-1)*12+$AQ1813+4,COLUMN())),INDIRECT(ADDRESS(($AO1813-1)*3+$AP1813+5,$AQ1813+20)))&gt;=1,0,INDIRECT(ADDRESS(($AO1813-1)*3+$AP1813+5,$AQ1813+20)))))</f>
        <v>0</v>
      </c>
      <c r="AU1813" s="304">
        <f ca="1">COUNTIF(INDIRECT("U"&amp;(ROW()+12*(($AO1813-1)*3+$AP1813)-ROW())/12+5):INDIRECT("AF"&amp;(ROW()+12*(($AO1813-1)*3+$AP1813)-ROW())/12+5),AT1813)</f>
        <v>0</v>
      </c>
      <c r="AV1813" s="304">
        <f ca="1">IF(AND(AR1813+AT1813&gt;0,AS1813+AU1813&gt;0),COUNTIF(AV$6:AV1812,"&gt;0")+1,0)</f>
        <v>0</v>
      </c>
    </row>
    <row r="1814" spans="41:48" x14ac:dyDescent="0.15">
      <c r="AO1814" s="304">
        <v>51</v>
      </c>
      <c r="AP1814" s="304">
        <v>1</v>
      </c>
      <c r="AQ1814" s="304">
        <v>9</v>
      </c>
      <c r="AR1814" s="306">
        <f ca="1">IF($AQ1814=1,IF(INDIRECT(ADDRESS(($AO1814-1)*3+$AP1814+5,$AQ1814+7))="",0,INDIRECT(ADDRESS(($AO1814-1)*3+$AP1814+5,$AQ1814+7))),IF(INDIRECT(ADDRESS(($AO1814-1)*3+$AP1814+5,$AQ1814+7))="",0,IF(COUNTIF(INDIRECT(ADDRESS(($AO1814-1)*36+($AP1814-1)*12+6,COLUMN())):INDIRECT(ADDRESS(($AO1814-1)*36+($AP1814-1)*12+$AQ1814+4,COLUMN())),INDIRECT(ADDRESS(($AO1814-1)*3+$AP1814+5,$AQ1814+7)))&gt;=1,0,INDIRECT(ADDRESS(($AO1814-1)*3+$AP1814+5,$AQ1814+7)))))</f>
        <v>0</v>
      </c>
      <c r="AS1814" s="304">
        <f ca="1">COUNTIF(INDIRECT("H"&amp;(ROW()+12*(($AO1814-1)*3+$AP1814)-ROW())/12+5):INDIRECT("S"&amp;(ROW()+12*(($AO1814-1)*3+$AP1814)-ROW())/12+5),AR1814)</f>
        <v>0</v>
      </c>
      <c r="AT1814" s="306">
        <f ca="1">IF($AQ1814=1,IF(INDIRECT(ADDRESS(($AO1814-1)*3+$AP1814+5,$AQ1814+20))="",0,INDIRECT(ADDRESS(($AO1814-1)*3+$AP1814+5,$AQ1814+20))),IF(INDIRECT(ADDRESS(($AO1814-1)*3+$AP1814+5,$AQ1814+20))="",0,IF(COUNTIF(INDIRECT(ADDRESS(($AO1814-1)*36+($AP1814-1)*12+6,COLUMN())):INDIRECT(ADDRESS(($AO1814-1)*36+($AP1814-1)*12+$AQ1814+4,COLUMN())),INDIRECT(ADDRESS(($AO1814-1)*3+$AP1814+5,$AQ1814+20)))&gt;=1,0,INDIRECT(ADDRESS(($AO1814-1)*3+$AP1814+5,$AQ1814+20)))))</f>
        <v>0</v>
      </c>
      <c r="AU1814" s="304">
        <f ca="1">COUNTIF(INDIRECT("U"&amp;(ROW()+12*(($AO1814-1)*3+$AP1814)-ROW())/12+5):INDIRECT("AF"&amp;(ROW()+12*(($AO1814-1)*3+$AP1814)-ROW())/12+5),AT1814)</f>
        <v>0</v>
      </c>
      <c r="AV1814" s="304">
        <f ca="1">IF(AND(AR1814+AT1814&gt;0,AS1814+AU1814&gt;0),COUNTIF(AV$6:AV1813,"&gt;0")+1,0)</f>
        <v>0</v>
      </c>
    </row>
    <row r="1815" spans="41:48" x14ac:dyDescent="0.15">
      <c r="AO1815" s="304">
        <v>51</v>
      </c>
      <c r="AP1815" s="304">
        <v>1</v>
      </c>
      <c r="AQ1815" s="304">
        <v>10</v>
      </c>
      <c r="AR1815" s="306">
        <f ca="1">IF($AQ1815=1,IF(INDIRECT(ADDRESS(($AO1815-1)*3+$AP1815+5,$AQ1815+7))="",0,INDIRECT(ADDRESS(($AO1815-1)*3+$AP1815+5,$AQ1815+7))),IF(INDIRECT(ADDRESS(($AO1815-1)*3+$AP1815+5,$AQ1815+7))="",0,IF(COUNTIF(INDIRECT(ADDRESS(($AO1815-1)*36+($AP1815-1)*12+6,COLUMN())):INDIRECT(ADDRESS(($AO1815-1)*36+($AP1815-1)*12+$AQ1815+4,COLUMN())),INDIRECT(ADDRESS(($AO1815-1)*3+$AP1815+5,$AQ1815+7)))&gt;=1,0,INDIRECT(ADDRESS(($AO1815-1)*3+$AP1815+5,$AQ1815+7)))))</f>
        <v>0</v>
      </c>
      <c r="AS1815" s="304">
        <f ca="1">COUNTIF(INDIRECT("H"&amp;(ROW()+12*(($AO1815-1)*3+$AP1815)-ROW())/12+5):INDIRECT("S"&amp;(ROW()+12*(($AO1815-1)*3+$AP1815)-ROW())/12+5),AR1815)</f>
        <v>0</v>
      </c>
      <c r="AT1815" s="306">
        <f ca="1">IF($AQ1815=1,IF(INDIRECT(ADDRESS(($AO1815-1)*3+$AP1815+5,$AQ1815+20))="",0,INDIRECT(ADDRESS(($AO1815-1)*3+$AP1815+5,$AQ1815+20))),IF(INDIRECT(ADDRESS(($AO1815-1)*3+$AP1815+5,$AQ1815+20))="",0,IF(COUNTIF(INDIRECT(ADDRESS(($AO1815-1)*36+($AP1815-1)*12+6,COLUMN())):INDIRECT(ADDRESS(($AO1815-1)*36+($AP1815-1)*12+$AQ1815+4,COLUMN())),INDIRECT(ADDRESS(($AO1815-1)*3+$AP1815+5,$AQ1815+20)))&gt;=1,0,INDIRECT(ADDRESS(($AO1815-1)*3+$AP1815+5,$AQ1815+20)))))</f>
        <v>0</v>
      </c>
      <c r="AU1815" s="304">
        <f ca="1">COUNTIF(INDIRECT("U"&amp;(ROW()+12*(($AO1815-1)*3+$AP1815)-ROW())/12+5):INDIRECT("AF"&amp;(ROW()+12*(($AO1815-1)*3+$AP1815)-ROW())/12+5),AT1815)</f>
        <v>0</v>
      </c>
      <c r="AV1815" s="304">
        <f ca="1">IF(AND(AR1815+AT1815&gt;0,AS1815+AU1815&gt;0),COUNTIF(AV$6:AV1814,"&gt;0")+1,0)</f>
        <v>0</v>
      </c>
    </row>
    <row r="1816" spans="41:48" x14ac:dyDescent="0.15">
      <c r="AO1816" s="304">
        <v>51</v>
      </c>
      <c r="AP1816" s="304">
        <v>1</v>
      </c>
      <c r="AQ1816" s="304">
        <v>11</v>
      </c>
      <c r="AR1816" s="306">
        <f ca="1">IF($AQ1816=1,IF(INDIRECT(ADDRESS(($AO1816-1)*3+$AP1816+5,$AQ1816+7))="",0,INDIRECT(ADDRESS(($AO1816-1)*3+$AP1816+5,$AQ1816+7))),IF(INDIRECT(ADDRESS(($AO1816-1)*3+$AP1816+5,$AQ1816+7))="",0,IF(COUNTIF(INDIRECT(ADDRESS(($AO1816-1)*36+($AP1816-1)*12+6,COLUMN())):INDIRECT(ADDRESS(($AO1816-1)*36+($AP1816-1)*12+$AQ1816+4,COLUMN())),INDIRECT(ADDRESS(($AO1816-1)*3+$AP1816+5,$AQ1816+7)))&gt;=1,0,INDIRECT(ADDRESS(($AO1816-1)*3+$AP1816+5,$AQ1816+7)))))</f>
        <v>0</v>
      </c>
      <c r="AS1816" s="304">
        <f ca="1">COUNTIF(INDIRECT("H"&amp;(ROW()+12*(($AO1816-1)*3+$AP1816)-ROW())/12+5):INDIRECT("S"&amp;(ROW()+12*(($AO1816-1)*3+$AP1816)-ROW())/12+5),AR1816)</f>
        <v>0</v>
      </c>
      <c r="AT1816" s="306">
        <f ca="1">IF($AQ1816=1,IF(INDIRECT(ADDRESS(($AO1816-1)*3+$AP1816+5,$AQ1816+20))="",0,INDIRECT(ADDRESS(($AO1816-1)*3+$AP1816+5,$AQ1816+20))),IF(INDIRECT(ADDRESS(($AO1816-1)*3+$AP1816+5,$AQ1816+20))="",0,IF(COUNTIF(INDIRECT(ADDRESS(($AO1816-1)*36+($AP1816-1)*12+6,COLUMN())):INDIRECT(ADDRESS(($AO1816-1)*36+($AP1816-1)*12+$AQ1816+4,COLUMN())),INDIRECT(ADDRESS(($AO1816-1)*3+$AP1816+5,$AQ1816+20)))&gt;=1,0,INDIRECT(ADDRESS(($AO1816-1)*3+$AP1816+5,$AQ1816+20)))))</f>
        <v>0</v>
      </c>
      <c r="AU1816" s="304">
        <f ca="1">COUNTIF(INDIRECT("U"&amp;(ROW()+12*(($AO1816-1)*3+$AP1816)-ROW())/12+5):INDIRECT("AF"&amp;(ROW()+12*(($AO1816-1)*3+$AP1816)-ROW())/12+5),AT1816)</f>
        <v>0</v>
      </c>
      <c r="AV1816" s="304">
        <f ca="1">IF(AND(AR1816+AT1816&gt;0,AS1816+AU1816&gt;0),COUNTIF(AV$6:AV1815,"&gt;0")+1,0)</f>
        <v>0</v>
      </c>
    </row>
    <row r="1817" spans="41:48" x14ac:dyDescent="0.15">
      <c r="AO1817" s="304">
        <v>51</v>
      </c>
      <c r="AP1817" s="304">
        <v>1</v>
      </c>
      <c r="AQ1817" s="304">
        <v>12</v>
      </c>
      <c r="AR1817" s="306">
        <f ca="1">IF($AQ1817=1,IF(INDIRECT(ADDRESS(($AO1817-1)*3+$AP1817+5,$AQ1817+7))="",0,INDIRECT(ADDRESS(($AO1817-1)*3+$AP1817+5,$AQ1817+7))),IF(INDIRECT(ADDRESS(($AO1817-1)*3+$AP1817+5,$AQ1817+7))="",0,IF(COUNTIF(INDIRECT(ADDRESS(($AO1817-1)*36+($AP1817-1)*12+6,COLUMN())):INDIRECT(ADDRESS(($AO1817-1)*36+($AP1817-1)*12+$AQ1817+4,COLUMN())),INDIRECT(ADDRESS(($AO1817-1)*3+$AP1817+5,$AQ1817+7)))&gt;=1,0,INDIRECT(ADDRESS(($AO1817-1)*3+$AP1817+5,$AQ1817+7)))))</f>
        <v>0</v>
      </c>
      <c r="AS1817" s="304">
        <f ca="1">COUNTIF(INDIRECT("H"&amp;(ROW()+12*(($AO1817-1)*3+$AP1817)-ROW())/12+5):INDIRECT("S"&amp;(ROW()+12*(($AO1817-1)*3+$AP1817)-ROW())/12+5),AR1817)</f>
        <v>0</v>
      </c>
      <c r="AT1817" s="306">
        <f ca="1">IF($AQ1817=1,IF(INDIRECT(ADDRESS(($AO1817-1)*3+$AP1817+5,$AQ1817+20))="",0,INDIRECT(ADDRESS(($AO1817-1)*3+$AP1817+5,$AQ1817+20))),IF(INDIRECT(ADDRESS(($AO1817-1)*3+$AP1817+5,$AQ1817+20))="",0,IF(COUNTIF(INDIRECT(ADDRESS(($AO1817-1)*36+($AP1817-1)*12+6,COLUMN())):INDIRECT(ADDRESS(($AO1817-1)*36+($AP1817-1)*12+$AQ1817+4,COLUMN())),INDIRECT(ADDRESS(($AO1817-1)*3+$AP1817+5,$AQ1817+20)))&gt;=1,0,INDIRECT(ADDRESS(($AO1817-1)*3+$AP1817+5,$AQ1817+20)))))</f>
        <v>0</v>
      </c>
      <c r="AU1817" s="304">
        <f ca="1">COUNTIF(INDIRECT("U"&amp;(ROW()+12*(($AO1817-1)*3+$AP1817)-ROW())/12+5):INDIRECT("AF"&amp;(ROW()+12*(($AO1817-1)*3+$AP1817)-ROW())/12+5),AT1817)</f>
        <v>0</v>
      </c>
      <c r="AV1817" s="304">
        <f ca="1">IF(AND(AR1817+AT1817&gt;0,AS1817+AU1817&gt;0),COUNTIF(AV$6:AV1816,"&gt;0")+1,0)</f>
        <v>0</v>
      </c>
    </row>
    <row r="1818" spans="41:48" x14ac:dyDescent="0.15">
      <c r="AO1818" s="304">
        <v>51</v>
      </c>
      <c r="AP1818" s="304">
        <v>2</v>
      </c>
      <c r="AQ1818" s="304">
        <v>1</v>
      </c>
      <c r="AR1818" s="306">
        <f ca="1">IF($AQ1818=1,IF(INDIRECT(ADDRESS(($AO1818-1)*3+$AP1818+5,$AQ1818+7))="",0,INDIRECT(ADDRESS(($AO1818-1)*3+$AP1818+5,$AQ1818+7))),IF(INDIRECT(ADDRESS(($AO1818-1)*3+$AP1818+5,$AQ1818+7))="",0,IF(COUNTIF(INDIRECT(ADDRESS(($AO1818-1)*36+($AP1818-1)*12+6,COLUMN())):INDIRECT(ADDRESS(($AO1818-1)*36+($AP1818-1)*12+$AQ1818+4,COLUMN())),INDIRECT(ADDRESS(($AO1818-1)*3+$AP1818+5,$AQ1818+7)))&gt;=1,0,INDIRECT(ADDRESS(($AO1818-1)*3+$AP1818+5,$AQ1818+7)))))</f>
        <v>0</v>
      </c>
      <c r="AS1818" s="304">
        <f ca="1">COUNTIF(INDIRECT("H"&amp;(ROW()+12*(($AO1818-1)*3+$AP1818)-ROW())/12+5):INDIRECT("S"&amp;(ROW()+12*(($AO1818-1)*3+$AP1818)-ROW())/12+5),AR1818)</f>
        <v>0</v>
      </c>
      <c r="AT1818" s="306">
        <f ca="1">IF($AQ1818=1,IF(INDIRECT(ADDRESS(($AO1818-1)*3+$AP1818+5,$AQ1818+20))="",0,INDIRECT(ADDRESS(($AO1818-1)*3+$AP1818+5,$AQ1818+20))),IF(INDIRECT(ADDRESS(($AO1818-1)*3+$AP1818+5,$AQ1818+20))="",0,IF(COUNTIF(INDIRECT(ADDRESS(($AO1818-1)*36+($AP1818-1)*12+6,COLUMN())):INDIRECT(ADDRESS(($AO1818-1)*36+($AP1818-1)*12+$AQ1818+4,COLUMN())),INDIRECT(ADDRESS(($AO1818-1)*3+$AP1818+5,$AQ1818+20)))&gt;=1,0,INDIRECT(ADDRESS(($AO1818-1)*3+$AP1818+5,$AQ1818+20)))))</f>
        <v>0</v>
      </c>
      <c r="AU1818" s="304">
        <f ca="1">COUNTIF(INDIRECT("U"&amp;(ROW()+12*(($AO1818-1)*3+$AP1818)-ROW())/12+5):INDIRECT("AF"&amp;(ROW()+12*(($AO1818-1)*3+$AP1818)-ROW())/12+5),AT1818)</f>
        <v>0</v>
      </c>
      <c r="AV1818" s="304">
        <f ca="1">IF(AND(AR1818+AT1818&gt;0,AS1818+AU1818&gt;0),COUNTIF(AV$6:AV1817,"&gt;0")+1,0)</f>
        <v>0</v>
      </c>
    </row>
    <row r="1819" spans="41:48" x14ac:dyDescent="0.15">
      <c r="AO1819" s="304">
        <v>51</v>
      </c>
      <c r="AP1819" s="304">
        <v>2</v>
      </c>
      <c r="AQ1819" s="304">
        <v>2</v>
      </c>
      <c r="AR1819" s="306">
        <f ca="1">IF($AQ1819=1,IF(INDIRECT(ADDRESS(($AO1819-1)*3+$AP1819+5,$AQ1819+7))="",0,INDIRECT(ADDRESS(($AO1819-1)*3+$AP1819+5,$AQ1819+7))),IF(INDIRECT(ADDRESS(($AO1819-1)*3+$AP1819+5,$AQ1819+7))="",0,IF(COUNTIF(INDIRECT(ADDRESS(($AO1819-1)*36+($AP1819-1)*12+6,COLUMN())):INDIRECT(ADDRESS(($AO1819-1)*36+($AP1819-1)*12+$AQ1819+4,COLUMN())),INDIRECT(ADDRESS(($AO1819-1)*3+$AP1819+5,$AQ1819+7)))&gt;=1,0,INDIRECT(ADDRESS(($AO1819-1)*3+$AP1819+5,$AQ1819+7)))))</f>
        <v>0</v>
      </c>
      <c r="AS1819" s="304">
        <f ca="1">COUNTIF(INDIRECT("H"&amp;(ROW()+12*(($AO1819-1)*3+$AP1819)-ROW())/12+5):INDIRECT("S"&amp;(ROW()+12*(($AO1819-1)*3+$AP1819)-ROW())/12+5),AR1819)</f>
        <v>0</v>
      </c>
      <c r="AT1819" s="306">
        <f ca="1">IF($AQ1819=1,IF(INDIRECT(ADDRESS(($AO1819-1)*3+$AP1819+5,$AQ1819+20))="",0,INDIRECT(ADDRESS(($AO1819-1)*3+$AP1819+5,$AQ1819+20))),IF(INDIRECT(ADDRESS(($AO1819-1)*3+$AP1819+5,$AQ1819+20))="",0,IF(COUNTIF(INDIRECT(ADDRESS(($AO1819-1)*36+($AP1819-1)*12+6,COLUMN())):INDIRECT(ADDRESS(($AO1819-1)*36+($AP1819-1)*12+$AQ1819+4,COLUMN())),INDIRECT(ADDRESS(($AO1819-1)*3+$AP1819+5,$AQ1819+20)))&gt;=1,0,INDIRECT(ADDRESS(($AO1819-1)*3+$AP1819+5,$AQ1819+20)))))</f>
        <v>0</v>
      </c>
      <c r="AU1819" s="304">
        <f ca="1">COUNTIF(INDIRECT("U"&amp;(ROW()+12*(($AO1819-1)*3+$AP1819)-ROW())/12+5):INDIRECT("AF"&amp;(ROW()+12*(($AO1819-1)*3+$AP1819)-ROW())/12+5),AT1819)</f>
        <v>0</v>
      </c>
      <c r="AV1819" s="304">
        <f ca="1">IF(AND(AR1819+AT1819&gt;0,AS1819+AU1819&gt;0),COUNTIF(AV$6:AV1818,"&gt;0")+1,0)</f>
        <v>0</v>
      </c>
    </row>
    <row r="1820" spans="41:48" x14ac:dyDescent="0.15">
      <c r="AO1820" s="304">
        <v>51</v>
      </c>
      <c r="AP1820" s="304">
        <v>2</v>
      </c>
      <c r="AQ1820" s="304">
        <v>3</v>
      </c>
      <c r="AR1820" s="306">
        <f ca="1">IF($AQ1820=1,IF(INDIRECT(ADDRESS(($AO1820-1)*3+$AP1820+5,$AQ1820+7))="",0,INDIRECT(ADDRESS(($AO1820-1)*3+$AP1820+5,$AQ1820+7))),IF(INDIRECT(ADDRESS(($AO1820-1)*3+$AP1820+5,$AQ1820+7))="",0,IF(COUNTIF(INDIRECT(ADDRESS(($AO1820-1)*36+($AP1820-1)*12+6,COLUMN())):INDIRECT(ADDRESS(($AO1820-1)*36+($AP1820-1)*12+$AQ1820+4,COLUMN())),INDIRECT(ADDRESS(($AO1820-1)*3+$AP1820+5,$AQ1820+7)))&gt;=1,0,INDIRECT(ADDRESS(($AO1820-1)*3+$AP1820+5,$AQ1820+7)))))</f>
        <v>0</v>
      </c>
      <c r="AS1820" s="304">
        <f ca="1">COUNTIF(INDIRECT("H"&amp;(ROW()+12*(($AO1820-1)*3+$AP1820)-ROW())/12+5):INDIRECT("S"&amp;(ROW()+12*(($AO1820-1)*3+$AP1820)-ROW())/12+5),AR1820)</f>
        <v>0</v>
      </c>
      <c r="AT1820" s="306">
        <f ca="1">IF($AQ1820=1,IF(INDIRECT(ADDRESS(($AO1820-1)*3+$AP1820+5,$AQ1820+20))="",0,INDIRECT(ADDRESS(($AO1820-1)*3+$AP1820+5,$AQ1820+20))),IF(INDIRECT(ADDRESS(($AO1820-1)*3+$AP1820+5,$AQ1820+20))="",0,IF(COUNTIF(INDIRECT(ADDRESS(($AO1820-1)*36+($AP1820-1)*12+6,COLUMN())):INDIRECT(ADDRESS(($AO1820-1)*36+($AP1820-1)*12+$AQ1820+4,COLUMN())),INDIRECT(ADDRESS(($AO1820-1)*3+$AP1820+5,$AQ1820+20)))&gt;=1,0,INDIRECT(ADDRESS(($AO1820-1)*3+$AP1820+5,$AQ1820+20)))))</f>
        <v>0</v>
      </c>
      <c r="AU1820" s="304">
        <f ca="1">COUNTIF(INDIRECT("U"&amp;(ROW()+12*(($AO1820-1)*3+$AP1820)-ROW())/12+5):INDIRECT("AF"&amp;(ROW()+12*(($AO1820-1)*3+$AP1820)-ROW())/12+5),AT1820)</f>
        <v>0</v>
      </c>
      <c r="AV1820" s="304">
        <f ca="1">IF(AND(AR1820+AT1820&gt;0,AS1820+AU1820&gt;0),COUNTIF(AV$6:AV1819,"&gt;0")+1,0)</f>
        <v>0</v>
      </c>
    </row>
    <row r="1821" spans="41:48" x14ac:dyDescent="0.15">
      <c r="AO1821" s="304">
        <v>51</v>
      </c>
      <c r="AP1821" s="304">
        <v>2</v>
      </c>
      <c r="AQ1821" s="304">
        <v>4</v>
      </c>
      <c r="AR1821" s="306">
        <f ca="1">IF($AQ1821=1,IF(INDIRECT(ADDRESS(($AO1821-1)*3+$AP1821+5,$AQ1821+7))="",0,INDIRECT(ADDRESS(($AO1821-1)*3+$AP1821+5,$AQ1821+7))),IF(INDIRECT(ADDRESS(($AO1821-1)*3+$AP1821+5,$AQ1821+7))="",0,IF(COUNTIF(INDIRECT(ADDRESS(($AO1821-1)*36+($AP1821-1)*12+6,COLUMN())):INDIRECT(ADDRESS(($AO1821-1)*36+($AP1821-1)*12+$AQ1821+4,COLUMN())),INDIRECT(ADDRESS(($AO1821-1)*3+$AP1821+5,$AQ1821+7)))&gt;=1,0,INDIRECT(ADDRESS(($AO1821-1)*3+$AP1821+5,$AQ1821+7)))))</f>
        <v>0</v>
      </c>
      <c r="AS1821" s="304">
        <f ca="1">COUNTIF(INDIRECT("H"&amp;(ROW()+12*(($AO1821-1)*3+$AP1821)-ROW())/12+5):INDIRECT("S"&amp;(ROW()+12*(($AO1821-1)*3+$AP1821)-ROW())/12+5),AR1821)</f>
        <v>0</v>
      </c>
      <c r="AT1821" s="306">
        <f ca="1">IF($AQ1821=1,IF(INDIRECT(ADDRESS(($AO1821-1)*3+$AP1821+5,$AQ1821+20))="",0,INDIRECT(ADDRESS(($AO1821-1)*3+$AP1821+5,$AQ1821+20))),IF(INDIRECT(ADDRESS(($AO1821-1)*3+$AP1821+5,$AQ1821+20))="",0,IF(COUNTIF(INDIRECT(ADDRESS(($AO1821-1)*36+($AP1821-1)*12+6,COLUMN())):INDIRECT(ADDRESS(($AO1821-1)*36+($AP1821-1)*12+$AQ1821+4,COLUMN())),INDIRECT(ADDRESS(($AO1821-1)*3+$AP1821+5,$AQ1821+20)))&gt;=1,0,INDIRECT(ADDRESS(($AO1821-1)*3+$AP1821+5,$AQ1821+20)))))</f>
        <v>0</v>
      </c>
      <c r="AU1821" s="304">
        <f ca="1">COUNTIF(INDIRECT("U"&amp;(ROW()+12*(($AO1821-1)*3+$AP1821)-ROW())/12+5):INDIRECT("AF"&amp;(ROW()+12*(($AO1821-1)*3+$AP1821)-ROW())/12+5),AT1821)</f>
        <v>0</v>
      </c>
      <c r="AV1821" s="304">
        <f ca="1">IF(AND(AR1821+AT1821&gt;0,AS1821+AU1821&gt;0),COUNTIF(AV$6:AV1820,"&gt;0")+1,0)</f>
        <v>0</v>
      </c>
    </row>
    <row r="1822" spans="41:48" x14ac:dyDescent="0.15">
      <c r="AO1822" s="304">
        <v>51</v>
      </c>
      <c r="AP1822" s="304">
        <v>2</v>
      </c>
      <c r="AQ1822" s="304">
        <v>5</v>
      </c>
      <c r="AR1822" s="306">
        <f ca="1">IF($AQ1822=1,IF(INDIRECT(ADDRESS(($AO1822-1)*3+$AP1822+5,$AQ1822+7))="",0,INDIRECT(ADDRESS(($AO1822-1)*3+$AP1822+5,$AQ1822+7))),IF(INDIRECT(ADDRESS(($AO1822-1)*3+$AP1822+5,$AQ1822+7))="",0,IF(COUNTIF(INDIRECT(ADDRESS(($AO1822-1)*36+($AP1822-1)*12+6,COLUMN())):INDIRECT(ADDRESS(($AO1822-1)*36+($AP1822-1)*12+$AQ1822+4,COLUMN())),INDIRECT(ADDRESS(($AO1822-1)*3+$AP1822+5,$AQ1822+7)))&gt;=1,0,INDIRECT(ADDRESS(($AO1822-1)*3+$AP1822+5,$AQ1822+7)))))</f>
        <v>0</v>
      </c>
      <c r="AS1822" s="304">
        <f ca="1">COUNTIF(INDIRECT("H"&amp;(ROW()+12*(($AO1822-1)*3+$AP1822)-ROW())/12+5):INDIRECT("S"&amp;(ROW()+12*(($AO1822-1)*3+$AP1822)-ROW())/12+5),AR1822)</f>
        <v>0</v>
      </c>
      <c r="AT1822" s="306">
        <f ca="1">IF($AQ1822=1,IF(INDIRECT(ADDRESS(($AO1822-1)*3+$AP1822+5,$AQ1822+20))="",0,INDIRECT(ADDRESS(($AO1822-1)*3+$AP1822+5,$AQ1822+20))),IF(INDIRECT(ADDRESS(($AO1822-1)*3+$AP1822+5,$AQ1822+20))="",0,IF(COUNTIF(INDIRECT(ADDRESS(($AO1822-1)*36+($AP1822-1)*12+6,COLUMN())):INDIRECT(ADDRESS(($AO1822-1)*36+($AP1822-1)*12+$AQ1822+4,COLUMN())),INDIRECT(ADDRESS(($AO1822-1)*3+$AP1822+5,$AQ1822+20)))&gt;=1,0,INDIRECT(ADDRESS(($AO1822-1)*3+$AP1822+5,$AQ1822+20)))))</f>
        <v>0</v>
      </c>
      <c r="AU1822" s="304">
        <f ca="1">COUNTIF(INDIRECT("U"&amp;(ROW()+12*(($AO1822-1)*3+$AP1822)-ROW())/12+5):INDIRECT("AF"&amp;(ROW()+12*(($AO1822-1)*3+$AP1822)-ROW())/12+5),AT1822)</f>
        <v>0</v>
      </c>
      <c r="AV1822" s="304">
        <f ca="1">IF(AND(AR1822+AT1822&gt;0,AS1822+AU1822&gt;0),COUNTIF(AV$6:AV1821,"&gt;0")+1,0)</f>
        <v>0</v>
      </c>
    </row>
    <row r="1823" spans="41:48" x14ac:dyDescent="0.15">
      <c r="AO1823" s="304">
        <v>51</v>
      </c>
      <c r="AP1823" s="304">
        <v>2</v>
      </c>
      <c r="AQ1823" s="304">
        <v>6</v>
      </c>
      <c r="AR1823" s="306">
        <f ca="1">IF($AQ1823=1,IF(INDIRECT(ADDRESS(($AO1823-1)*3+$AP1823+5,$AQ1823+7))="",0,INDIRECT(ADDRESS(($AO1823-1)*3+$AP1823+5,$AQ1823+7))),IF(INDIRECT(ADDRESS(($AO1823-1)*3+$AP1823+5,$AQ1823+7))="",0,IF(COUNTIF(INDIRECT(ADDRESS(($AO1823-1)*36+($AP1823-1)*12+6,COLUMN())):INDIRECT(ADDRESS(($AO1823-1)*36+($AP1823-1)*12+$AQ1823+4,COLUMN())),INDIRECT(ADDRESS(($AO1823-1)*3+$AP1823+5,$AQ1823+7)))&gt;=1,0,INDIRECT(ADDRESS(($AO1823-1)*3+$AP1823+5,$AQ1823+7)))))</f>
        <v>0</v>
      </c>
      <c r="AS1823" s="304">
        <f ca="1">COUNTIF(INDIRECT("H"&amp;(ROW()+12*(($AO1823-1)*3+$AP1823)-ROW())/12+5):INDIRECT("S"&amp;(ROW()+12*(($AO1823-1)*3+$AP1823)-ROW())/12+5),AR1823)</f>
        <v>0</v>
      </c>
      <c r="AT1823" s="306">
        <f ca="1">IF($AQ1823=1,IF(INDIRECT(ADDRESS(($AO1823-1)*3+$AP1823+5,$AQ1823+20))="",0,INDIRECT(ADDRESS(($AO1823-1)*3+$AP1823+5,$AQ1823+20))),IF(INDIRECT(ADDRESS(($AO1823-1)*3+$AP1823+5,$AQ1823+20))="",0,IF(COUNTIF(INDIRECT(ADDRESS(($AO1823-1)*36+($AP1823-1)*12+6,COLUMN())):INDIRECT(ADDRESS(($AO1823-1)*36+($AP1823-1)*12+$AQ1823+4,COLUMN())),INDIRECT(ADDRESS(($AO1823-1)*3+$AP1823+5,$AQ1823+20)))&gt;=1,0,INDIRECT(ADDRESS(($AO1823-1)*3+$AP1823+5,$AQ1823+20)))))</f>
        <v>0</v>
      </c>
      <c r="AU1823" s="304">
        <f ca="1">COUNTIF(INDIRECT("U"&amp;(ROW()+12*(($AO1823-1)*3+$AP1823)-ROW())/12+5):INDIRECT("AF"&amp;(ROW()+12*(($AO1823-1)*3+$AP1823)-ROW())/12+5),AT1823)</f>
        <v>0</v>
      </c>
      <c r="AV1823" s="304">
        <f ca="1">IF(AND(AR1823+AT1823&gt;0,AS1823+AU1823&gt;0),COUNTIF(AV$6:AV1822,"&gt;0")+1,0)</f>
        <v>0</v>
      </c>
    </row>
    <row r="1824" spans="41:48" x14ac:dyDescent="0.15">
      <c r="AO1824" s="304">
        <v>51</v>
      </c>
      <c r="AP1824" s="304">
        <v>2</v>
      </c>
      <c r="AQ1824" s="304">
        <v>7</v>
      </c>
      <c r="AR1824" s="306">
        <f ca="1">IF($AQ1824=1,IF(INDIRECT(ADDRESS(($AO1824-1)*3+$AP1824+5,$AQ1824+7))="",0,INDIRECT(ADDRESS(($AO1824-1)*3+$AP1824+5,$AQ1824+7))),IF(INDIRECT(ADDRESS(($AO1824-1)*3+$AP1824+5,$AQ1824+7))="",0,IF(COUNTIF(INDIRECT(ADDRESS(($AO1824-1)*36+($AP1824-1)*12+6,COLUMN())):INDIRECT(ADDRESS(($AO1824-1)*36+($AP1824-1)*12+$AQ1824+4,COLUMN())),INDIRECT(ADDRESS(($AO1824-1)*3+$AP1824+5,$AQ1824+7)))&gt;=1,0,INDIRECT(ADDRESS(($AO1824-1)*3+$AP1824+5,$AQ1824+7)))))</f>
        <v>0</v>
      </c>
      <c r="AS1824" s="304">
        <f ca="1">COUNTIF(INDIRECT("H"&amp;(ROW()+12*(($AO1824-1)*3+$AP1824)-ROW())/12+5):INDIRECT("S"&amp;(ROW()+12*(($AO1824-1)*3+$AP1824)-ROW())/12+5),AR1824)</f>
        <v>0</v>
      </c>
      <c r="AT1824" s="306">
        <f ca="1">IF($AQ1824=1,IF(INDIRECT(ADDRESS(($AO1824-1)*3+$AP1824+5,$AQ1824+20))="",0,INDIRECT(ADDRESS(($AO1824-1)*3+$AP1824+5,$AQ1824+20))),IF(INDIRECT(ADDRESS(($AO1824-1)*3+$AP1824+5,$AQ1824+20))="",0,IF(COUNTIF(INDIRECT(ADDRESS(($AO1824-1)*36+($AP1824-1)*12+6,COLUMN())):INDIRECT(ADDRESS(($AO1824-1)*36+($AP1824-1)*12+$AQ1824+4,COLUMN())),INDIRECT(ADDRESS(($AO1824-1)*3+$AP1824+5,$AQ1824+20)))&gt;=1,0,INDIRECT(ADDRESS(($AO1824-1)*3+$AP1824+5,$AQ1824+20)))))</f>
        <v>0</v>
      </c>
      <c r="AU1824" s="304">
        <f ca="1">COUNTIF(INDIRECT("U"&amp;(ROW()+12*(($AO1824-1)*3+$AP1824)-ROW())/12+5):INDIRECT("AF"&amp;(ROW()+12*(($AO1824-1)*3+$AP1824)-ROW())/12+5),AT1824)</f>
        <v>0</v>
      </c>
      <c r="AV1824" s="304">
        <f ca="1">IF(AND(AR1824+AT1824&gt;0,AS1824+AU1824&gt;0),COUNTIF(AV$6:AV1823,"&gt;0")+1,0)</f>
        <v>0</v>
      </c>
    </row>
    <row r="1825" spans="41:48" x14ac:dyDescent="0.15">
      <c r="AO1825" s="304">
        <v>51</v>
      </c>
      <c r="AP1825" s="304">
        <v>2</v>
      </c>
      <c r="AQ1825" s="304">
        <v>8</v>
      </c>
      <c r="AR1825" s="306">
        <f ca="1">IF($AQ1825=1,IF(INDIRECT(ADDRESS(($AO1825-1)*3+$AP1825+5,$AQ1825+7))="",0,INDIRECT(ADDRESS(($AO1825-1)*3+$AP1825+5,$AQ1825+7))),IF(INDIRECT(ADDRESS(($AO1825-1)*3+$AP1825+5,$AQ1825+7))="",0,IF(COUNTIF(INDIRECT(ADDRESS(($AO1825-1)*36+($AP1825-1)*12+6,COLUMN())):INDIRECT(ADDRESS(($AO1825-1)*36+($AP1825-1)*12+$AQ1825+4,COLUMN())),INDIRECT(ADDRESS(($AO1825-1)*3+$AP1825+5,$AQ1825+7)))&gt;=1,0,INDIRECT(ADDRESS(($AO1825-1)*3+$AP1825+5,$AQ1825+7)))))</f>
        <v>0</v>
      </c>
      <c r="AS1825" s="304">
        <f ca="1">COUNTIF(INDIRECT("H"&amp;(ROW()+12*(($AO1825-1)*3+$AP1825)-ROW())/12+5):INDIRECT("S"&amp;(ROW()+12*(($AO1825-1)*3+$AP1825)-ROW())/12+5),AR1825)</f>
        <v>0</v>
      </c>
      <c r="AT1825" s="306">
        <f ca="1">IF($AQ1825=1,IF(INDIRECT(ADDRESS(($AO1825-1)*3+$AP1825+5,$AQ1825+20))="",0,INDIRECT(ADDRESS(($AO1825-1)*3+$AP1825+5,$AQ1825+20))),IF(INDIRECT(ADDRESS(($AO1825-1)*3+$AP1825+5,$AQ1825+20))="",0,IF(COUNTIF(INDIRECT(ADDRESS(($AO1825-1)*36+($AP1825-1)*12+6,COLUMN())):INDIRECT(ADDRESS(($AO1825-1)*36+($AP1825-1)*12+$AQ1825+4,COLUMN())),INDIRECT(ADDRESS(($AO1825-1)*3+$AP1825+5,$AQ1825+20)))&gt;=1,0,INDIRECT(ADDRESS(($AO1825-1)*3+$AP1825+5,$AQ1825+20)))))</f>
        <v>0</v>
      </c>
      <c r="AU1825" s="304">
        <f ca="1">COUNTIF(INDIRECT("U"&amp;(ROW()+12*(($AO1825-1)*3+$AP1825)-ROW())/12+5):INDIRECT("AF"&amp;(ROW()+12*(($AO1825-1)*3+$AP1825)-ROW())/12+5),AT1825)</f>
        <v>0</v>
      </c>
      <c r="AV1825" s="304">
        <f ca="1">IF(AND(AR1825+AT1825&gt;0,AS1825+AU1825&gt;0),COUNTIF(AV$6:AV1824,"&gt;0")+1,0)</f>
        <v>0</v>
      </c>
    </row>
    <row r="1826" spans="41:48" x14ac:dyDescent="0.15">
      <c r="AO1826" s="304">
        <v>51</v>
      </c>
      <c r="AP1826" s="304">
        <v>2</v>
      </c>
      <c r="AQ1826" s="304">
        <v>9</v>
      </c>
      <c r="AR1826" s="306">
        <f ca="1">IF($AQ1826=1,IF(INDIRECT(ADDRESS(($AO1826-1)*3+$AP1826+5,$AQ1826+7))="",0,INDIRECT(ADDRESS(($AO1826-1)*3+$AP1826+5,$AQ1826+7))),IF(INDIRECT(ADDRESS(($AO1826-1)*3+$AP1826+5,$AQ1826+7))="",0,IF(COUNTIF(INDIRECT(ADDRESS(($AO1826-1)*36+($AP1826-1)*12+6,COLUMN())):INDIRECT(ADDRESS(($AO1826-1)*36+($AP1826-1)*12+$AQ1826+4,COLUMN())),INDIRECT(ADDRESS(($AO1826-1)*3+$AP1826+5,$AQ1826+7)))&gt;=1,0,INDIRECT(ADDRESS(($AO1826-1)*3+$AP1826+5,$AQ1826+7)))))</f>
        <v>0</v>
      </c>
      <c r="AS1826" s="304">
        <f ca="1">COUNTIF(INDIRECT("H"&amp;(ROW()+12*(($AO1826-1)*3+$AP1826)-ROW())/12+5):INDIRECT("S"&amp;(ROW()+12*(($AO1826-1)*3+$AP1826)-ROW())/12+5),AR1826)</f>
        <v>0</v>
      </c>
      <c r="AT1826" s="306">
        <f ca="1">IF($AQ1826=1,IF(INDIRECT(ADDRESS(($AO1826-1)*3+$AP1826+5,$AQ1826+20))="",0,INDIRECT(ADDRESS(($AO1826-1)*3+$AP1826+5,$AQ1826+20))),IF(INDIRECT(ADDRESS(($AO1826-1)*3+$AP1826+5,$AQ1826+20))="",0,IF(COUNTIF(INDIRECT(ADDRESS(($AO1826-1)*36+($AP1826-1)*12+6,COLUMN())):INDIRECT(ADDRESS(($AO1826-1)*36+($AP1826-1)*12+$AQ1826+4,COLUMN())),INDIRECT(ADDRESS(($AO1826-1)*3+$AP1826+5,$AQ1826+20)))&gt;=1,0,INDIRECT(ADDRESS(($AO1826-1)*3+$AP1826+5,$AQ1826+20)))))</f>
        <v>0</v>
      </c>
      <c r="AU1826" s="304">
        <f ca="1">COUNTIF(INDIRECT("U"&amp;(ROW()+12*(($AO1826-1)*3+$AP1826)-ROW())/12+5):INDIRECT("AF"&amp;(ROW()+12*(($AO1826-1)*3+$AP1826)-ROW())/12+5),AT1826)</f>
        <v>0</v>
      </c>
      <c r="AV1826" s="304">
        <f ca="1">IF(AND(AR1826+AT1826&gt;0,AS1826+AU1826&gt;0),COUNTIF(AV$6:AV1825,"&gt;0")+1,0)</f>
        <v>0</v>
      </c>
    </row>
    <row r="1827" spans="41:48" x14ac:dyDescent="0.15">
      <c r="AO1827" s="304">
        <v>51</v>
      </c>
      <c r="AP1827" s="304">
        <v>2</v>
      </c>
      <c r="AQ1827" s="304">
        <v>10</v>
      </c>
      <c r="AR1827" s="306">
        <f ca="1">IF($AQ1827=1,IF(INDIRECT(ADDRESS(($AO1827-1)*3+$AP1827+5,$AQ1827+7))="",0,INDIRECT(ADDRESS(($AO1827-1)*3+$AP1827+5,$AQ1827+7))),IF(INDIRECT(ADDRESS(($AO1827-1)*3+$AP1827+5,$AQ1827+7))="",0,IF(COUNTIF(INDIRECT(ADDRESS(($AO1827-1)*36+($AP1827-1)*12+6,COLUMN())):INDIRECT(ADDRESS(($AO1827-1)*36+($AP1827-1)*12+$AQ1827+4,COLUMN())),INDIRECT(ADDRESS(($AO1827-1)*3+$AP1827+5,$AQ1827+7)))&gt;=1,0,INDIRECT(ADDRESS(($AO1827-1)*3+$AP1827+5,$AQ1827+7)))))</f>
        <v>0</v>
      </c>
      <c r="AS1827" s="304">
        <f ca="1">COUNTIF(INDIRECT("H"&amp;(ROW()+12*(($AO1827-1)*3+$AP1827)-ROW())/12+5):INDIRECT("S"&amp;(ROW()+12*(($AO1827-1)*3+$AP1827)-ROW())/12+5),AR1827)</f>
        <v>0</v>
      </c>
      <c r="AT1827" s="306">
        <f ca="1">IF($AQ1827=1,IF(INDIRECT(ADDRESS(($AO1827-1)*3+$AP1827+5,$AQ1827+20))="",0,INDIRECT(ADDRESS(($AO1827-1)*3+$AP1827+5,$AQ1827+20))),IF(INDIRECT(ADDRESS(($AO1827-1)*3+$AP1827+5,$AQ1827+20))="",0,IF(COUNTIF(INDIRECT(ADDRESS(($AO1827-1)*36+($AP1827-1)*12+6,COLUMN())):INDIRECT(ADDRESS(($AO1827-1)*36+($AP1827-1)*12+$AQ1827+4,COLUMN())),INDIRECT(ADDRESS(($AO1827-1)*3+$AP1827+5,$AQ1827+20)))&gt;=1,0,INDIRECT(ADDRESS(($AO1827-1)*3+$AP1827+5,$AQ1827+20)))))</f>
        <v>0</v>
      </c>
      <c r="AU1827" s="304">
        <f ca="1">COUNTIF(INDIRECT("U"&amp;(ROW()+12*(($AO1827-1)*3+$AP1827)-ROW())/12+5):INDIRECT("AF"&amp;(ROW()+12*(($AO1827-1)*3+$AP1827)-ROW())/12+5),AT1827)</f>
        <v>0</v>
      </c>
      <c r="AV1827" s="304">
        <f ca="1">IF(AND(AR1827+AT1827&gt;0,AS1827+AU1827&gt;0),COUNTIF(AV$6:AV1826,"&gt;0")+1,0)</f>
        <v>0</v>
      </c>
    </row>
    <row r="1828" spans="41:48" x14ac:dyDescent="0.15">
      <c r="AO1828" s="304">
        <v>51</v>
      </c>
      <c r="AP1828" s="304">
        <v>2</v>
      </c>
      <c r="AQ1828" s="304">
        <v>11</v>
      </c>
      <c r="AR1828" s="306">
        <f ca="1">IF($AQ1828=1,IF(INDIRECT(ADDRESS(($AO1828-1)*3+$AP1828+5,$AQ1828+7))="",0,INDIRECT(ADDRESS(($AO1828-1)*3+$AP1828+5,$AQ1828+7))),IF(INDIRECT(ADDRESS(($AO1828-1)*3+$AP1828+5,$AQ1828+7))="",0,IF(COUNTIF(INDIRECT(ADDRESS(($AO1828-1)*36+($AP1828-1)*12+6,COLUMN())):INDIRECT(ADDRESS(($AO1828-1)*36+($AP1828-1)*12+$AQ1828+4,COLUMN())),INDIRECT(ADDRESS(($AO1828-1)*3+$AP1828+5,$AQ1828+7)))&gt;=1,0,INDIRECT(ADDRESS(($AO1828-1)*3+$AP1828+5,$AQ1828+7)))))</f>
        <v>0</v>
      </c>
      <c r="AS1828" s="304">
        <f ca="1">COUNTIF(INDIRECT("H"&amp;(ROW()+12*(($AO1828-1)*3+$AP1828)-ROW())/12+5):INDIRECT("S"&amp;(ROW()+12*(($AO1828-1)*3+$AP1828)-ROW())/12+5),AR1828)</f>
        <v>0</v>
      </c>
      <c r="AT1828" s="306">
        <f ca="1">IF($AQ1828=1,IF(INDIRECT(ADDRESS(($AO1828-1)*3+$AP1828+5,$AQ1828+20))="",0,INDIRECT(ADDRESS(($AO1828-1)*3+$AP1828+5,$AQ1828+20))),IF(INDIRECT(ADDRESS(($AO1828-1)*3+$AP1828+5,$AQ1828+20))="",0,IF(COUNTIF(INDIRECT(ADDRESS(($AO1828-1)*36+($AP1828-1)*12+6,COLUMN())):INDIRECT(ADDRESS(($AO1828-1)*36+($AP1828-1)*12+$AQ1828+4,COLUMN())),INDIRECT(ADDRESS(($AO1828-1)*3+$AP1828+5,$AQ1828+20)))&gt;=1,0,INDIRECT(ADDRESS(($AO1828-1)*3+$AP1828+5,$AQ1828+20)))))</f>
        <v>0</v>
      </c>
      <c r="AU1828" s="304">
        <f ca="1">COUNTIF(INDIRECT("U"&amp;(ROW()+12*(($AO1828-1)*3+$AP1828)-ROW())/12+5):INDIRECT("AF"&amp;(ROW()+12*(($AO1828-1)*3+$AP1828)-ROW())/12+5),AT1828)</f>
        <v>0</v>
      </c>
      <c r="AV1828" s="304">
        <f ca="1">IF(AND(AR1828+AT1828&gt;0,AS1828+AU1828&gt;0),COUNTIF(AV$6:AV1827,"&gt;0")+1,0)</f>
        <v>0</v>
      </c>
    </row>
    <row r="1829" spans="41:48" x14ac:dyDescent="0.15">
      <c r="AO1829" s="304">
        <v>51</v>
      </c>
      <c r="AP1829" s="304">
        <v>2</v>
      </c>
      <c r="AQ1829" s="304">
        <v>12</v>
      </c>
      <c r="AR1829" s="306">
        <f ca="1">IF($AQ1829=1,IF(INDIRECT(ADDRESS(($AO1829-1)*3+$AP1829+5,$AQ1829+7))="",0,INDIRECT(ADDRESS(($AO1829-1)*3+$AP1829+5,$AQ1829+7))),IF(INDIRECT(ADDRESS(($AO1829-1)*3+$AP1829+5,$AQ1829+7))="",0,IF(COUNTIF(INDIRECT(ADDRESS(($AO1829-1)*36+($AP1829-1)*12+6,COLUMN())):INDIRECT(ADDRESS(($AO1829-1)*36+($AP1829-1)*12+$AQ1829+4,COLUMN())),INDIRECT(ADDRESS(($AO1829-1)*3+$AP1829+5,$AQ1829+7)))&gt;=1,0,INDIRECT(ADDRESS(($AO1829-1)*3+$AP1829+5,$AQ1829+7)))))</f>
        <v>0</v>
      </c>
      <c r="AS1829" s="304">
        <f ca="1">COUNTIF(INDIRECT("H"&amp;(ROW()+12*(($AO1829-1)*3+$AP1829)-ROW())/12+5):INDIRECT("S"&amp;(ROW()+12*(($AO1829-1)*3+$AP1829)-ROW())/12+5),AR1829)</f>
        <v>0</v>
      </c>
      <c r="AT1829" s="306">
        <f ca="1">IF($AQ1829=1,IF(INDIRECT(ADDRESS(($AO1829-1)*3+$AP1829+5,$AQ1829+20))="",0,INDIRECT(ADDRESS(($AO1829-1)*3+$AP1829+5,$AQ1829+20))),IF(INDIRECT(ADDRESS(($AO1829-1)*3+$AP1829+5,$AQ1829+20))="",0,IF(COUNTIF(INDIRECT(ADDRESS(($AO1829-1)*36+($AP1829-1)*12+6,COLUMN())):INDIRECT(ADDRESS(($AO1829-1)*36+($AP1829-1)*12+$AQ1829+4,COLUMN())),INDIRECT(ADDRESS(($AO1829-1)*3+$AP1829+5,$AQ1829+20)))&gt;=1,0,INDIRECT(ADDRESS(($AO1829-1)*3+$AP1829+5,$AQ1829+20)))))</f>
        <v>0</v>
      </c>
      <c r="AU1829" s="304">
        <f ca="1">COUNTIF(INDIRECT("U"&amp;(ROW()+12*(($AO1829-1)*3+$AP1829)-ROW())/12+5):INDIRECT("AF"&amp;(ROW()+12*(($AO1829-1)*3+$AP1829)-ROW())/12+5),AT1829)</f>
        <v>0</v>
      </c>
      <c r="AV1829" s="304">
        <f ca="1">IF(AND(AR1829+AT1829&gt;0,AS1829+AU1829&gt;0),COUNTIF(AV$6:AV1828,"&gt;0")+1,0)</f>
        <v>0</v>
      </c>
    </row>
    <row r="1830" spans="41:48" x14ac:dyDescent="0.15">
      <c r="AO1830" s="304">
        <v>51</v>
      </c>
      <c r="AP1830" s="304">
        <v>3</v>
      </c>
      <c r="AQ1830" s="304">
        <v>1</v>
      </c>
      <c r="AR1830" s="306">
        <f ca="1">IF($AQ1830=1,IF(INDIRECT(ADDRESS(($AO1830-1)*3+$AP1830+5,$AQ1830+7))="",0,INDIRECT(ADDRESS(($AO1830-1)*3+$AP1830+5,$AQ1830+7))),IF(INDIRECT(ADDRESS(($AO1830-1)*3+$AP1830+5,$AQ1830+7))="",0,IF(COUNTIF(INDIRECT(ADDRESS(($AO1830-1)*36+($AP1830-1)*12+6,COLUMN())):INDIRECT(ADDRESS(($AO1830-1)*36+($AP1830-1)*12+$AQ1830+4,COLUMN())),INDIRECT(ADDRESS(($AO1830-1)*3+$AP1830+5,$AQ1830+7)))&gt;=1,0,INDIRECT(ADDRESS(($AO1830-1)*3+$AP1830+5,$AQ1830+7)))))</f>
        <v>0</v>
      </c>
      <c r="AS1830" s="304">
        <f ca="1">COUNTIF(INDIRECT("H"&amp;(ROW()+12*(($AO1830-1)*3+$AP1830)-ROW())/12+5):INDIRECT("S"&amp;(ROW()+12*(($AO1830-1)*3+$AP1830)-ROW())/12+5),AR1830)</f>
        <v>0</v>
      </c>
      <c r="AT1830" s="306">
        <f ca="1">IF($AQ1830=1,IF(INDIRECT(ADDRESS(($AO1830-1)*3+$AP1830+5,$AQ1830+20))="",0,INDIRECT(ADDRESS(($AO1830-1)*3+$AP1830+5,$AQ1830+20))),IF(INDIRECT(ADDRESS(($AO1830-1)*3+$AP1830+5,$AQ1830+20))="",0,IF(COUNTIF(INDIRECT(ADDRESS(($AO1830-1)*36+($AP1830-1)*12+6,COLUMN())):INDIRECT(ADDRESS(($AO1830-1)*36+($AP1830-1)*12+$AQ1830+4,COLUMN())),INDIRECT(ADDRESS(($AO1830-1)*3+$AP1830+5,$AQ1830+20)))&gt;=1,0,INDIRECT(ADDRESS(($AO1830-1)*3+$AP1830+5,$AQ1830+20)))))</f>
        <v>0</v>
      </c>
      <c r="AU1830" s="304">
        <f ca="1">COUNTIF(INDIRECT("U"&amp;(ROW()+12*(($AO1830-1)*3+$AP1830)-ROW())/12+5):INDIRECT("AF"&amp;(ROW()+12*(($AO1830-1)*3+$AP1830)-ROW())/12+5),AT1830)</f>
        <v>0</v>
      </c>
      <c r="AV1830" s="304">
        <f ca="1">IF(AND(AR1830+AT1830&gt;0,AS1830+AU1830&gt;0),COUNTIF(AV$6:AV1829,"&gt;0")+1,0)</f>
        <v>0</v>
      </c>
    </row>
    <row r="1831" spans="41:48" x14ac:dyDescent="0.15">
      <c r="AO1831" s="304">
        <v>51</v>
      </c>
      <c r="AP1831" s="304">
        <v>3</v>
      </c>
      <c r="AQ1831" s="304">
        <v>2</v>
      </c>
      <c r="AR1831" s="306">
        <f ca="1">IF($AQ1831=1,IF(INDIRECT(ADDRESS(($AO1831-1)*3+$AP1831+5,$AQ1831+7))="",0,INDIRECT(ADDRESS(($AO1831-1)*3+$AP1831+5,$AQ1831+7))),IF(INDIRECT(ADDRESS(($AO1831-1)*3+$AP1831+5,$AQ1831+7))="",0,IF(COUNTIF(INDIRECT(ADDRESS(($AO1831-1)*36+($AP1831-1)*12+6,COLUMN())):INDIRECT(ADDRESS(($AO1831-1)*36+($AP1831-1)*12+$AQ1831+4,COLUMN())),INDIRECT(ADDRESS(($AO1831-1)*3+$AP1831+5,$AQ1831+7)))&gt;=1,0,INDIRECT(ADDRESS(($AO1831-1)*3+$AP1831+5,$AQ1831+7)))))</f>
        <v>0</v>
      </c>
      <c r="AS1831" s="304">
        <f ca="1">COUNTIF(INDIRECT("H"&amp;(ROW()+12*(($AO1831-1)*3+$AP1831)-ROW())/12+5):INDIRECT("S"&amp;(ROW()+12*(($AO1831-1)*3+$AP1831)-ROW())/12+5),AR1831)</f>
        <v>0</v>
      </c>
      <c r="AT1831" s="306">
        <f ca="1">IF($AQ1831=1,IF(INDIRECT(ADDRESS(($AO1831-1)*3+$AP1831+5,$AQ1831+20))="",0,INDIRECT(ADDRESS(($AO1831-1)*3+$AP1831+5,$AQ1831+20))),IF(INDIRECT(ADDRESS(($AO1831-1)*3+$AP1831+5,$AQ1831+20))="",0,IF(COUNTIF(INDIRECT(ADDRESS(($AO1831-1)*36+($AP1831-1)*12+6,COLUMN())):INDIRECT(ADDRESS(($AO1831-1)*36+($AP1831-1)*12+$AQ1831+4,COLUMN())),INDIRECT(ADDRESS(($AO1831-1)*3+$AP1831+5,$AQ1831+20)))&gt;=1,0,INDIRECT(ADDRESS(($AO1831-1)*3+$AP1831+5,$AQ1831+20)))))</f>
        <v>0</v>
      </c>
      <c r="AU1831" s="304">
        <f ca="1">COUNTIF(INDIRECT("U"&amp;(ROW()+12*(($AO1831-1)*3+$AP1831)-ROW())/12+5):INDIRECT("AF"&amp;(ROW()+12*(($AO1831-1)*3+$AP1831)-ROW())/12+5),AT1831)</f>
        <v>0</v>
      </c>
      <c r="AV1831" s="304">
        <f ca="1">IF(AND(AR1831+AT1831&gt;0,AS1831+AU1831&gt;0),COUNTIF(AV$6:AV1830,"&gt;0")+1,0)</f>
        <v>0</v>
      </c>
    </row>
    <row r="1832" spans="41:48" x14ac:dyDescent="0.15">
      <c r="AO1832" s="304">
        <v>51</v>
      </c>
      <c r="AP1832" s="304">
        <v>3</v>
      </c>
      <c r="AQ1832" s="304">
        <v>3</v>
      </c>
      <c r="AR1832" s="306">
        <f ca="1">IF($AQ1832=1,IF(INDIRECT(ADDRESS(($AO1832-1)*3+$AP1832+5,$AQ1832+7))="",0,INDIRECT(ADDRESS(($AO1832-1)*3+$AP1832+5,$AQ1832+7))),IF(INDIRECT(ADDRESS(($AO1832-1)*3+$AP1832+5,$AQ1832+7))="",0,IF(COUNTIF(INDIRECT(ADDRESS(($AO1832-1)*36+($AP1832-1)*12+6,COLUMN())):INDIRECT(ADDRESS(($AO1832-1)*36+($AP1832-1)*12+$AQ1832+4,COLUMN())),INDIRECT(ADDRESS(($AO1832-1)*3+$AP1832+5,$AQ1832+7)))&gt;=1,0,INDIRECT(ADDRESS(($AO1832-1)*3+$AP1832+5,$AQ1832+7)))))</f>
        <v>0</v>
      </c>
      <c r="AS1832" s="304">
        <f ca="1">COUNTIF(INDIRECT("H"&amp;(ROW()+12*(($AO1832-1)*3+$AP1832)-ROW())/12+5):INDIRECT("S"&amp;(ROW()+12*(($AO1832-1)*3+$AP1832)-ROW())/12+5),AR1832)</f>
        <v>0</v>
      </c>
      <c r="AT1832" s="306">
        <f ca="1">IF($AQ1832=1,IF(INDIRECT(ADDRESS(($AO1832-1)*3+$AP1832+5,$AQ1832+20))="",0,INDIRECT(ADDRESS(($AO1832-1)*3+$AP1832+5,$AQ1832+20))),IF(INDIRECT(ADDRESS(($AO1832-1)*3+$AP1832+5,$AQ1832+20))="",0,IF(COUNTIF(INDIRECT(ADDRESS(($AO1832-1)*36+($AP1832-1)*12+6,COLUMN())):INDIRECT(ADDRESS(($AO1832-1)*36+($AP1832-1)*12+$AQ1832+4,COLUMN())),INDIRECT(ADDRESS(($AO1832-1)*3+$AP1832+5,$AQ1832+20)))&gt;=1,0,INDIRECT(ADDRESS(($AO1832-1)*3+$AP1832+5,$AQ1832+20)))))</f>
        <v>0</v>
      </c>
      <c r="AU1832" s="304">
        <f ca="1">COUNTIF(INDIRECT("U"&amp;(ROW()+12*(($AO1832-1)*3+$AP1832)-ROW())/12+5):INDIRECT("AF"&amp;(ROW()+12*(($AO1832-1)*3+$AP1832)-ROW())/12+5),AT1832)</f>
        <v>0</v>
      </c>
      <c r="AV1832" s="304">
        <f ca="1">IF(AND(AR1832+AT1832&gt;0,AS1832+AU1832&gt;0),COUNTIF(AV$6:AV1831,"&gt;0")+1,0)</f>
        <v>0</v>
      </c>
    </row>
    <row r="1833" spans="41:48" x14ac:dyDescent="0.15">
      <c r="AO1833" s="304">
        <v>51</v>
      </c>
      <c r="AP1833" s="304">
        <v>3</v>
      </c>
      <c r="AQ1833" s="304">
        <v>4</v>
      </c>
      <c r="AR1833" s="306">
        <f ca="1">IF($AQ1833=1,IF(INDIRECT(ADDRESS(($AO1833-1)*3+$AP1833+5,$AQ1833+7))="",0,INDIRECT(ADDRESS(($AO1833-1)*3+$AP1833+5,$AQ1833+7))),IF(INDIRECT(ADDRESS(($AO1833-1)*3+$AP1833+5,$AQ1833+7))="",0,IF(COUNTIF(INDIRECT(ADDRESS(($AO1833-1)*36+($AP1833-1)*12+6,COLUMN())):INDIRECT(ADDRESS(($AO1833-1)*36+($AP1833-1)*12+$AQ1833+4,COLUMN())),INDIRECT(ADDRESS(($AO1833-1)*3+$AP1833+5,$AQ1833+7)))&gt;=1,0,INDIRECT(ADDRESS(($AO1833-1)*3+$AP1833+5,$AQ1833+7)))))</f>
        <v>0</v>
      </c>
      <c r="AS1833" s="304">
        <f ca="1">COUNTIF(INDIRECT("H"&amp;(ROW()+12*(($AO1833-1)*3+$AP1833)-ROW())/12+5):INDIRECT("S"&amp;(ROW()+12*(($AO1833-1)*3+$AP1833)-ROW())/12+5),AR1833)</f>
        <v>0</v>
      </c>
      <c r="AT1833" s="306">
        <f ca="1">IF($AQ1833=1,IF(INDIRECT(ADDRESS(($AO1833-1)*3+$AP1833+5,$AQ1833+20))="",0,INDIRECT(ADDRESS(($AO1833-1)*3+$AP1833+5,$AQ1833+20))),IF(INDIRECT(ADDRESS(($AO1833-1)*3+$AP1833+5,$AQ1833+20))="",0,IF(COUNTIF(INDIRECT(ADDRESS(($AO1833-1)*36+($AP1833-1)*12+6,COLUMN())):INDIRECT(ADDRESS(($AO1833-1)*36+($AP1833-1)*12+$AQ1833+4,COLUMN())),INDIRECT(ADDRESS(($AO1833-1)*3+$AP1833+5,$AQ1833+20)))&gt;=1,0,INDIRECT(ADDRESS(($AO1833-1)*3+$AP1833+5,$AQ1833+20)))))</f>
        <v>0</v>
      </c>
      <c r="AU1833" s="304">
        <f ca="1">COUNTIF(INDIRECT("U"&amp;(ROW()+12*(($AO1833-1)*3+$AP1833)-ROW())/12+5):INDIRECT("AF"&amp;(ROW()+12*(($AO1833-1)*3+$AP1833)-ROW())/12+5),AT1833)</f>
        <v>0</v>
      </c>
      <c r="AV1833" s="304">
        <f ca="1">IF(AND(AR1833+AT1833&gt;0,AS1833+AU1833&gt;0),COUNTIF(AV$6:AV1832,"&gt;0")+1,0)</f>
        <v>0</v>
      </c>
    </row>
    <row r="1834" spans="41:48" x14ac:dyDescent="0.15">
      <c r="AO1834" s="304">
        <v>51</v>
      </c>
      <c r="AP1834" s="304">
        <v>3</v>
      </c>
      <c r="AQ1834" s="304">
        <v>5</v>
      </c>
      <c r="AR1834" s="306">
        <f ca="1">IF($AQ1834=1,IF(INDIRECT(ADDRESS(($AO1834-1)*3+$AP1834+5,$AQ1834+7))="",0,INDIRECT(ADDRESS(($AO1834-1)*3+$AP1834+5,$AQ1834+7))),IF(INDIRECT(ADDRESS(($AO1834-1)*3+$AP1834+5,$AQ1834+7))="",0,IF(COUNTIF(INDIRECT(ADDRESS(($AO1834-1)*36+($AP1834-1)*12+6,COLUMN())):INDIRECT(ADDRESS(($AO1834-1)*36+($AP1834-1)*12+$AQ1834+4,COLUMN())),INDIRECT(ADDRESS(($AO1834-1)*3+$AP1834+5,$AQ1834+7)))&gt;=1,0,INDIRECT(ADDRESS(($AO1834-1)*3+$AP1834+5,$AQ1834+7)))))</f>
        <v>0</v>
      </c>
      <c r="AS1834" s="304">
        <f ca="1">COUNTIF(INDIRECT("H"&amp;(ROW()+12*(($AO1834-1)*3+$AP1834)-ROW())/12+5):INDIRECT("S"&amp;(ROW()+12*(($AO1834-1)*3+$AP1834)-ROW())/12+5),AR1834)</f>
        <v>0</v>
      </c>
      <c r="AT1834" s="306">
        <f ca="1">IF($AQ1834=1,IF(INDIRECT(ADDRESS(($AO1834-1)*3+$AP1834+5,$AQ1834+20))="",0,INDIRECT(ADDRESS(($AO1834-1)*3+$AP1834+5,$AQ1834+20))),IF(INDIRECT(ADDRESS(($AO1834-1)*3+$AP1834+5,$AQ1834+20))="",0,IF(COUNTIF(INDIRECT(ADDRESS(($AO1834-1)*36+($AP1834-1)*12+6,COLUMN())):INDIRECT(ADDRESS(($AO1834-1)*36+($AP1834-1)*12+$AQ1834+4,COLUMN())),INDIRECT(ADDRESS(($AO1834-1)*3+$AP1834+5,$AQ1834+20)))&gt;=1,0,INDIRECT(ADDRESS(($AO1834-1)*3+$AP1834+5,$AQ1834+20)))))</f>
        <v>0</v>
      </c>
      <c r="AU1834" s="304">
        <f ca="1">COUNTIF(INDIRECT("U"&amp;(ROW()+12*(($AO1834-1)*3+$AP1834)-ROW())/12+5):INDIRECT("AF"&amp;(ROW()+12*(($AO1834-1)*3+$AP1834)-ROW())/12+5),AT1834)</f>
        <v>0</v>
      </c>
      <c r="AV1834" s="304">
        <f ca="1">IF(AND(AR1834+AT1834&gt;0,AS1834+AU1834&gt;0),COUNTIF(AV$6:AV1833,"&gt;0")+1,0)</f>
        <v>0</v>
      </c>
    </row>
    <row r="1835" spans="41:48" x14ac:dyDescent="0.15">
      <c r="AO1835" s="304">
        <v>51</v>
      </c>
      <c r="AP1835" s="304">
        <v>3</v>
      </c>
      <c r="AQ1835" s="304">
        <v>6</v>
      </c>
      <c r="AR1835" s="306">
        <f ca="1">IF($AQ1835=1,IF(INDIRECT(ADDRESS(($AO1835-1)*3+$AP1835+5,$AQ1835+7))="",0,INDIRECT(ADDRESS(($AO1835-1)*3+$AP1835+5,$AQ1835+7))),IF(INDIRECT(ADDRESS(($AO1835-1)*3+$AP1835+5,$AQ1835+7))="",0,IF(COUNTIF(INDIRECT(ADDRESS(($AO1835-1)*36+($AP1835-1)*12+6,COLUMN())):INDIRECT(ADDRESS(($AO1835-1)*36+($AP1835-1)*12+$AQ1835+4,COLUMN())),INDIRECT(ADDRESS(($AO1835-1)*3+$AP1835+5,$AQ1835+7)))&gt;=1,0,INDIRECT(ADDRESS(($AO1835-1)*3+$AP1835+5,$AQ1835+7)))))</f>
        <v>0</v>
      </c>
      <c r="AS1835" s="304">
        <f ca="1">COUNTIF(INDIRECT("H"&amp;(ROW()+12*(($AO1835-1)*3+$AP1835)-ROW())/12+5):INDIRECT("S"&amp;(ROW()+12*(($AO1835-1)*3+$AP1835)-ROW())/12+5),AR1835)</f>
        <v>0</v>
      </c>
      <c r="AT1835" s="306">
        <f ca="1">IF($AQ1835=1,IF(INDIRECT(ADDRESS(($AO1835-1)*3+$AP1835+5,$AQ1835+20))="",0,INDIRECT(ADDRESS(($AO1835-1)*3+$AP1835+5,$AQ1835+20))),IF(INDIRECT(ADDRESS(($AO1835-1)*3+$AP1835+5,$AQ1835+20))="",0,IF(COUNTIF(INDIRECT(ADDRESS(($AO1835-1)*36+($AP1835-1)*12+6,COLUMN())):INDIRECT(ADDRESS(($AO1835-1)*36+($AP1835-1)*12+$AQ1835+4,COLUMN())),INDIRECT(ADDRESS(($AO1835-1)*3+$AP1835+5,$AQ1835+20)))&gt;=1,0,INDIRECT(ADDRESS(($AO1835-1)*3+$AP1835+5,$AQ1835+20)))))</f>
        <v>0</v>
      </c>
      <c r="AU1835" s="304">
        <f ca="1">COUNTIF(INDIRECT("U"&amp;(ROW()+12*(($AO1835-1)*3+$AP1835)-ROW())/12+5):INDIRECT("AF"&amp;(ROW()+12*(($AO1835-1)*3+$AP1835)-ROW())/12+5),AT1835)</f>
        <v>0</v>
      </c>
      <c r="AV1835" s="304">
        <f ca="1">IF(AND(AR1835+AT1835&gt;0,AS1835+AU1835&gt;0),COUNTIF(AV$6:AV1834,"&gt;0")+1,0)</f>
        <v>0</v>
      </c>
    </row>
    <row r="1836" spans="41:48" x14ac:dyDescent="0.15">
      <c r="AO1836" s="304">
        <v>51</v>
      </c>
      <c r="AP1836" s="304">
        <v>3</v>
      </c>
      <c r="AQ1836" s="304">
        <v>7</v>
      </c>
      <c r="AR1836" s="306">
        <f ca="1">IF($AQ1836=1,IF(INDIRECT(ADDRESS(($AO1836-1)*3+$AP1836+5,$AQ1836+7))="",0,INDIRECT(ADDRESS(($AO1836-1)*3+$AP1836+5,$AQ1836+7))),IF(INDIRECT(ADDRESS(($AO1836-1)*3+$AP1836+5,$AQ1836+7))="",0,IF(COUNTIF(INDIRECT(ADDRESS(($AO1836-1)*36+($AP1836-1)*12+6,COLUMN())):INDIRECT(ADDRESS(($AO1836-1)*36+($AP1836-1)*12+$AQ1836+4,COLUMN())),INDIRECT(ADDRESS(($AO1836-1)*3+$AP1836+5,$AQ1836+7)))&gt;=1,0,INDIRECT(ADDRESS(($AO1836-1)*3+$AP1836+5,$AQ1836+7)))))</f>
        <v>0</v>
      </c>
      <c r="AS1836" s="304">
        <f ca="1">COUNTIF(INDIRECT("H"&amp;(ROW()+12*(($AO1836-1)*3+$AP1836)-ROW())/12+5):INDIRECT("S"&amp;(ROW()+12*(($AO1836-1)*3+$AP1836)-ROW())/12+5),AR1836)</f>
        <v>0</v>
      </c>
      <c r="AT1836" s="306">
        <f ca="1">IF($AQ1836=1,IF(INDIRECT(ADDRESS(($AO1836-1)*3+$AP1836+5,$AQ1836+20))="",0,INDIRECT(ADDRESS(($AO1836-1)*3+$AP1836+5,$AQ1836+20))),IF(INDIRECT(ADDRESS(($AO1836-1)*3+$AP1836+5,$AQ1836+20))="",0,IF(COUNTIF(INDIRECT(ADDRESS(($AO1836-1)*36+($AP1836-1)*12+6,COLUMN())):INDIRECT(ADDRESS(($AO1836-1)*36+($AP1836-1)*12+$AQ1836+4,COLUMN())),INDIRECT(ADDRESS(($AO1836-1)*3+$AP1836+5,$AQ1836+20)))&gt;=1,0,INDIRECT(ADDRESS(($AO1836-1)*3+$AP1836+5,$AQ1836+20)))))</f>
        <v>0</v>
      </c>
      <c r="AU1836" s="304">
        <f ca="1">COUNTIF(INDIRECT("U"&amp;(ROW()+12*(($AO1836-1)*3+$AP1836)-ROW())/12+5):INDIRECT("AF"&amp;(ROW()+12*(($AO1836-1)*3+$AP1836)-ROW())/12+5),AT1836)</f>
        <v>0</v>
      </c>
      <c r="AV1836" s="304">
        <f ca="1">IF(AND(AR1836+AT1836&gt;0,AS1836+AU1836&gt;0),COUNTIF(AV$6:AV1835,"&gt;0")+1,0)</f>
        <v>0</v>
      </c>
    </row>
    <row r="1837" spans="41:48" x14ac:dyDescent="0.15">
      <c r="AO1837" s="304">
        <v>51</v>
      </c>
      <c r="AP1837" s="304">
        <v>3</v>
      </c>
      <c r="AQ1837" s="304">
        <v>8</v>
      </c>
      <c r="AR1837" s="306">
        <f ca="1">IF($AQ1837=1,IF(INDIRECT(ADDRESS(($AO1837-1)*3+$AP1837+5,$AQ1837+7))="",0,INDIRECT(ADDRESS(($AO1837-1)*3+$AP1837+5,$AQ1837+7))),IF(INDIRECT(ADDRESS(($AO1837-1)*3+$AP1837+5,$AQ1837+7))="",0,IF(COUNTIF(INDIRECT(ADDRESS(($AO1837-1)*36+($AP1837-1)*12+6,COLUMN())):INDIRECT(ADDRESS(($AO1837-1)*36+($AP1837-1)*12+$AQ1837+4,COLUMN())),INDIRECT(ADDRESS(($AO1837-1)*3+$AP1837+5,$AQ1837+7)))&gt;=1,0,INDIRECT(ADDRESS(($AO1837-1)*3+$AP1837+5,$AQ1837+7)))))</f>
        <v>0</v>
      </c>
      <c r="AS1837" s="304">
        <f ca="1">COUNTIF(INDIRECT("H"&amp;(ROW()+12*(($AO1837-1)*3+$AP1837)-ROW())/12+5):INDIRECT("S"&amp;(ROW()+12*(($AO1837-1)*3+$AP1837)-ROW())/12+5),AR1837)</f>
        <v>0</v>
      </c>
      <c r="AT1837" s="306">
        <f ca="1">IF($AQ1837=1,IF(INDIRECT(ADDRESS(($AO1837-1)*3+$AP1837+5,$AQ1837+20))="",0,INDIRECT(ADDRESS(($AO1837-1)*3+$AP1837+5,$AQ1837+20))),IF(INDIRECT(ADDRESS(($AO1837-1)*3+$AP1837+5,$AQ1837+20))="",0,IF(COUNTIF(INDIRECT(ADDRESS(($AO1837-1)*36+($AP1837-1)*12+6,COLUMN())):INDIRECT(ADDRESS(($AO1837-1)*36+($AP1837-1)*12+$AQ1837+4,COLUMN())),INDIRECT(ADDRESS(($AO1837-1)*3+$AP1837+5,$AQ1837+20)))&gt;=1,0,INDIRECT(ADDRESS(($AO1837-1)*3+$AP1837+5,$AQ1837+20)))))</f>
        <v>0</v>
      </c>
      <c r="AU1837" s="304">
        <f ca="1">COUNTIF(INDIRECT("U"&amp;(ROW()+12*(($AO1837-1)*3+$AP1837)-ROW())/12+5):INDIRECT("AF"&amp;(ROW()+12*(($AO1837-1)*3+$AP1837)-ROW())/12+5),AT1837)</f>
        <v>0</v>
      </c>
      <c r="AV1837" s="304">
        <f ca="1">IF(AND(AR1837+AT1837&gt;0,AS1837+AU1837&gt;0),COUNTIF(AV$6:AV1836,"&gt;0")+1,0)</f>
        <v>0</v>
      </c>
    </row>
    <row r="1838" spans="41:48" x14ac:dyDescent="0.15">
      <c r="AO1838" s="304">
        <v>51</v>
      </c>
      <c r="AP1838" s="304">
        <v>3</v>
      </c>
      <c r="AQ1838" s="304">
        <v>9</v>
      </c>
      <c r="AR1838" s="306">
        <f ca="1">IF($AQ1838=1,IF(INDIRECT(ADDRESS(($AO1838-1)*3+$AP1838+5,$AQ1838+7))="",0,INDIRECT(ADDRESS(($AO1838-1)*3+$AP1838+5,$AQ1838+7))),IF(INDIRECT(ADDRESS(($AO1838-1)*3+$AP1838+5,$AQ1838+7))="",0,IF(COUNTIF(INDIRECT(ADDRESS(($AO1838-1)*36+($AP1838-1)*12+6,COLUMN())):INDIRECT(ADDRESS(($AO1838-1)*36+($AP1838-1)*12+$AQ1838+4,COLUMN())),INDIRECT(ADDRESS(($AO1838-1)*3+$AP1838+5,$AQ1838+7)))&gt;=1,0,INDIRECT(ADDRESS(($AO1838-1)*3+$AP1838+5,$AQ1838+7)))))</f>
        <v>0</v>
      </c>
      <c r="AS1838" s="304">
        <f ca="1">COUNTIF(INDIRECT("H"&amp;(ROW()+12*(($AO1838-1)*3+$AP1838)-ROW())/12+5):INDIRECT("S"&amp;(ROW()+12*(($AO1838-1)*3+$AP1838)-ROW())/12+5),AR1838)</f>
        <v>0</v>
      </c>
      <c r="AT1838" s="306">
        <f ca="1">IF($AQ1838=1,IF(INDIRECT(ADDRESS(($AO1838-1)*3+$AP1838+5,$AQ1838+20))="",0,INDIRECT(ADDRESS(($AO1838-1)*3+$AP1838+5,$AQ1838+20))),IF(INDIRECT(ADDRESS(($AO1838-1)*3+$AP1838+5,$AQ1838+20))="",0,IF(COUNTIF(INDIRECT(ADDRESS(($AO1838-1)*36+($AP1838-1)*12+6,COLUMN())):INDIRECT(ADDRESS(($AO1838-1)*36+($AP1838-1)*12+$AQ1838+4,COLUMN())),INDIRECT(ADDRESS(($AO1838-1)*3+$AP1838+5,$AQ1838+20)))&gt;=1,0,INDIRECT(ADDRESS(($AO1838-1)*3+$AP1838+5,$AQ1838+20)))))</f>
        <v>0</v>
      </c>
      <c r="AU1838" s="304">
        <f ca="1">COUNTIF(INDIRECT("U"&amp;(ROW()+12*(($AO1838-1)*3+$AP1838)-ROW())/12+5):INDIRECT("AF"&amp;(ROW()+12*(($AO1838-1)*3+$AP1838)-ROW())/12+5),AT1838)</f>
        <v>0</v>
      </c>
      <c r="AV1838" s="304">
        <f ca="1">IF(AND(AR1838+AT1838&gt;0,AS1838+AU1838&gt;0),COUNTIF(AV$6:AV1837,"&gt;0")+1,0)</f>
        <v>0</v>
      </c>
    </row>
    <row r="1839" spans="41:48" x14ac:dyDescent="0.15">
      <c r="AO1839" s="304">
        <v>51</v>
      </c>
      <c r="AP1839" s="304">
        <v>3</v>
      </c>
      <c r="AQ1839" s="304">
        <v>10</v>
      </c>
      <c r="AR1839" s="306">
        <f ca="1">IF($AQ1839=1,IF(INDIRECT(ADDRESS(($AO1839-1)*3+$AP1839+5,$AQ1839+7))="",0,INDIRECT(ADDRESS(($AO1839-1)*3+$AP1839+5,$AQ1839+7))),IF(INDIRECT(ADDRESS(($AO1839-1)*3+$AP1839+5,$AQ1839+7))="",0,IF(COUNTIF(INDIRECT(ADDRESS(($AO1839-1)*36+($AP1839-1)*12+6,COLUMN())):INDIRECT(ADDRESS(($AO1839-1)*36+($AP1839-1)*12+$AQ1839+4,COLUMN())),INDIRECT(ADDRESS(($AO1839-1)*3+$AP1839+5,$AQ1839+7)))&gt;=1,0,INDIRECT(ADDRESS(($AO1839-1)*3+$AP1839+5,$AQ1839+7)))))</f>
        <v>0</v>
      </c>
      <c r="AS1839" s="304">
        <f ca="1">COUNTIF(INDIRECT("H"&amp;(ROW()+12*(($AO1839-1)*3+$AP1839)-ROW())/12+5):INDIRECT("S"&amp;(ROW()+12*(($AO1839-1)*3+$AP1839)-ROW())/12+5),AR1839)</f>
        <v>0</v>
      </c>
      <c r="AT1839" s="306">
        <f ca="1">IF($AQ1839=1,IF(INDIRECT(ADDRESS(($AO1839-1)*3+$AP1839+5,$AQ1839+20))="",0,INDIRECT(ADDRESS(($AO1839-1)*3+$AP1839+5,$AQ1839+20))),IF(INDIRECT(ADDRESS(($AO1839-1)*3+$AP1839+5,$AQ1839+20))="",0,IF(COUNTIF(INDIRECT(ADDRESS(($AO1839-1)*36+($AP1839-1)*12+6,COLUMN())):INDIRECT(ADDRESS(($AO1839-1)*36+($AP1839-1)*12+$AQ1839+4,COLUMN())),INDIRECT(ADDRESS(($AO1839-1)*3+$AP1839+5,$AQ1839+20)))&gt;=1,0,INDIRECT(ADDRESS(($AO1839-1)*3+$AP1839+5,$AQ1839+20)))))</f>
        <v>0</v>
      </c>
      <c r="AU1839" s="304">
        <f ca="1">COUNTIF(INDIRECT("U"&amp;(ROW()+12*(($AO1839-1)*3+$AP1839)-ROW())/12+5):INDIRECT("AF"&amp;(ROW()+12*(($AO1839-1)*3+$AP1839)-ROW())/12+5),AT1839)</f>
        <v>0</v>
      </c>
      <c r="AV1839" s="304">
        <f ca="1">IF(AND(AR1839+AT1839&gt;0,AS1839+AU1839&gt;0),COUNTIF(AV$6:AV1838,"&gt;0")+1,0)</f>
        <v>0</v>
      </c>
    </row>
    <row r="1840" spans="41:48" x14ac:dyDescent="0.15">
      <c r="AO1840" s="304">
        <v>51</v>
      </c>
      <c r="AP1840" s="304">
        <v>3</v>
      </c>
      <c r="AQ1840" s="304">
        <v>11</v>
      </c>
      <c r="AR1840" s="306">
        <f ca="1">IF($AQ1840=1,IF(INDIRECT(ADDRESS(($AO1840-1)*3+$AP1840+5,$AQ1840+7))="",0,INDIRECT(ADDRESS(($AO1840-1)*3+$AP1840+5,$AQ1840+7))),IF(INDIRECT(ADDRESS(($AO1840-1)*3+$AP1840+5,$AQ1840+7))="",0,IF(COUNTIF(INDIRECT(ADDRESS(($AO1840-1)*36+($AP1840-1)*12+6,COLUMN())):INDIRECT(ADDRESS(($AO1840-1)*36+($AP1840-1)*12+$AQ1840+4,COLUMN())),INDIRECT(ADDRESS(($AO1840-1)*3+$AP1840+5,$AQ1840+7)))&gt;=1,0,INDIRECT(ADDRESS(($AO1840-1)*3+$AP1840+5,$AQ1840+7)))))</f>
        <v>0</v>
      </c>
      <c r="AS1840" s="304">
        <f ca="1">COUNTIF(INDIRECT("H"&amp;(ROW()+12*(($AO1840-1)*3+$AP1840)-ROW())/12+5):INDIRECT("S"&amp;(ROW()+12*(($AO1840-1)*3+$AP1840)-ROW())/12+5),AR1840)</f>
        <v>0</v>
      </c>
      <c r="AT1840" s="306">
        <f ca="1">IF($AQ1840=1,IF(INDIRECT(ADDRESS(($AO1840-1)*3+$AP1840+5,$AQ1840+20))="",0,INDIRECT(ADDRESS(($AO1840-1)*3+$AP1840+5,$AQ1840+20))),IF(INDIRECT(ADDRESS(($AO1840-1)*3+$AP1840+5,$AQ1840+20))="",0,IF(COUNTIF(INDIRECT(ADDRESS(($AO1840-1)*36+($AP1840-1)*12+6,COLUMN())):INDIRECT(ADDRESS(($AO1840-1)*36+($AP1840-1)*12+$AQ1840+4,COLUMN())),INDIRECT(ADDRESS(($AO1840-1)*3+$AP1840+5,$AQ1840+20)))&gt;=1,0,INDIRECT(ADDRESS(($AO1840-1)*3+$AP1840+5,$AQ1840+20)))))</f>
        <v>0</v>
      </c>
      <c r="AU1840" s="304">
        <f ca="1">COUNTIF(INDIRECT("U"&amp;(ROW()+12*(($AO1840-1)*3+$AP1840)-ROW())/12+5):INDIRECT("AF"&amp;(ROW()+12*(($AO1840-1)*3+$AP1840)-ROW())/12+5),AT1840)</f>
        <v>0</v>
      </c>
      <c r="AV1840" s="304">
        <f ca="1">IF(AND(AR1840+AT1840&gt;0,AS1840+AU1840&gt;0),COUNTIF(AV$6:AV1839,"&gt;0")+1,0)</f>
        <v>0</v>
      </c>
    </row>
    <row r="1841" spans="41:48" x14ac:dyDescent="0.15">
      <c r="AO1841" s="304">
        <v>51</v>
      </c>
      <c r="AP1841" s="304">
        <v>3</v>
      </c>
      <c r="AQ1841" s="304">
        <v>12</v>
      </c>
      <c r="AR1841" s="306">
        <f ca="1">IF($AQ1841=1,IF(INDIRECT(ADDRESS(($AO1841-1)*3+$AP1841+5,$AQ1841+7))="",0,INDIRECT(ADDRESS(($AO1841-1)*3+$AP1841+5,$AQ1841+7))),IF(INDIRECT(ADDRESS(($AO1841-1)*3+$AP1841+5,$AQ1841+7))="",0,IF(COUNTIF(INDIRECT(ADDRESS(($AO1841-1)*36+($AP1841-1)*12+6,COLUMN())):INDIRECT(ADDRESS(($AO1841-1)*36+($AP1841-1)*12+$AQ1841+4,COLUMN())),INDIRECT(ADDRESS(($AO1841-1)*3+$AP1841+5,$AQ1841+7)))&gt;=1,0,INDIRECT(ADDRESS(($AO1841-1)*3+$AP1841+5,$AQ1841+7)))))</f>
        <v>0</v>
      </c>
      <c r="AS1841" s="304">
        <f ca="1">COUNTIF(INDIRECT("H"&amp;(ROW()+12*(($AO1841-1)*3+$AP1841)-ROW())/12+5):INDIRECT("S"&amp;(ROW()+12*(($AO1841-1)*3+$AP1841)-ROW())/12+5),AR1841)</f>
        <v>0</v>
      </c>
      <c r="AT1841" s="306">
        <f ca="1">IF($AQ1841=1,IF(INDIRECT(ADDRESS(($AO1841-1)*3+$AP1841+5,$AQ1841+20))="",0,INDIRECT(ADDRESS(($AO1841-1)*3+$AP1841+5,$AQ1841+20))),IF(INDIRECT(ADDRESS(($AO1841-1)*3+$AP1841+5,$AQ1841+20))="",0,IF(COUNTIF(INDIRECT(ADDRESS(($AO1841-1)*36+($AP1841-1)*12+6,COLUMN())):INDIRECT(ADDRESS(($AO1841-1)*36+($AP1841-1)*12+$AQ1841+4,COLUMN())),INDIRECT(ADDRESS(($AO1841-1)*3+$AP1841+5,$AQ1841+20)))&gt;=1,0,INDIRECT(ADDRESS(($AO1841-1)*3+$AP1841+5,$AQ1841+20)))))</f>
        <v>0</v>
      </c>
      <c r="AU1841" s="304">
        <f ca="1">COUNTIF(INDIRECT("U"&amp;(ROW()+12*(($AO1841-1)*3+$AP1841)-ROW())/12+5):INDIRECT("AF"&amp;(ROW()+12*(($AO1841-1)*3+$AP1841)-ROW())/12+5),AT1841)</f>
        <v>0</v>
      </c>
      <c r="AV1841" s="304">
        <f ca="1">IF(AND(AR1841+AT1841&gt;0,AS1841+AU1841&gt;0),COUNTIF(AV$6:AV1840,"&gt;0")+1,0)</f>
        <v>0</v>
      </c>
    </row>
    <row r="1842" spans="41:48" x14ac:dyDescent="0.15">
      <c r="AO1842" s="304">
        <v>52</v>
      </c>
      <c r="AP1842" s="304">
        <v>1</v>
      </c>
      <c r="AQ1842" s="304">
        <v>1</v>
      </c>
      <c r="AR1842" s="306">
        <f ca="1">IF($AQ1842=1,IF(INDIRECT(ADDRESS(($AO1842-1)*3+$AP1842+5,$AQ1842+7))="",0,INDIRECT(ADDRESS(($AO1842-1)*3+$AP1842+5,$AQ1842+7))),IF(INDIRECT(ADDRESS(($AO1842-1)*3+$AP1842+5,$AQ1842+7))="",0,IF(COUNTIF(INDIRECT(ADDRESS(($AO1842-1)*36+($AP1842-1)*12+6,COLUMN())):INDIRECT(ADDRESS(($AO1842-1)*36+($AP1842-1)*12+$AQ1842+4,COLUMN())),INDIRECT(ADDRESS(($AO1842-1)*3+$AP1842+5,$AQ1842+7)))&gt;=1,0,INDIRECT(ADDRESS(($AO1842-1)*3+$AP1842+5,$AQ1842+7)))))</f>
        <v>0</v>
      </c>
      <c r="AS1842" s="304">
        <f ca="1">COUNTIF(INDIRECT("H"&amp;(ROW()+12*(($AO1842-1)*3+$AP1842)-ROW())/12+5):INDIRECT("S"&amp;(ROW()+12*(($AO1842-1)*3+$AP1842)-ROW())/12+5),AR1842)</f>
        <v>0</v>
      </c>
      <c r="AT1842" s="306">
        <f ca="1">IF($AQ1842=1,IF(INDIRECT(ADDRESS(($AO1842-1)*3+$AP1842+5,$AQ1842+20))="",0,INDIRECT(ADDRESS(($AO1842-1)*3+$AP1842+5,$AQ1842+20))),IF(INDIRECT(ADDRESS(($AO1842-1)*3+$AP1842+5,$AQ1842+20))="",0,IF(COUNTIF(INDIRECT(ADDRESS(($AO1842-1)*36+($AP1842-1)*12+6,COLUMN())):INDIRECT(ADDRESS(($AO1842-1)*36+($AP1842-1)*12+$AQ1842+4,COLUMN())),INDIRECT(ADDRESS(($AO1842-1)*3+$AP1842+5,$AQ1842+20)))&gt;=1,0,INDIRECT(ADDRESS(($AO1842-1)*3+$AP1842+5,$AQ1842+20)))))</f>
        <v>0</v>
      </c>
      <c r="AU1842" s="304">
        <f ca="1">COUNTIF(INDIRECT("U"&amp;(ROW()+12*(($AO1842-1)*3+$AP1842)-ROW())/12+5):INDIRECT("AF"&amp;(ROW()+12*(($AO1842-1)*3+$AP1842)-ROW())/12+5),AT1842)</f>
        <v>0</v>
      </c>
      <c r="AV1842" s="304">
        <f ca="1">IF(AND(AR1842+AT1842&gt;0,AS1842+AU1842&gt;0),COUNTIF(AV$6:AV1841,"&gt;0")+1,0)</f>
        <v>0</v>
      </c>
    </row>
    <row r="1843" spans="41:48" x14ac:dyDescent="0.15">
      <c r="AO1843" s="304">
        <v>52</v>
      </c>
      <c r="AP1843" s="304">
        <v>1</v>
      </c>
      <c r="AQ1843" s="304">
        <v>2</v>
      </c>
      <c r="AR1843" s="306">
        <f ca="1">IF($AQ1843=1,IF(INDIRECT(ADDRESS(($AO1843-1)*3+$AP1843+5,$AQ1843+7))="",0,INDIRECT(ADDRESS(($AO1843-1)*3+$AP1843+5,$AQ1843+7))),IF(INDIRECT(ADDRESS(($AO1843-1)*3+$AP1843+5,$AQ1843+7))="",0,IF(COUNTIF(INDIRECT(ADDRESS(($AO1843-1)*36+($AP1843-1)*12+6,COLUMN())):INDIRECT(ADDRESS(($AO1843-1)*36+($AP1843-1)*12+$AQ1843+4,COLUMN())),INDIRECT(ADDRESS(($AO1843-1)*3+$AP1843+5,$AQ1843+7)))&gt;=1,0,INDIRECT(ADDRESS(($AO1843-1)*3+$AP1843+5,$AQ1843+7)))))</f>
        <v>0</v>
      </c>
      <c r="AS1843" s="304">
        <f ca="1">COUNTIF(INDIRECT("H"&amp;(ROW()+12*(($AO1843-1)*3+$AP1843)-ROW())/12+5):INDIRECT("S"&amp;(ROW()+12*(($AO1843-1)*3+$AP1843)-ROW())/12+5),AR1843)</f>
        <v>0</v>
      </c>
      <c r="AT1843" s="306">
        <f ca="1">IF($AQ1843=1,IF(INDIRECT(ADDRESS(($AO1843-1)*3+$AP1843+5,$AQ1843+20))="",0,INDIRECT(ADDRESS(($AO1843-1)*3+$AP1843+5,$AQ1843+20))),IF(INDIRECT(ADDRESS(($AO1843-1)*3+$AP1843+5,$AQ1843+20))="",0,IF(COUNTIF(INDIRECT(ADDRESS(($AO1843-1)*36+($AP1843-1)*12+6,COLUMN())):INDIRECT(ADDRESS(($AO1843-1)*36+($AP1843-1)*12+$AQ1843+4,COLUMN())),INDIRECT(ADDRESS(($AO1843-1)*3+$AP1843+5,$AQ1843+20)))&gt;=1,0,INDIRECT(ADDRESS(($AO1843-1)*3+$AP1843+5,$AQ1843+20)))))</f>
        <v>0</v>
      </c>
      <c r="AU1843" s="304">
        <f ca="1">COUNTIF(INDIRECT("U"&amp;(ROW()+12*(($AO1843-1)*3+$AP1843)-ROW())/12+5):INDIRECT("AF"&amp;(ROW()+12*(($AO1843-1)*3+$AP1843)-ROW())/12+5),AT1843)</f>
        <v>0</v>
      </c>
      <c r="AV1843" s="304">
        <f ca="1">IF(AND(AR1843+AT1843&gt;0,AS1843+AU1843&gt;0),COUNTIF(AV$6:AV1842,"&gt;0")+1,0)</f>
        <v>0</v>
      </c>
    </row>
    <row r="1844" spans="41:48" x14ac:dyDescent="0.15">
      <c r="AO1844" s="304">
        <v>52</v>
      </c>
      <c r="AP1844" s="304">
        <v>1</v>
      </c>
      <c r="AQ1844" s="304">
        <v>3</v>
      </c>
      <c r="AR1844" s="306">
        <f ca="1">IF($AQ1844=1,IF(INDIRECT(ADDRESS(($AO1844-1)*3+$AP1844+5,$AQ1844+7))="",0,INDIRECT(ADDRESS(($AO1844-1)*3+$AP1844+5,$AQ1844+7))),IF(INDIRECT(ADDRESS(($AO1844-1)*3+$AP1844+5,$AQ1844+7))="",0,IF(COUNTIF(INDIRECT(ADDRESS(($AO1844-1)*36+($AP1844-1)*12+6,COLUMN())):INDIRECT(ADDRESS(($AO1844-1)*36+($AP1844-1)*12+$AQ1844+4,COLUMN())),INDIRECT(ADDRESS(($AO1844-1)*3+$AP1844+5,$AQ1844+7)))&gt;=1,0,INDIRECT(ADDRESS(($AO1844-1)*3+$AP1844+5,$AQ1844+7)))))</f>
        <v>0</v>
      </c>
      <c r="AS1844" s="304">
        <f ca="1">COUNTIF(INDIRECT("H"&amp;(ROW()+12*(($AO1844-1)*3+$AP1844)-ROW())/12+5):INDIRECT("S"&amp;(ROW()+12*(($AO1844-1)*3+$AP1844)-ROW())/12+5),AR1844)</f>
        <v>0</v>
      </c>
      <c r="AT1844" s="306">
        <f ca="1">IF($AQ1844=1,IF(INDIRECT(ADDRESS(($AO1844-1)*3+$AP1844+5,$AQ1844+20))="",0,INDIRECT(ADDRESS(($AO1844-1)*3+$AP1844+5,$AQ1844+20))),IF(INDIRECT(ADDRESS(($AO1844-1)*3+$AP1844+5,$AQ1844+20))="",0,IF(COUNTIF(INDIRECT(ADDRESS(($AO1844-1)*36+($AP1844-1)*12+6,COLUMN())):INDIRECT(ADDRESS(($AO1844-1)*36+($AP1844-1)*12+$AQ1844+4,COLUMN())),INDIRECT(ADDRESS(($AO1844-1)*3+$AP1844+5,$AQ1844+20)))&gt;=1,0,INDIRECT(ADDRESS(($AO1844-1)*3+$AP1844+5,$AQ1844+20)))))</f>
        <v>0</v>
      </c>
      <c r="AU1844" s="304">
        <f ca="1">COUNTIF(INDIRECT("U"&amp;(ROW()+12*(($AO1844-1)*3+$AP1844)-ROW())/12+5):INDIRECT("AF"&amp;(ROW()+12*(($AO1844-1)*3+$AP1844)-ROW())/12+5),AT1844)</f>
        <v>0</v>
      </c>
      <c r="AV1844" s="304">
        <f ca="1">IF(AND(AR1844+AT1844&gt;0,AS1844+AU1844&gt;0),COUNTIF(AV$6:AV1843,"&gt;0")+1,0)</f>
        <v>0</v>
      </c>
    </row>
    <row r="1845" spans="41:48" x14ac:dyDescent="0.15">
      <c r="AO1845" s="304">
        <v>52</v>
      </c>
      <c r="AP1845" s="304">
        <v>1</v>
      </c>
      <c r="AQ1845" s="304">
        <v>4</v>
      </c>
      <c r="AR1845" s="306">
        <f ca="1">IF($AQ1845=1,IF(INDIRECT(ADDRESS(($AO1845-1)*3+$AP1845+5,$AQ1845+7))="",0,INDIRECT(ADDRESS(($AO1845-1)*3+$AP1845+5,$AQ1845+7))),IF(INDIRECT(ADDRESS(($AO1845-1)*3+$AP1845+5,$AQ1845+7))="",0,IF(COUNTIF(INDIRECT(ADDRESS(($AO1845-1)*36+($AP1845-1)*12+6,COLUMN())):INDIRECT(ADDRESS(($AO1845-1)*36+($AP1845-1)*12+$AQ1845+4,COLUMN())),INDIRECT(ADDRESS(($AO1845-1)*3+$AP1845+5,$AQ1845+7)))&gt;=1,0,INDIRECT(ADDRESS(($AO1845-1)*3+$AP1845+5,$AQ1845+7)))))</f>
        <v>0</v>
      </c>
      <c r="AS1845" s="304">
        <f ca="1">COUNTIF(INDIRECT("H"&amp;(ROW()+12*(($AO1845-1)*3+$AP1845)-ROW())/12+5):INDIRECT("S"&amp;(ROW()+12*(($AO1845-1)*3+$AP1845)-ROW())/12+5),AR1845)</f>
        <v>0</v>
      </c>
      <c r="AT1845" s="306">
        <f ca="1">IF($AQ1845=1,IF(INDIRECT(ADDRESS(($AO1845-1)*3+$AP1845+5,$AQ1845+20))="",0,INDIRECT(ADDRESS(($AO1845-1)*3+$AP1845+5,$AQ1845+20))),IF(INDIRECT(ADDRESS(($AO1845-1)*3+$AP1845+5,$AQ1845+20))="",0,IF(COUNTIF(INDIRECT(ADDRESS(($AO1845-1)*36+($AP1845-1)*12+6,COLUMN())):INDIRECT(ADDRESS(($AO1845-1)*36+($AP1845-1)*12+$AQ1845+4,COLUMN())),INDIRECT(ADDRESS(($AO1845-1)*3+$AP1845+5,$AQ1845+20)))&gt;=1,0,INDIRECT(ADDRESS(($AO1845-1)*3+$AP1845+5,$AQ1845+20)))))</f>
        <v>0</v>
      </c>
      <c r="AU1845" s="304">
        <f ca="1">COUNTIF(INDIRECT("U"&amp;(ROW()+12*(($AO1845-1)*3+$AP1845)-ROW())/12+5):INDIRECT("AF"&amp;(ROW()+12*(($AO1845-1)*3+$AP1845)-ROW())/12+5),AT1845)</f>
        <v>0</v>
      </c>
      <c r="AV1845" s="304">
        <f ca="1">IF(AND(AR1845+AT1845&gt;0,AS1845+AU1845&gt;0),COUNTIF(AV$6:AV1844,"&gt;0")+1,0)</f>
        <v>0</v>
      </c>
    </row>
    <row r="1846" spans="41:48" x14ac:dyDescent="0.15">
      <c r="AO1846" s="304">
        <v>52</v>
      </c>
      <c r="AP1846" s="304">
        <v>1</v>
      </c>
      <c r="AQ1846" s="304">
        <v>5</v>
      </c>
      <c r="AR1846" s="306">
        <f ca="1">IF($AQ1846=1,IF(INDIRECT(ADDRESS(($AO1846-1)*3+$AP1846+5,$AQ1846+7))="",0,INDIRECT(ADDRESS(($AO1846-1)*3+$AP1846+5,$AQ1846+7))),IF(INDIRECT(ADDRESS(($AO1846-1)*3+$AP1846+5,$AQ1846+7))="",0,IF(COUNTIF(INDIRECT(ADDRESS(($AO1846-1)*36+($AP1846-1)*12+6,COLUMN())):INDIRECT(ADDRESS(($AO1846-1)*36+($AP1846-1)*12+$AQ1846+4,COLUMN())),INDIRECT(ADDRESS(($AO1846-1)*3+$AP1846+5,$AQ1846+7)))&gt;=1,0,INDIRECT(ADDRESS(($AO1846-1)*3+$AP1846+5,$AQ1846+7)))))</f>
        <v>0</v>
      </c>
      <c r="AS1846" s="304">
        <f ca="1">COUNTIF(INDIRECT("H"&amp;(ROW()+12*(($AO1846-1)*3+$AP1846)-ROW())/12+5):INDIRECT("S"&amp;(ROW()+12*(($AO1846-1)*3+$AP1846)-ROW())/12+5),AR1846)</f>
        <v>0</v>
      </c>
      <c r="AT1846" s="306">
        <f ca="1">IF($AQ1846=1,IF(INDIRECT(ADDRESS(($AO1846-1)*3+$AP1846+5,$AQ1846+20))="",0,INDIRECT(ADDRESS(($AO1846-1)*3+$AP1846+5,$AQ1846+20))),IF(INDIRECT(ADDRESS(($AO1846-1)*3+$AP1846+5,$AQ1846+20))="",0,IF(COUNTIF(INDIRECT(ADDRESS(($AO1846-1)*36+($AP1846-1)*12+6,COLUMN())):INDIRECT(ADDRESS(($AO1846-1)*36+($AP1846-1)*12+$AQ1846+4,COLUMN())),INDIRECT(ADDRESS(($AO1846-1)*3+$AP1846+5,$AQ1846+20)))&gt;=1,0,INDIRECT(ADDRESS(($AO1846-1)*3+$AP1846+5,$AQ1846+20)))))</f>
        <v>0</v>
      </c>
      <c r="AU1846" s="304">
        <f ca="1">COUNTIF(INDIRECT("U"&amp;(ROW()+12*(($AO1846-1)*3+$AP1846)-ROW())/12+5):INDIRECT("AF"&amp;(ROW()+12*(($AO1846-1)*3+$AP1846)-ROW())/12+5),AT1846)</f>
        <v>0</v>
      </c>
      <c r="AV1846" s="304">
        <f ca="1">IF(AND(AR1846+AT1846&gt;0,AS1846+AU1846&gt;0),COUNTIF(AV$6:AV1845,"&gt;0")+1,0)</f>
        <v>0</v>
      </c>
    </row>
    <row r="1847" spans="41:48" x14ac:dyDescent="0.15">
      <c r="AO1847" s="304">
        <v>52</v>
      </c>
      <c r="AP1847" s="304">
        <v>1</v>
      </c>
      <c r="AQ1847" s="304">
        <v>6</v>
      </c>
      <c r="AR1847" s="306">
        <f ca="1">IF($AQ1847=1,IF(INDIRECT(ADDRESS(($AO1847-1)*3+$AP1847+5,$AQ1847+7))="",0,INDIRECT(ADDRESS(($AO1847-1)*3+$AP1847+5,$AQ1847+7))),IF(INDIRECT(ADDRESS(($AO1847-1)*3+$AP1847+5,$AQ1847+7))="",0,IF(COUNTIF(INDIRECT(ADDRESS(($AO1847-1)*36+($AP1847-1)*12+6,COLUMN())):INDIRECT(ADDRESS(($AO1847-1)*36+($AP1847-1)*12+$AQ1847+4,COLUMN())),INDIRECT(ADDRESS(($AO1847-1)*3+$AP1847+5,$AQ1847+7)))&gt;=1,0,INDIRECT(ADDRESS(($AO1847-1)*3+$AP1847+5,$AQ1847+7)))))</f>
        <v>0</v>
      </c>
      <c r="AS1847" s="304">
        <f ca="1">COUNTIF(INDIRECT("H"&amp;(ROW()+12*(($AO1847-1)*3+$AP1847)-ROW())/12+5):INDIRECT("S"&amp;(ROW()+12*(($AO1847-1)*3+$AP1847)-ROW())/12+5),AR1847)</f>
        <v>0</v>
      </c>
      <c r="AT1847" s="306">
        <f ca="1">IF($AQ1847=1,IF(INDIRECT(ADDRESS(($AO1847-1)*3+$AP1847+5,$AQ1847+20))="",0,INDIRECT(ADDRESS(($AO1847-1)*3+$AP1847+5,$AQ1847+20))),IF(INDIRECT(ADDRESS(($AO1847-1)*3+$AP1847+5,$AQ1847+20))="",0,IF(COUNTIF(INDIRECT(ADDRESS(($AO1847-1)*36+($AP1847-1)*12+6,COLUMN())):INDIRECT(ADDRESS(($AO1847-1)*36+($AP1847-1)*12+$AQ1847+4,COLUMN())),INDIRECT(ADDRESS(($AO1847-1)*3+$AP1847+5,$AQ1847+20)))&gt;=1,0,INDIRECT(ADDRESS(($AO1847-1)*3+$AP1847+5,$AQ1847+20)))))</f>
        <v>0</v>
      </c>
      <c r="AU1847" s="304">
        <f ca="1">COUNTIF(INDIRECT("U"&amp;(ROW()+12*(($AO1847-1)*3+$AP1847)-ROW())/12+5):INDIRECT("AF"&amp;(ROW()+12*(($AO1847-1)*3+$AP1847)-ROW())/12+5),AT1847)</f>
        <v>0</v>
      </c>
      <c r="AV1847" s="304">
        <f ca="1">IF(AND(AR1847+AT1847&gt;0,AS1847+AU1847&gt;0),COUNTIF(AV$6:AV1846,"&gt;0")+1,0)</f>
        <v>0</v>
      </c>
    </row>
    <row r="1848" spans="41:48" x14ac:dyDescent="0.15">
      <c r="AO1848" s="304">
        <v>52</v>
      </c>
      <c r="AP1848" s="304">
        <v>1</v>
      </c>
      <c r="AQ1848" s="304">
        <v>7</v>
      </c>
      <c r="AR1848" s="306">
        <f ca="1">IF($AQ1848=1,IF(INDIRECT(ADDRESS(($AO1848-1)*3+$AP1848+5,$AQ1848+7))="",0,INDIRECT(ADDRESS(($AO1848-1)*3+$AP1848+5,$AQ1848+7))),IF(INDIRECT(ADDRESS(($AO1848-1)*3+$AP1848+5,$AQ1848+7))="",0,IF(COUNTIF(INDIRECT(ADDRESS(($AO1848-1)*36+($AP1848-1)*12+6,COLUMN())):INDIRECT(ADDRESS(($AO1848-1)*36+($AP1848-1)*12+$AQ1848+4,COLUMN())),INDIRECT(ADDRESS(($AO1848-1)*3+$AP1848+5,$AQ1848+7)))&gt;=1,0,INDIRECT(ADDRESS(($AO1848-1)*3+$AP1848+5,$AQ1848+7)))))</f>
        <v>0</v>
      </c>
      <c r="AS1848" s="304">
        <f ca="1">COUNTIF(INDIRECT("H"&amp;(ROW()+12*(($AO1848-1)*3+$AP1848)-ROW())/12+5):INDIRECT("S"&amp;(ROW()+12*(($AO1848-1)*3+$AP1848)-ROW())/12+5),AR1848)</f>
        <v>0</v>
      </c>
      <c r="AT1848" s="306">
        <f ca="1">IF($AQ1848=1,IF(INDIRECT(ADDRESS(($AO1848-1)*3+$AP1848+5,$AQ1848+20))="",0,INDIRECT(ADDRESS(($AO1848-1)*3+$AP1848+5,$AQ1848+20))),IF(INDIRECT(ADDRESS(($AO1848-1)*3+$AP1848+5,$AQ1848+20))="",0,IF(COUNTIF(INDIRECT(ADDRESS(($AO1848-1)*36+($AP1848-1)*12+6,COLUMN())):INDIRECT(ADDRESS(($AO1848-1)*36+($AP1848-1)*12+$AQ1848+4,COLUMN())),INDIRECT(ADDRESS(($AO1848-1)*3+$AP1848+5,$AQ1848+20)))&gt;=1,0,INDIRECT(ADDRESS(($AO1848-1)*3+$AP1848+5,$AQ1848+20)))))</f>
        <v>0</v>
      </c>
      <c r="AU1848" s="304">
        <f ca="1">COUNTIF(INDIRECT("U"&amp;(ROW()+12*(($AO1848-1)*3+$AP1848)-ROW())/12+5):INDIRECT("AF"&amp;(ROW()+12*(($AO1848-1)*3+$AP1848)-ROW())/12+5),AT1848)</f>
        <v>0</v>
      </c>
      <c r="AV1848" s="304">
        <f ca="1">IF(AND(AR1848+AT1848&gt;0,AS1848+AU1848&gt;0),COUNTIF(AV$6:AV1847,"&gt;0")+1,0)</f>
        <v>0</v>
      </c>
    </row>
    <row r="1849" spans="41:48" x14ac:dyDescent="0.15">
      <c r="AO1849" s="304">
        <v>52</v>
      </c>
      <c r="AP1849" s="304">
        <v>1</v>
      </c>
      <c r="AQ1849" s="304">
        <v>8</v>
      </c>
      <c r="AR1849" s="306">
        <f ca="1">IF($AQ1849=1,IF(INDIRECT(ADDRESS(($AO1849-1)*3+$AP1849+5,$AQ1849+7))="",0,INDIRECT(ADDRESS(($AO1849-1)*3+$AP1849+5,$AQ1849+7))),IF(INDIRECT(ADDRESS(($AO1849-1)*3+$AP1849+5,$AQ1849+7))="",0,IF(COUNTIF(INDIRECT(ADDRESS(($AO1849-1)*36+($AP1849-1)*12+6,COLUMN())):INDIRECT(ADDRESS(($AO1849-1)*36+($AP1849-1)*12+$AQ1849+4,COLUMN())),INDIRECT(ADDRESS(($AO1849-1)*3+$AP1849+5,$AQ1849+7)))&gt;=1,0,INDIRECT(ADDRESS(($AO1849-1)*3+$AP1849+5,$AQ1849+7)))))</f>
        <v>0</v>
      </c>
      <c r="AS1849" s="304">
        <f ca="1">COUNTIF(INDIRECT("H"&amp;(ROW()+12*(($AO1849-1)*3+$AP1849)-ROW())/12+5):INDIRECT("S"&amp;(ROW()+12*(($AO1849-1)*3+$AP1849)-ROW())/12+5),AR1849)</f>
        <v>0</v>
      </c>
      <c r="AT1849" s="306">
        <f ca="1">IF($AQ1849=1,IF(INDIRECT(ADDRESS(($AO1849-1)*3+$AP1849+5,$AQ1849+20))="",0,INDIRECT(ADDRESS(($AO1849-1)*3+$AP1849+5,$AQ1849+20))),IF(INDIRECT(ADDRESS(($AO1849-1)*3+$AP1849+5,$AQ1849+20))="",0,IF(COUNTIF(INDIRECT(ADDRESS(($AO1849-1)*36+($AP1849-1)*12+6,COLUMN())):INDIRECT(ADDRESS(($AO1849-1)*36+($AP1849-1)*12+$AQ1849+4,COLUMN())),INDIRECT(ADDRESS(($AO1849-1)*3+$AP1849+5,$AQ1849+20)))&gt;=1,0,INDIRECT(ADDRESS(($AO1849-1)*3+$AP1849+5,$AQ1849+20)))))</f>
        <v>0</v>
      </c>
      <c r="AU1849" s="304">
        <f ca="1">COUNTIF(INDIRECT("U"&amp;(ROW()+12*(($AO1849-1)*3+$AP1849)-ROW())/12+5):INDIRECT("AF"&amp;(ROW()+12*(($AO1849-1)*3+$AP1849)-ROW())/12+5),AT1849)</f>
        <v>0</v>
      </c>
      <c r="AV1849" s="304">
        <f ca="1">IF(AND(AR1849+AT1849&gt;0,AS1849+AU1849&gt;0),COUNTIF(AV$6:AV1848,"&gt;0")+1,0)</f>
        <v>0</v>
      </c>
    </row>
    <row r="1850" spans="41:48" x14ac:dyDescent="0.15">
      <c r="AO1850" s="304">
        <v>52</v>
      </c>
      <c r="AP1850" s="304">
        <v>1</v>
      </c>
      <c r="AQ1850" s="304">
        <v>9</v>
      </c>
      <c r="AR1850" s="306">
        <f ca="1">IF($AQ1850=1,IF(INDIRECT(ADDRESS(($AO1850-1)*3+$AP1850+5,$AQ1850+7))="",0,INDIRECT(ADDRESS(($AO1850-1)*3+$AP1850+5,$AQ1850+7))),IF(INDIRECT(ADDRESS(($AO1850-1)*3+$AP1850+5,$AQ1850+7))="",0,IF(COUNTIF(INDIRECT(ADDRESS(($AO1850-1)*36+($AP1850-1)*12+6,COLUMN())):INDIRECT(ADDRESS(($AO1850-1)*36+($AP1850-1)*12+$AQ1850+4,COLUMN())),INDIRECT(ADDRESS(($AO1850-1)*3+$AP1850+5,$AQ1850+7)))&gt;=1,0,INDIRECT(ADDRESS(($AO1850-1)*3+$AP1850+5,$AQ1850+7)))))</f>
        <v>0</v>
      </c>
      <c r="AS1850" s="304">
        <f ca="1">COUNTIF(INDIRECT("H"&amp;(ROW()+12*(($AO1850-1)*3+$AP1850)-ROW())/12+5):INDIRECT("S"&amp;(ROW()+12*(($AO1850-1)*3+$AP1850)-ROW())/12+5),AR1850)</f>
        <v>0</v>
      </c>
      <c r="AT1850" s="306">
        <f ca="1">IF($AQ1850=1,IF(INDIRECT(ADDRESS(($AO1850-1)*3+$AP1850+5,$AQ1850+20))="",0,INDIRECT(ADDRESS(($AO1850-1)*3+$AP1850+5,$AQ1850+20))),IF(INDIRECT(ADDRESS(($AO1850-1)*3+$AP1850+5,$AQ1850+20))="",0,IF(COUNTIF(INDIRECT(ADDRESS(($AO1850-1)*36+($AP1850-1)*12+6,COLUMN())):INDIRECT(ADDRESS(($AO1850-1)*36+($AP1850-1)*12+$AQ1850+4,COLUMN())),INDIRECT(ADDRESS(($AO1850-1)*3+$AP1850+5,$AQ1850+20)))&gt;=1,0,INDIRECT(ADDRESS(($AO1850-1)*3+$AP1850+5,$AQ1850+20)))))</f>
        <v>0</v>
      </c>
      <c r="AU1850" s="304">
        <f ca="1">COUNTIF(INDIRECT("U"&amp;(ROW()+12*(($AO1850-1)*3+$AP1850)-ROW())/12+5):INDIRECT("AF"&amp;(ROW()+12*(($AO1850-1)*3+$AP1850)-ROW())/12+5),AT1850)</f>
        <v>0</v>
      </c>
      <c r="AV1850" s="304">
        <f ca="1">IF(AND(AR1850+AT1850&gt;0,AS1850+AU1850&gt;0),COUNTIF(AV$6:AV1849,"&gt;0")+1,0)</f>
        <v>0</v>
      </c>
    </row>
    <row r="1851" spans="41:48" x14ac:dyDescent="0.15">
      <c r="AO1851" s="304">
        <v>52</v>
      </c>
      <c r="AP1851" s="304">
        <v>1</v>
      </c>
      <c r="AQ1851" s="304">
        <v>10</v>
      </c>
      <c r="AR1851" s="306">
        <f ca="1">IF($AQ1851=1,IF(INDIRECT(ADDRESS(($AO1851-1)*3+$AP1851+5,$AQ1851+7))="",0,INDIRECT(ADDRESS(($AO1851-1)*3+$AP1851+5,$AQ1851+7))),IF(INDIRECT(ADDRESS(($AO1851-1)*3+$AP1851+5,$AQ1851+7))="",0,IF(COUNTIF(INDIRECT(ADDRESS(($AO1851-1)*36+($AP1851-1)*12+6,COLUMN())):INDIRECT(ADDRESS(($AO1851-1)*36+($AP1851-1)*12+$AQ1851+4,COLUMN())),INDIRECT(ADDRESS(($AO1851-1)*3+$AP1851+5,$AQ1851+7)))&gt;=1,0,INDIRECT(ADDRESS(($AO1851-1)*3+$AP1851+5,$AQ1851+7)))))</f>
        <v>0</v>
      </c>
      <c r="AS1851" s="304">
        <f ca="1">COUNTIF(INDIRECT("H"&amp;(ROW()+12*(($AO1851-1)*3+$AP1851)-ROW())/12+5):INDIRECT("S"&amp;(ROW()+12*(($AO1851-1)*3+$AP1851)-ROW())/12+5),AR1851)</f>
        <v>0</v>
      </c>
      <c r="AT1851" s="306">
        <f ca="1">IF($AQ1851=1,IF(INDIRECT(ADDRESS(($AO1851-1)*3+$AP1851+5,$AQ1851+20))="",0,INDIRECT(ADDRESS(($AO1851-1)*3+$AP1851+5,$AQ1851+20))),IF(INDIRECT(ADDRESS(($AO1851-1)*3+$AP1851+5,$AQ1851+20))="",0,IF(COUNTIF(INDIRECT(ADDRESS(($AO1851-1)*36+($AP1851-1)*12+6,COLUMN())):INDIRECT(ADDRESS(($AO1851-1)*36+($AP1851-1)*12+$AQ1851+4,COLUMN())),INDIRECT(ADDRESS(($AO1851-1)*3+$AP1851+5,$AQ1851+20)))&gt;=1,0,INDIRECT(ADDRESS(($AO1851-1)*3+$AP1851+5,$AQ1851+20)))))</f>
        <v>0</v>
      </c>
      <c r="AU1851" s="304">
        <f ca="1">COUNTIF(INDIRECT("U"&amp;(ROW()+12*(($AO1851-1)*3+$AP1851)-ROW())/12+5):INDIRECT("AF"&amp;(ROW()+12*(($AO1851-1)*3+$AP1851)-ROW())/12+5),AT1851)</f>
        <v>0</v>
      </c>
      <c r="AV1851" s="304">
        <f ca="1">IF(AND(AR1851+AT1851&gt;0,AS1851+AU1851&gt;0),COUNTIF(AV$6:AV1850,"&gt;0")+1,0)</f>
        <v>0</v>
      </c>
    </row>
    <row r="1852" spans="41:48" x14ac:dyDescent="0.15">
      <c r="AO1852" s="304">
        <v>52</v>
      </c>
      <c r="AP1852" s="304">
        <v>1</v>
      </c>
      <c r="AQ1852" s="304">
        <v>11</v>
      </c>
      <c r="AR1852" s="306">
        <f ca="1">IF($AQ1852=1,IF(INDIRECT(ADDRESS(($AO1852-1)*3+$AP1852+5,$AQ1852+7))="",0,INDIRECT(ADDRESS(($AO1852-1)*3+$AP1852+5,$AQ1852+7))),IF(INDIRECT(ADDRESS(($AO1852-1)*3+$AP1852+5,$AQ1852+7))="",0,IF(COUNTIF(INDIRECT(ADDRESS(($AO1852-1)*36+($AP1852-1)*12+6,COLUMN())):INDIRECT(ADDRESS(($AO1852-1)*36+($AP1852-1)*12+$AQ1852+4,COLUMN())),INDIRECT(ADDRESS(($AO1852-1)*3+$AP1852+5,$AQ1852+7)))&gt;=1,0,INDIRECT(ADDRESS(($AO1852-1)*3+$AP1852+5,$AQ1852+7)))))</f>
        <v>0</v>
      </c>
      <c r="AS1852" s="304">
        <f ca="1">COUNTIF(INDIRECT("H"&amp;(ROW()+12*(($AO1852-1)*3+$AP1852)-ROW())/12+5):INDIRECT("S"&amp;(ROW()+12*(($AO1852-1)*3+$AP1852)-ROW())/12+5),AR1852)</f>
        <v>0</v>
      </c>
      <c r="AT1852" s="306">
        <f ca="1">IF($AQ1852=1,IF(INDIRECT(ADDRESS(($AO1852-1)*3+$AP1852+5,$AQ1852+20))="",0,INDIRECT(ADDRESS(($AO1852-1)*3+$AP1852+5,$AQ1852+20))),IF(INDIRECT(ADDRESS(($AO1852-1)*3+$AP1852+5,$AQ1852+20))="",0,IF(COUNTIF(INDIRECT(ADDRESS(($AO1852-1)*36+($AP1852-1)*12+6,COLUMN())):INDIRECT(ADDRESS(($AO1852-1)*36+($AP1852-1)*12+$AQ1852+4,COLUMN())),INDIRECT(ADDRESS(($AO1852-1)*3+$AP1852+5,$AQ1852+20)))&gt;=1,0,INDIRECT(ADDRESS(($AO1852-1)*3+$AP1852+5,$AQ1852+20)))))</f>
        <v>0</v>
      </c>
      <c r="AU1852" s="304">
        <f ca="1">COUNTIF(INDIRECT("U"&amp;(ROW()+12*(($AO1852-1)*3+$AP1852)-ROW())/12+5):INDIRECT("AF"&amp;(ROW()+12*(($AO1852-1)*3+$AP1852)-ROW())/12+5),AT1852)</f>
        <v>0</v>
      </c>
      <c r="AV1852" s="304">
        <f ca="1">IF(AND(AR1852+AT1852&gt;0,AS1852+AU1852&gt;0),COUNTIF(AV$6:AV1851,"&gt;0")+1,0)</f>
        <v>0</v>
      </c>
    </row>
    <row r="1853" spans="41:48" x14ac:dyDescent="0.15">
      <c r="AO1853" s="304">
        <v>52</v>
      </c>
      <c r="AP1853" s="304">
        <v>1</v>
      </c>
      <c r="AQ1853" s="304">
        <v>12</v>
      </c>
      <c r="AR1853" s="306">
        <f ca="1">IF($AQ1853=1,IF(INDIRECT(ADDRESS(($AO1853-1)*3+$AP1853+5,$AQ1853+7))="",0,INDIRECT(ADDRESS(($AO1853-1)*3+$AP1853+5,$AQ1853+7))),IF(INDIRECT(ADDRESS(($AO1853-1)*3+$AP1853+5,$AQ1853+7))="",0,IF(COUNTIF(INDIRECT(ADDRESS(($AO1853-1)*36+($AP1853-1)*12+6,COLUMN())):INDIRECT(ADDRESS(($AO1853-1)*36+($AP1853-1)*12+$AQ1853+4,COLUMN())),INDIRECT(ADDRESS(($AO1853-1)*3+$AP1853+5,$AQ1853+7)))&gt;=1,0,INDIRECT(ADDRESS(($AO1853-1)*3+$AP1853+5,$AQ1853+7)))))</f>
        <v>0</v>
      </c>
      <c r="AS1853" s="304">
        <f ca="1">COUNTIF(INDIRECT("H"&amp;(ROW()+12*(($AO1853-1)*3+$AP1853)-ROW())/12+5):INDIRECT("S"&amp;(ROW()+12*(($AO1853-1)*3+$AP1853)-ROW())/12+5),AR1853)</f>
        <v>0</v>
      </c>
      <c r="AT1853" s="306">
        <f ca="1">IF($AQ1853=1,IF(INDIRECT(ADDRESS(($AO1853-1)*3+$AP1853+5,$AQ1853+20))="",0,INDIRECT(ADDRESS(($AO1853-1)*3+$AP1853+5,$AQ1853+20))),IF(INDIRECT(ADDRESS(($AO1853-1)*3+$AP1853+5,$AQ1853+20))="",0,IF(COUNTIF(INDIRECT(ADDRESS(($AO1853-1)*36+($AP1853-1)*12+6,COLUMN())):INDIRECT(ADDRESS(($AO1853-1)*36+($AP1853-1)*12+$AQ1853+4,COLUMN())),INDIRECT(ADDRESS(($AO1853-1)*3+$AP1853+5,$AQ1853+20)))&gt;=1,0,INDIRECT(ADDRESS(($AO1853-1)*3+$AP1853+5,$AQ1853+20)))))</f>
        <v>0</v>
      </c>
      <c r="AU1853" s="304">
        <f ca="1">COUNTIF(INDIRECT("U"&amp;(ROW()+12*(($AO1853-1)*3+$AP1853)-ROW())/12+5):INDIRECT("AF"&amp;(ROW()+12*(($AO1853-1)*3+$AP1853)-ROW())/12+5),AT1853)</f>
        <v>0</v>
      </c>
      <c r="AV1853" s="304">
        <f ca="1">IF(AND(AR1853+AT1853&gt;0,AS1853+AU1853&gt;0),COUNTIF(AV$6:AV1852,"&gt;0")+1,0)</f>
        <v>0</v>
      </c>
    </row>
    <row r="1854" spans="41:48" x14ac:dyDescent="0.15">
      <c r="AO1854" s="304">
        <v>52</v>
      </c>
      <c r="AP1854" s="304">
        <v>2</v>
      </c>
      <c r="AQ1854" s="304">
        <v>1</v>
      </c>
      <c r="AR1854" s="306">
        <f ca="1">IF($AQ1854=1,IF(INDIRECT(ADDRESS(($AO1854-1)*3+$AP1854+5,$AQ1854+7))="",0,INDIRECT(ADDRESS(($AO1854-1)*3+$AP1854+5,$AQ1854+7))),IF(INDIRECT(ADDRESS(($AO1854-1)*3+$AP1854+5,$AQ1854+7))="",0,IF(COUNTIF(INDIRECT(ADDRESS(($AO1854-1)*36+($AP1854-1)*12+6,COLUMN())):INDIRECT(ADDRESS(($AO1854-1)*36+($AP1854-1)*12+$AQ1854+4,COLUMN())),INDIRECT(ADDRESS(($AO1854-1)*3+$AP1854+5,$AQ1854+7)))&gt;=1,0,INDIRECT(ADDRESS(($AO1854-1)*3+$AP1854+5,$AQ1854+7)))))</f>
        <v>0</v>
      </c>
      <c r="AS1854" s="304">
        <f ca="1">COUNTIF(INDIRECT("H"&amp;(ROW()+12*(($AO1854-1)*3+$AP1854)-ROW())/12+5):INDIRECT("S"&amp;(ROW()+12*(($AO1854-1)*3+$AP1854)-ROW())/12+5),AR1854)</f>
        <v>0</v>
      </c>
      <c r="AT1854" s="306">
        <f ca="1">IF($AQ1854=1,IF(INDIRECT(ADDRESS(($AO1854-1)*3+$AP1854+5,$AQ1854+20))="",0,INDIRECT(ADDRESS(($AO1854-1)*3+$AP1854+5,$AQ1854+20))),IF(INDIRECT(ADDRESS(($AO1854-1)*3+$AP1854+5,$AQ1854+20))="",0,IF(COUNTIF(INDIRECT(ADDRESS(($AO1854-1)*36+($AP1854-1)*12+6,COLUMN())):INDIRECT(ADDRESS(($AO1854-1)*36+($AP1854-1)*12+$AQ1854+4,COLUMN())),INDIRECT(ADDRESS(($AO1854-1)*3+$AP1854+5,$AQ1854+20)))&gt;=1,0,INDIRECT(ADDRESS(($AO1854-1)*3+$AP1854+5,$AQ1854+20)))))</f>
        <v>0</v>
      </c>
      <c r="AU1854" s="304">
        <f ca="1">COUNTIF(INDIRECT("U"&amp;(ROW()+12*(($AO1854-1)*3+$AP1854)-ROW())/12+5):INDIRECT("AF"&amp;(ROW()+12*(($AO1854-1)*3+$AP1854)-ROW())/12+5),AT1854)</f>
        <v>0</v>
      </c>
      <c r="AV1854" s="304">
        <f ca="1">IF(AND(AR1854+AT1854&gt;0,AS1854+AU1854&gt;0),COUNTIF(AV$6:AV1853,"&gt;0")+1,0)</f>
        <v>0</v>
      </c>
    </row>
    <row r="1855" spans="41:48" x14ac:dyDescent="0.15">
      <c r="AO1855" s="304">
        <v>52</v>
      </c>
      <c r="AP1855" s="304">
        <v>2</v>
      </c>
      <c r="AQ1855" s="304">
        <v>2</v>
      </c>
      <c r="AR1855" s="306">
        <f ca="1">IF($AQ1855=1,IF(INDIRECT(ADDRESS(($AO1855-1)*3+$AP1855+5,$AQ1855+7))="",0,INDIRECT(ADDRESS(($AO1855-1)*3+$AP1855+5,$AQ1855+7))),IF(INDIRECT(ADDRESS(($AO1855-1)*3+$AP1855+5,$AQ1855+7))="",0,IF(COUNTIF(INDIRECT(ADDRESS(($AO1855-1)*36+($AP1855-1)*12+6,COLUMN())):INDIRECT(ADDRESS(($AO1855-1)*36+($AP1855-1)*12+$AQ1855+4,COLUMN())),INDIRECT(ADDRESS(($AO1855-1)*3+$AP1855+5,$AQ1855+7)))&gt;=1,0,INDIRECT(ADDRESS(($AO1855-1)*3+$AP1855+5,$AQ1855+7)))))</f>
        <v>0</v>
      </c>
      <c r="AS1855" s="304">
        <f ca="1">COUNTIF(INDIRECT("H"&amp;(ROW()+12*(($AO1855-1)*3+$AP1855)-ROW())/12+5):INDIRECT("S"&amp;(ROW()+12*(($AO1855-1)*3+$AP1855)-ROW())/12+5),AR1855)</f>
        <v>0</v>
      </c>
      <c r="AT1855" s="306">
        <f ca="1">IF($AQ1855=1,IF(INDIRECT(ADDRESS(($AO1855-1)*3+$AP1855+5,$AQ1855+20))="",0,INDIRECT(ADDRESS(($AO1855-1)*3+$AP1855+5,$AQ1855+20))),IF(INDIRECT(ADDRESS(($AO1855-1)*3+$AP1855+5,$AQ1855+20))="",0,IF(COUNTIF(INDIRECT(ADDRESS(($AO1855-1)*36+($AP1855-1)*12+6,COLUMN())):INDIRECT(ADDRESS(($AO1855-1)*36+($AP1855-1)*12+$AQ1855+4,COLUMN())),INDIRECT(ADDRESS(($AO1855-1)*3+$AP1855+5,$AQ1855+20)))&gt;=1,0,INDIRECT(ADDRESS(($AO1855-1)*3+$AP1855+5,$AQ1855+20)))))</f>
        <v>0</v>
      </c>
      <c r="AU1855" s="304">
        <f ca="1">COUNTIF(INDIRECT("U"&amp;(ROW()+12*(($AO1855-1)*3+$AP1855)-ROW())/12+5):INDIRECT("AF"&amp;(ROW()+12*(($AO1855-1)*3+$AP1855)-ROW())/12+5),AT1855)</f>
        <v>0</v>
      </c>
      <c r="AV1855" s="304">
        <f ca="1">IF(AND(AR1855+AT1855&gt;0,AS1855+AU1855&gt;0),COUNTIF(AV$6:AV1854,"&gt;0")+1,0)</f>
        <v>0</v>
      </c>
    </row>
    <row r="1856" spans="41:48" x14ac:dyDescent="0.15">
      <c r="AO1856" s="304">
        <v>52</v>
      </c>
      <c r="AP1856" s="304">
        <v>2</v>
      </c>
      <c r="AQ1856" s="304">
        <v>3</v>
      </c>
      <c r="AR1856" s="306">
        <f ca="1">IF($AQ1856=1,IF(INDIRECT(ADDRESS(($AO1856-1)*3+$AP1856+5,$AQ1856+7))="",0,INDIRECT(ADDRESS(($AO1856-1)*3+$AP1856+5,$AQ1856+7))),IF(INDIRECT(ADDRESS(($AO1856-1)*3+$AP1856+5,$AQ1856+7))="",0,IF(COUNTIF(INDIRECT(ADDRESS(($AO1856-1)*36+($AP1856-1)*12+6,COLUMN())):INDIRECT(ADDRESS(($AO1856-1)*36+($AP1856-1)*12+$AQ1856+4,COLUMN())),INDIRECT(ADDRESS(($AO1856-1)*3+$AP1856+5,$AQ1856+7)))&gt;=1,0,INDIRECT(ADDRESS(($AO1856-1)*3+$AP1856+5,$AQ1856+7)))))</f>
        <v>0</v>
      </c>
      <c r="AS1856" s="304">
        <f ca="1">COUNTIF(INDIRECT("H"&amp;(ROW()+12*(($AO1856-1)*3+$AP1856)-ROW())/12+5):INDIRECT("S"&amp;(ROW()+12*(($AO1856-1)*3+$AP1856)-ROW())/12+5),AR1856)</f>
        <v>0</v>
      </c>
      <c r="AT1856" s="306">
        <f ca="1">IF($AQ1856=1,IF(INDIRECT(ADDRESS(($AO1856-1)*3+$AP1856+5,$AQ1856+20))="",0,INDIRECT(ADDRESS(($AO1856-1)*3+$AP1856+5,$AQ1856+20))),IF(INDIRECT(ADDRESS(($AO1856-1)*3+$AP1856+5,$AQ1856+20))="",0,IF(COUNTIF(INDIRECT(ADDRESS(($AO1856-1)*36+($AP1856-1)*12+6,COLUMN())):INDIRECT(ADDRESS(($AO1856-1)*36+($AP1856-1)*12+$AQ1856+4,COLUMN())),INDIRECT(ADDRESS(($AO1856-1)*3+$AP1856+5,$AQ1856+20)))&gt;=1,0,INDIRECT(ADDRESS(($AO1856-1)*3+$AP1856+5,$AQ1856+20)))))</f>
        <v>0</v>
      </c>
      <c r="AU1856" s="304">
        <f ca="1">COUNTIF(INDIRECT("U"&amp;(ROW()+12*(($AO1856-1)*3+$AP1856)-ROW())/12+5):INDIRECT("AF"&amp;(ROW()+12*(($AO1856-1)*3+$AP1856)-ROW())/12+5),AT1856)</f>
        <v>0</v>
      </c>
      <c r="AV1856" s="304">
        <f ca="1">IF(AND(AR1856+AT1856&gt;0,AS1856+AU1856&gt;0),COUNTIF(AV$6:AV1855,"&gt;0")+1,0)</f>
        <v>0</v>
      </c>
    </row>
    <row r="1857" spans="41:48" x14ac:dyDescent="0.15">
      <c r="AO1857" s="304">
        <v>52</v>
      </c>
      <c r="AP1857" s="304">
        <v>2</v>
      </c>
      <c r="AQ1857" s="304">
        <v>4</v>
      </c>
      <c r="AR1857" s="306">
        <f ca="1">IF($AQ1857=1,IF(INDIRECT(ADDRESS(($AO1857-1)*3+$AP1857+5,$AQ1857+7))="",0,INDIRECT(ADDRESS(($AO1857-1)*3+$AP1857+5,$AQ1857+7))),IF(INDIRECT(ADDRESS(($AO1857-1)*3+$AP1857+5,$AQ1857+7))="",0,IF(COUNTIF(INDIRECT(ADDRESS(($AO1857-1)*36+($AP1857-1)*12+6,COLUMN())):INDIRECT(ADDRESS(($AO1857-1)*36+($AP1857-1)*12+$AQ1857+4,COLUMN())),INDIRECT(ADDRESS(($AO1857-1)*3+$AP1857+5,$AQ1857+7)))&gt;=1,0,INDIRECT(ADDRESS(($AO1857-1)*3+$AP1857+5,$AQ1857+7)))))</f>
        <v>0</v>
      </c>
      <c r="AS1857" s="304">
        <f ca="1">COUNTIF(INDIRECT("H"&amp;(ROW()+12*(($AO1857-1)*3+$AP1857)-ROW())/12+5):INDIRECT("S"&amp;(ROW()+12*(($AO1857-1)*3+$AP1857)-ROW())/12+5),AR1857)</f>
        <v>0</v>
      </c>
      <c r="AT1857" s="306">
        <f ca="1">IF($AQ1857=1,IF(INDIRECT(ADDRESS(($AO1857-1)*3+$AP1857+5,$AQ1857+20))="",0,INDIRECT(ADDRESS(($AO1857-1)*3+$AP1857+5,$AQ1857+20))),IF(INDIRECT(ADDRESS(($AO1857-1)*3+$AP1857+5,$AQ1857+20))="",0,IF(COUNTIF(INDIRECT(ADDRESS(($AO1857-1)*36+($AP1857-1)*12+6,COLUMN())):INDIRECT(ADDRESS(($AO1857-1)*36+($AP1857-1)*12+$AQ1857+4,COLUMN())),INDIRECT(ADDRESS(($AO1857-1)*3+$AP1857+5,$AQ1857+20)))&gt;=1,0,INDIRECT(ADDRESS(($AO1857-1)*3+$AP1857+5,$AQ1857+20)))))</f>
        <v>0</v>
      </c>
      <c r="AU1857" s="304">
        <f ca="1">COUNTIF(INDIRECT("U"&amp;(ROW()+12*(($AO1857-1)*3+$AP1857)-ROW())/12+5):INDIRECT("AF"&amp;(ROW()+12*(($AO1857-1)*3+$AP1857)-ROW())/12+5),AT1857)</f>
        <v>0</v>
      </c>
      <c r="AV1857" s="304">
        <f ca="1">IF(AND(AR1857+AT1857&gt;0,AS1857+AU1857&gt;0),COUNTIF(AV$6:AV1856,"&gt;0")+1,0)</f>
        <v>0</v>
      </c>
    </row>
    <row r="1858" spans="41:48" x14ac:dyDescent="0.15">
      <c r="AO1858" s="304">
        <v>52</v>
      </c>
      <c r="AP1858" s="304">
        <v>2</v>
      </c>
      <c r="AQ1858" s="304">
        <v>5</v>
      </c>
      <c r="AR1858" s="306">
        <f ca="1">IF($AQ1858=1,IF(INDIRECT(ADDRESS(($AO1858-1)*3+$AP1858+5,$AQ1858+7))="",0,INDIRECT(ADDRESS(($AO1858-1)*3+$AP1858+5,$AQ1858+7))),IF(INDIRECT(ADDRESS(($AO1858-1)*3+$AP1858+5,$AQ1858+7))="",0,IF(COUNTIF(INDIRECT(ADDRESS(($AO1858-1)*36+($AP1858-1)*12+6,COLUMN())):INDIRECT(ADDRESS(($AO1858-1)*36+($AP1858-1)*12+$AQ1858+4,COLUMN())),INDIRECT(ADDRESS(($AO1858-1)*3+$AP1858+5,$AQ1858+7)))&gt;=1,0,INDIRECT(ADDRESS(($AO1858-1)*3+$AP1858+5,$AQ1858+7)))))</f>
        <v>0</v>
      </c>
      <c r="AS1858" s="304">
        <f ca="1">COUNTIF(INDIRECT("H"&amp;(ROW()+12*(($AO1858-1)*3+$AP1858)-ROW())/12+5):INDIRECT("S"&amp;(ROW()+12*(($AO1858-1)*3+$AP1858)-ROW())/12+5),AR1858)</f>
        <v>0</v>
      </c>
      <c r="AT1858" s="306">
        <f ca="1">IF($AQ1858=1,IF(INDIRECT(ADDRESS(($AO1858-1)*3+$AP1858+5,$AQ1858+20))="",0,INDIRECT(ADDRESS(($AO1858-1)*3+$AP1858+5,$AQ1858+20))),IF(INDIRECT(ADDRESS(($AO1858-1)*3+$AP1858+5,$AQ1858+20))="",0,IF(COUNTIF(INDIRECT(ADDRESS(($AO1858-1)*36+($AP1858-1)*12+6,COLUMN())):INDIRECT(ADDRESS(($AO1858-1)*36+($AP1858-1)*12+$AQ1858+4,COLUMN())),INDIRECT(ADDRESS(($AO1858-1)*3+$AP1858+5,$AQ1858+20)))&gt;=1,0,INDIRECT(ADDRESS(($AO1858-1)*3+$AP1858+5,$AQ1858+20)))))</f>
        <v>0</v>
      </c>
      <c r="AU1858" s="304">
        <f ca="1">COUNTIF(INDIRECT("U"&amp;(ROW()+12*(($AO1858-1)*3+$AP1858)-ROW())/12+5):INDIRECT("AF"&amp;(ROW()+12*(($AO1858-1)*3+$AP1858)-ROW())/12+5),AT1858)</f>
        <v>0</v>
      </c>
      <c r="AV1858" s="304">
        <f ca="1">IF(AND(AR1858+AT1858&gt;0,AS1858+AU1858&gt;0),COUNTIF(AV$6:AV1857,"&gt;0")+1,0)</f>
        <v>0</v>
      </c>
    </row>
    <row r="1859" spans="41:48" x14ac:dyDescent="0.15">
      <c r="AO1859" s="304">
        <v>52</v>
      </c>
      <c r="AP1859" s="304">
        <v>2</v>
      </c>
      <c r="AQ1859" s="304">
        <v>6</v>
      </c>
      <c r="AR1859" s="306">
        <f ca="1">IF($AQ1859=1,IF(INDIRECT(ADDRESS(($AO1859-1)*3+$AP1859+5,$AQ1859+7))="",0,INDIRECT(ADDRESS(($AO1859-1)*3+$AP1859+5,$AQ1859+7))),IF(INDIRECT(ADDRESS(($AO1859-1)*3+$AP1859+5,$AQ1859+7))="",0,IF(COUNTIF(INDIRECT(ADDRESS(($AO1859-1)*36+($AP1859-1)*12+6,COLUMN())):INDIRECT(ADDRESS(($AO1859-1)*36+($AP1859-1)*12+$AQ1859+4,COLUMN())),INDIRECT(ADDRESS(($AO1859-1)*3+$AP1859+5,$AQ1859+7)))&gt;=1,0,INDIRECT(ADDRESS(($AO1859-1)*3+$AP1859+5,$AQ1859+7)))))</f>
        <v>0</v>
      </c>
      <c r="AS1859" s="304">
        <f ca="1">COUNTIF(INDIRECT("H"&amp;(ROW()+12*(($AO1859-1)*3+$AP1859)-ROW())/12+5):INDIRECT("S"&amp;(ROW()+12*(($AO1859-1)*3+$AP1859)-ROW())/12+5),AR1859)</f>
        <v>0</v>
      </c>
      <c r="AT1859" s="306">
        <f ca="1">IF($AQ1859=1,IF(INDIRECT(ADDRESS(($AO1859-1)*3+$AP1859+5,$AQ1859+20))="",0,INDIRECT(ADDRESS(($AO1859-1)*3+$AP1859+5,$AQ1859+20))),IF(INDIRECT(ADDRESS(($AO1859-1)*3+$AP1859+5,$AQ1859+20))="",0,IF(COUNTIF(INDIRECT(ADDRESS(($AO1859-1)*36+($AP1859-1)*12+6,COLUMN())):INDIRECT(ADDRESS(($AO1859-1)*36+($AP1859-1)*12+$AQ1859+4,COLUMN())),INDIRECT(ADDRESS(($AO1859-1)*3+$AP1859+5,$AQ1859+20)))&gt;=1,0,INDIRECT(ADDRESS(($AO1859-1)*3+$AP1859+5,$AQ1859+20)))))</f>
        <v>0</v>
      </c>
      <c r="AU1859" s="304">
        <f ca="1">COUNTIF(INDIRECT("U"&amp;(ROW()+12*(($AO1859-1)*3+$AP1859)-ROW())/12+5):INDIRECT("AF"&amp;(ROW()+12*(($AO1859-1)*3+$AP1859)-ROW())/12+5),AT1859)</f>
        <v>0</v>
      </c>
      <c r="AV1859" s="304">
        <f ca="1">IF(AND(AR1859+AT1859&gt;0,AS1859+AU1859&gt;0),COUNTIF(AV$6:AV1858,"&gt;0")+1,0)</f>
        <v>0</v>
      </c>
    </row>
    <row r="1860" spans="41:48" x14ac:dyDescent="0.15">
      <c r="AO1860" s="304">
        <v>52</v>
      </c>
      <c r="AP1860" s="304">
        <v>2</v>
      </c>
      <c r="AQ1860" s="304">
        <v>7</v>
      </c>
      <c r="AR1860" s="306">
        <f ca="1">IF($AQ1860=1,IF(INDIRECT(ADDRESS(($AO1860-1)*3+$AP1860+5,$AQ1860+7))="",0,INDIRECT(ADDRESS(($AO1860-1)*3+$AP1860+5,$AQ1860+7))),IF(INDIRECT(ADDRESS(($AO1860-1)*3+$AP1860+5,$AQ1860+7))="",0,IF(COUNTIF(INDIRECT(ADDRESS(($AO1860-1)*36+($AP1860-1)*12+6,COLUMN())):INDIRECT(ADDRESS(($AO1860-1)*36+($AP1860-1)*12+$AQ1860+4,COLUMN())),INDIRECT(ADDRESS(($AO1860-1)*3+$AP1860+5,$AQ1860+7)))&gt;=1,0,INDIRECT(ADDRESS(($AO1860-1)*3+$AP1860+5,$AQ1860+7)))))</f>
        <v>0</v>
      </c>
      <c r="AS1860" s="304">
        <f ca="1">COUNTIF(INDIRECT("H"&amp;(ROW()+12*(($AO1860-1)*3+$AP1860)-ROW())/12+5):INDIRECT("S"&amp;(ROW()+12*(($AO1860-1)*3+$AP1860)-ROW())/12+5),AR1860)</f>
        <v>0</v>
      </c>
      <c r="AT1860" s="306">
        <f ca="1">IF($AQ1860=1,IF(INDIRECT(ADDRESS(($AO1860-1)*3+$AP1860+5,$AQ1860+20))="",0,INDIRECT(ADDRESS(($AO1860-1)*3+$AP1860+5,$AQ1860+20))),IF(INDIRECT(ADDRESS(($AO1860-1)*3+$AP1860+5,$AQ1860+20))="",0,IF(COUNTIF(INDIRECT(ADDRESS(($AO1860-1)*36+($AP1860-1)*12+6,COLUMN())):INDIRECT(ADDRESS(($AO1860-1)*36+($AP1860-1)*12+$AQ1860+4,COLUMN())),INDIRECT(ADDRESS(($AO1860-1)*3+$AP1860+5,$AQ1860+20)))&gt;=1,0,INDIRECT(ADDRESS(($AO1860-1)*3+$AP1860+5,$AQ1860+20)))))</f>
        <v>0</v>
      </c>
      <c r="AU1860" s="304">
        <f ca="1">COUNTIF(INDIRECT("U"&amp;(ROW()+12*(($AO1860-1)*3+$AP1860)-ROW())/12+5):INDIRECT("AF"&amp;(ROW()+12*(($AO1860-1)*3+$AP1860)-ROW())/12+5),AT1860)</f>
        <v>0</v>
      </c>
      <c r="AV1860" s="304">
        <f ca="1">IF(AND(AR1860+AT1860&gt;0,AS1860+AU1860&gt;0),COUNTIF(AV$6:AV1859,"&gt;0")+1,0)</f>
        <v>0</v>
      </c>
    </row>
    <row r="1861" spans="41:48" x14ac:dyDescent="0.15">
      <c r="AO1861" s="304">
        <v>52</v>
      </c>
      <c r="AP1861" s="304">
        <v>2</v>
      </c>
      <c r="AQ1861" s="304">
        <v>8</v>
      </c>
      <c r="AR1861" s="306">
        <f ca="1">IF($AQ1861=1,IF(INDIRECT(ADDRESS(($AO1861-1)*3+$AP1861+5,$AQ1861+7))="",0,INDIRECT(ADDRESS(($AO1861-1)*3+$AP1861+5,$AQ1861+7))),IF(INDIRECT(ADDRESS(($AO1861-1)*3+$AP1861+5,$AQ1861+7))="",0,IF(COUNTIF(INDIRECT(ADDRESS(($AO1861-1)*36+($AP1861-1)*12+6,COLUMN())):INDIRECT(ADDRESS(($AO1861-1)*36+($AP1861-1)*12+$AQ1861+4,COLUMN())),INDIRECT(ADDRESS(($AO1861-1)*3+$AP1861+5,$AQ1861+7)))&gt;=1,0,INDIRECT(ADDRESS(($AO1861-1)*3+$AP1861+5,$AQ1861+7)))))</f>
        <v>0</v>
      </c>
      <c r="AS1861" s="304">
        <f ca="1">COUNTIF(INDIRECT("H"&amp;(ROW()+12*(($AO1861-1)*3+$AP1861)-ROW())/12+5):INDIRECT("S"&amp;(ROW()+12*(($AO1861-1)*3+$AP1861)-ROW())/12+5),AR1861)</f>
        <v>0</v>
      </c>
      <c r="AT1861" s="306">
        <f ca="1">IF($AQ1861=1,IF(INDIRECT(ADDRESS(($AO1861-1)*3+$AP1861+5,$AQ1861+20))="",0,INDIRECT(ADDRESS(($AO1861-1)*3+$AP1861+5,$AQ1861+20))),IF(INDIRECT(ADDRESS(($AO1861-1)*3+$AP1861+5,$AQ1861+20))="",0,IF(COUNTIF(INDIRECT(ADDRESS(($AO1861-1)*36+($AP1861-1)*12+6,COLUMN())):INDIRECT(ADDRESS(($AO1861-1)*36+($AP1861-1)*12+$AQ1861+4,COLUMN())),INDIRECT(ADDRESS(($AO1861-1)*3+$AP1861+5,$AQ1861+20)))&gt;=1,0,INDIRECT(ADDRESS(($AO1861-1)*3+$AP1861+5,$AQ1861+20)))))</f>
        <v>0</v>
      </c>
      <c r="AU1861" s="304">
        <f ca="1">COUNTIF(INDIRECT("U"&amp;(ROW()+12*(($AO1861-1)*3+$AP1861)-ROW())/12+5):INDIRECT("AF"&amp;(ROW()+12*(($AO1861-1)*3+$AP1861)-ROW())/12+5),AT1861)</f>
        <v>0</v>
      </c>
      <c r="AV1861" s="304">
        <f ca="1">IF(AND(AR1861+AT1861&gt;0,AS1861+AU1861&gt;0),COUNTIF(AV$6:AV1860,"&gt;0")+1,0)</f>
        <v>0</v>
      </c>
    </row>
    <row r="1862" spans="41:48" x14ac:dyDescent="0.15">
      <c r="AO1862" s="304">
        <v>52</v>
      </c>
      <c r="AP1862" s="304">
        <v>2</v>
      </c>
      <c r="AQ1862" s="304">
        <v>9</v>
      </c>
      <c r="AR1862" s="306">
        <f ca="1">IF($AQ1862=1,IF(INDIRECT(ADDRESS(($AO1862-1)*3+$AP1862+5,$AQ1862+7))="",0,INDIRECT(ADDRESS(($AO1862-1)*3+$AP1862+5,$AQ1862+7))),IF(INDIRECT(ADDRESS(($AO1862-1)*3+$AP1862+5,$AQ1862+7))="",0,IF(COUNTIF(INDIRECT(ADDRESS(($AO1862-1)*36+($AP1862-1)*12+6,COLUMN())):INDIRECT(ADDRESS(($AO1862-1)*36+($AP1862-1)*12+$AQ1862+4,COLUMN())),INDIRECT(ADDRESS(($AO1862-1)*3+$AP1862+5,$AQ1862+7)))&gt;=1,0,INDIRECT(ADDRESS(($AO1862-1)*3+$AP1862+5,$AQ1862+7)))))</f>
        <v>0</v>
      </c>
      <c r="AS1862" s="304">
        <f ca="1">COUNTIF(INDIRECT("H"&amp;(ROW()+12*(($AO1862-1)*3+$AP1862)-ROW())/12+5):INDIRECT("S"&amp;(ROW()+12*(($AO1862-1)*3+$AP1862)-ROW())/12+5),AR1862)</f>
        <v>0</v>
      </c>
      <c r="AT1862" s="306">
        <f ca="1">IF($AQ1862=1,IF(INDIRECT(ADDRESS(($AO1862-1)*3+$AP1862+5,$AQ1862+20))="",0,INDIRECT(ADDRESS(($AO1862-1)*3+$AP1862+5,$AQ1862+20))),IF(INDIRECT(ADDRESS(($AO1862-1)*3+$AP1862+5,$AQ1862+20))="",0,IF(COUNTIF(INDIRECT(ADDRESS(($AO1862-1)*36+($AP1862-1)*12+6,COLUMN())):INDIRECT(ADDRESS(($AO1862-1)*36+($AP1862-1)*12+$AQ1862+4,COLUMN())),INDIRECT(ADDRESS(($AO1862-1)*3+$AP1862+5,$AQ1862+20)))&gt;=1,0,INDIRECT(ADDRESS(($AO1862-1)*3+$AP1862+5,$AQ1862+20)))))</f>
        <v>0</v>
      </c>
      <c r="AU1862" s="304">
        <f ca="1">COUNTIF(INDIRECT("U"&amp;(ROW()+12*(($AO1862-1)*3+$AP1862)-ROW())/12+5):INDIRECT("AF"&amp;(ROW()+12*(($AO1862-1)*3+$AP1862)-ROW())/12+5),AT1862)</f>
        <v>0</v>
      </c>
      <c r="AV1862" s="304">
        <f ca="1">IF(AND(AR1862+AT1862&gt;0,AS1862+AU1862&gt;0),COUNTIF(AV$6:AV1861,"&gt;0")+1,0)</f>
        <v>0</v>
      </c>
    </row>
    <row r="1863" spans="41:48" x14ac:dyDescent="0.15">
      <c r="AO1863" s="304">
        <v>52</v>
      </c>
      <c r="AP1863" s="304">
        <v>2</v>
      </c>
      <c r="AQ1863" s="304">
        <v>10</v>
      </c>
      <c r="AR1863" s="306">
        <f ca="1">IF($AQ1863=1,IF(INDIRECT(ADDRESS(($AO1863-1)*3+$AP1863+5,$AQ1863+7))="",0,INDIRECT(ADDRESS(($AO1863-1)*3+$AP1863+5,$AQ1863+7))),IF(INDIRECT(ADDRESS(($AO1863-1)*3+$AP1863+5,$AQ1863+7))="",0,IF(COUNTIF(INDIRECT(ADDRESS(($AO1863-1)*36+($AP1863-1)*12+6,COLUMN())):INDIRECT(ADDRESS(($AO1863-1)*36+($AP1863-1)*12+$AQ1863+4,COLUMN())),INDIRECT(ADDRESS(($AO1863-1)*3+$AP1863+5,$AQ1863+7)))&gt;=1,0,INDIRECT(ADDRESS(($AO1863-1)*3+$AP1863+5,$AQ1863+7)))))</f>
        <v>0</v>
      </c>
      <c r="AS1863" s="304">
        <f ca="1">COUNTIF(INDIRECT("H"&amp;(ROW()+12*(($AO1863-1)*3+$AP1863)-ROW())/12+5):INDIRECT("S"&amp;(ROW()+12*(($AO1863-1)*3+$AP1863)-ROW())/12+5),AR1863)</f>
        <v>0</v>
      </c>
      <c r="AT1863" s="306">
        <f ca="1">IF($AQ1863=1,IF(INDIRECT(ADDRESS(($AO1863-1)*3+$AP1863+5,$AQ1863+20))="",0,INDIRECT(ADDRESS(($AO1863-1)*3+$AP1863+5,$AQ1863+20))),IF(INDIRECT(ADDRESS(($AO1863-1)*3+$AP1863+5,$AQ1863+20))="",0,IF(COUNTIF(INDIRECT(ADDRESS(($AO1863-1)*36+($AP1863-1)*12+6,COLUMN())):INDIRECT(ADDRESS(($AO1863-1)*36+($AP1863-1)*12+$AQ1863+4,COLUMN())),INDIRECT(ADDRESS(($AO1863-1)*3+$AP1863+5,$AQ1863+20)))&gt;=1,0,INDIRECT(ADDRESS(($AO1863-1)*3+$AP1863+5,$AQ1863+20)))))</f>
        <v>0</v>
      </c>
      <c r="AU1863" s="304">
        <f ca="1">COUNTIF(INDIRECT("U"&amp;(ROW()+12*(($AO1863-1)*3+$AP1863)-ROW())/12+5):INDIRECT("AF"&amp;(ROW()+12*(($AO1863-1)*3+$AP1863)-ROW())/12+5),AT1863)</f>
        <v>0</v>
      </c>
      <c r="AV1863" s="304">
        <f ca="1">IF(AND(AR1863+AT1863&gt;0,AS1863+AU1863&gt;0),COUNTIF(AV$6:AV1862,"&gt;0")+1,0)</f>
        <v>0</v>
      </c>
    </row>
    <row r="1864" spans="41:48" x14ac:dyDescent="0.15">
      <c r="AO1864" s="304">
        <v>52</v>
      </c>
      <c r="AP1864" s="304">
        <v>2</v>
      </c>
      <c r="AQ1864" s="304">
        <v>11</v>
      </c>
      <c r="AR1864" s="306">
        <f ca="1">IF($AQ1864=1,IF(INDIRECT(ADDRESS(($AO1864-1)*3+$AP1864+5,$AQ1864+7))="",0,INDIRECT(ADDRESS(($AO1864-1)*3+$AP1864+5,$AQ1864+7))),IF(INDIRECT(ADDRESS(($AO1864-1)*3+$AP1864+5,$AQ1864+7))="",0,IF(COUNTIF(INDIRECT(ADDRESS(($AO1864-1)*36+($AP1864-1)*12+6,COLUMN())):INDIRECT(ADDRESS(($AO1864-1)*36+($AP1864-1)*12+$AQ1864+4,COLUMN())),INDIRECT(ADDRESS(($AO1864-1)*3+$AP1864+5,$AQ1864+7)))&gt;=1,0,INDIRECT(ADDRESS(($AO1864-1)*3+$AP1864+5,$AQ1864+7)))))</f>
        <v>0</v>
      </c>
      <c r="AS1864" s="304">
        <f ca="1">COUNTIF(INDIRECT("H"&amp;(ROW()+12*(($AO1864-1)*3+$AP1864)-ROW())/12+5):INDIRECT("S"&amp;(ROW()+12*(($AO1864-1)*3+$AP1864)-ROW())/12+5),AR1864)</f>
        <v>0</v>
      </c>
      <c r="AT1864" s="306">
        <f ca="1">IF($AQ1864=1,IF(INDIRECT(ADDRESS(($AO1864-1)*3+$AP1864+5,$AQ1864+20))="",0,INDIRECT(ADDRESS(($AO1864-1)*3+$AP1864+5,$AQ1864+20))),IF(INDIRECT(ADDRESS(($AO1864-1)*3+$AP1864+5,$AQ1864+20))="",0,IF(COUNTIF(INDIRECT(ADDRESS(($AO1864-1)*36+($AP1864-1)*12+6,COLUMN())):INDIRECT(ADDRESS(($AO1864-1)*36+($AP1864-1)*12+$AQ1864+4,COLUMN())),INDIRECT(ADDRESS(($AO1864-1)*3+$AP1864+5,$AQ1864+20)))&gt;=1,0,INDIRECT(ADDRESS(($AO1864-1)*3+$AP1864+5,$AQ1864+20)))))</f>
        <v>0</v>
      </c>
      <c r="AU1864" s="304">
        <f ca="1">COUNTIF(INDIRECT("U"&amp;(ROW()+12*(($AO1864-1)*3+$AP1864)-ROW())/12+5):INDIRECT("AF"&amp;(ROW()+12*(($AO1864-1)*3+$AP1864)-ROW())/12+5),AT1864)</f>
        <v>0</v>
      </c>
      <c r="AV1864" s="304">
        <f ca="1">IF(AND(AR1864+AT1864&gt;0,AS1864+AU1864&gt;0),COUNTIF(AV$6:AV1863,"&gt;0")+1,0)</f>
        <v>0</v>
      </c>
    </row>
    <row r="1865" spans="41:48" x14ac:dyDescent="0.15">
      <c r="AO1865" s="304">
        <v>52</v>
      </c>
      <c r="AP1865" s="304">
        <v>2</v>
      </c>
      <c r="AQ1865" s="304">
        <v>12</v>
      </c>
      <c r="AR1865" s="306">
        <f ca="1">IF($AQ1865=1,IF(INDIRECT(ADDRESS(($AO1865-1)*3+$AP1865+5,$AQ1865+7))="",0,INDIRECT(ADDRESS(($AO1865-1)*3+$AP1865+5,$AQ1865+7))),IF(INDIRECT(ADDRESS(($AO1865-1)*3+$AP1865+5,$AQ1865+7))="",0,IF(COUNTIF(INDIRECT(ADDRESS(($AO1865-1)*36+($AP1865-1)*12+6,COLUMN())):INDIRECT(ADDRESS(($AO1865-1)*36+($AP1865-1)*12+$AQ1865+4,COLUMN())),INDIRECT(ADDRESS(($AO1865-1)*3+$AP1865+5,$AQ1865+7)))&gt;=1,0,INDIRECT(ADDRESS(($AO1865-1)*3+$AP1865+5,$AQ1865+7)))))</f>
        <v>0</v>
      </c>
      <c r="AS1865" s="304">
        <f ca="1">COUNTIF(INDIRECT("H"&amp;(ROW()+12*(($AO1865-1)*3+$AP1865)-ROW())/12+5):INDIRECT("S"&amp;(ROW()+12*(($AO1865-1)*3+$AP1865)-ROW())/12+5),AR1865)</f>
        <v>0</v>
      </c>
      <c r="AT1865" s="306">
        <f ca="1">IF($AQ1865=1,IF(INDIRECT(ADDRESS(($AO1865-1)*3+$AP1865+5,$AQ1865+20))="",0,INDIRECT(ADDRESS(($AO1865-1)*3+$AP1865+5,$AQ1865+20))),IF(INDIRECT(ADDRESS(($AO1865-1)*3+$AP1865+5,$AQ1865+20))="",0,IF(COUNTIF(INDIRECT(ADDRESS(($AO1865-1)*36+($AP1865-1)*12+6,COLUMN())):INDIRECT(ADDRESS(($AO1865-1)*36+($AP1865-1)*12+$AQ1865+4,COLUMN())),INDIRECT(ADDRESS(($AO1865-1)*3+$AP1865+5,$AQ1865+20)))&gt;=1,0,INDIRECT(ADDRESS(($AO1865-1)*3+$AP1865+5,$AQ1865+20)))))</f>
        <v>0</v>
      </c>
      <c r="AU1865" s="304">
        <f ca="1">COUNTIF(INDIRECT("U"&amp;(ROW()+12*(($AO1865-1)*3+$AP1865)-ROW())/12+5):INDIRECT("AF"&amp;(ROW()+12*(($AO1865-1)*3+$AP1865)-ROW())/12+5),AT1865)</f>
        <v>0</v>
      </c>
      <c r="AV1865" s="304">
        <f ca="1">IF(AND(AR1865+AT1865&gt;0,AS1865+AU1865&gt;0),COUNTIF(AV$6:AV1864,"&gt;0")+1,0)</f>
        <v>0</v>
      </c>
    </row>
    <row r="1866" spans="41:48" x14ac:dyDescent="0.15">
      <c r="AO1866" s="304">
        <v>52</v>
      </c>
      <c r="AP1866" s="304">
        <v>3</v>
      </c>
      <c r="AQ1866" s="304">
        <v>1</v>
      </c>
      <c r="AR1866" s="306">
        <f ca="1">IF($AQ1866=1,IF(INDIRECT(ADDRESS(($AO1866-1)*3+$AP1866+5,$AQ1866+7))="",0,INDIRECT(ADDRESS(($AO1866-1)*3+$AP1866+5,$AQ1866+7))),IF(INDIRECT(ADDRESS(($AO1866-1)*3+$AP1866+5,$AQ1866+7))="",0,IF(COUNTIF(INDIRECT(ADDRESS(($AO1866-1)*36+($AP1866-1)*12+6,COLUMN())):INDIRECT(ADDRESS(($AO1866-1)*36+($AP1866-1)*12+$AQ1866+4,COLUMN())),INDIRECT(ADDRESS(($AO1866-1)*3+$AP1866+5,$AQ1866+7)))&gt;=1,0,INDIRECT(ADDRESS(($AO1866-1)*3+$AP1866+5,$AQ1866+7)))))</f>
        <v>0</v>
      </c>
      <c r="AS1866" s="304">
        <f ca="1">COUNTIF(INDIRECT("H"&amp;(ROW()+12*(($AO1866-1)*3+$AP1866)-ROW())/12+5):INDIRECT("S"&amp;(ROW()+12*(($AO1866-1)*3+$AP1866)-ROW())/12+5),AR1866)</f>
        <v>0</v>
      </c>
      <c r="AT1866" s="306">
        <f ca="1">IF($AQ1866=1,IF(INDIRECT(ADDRESS(($AO1866-1)*3+$AP1866+5,$AQ1866+20))="",0,INDIRECT(ADDRESS(($AO1866-1)*3+$AP1866+5,$AQ1866+20))),IF(INDIRECT(ADDRESS(($AO1866-1)*3+$AP1866+5,$AQ1866+20))="",0,IF(COUNTIF(INDIRECT(ADDRESS(($AO1866-1)*36+($AP1866-1)*12+6,COLUMN())):INDIRECT(ADDRESS(($AO1866-1)*36+($AP1866-1)*12+$AQ1866+4,COLUMN())),INDIRECT(ADDRESS(($AO1866-1)*3+$AP1866+5,$AQ1866+20)))&gt;=1,0,INDIRECT(ADDRESS(($AO1866-1)*3+$AP1866+5,$AQ1866+20)))))</f>
        <v>0</v>
      </c>
      <c r="AU1866" s="304">
        <f ca="1">COUNTIF(INDIRECT("U"&amp;(ROW()+12*(($AO1866-1)*3+$AP1866)-ROW())/12+5):INDIRECT("AF"&amp;(ROW()+12*(($AO1866-1)*3+$AP1866)-ROW())/12+5),AT1866)</f>
        <v>0</v>
      </c>
      <c r="AV1866" s="304">
        <f ca="1">IF(AND(AR1866+AT1866&gt;0,AS1866+AU1866&gt;0),COUNTIF(AV$6:AV1865,"&gt;0")+1,0)</f>
        <v>0</v>
      </c>
    </row>
    <row r="1867" spans="41:48" x14ac:dyDescent="0.15">
      <c r="AO1867" s="304">
        <v>52</v>
      </c>
      <c r="AP1867" s="304">
        <v>3</v>
      </c>
      <c r="AQ1867" s="304">
        <v>2</v>
      </c>
      <c r="AR1867" s="306">
        <f ca="1">IF($AQ1867=1,IF(INDIRECT(ADDRESS(($AO1867-1)*3+$AP1867+5,$AQ1867+7))="",0,INDIRECT(ADDRESS(($AO1867-1)*3+$AP1867+5,$AQ1867+7))),IF(INDIRECT(ADDRESS(($AO1867-1)*3+$AP1867+5,$AQ1867+7))="",0,IF(COUNTIF(INDIRECT(ADDRESS(($AO1867-1)*36+($AP1867-1)*12+6,COLUMN())):INDIRECT(ADDRESS(($AO1867-1)*36+($AP1867-1)*12+$AQ1867+4,COLUMN())),INDIRECT(ADDRESS(($AO1867-1)*3+$AP1867+5,$AQ1867+7)))&gt;=1,0,INDIRECT(ADDRESS(($AO1867-1)*3+$AP1867+5,$AQ1867+7)))))</f>
        <v>0</v>
      </c>
      <c r="AS1867" s="304">
        <f ca="1">COUNTIF(INDIRECT("H"&amp;(ROW()+12*(($AO1867-1)*3+$AP1867)-ROW())/12+5):INDIRECT("S"&amp;(ROW()+12*(($AO1867-1)*3+$AP1867)-ROW())/12+5),AR1867)</f>
        <v>0</v>
      </c>
      <c r="AT1867" s="306">
        <f ca="1">IF($AQ1867=1,IF(INDIRECT(ADDRESS(($AO1867-1)*3+$AP1867+5,$AQ1867+20))="",0,INDIRECT(ADDRESS(($AO1867-1)*3+$AP1867+5,$AQ1867+20))),IF(INDIRECT(ADDRESS(($AO1867-1)*3+$AP1867+5,$AQ1867+20))="",0,IF(COUNTIF(INDIRECT(ADDRESS(($AO1867-1)*36+($AP1867-1)*12+6,COLUMN())):INDIRECT(ADDRESS(($AO1867-1)*36+($AP1867-1)*12+$AQ1867+4,COLUMN())),INDIRECT(ADDRESS(($AO1867-1)*3+$AP1867+5,$AQ1867+20)))&gt;=1,0,INDIRECT(ADDRESS(($AO1867-1)*3+$AP1867+5,$AQ1867+20)))))</f>
        <v>0</v>
      </c>
      <c r="AU1867" s="304">
        <f ca="1">COUNTIF(INDIRECT("U"&amp;(ROW()+12*(($AO1867-1)*3+$AP1867)-ROW())/12+5):INDIRECT("AF"&amp;(ROW()+12*(($AO1867-1)*3+$AP1867)-ROW())/12+5),AT1867)</f>
        <v>0</v>
      </c>
      <c r="AV1867" s="304">
        <f ca="1">IF(AND(AR1867+AT1867&gt;0,AS1867+AU1867&gt;0),COUNTIF(AV$6:AV1866,"&gt;0")+1,0)</f>
        <v>0</v>
      </c>
    </row>
    <row r="1868" spans="41:48" x14ac:dyDescent="0.15">
      <c r="AO1868" s="304">
        <v>52</v>
      </c>
      <c r="AP1868" s="304">
        <v>3</v>
      </c>
      <c r="AQ1868" s="304">
        <v>3</v>
      </c>
      <c r="AR1868" s="306">
        <f ca="1">IF($AQ1868=1,IF(INDIRECT(ADDRESS(($AO1868-1)*3+$AP1868+5,$AQ1868+7))="",0,INDIRECT(ADDRESS(($AO1868-1)*3+$AP1868+5,$AQ1868+7))),IF(INDIRECT(ADDRESS(($AO1868-1)*3+$AP1868+5,$AQ1868+7))="",0,IF(COUNTIF(INDIRECT(ADDRESS(($AO1868-1)*36+($AP1868-1)*12+6,COLUMN())):INDIRECT(ADDRESS(($AO1868-1)*36+($AP1868-1)*12+$AQ1868+4,COLUMN())),INDIRECT(ADDRESS(($AO1868-1)*3+$AP1868+5,$AQ1868+7)))&gt;=1,0,INDIRECT(ADDRESS(($AO1868-1)*3+$AP1868+5,$AQ1868+7)))))</f>
        <v>0</v>
      </c>
      <c r="AS1868" s="304">
        <f ca="1">COUNTIF(INDIRECT("H"&amp;(ROW()+12*(($AO1868-1)*3+$AP1868)-ROW())/12+5):INDIRECT("S"&amp;(ROW()+12*(($AO1868-1)*3+$AP1868)-ROW())/12+5),AR1868)</f>
        <v>0</v>
      </c>
      <c r="AT1868" s="306">
        <f ca="1">IF($AQ1868=1,IF(INDIRECT(ADDRESS(($AO1868-1)*3+$AP1868+5,$AQ1868+20))="",0,INDIRECT(ADDRESS(($AO1868-1)*3+$AP1868+5,$AQ1868+20))),IF(INDIRECT(ADDRESS(($AO1868-1)*3+$AP1868+5,$AQ1868+20))="",0,IF(COUNTIF(INDIRECT(ADDRESS(($AO1868-1)*36+($AP1868-1)*12+6,COLUMN())):INDIRECT(ADDRESS(($AO1868-1)*36+($AP1868-1)*12+$AQ1868+4,COLUMN())),INDIRECT(ADDRESS(($AO1868-1)*3+$AP1868+5,$AQ1868+20)))&gt;=1,0,INDIRECT(ADDRESS(($AO1868-1)*3+$AP1868+5,$AQ1868+20)))))</f>
        <v>0</v>
      </c>
      <c r="AU1868" s="304">
        <f ca="1">COUNTIF(INDIRECT("U"&amp;(ROW()+12*(($AO1868-1)*3+$AP1868)-ROW())/12+5):INDIRECT("AF"&amp;(ROW()+12*(($AO1868-1)*3+$AP1868)-ROW())/12+5),AT1868)</f>
        <v>0</v>
      </c>
      <c r="AV1868" s="304">
        <f ca="1">IF(AND(AR1868+AT1868&gt;0,AS1868+AU1868&gt;0),COUNTIF(AV$6:AV1867,"&gt;0")+1,0)</f>
        <v>0</v>
      </c>
    </row>
    <row r="1869" spans="41:48" x14ac:dyDescent="0.15">
      <c r="AO1869" s="304">
        <v>52</v>
      </c>
      <c r="AP1869" s="304">
        <v>3</v>
      </c>
      <c r="AQ1869" s="304">
        <v>4</v>
      </c>
      <c r="AR1869" s="306">
        <f ca="1">IF($AQ1869=1,IF(INDIRECT(ADDRESS(($AO1869-1)*3+$AP1869+5,$AQ1869+7))="",0,INDIRECT(ADDRESS(($AO1869-1)*3+$AP1869+5,$AQ1869+7))),IF(INDIRECT(ADDRESS(($AO1869-1)*3+$AP1869+5,$AQ1869+7))="",0,IF(COUNTIF(INDIRECT(ADDRESS(($AO1869-1)*36+($AP1869-1)*12+6,COLUMN())):INDIRECT(ADDRESS(($AO1869-1)*36+($AP1869-1)*12+$AQ1869+4,COLUMN())),INDIRECT(ADDRESS(($AO1869-1)*3+$AP1869+5,$AQ1869+7)))&gt;=1,0,INDIRECT(ADDRESS(($AO1869-1)*3+$AP1869+5,$AQ1869+7)))))</f>
        <v>0</v>
      </c>
      <c r="AS1869" s="304">
        <f ca="1">COUNTIF(INDIRECT("H"&amp;(ROW()+12*(($AO1869-1)*3+$AP1869)-ROW())/12+5):INDIRECT("S"&amp;(ROW()+12*(($AO1869-1)*3+$AP1869)-ROW())/12+5),AR1869)</f>
        <v>0</v>
      </c>
      <c r="AT1869" s="306">
        <f ca="1">IF($AQ1869=1,IF(INDIRECT(ADDRESS(($AO1869-1)*3+$AP1869+5,$AQ1869+20))="",0,INDIRECT(ADDRESS(($AO1869-1)*3+$AP1869+5,$AQ1869+20))),IF(INDIRECT(ADDRESS(($AO1869-1)*3+$AP1869+5,$AQ1869+20))="",0,IF(COUNTIF(INDIRECT(ADDRESS(($AO1869-1)*36+($AP1869-1)*12+6,COLUMN())):INDIRECT(ADDRESS(($AO1869-1)*36+($AP1869-1)*12+$AQ1869+4,COLUMN())),INDIRECT(ADDRESS(($AO1869-1)*3+$AP1869+5,$AQ1869+20)))&gt;=1,0,INDIRECT(ADDRESS(($AO1869-1)*3+$AP1869+5,$AQ1869+20)))))</f>
        <v>0</v>
      </c>
      <c r="AU1869" s="304">
        <f ca="1">COUNTIF(INDIRECT("U"&amp;(ROW()+12*(($AO1869-1)*3+$AP1869)-ROW())/12+5):INDIRECT("AF"&amp;(ROW()+12*(($AO1869-1)*3+$AP1869)-ROW())/12+5),AT1869)</f>
        <v>0</v>
      </c>
      <c r="AV1869" s="304">
        <f ca="1">IF(AND(AR1869+AT1869&gt;0,AS1869+AU1869&gt;0),COUNTIF(AV$6:AV1868,"&gt;0")+1,0)</f>
        <v>0</v>
      </c>
    </row>
    <row r="1870" spans="41:48" x14ac:dyDescent="0.15">
      <c r="AO1870" s="304">
        <v>52</v>
      </c>
      <c r="AP1870" s="304">
        <v>3</v>
      </c>
      <c r="AQ1870" s="304">
        <v>5</v>
      </c>
      <c r="AR1870" s="306">
        <f ca="1">IF($AQ1870=1,IF(INDIRECT(ADDRESS(($AO1870-1)*3+$AP1870+5,$AQ1870+7))="",0,INDIRECT(ADDRESS(($AO1870-1)*3+$AP1870+5,$AQ1870+7))),IF(INDIRECT(ADDRESS(($AO1870-1)*3+$AP1870+5,$AQ1870+7))="",0,IF(COUNTIF(INDIRECT(ADDRESS(($AO1870-1)*36+($AP1870-1)*12+6,COLUMN())):INDIRECT(ADDRESS(($AO1870-1)*36+($AP1870-1)*12+$AQ1870+4,COLUMN())),INDIRECT(ADDRESS(($AO1870-1)*3+$AP1870+5,$AQ1870+7)))&gt;=1,0,INDIRECT(ADDRESS(($AO1870-1)*3+$AP1870+5,$AQ1870+7)))))</f>
        <v>0</v>
      </c>
      <c r="AS1870" s="304">
        <f ca="1">COUNTIF(INDIRECT("H"&amp;(ROW()+12*(($AO1870-1)*3+$AP1870)-ROW())/12+5):INDIRECT("S"&amp;(ROW()+12*(($AO1870-1)*3+$AP1870)-ROW())/12+5),AR1870)</f>
        <v>0</v>
      </c>
      <c r="AT1870" s="306">
        <f ca="1">IF($AQ1870=1,IF(INDIRECT(ADDRESS(($AO1870-1)*3+$AP1870+5,$AQ1870+20))="",0,INDIRECT(ADDRESS(($AO1870-1)*3+$AP1870+5,$AQ1870+20))),IF(INDIRECT(ADDRESS(($AO1870-1)*3+$AP1870+5,$AQ1870+20))="",0,IF(COUNTIF(INDIRECT(ADDRESS(($AO1870-1)*36+($AP1870-1)*12+6,COLUMN())):INDIRECT(ADDRESS(($AO1870-1)*36+($AP1870-1)*12+$AQ1870+4,COLUMN())),INDIRECT(ADDRESS(($AO1870-1)*3+$AP1870+5,$AQ1870+20)))&gt;=1,0,INDIRECT(ADDRESS(($AO1870-1)*3+$AP1870+5,$AQ1870+20)))))</f>
        <v>0</v>
      </c>
      <c r="AU1870" s="304">
        <f ca="1">COUNTIF(INDIRECT("U"&amp;(ROW()+12*(($AO1870-1)*3+$AP1870)-ROW())/12+5):INDIRECT("AF"&amp;(ROW()+12*(($AO1870-1)*3+$AP1870)-ROW())/12+5),AT1870)</f>
        <v>0</v>
      </c>
      <c r="AV1870" s="304">
        <f ca="1">IF(AND(AR1870+AT1870&gt;0,AS1870+AU1870&gt;0),COUNTIF(AV$6:AV1869,"&gt;0")+1,0)</f>
        <v>0</v>
      </c>
    </row>
    <row r="1871" spans="41:48" x14ac:dyDescent="0.15">
      <c r="AO1871" s="304">
        <v>52</v>
      </c>
      <c r="AP1871" s="304">
        <v>3</v>
      </c>
      <c r="AQ1871" s="304">
        <v>6</v>
      </c>
      <c r="AR1871" s="306">
        <f ca="1">IF($AQ1871=1,IF(INDIRECT(ADDRESS(($AO1871-1)*3+$AP1871+5,$AQ1871+7))="",0,INDIRECT(ADDRESS(($AO1871-1)*3+$AP1871+5,$AQ1871+7))),IF(INDIRECT(ADDRESS(($AO1871-1)*3+$AP1871+5,$AQ1871+7))="",0,IF(COUNTIF(INDIRECT(ADDRESS(($AO1871-1)*36+($AP1871-1)*12+6,COLUMN())):INDIRECT(ADDRESS(($AO1871-1)*36+($AP1871-1)*12+$AQ1871+4,COLUMN())),INDIRECT(ADDRESS(($AO1871-1)*3+$AP1871+5,$AQ1871+7)))&gt;=1,0,INDIRECT(ADDRESS(($AO1871-1)*3+$AP1871+5,$AQ1871+7)))))</f>
        <v>0</v>
      </c>
      <c r="AS1871" s="304">
        <f ca="1">COUNTIF(INDIRECT("H"&amp;(ROW()+12*(($AO1871-1)*3+$AP1871)-ROW())/12+5):INDIRECT("S"&amp;(ROW()+12*(($AO1871-1)*3+$AP1871)-ROW())/12+5),AR1871)</f>
        <v>0</v>
      </c>
      <c r="AT1871" s="306">
        <f ca="1">IF($AQ1871=1,IF(INDIRECT(ADDRESS(($AO1871-1)*3+$AP1871+5,$AQ1871+20))="",0,INDIRECT(ADDRESS(($AO1871-1)*3+$AP1871+5,$AQ1871+20))),IF(INDIRECT(ADDRESS(($AO1871-1)*3+$AP1871+5,$AQ1871+20))="",0,IF(COUNTIF(INDIRECT(ADDRESS(($AO1871-1)*36+($AP1871-1)*12+6,COLUMN())):INDIRECT(ADDRESS(($AO1871-1)*36+($AP1871-1)*12+$AQ1871+4,COLUMN())),INDIRECT(ADDRESS(($AO1871-1)*3+$AP1871+5,$AQ1871+20)))&gt;=1,0,INDIRECT(ADDRESS(($AO1871-1)*3+$AP1871+5,$AQ1871+20)))))</f>
        <v>0</v>
      </c>
      <c r="AU1871" s="304">
        <f ca="1">COUNTIF(INDIRECT("U"&amp;(ROW()+12*(($AO1871-1)*3+$AP1871)-ROW())/12+5):INDIRECT("AF"&amp;(ROW()+12*(($AO1871-1)*3+$AP1871)-ROW())/12+5),AT1871)</f>
        <v>0</v>
      </c>
      <c r="AV1871" s="304">
        <f ca="1">IF(AND(AR1871+AT1871&gt;0,AS1871+AU1871&gt;0),COUNTIF(AV$6:AV1870,"&gt;0")+1,0)</f>
        <v>0</v>
      </c>
    </row>
    <row r="1872" spans="41:48" x14ac:dyDescent="0.15">
      <c r="AO1872" s="304">
        <v>52</v>
      </c>
      <c r="AP1872" s="304">
        <v>3</v>
      </c>
      <c r="AQ1872" s="304">
        <v>7</v>
      </c>
      <c r="AR1872" s="306">
        <f ca="1">IF($AQ1872=1,IF(INDIRECT(ADDRESS(($AO1872-1)*3+$AP1872+5,$AQ1872+7))="",0,INDIRECT(ADDRESS(($AO1872-1)*3+$AP1872+5,$AQ1872+7))),IF(INDIRECT(ADDRESS(($AO1872-1)*3+$AP1872+5,$AQ1872+7))="",0,IF(COUNTIF(INDIRECT(ADDRESS(($AO1872-1)*36+($AP1872-1)*12+6,COLUMN())):INDIRECT(ADDRESS(($AO1872-1)*36+($AP1872-1)*12+$AQ1872+4,COLUMN())),INDIRECT(ADDRESS(($AO1872-1)*3+$AP1872+5,$AQ1872+7)))&gt;=1,0,INDIRECT(ADDRESS(($AO1872-1)*3+$AP1872+5,$AQ1872+7)))))</f>
        <v>0</v>
      </c>
      <c r="AS1872" s="304">
        <f ca="1">COUNTIF(INDIRECT("H"&amp;(ROW()+12*(($AO1872-1)*3+$AP1872)-ROW())/12+5):INDIRECT("S"&amp;(ROW()+12*(($AO1872-1)*3+$AP1872)-ROW())/12+5),AR1872)</f>
        <v>0</v>
      </c>
      <c r="AT1872" s="306">
        <f ca="1">IF($AQ1872=1,IF(INDIRECT(ADDRESS(($AO1872-1)*3+$AP1872+5,$AQ1872+20))="",0,INDIRECT(ADDRESS(($AO1872-1)*3+$AP1872+5,$AQ1872+20))),IF(INDIRECT(ADDRESS(($AO1872-1)*3+$AP1872+5,$AQ1872+20))="",0,IF(COUNTIF(INDIRECT(ADDRESS(($AO1872-1)*36+($AP1872-1)*12+6,COLUMN())):INDIRECT(ADDRESS(($AO1872-1)*36+($AP1872-1)*12+$AQ1872+4,COLUMN())),INDIRECT(ADDRESS(($AO1872-1)*3+$AP1872+5,$AQ1872+20)))&gt;=1,0,INDIRECT(ADDRESS(($AO1872-1)*3+$AP1872+5,$AQ1872+20)))))</f>
        <v>0</v>
      </c>
      <c r="AU1872" s="304">
        <f ca="1">COUNTIF(INDIRECT("U"&amp;(ROW()+12*(($AO1872-1)*3+$AP1872)-ROW())/12+5):INDIRECT("AF"&amp;(ROW()+12*(($AO1872-1)*3+$AP1872)-ROW())/12+5),AT1872)</f>
        <v>0</v>
      </c>
      <c r="AV1872" s="304">
        <f ca="1">IF(AND(AR1872+AT1872&gt;0,AS1872+AU1872&gt;0),COUNTIF(AV$6:AV1871,"&gt;0")+1,0)</f>
        <v>0</v>
      </c>
    </row>
    <row r="1873" spans="41:48" x14ac:dyDescent="0.15">
      <c r="AO1873" s="304">
        <v>52</v>
      </c>
      <c r="AP1873" s="304">
        <v>3</v>
      </c>
      <c r="AQ1873" s="304">
        <v>8</v>
      </c>
      <c r="AR1873" s="306">
        <f ca="1">IF($AQ1873=1,IF(INDIRECT(ADDRESS(($AO1873-1)*3+$AP1873+5,$AQ1873+7))="",0,INDIRECT(ADDRESS(($AO1873-1)*3+$AP1873+5,$AQ1873+7))),IF(INDIRECT(ADDRESS(($AO1873-1)*3+$AP1873+5,$AQ1873+7))="",0,IF(COUNTIF(INDIRECT(ADDRESS(($AO1873-1)*36+($AP1873-1)*12+6,COLUMN())):INDIRECT(ADDRESS(($AO1873-1)*36+($AP1873-1)*12+$AQ1873+4,COLUMN())),INDIRECT(ADDRESS(($AO1873-1)*3+$AP1873+5,$AQ1873+7)))&gt;=1,0,INDIRECT(ADDRESS(($AO1873-1)*3+$AP1873+5,$AQ1873+7)))))</f>
        <v>0</v>
      </c>
      <c r="AS1873" s="304">
        <f ca="1">COUNTIF(INDIRECT("H"&amp;(ROW()+12*(($AO1873-1)*3+$AP1873)-ROW())/12+5):INDIRECT("S"&amp;(ROW()+12*(($AO1873-1)*3+$AP1873)-ROW())/12+5),AR1873)</f>
        <v>0</v>
      </c>
      <c r="AT1873" s="306">
        <f ca="1">IF($AQ1873=1,IF(INDIRECT(ADDRESS(($AO1873-1)*3+$AP1873+5,$AQ1873+20))="",0,INDIRECT(ADDRESS(($AO1873-1)*3+$AP1873+5,$AQ1873+20))),IF(INDIRECT(ADDRESS(($AO1873-1)*3+$AP1873+5,$AQ1873+20))="",0,IF(COUNTIF(INDIRECT(ADDRESS(($AO1873-1)*36+($AP1873-1)*12+6,COLUMN())):INDIRECT(ADDRESS(($AO1873-1)*36+($AP1873-1)*12+$AQ1873+4,COLUMN())),INDIRECT(ADDRESS(($AO1873-1)*3+$AP1873+5,$AQ1873+20)))&gt;=1,0,INDIRECT(ADDRESS(($AO1873-1)*3+$AP1873+5,$AQ1873+20)))))</f>
        <v>0</v>
      </c>
      <c r="AU1873" s="304">
        <f ca="1">COUNTIF(INDIRECT("U"&amp;(ROW()+12*(($AO1873-1)*3+$AP1873)-ROW())/12+5):INDIRECT("AF"&amp;(ROW()+12*(($AO1873-1)*3+$AP1873)-ROW())/12+5),AT1873)</f>
        <v>0</v>
      </c>
      <c r="AV1873" s="304">
        <f ca="1">IF(AND(AR1873+AT1873&gt;0,AS1873+AU1873&gt;0),COUNTIF(AV$6:AV1872,"&gt;0")+1,0)</f>
        <v>0</v>
      </c>
    </row>
    <row r="1874" spans="41:48" x14ac:dyDescent="0.15">
      <c r="AO1874" s="304">
        <v>52</v>
      </c>
      <c r="AP1874" s="304">
        <v>3</v>
      </c>
      <c r="AQ1874" s="304">
        <v>9</v>
      </c>
      <c r="AR1874" s="306">
        <f ca="1">IF($AQ1874=1,IF(INDIRECT(ADDRESS(($AO1874-1)*3+$AP1874+5,$AQ1874+7))="",0,INDIRECT(ADDRESS(($AO1874-1)*3+$AP1874+5,$AQ1874+7))),IF(INDIRECT(ADDRESS(($AO1874-1)*3+$AP1874+5,$AQ1874+7))="",0,IF(COUNTIF(INDIRECT(ADDRESS(($AO1874-1)*36+($AP1874-1)*12+6,COLUMN())):INDIRECT(ADDRESS(($AO1874-1)*36+($AP1874-1)*12+$AQ1874+4,COLUMN())),INDIRECT(ADDRESS(($AO1874-1)*3+$AP1874+5,$AQ1874+7)))&gt;=1,0,INDIRECT(ADDRESS(($AO1874-1)*3+$AP1874+5,$AQ1874+7)))))</f>
        <v>0</v>
      </c>
      <c r="AS1874" s="304">
        <f ca="1">COUNTIF(INDIRECT("H"&amp;(ROW()+12*(($AO1874-1)*3+$AP1874)-ROW())/12+5):INDIRECT("S"&amp;(ROW()+12*(($AO1874-1)*3+$AP1874)-ROW())/12+5),AR1874)</f>
        <v>0</v>
      </c>
      <c r="AT1874" s="306">
        <f ca="1">IF($AQ1874=1,IF(INDIRECT(ADDRESS(($AO1874-1)*3+$AP1874+5,$AQ1874+20))="",0,INDIRECT(ADDRESS(($AO1874-1)*3+$AP1874+5,$AQ1874+20))),IF(INDIRECT(ADDRESS(($AO1874-1)*3+$AP1874+5,$AQ1874+20))="",0,IF(COUNTIF(INDIRECT(ADDRESS(($AO1874-1)*36+($AP1874-1)*12+6,COLUMN())):INDIRECT(ADDRESS(($AO1874-1)*36+($AP1874-1)*12+$AQ1874+4,COLUMN())),INDIRECT(ADDRESS(($AO1874-1)*3+$AP1874+5,$AQ1874+20)))&gt;=1,0,INDIRECT(ADDRESS(($AO1874-1)*3+$AP1874+5,$AQ1874+20)))))</f>
        <v>0</v>
      </c>
      <c r="AU1874" s="304">
        <f ca="1">COUNTIF(INDIRECT("U"&amp;(ROW()+12*(($AO1874-1)*3+$AP1874)-ROW())/12+5):INDIRECT("AF"&amp;(ROW()+12*(($AO1874-1)*3+$AP1874)-ROW())/12+5),AT1874)</f>
        <v>0</v>
      </c>
      <c r="AV1874" s="304">
        <f ca="1">IF(AND(AR1874+AT1874&gt;0,AS1874+AU1874&gt;0),COUNTIF(AV$6:AV1873,"&gt;0")+1,0)</f>
        <v>0</v>
      </c>
    </row>
    <row r="1875" spans="41:48" x14ac:dyDescent="0.15">
      <c r="AO1875" s="304">
        <v>52</v>
      </c>
      <c r="AP1875" s="304">
        <v>3</v>
      </c>
      <c r="AQ1875" s="304">
        <v>10</v>
      </c>
      <c r="AR1875" s="306">
        <f ca="1">IF($AQ1875=1,IF(INDIRECT(ADDRESS(($AO1875-1)*3+$AP1875+5,$AQ1875+7))="",0,INDIRECT(ADDRESS(($AO1875-1)*3+$AP1875+5,$AQ1875+7))),IF(INDIRECT(ADDRESS(($AO1875-1)*3+$AP1875+5,$AQ1875+7))="",0,IF(COUNTIF(INDIRECT(ADDRESS(($AO1875-1)*36+($AP1875-1)*12+6,COLUMN())):INDIRECT(ADDRESS(($AO1875-1)*36+($AP1875-1)*12+$AQ1875+4,COLUMN())),INDIRECT(ADDRESS(($AO1875-1)*3+$AP1875+5,$AQ1875+7)))&gt;=1,0,INDIRECT(ADDRESS(($AO1875-1)*3+$AP1875+5,$AQ1875+7)))))</f>
        <v>0</v>
      </c>
      <c r="AS1875" s="304">
        <f ca="1">COUNTIF(INDIRECT("H"&amp;(ROW()+12*(($AO1875-1)*3+$AP1875)-ROW())/12+5):INDIRECT("S"&amp;(ROW()+12*(($AO1875-1)*3+$AP1875)-ROW())/12+5),AR1875)</f>
        <v>0</v>
      </c>
      <c r="AT1875" s="306">
        <f ca="1">IF($AQ1875=1,IF(INDIRECT(ADDRESS(($AO1875-1)*3+$AP1875+5,$AQ1875+20))="",0,INDIRECT(ADDRESS(($AO1875-1)*3+$AP1875+5,$AQ1875+20))),IF(INDIRECT(ADDRESS(($AO1875-1)*3+$AP1875+5,$AQ1875+20))="",0,IF(COUNTIF(INDIRECT(ADDRESS(($AO1875-1)*36+($AP1875-1)*12+6,COLUMN())):INDIRECT(ADDRESS(($AO1875-1)*36+($AP1875-1)*12+$AQ1875+4,COLUMN())),INDIRECT(ADDRESS(($AO1875-1)*3+$AP1875+5,$AQ1875+20)))&gt;=1,0,INDIRECT(ADDRESS(($AO1875-1)*3+$AP1875+5,$AQ1875+20)))))</f>
        <v>0</v>
      </c>
      <c r="AU1875" s="304">
        <f ca="1">COUNTIF(INDIRECT("U"&amp;(ROW()+12*(($AO1875-1)*3+$AP1875)-ROW())/12+5):INDIRECT("AF"&amp;(ROW()+12*(($AO1875-1)*3+$AP1875)-ROW())/12+5),AT1875)</f>
        <v>0</v>
      </c>
      <c r="AV1875" s="304">
        <f ca="1">IF(AND(AR1875+AT1875&gt;0,AS1875+AU1875&gt;0),COUNTIF(AV$6:AV1874,"&gt;0")+1,0)</f>
        <v>0</v>
      </c>
    </row>
    <row r="1876" spans="41:48" x14ac:dyDescent="0.15">
      <c r="AO1876" s="304">
        <v>52</v>
      </c>
      <c r="AP1876" s="304">
        <v>3</v>
      </c>
      <c r="AQ1876" s="304">
        <v>11</v>
      </c>
      <c r="AR1876" s="306">
        <f ca="1">IF($AQ1876=1,IF(INDIRECT(ADDRESS(($AO1876-1)*3+$AP1876+5,$AQ1876+7))="",0,INDIRECT(ADDRESS(($AO1876-1)*3+$AP1876+5,$AQ1876+7))),IF(INDIRECT(ADDRESS(($AO1876-1)*3+$AP1876+5,$AQ1876+7))="",0,IF(COUNTIF(INDIRECT(ADDRESS(($AO1876-1)*36+($AP1876-1)*12+6,COLUMN())):INDIRECT(ADDRESS(($AO1876-1)*36+($AP1876-1)*12+$AQ1876+4,COLUMN())),INDIRECT(ADDRESS(($AO1876-1)*3+$AP1876+5,$AQ1876+7)))&gt;=1,0,INDIRECT(ADDRESS(($AO1876-1)*3+$AP1876+5,$AQ1876+7)))))</f>
        <v>0</v>
      </c>
      <c r="AS1876" s="304">
        <f ca="1">COUNTIF(INDIRECT("H"&amp;(ROW()+12*(($AO1876-1)*3+$AP1876)-ROW())/12+5):INDIRECT("S"&amp;(ROW()+12*(($AO1876-1)*3+$AP1876)-ROW())/12+5),AR1876)</f>
        <v>0</v>
      </c>
      <c r="AT1876" s="306">
        <f ca="1">IF($AQ1876=1,IF(INDIRECT(ADDRESS(($AO1876-1)*3+$AP1876+5,$AQ1876+20))="",0,INDIRECT(ADDRESS(($AO1876-1)*3+$AP1876+5,$AQ1876+20))),IF(INDIRECT(ADDRESS(($AO1876-1)*3+$AP1876+5,$AQ1876+20))="",0,IF(COUNTIF(INDIRECT(ADDRESS(($AO1876-1)*36+($AP1876-1)*12+6,COLUMN())):INDIRECT(ADDRESS(($AO1876-1)*36+($AP1876-1)*12+$AQ1876+4,COLUMN())),INDIRECT(ADDRESS(($AO1876-1)*3+$AP1876+5,$AQ1876+20)))&gt;=1,0,INDIRECT(ADDRESS(($AO1876-1)*3+$AP1876+5,$AQ1876+20)))))</f>
        <v>0</v>
      </c>
      <c r="AU1876" s="304">
        <f ca="1">COUNTIF(INDIRECT("U"&amp;(ROW()+12*(($AO1876-1)*3+$AP1876)-ROW())/12+5):INDIRECT("AF"&amp;(ROW()+12*(($AO1876-1)*3+$AP1876)-ROW())/12+5),AT1876)</f>
        <v>0</v>
      </c>
      <c r="AV1876" s="304">
        <f ca="1">IF(AND(AR1876+AT1876&gt;0,AS1876+AU1876&gt;0),COUNTIF(AV$6:AV1875,"&gt;0")+1,0)</f>
        <v>0</v>
      </c>
    </row>
    <row r="1877" spans="41:48" x14ac:dyDescent="0.15">
      <c r="AO1877" s="304">
        <v>52</v>
      </c>
      <c r="AP1877" s="304">
        <v>3</v>
      </c>
      <c r="AQ1877" s="304">
        <v>12</v>
      </c>
      <c r="AR1877" s="306">
        <f ca="1">IF($AQ1877=1,IF(INDIRECT(ADDRESS(($AO1877-1)*3+$AP1877+5,$AQ1877+7))="",0,INDIRECT(ADDRESS(($AO1877-1)*3+$AP1877+5,$AQ1877+7))),IF(INDIRECT(ADDRESS(($AO1877-1)*3+$AP1877+5,$AQ1877+7))="",0,IF(COUNTIF(INDIRECT(ADDRESS(($AO1877-1)*36+($AP1877-1)*12+6,COLUMN())):INDIRECT(ADDRESS(($AO1877-1)*36+($AP1877-1)*12+$AQ1877+4,COLUMN())),INDIRECT(ADDRESS(($AO1877-1)*3+$AP1877+5,$AQ1877+7)))&gt;=1,0,INDIRECT(ADDRESS(($AO1877-1)*3+$AP1877+5,$AQ1877+7)))))</f>
        <v>0</v>
      </c>
      <c r="AS1877" s="304">
        <f ca="1">COUNTIF(INDIRECT("H"&amp;(ROW()+12*(($AO1877-1)*3+$AP1877)-ROW())/12+5):INDIRECT("S"&amp;(ROW()+12*(($AO1877-1)*3+$AP1877)-ROW())/12+5),AR1877)</f>
        <v>0</v>
      </c>
      <c r="AT1877" s="306">
        <f ca="1">IF($AQ1877=1,IF(INDIRECT(ADDRESS(($AO1877-1)*3+$AP1877+5,$AQ1877+20))="",0,INDIRECT(ADDRESS(($AO1877-1)*3+$AP1877+5,$AQ1877+20))),IF(INDIRECT(ADDRESS(($AO1877-1)*3+$AP1877+5,$AQ1877+20))="",0,IF(COUNTIF(INDIRECT(ADDRESS(($AO1877-1)*36+($AP1877-1)*12+6,COLUMN())):INDIRECT(ADDRESS(($AO1877-1)*36+($AP1877-1)*12+$AQ1877+4,COLUMN())),INDIRECT(ADDRESS(($AO1877-1)*3+$AP1877+5,$AQ1877+20)))&gt;=1,0,INDIRECT(ADDRESS(($AO1877-1)*3+$AP1877+5,$AQ1877+20)))))</f>
        <v>0</v>
      </c>
      <c r="AU1877" s="304">
        <f ca="1">COUNTIF(INDIRECT("U"&amp;(ROW()+12*(($AO1877-1)*3+$AP1877)-ROW())/12+5):INDIRECT("AF"&amp;(ROW()+12*(($AO1877-1)*3+$AP1877)-ROW())/12+5),AT1877)</f>
        <v>0</v>
      </c>
      <c r="AV1877" s="304">
        <f ca="1">IF(AND(AR1877+AT1877&gt;0,AS1877+AU1877&gt;0),COUNTIF(AV$6:AV1876,"&gt;0")+1,0)</f>
        <v>0</v>
      </c>
    </row>
    <row r="1878" spans="41:48" x14ac:dyDescent="0.15">
      <c r="AO1878" s="304">
        <v>53</v>
      </c>
      <c r="AP1878" s="304">
        <v>1</v>
      </c>
      <c r="AQ1878" s="304">
        <v>1</v>
      </c>
      <c r="AR1878" s="306">
        <f ca="1">IF($AQ1878=1,IF(INDIRECT(ADDRESS(($AO1878-1)*3+$AP1878+5,$AQ1878+7))="",0,INDIRECT(ADDRESS(($AO1878-1)*3+$AP1878+5,$AQ1878+7))),IF(INDIRECT(ADDRESS(($AO1878-1)*3+$AP1878+5,$AQ1878+7))="",0,IF(COUNTIF(INDIRECT(ADDRESS(($AO1878-1)*36+($AP1878-1)*12+6,COLUMN())):INDIRECT(ADDRESS(($AO1878-1)*36+($AP1878-1)*12+$AQ1878+4,COLUMN())),INDIRECT(ADDRESS(($AO1878-1)*3+$AP1878+5,$AQ1878+7)))&gt;=1,0,INDIRECT(ADDRESS(($AO1878-1)*3+$AP1878+5,$AQ1878+7)))))</f>
        <v>0</v>
      </c>
      <c r="AS1878" s="304">
        <f ca="1">COUNTIF(INDIRECT("H"&amp;(ROW()+12*(($AO1878-1)*3+$AP1878)-ROW())/12+5):INDIRECT("S"&amp;(ROW()+12*(($AO1878-1)*3+$AP1878)-ROW())/12+5),AR1878)</f>
        <v>0</v>
      </c>
      <c r="AT1878" s="306">
        <f ca="1">IF($AQ1878=1,IF(INDIRECT(ADDRESS(($AO1878-1)*3+$AP1878+5,$AQ1878+20))="",0,INDIRECT(ADDRESS(($AO1878-1)*3+$AP1878+5,$AQ1878+20))),IF(INDIRECT(ADDRESS(($AO1878-1)*3+$AP1878+5,$AQ1878+20))="",0,IF(COUNTIF(INDIRECT(ADDRESS(($AO1878-1)*36+($AP1878-1)*12+6,COLUMN())):INDIRECT(ADDRESS(($AO1878-1)*36+($AP1878-1)*12+$AQ1878+4,COLUMN())),INDIRECT(ADDRESS(($AO1878-1)*3+$AP1878+5,$AQ1878+20)))&gt;=1,0,INDIRECT(ADDRESS(($AO1878-1)*3+$AP1878+5,$AQ1878+20)))))</f>
        <v>0</v>
      </c>
      <c r="AU1878" s="304">
        <f ca="1">COUNTIF(INDIRECT("U"&amp;(ROW()+12*(($AO1878-1)*3+$AP1878)-ROW())/12+5):INDIRECT("AF"&amp;(ROW()+12*(($AO1878-1)*3+$AP1878)-ROW())/12+5),AT1878)</f>
        <v>0</v>
      </c>
      <c r="AV1878" s="304">
        <f ca="1">IF(AND(AR1878+AT1878&gt;0,AS1878+AU1878&gt;0),COUNTIF(AV$6:AV1877,"&gt;0")+1,0)</f>
        <v>0</v>
      </c>
    </row>
    <row r="1879" spans="41:48" x14ac:dyDescent="0.15">
      <c r="AO1879" s="304">
        <v>53</v>
      </c>
      <c r="AP1879" s="304">
        <v>1</v>
      </c>
      <c r="AQ1879" s="304">
        <v>2</v>
      </c>
      <c r="AR1879" s="306">
        <f ca="1">IF($AQ1879=1,IF(INDIRECT(ADDRESS(($AO1879-1)*3+$AP1879+5,$AQ1879+7))="",0,INDIRECT(ADDRESS(($AO1879-1)*3+$AP1879+5,$AQ1879+7))),IF(INDIRECT(ADDRESS(($AO1879-1)*3+$AP1879+5,$AQ1879+7))="",0,IF(COUNTIF(INDIRECT(ADDRESS(($AO1879-1)*36+($AP1879-1)*12+6,COLUMN())):INDIRECT(ADDRESS(($AO1879-1)*36+($AP1879-1)*12+$AQ1879+4,COLUMN())),INDIRECT(ADDRESS(($AO1879-1)*3+$AP1879+5,$AQ1879+7)))&gt;=1,0,INDIRECT(ADDRESS(($AO1879-1)*3+$AP1879+5,$AQ1879+7)))))</f>
        <v>0</v>
      </c>
      <c r="AS1879" s="304">
        <f ca="1">COUNTIF(INDIRECT("H"&amp;(ROW()+12*(($AO1879-1)*3+$AP1879)-ROW())/12+5):INDIRECT("S"&amp;(ROW()+12*(($AO1879-1)*3+$AP1879)-ROW())/12+5),AR1879)</f>
        <v>0</v>
      </c>
      <c r="AT1879" s="306">
        <f ca="1">IF($AQ1879=1,IF(INDIRECT(ADDRESS(($AO1879-1)*3+$AP1879+5,$AQ1879+20))="",0,INDIRECT(ADDRESS(($AO1879-1)*3+$AP1879+5,$AQ1879+20))),IF(INDIRECT(ADDRESS(($AO1879-1)*3+$AP1879+5,$AQ1879+20))="",0,IF(COUNTIF(INDIRECT(ADDRESS(($AO1879-1)*36+($AP1879-1)*12+6,COLUMN())):INDIRECT(ADDRESS(($AO1879-1)*36+($AP1879-1)*12+$AQ1879+4,COLUMN())),INDIRECT(ADDRESS(($AO1879-1)*3+$AP1879+5,$AQ1879+20)))&gt;=1,0,INDIRECT(ADDRESS(($AO1879-1)*3+$AP1879+5,$AQ1879+20)))))</f>
        <v>0</v>
      </c>
      <c r="AU1879" s="304">
        <f ca="1">COUNTIF(INDIRECT("U"&amp;(ROW()+12*(($AO1879-1)*3+$AP1879)-ROW())/12+5):INDIRECT("AF"&amp;(ROW()+12*(($AO1879-1)*3+$AP1879)-ROW())/12+5),AT1879)</f>
        <v>0</v>
      </c>
      <c r="AV1879" s="304">
        <f ca="1">IF(AND(AR1879+AT1879&gt;0,AS1879+AU1879&gt;0),COUNTIF(AV$6:AV1878,"&gt;0")+1,0)</f>
        <v>0</v>
      </c>
    </row>
    <row r="1880" spans="41:48" x14ac:dyDescent="0.15">
      <c r="AO1880" s="304">
        <v>53</v>
      </c>
      <c r="AP1880" s="304">
        <v>1</v>
      </c>
      <c r="AQ1880" s="304">
        <v>3</v>
      </c>
      <c r="AR1880" s="306">
        <f ca="1">IF($AQ1880=1,IF(INDIRECT(ADDRESS(($AO1880-1)*3+$AP1880+5,$AQ1880+7))="",0,INDIRECT(ADDRESS(($AO1880-1)*3+$AP1880+5,$AQ1880+7))),IF(INDIRECT(ADDRESS(($AO1880-1)*3+$AP1880+5,$AQ1880+7))="",0,IF(COUNTIF(INDIRECT(ADDRESS(($AO1880-1)*36+($AP1880-1)*12+6,COLUMN())):INDIRECT(ADDRESS(($AO1880-1)*36+($AP1880-1)*12+$AQ1880+4,COLUMN())),INDIRECT(ADDRESS(($AO1880-1)*3+$AP1880+5,$AQ1880+7)))&gt;=1,0,INDIRECT(ADDRESS(($AO1880-1)*3+$AP1880+5,$AQ1880+7)))))</f>
        <v>0</v>
      </c>
      <c r="AS1880" s="304">
        <f ca="1">COUNTIF(INDIRECT("H"&amp;(ROW()+12*(($AO1880-1)*3+$AP1880)-ROW())/12+5):INDIRECT("S"&amp;(ROW()+12*(($AO1880-1)*3+$AP1880)-ROW())/12+5),AR1880)</f>
        <v>0</v>
      </c>
      <c r="AT1880" s="306">
        <f ca="1">IF($AQ1880=1,IF(INDIRECT(ADDRESS(($AO1880-1)*3+$AP1880+5,$AQ1880+20))="",0,INDIRECT(ADDRESS(($AO1880-1)*3+$AP1880+5,$AQ1880+20))),IF(INDIRECT(ADDRESS(($AO1880-1)*3+$AP1880+5,$AQ1880+20))="",0,IF(COUNTIF(INDIRECT(ADDRESS(($AO1880-1)*36+($AP1880-1)*12+6,COLUMN())):INDIRECT(ADDRESS(($AO1880-1)*36+($AP1880-1)*12+$AQ1880+4,COLUMN())),INDIRECT(ADDRESS(($AO1880-1)*3+$AP1880+5,$AQ1880+20)))&gt;=1,0,INDIRECT(ADDRESS(($AO1880-1)*3+$AP1880+5,$AQ1880+20)))))</f>
        <v>0</v>
      </c>
      <c r="AU1880" s="304">
        <f ca="1">COUNTIF(INDIRECT("U"&amp;(ROW()+12*(($AO1880-1)*3+$AP1880)-ROW())/12+5):INDIRECT("AF"&amp;(ROW()+12*(($AO1880-1)*3+$AP1880)-ROW())/12+5),AT1880)</f>
        <v>0</v>
      </c>
      <c r="AV1880" s="304">
        <f ca="1">IF(AND(AR1880+AT1880&gt;0,AS1880+AU1880&gt;0),COUNTIF(AV$6:AV1879,"&gt;0")+1,0)</f>
        <v>0</v>
      </c>
    </row>
    <row r="1881" spans="41:48" x14ac:dyDescent="0.15">
      <c r="AO1881" s="304">
        <v>53</v>
      </c>
      <c r="AP1881" s="304">
        <v>1</v>
      </c>
      <c r="AQ1881" s="304">
        <v>4</v>
      </c>
      <c r="AR1881" s="306">
        <f ca="1">IF($AQ1881=1,IF(INDIRECT(ADDRESS(($AO1881-1)*3+$AP1881+5,$AQ1881+7))="",0,INDIRECT(ADDRESS(($AO1881-1)*3+$AP1881+5,$AQ1881+7))),IF(INDIRECT(ADDRESS(($AO1881-1)*3+$AP1881+5,$AQ1881+7))="",0,IF(COUNTIF(INDIRECT(ADDRESS(($AO1881-1)*36+($AP1881-1)*12+6,COLUMN())):INDIRECT(ADDRESS(($AO1881-1)*36+($AP1881-1)*12+$AQ1881+4,COLUMN())),INDIRECT(ADDRESS(($AO1881-1)*3+$AP1881+5,$AQ1881+7)))&gt;=1,0,INDIRECT(ADDRESS(($AO1881-1)*3+$AP1881+5,$AQ1881+7)))))</f>
        <v>0</v>
      </c>
      <c r="AS1881" s="304">
        <f ca="1">COUNTIF(INDIRECT("H"&amp;(ROW()+12*(($AO1881-1)*3+$AP1881)-ROW())/12+5):INDIRECT("S"&amp;(ROW()+12*(($AO1881-1)*3+$AP1881)-ROW())/12+5),AR1881)</f>
        <v>0</v>
      </c>
      <c r="AT1881" s="306">
        <f ca="1">IF($AQ1881=1,IF(INDIRECT(ADDRESS(($AO1881-1)*3+$AP1881+5,$AQ1881+20))="",0,INDIRECT(ADDRESS(($AO1881-1)*3+$AP1881+5,$AQ1881+20))),IF(INDIRECT(ADDRESS(($AO1881-1)*3+$AP1881+5,$AQ1881+20))="",0,IF(COUNTIF(INDIRECT(ADDRESS(($AO1881-1)*36+($AP1881-1)*12+6,COLUMN())):INDIRECT(ADDRESS(($AO1881-1)*36+($AP1881-1)*12+$AQ1881+4,COLUMN())),INDIRECT(ADDRESS(($AO1881-1)*3+$AP1881+5,$AQ1881+20)))&gt;=1,0,INDIRECT(ADDRESS(($AO1881-1)*3+$AP1881+5,$AQ1881+20)))))</f>
        <v>0</v>
      </c>
      <c r="AU1881" s="304">
        <f ca="1">COUNTIF(INDIRECT("U"&amp;(ROW()+12*(($AO1881-1)*3+$AP1881)-ROW())/12+5):INDIRECT("AF"&amp;(ROW()+12*(($AO1881-1)*3+$AP1881)-ROW())/12+5),AT1881)</f>
        <v>0</v>
      </c>
      <c r="AV1881" s="304">
        <f ca="1">IF(AND(AR1881+AT1881&gt;0,AS1881+AU1881&gt;0),COUNTIF(AV$6:AV1880,"&gt;0")+1,0)</f>
        <v>0</v>
      </c>
    </row>
    <row r="1882" spans="41:48" x14ac:dyDescent="0.15">
      <c r="AO1882" s="304">
        <v>53</v>
      </c>
      <c r="AP1882" s="304">
        <v>1</v>
      </c>
      <c r="AQ1882" s="304">
        <v>5</v>
      </c>
      <c r="AR1882" s="306">
        <f ca="1">IF($AQ1882=1,IF(INDIRECT(ADDRESS(($AO1882-1)*3+$AP1882+5,$AQ1882+7))="",0,INDIRECT(ADDRESS(($AO1882-1)*3+$AP1882+5,$AQ1882+7))),IF(INDIRECT(ADDRESS(($AO1882-1)*3+$AP1882+5,$AQ1882+7))="",0,IF(COUNTIF(INDIRECT(ADDRESS(($AO1882-1)*36+($AP1882-1)*12+6,COLUMN())):INDIRECT(ADDRESS(($AO1882-1)*36+($AP1882-1)*12+$AQ1882+4,COLUMN())),INDIRECT(ADDRESS(($AO1882-1)*3+$AP1882+5,$AQ1882+7)))&gt;=1,0,INDIRECT(ADDRESS(($AO1882-1)*3+$AP1882+5,$AQ1882+7)))))</f>
        <v>0</v>
      </c>
      <c r="AS1882" s="304">
        <f ca="1">COUNTIF(INDIRECT("H"&amp;(ROW()+12*(($AO1882-1)*3+$AP1882)-ROW())/12+5):INDIRECT("S"&amp;(ROW()+12*(($AO1882-1)*3+$AP1882)-ROW())/12+5),AR1882)</f>
        <v>0</v>
      </c>
      <c r="AT1882" s="306">
        <f ca="1">IF($AQ1882=1,IF(INDIRECT(ADDRESS(($AO1882-1)*3+$AP1882+5,$AQ1882+20))="",0,INDIRECT(ADDRESS(($AO1882-1)*3+$AP1882+5,$AQ1882+20))),IF(INDIRECT(ADDRESS(($AO1882-1)*3+$AP1882+5,$AQ1882+20))="",0,IF(COUNTIF(INDIRECT(ADDRESS(($AO1882-1)*36+($AP1882-1)*12+6,COLUMN())):INDIRECT(ADDRESS(($AO1882-1)*36+($AP1882-1)*12+$AQ1882+4,COLUMN())),INDIRECT(ADDRESS(($AO1882-1)*3+$AP1882+5,$AQ1882+20)))&gt;=1,0,INDIRECT(ADDRESS(($AO1882-1)*3+$AP1882+5,$AQ1882+20)))))</f>
        <v>0</v>
      </c>
      <c r="AU1882" s="304">
        <f ca="1">COUNTIF(INDIRECT("U"&amp;(ROW()+12*(($AO1882-1)*3+$AP1882)-ROW())/12+5):INDIRECT("AF"&amp;(ROW()+12*(($AO1882-1)*3+$AP1882)-ROW())/12+5),AT1882)</f>
        <v>0</v>
      </c>
      <c r="AV1882" s="304">
        <f ca="1">IF(AND(AR1882+AT1882&gt;0,AS1882+AU1882&gt;0),COUNTIF(AV$6:AV1881,"&gt;0")+1,0)</f>
        <v>0</v>
      </c>
    </row>
    <row r="1883" spans="41:48" x14ac:dyDescent="0.15">
      <c r="AO1883" s="304">
        <v>53</v>
      </c>
      <c r="AP1883" s="304">
        <v>1</v>
      </c>
      <c r="AQ1883" s="304">
        <v>6</v>
      </c>
      <c r="AR1883" s="306">
        <f ca="1">IF($AQ1883=1,IF(INDIRECT(ADDRESS(($AO1883-1)*3+$AP1883+5,$AQ1883+7))="",0,INDIRECT(ADDRESS(($AO1883-1)*3+$AP1883+5,$AQ1883+7))),IF(INDIRECT(ADDRESS(($AO1883-1)*3+$AP1883+5,$AQ1883+7))="",0,IF(COUNTIF(INDIRECT(ADDRESS(($AO1883-1)*36+($AP1883-1)*12+6,COLUMN())):INDIRECT(ADDRESS(($AO1883-1)*36+($AP1883-1)*12+$AQ1883+4,COLUMN())),INDIRECT(ADDRESS(($AO1883-1)*3+$AP1883+5,$AQ1883+7)))&gt;=1,0,INDIRECT(ADDRESS(($AO1883-1)*3+$AP1883+5,$AQ1883+7)))))</f>
        <v>0</v>
      </c>
      <c r="AS1883" s="304">
        <f ca="1">COUNTIF(INDIRECT("H"&amp;(ROW()+12*(($AO1883-1)*3+$AP1883)-ROW())/12+5):INDIRECT("S"&amp;(ROW()+12*(($AO1883-1)*3+$AP1883)-ROW())/12+5),AR1883)</f>
        <v>0</v>
      </c>
      <c r="AT1883" s="306">
        <f ca="1">IF($AQ1883=1,IF(INDIRECT(ADDRESS(($AO1883-1)*3+$AP1883+5,$AQ1883+20))="",0,INDIRECT(ADDRESS(($AO1883-1)*3+$AP1883+5,$AQ1883+20))),IF(INDIRECT(ADDRESS(($AO1883-1)*3+$AP1883+5,$AQ1883+20))="",0,IF(COUNTIF(INDIRECT(ADDRESS(($AO1883-1)*36+($AP1883-1)*12+6,COLUMN())):INDIRECT(ADDRESS(($AO1883-1)*36+($AP1883-1)*12+$AQ1883+4,COLUMN())),INDIRECT(ADDRESS(($AO1883-1)*3+$AP1883+5,$AQ1883+20)))&gt;=1,0,INDIRECT(ADDRESS(($AO1883-1)*3+$AP1883+5,$AQ1883+20)))))</f>
        <v>0</v>
      </c>
      <c r="AU1883" s="304">
        <f ca="1">COUNTIF(INDIRECT("U"&amp;(ROW()+12*(($AO1883-1)*3+$AP1883)-ROW())/12+5):INDIRECT("AF"&amp;(ROW()+12*(($AO1883-1)*3+$AP1883)-ROW())/12+5),AT1883)</f>
        <v>0</v>
      </c>
      <c r="AV1883" s="304">
        <f ca="1">IF(AND(AR1883+AT1883&gt;0,AS1883+AU1883&gt;0),COUNTIF(AV$6:AV1882,"&gt;0")+1,0)</f>
        <v>0</v>
      </c>
    </row>
    <row r="1884" spans="41:48" x14ac:dyDescent="0.15">
      <c r="AO1884" s="304">
        <v>53</v>
      </c>
      <c r="AP1884" s="304">
        <v>1</v>
      </c>
      <c r="AQ1884" s="304">
        <v>7</v>
      </c>
      <c r="AR1884" s="306">
        <f ca="1">IF($AQ1884=1,IF(INDIRECT(ADDRESS(($AO1884-1)*3+$AP1884+5,$AQ1884+7))="",0,INDIRECT(ADDRESS(($AO1884-1)*3+$AP1884+5,$AQ1884+7))),IF(INDIRECT(ADDRESS(($AO1884-1)*3+$AP1884+5,$AQ1884+7))="",0,IF(COUNTIF(INDIRECT(ADDRESS(($AO1884-1)*36+($AP1884-1)*12+6,COLUMN())):INDIRECT(ADDRESS(($AO1884-1)*36+($AP1884-1)*12+$AQ1884+4,COLUMN())),INDIRECT(ADDRESS(($AO1884-1)*3+$AP1884+5,$AQ1884+7)))&gt;=1,0,INDIRECT(ADDRESS(($AO1884-1)*3+$AP1884+5,$AQ1884+7)))))</f>
        <v>0</v>
      </c>
      <c r="AS1884" s="304">
        <f ca="1">COUNTIF(INDIRECT("H"&amp;(ROW()+12*(($AO1884-1)*3+$AP1884)-ROW())/12+5):INDIRECT("S"&amp;(ROW()+12*(($AO1884-1)*3+$AP1884)-ROW())/12+5),AR1884)</f>
        <v>0</v>
      </c>
      <c r="AT1884" s="306">
        <f ca="1">IF($AQ1884=1,IF(INDIRECT(ADDRESS(($AO1884-1)*3+$AP1884+5,$AQ1884+20))="",0,INDIRECT(ADDRESS(($AO1884-1)*3+$AP1884+5,$AQ1884+20))),IF(INDIRECT(ADDRESS(($AO1884-1)*3+$AP1884+5,$AQ1884+20))="",0,IF(COUNTIF(INDIRECT(ADDRESS(($AO1884-1)*36+($AP1884-1)*12+6,COLUMN())):INDIRECT(ADDRESS(($AO1884-1)*36+($AP1884-1)*12+$AQ1884+4,COLUMN())),INDIRECT(ADDRESS(($AO1884-1)*3+$AP1884+5,$AQ1884+20)))&gt;=1,0,INDIRECT(ADDRESS(($AO1884-1)*3+$AP1884+5,$AQ1884+20)))))</f>
        <v>0</v>
      </c>
      <c r="AU1884" s="304">
        <f ca="1">COUNTIF(INDIRECT("U"&amp;(ROW()+12*(($AO1884-1)*3+$AP1884)-ROW())/12+5):INDIRECT("AF"&amp;(ROW()+12*(($AO1884-1)*3+$AP1884)-ROW())/12+5),AT1884)</f>
        <v>0</v>
      </c>
      <c r="AV1884" s="304">
        <f ca="1">IF(AND(AR1884+AT1884&gt;0,AS1884+AU1884&gt;0),COUNTIF(AV$6:AV1883,"&gt;0")+1,0)</f>
        <v>0</v>
      </c>
    </row>
    <row r="1885" spans="41:48" x14ac:dyDescent="0.15">
      <c r="AO1885" s="304">
        <v>53</v>
      </c>
      <c r="AP1885" s="304">
        <v>1</v>
      </c>
      <c r="AQ1885" s="304">
        <v>8</v>
      </c>
      <c r="AR1885" s="306">
        <f ca="1">IF($AQ1885=1,IF(INDIRECT(ADDRESS(($AO1885-1)*3+$AP1885+5,$AQ1885+7))="",0,INDIRECT(ADDRESS(($AO1885-1)*3+$AP1885+5,$AQ1885+7))),IF(INDIRECT(ADDRESS(($AO1885-1)*3+$AP1885+5,$AQ1885+7))="",0,IF(COUNTIF(INDIRECT(ADDRESS(($AO1885-1)*36+($AP1885-1)*12+6,COLUMN())):INDIRECT(ADDRESS(($AO1885-1)*36+($AP1885-1)*12+$AQ1885+4,COLUMN())),INDIRECT(ADDRESS(($AO1885-1)*3+$AP1885+5,$AQ1885+7)))&gt;=1,0,INDIRECT(ADDRESS(($AO1885-1)*3+$AP1885+5,$AQ1885+7)))))</f>
        <v>0</v>
      </c>
      <c r="AS1885" s="304">
        <f ca="1">COUNTIF(INDIRECT("H"&amp;(ROW()+12*(($AO1885-1)*3+$AP1885)-ROW())/12+5):INDIRECT("S"&amp;(ROW()+12*(($AO1885-1)*3+$AP1885)-ROW())/12+5),AR1885)</f>
        <v>0</v>
      </c>
      <c r="AT1885" s="306">
        <f ca="1">IF($AQ1885=1,IF(INDIRECT(ADDRESS(($AO1885-1)*3+$AP1885+5,$AQ1885+20))="",0,INDIRECT(ADDRESS(($AO1885-1)*3+$AP1885+5,$AQ1885+20))),IF(INDIRECT(ADDRESS(($AO1885-1)*3+$AP1885+5,$AQ1885+20))="",0,IF(COUNTIF(INDIRECT(ADDRESS(($AO1885-1)*36+($AP1885-1)*12+6,COLUMN())):INDIRECT(ADDRESS(($AO1885-1)*36+($AP1885-1)*12+$AQ1885+4,COLUMN())),INDIRECT(ADDRESS(($AO1885-1)*3+$AP1885+5,$AQ1885+20)))&gt;=1,0,INDIRECT(ADDRESS(($AO1885-1)*3+$AP1885+5,$AQ1885+20)))))</f>
        <v>0</v>
      </c>
      <c r="AU1885" s="304">
        <f ca="1">COUNTIF(INDIRECT("U"&amp;(ROW()+12*(($AO1885-1)*3+$AP1885)-ROW())/12+5):INDIRECT("AF"&amp;(ROW()+12*(($AO1885-1)*3+$AP1885)-ROW())/12+5),AT1885)</f>
        <v>0</v>
      </c>
      <c r="AV1885" s="304">
        <f ca="1">IF(AND(AR1885+AT1885&gt;0,AS1885+AU1885&gt;0),COUNTIF(AV$6:AV1884,"&gt;0")+1,0)</f>
        <v>0</v>
      </c>
    </row>
    <row r="1886" spans="41:48" x14ac:dyDescent="0.15">
      <c r="AO1886" s="304">
        <v>53</v>
      </c>
      <c r="AP1886" s="304">
        <v>1</v>
      </c>
      <c r="AQ1886" s="304">
        <v>9</v>
      </c>
      <c r="AR1886" s="306">
        <f ca="1">IF($AQ1886=1,IF(INDIRECT(ADDRESS(($AO1886-1)*3+$AP1886+5,$AQ1886+7))="",0,INDIRECT(ADDRESS(($AO1886-1)*3+$AP1886+5,$AQ1886+7))),IF(INDIRECT(ADDRESS(($AO1886-1)*3+$AP1886+5,$AQ1886+7))="",0,IF(COUNTIF(INDIRECT(ADDRESS(($AO1886-1)*36+($AP1886-1)*12+6,COLUMN())):INDIRECT(ADDRESS(($AO1886-1)*36+($AP1886-1)*12+$AQ1886+4,COLUMN())),INDIRECT(ADDRESS(($AO1886-1)*3+$AP1886+5,$AQ1886+7)))&gt;=1,0,INDIRECT(ADDRESS(($AO1886-1)*3+$AP1886+5,$AQ1886+7)))))</f>
        <v>0</v>
      </c>
      <c r="AS1886" s="304">
        <f ca="1">COUNTIF(INDIRECT("H"&amp;(ROW()+12*(($AO1886-1)*3+$AP1886)-ROW())/12+5):INDIRECT("S"&amp;(ROW()+12*(($AO1886-1)*3+$AP1886)-ROW())/12+5),AR1886)</f>
        <v>0</v>
      </c>
      <c r="AT1886" s="306">
        <f ca="1">IF($AQ1886=1,IF(INDIRECT(ADDRESS(($AO1886-1)*3+$AP1886+5,$AQ1886+20))="",0,INDIRECT(ADDRESS(($AO1886-1)*3+$AP1886+5,$AQ1886+20))),IF(INDIRECT(ADDRESS(($AO1886-1)*3+$AP1886+5,$AQ1886+20))="",0,IF(COUNTIF(INDIRECT(ADDRESS(($AO1886-1)*36+($AP1886-1)*12+6,COLUMN())):INDIRECT(ADDRESS(($AO1886-1)*36+($AP1886-1)*12+$AQ1886+4,COLUMN())),INDIRECT(ADDRESS(($AO1886-1)*3+$AP1886+5,$AQ1886+20)))&gt;=1,0,INDIRECT(ADDRESS(($AO1886-1)*3+$AP1886+5,$AQ1886+20)))))</f>
        <v>0</v>
      </c>
      <c r="AU1886" s="304">
        <f ca="1">COUNTIF(INDIRECT("U"&amp;(ROW()+12*(($AO1886-1)*3+$AP1886)-ROW())/12+5):INDIRECT("AF"&amp;(ROW()+12*(($AO1886-1)*3+$AP1886)-ROW())/12+5),AT1886)</f>
        <v>0</v>
      </c>
      <c r="AV1886" s="304">
        <f ca="1">IF(AND(AR1886+AT1886&gt;0,AS1886+AU1886&gt;0),COUNTIF(AV$6:AV1885,"&gt;0")+1,0)</f>
        <v>0</v>
      </c>
    </row>
    <row r="1887" spans="41:48" x14ac:dyDescent="0.15">
      <c r="AO1887" s="304">
        <v>53</v>
      </c>
      <c r="AP1887" s="304">
        <v>1</v>
      </c>
      <c r="AQ1887" s="304">
        <v>10</v>
      </c>
      <c r="AR1887" s="306">
        <f ca="1">IF($AQ1887=1,IF(INDIRECT(ADDRESS(($AO1887-1)*3+$AP1887+5,$AQ1887+7))="",0,INDIRECT(ADDRESS(($AO1887-1)*3+$AP1887+5,$AQ1887+7))),IF(INDIRECT(ADDRESS(($AO1887-1)*3+$AP1887+5,$AQ1887+7))="",0,IF(COUNTIF(INDIRECT(ADDRESS(($AO1887-1)*36+($AP1887-1)*12+6,COLUMN())):INDIRECT(ADDRESS(($AO1887-1)*36+($AP1887-1)*12+$AQ1887+4,COLUMN())),INDIRECT(ADDRESS(($AO1887-1)*3+$AP1887+5,$AQ1887+7)))&gt;=1,0,INDIRECT(ADDRESS(($AO1887-1)*3+$AP1887+5,$AQ1887+7)))))</f>
        <v>0</v>
      </c>
      <c r="AS1887" s="304">
        <f ca="1">COUNTIF(INDIRECT("H"&amp;(ROW()+12*(($AO1887-1)*3+$AP1887)-ROW())/12+5):INDIRECT("S"&amp;(ROW()+12*(($AO1887-1)*3+$AP1887)-ROW())/12+5),AR1887)</f>
        <v>0</v>
      </c>
      <c r="AT1887" s="306">
        <f ca="1">IF($AQ1887=1,IF(INDIRECT(ADDRESS(($AO1887-1)*3+$AP1887+5,$AQ1887+20))="",0,INDIRECT(ADDRESS(($AO1887-1)*3+$AP1887+5,$AQ1887+20))),IF(INDIRECT(ADDRESS(($AO1887-1)*3+$AP1887+5,$AQ1887+20))="",0,IF(COUNTIF(INDIRECT(ADDRESS(($AO1887-1)*36+($AP1887-1)*12+6,COLUMN())):INDIRECT(ADDRESS(($AO1887-1)*36+($AP1887-1)*12+$AQ1887+4,COLUMN())),INDIRECT(ADDRESS(($AO1887-1)*3+$AP1887+5,$AQ1887+20)))&gt;=1,0,INDIRECT(ADDRESS(($AO1887-1)*3+$AP1887+5,$AQ1887+20)))))</f>
        <v>0</v>
      </c>
      <c r="AU1887" s="304">
        <f ca="1">COUNTIF(INDIRECT("U"&amp;(ROW()+12*(($AO1887-1)*3+$AP1887)-ROW())/12+5):INDIRECT("AF"&amp;(ROW()+12*(($AO1887-1)*3+$AP1887)-ROW())/12+5),AT1887)</f>
        <v>0</v>
      </c>
      <c r="AV1887" s="304">
        <f ca="1">IF(AND(AR1887+AT1887&gt;0,AS1887+AU1887&gt;0),COUNTIF(AV$6:AV1886,"&gt;0")+1,0)</f>
        <v>0</v>
      </c>
    </row>
    <row r="1888" spans="41:48" x14ac:dyDescent="0.15">
      <c r="AO1888" s="304">
        <v>53</v>
      </c>
      <c r="AP1888" s="304">
        <v>1</v>
      </c>
      <c r="AQ1888" s="304">
        <v>11</v>
      </c>
      <c r="AR1888" s="306">
        <f ca="1">IF($AQ1888=1,IF(INDIRECT(ADDRESS(($AO1888-1)*3+$AP1888+5,$AQ1888+7))="",0,INDIRECT(ADDRESS(($AO1888-1)*3+$AP1888+5,$AQ1888+7))),IF(INDIRECT(ADDRESS(($AO1888-1)*3+$AP1888+5,$AQ1888+7))="",0,IF(COUNTIF(INDIRECT(ADDRESS(($AO1888-1)*36+($AP1888-1)*12+6,COLUMN())):INDIRECT(ADDRESS(($AO1888-1)*36+($AP1888-1)*12+$AQ1888+4,COLUMN())),INDIRECT(ADDRESS(($AO1888-1)*3+$AP1888+5,$AQ1888+7)))&gt;=1,0,INDIRECT(ADDRESS(($AO1888-1)*3+$AP1888+5,$AQ1888+7)))))</f>
        <v>0</v>
      </c>
      <c r="AS1888" s="304">
        <f ca="1">COUNTIF(INDIRECT("H"&amp;(ROW()+12*(($AO1888-1)*3+$AP1888)-ROW())/12+5):INDIRECT("S"&amp;(ROW()+12*(($AO1888-1)*3+$AP1888)-ROW())/12+5),AR1888)</f>
        <v>0</v>
      </c>
      <c r="AT1888" s="306">
        <f ca="1">IF($AQ1888=1,IF(INDIRECT(ADDRESS(($AO1888-1)*3+$AP1888+5,$AQ1888+20))="",0,INDIRECT(ADDRESS(($AO1888-1)*3+$AP1888+5,$AQ1888+20))),IF(INDIRECT(ADDRESS(($AO1888-1)*3+$AP1888+5,$AQ1888+20))="",0,IF(COUNTIF(INDIRECT(ADDRESS(($AO1888-1)*36+($AP1888-1)*12+6,COLUMN())):INDIRECT(ADDRESS(($AO1888-1)*36+($AP1888-1)*12+$AQ1888+4,COLUMN())),INDIRECT(ADDRESS(($AO1888-1)*3+$AP1888+5,$AQ1888+20)))&gt;=1,0,INDIRECT(ADDRESS(($AO1888-1)*3+$AP1888+5,$AQ1888+20)))))</f>
        <v>0</v>
      </c>
      <c r="AU1888" s="304">
        <f ca="1">COUNTIF(INDIRECT("U"&amp;(ROW()+12*(($AO1888-1)*3+$AP1888)-ROW())/12+5):INDIRECT("AF"&amp;(ROW()+12*(($AO1888-1)*3+$AP1888)-ROW())/12+5),AT1888)</f>
        <v>0</v>
      </c>
      <c r="AV1888" s="304">
        <f ca="1">IF(AND(AR1888+AT1888&gt;0,AS1888+AU1888&gt;0),COUNTIF(AV$6:AV1887,"&gt;0")+1,0)</f>
        <v>0</v>
      </c>
    </row>
    <row r="1889" spans="41:48" x14ac:dyDescent="0.15">
      <c r="AO1889" s="304">
        <v>53</v>
      </c>
      <c r="AP1889" s="304">
        <v>1</v>
      </c>
      <c r="AQ1889" s="304">
        <v>12</v>
      </c>
      <c r="AR1889" s="306">
        <f ca="1">IF($AQ1889=1,IF(INDIRECT(ADDRESS(($AO1889-1)*3+$AP1889+5,$AQ1889+7))="",0,INDIRECT(ADDRESS(($AO1889-1)*3+$AP1889+5,$AQ1889+7))),IF(INDIRECT(ADDRESS(($AO1889-1)*3+$AP1889+5,$AQ1889+7))="",0,IF(COUNTIF(INDIRECT(ADDRESS(($AO1889-1)*36+($AP1889-1)*12+6,COLUMN())):INDIRECT(ADDRESS(($AO1889-1)*36+($AP1889-1)*12+$AQ1889+4,COLUMN())),INDIRECT(ADDRESS(($AO1889-1)*3+$AP1889+5,$AQ1889+7)))&gt;=1,0,INDIRECT(ADDRESS(($AO1889-1)*3+$AP1889+5,$AQ1889+7)))))</f>
        <v>0</v>
      </c>
      <c r="AS1889" s="304">
        <f ca="1">COUNTIF(INDIRECT("H"&amp;(ROW()+12*(($AO1889-1)*3+$AP1889)-ROW())/12+5):INDIRECT("S"&amp;(ROW()+12*(($AO1889-1)*3+$AP1889)-ROW())/12+5),AR1889)</f>
        <v>0</v>
      </c>
      <c r="AT1889" s="306">
        <f ca="1">IF($AQ1889=1,IF(INDIRECT(ADDRESS(($AO1889-1)*3+$AP1889+5,$AQ1889+20))="",0,INDIRECT(ADDRESS(($AO1889-1)*3+$AP1889+5,$AQ1889+20))),IF(INDIRECT(ADDRESS(($AO1889-1)*3+$AP1889+5,$AQ1889+20))="",0,IF(COUNTIF(INDIRECT(ADDRESS(($AO1889-1)*36+($AP1889-1)*12+6,COLUMN())):INDIRECT(ADDRESS(($AO1889-1)*36+($AP1889-1)*12+$AQ1889+4,COLUMN())),INDIRECT(ADDRESS(($AO1889-1)*3+$AP1889+5,$AQ1889+20)))&gt;=1,0,INDIRECT(ADDRESS(($AO1889-1)*3+$AP1889+5,$AQ1889+20)))))</f>
        <v>0</v>
      </c>
      <c r="AU1889" s="304">
        <f ca="1">COUNTIF(INDIRECT("U"&amp;(ROW()+12*(($AO1889-1)*3+$AP1889)-ROW())/12+5):INDIRECT("AF"&amp;(ROW()+12*(($AO1889-1)*3+$AP1889)-ROW())/12+5),AT1889)</f>
        <v>0</v>
      </c>
      <c r="AV1889" s="304">
        <f ca="1">IF(AND(AR1889+AT1889&gt;0,AS1889+AU1889&gt;0),COUNTIF(AV$6:AV1888,"&gt;0")+1,0)</f>
        <v>0</v>
      </c>
    </row>
    <row r="1890" spans="41:48" x14ac:dyDescent="0.15">
      <c r="AO1890" s="304">
        <v>53</v>
      </c>
      <c r="AP1890" s="304">
        <v>2</v>
      </c>
      <c r="AQ1890" s="304">
        <v>1</v>
      </c>
      <c r="AR1890" s="306">
        <f ca="1">IF($AQ1890=1,IF(INDIRECT(ADDRESS(($AO1890-1)*3+$AP1890+5,$AQ1890+7))="",0,INDIRECT(ADDRESS(($AO1890-1)*3+$AP1890+5,$AQ1890+7))),IF(INDIRECT(ADDRESS(($AO1890-1)*3+$AP1890+5,$AQ1890+7))="",0,IF(COUNTIF(INDIRECT(ADDRESS(($AO1890-1)*36+($AP1890-1)*12+6,COLUMN())):INDIRECT(ADDRESS(($AO1890-1)*36+($AP1890-1)*12+$AQ1890+4,COLUMN())),INDIRECT(ADDRESS(($AO1890-1)*3+$AP1890+5,$AQ1890+7)))&gt;=1,0,INDIRECT(ADDRESS(($AO1890-1)*3+$AP1890+5,$AQ1890+7)))))</f>
        <v>0</v>
      </c>
      <c r="AS1890" s="304">
        <f ca="1">COUNTIF(INDIRECT("H"&amp;(ROW()+12*(($AO1890-1)*3+$AP1890)-ROW())/12+5):INDIRECT("S"&amp;(ROW()+12*(($AO1890-1)*3+$AP1890)-ROW())/12+5),AR1890)</f>
        <v>0</v>
      </c>
      <c r="AT1890" s="306">
        <f ca="1">IF($AQ1890=1,IF(INDIRECT(ADDRESS(($AO1890-1)*3+$AP1890+5,$AQ1890+20))="",0,INDIRECT(ADDRESS(($AO1890-1)*3+$AP1890+5,$AQ1890+20))),IF(INDIRECT(ADDRESS(($AO1890-1)*3+$AP1890+5,$AQ1890+20))="",0,IF(COUNTIF(INDIRECT(ADDRESS(($AO1890-1)*36+($AP1890-1)*12+6,COLUMN())):INDIRECT(ADDRESS(($AO1890-1)*36+($AP1890-1)*12+$AQ1890+4,COLUMN())),INDIRECT(ADDRESS(($AO1890-1)*3+$AP1890+5,$AQ1890+20)))&gt;=1,0,INDIRECT(ADDRESS(($AO1890-1)*3+$AP1890+5,$AQ1890+20)))))</f>
        <v>0</v>
      </c>
      <c r="AU1890" s="304">
        <f ca="1">COUNTIF(INDIRECT("U"&amp;(ROW()+12*(($AO1890-1)*3+$AP1890)-ROW())/12+5):INDIRECT("AF"&amp;(ROW()+12*(($AO1890-1)*3+$AP1890)-ROW())/12+5),AT1890)</f>
        <v>0</v>
      </c>
      <c r="AV1890" s="304">
        <f ca="1">IF(AND(AR1890+AT1890&gt;0,AS1890+AU1890&gt;0),COUNTIF(AV$6:AV1889,"&gt;0")+1,0)</f>
        <v>0</v>
      </c>
    </row>
    <row r="1891" spans="41:48" x14ac:dyDescent="0.15">
      <c r="AO1891" s="304">
        <v>53</v>
      </c>
      <c r="AP1891" s="304">
        <v>2</v>
      </c>
      <c r="AQ1891" s="304">
        <v>2</v>
      </c>
      <c r="AR1891" s="306">
        <f ca="1">IF($AQ1891=1,IF(INDIRECT(ADDRESS(($AO1891-1)*3+$AP1891+5,$AQ1891+7))="",0,INDIRECT(ADDRESS(($AO1891-1)*3+$AP1891+5,$AQ1891+7))),IF(INDIRECT(ADDRESS(($AO1891-1)*3+$AP1891+5,$AQ1891+7))="",0,IF(COUNTIF(INDIRECT(ADDRESS(($AO1891-1)*36+($AP1891-1)*12+6,COLUMN())):INDIRECT(ADDRESS(($AO1891-1)*36+($AP1891-1)*12+$AQ1891+4,COLUMN())),INDIRECT(ADDRESS(($AO1891-1)*3+$AP1891+5,$AQ1891+7)))&gt;=1,0,INDIRECT(ADDRESS(($AO1891-1)*3+$AP1891+5,$AQ1891+7)))))</f>
        <v>0</v>
      </c>
      <c r="AS1891" s="304">
        <f ca="1">COUNTIF(INDIRECT("H"&amp;(ROW()+12*(($AO1891-1)*3+$AP1891)-ROW())/12+5):INDIRECT("S"&amp;(ROW()+12*(($AO1891-1)*3+$AP1891)-ROW())/12+5),AR1891)</f>
        <v>0</v>
      </c>
      <c r="AT1891" s="306">
        <f ca="1">IF($AQ1891=1,IF(INDIRECT(ADDRESS(($AO1891-1)*3+$AP1891+5,$AQ1891+20))="",0,INDIRECT(ADDRESS(($AO1891-1)*3+$AP1891+5,$AQ1891+20))),IF(INDIRECT(ADDRESS(($AO1891-1)*3+$AP1891+5,$AQ1891+20))="",0,IF(COUNTIF(INDIRECT(ADDRESS(($AO1891-1)*36+($AP1891-1)*12+6,COLUMN())):INDIRECT(ADDRESS(($AO1891-1)*36+($AP1891-1)*12+$AQ1891+4,COLUMN())),INDIRECT(ADDRESS(($AO1891-1)*3+$AP1891+5,$AQ1891+20)))&gt;=1,0,INDIRECT(ADDRESS(($AO1891-1)*3+$AP1891+5,$AQ1891+20)))))</f>
        <v>0</v>
      </c>
      <c r="AU1891" s="304">
        <f ca="1">COUNTIF(INDIRECT("U"&amp;(ROW()+12*(($AO1891-1)*3+$AP1891)-ROW())/12+5):INDIRECT("AF"&amp;(ROW()+12*(($AO1891-1)*3+$AP1891)-ROW())/12+5),AT1891)</f>
        <v>0</v>
      </c>
      <c r="AV1891" s="304">
        <f ca="1">IF(AND(AR1891+AT1891&gt;0,AS1891+AU1891&gt;0),COUNTIF(AV$6:AV1890,"&gt;0")+1,0)</f>
        <v>0</v>
      </c>
    </row>
    <row r="1892" spans="41:48" x14ac:dyDescent="0.15">
      <c r="AO1892" s="304">
        <v>53</v>
      </c>
      <c r="AP1892" s="304">
        <v>2</v>
      </c>
      <c r="AQ1892" s="304">
        <v>3</v>
      </c>
      <c r="AR1892" s="306">
        <f ca="1">IF($AQ1892=1,IF(INDIRECT(ADDRESS(($AO1892-1)*3+$AP1892+5,$AQ1892+7))="",0,INDIRECT(ADDRESS(($AO1892-1)*3+$AP1892+5,$AQ1892+7))),IF(INDIRECT(ADDRESS(($AO1892-1)*3+$AP1892+5,$AQ1892+7))="",0,IF(COUNTIF(INDIRECT(ADDRESS(($AO1892-1)*36+($AP1892-1)*12+6,COLUMN())):INDIRECT(ADDRESS(($AO1892-1)*36+($AP1892-1)*12+$AQ1892+4,COLUMN())),INDIRECT(ADDRESS(($AO1892-1)*3+$AP1892+5,$AQ1892+7)))&gt;=1,0,INDIRECT(ADDRESS(($AO1892-1)*3+$AP1892+5,$AQ1892+7)))))</f>
        <v>0</v>
      </c>
      <c r="AS1892" s="304">
        <f ca="1">COUNTIF(INDIRECT("H"&amp;(ROW()+12*(($AO1892-1)*3+$AP1892)-ROW())/12+5):INDIRECT("S"&amp;(ROW()+12*(($AO1892-1)*3+$AP1892)-ROW())/12+5),AR1892)</f>
        <v>0</v>
      </c>
      <c r="AT1892" s="306">
        <f ca="1">IF($AQ1892=1,IF(INDIRECT(ADDRESS(($AO1892-1)*3+$AP1892+5,$AQ1892+20))="",0,INDIRECT(ADDRESS(($AO1892-1)*3+$AP1892+5,$AQ1892+20))),IF(INDIRECT(ADDRESS(($AO1892-1)*3+$AP1892+5,$AQ1892+20))="",0,IF(COUNTIF(INDIRECT(ADDRESS(($AO1892-1)*36+($AP1892-1)*12+6,COLUMN())):INDIRECT(ADDRESS(($AO1892-1)*36+($AP1892-1)*12+$AQ1892+4,COLUMN())),INDIRECT(ADDRESS(($AO1892-1)*3+$AP1892+5,$AQ1892+20)))&gt;=1,0,INDIRECT(ADDRESS(($AO1892-1)*3+$AP1892+5,$AQ1892+20)))))</f>
        <v>0</v>
      </c>
      <c r="AU1892" s="304">
        <f ca="1">COUNTIF(INDIRECT("U"&amp;(ROW()+12*(($AO1892-1)*3+$AP1892)-ROW())/12+5):INDIRECT("AF"&amp;(ROW()+12*(($AO1892-1)*3+$AP1892)-ROW())/12+5),AT1892)</f>
        <v>0</v>
      </c>
      <c r="AV1892" s="304">
        <f ca="1">IF(AND(AR1892+AT1892&gt;0,AS1892+AU1892&gt;0),COUNTIF(AV$6:AV1891,"&gt;0")+1,0)</f>
        <v>0</v>
      </c>
    </row>
    <row r="1893" spans="41:48" x14ac:dyDescent="0.15">
      <c r="AO1893" s="304">
        <v>53</v>
      </c>
      <c r="AP1893" s="304">
        <v>2</v>
      </c>
      <c r="AQ1893" s="304">
        <v>4</v>
      </c>
      <c r="AR1893" s="306">
        <f ca="1">IF($AQ1893=1,IF(INDIRECT(ADDRESS(($AO1893-1)*3+$AP1893+5,$AQ1893+7))="",0,INDIRECT(ADDRESS(($AO1893-1)*3+$AP1893+5,$AQ1893+7))),IF(INDIRECT(ADDRESS(($AO1893-1)*3+$AP1893+5,$AQ1893+7))="",0,IF(COUNTIF(INDIRECT(ADDRESS(($AO1893-1)*36+($AP1893-1)*12+6,COLUMN())):INDIRECT(ADDRESS(($AO1893-1)*36+($AP1893-1)*12+$AQ1893+4,COLUMN())),INDIRECT(ADDRESS(($AO1893-1)*3+$AP1893+5,$AQ1893+7)))&gt;=1,0,INDIRECT(ADDRESS(($AO1893-1)*3+$AP1893+5,$AQ1893+7)))))</f>
        <v>0</v>
      </c>
      <c r="AS1893" s="304">
        <f ca="1">COUNTIF(INDIRECT("H"&amp;(ROW()+12*(($AO1893-1)*3+$AP1893)-ROW())/12+5):INDIRECT("S"&amp;(ROW()+12*(($AO1893-1)*3+$AP1893)-ROW())/12+5),AR1893)</f>
        <v>0</v>
      </c>
      <c r="AT1893" s="306">
        <f ca="1">IF($AQ1893=1,IF(INDIRECT(ADDRESS(($AO1893-1)*3+$AP1893+5,$AQ1893+20))="",0,INDIRECT(ADDRESS(($AO1893-1)*3+$AP1893+5,$AQ1893+20))),IF(INDIRECT(ADDRESS(($AO1893-1)*3+$AP1893+5,$AQ1893+20))="",0,IF(COUNTIF(INDIRECT(ADDRESS(($AO1893-1)*36+($AP1893-1)*12+6,COLUMN())):INDIRECT(ADDRESS(($AO1893-1)*36+($AP1893-1)*12+$AQ1893+4,COLUMN())),INDIRECT(ADDRESS(($AO1893-1)*3+$AP1893+5,$AQ1893+20)))&gt;=1,0,INDIRECT(ADDRESS(($AO1893-1)*3+$AP1893+5,$AQ1893+20)))))</f>
        <v>0</v>
      </c>
      <c r="AU1893" s="304">
        <f ca="1">COUNTIF(INDIRECT("U"&amp;(ROW()+12*(($AO1893-1)*3+$AP1893)-ROW())/12+5):INDIRECT("AF"&amp;(ROW()+12*(($AO1893-1)*3+$AP1893)-ROW())/12+5),AT1893)</f>
        <v>0</v>
      </c>
      <c r="AV1893" s="304">
        <f ca="1">IF(AND(AR1893+AT1893&gt;0,AS1893+AU1893&gt;0),COUNTIF(AV$6:AV1892,"&gt;0")+1,0)</f>
        <v>0</v>
      </c>
    </row>
    <row r="1894" spans="41:48" x14ac:dyDescent="0.15">
      <c r="AO1894" s="304">
        <v>53</v>
      </c>
      <c r="AP1894" s="304">
        <v>2</v>
      </c>
      <c r="AQ1894" s="304">
        <v>5</v>
      </c>
      <c r="AR1894" s="306">
        <f ca="1">IF($AQ1894=1,IF(INDIRECT(ADDRESS(($AO1894-1)*3+$AP1894+5,$AQ1894+7))="",0,INDIRECT(ADDRESS(($AO1894-1)*3+$AP1894+5,$AQ1894+7))),IF(INDIRECT(ADDRESS(($AO1894-1)*3+$AP1894+5,$AQ1894+7))="",0,IF(COUNTIF(INDIRECT(ADDRESS(($AO1894-1)*36+($AP1894-1)*12+6,COLUMN())):INDIRECT(ADDRESS(($AO1894-1)*36+($AP1894-1)*12+$AQ1894+4,COLUMN())),INDIRECT(ADDRESS(($AO1894-1)*3+$AP1894+5,$AQ1894+7)))&gt;=1,0,INDIRECT(ADDRESS(($AO1894-1)*3+$AP1894+5,$AQ1894+7)))))</f>
        <v>0</v>
      </c>
      <c r="AS1894" s="304">
        <f ca="1">COUNTIF(INDIRECT("H"&amp;(ROW()+12*(($AO1894-1)*3+$AP1894)-ROW())/12+5):INDIRECT("S"&amp;(ROW()+12*(($AO1894-1)*3+$AP1894)-ROW())/12+5),AR1894)</f>
        <v>0</v>
      </c>
      <c r="AT1894" s="306">
        <f ca="1">IF($AQ1894=1,IF(INDIRECT(ADDRESS(($AO1894-1)*3+$AP1894+5,$AQ1894+20))="",0,INDIRECT(ADDRESS(($AO1894-1)*3+$AP1894+5,$AQ1894+20))),IF(INDIRECT(ADDRESS(($AO1894-1)*3+$AP1894+5,$AQ1894+20))="",0,IF(COUNTIF(INDIRECT(ADDRESS(($AO1894-1)*36+($AP1894-1)*12+6,COLUMN())):INDIRECT(ADDRESS(($AO1894-1)*36+($AP1894-1)*12+$AQ1894+4,COLUMN())),INDIRECT(ADDRESS(($AO1894-1)*3+$AP1894+5,$AQ1894+20)))&gt;=1,0,INDIRECT(ADDRESS(($AO1894-1)*3+$AP1894+5,$AQ1894+20)))))</f>
        <v>0</v>
      </c>
      <c r="AU1894" s="304">
        <f ca="1">COUNTIF(INDIRECT("U"&amp;(ROW()+12*(($AO1894-1)*3+$AP1894)-ROW())/12+5):INDIRECT("AF"&amp;(ROW()+12*(($AO1894-1)*3+$AP1894)-ROW())/12+5),AT1894)</f>
        <v>0</v>
      </c>
      <c r="AV1894" s="304">
        <f ca="1">IF(AND(AR1894+AT1894&gt;0,AS1894+AU1894&gt;0),COUNTIF(AV$6:AV1893,"&gt;0")+1,0)</f>
        <v>0</v>
      </c>
    </row>
    <row r="1895" spans="41:48" x14ac:dyDescent="0.15">
      <c r="AO1895" s="304">
        <v>53</v>
      </c>
      <c r="AP1895" s="304">
        <v>2</v>
      </c>
      <c r="AQ1895" s="304">
        <v>6</v>
      </c>
      <c r="AR1895" s="306">
        <f ca="1">IF($AQ1895=1,IF(INDIRECT(ADDRESS(($AO1895-1)*3+$AP1895+5,$AQ1895+7))="",0,INDIRECT(ADDRESS(($AO1895-1)*3+$AP1895+5,$AQ1895+7))),IF(INDIRECT(ADDRESS(($AO1895-1)*3+$AP1895+5,$AQ1895+7))="",0,IF(COUNTIF(INDIRECT(ADDRESS(($AO1895-1)*36+($AP1895-1)*12+6,COLUMN())):INDIRECT(ADDRESS(($AO1895-1)*36+($AP1895-1)*12+$AQ1895+4,COLUMN())),INDIRECT(ADDRESS(($AO1895-1)*3+$AP1895+5,$AQ1895+7)))&gt;=1,0,INDIRECT(ADDRESS(($AO1895-1)*3+$AP1895+5,$AQ1895+7)))))</f>
        <v>0</v>
      </c>
      <c r="AS1895" s="304">
        <f ca="1">COUNTIF(INDIRECT("H"&amp;(ROW()+12*(($AO1895-1)*3+$AP1895)-ROW())/12+5):INDIRECT("S"&amp;(ROW()+12*(($AO1895-1)*3+$AP1895)-ROW())/12+5),AR1895)</f>
        <v>0</v>
      </c>
      <c r="AT1895" s="306">
        <f ca="1">IF($AQ1895=1,IF(INDIRECT(ADDRESS(($AO1895-1)*3+$AP1895+5,$AQ1895+20))="",0,INDIRECT(ADDRESS(($AO1895-1)*3+$AP1895+5,$AQ1895+20))),IF(INDIRECT(ADDRESS(($AO1895-1)*3+$AP1895+5,$AQ1895+20))="",0,IF(COUNTIF(INDIRECT(ADDRESS(($AO1895-1)*36+($AP1895-1)*12+6,COLUMN())):INDIRECT(ADDRESS(($AO1895-1)*36+($AP1895-1)*12+$AQ1895+4,COLUMN())),INDIRECT(ADDRESS(($AO1895-1)*3+$AP1895+5,$AQ1895+20)))&gt;=1,0,INDIRECT(ADDRESS(($AO1895-1)*3+$AP1895+5,$AQ1895+20)))))</f>
        <v>0</v>
      </c>
      <c r="AU1895" s="304">
        <f ca="1">COUNTIF(INDIRECT("U"&amp;(ROW()+12*(($AO1895-1)*3+$AP1895)-ROW())/12+5):INDIRECT("AF"&amp;(ROW()+12*(($AO1895-1)*3+$AP1895)-ROW())/12+5),AT1895)</f>
        <v>0</v>
      </c>
      <c r="AV1895" s="304">
        <f ca="1">IF(AND(AR1895+AT1895&gt;0,AS1895+AU1895&gt;0),COUNTIF(AV$6:AV1894,"&gt;0")+1,0)</f>
        <v>0</v>
      </c>
    </row>
    <row r="1896" spans="41:48" x14ac:dyDescent="0.15">
      <c r="AO1896" s="304">
        <v>53</v>
      </c>
      <c r="AP1896" s="304">
        <v>2</v>
      </c>
      <c r="AQ1896" s="304">
        <v>7</v>
      </c>
      <c r="AR1896" s="306">
        <f ca="1">IF($AQ1896=1,IF(INDIRECT(ADDRESS(($AO1896-1)*3+$AP1896+5,$AQ1896+7))="",0,INDIRECT(ADDRESS(($AO1896-1)*3+$AP1896+5,$AQ1896+7))),IF(INDIRECT(ADDRESS(($AO1896-1)*3+$AP1896+5,$AQ1896+7))="",0,IF(COUNTIF(INDIRECT(ADDRESS(($AO1896-1)*36+($AP1896-1)*12+6,COLUMN())):INDIRECT(ADDRESS(($AO1896-1)*36+($AP1896-1)*12+$AQ1896+4,COLUMN())),INDIRECT(ADDRESS(($AO1896-1)*3+$AP1896+5,$AQ1896+7)))&gt;=1,0,INDIRECT(ADDRESS(($AO1896-1)*3+$AP1896+5,$AQ1896+7)))))</f>
        <v>0</v>
      </c>
      <c r="AS1896" s="304">
        <f ca="1">COUNTIF(INDIRECT("H"&amp;(ROW()+12*(($AO1896-1)*3+$AP1896)-ROW())/12+5):INDIRECT("S"&amp;(ROW()+12*(($AO1896-1)*3+$AP1896)-ROW())/12+5),AR1896)</f>
        <v>0</v>
      </c>
      <c r="AT1896" s="306">
        <f ca="1">IF($AQ1896=1,IF(INDIRECT(ADDRESS(($AO1896-1)*3+$AP1896+5,$AQ1896+20))="",0,INDIRECT(ADDRESS(($AO1896-1)*3+$AP1896+5,$AQ1896+20))),IF(INDIRECT(ADDRESS(($AO1896-1)*3+$AP1896+5,$AQ1896+20))="",0,IF(COUNTIF(INDIRECT(ADDRESS(($AO1896-1)*36+($AP1896-1)*12+6,COLUMN())):INDIRECT(ADDRESS(($AO1896-1)*36+($AP1896-1)*12+$AQ1896+4,COLUMN())),INDIRECT(ADDRESS(($AO1896-1)*3+$AP1896+5,$AQ1896+20)))&gt;=1,0,INDIRECT(ADDRESS(($AO1896-1)*3+$AP1896+5,$AQ1896+20)))))</f>
        <v>0</v>
      </c>
      <c r="AU1896" s="304">
        <f ca="1">COUNTIF(INDIRECT("U"&amp;(ROW()+12*(($AO1896-1)*3+$AP1896)-ROW())/12+5):INDIRECT("AF"&amp;(ROW()+12*(($AO1896-1)*3+$AP1896)-ROW())/12+5),AT1896)</f>
        <v>0</v>
      </c>
      <c r="AV1896" s="304">
        <f ca="1">IF(AND(AR1896+AT1896&gt;0,AS1896+AU1896&gt;0),COUNTIF(AV$6:AV1895,"&gt;0")+1,0)</f>
        <v>0</v>
      </c>
    </row>
    <row r="1897" spans="41:48" x14ac:dyDescent="0.15">
      <c r="AO1897" s="304">
        <v>53</v>
      </c>
      <c r="AP1897" s="304">
        <v>2</v>
      </c>
      <c r="AQ1897" s="304">
        <v>8</v>
      </c>
      <c r="AR1897" s="306">
        <f ca="1">IF($AQ1897=1,IF(INDIRECT(ADDRESS(($AO1897-1)*3+$AP1897+5,$AQ1897+7))="",0,INDIRECT(ADDRESS(($AO1897-1)*3+$AP1897+5,$AQ1897+7))),IF(INDIRECT(ADDRESS(($AO1897-1)*3+$AP1897+5,$AQ1897+7))="",0,IF(COUNTIF(INDIRECT(ADDRESS(($AO1897-1)*36+($AP1897-1)*12+6,COLUMN())):INDIRECT(ADDRESS(($AO1897-1)*36+($AP1897-1)*12+$AQ1897+4,COLUMN())),INDIRECT(ADDRESS(($AO1897-1)*3+$AP1897+5,$AQ1897+7)))&gt;=1,0,INDIRECT(ADDRESS(($AO1897-1)*3+$AP1897+5,$AQ1897+7)))))</f>
        <v>0</v>
      </c>
      <c r="AS1897" s="304">
        <f ca="1">COUNTIF(INDIRECT("H"&amp;(ROW()+12*(($AO1897-1)*3+$AP1897)-ROW())/12+5):INDIRECT("S"&amp;(ROW()+12*(($AO1897-1)*3+$AP1897)-ROW())/12+5),AR1897)</f>
        <v>0</v>
      </c>
      <c r="AT1897" s="306">
        <f ca="1">IF($AQ1897=1,IF(INDIRECT(ADDRESS(($AO1897-1)*3+$AP1897+5,$AQ1897+20))="",0,INDIRECT(ADDRESS(($AO1897-1)*3+$AP1897+5,$AQ1897+20))),IF(INDIRECT(ADDRESS(($AO1897-1)*3+$AP1897+5,$AQ1897+20))="",0,IF(COUNTIF(INDIRECT(ADDRESS(($AO1897-1)*36+($AP1897-1)*12+6,COLUMN())):INDIRECT(ADDRESS(($AO1897-1)*36+($AP1897-1)*12+$AQ1897+4,COLUMN())),INDIRECT(ADDRESS(($AO1897-1)*3+$AP1897+5,$AQ1897+20)))&gt;=1,0,INDIRECT(ADDRESS(($AO1897-1)*3+$AP1897+5,$AQ1897+20)))))</f>
        <v>0</v>
      </c>
      <c r="AU1897" s="304">
        <f ca="1">COUNTIF(INDIRECT("U"&amp;(ROW()+12*(($AO1897-1)*3+$AP1897)-ROW())/12+5):INDIRECT("AF"&amp;(ROW()+12*(($AO1897-1)*3+$AP1897)-ROW())/12+5),AT1897)</f>
        <v>0</v>
      </c>
      <c r="AV1897" s="304">
        <f ca="1">IF(AND(AR1897+AT1897&gt;0,AS1897+AU1897&gt;0),COUNTIF(AV$6:AV1896,"&gt;0")+1,0)</f>
        <v>0</v>
      </c>
    </row>
    <row r="1898" spans="41:48" x14ac:dyDescent="0.15">
      <c r="AO1898" s="304">
        <v>53</v>
      </c>
      <c r="AP1898" s="304">
        <v>2</v>
      </c>
      <c r="AQ1898" s="304">
        <v>9</v>
      </c>
      <c r="AR1898" s="306">
        <f ca="1">IF($AQ1898=1,IF(INDIRECT(ADDRESS(($AO1898-1)*3+$AP1898+5,$AQ1898+7))="",0,INDIRECT(ADDRESS(($AO1898-1)*3+$AP1898+5,$AQ1898+7))),IF(INDIRECT(ADDRESS(($AO1898-1)*3+$AP1898+5,$AQ1898+7))="",0,IF(COUNTIF(INDIRECT(ADDRESS(($AO1898-1)*36+($AP1898-1)*12+6,COLUMN())):INDIRECT(ADDRESS(($AO1898-1)*36+($AP1898-1)*12+$AQ1898+4,COLUMN())),INDIRECT(ADDRESS(($AO1898-1)*3+$AP1898+5,$AQ1898+7)))&gt;=1,0,INDIRECT(ADDRESS(($AO1898-1)*3+$AP1898+5,$AQ1898+7)))))</f>
        <v>0</v>
      </c>
      <c r="AS1898" s="304">
        <f ca="1">COUNTIF(INDIRECT("H"&amp;(ROW()+12*(($AO1898-1)*3+$AP1898)-ROW())/12+5):INDIRECT("S"&amp;(ROW()+12*(($AO1898-1)*3+$AP1898)-ROW())/12+5),AR1898)</f>
        <v>0</v>
      </c>
      <c r="AT1898" s="306">
        <f ca="1">IF($AQ1898=1,IF(INDIRECT(ADDRESS(($AO1898-1)*3+$AP1898+5,$AQ1898+20))="",0,INDIRECT(ADDRESS(($AO1898-1)*3+$AP1898+5,$AQ1898+20))),IF(INDIRECT(ADDRESS(($AO1898-1)*3+$AP1898+5,$AQ1898+20))="",0,IF(COUNTIF(INDIRECT(ADDRESS(($AO1898-1)*36+($AP1898-1)*12+6,COLUMN())):INDIRECT(ADDRESS(($AO1898-1)*36+($AP1898-1)*12+$AQ1898+4,COLUMN())),INDIRECT(ADDRESS(($AO1898-1)*3+$AP1898+5,$AQ1898+20)))&gt;=1,0,INDIRECT(ADDRESS(($AO1898-1)*3+$AP1898+5,$AQ1898+20)))))</f>
        <v>0</v>
      </c>
      <c r="AU1898" s="304">
        <f ca="1">COUNTIF(INDIRECT("U"&amp;(ROW()+12*(($AO1898-1)*3+$AP1898)-ROW())/12+5):INDIRECT("AF"&amp;(ROW()+12*(($AO1898-1)*3+$AP1898)-ROW())/12+5),AT1898)</f>
        <v>0</v>
      </c>
      <c r="AV1898" s="304">
        <f ca="1">IF(AND(AR1898+AT1898&gt;0,AS1898+AU1898&gt;0),COUNTIF(AV$6:AV1897,"&gt;0")+1,0)</f>
        <v>0</v>
      </c>
    </row>
    <row r="1899" spans="41:48" x14ac:dyDescent="0.15">
      <c r="AO1899" s="304">
        <v>53</v>
      </c>
      <c r="AP1899" s="304">
        <v>2</v>
      </c>
      <c r="AQ1899" s="304">
        <v>10</v>
      </c>
      <c r="AR1899" s="306">
        <f ca="1">IF($AQ1899=1,IF(INDIRECT(ADDRESS(($AO1899-1)*3+$AP1899+5,$AQ1899+7))="",0,INDIRECT(ADDRESS(($AO1899-1)*3+$AP1899+5,$AQ1899+7))),IF(INDIRECT(ADDRESS(($AO1899-1)*3+$AP1899+5,$AQ1899+7))="",0,IF(COUNTIF(INDIRECT(ADDRESS(($AO1899-1)*36+($AP1899-1)*12+6,COLUMN())):INDIRECT(ADDRESS(($AO1899-1)*36+($AP1899-1)*12+$AQ1899+4,COLUMN())),INDIRECT(ADDRESS(($AO1899-1)*3+$AP1899+5,$AQ1899+7)))&gt;=1,0,INDIRECT(ADDRESS(($AO1899-1)*3+$AP1899+5,$AQ1899+7)))))</f>
        <v>0</v>
      </c>
      <c r="AS1899" s="304">
        <f ca="1">COUNTIF(INDIRECT("H"&amp;(ROW()+12*(($AO1899-1)*3+$AP1899)-ROW())/12+5):INDIRECT("S"&amp;(ROW()+12*(($AO1899-1)*3+$AP1899)-ROW())/12+5),AR1899)</f>
        <v>0</v>
      </c>
      <c r="AT1899" s="306">
        <f ca="1">IF($AQ1899=1,IF(INDIRECT(ADDRESS(($AO1899-1)*3+$AP1899+5,$AQ1899+20))="",0,INDIRECT(ADDRESS(($AO1899-1)*3+$AP1899+5,$AQ1899+20))),IF(INDIRECT(ADDRESS(($AO1899-1)*3+$AP1899+5,$AQ1899+20))="",0,IF(COUNTIF(INDIRECT(ADDRESS(($AO1899-1)*36+($AP1899-1)*12+6,COLUMN())):INDIRECT(ADDRESS(($AO1899-1)*36+($AP1899-1)*12+$AQ1899+4,COLUMN())),INDIRECT(ADDRESS(($AO1899-1)*3+$AP1899+5,$AQ1899+20)))&gt;=1,0,INDIRECT(ADDRESS(($AO1899-1)*3+$AP1899+5,$AQ1899+20)))))</f>
        <v>0</v>
      </c>
      <c r="AU1899" s="304">
        <f ca="1">COUNTIF(INDIRECT("U"&amp;(ROW()+12*(($AO1899-1)*3+$AP1899)-ROW())/12+5):INDIRECT("AF"&amp;(ROW()+12*(($AO1899-1)*3+$AP1899)-ROW())/12+5),AT1899)</f>
        <v>0</v>
      </c>
      <c r="AV1899" s="304">
        <f ca="1">IF(AND(AR1899+AT1899&gt;0,AS1899+AU1899&gt;0),COUNTIF(AV$6:AV1898,"&gt;0")+1,0)</f>
        <v>0</v>
      </c>
    </row>
    <row r="1900" spans="41:48" x14ac:dyDescent="0.15">
      <c r="AO1900" s="304">
        <v>53</v>
      </c>
      <c r="AP1900" s="304">
        <v>2</v>
      </c>
      <c r="AQ1900" s="304">
        <v>11</v>
      </c>
      <c r="AR1900" s="306">
        <f ca="1">IF($AQ1900=1,IF(INDIRECT(ADDRESS(($AO1900-1)*3+$AP1900+5,$AQ1900+7))="",0,INDIRECT(ADDRESS(($AO1900-1)*3+$AP1900+5,$AQ1900+7))),IF(INDIRECT(ADDRESS(($AO1900-1)*3+$AP1900+5,$AQ1900+7))="",0,IF(COUNTIF(INDIRECT(ADDRESS(($AO1900-1)*36+($AP1900-1)*12+6,COLUMN())):INDIRECT(ADDRESS(($AO1900-1)*36+($AP1900-1)*12+$AQ1900+4,COLUMN())),INDIRECT(ADDRESS(($AO1900-1)*3+$AP1900+5,$AQ1900+7)))&gt;=1,0,INDIRECT(ADDRESS(($AO1900-1)*3+$AP1900+5,$AQ1900+7)))))</f>
        <v>0</v>
      </c>
      <c r="AS1900" s="304">
        <f ca="1">COUNTIF(INDIRECT("H"&amp;(ROW()+12*(($AO1900-1)*3+$AP1900)-ROW())/12+5):INDIRECT("S"&amp;(ROW()+12*(($AO1900-1)*3+$AP1900)-ROW())/12+5),AR1900)</f>
        <v>0</v>
      </c>
      <c r="AT1900" s="306">
        <f ca="1">IF($AQ1900=1,IF(INDIRECT(ADDRESS(($AO1900-1)*3+$AP1900+5,$AQ1900+20))="",0,INDIRECT(ADDRESS(($AO1900-1)*3+$AP1900+5,$AQ1900+20))),IF(INDIRECT(ADDRESS(($AO1900-1)*3+$AP1900+5,$AQ1900+20))="",0,IF(COUNTIF(INDIRECT(ADDRESS(($AO1900-1)*36+($AP1900-1)*12+6,COLUMN())):INDIRECT(ADDRESS(($AO1900-1)*36+($AP1900-1)*12+$AQ1900+4,COLUMN())),INDIRECT(ADDRESS(($AO1900-1)*3+$AP1900+5,$AQ1900+20)))&gt;=1,0,INDIRECT(ADDRESS(($AO1900-1)*3+$AP1900+5,$AQ1900+20)))))</f>
        <v>0</v>
      </c>
      <c r="AU1900" s="304">
        <f ca="1">COUNTIF(INDIRECT("U"&amp;(ROW()+12*(($AO1900-1)*3+$AP1900)-ROW())/12+5):INDIRECT("AF"&amp;(ROW()+12*(($AO1900-1)*3+$AP1900)-ROW())/12+5),AT1900)</f>
        <v>0</v>
      </c>
      <c r="AV1900" s="304">
        <f ca="1">IF(AND(AR1900+AT1900&gt;0,AS1900+AU1900&gt;0),COUNTIF(AV$6:AV1899,"&gt;0")+1,0)</f>
        <v>0</v>
      </c>
    </row>
    <row r="1901" spans="41:48" x14ac:dyDescent="0.15">
      <c r="AO1901" s="304">
        <v>53</v>
      </c>
      <c r="AP1901" s="304">
        <v>2</v>
      </c>
      <c r="AQ1901" s="304">
        <v>12</v>
      </c>
      <c r="AR1901" s="306">
        <f ca="1">IF($AQ1901=1,IF(INDIRECT(ADDRESS(($AO1901-1)*3+$AP1901+5,$AQ1901+7))="",0,INDIRECT(ADDRESS(($AO1901-1)*3+$AP1901+5,$AQ1901+7))),IF(INDIRECT(ADDRESS(($AO1901-1)*3+$AP1901+5,$AQ1901+7))="",0,IF(COUNTIF(INDIRECT(ADDRESS(($AO1901-1)*36+($AP1901-1)*12+6,COLUMN())):INDIRECT(ADDRESS(($AO1901-1)*36+($AP1901-1)*12+$AQ1901+4,COLUMN())),INDIRECT(ADDRESS(($AO1901-1)*3+$AP1901+5,$AQ1901+7)))&gt;=1,0,INDIRECT(ADDRESS(($AO1901-1)*3+$AP1901+5,$AQ1901+7)))))</f>
        <v>0</v>
      </c>
      <c r="AS1901" s="304">
        <f ca="1">COUNTIF(INDIRECT("H"&amp;(ROW()+12*(($AO1901-1)*3+$AP1901)-ROW())/12+5):INDIRECT("S"&amp;(ROW()+12*(($AO1901-1)*3+$AP1901)-ROW())/12+5),AR1901)</f>
        <v>0</v>
      </c>
      <c r="AT1901" s="306">
        <f ca="1">IF($AQ1901=1,IF(INDIRECT(ADDRESS(($AO1901-1)*3+$AP1901+5,$AQ1901+20))="",0,INDIRECT(ADDRESS(($AO1901-1)*3+$AP1901+5,$AQ1901+20))),IF(INDIRECT(ADDRESS(($AO1901-1)*3+$AP1901+5,$AQ1901+20))="",0,IF(COUNTIF(INDIRECT(ADDRESS(($AO1901-1)*36+($AP1901-1)*12+6,COLUMN())):INDIRECT(ADDRESS(($AO1901-1)*36+($AP1901-1)*12+$AQ1901+4,COLUMN())),INDIRECT(ADDRESS(($AO1901-1)*3+$AP1901+5,$AQ1901+20)))&gt;=1,0,INDIRECT(ADDRESS(($AO1901-1)*3+$AP1901+5,$AQ1901+20)))))</f>
        <v>0</v>
      </c>
      <c r="AU1901" s="304">
        <f ca="1">COUNTIF(INDIRECT("U"&amp;(ROW()+12*(($AO1901-1)*3+$AP1901)-ROW())/12+5):INDIRECT("AF"&amp;(ROW()+12*(($AO1901-1)*3+$AP1901)-ROW())/12+5),AT1901)</f>
        <v>0</v>
      </c>
      <c r="AV1901" s="304">
        <f ca="1">IF(AND(AR1901+AT1901&gt;0,AS1901+AU1901&gt;0),COUNTIF(AV$6:AV1900,"&gt;0")+1,0)</f>
        <v>0</v>
      </c>
    </row>
    <row r="1902" spans="41:48" x14ac:dyDescent="0.15">
      <c r="AO1902" s="304">
        <v>53</v>
      </c>
      <c r="AP1902" s="304">
        <v>3</v>
      </c>
      <c r="AQ1902" s="304">
        <v>1</v>
      </c>
      <c r="AR1902" s="306">
        <f ca="1">IF($AQ1902=1,IF(INDIRECT(ADDRESS(($AO1902-1)*3+$AP1902+5,$AQ1902+7))="",0,INDIRECT(ADDRESS(($AO1902-1)*3+$AP1902+5,$AQ1902+7))),IF(INDIRECT(ADDRESS(($AO1902-1)*3+$AP1902+5,$AQ1902+7))="",0,IF(COUNTIF(INDIRECT(ADDRESS(($AO1902-1)*36+($AP1902-1)*12+6,COLUMN())):INDIRECT(ADDRESS(($AO1902-1)*36+($AP1902-1)*12+$AQ1902+4,COLUMN())),INDIRECT(ADDRESS(($AO1902-1)*3+$AP1902+5,$AQ1902+7)))&gt;=1,0,INDIRECT(ADDRESS(($AO1902-1)*3+$AP1902+5,$AQ1902+7)))))</f>
        <v>0</v>
      </c>
      <c r="AS1902" s="304">
        <f ca="1">COUNTIF(INDIRECT("H"&amp;(ROW()+12*(($AO1902-1)*3+$AP1902)-ROW())/12+5):INDIRECT("S"&amp;(ROW()+12*(($AO1902-1)*3+$AP1902)-ROW())/12+5),AR1902)</f>
        <v>0</v>
      </c>
      <c r="AT1902" s="306">
        <f ca="1">IF($AQ1902=1,IF(INDIRECT(ADDRESS(($AO1902-1)*3+$AP1902+5,$AQ1902+20))="",0,INDIRECT(ADDRESS(($AO1902-1)*3+$AP1902+5,$AQ1902+20))),IF(INDIRECT(ADDRESS(($AO1902-1)*3+$AP1902+5,$AQ1902+20))="",0,IF(COUNTIF(INDIRECT(ADDRESS(($AO1902-1)*36+($AP1902-1)*12+6,COLUMN())):INDIRECT(ADDRESS(($AO1902-1)*36+($AP1902-1)*12+$AQ1902+4,COLUMN())),INDIRECT(ADDRESS(($AO1902-1)*3+$AP1902+5,$AQ1902+20)))&gt;=1,0,INDIRECT(ADDRESS(($AO1902-1)*3+$AP1902+5,$AQ1902+20)))))</f>
        <v>0</v>
      </c>
      <c r="AU1902" s="304">
        <f ca="1">COUNTIF(INDIRECT("U"&amp;(ROW()+12*(($AO1902-1)*3+$AP1902)-ROW())/12+5):INDIRECT("AF"&amp;(ROW()+12*(($AO1902-1)*3+$AP1902)-ROW())/12+5),AT1902)</f>
        <v>0</v>
      </c>
      <c r="AV1902" s="304">
        <f ca="1">IF(AND(AR1902+AT1902&gt;0,AS1902+AU1902&gt;0),COUNTIF(AV$6:AV1901,"&gt;0")+1,0)</f>
        <v>0</v>
      </c>
    </row>
    <row r="1903" spans="41:48" x14ac:dyDescent="0.15">
      <c r="AO1903" s="304">
        <v>53</v>
      </c>
      <c r="AP1903" s="304">
        <v>3</v>
      </c>
      <c r="AQ1903" s="304">
        <v>2</v>
      </c>
      <c r="AR1903" s="306">
        <f ca="1">IF($AQ1903=1,IF(INDIRECT(ADDRESS(($AO1903-1)*3+$AP1903+5,$AQ1903+7))="",0,INDIRECT(ADDRESS(($AO1903-1)*3+$AP1903+5,$AQ1903+7))),IF(INDIRECT(ADDRESS(($AO1903-1)*3+$AP1903+5,$AQ1903+7))="",0,IF(COUNTIF(INDIRECT(ADDRESS(($AO1903-1)*36+($AP1903-1)*12+6,COLUMN())):INDIRECT(ADDRESS(($AO1903-1)*36+($AP1903-1)*12+$AQ1903+4,COLUMN())),INDIRECT(ADDRESS(($AO1903-1)*3+$AP1903+5,$AQ1903+7)))&gt;=1,0,INDIRECT(ADDRESS(($AO1903-1)*3+$AP1903+5,$AQ1903+7)))))</f>
        <v>0</v>
      </c>
      <c r="AS1903" s="304">
        <f ca="1">COUNTIF(INDIRECT("H"&amp;(ROW()+12*(($AO1903-1)*3+$AP1903)-ROW())/12+5):INDIRECT("S"&amp;(ROW()+12*(($AO1903-1)*3+$AP1903)-ROW())/12+5),AR1903)</f>
        <v>0</v>
      </c>
      <c r="AT1903" s="306">
        <f ca="1">IF($AQ1903=1,IF(INDIRECT(ADDRESS(($AO1903-1)*3+$AP1903+5,$AQ1903+20))="",0,INDIRECT(ADDRESS(($AO1903-1)*3+$AP1903+5,$AQ1903+20))),IF(INDIRECT(ADDRESS(($AO1903-1)*3+$AP1903+5,$AQ1903+20))="",0,IF(COUNTIF(INDIRECT(ADDRESS(($AO1903-1)*36+($AP1903-1)*12+6,COLUMN())):INDIRECT(ADDRESS(($AO1903-1)*36+($AP1903-1)*12+$AQ1903+4,COLUMN())),INDIRECT(ADDRESS(($AO1903-1)*3+$AP1903+5,$AQ1903+20)))&gt;=1,0,INDIRECT(ADDRESS(($AO1903-1)*3+$AP1903+5,$AQ1903+20)))))</f>
        <v>0</v>
      </c>
      <c r="AU1903" s="304">
        <f ca="1">COUNTIF(INDIRECT("U"&amp;(ROW()+12*(($AO1903-1)*3+$AP1903)-ROW())/12+5):INDIRECT("AF"&amp;(ROW()+12*(($AO1903-1)*3+$AP1903)-ROW())/12+5),AT1903)</f>
        <v>0</v>
      </c>
      <c r="AV1903" s="304">
        <f ca="1">IF(AND(AR1903+AT1903&gt;0,AS1903+AU1903&gt;0),COUNTIF(AV$6:AV1902,"&gt;0")+1,0)</f>
        <v>0</v>
      </c>
    </row>
    <row r="1904" spans="41:48" x14ac:dyDescent="0.15">
      <c r="AO1904" s="304">
        <v>53</v>
      </c>
      <c r="AP1904" s="304">
        <v>3</v>
      </c>
      <c r="AQ1904" s="304">
        <v>3</v>
      </c>
      <c r="AR1904" s="306">
        <f ca="1">IF($AQ1904=1,IF(INDIRECT(ADDRESS(($AO1904-1)*3+$AP1904+5,$AQ1904+7))="",0,INDIRECT(ADDRESS(($AO1904-1)*3+$AP1904+5,$AQ1904+7))),IF(INDIRECT(ADDRESS(($AO1904-1)*3+$AP1904+5,$AQ1904+7))="",0,IF(COUNTIF(INDIRECT(ADDRESS(($AO1904-1)*36+($AP1904-1)*12+6,COLUMN())):INDIRECT(ADDRESS(($AO1904-1)*36+($AP1904-1)*12+$AQ1904+4,COLUMN())),INDIRECT(ADDRESS(($AO1904-1)*3+$AP1904+5,$AQ1904+7)))&gt;=1,0,INDIRECT(ADDRESS(($AO1904-1)*3+$AP1904+5,$AQ1904+7)))))</f>
        <v>0</v>
      </c>
      <c r="AS1904" s="304">
        <f ca="1">COUNTIF(INDIRECT("H"&amp;(ROW()+12*(($AO1904-1)*3+$AP1904)-ROW())/12+5):INDIRECT("S"&amp;(ROW()+12*(($AO1904-1)*3+$AP1904)-ROW())/12+5),AR1904)</f>
        <v>0</v>
      </c>
      <c r="AT1904" s="306">
        <f ca="1">IF($AQ1904=1,IF(INDIRECT(ADDRESS(($AO1904-1)*3+$AP1904+5,$AQ1904+20))="",0,INDIRECT(ADDRESS(($AO1904-1)*3+$AP1904+5,$AQ1904+20))),IF(INDIRECT(ADDRESS(($AO1904-1)*3+$AP1904+5,$AQ1904+20))="",0,IF(COUNTIF(INDIRECT(ADDRESS(($AO1904-1)*36+($AP1904-1)*12+6,COLUMN())):INDIRECT(ADDRESS(($AO1904-1)*36+($AP1904-1)*12+$AQ1904+4,COLUMN())),INDIRECT(ADDRESS(($AO1904-1)*3+$AP1904+5,$AQ1904+20)))&gt;=1,0,INDIRECT(ADDRESS(($AO1904-1)*3+$AP1904+5,$AQ1904+20)))))</f>
        <v>0</v>
      </c>
      <c r="AU1904" s="304">
        <f ca="1">COUNTIF(INDIRECT("U"&amp;(ROW()+12*(($AO1904-1)*3+$AP1904)-ROW())/12+5):INDIRECT("AF"&amp;(ROW()+12*(($AO1904-1)*3+$AP1904)-ROW())/12+5),AT1904)</f>
        <v>0</v>
      </c>
      <c r="AV1904" s="304">
        <f ca="1">IF(AND(AR1904+AT1904&gt;0,AS1904+AU1904&gt;0),COUNTIF(AV$6:AV1903,"&gt;0")+1,0)</f>
        <v>0</v>
      </c>
    </row>
    <row r="1905" spans="41:48" x14ac:dyDescent="0.15">
      <c r="AO1905" s="304">
        <v>53</v>
      </c>
      <c r="AP1905" s="304">
        <v>3</v>
      </c>
      <c r="AQ1905" s="304">
        <v>4</v>
      </c>
      <c r="AR1905" s="306">
        <f ca="1">IF($AQ1905=1,IF(INDIRECT(ADDRESS(($AO1905-1)*3+$AP1905+5,$AQ1905+7))="",0,INDIRECT(ADDRESS(($AO1905-1)*3+$AP1905+5,$AQ1905+7))),IF(INDIRECT(ADDRESS(($AO1905-1)*3+$AP1905+5,$AQ1905+7))="",0,IF(COUNTIF(INDIRECT(ADDRESS(($AO1905-1)*36+($AP1905-1)*12+6,COLUMN())):INDIRECT(ADDRESS(($AO1905-1)*36+($AP1905-1)*12+$AQ1905+4,COLUMN())),INDIRECT(ADDRESS(($AO1905-1)*3+$AP1905+5,$AQ1905+7)))&gt;=1,0,INDIRECT(ADDRESS(($AO1905-1)*3+$AP1905+5,$AQ1905+7)))))</f>
        <v>0</v>
      </c>
      <c r="AS1905" s="304">
        <f ca="1">COUNTIF(INDIRECT("H"&amp;(ROW()+12*(($AO1905-1)*3+$AP1905)-ROW())/12+5):INDIRECT("S"&amp;(ROW()+12*(($AO1905-1)*3+$AP1905)-ROW())/12+5),AR1905)</f>
        <v>0</v>
      </c>
      <c r="AT1905" s="306">
        <f ca="1">IF($AQ1905=1,IF(INDIRECT(ADDRESS(($AO1905-1)*3+$AP1905+5,$AQ1905+20))="",0,INDIRECT(ADDRESS(($AO1905-1)*3+$AP1905+5,$AQ1905+20))),IF(INDIRECT(ADDRESS(($AO1905-1)*3+$AP1905+5,$AQ1905+20))="",0,IF(COUNTIF(INDIRECT(ADDRESS(($AO1905-1)*36+($AP1905-1)*12+6,COLUMN())):INDIRECT(ADDRESS(($AO1905-1)*36+($AP1905-1)*12+$AQ1905+4,COLUMN())),INDIRECT(ADDRESS(($AO1905-1)*3+$AP1905+5,$AQ1905+20)))&gt;=1,0,INDIRECT(ADDRESS(($AO1905-1)*3+$AP1905+5,$AQ1905+20)))))</f>
        <v>0</v>
      </c>
      <c r="AU1905" s="304">
        <f ca="1">COUNTIF(INDIRECT("U"&amp;(ROW()+12*(($AO1905-1)*3+$AP1905)-ROW())/12+5):INDIRECT("AF"&amp;(ROW()+12*(($AO1905-1)*3+$AP1905)-ROW())/12+5),AT1905)</f>
        <v>0</v>
      </c>
      <c r="AV1905" s="304">
        <f ca="1">IF(AND(AR1905+AT1905&gt;0,AS1905+AU1905&gt;0),COUNTIF(AV$6:AV1904,"&gt;0")+1,0)</f>
        <v>0</v>
      </c>
    </row>
    <row r="1906" spans="41:48" x14ac:dyDescent="0.15">
      <c r="AO1906" s="304">
        <v>53</v>
      </c>
      <c r="AP1906" s="304">
        <v>3</v>
      </c>
      <c r="AQ1906" s="304">
        <v>5</v>
      </c>
      <c r="AR1906" s="306">
        <f ca="1">IF($AQ1906=1,IF(INDIRECT(ADDRESS(($AO1906-1)*3+$AP1906+5,$AQ1906+7))="",0,INDIRECT(ADDRESS(($AO1906-1)*3+$AP1906+5,$AQ1906+7))),IF(INDIRECT(ADDRESS(($AO1906-1)*3+$AP1906+5,$AQ1906+7))="",0,IF(COUNTIF(INDIRECT(ADDRESS(($AO1906-1)*36+($AP1906-1)*12+6,COLUMN())):INDIRECT(ADDRESS(($AO1906-1)*36+($AP1906-1)*12+$AQ1906+4,COLUMN())),INDIRECT(ADDRESS(($AO1906-1)*3+$AP1906+5,$AQ1906+7)))&gt;=1,0,INDIRECT(ADDRESS(($AO1906-1)*3+$AP1906+5,$AQ1906+7)))))</f>
        <v>0</v>
      </c>
      <c r="AS1906" s="304">
        <f ca="1">COUNTIF(INDIRECT("H"&amp;(ROW()+12*(($AO1906-1)*3+$AP1906)-ROW())/12+5):INDIRECT("S"&amp;(ROW()+12*(($AO1906-1)*3+$AP1906)-ROW())/12+5),AR1906)</f>
        <v>0</v>
      </c>
      <c r="AT1906" s="306">
        <f ca="1">IF($AQ1906=1,IF(INDIRECT(ADDRESS(($AO1906-1)*3+$AP1906+5,$AQ1906+20))="",0,INDIRECT(ADDRESS(($AO1906-1)*3+$AP1906+5,$AQ1906+20))),IF(INDIRECT(ADDRESS(($AO1906-1)*3+$AP1906+5,$AQ1906+20))="",0,IF(COUNTIF(INDIRECT(ADDRESS(($AO1906-1)*36+($AP1906-1)*12+6,COLUMN())):INDIRECT(ADDRESS(($AO1906-1)*36+($AP1906-1)*12+$AQ1906+4,COLUMN())),INDIRECT(ADDRESS(($AO1906-1)*3+$AP1906+5,$AQ1906+20)))&gt;=1,0,INDIRECT(ADDRESS(($AO1906-1)*3+$AP1906+5,$AQ1906+20)))))</f>
        <v>0</v>
      </c>
      <c r="AU1906" s="304">
        <f ca="1">COUNTIF(INDIRECT("U"&amp;(ROW()+12*(($AO1906-1)*3+$AP1906)-ROW())/12+5):INDIRECT("AF"&amp;(ROW()+12*(($AO1906-1)*3+$AP1906)-ROW())/12+5),AT1906)</f>
        <v>0</v>
      </c>
      <c r="AV1906" s="304">
        <f ca="1">IF(AND(AR1906+AT1906&gt;0,AS1906+AU1906&gt;0),COUNTIF(AV$6:AV1905,"&gt;0")+1,0)</f>
        <v>0</v>
      </c>
    </row>
    <row r="1907" spans="41:48" x14ac:dyDescent="0.15">
      <c r="AO1907" s="304">
        <v>53</v>
      </c>
      <c r="AP1907" s="304">
        <v>3</v>
      </c>
      <c r="AQ1907" s="304">
        <v>6</v>
      </c>
      <c r="AR1907" s="306">
        <f ca="1">IF($AQ1907=1,IF(INDIRECT(ADDRESS(($AO1907-1)*3+$AP1907+5,$AQ1907+7))="",0,INDIRECT(ADDRESS(($AO1907-1)*3+$AP1907+5,$AQ1907+7))),IF(INDIRECT(ADDRESS(($AO1907-1)*3+$AP1907+5,$AQ1907+7))="",0,IF(COUNTIF(INDIRECT(ADDRESS(($AO1907-1)*36+($AP1907-1)*12+6,COLUMN())):INDIRECT(ADDRESS(($AO1907-1)*36+($AP1907-1)*12+$AQ1907+4,COLUMN())),INDIRECT(ADDRESS(($AO1907-1)*3+$AP1907+5,$AQ1907+7)))&gt;=1,0,INDIRECT(ADDRESS(($AO1907-1)*3+$AP1907+5,$AQ1907+7)))))</f>
        <v>0</v>
      </c>
      <c r="AS1907" s="304">
        <f ca="1">COUNTIF(INDIRECT("H"&amp;(ROW()+12*(($AO1907-1)*3+$AP1907)-ROW())/12+5):INDIRECT("S"&amp;(ROW()+12*(($AO1907-1)*3+$AP1907)-ROW())/12+5),AR1907)</f>
        <v>0</v>
      </c>
      <c r="AT1907" s="306">
        <f ca="1">IF($AQ1907=1,IF(INDIRECT(ADDRESS(($AO1907-1)*3+$AP1907+5,$AQ1907+20))="",0,INDIRECT(ADDRESS(($AO1907-1)*3+$AP1907+5,$AQ1907+20))),IF(INDIRECT(ADDRESS(($AO1907-1)*3+$AP1907+5,$AQ1907+20))="",0,IF(COUNTIF(INDIRECT(ADDRESS(($AO1907-1)*36+($AP1907-1)*12+6,COLUMN())):INDIRECT(ADDRESS(($AO1907-1)*36+($AP1907-1)*12+$AQ1907+4,COLUMN())),INDIRECT(ADDRESS(($AO1907-1)*3+$AP1907+5,$AQ1907+20)))&gt;=1,0,INDIRECT(ADDRESS(($AO1907-1)*3+$AP1907+5,$AQ1907+20)))))</f>
        <v>0</v>
      </c>
      <c r="AU1907" s="304">
        <f ca="1">COUNTIF(INDIRECT("U"&amp;(ROW()+12*(($AO1907-1)*3+$AP1907)-ROW())/12+5):INDIRECT("AF"&amp;(ROW()+12*(($AO1907-1)*3+$AP1907)-ROW())/12+5),AT1907)</f>
        <v>0</v>
      </c>
      <c r="AV1907" s="304">
        <f ca="1">IF(AND(AR1907+AT1907&gt;0,AS1907+AU1907&gt;0),COUNTIF(AV$6:AV1906,"&gt;0")+1,0)</f>
        <v>0</v>
      </c>
    </row>
    <row r="1908" spans="41:48" x14ac:dyDescent="0.15">
      <c r="AO1908" s="304">
        <v>53</v>
      </c>
      <c r="AP1908" s="304">
        <v>3</v>
      </c>
      <c r="AQ1908" s="304">
        <v>7</v>
      </c>
      <c r="AR1908" s="306">
        <f ca="1">IF($AQ1908=1,IF(INDIRECT(ADDRESS(($AO1908-1)*3+$AP1908+5,$AQ1908+7))="",0,INDIRECT(ADDRESS(($AO1908-1)*3+$AP1908+5,$AQ1908+7))),IF(INDIRECT(ADDRESS(($AO1908-1)*3+$AP1908+5,$AQ1908+7))="",0,IF(COUNTIF(INDIRECT(ADDRESS(($AO1908-1)*36+($AP1908-1)*12+6,COLUMN())):INDIRECT(ADDRESS(($AO1908-1)*36+($AP1908-1)*12+$AQ1908+4,COLUMN())),INDIRECT(ADDRESS(($AO1908-1)*3+$AP1908+5,$AQ1908+7)))&gt;=1,0,INDIRECT(ADDRESS(($AO1908-1)*3+$AP1908+5,$AQ1908+7)))))</f>
        <v>0</v>
      </c>
      <c r="AS1908" s="304">
        <f ca="1">COUNTIF(INDIRECT("H"&amp;(ROW()+12*(($AO1908-1)*3+$AP1908)-ROW())/12+5):INDIRECT("S"&amp;(ROW()+12*(($AO1908-1)*3+$AP1908)-ROW())/12+5),AR1908)</f>
        <v>0</v>
      </c>
      <c r="AT1908" s="306">
        <f ca="1">IF($AQ1908=1,IF(INDIRECT(ADDRESS(($AO1908-1)*3+$AP1908+5,$AQ1908+20))="",0,INDIRECT(ADDRESS(($AO1908-1)*3+$AP1908+5,$AQ1908+20))),IF(INDIRECT(ADDRESS(($AO1908-1)*3+$AP1908+5,$AQ1908+20))="",0,IF(COUNTIF(INDIRECT(ADDRESS(($AO1908-1)*36+($AP1908-1)*12+6,COLUMN())):INDIRECT(ADDRESS(($AO1908-1)*36+($AP1908-1)*12+$AQ1908+4,COLUMN())),INDIRECT(ADDRESS(($AO1908-1)*3+$AP1908+5,$AQ1908+20)))&gt;=1,0,INDIRECT(ADDRESS(($AO1908-1)*3+$AP1908+5,$AQ1908+20)))))</f>
        <v>0</v>
      </c>
      <c r="AU1908" s="304">
        <f ca="1">COUNTIF(INDIRECT("U"&amp;(ROW()+12*(($AO1908-1)*3+$AP1908)-ROW())/12+5):INDIRECT("AF"&amp;(ROW()+12*(($AO1908-1)*3+$AP1908)-ROW())/12+5),AT1908)</f>
        <v>0</v>
      </c>
      <c r="AV1908" s="304">
        <f ca="1">IF(AND(AR1908+AT1908&gt;0,AS1908+AU1908&gt;0),COUNTIF(AV$6:AV1907,"&gt;0")+1,0)</f>
        <v>0</v>
      </c>
    </row>
    <row r="1909" spans="41:48" x14ac:dyDescent="0.15">
      <c r="AO1909" s="304">
        <v>53</v>
      </c>
      <c r="AP1909" s="304">
        <v>3</v>
      </c>
      <c r="AQ1909" s="304">
        <v>8</v>
      </c>
      <c r="AR1909" s="306">
        <f ca="1">IF($AQ1909=1,IF(INDIRECT(ADDRESS(($AO1909-1)*3+$AP1909+5,$AQ1909+7))="",0,INDIRECT(ADDRESS(($AO1909-1)*3+$AP1909+5,$AQ1909+7))),IF(INDIRECT(ADDRESS(($AO1909-1)*3+$AP1909+5,$AQ1909+7))="",0,IF(COUNTIF(INDIRECT(ADDRESS(($AO1909-1)*36+($AP1909-1)*12+6,COLUMN())):INDIRECT(ADDRESS(($AO1909-1)*36+($AP1909-1)*12+$AQ1909+4,COLUMN())),INDIRECT(ADDRESS(($AO1909-1)*3+$AP1909+5,$AQ1909+7)))&gt;=1,0,INDIRECT(ADDRESS(($AO1909-1)*3+$AP1909+5,$AQ1909+7)))))</f>
        <v>0</v>
      </c>
      <c r="AS1909" s="304">
        <f ca="1">COUNTIF(INDIRECT("H"&amp;(ROW()+12*(($AO1909-1)*3+$AP1909)-ROW())/12+5):INDIRECT("S"&amp;(ROW()+12*(($AO1909-1)*3+$AP1909)-ROW())/12+5),AR1909)</f>
        <v>0</v>
      </c>
      <c r="AT1909" s="306">
        <f ca="1">IF($AQ1909=1,IF(INDIRECT(ADDRESS(($AO1909-1)*3+$AP1909+5,$AQ1909+20))="",0,INDIRECT(ADDRESS(($AO1909-1)*3+$AP1909+5,$AQ1909+20))),IF(INDIRECT(ADDRESS(($AO1909-1)*3+$AP1909+5,$AQ1909+20))="",0,IF(COUNTIF(INDIRECT(ADDRESS(($AO1909-1)*36+($AP1909-1)*12+6,COLUMN())):INDIRECT(ADDRESS(($AO1909-1)*36+($AP1909-1)*12+$AQ1909+4,COLUMN())),INDIRECT(ADDRESS(($AO1909-1)*3+$AP1909+5,$AQ1909+20)))&gt;=1,0,INDIRECT(ADDRESS(($AO1909-1)*3+$AP1909+5,$AQ1909+20)))))</f>
        <v>0</v>
      </c>
      <c r="AU1909" s="304">
        <f ca="1">COUNTIF(INDIRECT("U"&amp;(ROW()+12*(($AO1909-1)*3+$AP1909)-ROW())/12+5):INDIRECT("AF"&amp;(ROW()+12*(($AO1909-1)*3+$AP1909)-ROW())/12+5),AT1909)</f>
        <v>0</v>
      </c>
      <c r="AV1909" s="304">
        <f ca="1">IF(AND(AR1909+AT1909&gt;0,AS1909+AU1909&gt;0),COUNTIF(AV$6:AV1908,"&gt;0")+1,0)</f>
        <v>0</v>
      </c>
    </row>
    <row r="1910" spans="41:48" x14ac:dyDescent="0.15">
      <c r="AO1910" s="304">
        <v>53</v>
      </c>
      <c r="AP1910" s="304">
        <v>3</v>
      </c>
      <c r="AQ1910" s="304">
        <v>9</v>
      </c>
      <c r="AR1910" s="306">
        <f ca="1">IF($AQ1910=1,IF(INDIRECT(ADDRESS(($AO1910-1)*3+$AP1910+5,$AQ1910+7))="",0,INDIRECT(ADDRESS(($AO1910-1)*3+$AP1910+5,$AQ1910+7))),IF(INDIRECT(ADDRESS(($AO1910-1)*3+$AP1910+5,$AQ1910+7))="",0,IF(COUNTIF(INDIRECT(ADDRESS(($AO1910-1)*36+($AP1910-1)*12+6,COLUMN())):INDIRECT(ADDRESS(($AO1910-1)*36+($AP1910-1)*12+$AQ1910+4,COLUMN())),INDIRECT(ADDRESS(($AO1910-1)*3+$AP1910+5,$AQ1910+7)))&gt;=1,0,INDIRECT(ADDRESS(($AO1910-1)*3+$AP1910+5,$AQ1910+7)))))</f>
        <v>0</v>
      </c>
      <c r="AS1910" s="304">
        <f ca="1">COUNTIF(INDIRECT("H"&amp;(ROW()+12*(($AO1910-1)*3+$AP1910)-ROW())/12+5):INDIRECT("S"&amp;(ROW()+12*(($AO1910-1)*3+$AP1910)-ROW())/12+5),AR1910)</f>
        <v>0</v>
      </c>
      <c r="AT1910" s="306">
        <f ca="1">IF($AQ1910=1,IF(INDIRECT(ADDRESS(($AO1910-1)*3+$AP1910+5,$AQ1910+20))="",0,INDIRECT(ADDRESS(($AO1910-1)*3+$AP1910+5,$AQ1910+20))),IF(INDIRECT(ADDRESS(($AO1910-1)*3+$AP1910+5,$AQ1910+20))="",0,IF(COUNTIF(INDIRECT(ADDRESS(($AO1910-1)*36+($AP1910-1)*12+6,COLUMN())):INDIRECT(ADDRESS(($AO1910-1)*36+($AP1910-1)*12+$AQ1910+4,COLUMN())),INDIRECT(ADDRESS(($AO1910-1)*3+$AP1910+5,$AQ1910+20)))&gt;=1,0,INDIRECT(ADDRESS(($AO1910-1)*3+$AP1910+5,$AQ1910+20)))))</f>
        <v>0</v>
      </c>
      <c r="AU1910" s="304">
        <f ca="1">COUNTIF(INDIRECT("U"&amp;(ROW()+12*(($AO1910-1)*3+$AP1910)-ROW())/12+5):INDIRECT("AF"&amp;(ROW()+12*(($AO1910-1)*3+$AP1910)-ROW())/12+5),AT1910)</f>
        <v>0</v>
      </c>
      <c r="AV1910" s="304">
        <f ca="1">IF(AND(AR1910+AT1910&gt;0,AS1910+AU1910&gt;0),COUNTIF(AV$6:AV1909,"&gt;0")+1,0)</f>
        <v>0</v>
      </c>
    </row>
    <row r="1911" spans="41:48" x14ac:dyDescent="0.15">
      <c r="AO1911" s="304">
        <v>53</v>
      </c>
      <c r="AP1911" s="304">
        <v>3</v>
      </c>
      <c r="AQ1911" s="304">
        <v>10</v>
      </c>
      <c r="AR1911" s="306">
        <f ca="1">IF($AQ1911=1,IF(INDIRECT(ADDRESS(($AO1911-1)*3+$AP1911+5,$AQ1911+7))="",0,INDIRECT(ADDRESS(($AO1911-1)*3+$AP1911+5,$AQ1911+7))),IF(INDIRECT(ADDRESS(($AO1911-1)*3+$AP1911+5,$AQ1911+7))="",0,IF(COUNTIF(INDIRECT(ADDRESS(($AO1911-1)*36+($AP1911-1)*12+6,COLUMN())):INDIRECT(ADDRESS(($AO1911-1)*36+($AP1911-1)*12+$AQ1911+4,COLUMN())),INDIRECT(ADDRESS(($AO1911-1)*3+$AP1911+5,$AQ1911+7)))&gt;=1,0,INDIRECT(ADDRESS(($AO1911-1)*3+$AP1911+5,$AQ1911+7)))))</f>
        <v>0</v>
      </c>
      <c r="AS1911" s="304">
        <f ca="1">COUNTIF(INDIRECT("H"&amp;(ROW()+12*(($AO1911-1)*3+$AP1911)-ROW())/12+5):INDIRECT("S"&amp;(ROW()+12*(($AO1911-1)*3+$AP1911)-ROW())/12+5),AR1911)</f>
        <v>0</v>
      </c>
      <c r="AT1911" s="306">
        <f ca="1">IF($AQ1911=1,IF(INDIRECT(ADDRESS(($AO1911-1)*3+$AP1911+5,$AQ1911+20))="",0,INDIRECT(ADDRESS(($AO1911-1)*3+$AP1911+5,$AQ1911+20))),IF(INDIRECT(ADDRESS(($AO1911-1)*3+$AP1911+5,$AQ1911+20))="",0,IF(COUNTIF(INDIRECT(ADDRESS(($AO1911-1)*36+($AP1911-1)*12+6,COLUMN())):INDIRECT(ADDRESS(($AO1911-1)*36+($AP1911-1)*12+$AQ1911+4,COLUMN())),INDIRECT(ADDRESS(($AO1911-1)*3+$AP1911+5,$AQ1911+20)))&gt;=1,0,INDIRECT(ADDRESS(($AO1911-1)*3+$AP1911+5,$AQ1911+20)))))</f>
        <v>0</v>
      </c>
      <c r="AU1911" s="304">
        <f ca="1">COUNTIF(INDIRECT("U"&amp;(ROW()+12*(($AO1911-1)*3+$AP1911)-ROW())/12+5):INDIRECT("AF"&amp;(ROW()+12*(($AO1911-1)*3+$AP1911)-ROW())/12+5),AT1911)</f>
        <v>0</v>
      </c>
      <c r="AV1911" s="304">
        <f ca="1">IF(AND(AR1911+AT1911&gt;0,AS1911+AU1911&gt;0),COUNTIF(AV$6:AV1910,"&gt;0")+1,0)</f>
        <v>0</v>
      </c>
    </row>
    <row r="1912" spans="41:48" x14ac:dyDescent="0.15">
      <c r="AO1912" s="304">
        <v>53</v>
      </c>
      <c r="AP1912" s="304">
        <v>3</v>
      </c>
      <c r="AQ1912" s="304">
        <v>11</v>
      </c>
      <c r="AR1912" s="306">
        <f ca="1">IF($AQ1912=1,IF(INDIRECT(ADDRESS(($AO1912-1)*3+$AP1912+5,$AQ1912+7))="",0,INDIRECT(ADDRESS(($AO1912-1)*3+$AP1912+5,$AQ1912+7))),IF(INDIRECT(ADDRESS(($AO1912-1)*3+$AP1912+5,$AQ1912+7))="",0,IF(COUNTIF(INDIRECT(ADDRESS(($AO1912-1)*36+($AP1912-1)*12+6,COLUMN())):INDIRECT(ADDRESS(($AO1912-1)*36+($AP1912-1)*12+$AQ1912+4,COLUMN())),INDIRECT(ADDRESS(($AO1912-1)*3+$AP1912+5,$AQ1912+7)))&gt;=1,0,INDIRECT(ADDRESS(($AO1912-1)*3+$AP1912+5,$AQ1912+7)))))</f>
        <v>0</v>
      </c>
      <c r="AS1912" s="304">
        <f ca="1">COUNTIF(INDIRECT("H"&amp;(ROW()+12*(($AO1912-1)*3+$AP1912)-ROW())/12+5):INDIRECT("S"&amp;(ROW()+12*(($AO1912-1)*3+$AP1912)-ROW())/12+5),AR1912)</f>
        <v>0</v>
      </c>
      <c r="AT1912" s="306">
        <f ca="1">IF($AQ1912=1,IF(INDIRECT(ADDRESS(($AO1912-1)*3+$AP1912+5,$AQ1912+20))="",0,INDIRECT(ADDRESS(($AO1912-1)*3+$AP1912+5,$AQ1912+20))),IF(INDIRECT(ADDRESS(($AO1912-1)*3+$AP1912+5,$AQ1912+20))="",0,IF(COUNTIF(INDIRECT(ADDRESS(($AO1912-1)*36+($AP1912-1)*12+6,COLUMN())):INDIRECT(ADDRESS(($AO1912-1)*36+($AP1912-1)*12+$AQ1912+4,COLUMN())),INDIRECT(ADDRESS(($AO1912-1)*3+$AP1912+5,$AQ1912+20)))&gt;=1,0,INDIRECT(ADDRESS(($AO1912-1)*3+$AP1912+5,$AQ1912+20)))))</f>
        <v>0</v>
      </c>
      <c r="AU1912" s="304">
        <f ca="1">COUNTIF(INDIRECT("U"&amp;(ROW()+12*(($AO1912-1)*3+$AP1912)-ROW())/12+5):INDIRECT("AF"&amp;(ROW()+12*(($AO1912-1)*3+$AP1912)-ROW())/12+5),AT1912)</f>
        <v>0</v>
      </c>
      <c r="AV1912" s="304">
        <f ca="1">IF(AND(AR1912+AT1912&gt;0,AS1912+AU1912&gt;0),COUNTIF(AV$6:AV1911,"&gt;0")+1,0)</f>
        <v>0</v>
      </c>
    </row>
    <row r="1913" spans="41:48" x14ac:dyDescent="0.15">
      <c r="AO1913" s="304">
        <v>53</v>
      </c>
      <c r="AP1913" s="304">
        <v>3</v>
      </c>
      <c r="AQ1913" s="304">
        <v>12</v>
      </c>
      <c r="AR1913" s="306">
        <f ca="1">IF($AQ1913=1,IF(INDIRECT(ADDRESS(($AO1913-1)*3+$AP1913+5,$AQ1913+7))="",0,INDIRECT(ADDRESS(($AO1913-1)*3+$AP1913+5,$AQ1913+7))),IF(INDIRECT(ADDRESS(($AO1913-1)*3+$AP1913+5,$AQ1913+7))="",0,IF(COUNTIF(INDIRECT(ADDRESS(($AO1913-1)*36+($AP1913-1)*12+6,COLUMN())):INDIRECT(ADDRESS(($AO1913-1)*36+($AP1913-1)*12+$AQ1913+4,COLUMN())),INDIRECT(ADDRESS(($AO1913-1)*3+$AP1913+5,$AQ1913+7)))&gt;=1,0,INDIRECT(ADDRESS(($AO1913-1)*3+$AP1913+5,$AQ1913+7)))))</f>
        <v>0</v>
      </c>
      <c r="AS1913" s="304">
        <f ca="1">COUNTIF(INDIRECT("H"&amp;(ROW()+12*(($AO1913-1)*3+$AP1913)-ROW())/12+5):INDIRECT("S"&amp;(ROW()+12*(($AO1913-1)*3+$AP1913)-ROW())/12+5),AR1913)</f>
        <v>0</v>
      </c>
      <c r="AT1913" s="306">
        <f ca="1">IF($AQ1913=1,IF(INDIRECT(ADDRESS(($AO1913-1)*3+$AP1913+5,$AQ1913+20))="",0,INDIRECT(ADDRESS(($AO1913-1)*3+$AP1913+5,$AQ1913+20))),IF(INDIRECT(ADDRESS(($AO1913-1)*3+$AP1913+5,$AQ1913+20))="",0,IF(COUNTIF(INDIRECT(ADDRESS(($AO1913-1)*36+($AP1913-1)*12+6,COLUMN())):INDIRECT(ADDRESS(($AO1913-1)*36+($AP1913-1)*12+$AQ1913+4,COLUMN())),INDIRECT(ADDRESS(($AO1913-1)*3+$AP1913+5,$AQ1913+20)))&gt;=1,0,INDIRECT(ADDRESS(($AO1913-1)*3+$AP1913+5,$AQ1913+20)))))</f>
        <v>0</v>
      </c>
      <c r="AU1913" s="304">
        <f ca="1">COUNTIF(INDIRECT("U"&amp;(ROW()+12*(($AO1913-1)*3+$AP1913)-ROW())/12+5):INDIRECT("AF"&amp;(ROW()+12*(($AO1913-1)*3+$AP1913)-ROW())/12+5),AT1913)</f>
        <v>0</v>
      </c>
      <c r="AV1913" s="304">
        <f ca="1">IF(AND(AR1913+AT1913&gt;0,AS1913+AU1913&gt;0),COUNTIF(AV$6:AV1912,"&gt;0")+1,0)</f>
        <v>0</v>
      </c>
    </row>
    <row r="1914" spans="41:48" x14ac:dyDescent="0.15">
      <c r="AO1914" s="304">
        <v>54</v>
      </c>
      <c r="AP1914" s="304">
        <v>1</v>
      </c>
      <c r="AQ1914" s="304">
        <v>1</v>
      </c>
      <c r="AR1914" s="306">
        <f ca="1">IF($AQ1914=1,IF(INDIRECT(ADDRESS(($AO1914-1)*3+$AP1914+5,$AQ1914+7))="",0,INDIRECT(ADDRESS(($AO1914-1)*3+$AP1914+5,$AQ1914+7))),IF(INDIRECT(ADDRESS(($AO1914-1)*3+$AP1914+5,$AQ1914+7))="",0,IF(COUNTIF(INDIRECT(ADDRESS(($AO1914-1)*36+($AP1914-1)*12+6,COLUMN())):INDIRECT(ADDRESS(($AO1914-1)*36+($AP1914-1)*12+$AQ1914+4,COLUMN())),INDIRECT(ADDRESS(($AO1914-1)*3+$AP1914+5,$AQ1914+7)))&gt;=1,0,INDIRECT(ADDRESS(($AO1914-1)*3+$AP1914+5,$AQ1914+7)))))</f>
        <v>0</v>
      </c>
      <c r="AS1914" s="304">
        <f ca="1">COUNTIF(INDIRECT("H"&amp;(ROW()+12*(($AO1914-1)*3+$AP1914)-ROW())/12+5):INDIRECT("S"&amp;(ROW()+12*(($AO1914-1)*3+$AP1914)-ROW())/12+5),AR1914)</f>
        <v>0</v>
      </c>
      <c r="AT1914" s="306">
        <f ca="1">IF($AQ1914=1,IF(INDIRECT(ADDRESS(($AO1914-1)*3+$AP1914+5,$AQ1914+20))="",0,INDIRECT(ADDRESS(($AO1914-1)*3+$AP1914+5,$AQ1914+20))),IF(INDIRECT(ADDRESS(($AO1914-1)*3+$AP1914+5,$AQ1914+20))="",0,IF(COUNTIF(INDIRECT(ADDRESS(($AO1914-1)*36+($AP1914-1)*12+6,COLUMN())):INDIRECT(ADDRESS(($AO1914-1)*36+($AP1914-1)*12+$AQ1914+4,COLUMN())),INDIRECT(ADDRESS(($AO1914-1)*3+$AP1914+5,$AQ1914+20)))&gt;=1,0,INDIRECT(ADDRESS(($AO1914-1)*3+$AP1914+5,$AQ1914+20)))))</f>
        <v>0</v>
      </c>
      <c r="AU1914" s="304">
        <f ca="1">COUNTIF(INDIRECT("U"&amp;(ROW()+12*(($AO1914-1)*3+$AP1914)-ROW())/12+5):INDIRECT("AF"&amp;(ROW()+12*(($AO1914-1)*3+$AP1914)-ROW())/12+5),AT1914)</f>
        <v>0</v>
      </c>
      <c r="AV1914" s="304">
        <f ca="1">IF(AND(AR1914+AT1914&gt;0,AS1914+AU1914&gt;0),COUNTIF(AV$6:AV1913,"&gt;0")+1,0)</f>
        <v>0</v>
      </c>
    </row>
    <row r="1915" spans="41:48" x14ac:dyDescent="0.15">
      <c r="AO1915" s="304">
        <v>54</v>
      </c>
      <c r="AP1915" s="304">
        <v>1</v>
      </c>
      <c r="AQ1915" s="304">
        <v>2</v>
      </c>
      <c r="AR1915" s="306">
        <f ca="1">IF($AQ1915=1,IF(INDIRECT(ADDRESS(($AO1915-1)*3+$AP1915+5,$AQ1915+7))="",0,INDIRECT(ADDRESS(($AO1915-1)*3+$AP1915+5,$AQ1915+7))),IF(INDIRECT(ADDRESS(($AO1915-1)*3+$AP1915+5,$AQ1915+7))="",0,IF(COUNTIF(INDIRECT(ADDRESS(($AO1915-1)*36+($AP1915-1)*12+6,COLUMN())):INDIRECT(ADDRESS(($AO1915-1)*36+($AP1915-1)*12+$AQ1915+4,COLUMN())),INDIRECT(ADDRESS(($AO1915-1)*3+$AP1915+5,$AQ1915+7)))&gt;=1,0,INDIRECT(ADDRESS(($AO1915-1)*3+$AP1915+5,$AQ1915+7)))))</f>
        <v>0</v>
      </c>
      <c r="AS1915" s="304">
        <f ca="1">COUNTIF(INDIRECT("H"&amp;(ROW()+12*(($AO1915-1)*3+$AP1915)-ROW())/12+5):INDIRECT("S"&amp;(ROW()+12*(($AO1915-1)*3+$AP1915)-ROW())/12+5),AR1915)</f>
        <v>0</v>
      </c>
      <c r="AT1915" s="306">
        <f ca="1">IF($AQ1915=1,IF(INDIRECT(ADDRESS(($AO1915-1)*3+$AP1915+5,$AQ1915+20))="",0,INDIRECT(ADDRESS(($AO1915-1)*3+$AP1915+5,$AQ1915+20))),IF(INDIRECT(ADDRESS(($AO1915-1)*3+$AP1915+5,$AQ1915+20))="",0,IF(COUNTIF(INDIRECT(ADDRESS(($AO1915-1)*36+($AP1915-1)*12+6,COLUMN())):INDIRECT(ADDRESS(($AO1915-1)*36+($AP1915-1)*12+$AQ1915+4,COLUMN())),INDIRECT(ADDRESS(($AO1915-1)*3+$AP1915+5,$AQ1915+20)))&gt;=1,0,INDIRECT(ADDRESS(($AO1915-1)*3+$AP1915+5,$AQ1915+20)))))</f>
        <v>0</v>
      </c>
      <c r="AU1915" s="304">
        <f ca="1">COUNTIF(INDIRECT("U"&amp;(ROW()+12*(($AO1915-1)*3+$AP1915)-ROW())/12+5):INDIRECT("AF"&amp;(ROW()+12*(($AO1915-1)*3+$AP1915)-ROW())/12+5),AT1915)</f>
        <v>0</v>
      </c>
      <c r="AV1915" s="304">
        <f ca="1">IF(AND(AR1915+AT1915&gt;0,AS1915+AU1915&gt;0),COUNTIF(AV$6:AV1914,"&gt;0")+1,0)</f>
        <v>0</v>
      </c>
    </row>
    <row r="1916" spans="41:48" x14ac:dyDescent="0.15">
      <c r="AO1916" s="304">
        <v>54</v>
      </c>
      <c r="AP1916" s="304">
        <v>1</v>
      </c>
      <c r="AQ1916" s="304">
        <v>3</v>
      </c>
      <c r="AR1916" s="306">
        <f ca="1">IF($AQ1916=1,IF(INDIRECT(ADDRESS(($AO1916-1)*3+$AP1916+5,$AQ1916+7))="",0,INDIRECT(ADDRESS(($AO1916-1)*3+$AP1916+5,$AQ1916+7))),IF(INDIRECT(ADDRESS(($AO1916-1)*3+$AP1916+5,$AQ1916+7))="",0,IF(COUNTIF(INDIRECT(ADDRESS(($AO1916-1)*36+($AP1916-1)*12+6,COLUMN())):INDIRECT(ADDRESS(($AO1916-1)*36+($AP1916-1)*12+$AQ1916+4,COLUMN())),INDIRECT(ADDRESS(($AO1916-1)*3+$AP1916+5,$AQ1916+7)))&gt;=1,0,INDIRECT(ADDRESS(($AO1916-1)*3+$AP1916+5,$AQ1916+7)))))</f>
        <v>0</v>
      </c>
      <c r="AS1916" s="304">
        <f ca="1">COUNTIF(INDIRECT("H"&amp;(ROW()+12*(($AO1916-1)*3+$AP1916)-ROW())/12+5):INDIRECT("S"&amp;(ROW()+12*(($AO1916-1)*3+$AP1916)-ROW())/12+5),AR1916)</f>
        <v>0</v>
      </c>
      <c r="AT1916" s="306">
        <f ca="1">IF($AQ1916=1,IF(INDIRECT(ADDRESS(($AO1916-1)*3+$AP1916+5,$AQ1916+20))="",0,INDIRECT(ADDRESS(($AO1916-1)*3+$AP1916+5,$AQ1916+20))),IF(INDIRECT(ADDRESS(($AO1916-1)*3+$AP1916+5,$AQ1916+20))="",0,IF(COUNTIF(INDIRECT(ADDRESS(($AO1916-1)*36+($AP1916-1)*12+6,COLUMN())):INDIRECT(ADDRESS(($AO1916-1)*36+($AP1916-1)*12+$AQ1916+4,COLUMN())),INDIRECT(ADDRESS(($AO1916-1)*3+$AP1916+5,$AQ1916+20)))&gt;=1,0,INDIRECT(ADDRESS(($AO1916-1)*3+$AP1916+5,$AQ1916+20)))))</f>
        <v>0</v>
      </c>
      <c r="AU1916" s="304">
        <f ca="1">COUNTIF(INDIRECT("U"&amp;(ROW()+12*(($AO1916-1)*3+$AP1916)-ROW())/12+5):INDIRECT("AF"&amp;(ROW()+12*(($AO1916-1)*3+$AP1916)-ROW())/12+5),AT1916)</f>
        <v>0</v>
      </c>
      <c r="AV1916" s="304">
        <f ca="1">IF(AND(AR1916+AT1916&gt;0,AS1916+AU1916&gt;0),COUNTIF(AV$6:AV1915,"&gt;0")+1,0)</f>
        <v>0</v>
      </c>
    </row>
    <row r="1917" spans="41:48" x14ac:dyDescent="0.15">
      <c r="AO1917" s="304">
        <v>54</v>
      </c>
      <c r="AP1917" s="304">
        <v>1</v>
      </c>
      <c r="AQ1917" s="304">
        <v>4</v>
      </c>
      <c r="AR1917" s="306">
        <f ca="1">IF($AQ1917=1,IF(INDIRECT(ADDRESS(($AO1917-1)*3+$AP1917+5,$AQ1917+7))="",0,INDIRECT(ADDRESS(($AO1917-1)*3+$AP1917+5,$AQ1917+7))),IF(INDIRECT(ADDRESS(($AO1917-1)*3+$AP1917+5,$AQ1917+7))="",0,IF(COUNTIF(INDIRECT(ADDRESS(($AO1917-1)*36+($AP1917-1)*12+6,COLUMN())):INDIRECT(ADDRESS(($AO1917-1)*36+($AP1917-1)*12+$AQ1917+4,COLUMN())),INDIRECT(ADDRESS(($AO1917-1)*3+$AP1917+5,$AQ1917+7)))&gt;=1,0,INDIRECT(ADDRESS(($AO1917-1)*3+$AP1917+5,$AQ1917+7)))))</f>
        <v>0</v>
      </c>
      <c r="AS1917" s="304">
        <f ca="1">COUNTIF(INDIRECT("H"&amp;(ROW()+12*(($AO1917-1)*3+$AP1917)-ROW())/12+5):INDIRECT("S"&amp;(ROW()+12*(($AO1917-1)*3+$AP1917)-ROW())/12+5),AR1917)</f>
        <v>0</v>
      </c>
      <c r="AT1917" s="306">
        <f ca="1">IF($AQ1917=1,IF(INDIRECT(ADDRESS(($AO1917-1)*3+$AP1917+5,$AQ1917+20))="",0,INDIRECT(ADDRESS(($AO1917-1)*3+$AP1917+5,$AQ1917+20))),IF(INDIRECT(ADDRESS(($AO1917-1)*3+$AP1917+5,$AQ1917+20))="",0,IF(COUNTIF(INDIRECT(ADDRESS(($AO1917-1)*36+($AP1917-1)*12+6,COLUMN())):INDIRECT(ADDRESS(($AO1917-1)*36+($AP1917-1)*12+$AQ1917+4,COLUMN())),INDIRECT(ADDRESS(($AO1917-1)*3+$AP1917+5,$AQ1917+20)))&gt;=1,0,INDIRECT(ADDRESS(($AO1917-1)*3+$AP1917+5,$AQ1917+20)))))</f>
        <v>0</v>
      </c>
      <c r="AU1917" s="304">
        <f ca="1">COUNTIF(INDIRECT("U"&amp;(ROW()+12*(($AO1917-1)*3+$AP1917)-ROW())/12+5):INDIRECT("AF"&amp;(ROW()+12*(($AO1917-1)*3+$AP1917)-ROW())/12+5),AT1917)</f>
        <v>0</v>
      </c>
      <c r="AV1917" s="304">
        <f ca="1">IF(AND(AR1917+AT1917&gt;0,AS1917+AU1917&gt;0),COUNTIF(AV$6:AV1916,"&gt;0")+1,0)</f>
        <v>0</v>
      </c>
    </row>
    <row r="1918" spans="41:48" x14ac:dyDescent="0.15">
      <c r="AO1918" s="304">
        <v>54</v>
      </c>
      <c r="AP1918" s="304">
        <v>1</v>
      </c>
      <c r="AQ1918" s="304">
        <v>5</v>
      </c>
      <c r="AR1918" s="306">
        <f ca="1">IF($AQ1918=1,IF(INDIRECT(ADDRESS(($AO1918-1)*3+$AP1918+5,$AQ1918+7))="",0,INDIRECT(ADDRESS(($AO1918-1)*3+$AP1918+5,$AQ1918+7))),IF(INDIRECT(ADDRESS(($AO1918-1)*3+$AP1918+5,$AQ1918+7))="",0,IF(COUNTIF(INDIRECT(ADDRESS(($AO1918-1)*36+($AP1918-1)*12+6,COLUMN())):INDIRECT(ADDRESS(($AO1918-1)*36+($AP1918-1)*12+$AQ1918+4,COLUMN())),INDIRECT(ADDRESS(($AO1918-1)*3+$AP1918+5,$AQ1918+7)))&gt;=1,0,INDIRECT(ADDRESS(($AO1918-1)*3+$AP1918+5,$AQ1918+7)))))</f>
        <v>0</v>
      </c>
      <c r="AS1918" s="304">
        <f ca="1">COUNTIF(INDIRECT("H"&amp;(ROW()+12*(($AO1918-1)*3+$AP1918)-ROW())/12+5):INDIRECT("S"&amp;(ROW()+12*(($AO1918-1)*3+$AP1918)-ROW())/12+5),AR1918)</f>
        <v>0</v>
      </c>
      <c r="AT1918" s="306">
        <f ca="1">IF($AQ1918=1,IF(INDIRECT(ADDRESS(($AO1918-1)*3+$AP1918+5,$AQ1918+20))="",0,INDIRECT(ADDRESS(($AO1918-1)*3+$AP1918+5,$AQ1918+20))),IF(INDIRECT(ADDRESS(($AO1918-1)*3+$AP1918+5,$AQ1918+20))="",0,IF(COUNTIF(INDIRECT(ADDRESS(($AO1918-1)*36+($AP1918-1)*12+6,COLUMN())):INDIRECT(ADDRESS(($AO1918-1)*36+($AP1918-1)*12+$AQ1918+4,COLUMN())),INDIRECT(ADDRESS(($AO1918-1)*3+$AP1918+5,$AQ1918+20)))&gt;=1,0,INDIRECT(ADDRESS(($AO1918-1)*3+$AP1918+5,$AQ1918+20)))))</f>
        <v>0</v>
      </c>
      <c r="AU1918" s="304">
        <f ca="1">COUNTIF(INDIRECT("U"&amp;(ROW()+12*(($AO1918-1)*3+$AP1918)-ROW())/12+5):INDIRECT("AF"&amp;(ROW()+12*(($AO1918-1)*3+$AP1918)-ROW())/12+5),AT1918)</f>
        <v>0</v>
      </c>
      <c r="AV1918" s="304">
        <f ca="1">IF(AND(AR1918+AT1918&gt;0,AS1918+AU1918&gt;0),COUNTIF(AV$6:AV1917,"&gt;0")+1,0)</f>
        <v>0</v>
      </c>
    </row>
    <row r="1919" spans="41:48" x14ac:dyDescent="0.15">
      <c r="AO1919" s="304">
        <v>54</v>
      </c>
      <c r="AP1919" s="304">
        <v>1</v>
      </c>
      <c r="AQ1919" s="304">
        <v>6</v>
      </c>
      <c r="AR1919" s="306">
        <f ca="1">IF($AQ1919=1,IF(INDIRECT(ADDRESS(($AO1919-1)*3+$AP1919+5,$AQ1919+7))="",0,INDIRECT(ADDRESS(($AO1919-1)*3+$AP1919+5,$AQ1919+7))),IF(INDIRECT(ADDRESS(($AO1919-1)*3+$AP1919+5,$AQ1919+7))="",0,IF(COUNTIF(INDIRECT(ADDRESS(($AO1919-1)*36+($AP1919-1)*12+6,COLUMN())):INDIRECT(ADDRESS(($AO1919-1)*36+($AP1919-1)*12+$AQ1919+4,COLUMN())),INDIRECT(ADDRESS(($AO1919-1)*3+$AP1919+5,$AQ1919+7)))&gt;=1,0,INDIRECT(ADDRESS(($AO1919-1)*3+$AP1919+5,$AQ1919+7)))))</f>
        <v>0</v>
      </c>
      <c r="AS1919" s="304">
        <f ca="1">COUNTIF(INDIRECT("H"&amp;(ROW()+12*(($AO1919-1)*3+$AP1919)-ROW())/12+5):INDIRECT("S"&amp;(ROW()+12*(($AO1919-1)*3+$AP1919)-ROW())/12+5),AR1919)</f>
        <v>0</v>
      </c>
      <c r="AT1919" s="306">
        <f ca="1">IF($AQ1919=1,IF(INDIRECT(ADDRESS(($AO1919-1)*3+$AP1919+5,$AQ1919+20))="",0,INDIRECT(ADDRESS(($AO1919-1)*3+$AP1919+5,$AQ1919+20))),IF(INDIRECT(ADDRESS(($AO1919-1)*3+$AP1919+5,$AQ1919+20))="",0,IF(COUNTIF(INDIRECT(ADDRESS(($AO1919-1)*36+($AP1919-1)*12+6,COLUMN())):INDIRECT(ADDRESS(($AO1919-1)*36+($AP1919-1)*12+$AQ1919+4,COLUMN())),INDIRECT(ADDRESS(($AO1919-1)*3+$AP1919+5,$AQ1919+20)))&gt;=1,0,INDIRECT(ADDRESS(($AO1919-1)*3+$AP1919+5,$AQ1919+20)))))</f>
        <v>0</v>
      </c>
      <c r="AU1919" s="304">
        <f ca="1">COUNTIF(INDIRECT("U"&amp;(ROW()+12*(($AO1919-1)*3+$AP1919)-ROW())/12+5):INDIRECT("AF"&amp;(ROW()+12*(($AO1919-1)*3+$AP1919)-ROW())/12+5),AT1919)</f>
        <v>0</v>
      </c>
      <c r="AV1919" s="304">
        <f ca="1">IF(AND(AR1919+AT1919&gt;0,AS1919+AU1919&gt;0),COUNTIF(AV$6:AV1918,"&gt;0")+1,0)</f>
        <v>0</v>
      </c>
    </row>
    <row r="1920" spans="41:48" x14ac:dyDescent="0.15">
      <c r="AO1920" s="304">
        <v>54</v>
      </c>
      <c r="AP1920" s="304">
        <v>1</v>
      </c>
      <c r="AQ1920" s="304">
        <v>7</v>
      </c>
      <c r="AR1920" s="306">
        <f ca="1">IF($AQ1920=1,IF(INDIRECT(ADDRESS(($AO1920-1)*3+$AP1920+5,$AQ1920+7))="",0,INDIRECT(ADDRESS(($AO1920-1)*3+$AP1920+5,$AQ1920+7))),IF(INDIRECT(ADDRESS(($AO1920-1)*3+$AP1920+5,$AQ1920+7))="",0,IF(COUNTIF(INDIRECT(ADDRESS(($AO1920-1)*36+($AP1920-1)*12+6,COLUMN())):INDIRECT(ADDRESS(($AO1920-1)*36+($AP1920-1)*12+$AQ1920+4,COLUMN())),INDIRECT(ADDRESS(($AO1920-1)*3+$AP1920+5,$AQ1920+7)))&gt;=1,0,INDIRECT(ADDRESS(($AO1920-1)*3+$AP1920+5,$AQ1920+7)))))</f>
        <v>0</v>
      </c>
      <c r="AS1920" s="304">
        <f ca="1">COUNTIF(INDIRECT("H"&amp;(ROW()+12*(($AO1920-1)*3+$AP1920)-ROW())/12+5):INDIRECT("S"&amp;(ROW()+12*(($AO1920-1)*3+$AP1920)-ROW())/12+5),AR1920)</f>
        <v>0</v>
      </c>
      <c r="AT1920" s="306">
        <f ca="1">IF($AQ1920=1,IF(INDIRECT(ADDRESS(($AO1920-1)*3+$AP1920+5,$AQ1920+20))="",0,INDIRECT(ADDRESS(($AO1920-1)*3+$AP1920+5,$AQ1920+20))),IF(INDIRECT(ADDRESS(($AO1920-1)*3+$AP1920+5,$AQ1920+20))="",0,IF(COUNTIF(INDIRECT(ADDRESS(($AO1920-1)*36+($AP1920-1)*12+6,COLUMN())):INDIRECT(ADDRESS(($AO1920-1)*36+($AP1920-1)*12+$AQ1920+4,COLUMN())),INDIRECT(ADDRESS(($AO1920-1)*3+$AP1920+5,$AQ1920+20)))&gt;=1,0,INDIRECT(ADDRESS(($AO1920-1)*3+$AP1920+5,$AQ1920+20)))))</f>
        <v>0</v>
      </c>
      <c r="AU1920" s="304">
        <f ca="1">COUNTIF(INDIRECT("U"&amp;(ROW()+12*(($AO1920-1)*3+$AP1920)-ROW())/12+5):INDIRECT("AF"&amp;(ROW()+12*(($AO1920-1)*3+$AP1920)-ROW())/12+5),AT1920)</f>
        <v>0</v>
      </c>
      <c r="AV1920" s="304">
        <f ca="1">IF(AND(AR1920+AT1920&gt;0,AS1920+AU1920&gt;0),COUNTIF(AV$6:AV1919,"&gt;0")+1,0)</f>
        <v>0</v>
      </c>
    </row>
    <row r="1921" spans="41:48" x14ac:dyDescent="0.15">
      <c r="AO1921" s="304">
        <v>54</v>
      </c>
      <c r="AP1921" s="304">
        <v>1</v>
      </c>
      <c r="AQ1921" s="304">
        <v>8</v>
      </c>
      <c r="AR1921" s="306">
        <f ca="1">IF($AQ1921=1,IF(INDIRECT(ADDRESS(($AO1921-1)*3+$AP1921+5,$AQ1921+7))="",0,INDIRECT(ADDRESS(($AO1921-1)*3+$AP1921+5,$AQ1921+7))),IF(INDIRECT(ADDRESS(($AO1921-1)*3+$AP1921+5,$AQ1921+7))="",0,IF(COUNTIF(INDIRECT(ADDRESS(($AO1921-1)*36+($AP1921-1)*12+6,COLUMN())):INDIRECT(ADDRESS(($AO1921-1)*36+($AP1921-1)*12+$AQ1921+4,COLUMN())),INDIRECT(ADDRESS(($AO1921-1)*3+$AP1921+5,$AQ1921+7)))&gt;=1,0,INDIRECT(ADDRESS(($AO1921-1)*3+$AP1921+5,$AQ1921+7)))))</f>
        <v>0</v>
      </c>
      <c r="AS1921" s="304">
        <f ca="1">COUNTIF(INDIRECT("H"&amp;(ROW()+12*(($AO1921-1)*3+$AP1921)-ROW())/12+5):INDIRECT("S"&amp;(ROW()+12*(($AO1921-1)*3+$AP1921)-ROW())/12+5),AR1921)</f>
        <v>0</v>
      </c>
      <c r="AT1921" s="306">
        <f ca="1">IF($AQ1921=1,IF(INDIRECT(ADDRESS(($AO1921-1)*3+$AP1921+5,$AQ1921+20))="",0,INDIRECT(ADDRESS(($AO1921-1)*3+$AP1921+5,$AQ1921+20))),IF(INDIRECT(ADDRESS(($AO1921-1)*3+$AP1921+5,$AQ1921+20))="",0,IF(COUNTIF(INDIRECT(ADDRESS(($AO1921-1)*36+($AP1921-1)*12+6,COLUMN())):INDIRECT(ADDRESS(($AO1921-1)*36+($AP1921-1)*12+$AQ1921+4,COLUMN())),INDIRECT(ADDRESS(($AO1921-1)*3+$AP1921+5,$AQ1921+20)))&gt;=1,0,INDIRECT(ADDRESS(($AO1921-1)*3+$AP1921+5,$AQ1921+20)))))</f>
        <v>0</v>
      </c>
      <c r="AU1921" s="304">
        <f ca="1">COUNTIF(INDIRECT("U"&amp;(ROW()+12*(($AO1921-1)*3+$AP1921)-ROW())/12+5):INDIRECT("AF"&amp;(ROW()+12*(($AO1921-1)*3+$AP1921)-ROW())/12+5),AT1921)</f>
        <v>0</v>
      </c>
      <c r="AV1921" s="304">
        <f ca="1">IF(AND(AR1921+AT1921&gt;0,AS1921+AU1921&gt;0),COUNTIF(AV$6:AV1920,"&gt;0")+1,0)</f>
        <v>0</v>
      </c>
    </row>
    <row r="1922" spans="41:48" x14ac:dyDescent="0.15">
      <c r="AO1922" s="304">
        <v>54</v>
      </c>
      <c r="AP1922" s="304">
        <v>1</v>
      </c>
      <c r="AQ1922" s="304">
        <v>9</v>
      </c>
      <c r="AR1922" s="306">
        <f ca="1">IF($AQ1922=1,IF(INDIRECT(ADDRESS(($AO1922-1)*3+$AP1922+5,$AQ1922+7))="",0,INDIRECT(ADDRESS(($AO1922-1)*3+$AP1922+5,$AQ1922+7))),IF(INDIRECT(ADDRESS(($AO1922-1)*3+$AP1922+5,$AQ1922+7))="",0,IF(COUNTIF(INDIRECT(ADDRESS(($AO1922-1)*36+($AP1922-1)*12+6,COLUMN())):INDIRECT(ADDRESS(($AO1922-1)*36+($AP1922-1)*12+$AQ1922+4,COLUMN())),INDIRECT(ADDRESS(($AO1922-1)*3+$AP1922+5,$AQ1922+7)))&gt;=1,0,INDIRECT(ADDRESS(($AO1922-1)*3+$AP1922+5,$AQ1922+7)))))</f>
        <v>0</v>
      </c>
      <c r="AS1922" s="304">
        <f ca="1">COUNTIF(INDIRECT("H"&amp;(ROW()+12*(($AO1922-1)*3+$AP1922)-ROW())/12+5):INDIRECT("S"&amp;(ROW()+12*(($AO1922-1)*3+$AP1922)-ROW())/12+5),AR1922)</f>
        <v>0</v>
      </c>
      <c r="AT1922" s="306">
        <f ca="1">IF($AQ1922=1,IF(INDIRECT(ADDRESS(($AO1922-1)*3+$AP1922+5,$AQ1922+20))="",0,INDIRECT(ADDRESS(($AO1922-1)*3+$AP1922+5,$AQ1922+20))),IF(INDIRECT(ADDRESS(($AO1922-1)*3+$AP1922+5,$AQ1922+20))="",0,IF(COUNTIF(INDIRECT(ADDRESS(($AO1922-1)*36+($AP1922-1)*12+6,COLUMN())):INDIRECT(ADDRESS(($AO1922-1)*36+($AP1922-1)*12+$AQ1922+4,COLUMN())),INDIRECT(ADDRESS(($AO1922-1)*3+$AP1922+5,$AQ1922+20)))&gt;=1,0,INDIRECT(ADDRESS(($AO1922-1)*3+$AP1922+5,$AQ1922+20)))))</f>
        <v>0</v>
      </c>
      <c r="AU1922" s="304">
        <f ca="1">COUNTIF(INDIRECT("U"&amp;(ROW()+12*(($AO1922-1)*3+$AP1922)-ROW())/12+5):INDIRECT("AF"&amp;(ROW()+12*(($AO1922-1)*3+$AP1922)-ROW())/12+5),AT1922)</f>
        <v>0</v>
      </c>
      <c r="AV1922" s="304">
        <f ca="1">IF(AND(AR1922+AT1922&gt;0,AS1922+AU1922&gt;0),COUNTIF(AV$6:AV1921,"&gt;0")+1,0)</f>
        <v>0</v>
      </c>
    </row>
    <row r="1923" spans="41:48" x14ac:dyDescent="0.15">
      <c r="AO1923" s="304">
        <v>54</v>
      </c>
      <c r="AP1923" s="304">
        <v>1</v>
      </c>
      <c r="AQ1923" s="304">
        <v>10</v>
      </c>
      <c r="AR1923" s="306">
        <f ca="1">IF($AQ1923=1,IF(INDIRECT(ADDRESS(($AO1923-1)*3+$AP1923+5,$AQ1923+7))="",0,INDIRECT(ADDRESS(($AO1923-1)*3+$AP1923+5,$AQ1923+7))),IF(INDIRECT(ADDRESS(($AO1923-1)*3+$AP1923+5,$AQ1923+7))="",0,IF(COUNTIF(INDIRECT(ADDRESS(($AO1923-1)*36+($AP1923-1)*12+6,COLUMN())):INDIRECT(ADDRESS(($AO1923-1)*36+($AP1923-1)*12+$AQ1923+4,COLUMN())),INDIRECT(ADDRESS(($AO1923-1)*3+$AP1923+5,$AQ1923+7)))&gt;=1,0,INDIRECT(ADDRESS(($AO1923-1)*3+$AP1923+5,$AQ1923+7)))))</f>
        <v>0</v>
      </c>
      <c r="AS1923" s="304">
        <f ca="1">COUNTIF(INDIRECT("H"&amp;(ROW()+12*(($AO1923-1)*3+$AP1923)-ROW())/12+5):INDIRECT("S"&amp;(ROW()+12*(($AO1923-1)*3+$AP1923)-ROW())/12+5),AR1923)</f>
        <v>0</v>
      </c>
      <c r="AT1923" s="306">
        <f ca="1">IF($AQ1923=1,IF(INDIRECT(ADDRESS(($AO1923-1)*3+$AP1923+5,$AQ1923+20))="",0,INDIRECT(ADDRESS(($AO1923-1)*3+$AP1923+5,$AQ1923+20))),IF(INDIRECT(ADDRESS(($AO1923-1)*3+$AP1923+5,$AQ1923+20))="",0,IF(COUNTIF(INDIRECT(ADDRESS(($AO1923-1)*36+($AP1923-1)*12+6,COLUMN())):INDIRECT(ADDRESS(($AO1923-1)*36+($AP1923-1)*12+$AQ1923+4,COLUMN())),INDIRECT(ADDRESS(($AO1923-1)*3+$AP1923+5,$AQ1923+20)))&gt;=1,0,INDIRECT(ADDRESS(($AO1923-1)*3+$AP1923+5,$AQ1923+20)))))</f>
        <v>0</v>
      </c>
      <c r="AU1923" s="304">
        <f ca="1">COUNTIF(INDIRECT("U"&amp;(ROW()+12*(($AO1923-1)*3+$AP1923)-ROW())/12+5):INDIRECT("AF"&amp;(ROW()+12*(($AO1923-1)*3+$AP1923)-ROW())/12+5),AT1923)</f>
        <v>0</v>
      </c>
      <c r="AV1923" s="304">
        <f ca="1">IF(AND(AR1923+AT1923&gt;0,AS1923+AU1923&gt;0),COUNTIF(AV$6:AV1922,"&gt;0")+1,0)</f>
        <v>0</v>
      </c>
    </row>
    <row r="1924" spans="41:48" x14ac:dyDescent="0.15">
      <c r="AO1924" s="304">
        <v>54</v>
      </c>
      <c r="AP1924" s="304">
        <v>1</v>
      </c>
      <c r="AQ1924" s="304">
        <v>11</v>
      </c>
      <c r="AR1924" s="306">
        <f ca="1">IF($AQ1924=1,IF(INDIRECT(ADDRESS(($AO1924-1)*3+$AP1924+5,$AQ1924+7))="",0,INDIRECT(ADDRESS(($AO1924-1)*3+$AP1924+5,$AQ1924+7))),IF(INDIRECT(ADDRESS(($AO1924-1)*3+$AP1924+5,$AQ1924+7))="",0,IF(COUNTIF(INDIRECT(ADDRESS(($AO1924-1)*36+($AP1924-1)*12+6,COLUMN())):INDIRECT(ADDRESS(($AO1924-1)*36+($AP1924-1)*12+$AQ1924+4,COLUMN())),INDIRECT(ADDRESS(($AO1924-1)*3+$AP1924+5,$AQ1924+7)))&gt;=1,0,INDIRECT(ADDRESS(($AO1924-1)*3+$AP1924+5,$AQ1924+7)))))</f>
        <v>0</v>
      </c>
      <c r="AS1924" s="304">
        <f ca="1">COUNTIF(INDIRECT("H"&amp;(ROW()+12*(($AO1924-1)*3+$AP1924)-ROW())/12+5):INDIRECT("S"&amp;(ROW()+12*(($AO1924-1)*3+$AP1924)-ROW())/12+5),AR1924)</f>
        <v>0</v>
      </c>
      <c r="AT1924" s="306">
        <f ca="1">IF($AQ1924=1,IF(INDIRECT(ADDRESS(($AO1924-1)*3+$AP1924+5,$AQ1924+20))="",0,INDIRECT(ADDRESS(($AO1924-1)*3+$AP1924+5,$AQ1924+20))),IF(INDIRECT(ADDRESS(($AO1924-1)*3+$AP1924+5,$AQ1924+20))="",0,IF(COUNTIF(INDIRECT(ADDRESS(($AO1924-1)*36+($AP1924-1)*12+6,COLUMN())):INDIRECT(ADDRESS(($AO1924-1)*36+($AP1924-1)*12+$AQ1924+4,COLUMN())),INDIRECT(ADDRESS(($AO1924-1)*3+$AP1924+5,$AQ1924+20)))&gt;=1,0,INDIRECT(ADDRESS(($AO1924-1)*3+$AP1924+5,$AQ1924+20)))))</f>
        <v>0</v>
      </c>
      <c r="AU1924" s="304">
        <f ca="1">COUNTIF(INDIRECT("U"&amp;(ROW()+12*(($AO1924-1)*3+$AP1924)-ROW())/12+5):INDIRECT("AF"&amp;(ROW()+12*(($AO1924-1)*3+$AP1924)-ROW())/12+5),AT1924)</f>
        <v>0</v>
      </c>
      <c r="AV1924" s="304">
        <f ca="1">IF(AND(AR1924+AT1924&gt;0,AS1924+AU1924&gt;0),COUNTIF(AV$6:AV1923,"&gt;0")+1,0)</f>
        <v>0</v>
      </c>
    </row>
    <row r="1925" spans="41:48" x14ac:dyDescent="0.15">
      <c r="AO1925" s="304">
        <v>54</v>
      </c>
      <c r="AP1925" s="304">
        <v>1</v>
      </c>
      <c r="AQ1925" s="304">
        <v>12</v>
      </c>
      <c r="AR1925" s="306">
        <f ca="1">IF($AQ1925=1,IF(INDIRECT(ADDRESS(($AO1925-1)*3+$AP1925+5,$AQ1925+7))="",0,INDIRECT(ADDRESS(($AO1925-1)*3+$AP1925+5,$AQ1925+7))),IF(INDIRECT(ADDRESS(($AO1925-1)*3+$AP1925+5,$AQ1925+7))="",0,IF(COUNTIF(INDIRECT(ADDRESS(($AO1925-1)*36+($AP1925-1)*12+6,COLUMN())):INDIRECT(ADDRESS(($AO1925-1)*36+($AP1925-1)*12+$AQ1925+4,COLUMN())),INDIRECT(ADDRESS(($AO1925-1)*3+$AP1925+5,$AQ1925+7)))&gt;=1,0,INDIRECT(ADDRESS(($AO1925-1)*3+$AP1925+5,$AQ1925+7)))))</f>
        <v>0</v>
      </c>
      <c r="AS1925" s="304">
        <f ca="1">COUNTIF(INDIRECT("H"&amp;(ROW()+12*(($AO1925-1)*3+$AP1925)-ROW())/12+5):INDIRECT("S"&amp;(ROW()+12*(($AO1925-1)*3+$AP1925)-ROW())/12+5),AR1925)</f>
        <v>0</v>
      </c>
      <c r="AT1925" s="306">
        <f ca="1">IF($AQ1925=1,IF(INDIRECT(ADDRESS(($AO1925-1)*3+$AP1925+5,$AQ1925+20))="",0,INDIRECT(ADDRESS(($AO1925-1)*3+$AP1925+5,$AQ1925+20))),IF(INDIRECT(ADDRESS(($AO1925-1)*3+$AP1925+5,$AQ1925+20))="",0,IF(COUNTIF(INDIRECT(ADDRESS(($AO1925-1)*36+($AP1925-1)*12+6,COLUMN())):INDIRECT(ADDRESS(($AO1925-1)*36+($AP1925-1)*12+$AQ1925+4,COLUMN())),INDIRECT(ADDRESS(($AO1925-1)*3+$AP1925+5,$AQ1925+20)))&gt;=1,0,INDIRECT(ADDRESS(($AO1925-1)*3+$AP1925+5,$AQ1925+20)))))</f>
        <v>0</v>
      </c>
      <c r="AU1925" s="304">
        <f ca="1">COUNTIF(INDIRECT("U"&amp;(ROW()+12*(($AO1925-1)*3+$AP1925)-ROW())/12+5):INDIRECT("AF"&amp;(ROW()+12*(($AO1925-1)*3+$AP1925)-ROW())/12+5),AT1925)</f>
        <v>0</v>
      </c>
      <c r="AV1925" s="304">
        <f ca="1">IF(AND(AR1925+AT1925&gt;0,AS1925+AU1925&gt;0),COUNTIF(AV$6:AV1924,"&gt;0")+1,0)</f>
        <v>0</v>
      </c>
    </row>
    <row r="1926" spans="41:48" x14ac:dyDescent="0.15">
      <c r="AO1926" s="304">
        <v>54</v>
      </c>
      <c r="AP1926" s="304">
        <v>2</v>
      </c>
      <c r="AQ1926" s="304">
        <v>1</v>
      </c>
      <c r="AR1926" s="306">
        <f ca="1">IF($AQ1926=1,IF(INDIRECT(ADDRESS(($AO1926-1)*3+$AP1926+5,$AQ1926+7))="",0,INDIRECT(ADDRESS(($AO1926-1)*3+$AP1926+5,$AQ1926+7))),IF(INDIRECT(ADDRESS(($AO1926-1)*3+$AP1926+5,$AQ1926+7))="",0,IF(COUNTIF(INDIRECT(ADDRESS(($AO1926-1)*36+($AP1926-1)*12+6,COLUMN())):INDIRECT(ADDRESS(($AO1926-1)*36+($AP1926-1)*12+$AQ1926+4,COLUMN())),INDIRECT(ADDRESS(($AO1926-1)*3+$AP1926+5,$AQ1926+7)))&gt;=1,0,INDIRECT(ADDRESS(($AO1926-1)*3+$AP1926+5,$AQ1926+7)))))</f>
        <v>0</v>
      </c>
      <c r="AS1926" s="304">
        <f ca="1">COUNTIF(INDIRECT("H"&amp;(ROW()+12*(($AO1926-1)*3+$AP1926)-ROW())/12+5):INDIRECT("S"&amp;(ROW()+12*(($AO1926-1)*3+$AP1926)-ROW())/12+5),AR1926)</f>
        <v>0</v>
      </c>
      <c r="AT1926" s="306">
        <f ca="1">IF($AQ1926=1,IF(INDIRECT(ADDRESS(($AO1926-1)*3+$AP1926+5,$AQ1926+20))="",0,INDIRECT(ADDRESS(($AO1926-1)*3+$AP1926+5,$AQ1926+20))),IF(INDIRECT(ADDRESS(($AO1926-1)*3+$AP1926+5,$AQ1926+20))="",0,IF(COUNTIF(INDIRECT(ADDRESS(($AO1926-1)*36+($AP1926-1)*12+6,COLUMN())):INDIRECT(ADDRESS(($AO1926-1)*36+($AP1926-1)*12+$AQ1926+4,COLUMN())),INDIRECT(ADDRESS(($AO1926-1)*3+$AP1926+5,$AQ1926+20)))&gt;=1,0,INDIRECT(ADDRESS(($AO1926-1)*3+$AP1926+5,$AQ1926+20)))))</f>
        <v>0</v>
      </c>
      <c r="AU1926" s="304">
        <f ca="1">COUNTIF(INDIRECT("U"&amp;(ROW()+12*(($AO1926-1)*3+$AP1926)-ROW())/12+5):INDIRECT("AF"&amp;(ROW()+12*(($AO1926-1)*3+$AP1926)-ROW())/12+5),AT1926)</f>
        <v>0</v>
      </c>
      <c r="AV1926" s="304">
        <f ca="1">IF(AND(AR1926+AT1926&gt;0,AS1926+AU1926&gt;0),COUNTIF(AV$6:AV1925,"&gt;0")+1,0)</f>
        <v>0</v>
      </c>
    </row>
    <row r="1927" spans="41:48" x14ac:dyDescent="0.15">
      <c r="AO1927" s="304">
        <v>54</v>
      </c>
      <c r="AP1927" s="304">
        <v>2</v>
      </c>
      <c r="AQ1927" s="304">
        <v>2</v>
      </c>
      <c r="AR1927" s="306">
        <f ca="1">IF($AQ1927=1,IF(INDIRECT(ADDRESS(($AO1927-1)*3+$AP1927+5,$AQ1927+7))="",0,INDIRECT(ADDRESS(($AO1927-1)*3+$AP1927+5,$AQ1927+7))),IF(INDIRECT(ADDRESS(($AO1927-1)*3+$AP1927+5,$AQ1927+7))="",0,IF(COUNTIF(INDIRECT(ADDRESS(($AO1927-1)*36+($AP1927-1)*12+6,COLUMN())):INDIRECT(ADDRESS(($AO1927-1)*36+($AP1927-1)*12+$AQ1927+4,COLUMN())),INDIRECT(ADDRESS(($AO1927-1)*3+$AP1927+5,$AQ1927+7)))&gt;=1,0,INDIRECT(ADDRESS(($AO1927-1)*3+$AP1927+5,$AQ1927+7)))))</f>
        <v>0</v>
      </c>
      <c r="AS1927" s="304">
        <f ca="1">COUNTIF(INDIRECT("H"&amp;(ROW()+12*(($AO1927-1)*3+$AP1927)-ROW())/12+5):INDIRECT("S"&amp;(ROW()+12*(($AO1927-1)*3+$AP1927)-ROW())/12+5),AR1927)</f>
        <v>0</v>
      </c>
      <c r="AT1927" s="306">
        <f ca="1">IF($AQ1927=1,IF(INDIRECT(ADDRESS(($AO1927-1)*3+$AP1927+5,$AQ1927+20))="",0,INDIRECT(ADDRESS(($AO1927-1)*3+$AP1927+5,$AQ1927+20))),IF(INDIRECT(ADDRESS(($AO1927-1)*3+$AP1927+5,$AQ1927+20))="",0,IF(COUNTIF(INDIRECT(ADDRESS(($AO1927-1)*36+($AP1927-1)*12+6,COLUMN())):INDIRECT(ADDRESS(($AO1927-1)*36+($AP1927-1)*12+$AQ1927+4,COLUMN())),INDIRECT(ADDRESS(($AO1927-1)*3+$AP1927+5,$AQ1927+20)))&gt;=1,0,INDIRECT(ADDRESS(($AO1927-1)*3+$AP1927+5,$AQ1927+20)))))</f>
        <v>0</v>
      </c>
      <c r="AU1927" s="304">
        <f ca="1">COUNTIF(INDIRECT("U"&amp;(ROW()+12*(($AO1927-1)*3+$AP1927)-ROW())/12+5):INDIRECT("AF"&amp;(ROW()+12*(($AO1927-1)*3+$AP1927)-ROW())/12+5),AT1927)</f>
        <v>0</v>
      </c>
      <c r="AV1927" s="304">
        <f ca="1">IF(AND(AR1927+AT1927&gt;0,AS1927+AU1927&gt;0),COUNTIF(AV$6:AV1926,"&gt;0")+1,0)</f>
        <v>0</v>
      </c>
    </row>
    <row r="1928" spans="41:48" x14ac:dyDescent="0.15">
      <c r="AO1928" s="304">
        <v>54</v>
      </c>
      <c r="AP1928" s="304">
        <v>2</v>
      </c>
      <c r="AQ1928" s="304">
        <v>3</v>
      </c>
      <c r="AR1928" s="306">
        <f ca="1">IF($AQ1928=1,IF(INDIRECT(ADDRESS(($AO1928-1)*3+$AP1928+5,$AQ1928+7))="",0,INDIRECT(ADDRESS(($AO1928-1)*3+$AP1928+5,$AQ1928+7))),IF(INDIRECT(ADDRESS(($AO1928-1)*3+$AP1928+5,$AQ1928+7))="",0,IF(COUNTIF(INDIRECT(ADDRESS(($AO1928-1)*36+($AP1928-1)*12+6,COLUMN())):INDIRECT(ADDRESS(($AO1928-1)*36+($AP1928-1)*12+$AQ1928+4,COLUMN())),INDIRECT(ADDRESS(($AO1928-1)*3+$AP1928+5,$AQ1928+7)))&gt;=1,0,INDIRECT(ADDRESS(($AO1928-1)*3+$AP1928+5,$AQ1928+7)))))</f>
        <v>0</v>
      </c>
      <c r="AS1928" s="304">
        <f ca="1">COUNTIF(INDIRECT("H"&amp;(ROW()+12*(($AO1928-1)*3+$AP1928)-ROW())/12+5):INDIRECT("S"&amp;(ROW()+12*(($AO1928-1)*3+$AP1928)-ROW())/12+5),AR1928)</f>
        <v>0</v>
      </c>
      <c r="AT1928" s="306">
        <f ca="1">IF($AQ1928=1,IF(INDIRECT(ADDRESS(($AO1928-1)*3+$AP1928+5,$AQ1928+20))="",0,INDIRECT(ADDRESS(($AO1928-1)*3+$AP1928+5,$AQ1928+20))),IF(INDIRECT(ADDRESS(($AO1928-1)*3+$AP1928+5,$AQ1928+20))="",0,IF(COUNTIF(INDIRECT(ADDRESS(($AO1928-1)*36+($AP1928-1)*12+6,COLUMN())):INDIRECT(ADDRESS(($AO1928-1)*36+($AP1928-1)*12+$AQ1928+4,COLUMN())),INDIRECT(ADDRESS(($AO1928-1)*3+$AP1928+5,$AQ1928+20)))&gt;=1,0,INDIRECT(ADDRESS(($AO1928-1)*3+$AP1928+5,$AQ1928+20)))))</f>
        <v>0</v>
      </c>
      <c r="AU1928" s="304">
        <f ca="1">COUNTIF(INDIRECT("U"&amp;(ROW()+12*(($AO1928-1)*3+$AP1928)-ROW())/12+5):INDIRECT("AF"&amp;(ROW()+12*(($AO1928-1)*3+$AP1928)-ROW())/12+5),AT1928)</f>
        <v>0</v>
      </c>
      <c r="AV1928" s="304">
        <f ca="1">IF(AND(AR1928+AT1928&gt;0,AS1928+AU1928&gt;0),COUNTIF(AV$6:AV1927,"&gt;0")+1,0)</f>
        <v>0</v>
      </c>
    </row>
    <row r="1929" spans="41:48" x14ac:dyDescent="0.15">
      <c r="AO1929" s="304">
        <v>54</v>
      </c>
      <c r="AP1929" s="304">
        <v>2</v>
      </c>
      <c r="AQ1929" s="304">
        <v>4</v>
      </c>
      <c r="AR1929" s="306">
        <f ca="1">IF($AQ1929=1,IF(INDIRECT(ADDRESS(($AO1929-1)*3+$AP1929+5,$AQ1929+7))="",0,INDIRECT(ADDRESS(($AO1929-1)*3+$AP1929+5,$AQ1929+7))),IF(INDIRECT(ADDRESS(($AO1929-1)*3+$AP1929+5,$AQ1929+7))="",0,IF(COUNTIF(INDIRECT(ADDRESS(($AO1929-1)*36+($AP1929-1)*12+6,COLUMN())):INDIRECT(ADDRESS(($AO1929-1)*36+($AP1929-1)*12+$AQ1929+4,COLUMN())),INDIRECT(ADDRESS(($AO1929-1)*3+$AP1929+5,$AQ1929+7)))&gt;=1,0,INDIRECT(ADDRESS(($AO1929-1)*3+$AP1929+5,$AQ1929+7)))))</f>
        <v>0</v>
      </c>
      <c r="AS1929" s="304">
        <f ca="1">COUNTIF(INDIRECT("H"&amp;(ROW()+12*(($AO1929-1)*3+$AP1929)-ROW())/12+5):INDIRECT("S"&amp;(ROW()+12*(($AO1929-1)*3+$AP1929)-ROW())/12+5),AR1929)</f>
        <v>0</v>
      </c>
      <c r="AT1929" s="306">
        <f ca="1">IF($AQ1929=1,IF(INDIRECT(ADDRESS(($AO1929-1)*3+$AP1929+5,$AQ1929+20))="",0,INDIRECT(ADDRESS(($AO1929-1)*3+$AP1929+5,$AQ1929+20))),IF(INDIRECT(ADDRESS(($AO1929-1)*3+$AP1929+5,$AQ1929+20))="",0,IF(COUNTIF(INDIRECT(ADDRESS(($AO1929-1)*36+($AP1929-1)*12+6,COLUMN())):INDIRECT(ADDRESS(($AO1929-1)*36+($AP1929-1)*12+$AQ1929+4,COLUMN())),INDIRECT(ADDRESS(($AO1929-1)*3+$AP1929+5,$AQ1929+20)))&gt;=1,0,INDIRECT(ADDRESS(($AO1929-1)*3+$AP1929+5,$AQ1929+20)))))</f>
        <v>0</v>
      </c>
      <c r="AU1929" s="304">
        <f ca="1">COUNTIF(INDIRECT("U"&amp;(ROW()+12*(($AO1929-1)*3+$AP1929)-ROW())/12+5):INDIRECT("AF"&amp;(ROW()+12*(($AO1929-1)*3+$AP1929)-ROW())/12+5),AT1929)</f>
        <v>0</v>
      </c>
      <c r="AV1929" s="304">
        <f ca="1">IF(AND(AR1929+AT1929&gt;0,AS1929+AU1929&gt;0),COUNTIF(AV$6:AV1928,"&gt;0")+1,0)</f>
        <v>0</v>
      </c>
    </row>
    <row r="1930" spans="41:48" x14ac:dyDescent="0.15">
      <c r="AO1930" s="304">
        <v>54</v>
      </c>
      <c r="AP1930" s="304">
        <v>2</v>
      </c>
      <c r="AQ1930" s="304">
        <v>5</v>
      </c>
      <c r="AR1930" s="306">
        <f ca="1">IF($AQ1930=1,IF(INDIRECT(ADDRESS(($AO1930-1)*3+$AP1930+5,$AQ1930+7))="",0,INDIRECT(ADDRESS(($AO1930-1)*3+$AP1930+5,$AQ1930+7))),IF(INDIRECT(ADDRESS(($AO1930-1)*3+$AP1930+5,$AQ1930+7))="",0,IF(COUNTIF(INDIRECT(ADDRESS(($AO1930-1)*36+($AP1930-1)*12+6,COLUMN())):INDIRECT(ADDRESS(($AO1930-1)*36+($AP1930-1)*12+$AQ1930+4,COLUMN())),INDIRECT(ADDRESS(($AO1930-1)*3+$AP1930+5,$AQ1930+7)))&gt;=1,0,INDIRECT(ADDRESS(($AO1930-1)*3+$AP1930+5,$AQ1930+7)))))</f>
        <v>0</v>
      </c>
      <c r="AS1930" s="304">
        <f ca="1">COUNTIF(INDIRECT("H"&amp;(ROW()+12*(($AO1930-1)*3+$AP1930)-ROW())/12+5):INDIRECT("S"&amp;(ROW()+12*(($AO1930-1)*3+$AP1930)-ROW())/12+5),AR1930)</f>
        <v>0</v>
      </c>
      <c r="AT1930" s="306">
        <f ca="1">IF($AQ1930=1,IF(INDIRECT(ADDRESS(($AO1930-1)*3+$AP1930+5,$AQ1930+20))="",0,INDIRECT(ADDRESS(($AO1930-1)*3+$AP1930+5,$AQ1930+20))),IF(INDIRECT(ADDRESS(($AO1930-1)*3+$AP1930+5,$AQ1930+20))="",0,IF(COUNTIF(INDIRECT(ADDRESS(($AO1930-1)*36+($AP1930-1)*12+6,COLUMN())):INDIRECT(ADDRESS(($AO1930-1)*36+($AP1930-1)*12+$AQ1930+4,COLUMN())),INDIRECT(ADDRESS(($AO1930-1)*3+$AP1930+5,$AQ1930+20)))&gt;=1,0,INDIRECT(ADDRESS(($AO1930-1)*3+$AP1930+5,$AQ1930+20)))))</f>
        <v>0</v>
      </c>
      <c r="AU1930" s="304">
        <f ca="1">COUNTIF(INDIRECT("U"&amp;(ROW()+12*(($AO1930-1)*3+$AP1930)-ROW())/12+5):INDIRECT("AF"&amp;(ROW()+12*(($AO1930-1)*3+$AP1930)-ROW())/12+5),AT1930)</f>
        <v>0</v>
      </c>
      <c r="AV1930" s="304">
        <f ca="1">IF(AND(AR1930+AT1930&gt;0,AS1930+AU1930&gt;0),COUNTIF(AV$6:AV1929,"&gt;0")+1,0)</f>
        <v>0</v>
      </c>
    </row>
    <row r="1931" spans="41:48" x14ac:dyDescent="0.15">
      <c r="AO1931" s="304">
        <v>54</v>
      </c>
      <c r="AP1931" s="304">
        <v>2</v>
      </c>
      <c r="AQ1931" s="304">
        <v>6</v>
      </c>
      <c r="AR1931" s="306">
        <f ca="1">IF($AQ1931=1,IF(INDIRECT(ADDRESS(($AO1931-1)*3+$AP1931+5,$AQ1931+7))="",0,INDIRECT(ADDRESS(($AO1931-1)*3+$AP1931+5,$AQ1931+7))),IF(INDIRECT(ADDRESS(($AO1931-1)*3+$AP1931+5,$AQ1931+7))="",0,IF(COUNTIF(INDIRECT(ADDRESS(($AO1931-1)*36+($AP1931-1)*12+6,COLUMN())):INDIRECT(ADDRESS(($AO1931-1)*36+($AP1931-1)*12+$AQ1931+4,COLUMN())),INDIRECT(ADDRESS(($AO1931-1)*3+$AP1931+5,$AQ1931+7)))&gt;=1,0,INDIRECT(ADDRESS(($AO1931-1)*3+$AP1931+5,$AQ1931+7)))))</f>
        <v>0</v>
      </c>
      <c r="AS1931" s="304">
        <f ca="1">COUNTIF(INDIRECT("H"&amp;(ROW()+12*(($AO1931-1)*3+$AP1931)-ROW())/12+5):INDIRECT("S"&amp;(ROW()+12*(($AO1931-1)*3+$AP1931)-ROW())/12+5),AR1931)</f>
        <v>0</v>
      </c>
      <c r="AT1931" s="306">
        <f ca="1">IF($AQ1931=1,IF(INDIRECT(ADDRESS(($AO1931-1)*3+$AP1931+5,$AQ1931+20))="",0,INDIRECT(ADDRESS(($AO1931-1)*3+$AP1931+5,$AQ1931+20))),IF(INDIRECT(ADDRESS(($AO1931-1)*3+$AP1931+5,$AQ1931+20))="",0,IF(COUNTIF(INDIRECT(ADDRESS(($AO1931-1)*36+($AP1931-1)*12+6,COLUMN())):INDIRECT(ADDRESS(($AO1931-1)*36+($AP1931-1)*12+$AQ1931+4,COLUMN())),INDIRECT(ADDRESS(($AO1931-1)*3+$AP1931+5,$AQ1931+20)))&gt;=1,0,INDIRECT(ADDRESS(($AO1931-1)*3+$AP1931+5,$AQ1931+20)))))</f>
        <v>0</v>
      </c>
      <c r="AU1931" s="304">
        <f ca="1">COUNTIF(INDIRECT("U"&amp;(ROW()+12*(($AO1931-1)*3+$AP1931)-ROW())/12+5):INDIRECT("AF"&amp;(ROW()+12*(($AO1931-1)*3+$AP1931)-ROW())/12+5),AT1931)</f>
        <v>0</v>
      </c>
      <c r="AV1931" s="304">
        <f ca="1">IF(AND(AR1931+AT1931&gt;0,AS1931+AU1931&gt;0),COUNTIF(AV$6:AV1930,"&gt;0")+1,0)</f>
        <v>0</v>
      </c>
    </row>
    <row r="1932" spans="41:48" x14ac:dyDescent="0.15">
      <c r="AO1932" s="304">
        <v>54</v>
      </c>
      <c r="AP1932" s="304">
        <v>2</v>
      </c>
      <c r="AQ1932" s="304">
        <v>7</v>
      </c>
      <c r="AR1932" s="306">
        <f ca="1">IF($AQ1932=1,IF(INDIRECT(ADDRESS(($AO1932-1)*3+$AP1932+5,$AQ1932+7))="",0,INDIRECT(ADDRESS(($AO1932-1)*3+$AP1932+5,$AQ1932+7))),IF(INDIRECT(ADDRESS(($AO1932-1)*3+$AP1932+5,$AQ1932+7))="",0,IF(COUNTIF(INDIRECT(ADDRESS(($AO1932-1)*36+($AP1932-1)*12+6,COLUMN())):INDIRECT(ADDRESS(($AO1932-1)*36+($AP1932-1)*12+$AQ1932+4,COLUMN())),INDIRECT(ADDRESS(($AO1932-1)*3+$AP1932+5,$AQ1932+7)))&gt;=1,0,INDIRECT(ADDRESS(($AO1932-1)*3+$AP1932+5,$AQ1932+7)))))</f>
        <v>0</v>
      </c>
      <c r="AS1932" s="304">
        <f ca="1">COUNTIF(INDIRECT("H"&amp;(ROW()+12*(($AO1932-1)*3+$AP1932)-ROW())/12+5):INDIRECT("S"&amp;(ROW()+12*(($AO1932-1)*3+$AP1932)-ROW())/12+5),AR1932)</f>
        <v>0</v>
      </c>
      <c r="AT1932" s="306">
        <f ca="1">IF($AQ1932=1,IF(INDIRECT(ADDRESS(($AO1932-1)*3+$AP1932+5,$AQ1932+20))="",0,INDIRECT(ADDRESS(($AO1932-1)*3+$AP1932+5,$AQ1932+20))),IF(INDIRECT(ADDRESS(($AO1932-1)*3+$AP1932+5,$AQ1932+20))="",0,IF(COUNTIF(INDIRECT(ADDRESS(($AO1932-1)*36+($AP1932-1)*12+6,COLUMN())):INDIRECT(ADDRESS(($AO1932-1)*36+($AP1932-1)*12+$AQ1932+4,COLUMN())),INDIRECT(ADDRESS(($AO1932-1)*3+$AP1932+5,$AQ1932+20)))&gt;=1,0,INDIRECT(ADDRESS(($AO1932-1)*3+$AP1932+5,$AQ1932+20)))))</f>
        <v>0</v>
      </c>
      <c r="AU1932" s="304">
        <f ca="1">COUNTIF(INDIRECT("U"&amp;(ROW()+12*(($AO1932-1)*3+$AP1932)-ROW())/12+5):INDIRECT("AF"&amp;(ROW()+12*(($AO1932-1)*3+$AP1932)-ROW())/12+5),AT1932)</f>
        <v>0</v>
      </c>
      <c r="AV1932" s="304">
        <f ca="1">IF(AND(AR1932+AT1932&gt;0,AS1932+AU1932&gt;0),COUNTIF(AV$6:AV1931,"&gt;0")+1,0)</f>
        <v>0</v>
      </c>
    </row>
    <row r="1933" spans="41:48" x14ac:dyDescent="0.15">
      <c r="AO1933" s="304">
        <v>54</v>
      </c>
      <c r="AP1933" s="304">
        <v>2</v>
      </c>
      <c r="AQ1933" s="304">
        <v>8</v>
      </c>
      <c r="AR1933" s="306">
        <f ca="1">IF($AQ1933=1,IF(INDIRECT(ADDRESS(($AO1933-1)*3+$AP1933+5,$AQ1933+7))="",0,INDIRECT(ADDRESS(($AO1933-1)*3+$AP1933+5,$AQ1933+7))),IF(INDIRECT(ADDRESS(($AO1933-1)*3+$AP1933+5,$AQ1933+7))="",0,IF(COUNTIF(INDIRECT(ADDRESS(($AO1933-1)*36+($AP1933-1)*12+6,COLUMN())):INDIRECT(ADDRESS(($AO1933-1)*36+($AP1933-1)*12+$AQ1933+4,COLUMN())),INDIRECT(ADDRESS(($AO1933-1)*3+$AP1933+5,$AQ1933+7)))&gt;=1,0,INDIRECT(ADDRESS(($AO1933-1)*3+$AP1933+5,$AQ1933+7)))))</f>
        <v>0</v>
      </c>
      <c r="AS1933" s="304">
        <f ca="1">COUNTIF(INDIRECT("H"&amp;(ROW()+12*(($AO1933-1)*3+$AP1933)-ROW())/12+5):INDIRECT("S"&amp;(ROW()+12*(($AO1933-1)*3+$AP1933)-ROW())/12+5),AR1933)</f>
        <v>0</v>
      </c>
      <c r="AT1933" s="306">
        <f ca="1">IF($AQ1933=1,IF(INDIRECT(ADDRESS(($AO1933-1)*3+$AP1933+5,$AQ1933+20))="",0,INDIRECT(ADDRESS(($AO1933-1)*3+$AP1933+5,$AQ1933+20))),IF(INDIRECT(ADDRESS(($AO1933-1)*3+$AP1933+5,$AQ1933+20))="",0,IF(COUNTIF(INDIRECT(ADDRESS(($AO1933-1)*36+($AP1933-1)*12+6,COLUMN())):INDIRECT(ADDRESS(($AO1933-1)*36+($AP1933-1)*12+$AQ1933+4,COLUMN())),INDIRECT(ADDRESS(($AO1933-1)*3+$AP1933+5,$AQ1933+20)))&gt;=1,0,INDIRECT(ADDRESS(($AO1933-1)*3+$AP1933+5,$AQ1933+20)))))</f>
        <v>0</v>
      </c>
      <c r="AU1933" s="304">
        <f ca="1">COUNTIF(INDIRECT("U"&amp;(ROW()+12*(($AO1933-1)*3+$AP1933)-ROW())/12+5):INDIRECT("AF"&amp;(ROW()+12*(($AO1933-1)*3+$AP1933)-ROW())/12+5),AT1933)</f>
        <v>0</v>
      </c>
      <c r="AV1933" s="304">
        <f ca="1">IF(AND(AR1933+AT1933&gt;0,AS1933+AU1933&gt;0),COUNTIF(AV$6:AV1932,"&gt;0")+1,0)</f>
        <v>0</v>
      </c>
    </row>
    <row r="1934" spans="41:48" x14ac:dyDescent="0.15">
      <c r="AO1934" s="304">
        <v>54</v>
      </c>
      <c r="AP1934" s="304">
        <v>2</v>
      </c>
      <c r="AQ1934" s="304">
        <v>9</v>
      </c>
      <c r="AR1934" s="306">
        <f ca="1">IF($AQ1934=1,IF(INDIRECT(ADDRESS(($AO1934-1)*3+$AP1934+5,$AQ1934+7))="",0,INDIRECT(ADDRESS(($AO1934-1)*3+$AP1934+5,$AQ1934+7))),IF(INDIRECT(ADDRESS(($AO1934-1)*3+$AP1934+5,$AQ1934+7))="",0,IF(COUNTIF(INDIRECT(ADDRESS(($AO1934-1)*36+($AP1934-1)*12+6,COLUMN())):INDIRECT(ADDRESS(($AO1934-1)*36+($AP1934-1)*12+$AQ1934+4,COLUMN())),INDIRECT(ADDRESS(($AO1934-1)*3+$AP1934+5,$AQ1934+7)))&gt;=1,0,INDIRECT(ADDRESS(($AO1934-1)*3+$AP1934+5,$AQ1934+7)))))</f>
        <v>0</v>
      </c>
      <c r="AS1934" s="304">
        <f ca="1">COUNTIF(INDIRECT("H"&amp;(ROW()+12*(($AO1934-1)*3+$AP1934)-ROW())/12+5):INDIRECT("S"&amp;(ROW()+12*(($AO1934-1)*3+$AP1934)-ROW())/12+5),AR1934)</f>
        <v>0</v>
      </c>
      <c r="AT1934" s="306">
        <f ca="1">IF($AQ1934=1,IF(INDIRECT(ADDRESS(($AO1934-1)*3+$AP1934+5,$AQ1934+20))="",0,INDIRECT(ADDRESS(($AO1934-1)*3+$AP1934+5,$AQ1934+20))),IF(INDIRECT(ADDRESS(($AO1934-1)*3+$AP1934+5,$AQ1934+20))="",0,IF(COUNTIF(INDIRECT(ADDRESS(($AO1934-1)*36+($AP1934-1)*12+6,COLUMN())):INDIRECT(ADDRESS(($AO1934-1)*36+($AP1934-1)*12+$AQ1934+4,COLUMN())),INDIRECT(ADDRESS(($AO1934-1)*3+$AP1934+5,$AQ1934+20)))&gt;=1,0,INDIRECT(ADDRESS(($AO1934-1)*3+$AP1934+5,$AQ1934+20)))))</f>
        <v>0</v>
      </c>
      <c r="AU1934" s="304">
        <f ca="1">COUNTIF(INDIRECT("U"&amp;(ROW()+12*(($AO1934-1)*3+$AP1934)-ROW())/12+5):INDIRECT("AF"&amp;(ROW()+12*(($AO1934-1)*3+$AP1934)-ROW())/12+5),AT1934)</f>
        <v>0</v>
      </c>
      <c r="AV1934" s="304">
        <f ca="1">IF(AND(AR1934+AT1934&gt;0,AS1934+AU1934&gt;0),COUNTIF(AV$6:AV1933,"&gt;0")+1,0)</f>
        <v>0</v>
      </c>
    </row>
    <row r="1935" spans="41:48" x14ac:dyDescent="0.15">
      <c r="AO1935" s="304">
        <v>54</v>
      </c>
      <c r="AP1935" s="304">
        <v>2</v>
      </c>
      <c r="AQ1935" s="304">
        <v>10</v>
      </c>
      <c r="AR1935" s="306">
        <f ca="1">IF($AQ1935=1,IF(INDIRECT(ADDRESS(($AO1935-1)*3+$AP1935+5,$AQ1935+7))="",0,INDIRECT(ADDRESS(($AO1935-1)*3+$AP1935+5,$AQ1935+7))),IF(INDIRECT(ADDRESS(($AO1935-1)*3+$AP1935+5,$AQ1935+7))="",0,IF(COUNTIF(INDIRECT(ADDRESS(($AO1935-1)*36+($AP1935-1)*12+6,COLUMN())):INDIRECT(ADDRESS(($AO1935-1)*36+($AP1935-1)*12+$AQ1935+4,COLUMN())),INDIRECT(ADDRESS(($AO1935-1)*3+$AP1935+5,$AQ1935+7)))&gt;=1,0,INDIRECT(ADDRESS(($AO1935-1)*3+$AP1935+5,$AQ1935+7)))))</f>
        <v>0</v>
      </c>
      <c r="AS1935" s="304">
        <f ca="1">COUNTIF(INDIRECT("H"&amp;(ROW()+12*(($AO1935-1)*3+$AP1935)-ROW())/12+5):INDIRECT("S"&amp;(ROW()+12*(($AO1935-1)*3+$AP1935)-ROW())/12+5),AR1935)</f>
        <v>0</v>
      </c>
      <c r="AT1935" s="306">
        <f ca="1">IF($AQ1935=1,IF(INDIRECT(ADDRESS(($AO1935-1)*3+$AP1935+5,$AQ1935+20))="",0,INDIRECT(ADDRESS(($AO1935-1)*3+$AP1935+5,$AQ1935+20))),IF(INDIRECT(ADDRESS(($AO1935-1)*3+$AP1935+5,$AQ1935+20))="",0,IF(COUNTIF(INDIRECT(ADDRESS(($AO1935-1)*36+($AP1935-1)*12+6,COLUMN())):INDIRECT(ADDRESS(($AO1935-1)*36+($AP1935-1)*12+$AQ1935+4,COLUMN())),INDIRECT(ADDRESS(($AO1935-1)*3+$AP1935+5,$AQ1935+20)))&gt;=1,0,INDIRECT(ADDRESS(($AO1935-1)*3+$AP1935+5,$AQ1935+20)))))</f>
        <v>0</v>
      </c>
      <c r="AU1935" s="304">
        <f ca="1">COUNTIF(INDIRECT("U"&amp;(ROW()+12*(($AO1935-1)*3+$AP1935)-ROW())/12+5):INDIRECT("AF"&amp;(ROW()+12*(($AO1935-1)*3+$AP1935)-ROW())/12+5),AT1935)</f>
        <v>0</v>
      </c>
      <c r="AV1935" s="304">
        <f ca="1">IF(AND(AR1935+AT1935&gt;0,AS1935+AU1935&gt;0),COUNTIF(AV$6:AV1934,"&gt;0")+1,0)</f>
        <v>0</v>
      </c>
    </row>
    <row r="1936" spans="41:48" x14ac:dyDescent="0.15">
      <c r="AO1936" s="304">
        <v>54</v>
      </c>
      <c r="AP1936" s="304">
        <v>2</v>
      </c>
      <c r="AQ1936" s="304">
        <v>11</v>
      </c>
      <c r="AR1936" s="306">
        <f ca="1">IF($AQ1936=1,IF(INDIRECT(ADDRESS(($AO1936-1)*3+$AP1936+5,$AQ1936+7))="",0,INDIRECT(ADDRESS(($AO1936-1)*3+$AP1936+5,$AQ1936+7))),IF(INDIRECT(ADDRESS(($AO1936-1)*3+$AP1936+5,$AQ1936+7))="",0,IF(COUNTIF(INDIRECT(ADDRESS(($AO1936-1)*36+($AP1936-1)*12+6,COLUMN())):INDIRECT(ADDRESS(($AO1936-1)*36+($AP1936-1)*12+$AQ1936+4,COLUMN())),INDIRECT(ADDRESS(($AO1936-1)*3+$AP1936+5,$AQ1936+7)))&gt;=1,0,INDIRECT(ADDRESS(($AO1936-1)*3+$AP1936+5,$AQ1936+7)))))</f>
        <v>0</v>
      </c>
      <c r="AS1936" s="304">
        <f ca="1">COUNTIF(INDIRECT("H"&amp;(ROW()+12*(($AO1936-1)*3+$AP1936)-ROW())/12+5):INDIRECT("S"&amp;(ROW()+12*(($AO1936-1)*3+$AP1936)-ROW())/12+5),AR1936)</f>
        <v>0</v>
      </c>
      <c r="AT1936" s="306">
        <f ca="1">IF($AQ1936=1,IF(INDIRECT(ADDRESS(($AO1936-1)*3+$AP1936+5,$AQ1936+20))="",0,INDIRECT(ADDRESS(($AO1936-1)*3+$AP1936+5,$AQ1936+20))),IF(INDIRECT(ADDRESS(($AO1936-1)*3+$AP1936+5,$AQ1936+20))="",0,IF(COUNTIF(INDIRECT(ADDRESS(($AO1936-1)*36+($AP1936-1)*12+6,COLUMN())):INDIRECT(ADDRESS(($AO1936-1)*36+($AP1936-1)*12+$AQ1936+4,COLUMN())),INDIRECT(ADDRESS(($AO1936-1)*3+$AP1936+5,$AQ1936+20)))&gt;=1,0,INDIRECT(ADDRESS(($AO1936-1)*3+$AP1936+5,$AQ1936+20)))))</f>
        <v>0</v>
      </c>
      <c r="AU1936" s="304">
        <f ca="1">COUNTIF(INDIRECT("U"&amp;(ROW()+12*(($AO1936-1)*3+$AP1936)-ROW())/12+5):INDIRECT("AF"&amp;(ROW()+12*(($AO1936-1)*3+$AP1936)-ROW())/12+5),AT1936)</f>
        <v>0</v>
      </c>
      <c r="AV1936" s="304">
        <f ca="1">IF(AND(AR1936+AT1936&gt;0,AS1936+AU1936&gt;0),COUNTIF(AV$6:AV1935,"&gt;0")+1,0)</f>
        <v>0</v>
      </c>
    </row>
    <row r="1937" spans="41:48" x14ac:dyDescent="0.15">
      <c r="AO1937" s="304">
        <v>54</v>
      </c>
      <c r="AP1937" s="304">
        <v>2</v>
      </c>
      <c r="AQ1937" s="304">
        <v>12</v>
      </c>
      <c r="AR1937" s="306">
        <f ca="1">IF($AQ1937=1,IF(INDIRECT(ADDRESS(($AO1937-1)*3+$AP1937+5,$AQ1937+7))="",0,INDIRECT(ADDRESS(($AO1937-1)*3+$AP1937+5,$AQ1937+7))),IF(INDIRECT(ADDRESS(($AO1937-1)*3+$AP1937+5,$AQ1937+7))="",0,IF(COUNTIF(INDIRECT(ADDRESS(($AO1937-1)*36+($AP1937-1)*12+6,COLUMN())):INDIRECT(ADDRESS(($AO1937-1)*36+($AP1937-1)*12+$AQ1937+4,COLUMN())),INDIRECT(ADDRESS(($AO1937-1)*3+$AP1937+5,$AQ1937+7)))&gt;=1,0,INDIRECT(ADDRESS(($AO1937-1)*3+$AP1937+5,$AQ1937+7)))))</f>
        <v>0</v>
      </c>
      <c r="AS1937" s="304">
        <f ca="1">COUNTIF(INDIRECT("H"&amp;(ROW()+12*(($AO1937-1)*3+$AP1937)-ROW())/12+5):INDIRECT("S"&amp;(ROW()+12*(($AO1937-1)*3+$AP1937)-ROW())/12+5),AR1937)</f>
        <v>0</v>
      </c>
      <c r="AT1937" s="306">
        <f ca="1">IF($AQ1937=1,IF(INDIRECT(ADDRESS(($AO1937-1)*3+$AP1937+5,$AQ1937+20))="",0,INDIRECT(ADDRESS(($AO1937-1)*3+$AP1937+5,$AQ1937+20))),IF(INDIRECT(ADDRESS(($AO1937-1)*3+$AP1937+5,$AQ1937+20))="",0,IF(COUNTIF(INDIRECT(ADDRESS(($AO1937-1)*36+($AP1937-1)*12+6,COLUMN())):INDIRECT(ADDRESS(($AO1937-1)*36+($AP1937-1)*12+$AQ1937+4,COLUMN())),INDIRECT(ADDRESS(($AO1937-1)*3+$AP1937+5,$AQ1937+20)))&gt;=1,0,INDIRECT(ADDRESS(($AO1937-1)*3+$AP1937+5,$AQ1937+20)))))</f>
        <v>0</v>
      </c>
      <c r="AU1937" s="304">
        <f ca="1">COUNTIF(INDIRECT("U"&amp;(ROW()+12*(($AO1937-1)*3+$AP1937)-ROW())/12+5):INDIRECT("AF"&amp;(ROW()+12*(($AO1937-1)*3+$AP1937)-ROW())/12+5),AT1937)</f>
        <v>0</v>
      </c>
      <c r="AV1937" s="304">
        <f ca="1">IF(AND(AR1937+AT1937&gt;0,AS1937+AU1937&gt;0),COUNTIF(AV$6:AV1936,"&gt;0")+1,0)</f>
        <v>0</v>
      </c>
    </row>
    <row r="1938" spans="41:48" x14ac:dyDescent="0.15">
      <c r="AO1938" s="304">
        <v>54</v>
      </c>
      <c r="AP1938" s="304">
        <v>3</v>
      </c>
      <c r="AQ1938" s="304">
        <v>1</v>
      </c>
      <c r="AR1938" s="306">
        <f ca="1">IF($AQ1938=1,IF(INDIRECT(ADDRESS(($AO1938-1)*3+$AP1938+5,$AQ1938+7))="",0,INDIRECT(ADDRESS(($AO1938-1)*3+$AP1938+5,$AQ1938+7))),IF(INDIRECT(ADDRESS(($AO1938-1)*3+$AP1938+5,$AQ1938+7))="",0,IF(COUNTIF(INDIRECT(ADDRESS(($AO1938-1)*36+($AP1938-1)*12+6,COLUMN())):INDIRECT(ADDRESS(($AO1938-1)*36+($AP1938-1)*12+$AQ1938+4,COLUMN())),INDIRECT(ADDRESS(($AO1938-1)*3+$AP1938+5,$AQ1938+7)))&gt;=1,0,INDIRECT(ADDRESS(($AO1938-1)*3+$AP1938+5,$AQ1938+7)))))</f>
        <v>0</v>
      </c>
      <c r="AS1938" s="304">
        <f ca="1">COUNTIF(INDIRECT("H"&amp;(ROW()+12*(($AO1938-1)*3+$AP1938)-ROW())/12+5):INDIRECT("S"&amp;(ROW()+12*(($AO1938-1)*3+$AP1938)-ROW())/12+5),AR1938)</f>
        <v>0</v>
      </c>
      <c r="AT1938" s="306">
        <f ca="1">IF($AQ1938=1,IF(INDIRECT(ADDRESS(($AO1938-1)*3+$AP1938+5,$AQ1938+20))="",0,INDIRECT(ADDRESS(($AO1938-1)*3+$AP1938+5,$AQ1938+20))),IF(INDIRECT(ADDRESS(($AO1938-1)*3+$AP1938+5,$AQ1938+20))="",0,IF(COUNTIF(INDIRECT(ADDRESS(($AO1938-1)*36+($AP1938-1)*12+6,COLUMN())):INDIRECT(ADDRESS(($AO1938-1)*36+($AP1938-1)*12+$AQ1938+4,COLUMN())),INDIRECT(ADDRESS(($AO1938-1)*3+$AP1938+5,$AQ1938+20)))&gt;=1,0,INDIRECT(ADDRESS(($AO1938-1)*3+$AP1938+5,$AQ1938+20)))))</f>
        <v>0</v>
      </c>
      <c r="AU1938" s="304">
        <f ca="1">COUNTIF(INDIRECT("U"&amp;(ROW()+12*(($AO1938-1)*3+$AP1938)-ROW())/12+5):INDIRECT("AF"&amp;(ROW()+12*(($AO1938-1)*3+$AP1938)-ROW())/12+5),AT1938)</f>
        <v>0</v>
      </c>
      <c r="AV1938" s="304">
        <f ca="1">IF(AND(AR1938+AT1938&gt;0,AS1938+AU1938&gt;0),COUNTIF(AV$6:AV1937,"&gt;0")+1,0)</f>
        <v>0</v>
      </c>
    </row>
    <row r="1939" spans="41:48" x14ac:dyDescent="0.15">
      <c r="AO1939" s="304">
        <v>54</v>
      </c>
      <c r="AP1939" s="304">
        <v>3</v>
      </c>
      <c r="AQ1939" s="304">
        <v>2</v>
      </c>
      <c r="AR1939" s="306">
        <f ca="1">IF($AQ1939=1,IF(INDIRECT(ADDRESS(($AO1939-1)*3+$AP1939+5,$AQ1939+7))="",0,INDIRECT(ADDRESS(($AO1939-1)*3+$AP1939+5,$AQ1939+7))),IF(INDIRECT(ADDRESS(($AO1939-1)*3+$AP1939+5,$AQ1939+7))="",0,IF(COUNTIF(INDIRECT(ADDRESS(($AO1939-1)*36+($AP1939-1)*12+6,COLUMN())):INDIRECT(ADDRESS(($AO1939-1)*36+($AP1939-1)*12+$AQ1939+4,COLUMN())),INDIRECT(ADDRESS(($AO1939-1)*3+$AP1939+5,$AQ1939+7)))&gt;=1,0,INDIRECT(ADDRESS(($AO1939-1)*3+$AP1939+5,$AQ1939+7)))))</f>
        <v>0</v>
      </c>
      <c r="AS1939" s="304">
        <f ca="1">COUNTIF(INDIRECT("H"&amp;(ROW()+12*(($AO1939-1)*3+$AP1939)-ROW())/12+5):INDIRECT("S"&amp;(ROW()+12*(($AO1939-1)*3+$AP1939)-ROW())/12+5),AR1939)</f>
        <v>0</v>
      </c>
      <c r="AT1939" s="306">
        <f ca="1">IF($AQ1939=1,IF(INDIRECT(ADDRESS(($AO1939-1)*3+$AP1939+5,$AQ1939+20))="",0,INDIRECT(ADDRESS(($AO1939-1)*3+$AP1939+5,$AQ1939+20))),IF(INDIRECT(ADDRESS(($AO1939-1)*3+$AP1939+5,$AQ1939+20))="",0,IF(COUNTIF(INDIRECT(ADDRESS(($AO1939-1)*36+($AP1939-1)*12+6,COLUMN())):INDIRECT(ADDRESS(($AO1939-1)*36+($AP1939-1)*12+$AQ1939+4,COLUMN())),INDIRECT(ADDRESS(($AO1939-1)*3+$AP1939+5,$AQ1939+20)))&gt;=1,0,INDIRECT(ADDRESS(($AO1939-1)*3+$AP1939+5,$AQ1939+20)))))</f>
        <v>0</v>
      </c>
      <c r="AU1939" s="304">
        <f ca="1">COUNTIF(INDIRECT("U"&amp;(ROW()+12*(($AO1939-1)*3+$AP1939)-ROW())/12+5):INDIRECT("AF"&amp;(ROW()+12*(($AO1939-1)*3+$AP1939)-ROW())/12+5),AT1939)</f>
        <v>0</v>
      </c>
      <c r="AV1939" s="304">
        <f ca="1">IF(AND(AR1939+AT1939&gt;0,AS1939+AU1939&gt;0),COUNTIF(AV$6:AV1938,"&gt;0")+1,0)</f>
        <v>0</v>
      </c>
    </row>
    <row r="1940" spans="41:48" x14ac:dyDescent="0.15">
      <c r="AO1940" s="304">
        <v>54</v>
      </c>
      <c r="AP1940" s="304">
        <v>3</v>
      </c>
      <c r="AQ1940" s="304">
        <v>3</v>
      </c>
      <c r="AR1940" s="306">
        <f ca="1">IF($AQ1940=1,IF(INDIRECT(ADDRESS(($AO1940-1)*3+$AP1940+5,$AQ1940+7))="",0,INDIRECT(ADDRESS(($AO1940-1)*3+$AP1940+5,$AQ1940+7))),IF(INDIRECT(ADDRESS(($AO1940-1)*3+$AP1940+5,$AQ1940+7))="",0,IF(COUNTIF(INDIRECT(ADDRESS(($AO1940-1)*36+($AP1940-1)*12+6,COLUMN())):INDIRECT(ADDRESS(($AO1940-1)*36+($AP1940-1)*12+$AQ1940+4,COLUMN())),INDIRECT(ADDRESS(($AO1940-1)*3+$AP1940+5,$AQ1940+7)))&gt;=1,0,INDIRECT(ADDRESS(($AO1940-1)*3+$AP1940+5,$AQ1940+7)))))</f>
        <v>0</v>
      </c>
      <c r="AS1940" s="304">
        <f ca="1">COUNTIF(INDIRECT("H"&amp;(ROW()+12*(($AO1940-1)*3+$AP1940)-ROW())/12+5):INDIRECT("S"&amp;(ROW()+12*(($AO1940-1)*3+$AP1940)-ROW())/12+5),AR1940)</f>
        <v>0</v>
      </c>
      <c r="AT1940" s="306">
        <f ca="1">IF($AQ1940=1,IF(INDIRECT(ADDRESS(($AO1940-1)*3+$AP1940+5,$AQ1940+20))="",0,INDIRECT(ADDRESS(($AO1940-1)*3+$AP1940+5,$AQ1940+20))),IF(INDIRECT(ADDRESS(($AO1940-1)*3+$AP1940+5,$AQ1940+20))="",0,IF(COUNTIF(INDIRECT(ADDRESS(($AO1940-1)*36+($AP1940-1)*12+6,COLUMN())):INDIRECT(ADDRESS(($AO1940-1)*36+($AP1940-1)*12+$AQ1940+4,COLUMN())),INDIRECT(ADDRESS(($AO1940-1)*3+$AP1940+5,$AQ1940+20)))&gt;=1,0,INDIRECT(ADDRESS(($AO1940-1)*3+$AP1940+5,$AQ1940+20)))))</f>
        <v>0</v>
      </c>
      <c r="AU1940" s="304">
        <f ca="1">COUNTIF(INDIRECT("U"&amp;(ROW()+12*(($AO1940-1)*3+$AP1940)-ROW())/12+5):INDIRECT("AF"&amp;(ROW()+12*(($AO1940-1)*3+$AP1940)-ROW())/12+5),AT1940)</f>
        <v>0</v>
      </c>
      <c r="AV1940" s="304">
        <f ca="1">IF(AND(AR1940+AT1940&gt;0,AS1940+AU1940&gt;0),COUNTIF(AV$6:AV1939,"&gt;0")+1,0)</f>
        <v>0</v>
      </c>
    </row>
    <row r="1941" spans="41:48" x14ac:dyDescent="0.15">
      <c r="AO1941" s="304">
        <v>54</v>
      </c>
      <c r="AP1941" s="304">
        <v>3</v>
      </c>
      <c r="AQ1941" s="304">
        <v>4</v>
      </c>
      <c r="AR1941" s="306">
        <f ca="1">IF($AQ1941=1,IF(INDIRECT(ADDRESS(($AO1941-1)*3+$AP1941+5,$AQ1941+7))="",0,INDIRECT(ADDRESS(($AO1941-1)*3+$AP1941+5,$AQ1941+7))),IF(INDIRECT(ADDRESS(($AO1941-1)*3+$AP1941+5,$AQ1941+7))="",0,IF(COUNTIF(INDIRECT(ADDRESS(($AO1941-1)*36+($AP1941-1)*12+6,COLUMN())):INDIRECT(ADDRESS(($AO1941-1)*36+($AP1941-1)*12+$AQ1941+4,COLUMN())),INDIRECT(ADDRESS(($AO1941-1)*3+$AP1941+5,$AQ1941+7)))&gt;=1,0,INDIRECT(ADDRESS(($AO1941-1)*3+$AP1941+5,$AQ1941+7)))))</f>
        <v>0</v>
      </c>
      <c r="AS1941" s="304">
        <f ca="1">COUNTIF(INDIRECT("H"&amp;(ROW()+12*(($AO1941-1)*3+$AP1941)-ROW())/12+5):INDIRECT("S"&amp;(ROW()+12*(($AO1941-1)*3+$AP1941)-ROW())/12+5),AR1941)</f>
        <v>0</v>
      </c>
      <c r="AT1941" s="306">
        <f ca="1">IF($AQ1941=1,IF(INDIRECT(ADDRESS(($AO1941-1)*3+$AP1941+5,$AQ1941+20))="",0,INDIRECT(ADDRESS(($AO1941-1)*3+$AP1941+5,$AQ1941+20))),IF(INDIRECT(ADDRESS(($AO1941-1)*3+$AP1941+5,$AQ1941+20))="",0,IF(COUNTIF(INDIRECT(ADDRESS(($AO1941-1)*36+($AP1941-1)*12+6,COLUMN())):INDIRECT(ADDRESS(($AO1941-1)*36+($AP1941-1)*12+$AQ1941+4,COLUMN())),INDIRECT(ADDRESS(($AO1941-1)*3+$AP1941+5,$AQ1941+20)))&gt;=1,0,INDIRECT(ADDRESS(($AO1941-1)*3+$AP1941+5,$AQ1941+20)))))</f>
        <v>0</v>
      </c>
      <c r="AU1941" s="304">
        <f ca="1">COUNTIF(INDIRECT("U"&amp;(ROW()+12*(($AO1941-1)*3+$AP1941)-ROW())/12+5):INDIRECT("AF"&amp;(ROW()+12*(($AO1941-1)*3+$AP1941)-ROW())/12+5),AT1941)</f>
        <v>0</v>
      </c>
      <c r="AV1941" s="304">
        <f ca="1">IF(AND(AR1941+AT1941&gt;0,AS1941+AU1941&gt;0),COUNTIF(AV$6:AV1940,"&gt;0")+1,0)</f>
        <v>0</v>
      </c>
    </row>
    <row r="1942" spans="41:48" x14ac:dyDescent="0.15">
      <c r="AO1942" s="304">
        <v>54</v>
      </c>
      <c r="AP1942" s="304">
        <v>3</v>
      </c>
      <c r="AQ1942" s="304">
        <v>5</v>
      </c>
      <c r="AR1942" s="306">
        <f ca="1">IF($AQ1942=1,IF(INDIRECT(ADDRESS(($AO1942-1)*3+$AP1942+5,$AQ1942+7))="",0,INDIRECT(ADDRESS(($AO1942-1)*3+$AP1942+5,$AQ1942+7))),IF(INDIRECT(ADDRESS(($AO1942-1)*3+$AP1942+5,$AQ1942+7))="",0,IF(COUNTIF(INDIRECT(ADDRESS(($AO1942-1)*36+($AP1942-1)*12+6,COLUMN())):INDIRECT(ADDRESS(($AO1942-1)*36+($AP1942-1)*12+$AQ1942+4,COLUMN())),INDIRECT(ADDRESS(($AO1942-1)*3+$AP1942+5,$AQ1942+7)))&gt;=1,0,INDIRECT(ADDRESS(($AO1942-1)*3+$AP1942+5,$AQ1942+7)))))</f>
        <v>0</v>
      </c>
      <c r="AS1942" s="304">
        <f ca="1">COUNTIF(INDIRECT("H"&amp;(ROW()+12*(($AO1942-1)*3+$AP1942)-ROW())/12+5):INDIRECT("S"&amp;(ROW()+12*(($AO1942-1)*3+$AP1942)-ROW())/12+5),AR1942)</f>
        <v>0</v>
      </c>
      <c r="AT1942" s="306">
        <f ca="1">IF($AQ1942=1,IF(INDIRECT(ADDRESS(($AO1942-1)*3+$AP1942+5,$AQ1942+20))="",0,INDIRECT(ADDRESS(($AO1942-1)*3+$AP1942+5,$AQ1942+20))),IF(INDIRECT(ADDRESS(($AO1942-1)*3+$AP1942+5,$AQ1942+20))="",0,IF(COUNTIF(INDIRECT(ADDRESS(($AO1942-1)*36+($AP1942-1)*12+6,COLUMN())):INDIRECT(ADDRESS(($AO1942-1)*36+($AP1942-1)*12+$AQ1942+4,COLUMN())),INDIRECT(ADDRESS(($AO1942-1)*3+$AP1942+5,$AQ1942+20)))&gt;=1,0,INDIRECT(ADDRESS(($AO1942-1)*3+$AP1942+5,$AQ1942+20)))))</f>
        <v>0</v>
      </c>
      <c r="AU1942" s="304">
        <f ca="1">COUNTIF(INDIRECT("U"&amp;(ROW()+12*(($AO1942-1)*3+$AP1942)-ROW())/12+5):INDIRECT("AF"&amp;(ROW()+12*(($AO1942-1)*3+$AP1942)-ROW())/12+5),AT1942)</f>
        <v>0</v>
      </c>
      <c r="AV1942" s="304">
        <f ca="1">IF(AND(AR1942+AT1942&gt;0,AS1942+AU1942&gt;0),COUNTIF(AV$6:AV1941,"&gt;0")+1,0)</f>
        <v>0</v>
      </c>
    </row>
    <row r="1943" spans="41:48" x14ac:dyDescent="0.15">
      <c r="AO1943" s="304">
        <v>54</v>
      </c>
      <c r="AP1943" s="304">
        <v>3</v>
      </c>
      <c r="AQ1943" s="304">
        <v>6</v>
      </c>
      <c r="AR1943" s="306">
        <f ca="1">IF($AQ1943=1,IF(INDIRECT(ADDRESS(($AO1943-1)*3+$AP1943+5,$AQ1943+7))="",0,INDIRECT(ADDRESS(($AO1943-1)*3+$AP1943+5,$AQ1943+7))),IF(INDIRECT(ADDRESS(($AO1943-1)*3+$AP1943+5,$AQ1943+7))="",0,IF(COUNTIF(INDIRECT(ADDRESS(($AO1943-1)*36+($AP1943-1)*12+6,COLUMN())):INDIRECT(ADDRESS(($AO1943-1)*36+($AP1943-1)*12+$AQ1943+4,COLUMN())),INDIRECT(ADDRESS(($AO1943-1)*3+$AP1943+5,$AQ1943+7)))&gt;=1,0,INDIRECT(ADDRESS(($AO1943-1)*3+$AP1943+5,$AQ1943+7)))))</f>
        <v>0</v>
      </c>
      <c r="AS1943" s="304">
        <f ca="1">COUNTIF(INDIRECT("H"&amp;(ROW()+12*(($AO1943-1)*3+$AP1943)-ROW())/12+5):INDIRECT("S"&amp;(ROW()+12*(($AO1943-1)*3+$AP1943)-ROW())/12+5),AR1943)</f>
        <v>0</v>
      </c>
      <c r="AT1943" s="306">
        <f ca="1">IF($AQ1943=1,IF(INDIRECT(ADDRESS(($AO1943-1)*3+$AP1943+5,$AQ1943+20))="",0,INDIRECT(ADDRESS(($AO1943-1)*3+$AP1943+5,$AQ1943+20))),IF(INDIRECT(ADDRESS(($AO1943-1)*3+$AP1943+5,$AQ1943+20))="",0,IF(COUNTIF(INDIRECT(ADDRESS(($AO1943-1)*36+($AP1943-1)*12+6,COLUMN())):INDIRECT(ADDRESS(($AO1943-1)*36+($AP1943-1)*12+$AQ1943+4,COLUMN())),INDIRECT(ADDRESS(($AO1943-1)*3+$AP1943+5,$AQ1943+20)))&gt;=1,0,INDIRECT(ADDRESS(($AO1943-1)*3+$AP1943+5,$AQ1943+20)))))</f>
        <v>0</v>
      </c>
      <c r="AU1943" s="304">
        <f ca="1">COUNTIF(INDIRECT("U"&amp;(ROW()+12*(($AO1943-1)*3+$AP1943)-ROW())/12+5):INDIRECT("AF"&amp;(ROW()+12*(($AO1943-1)*3+$AP1943)-ROW())/12+5),AT1943)</f>
        <v>0</v>
      </c>
      <c r="AV1943" s="304">
        <f ca="1">IF(AND(AR1943+AT1943&gt;0,AS1943+AU1943&gt;0),COUNTIF(AV$6:AV1942,"&gt;0")+1,0)</f>
        <v>0</v>
      </c>
    </row>
    <row r="1944" spans="41:48" x14ac:dyDescent="0.15">
      <c r="AO1944" s="304">
        <v>54</v>
      </c>
      <c r="AP1944" s="304">
        <v>3</v>
      </c>
      <c r="AQ1944" s="304">
        <v>7</v>
      </c>
      <c r="AR1944" s="306">
        <f ca="1">IF($AQ1944=1,IF(INDIRECT(ADDRESS(($AO1944-1)*3+$AP1944+5,$AQ1944+7))="",0,INDIRECT(ADDRESS(($AO1944-1)*3+$AP1944+5,$AQ1944+7))),IF(INDIRECT(ADDRESS(($AO1944-1)*3+$AP1944+5,$AQ1944+7))="",0,IF(COUNTIF(INDIRECT(ADDRESS(($AO1944-1)*36+($AP1944-1)*12+6,COLUMN())):INDIRECT(ADDRESS(($AO1944-1)*36+($AP1944-1)*12+$AQ1944+4,COLUMN())),INDIRECT(ADDRESS(($AO1944-1)*3+$AP1944+5,$AQ1944+7)))&gt;=1,0,INDIRECT(ADDRESS(($AO1944-1)*3+$AP1944+5,$AQ1944+7)))))</f>
        <v>0</v>
      </c>
      <c r="AS1944" s="304">
        <f ca="1">COUNTIF(INDIRECT("H"&amp;(ROW()+12*(($AO1944-1)*3+$AP1944)-ROW())/12+5):INDIRECT("S"&amp;(ROW()+12*(($AO1944-1)*3+$AP1944)-ROW())/12+5),AR1944)</f>
        <v>0</v>
      </c>
      <c r="AT1944" s="306">
        <f ca="1">IF($AQ1944=1,IF(INDIRECT(ADDRESS(($AO1944-1)*3+$AP1944+5,$AQ1944+20))="",0,INDIRECT(ADDRESS(($AO1944-1)*3+$AP1944+5,$AQ1944+20))),IF(INDIRECT(ADDRESS(($AO1944-1)*3+$AP1944+5,$AQ1944+20))="",0,IF(COUNTIF(INDIRECT(ADDRESS(($AO1944-1)*36+($AP1944-1)*12+6,COLUMN())):INDIRECT(ADDRESS(($AO1944-1)*36+($AP1944-1)*12+$AQ1944+4,COLUMN())),INDIRECT(ADDRESS(($AO1944-1)*3+$AP1944+5,$AQ1944+20)))&gt;=1,0,INDIRECT(ADDRESS(($AO1944-1)*3+$AP1944+5,$AQ1944+20)))))</f>
        <v>0</v>
      </c>
      <c r="AU1944" s="304">
        <f ca="1">COUNTIF(INDIRECT("U"&amp;(ROW()+12*(($AO1944-1)*3+$AP1944)-ROW())/12+5):INDIRECT("AF"&amp;(ROW()+12*(($AO1944-1)*3+$AP1944)-ROW())/12+5),AT1944)</f>
        <v>0</v>
      </c>
      <c r="AV1944" s="304">
        <f ca="1">IF(AND(AR1944+AT1944&gt;0,AS1944+AU1944&gt;0),COUNTIF(AV$6:AV1943,"&gt;0")+1,0)</f>
        <v>0</v>
      </c>
    </row>
    <row r="1945" spans="41:48" x14ac:dyDescent="0.15">
      <c r="AO1945" s="304">
        <v>54</v>
      </c>
      <c r="AP1945" s="304">
        <v>3</v>
      </c>
      <c r="AQ1945" s="304">
        <v>8</v>
      </c>
      <c r="AR1945" s="306">
        <f ca="1">IF($AQ1945=1,IF(INDIRECT(ADDRESS(($AO1945-1)*3+$AP1945+5,$AQ1945+7))="",0,INDIRECT(ADDRESS(($AO1945-1)*3+$AP1945+5,$AQ1945+7))),IF(INDIRECT(ADDRESS(($AO1945-1)*3+$AP1945+5,$AQ1945+7))="",0,IF(COUNTIF(INDIRECT(ADDRESS(($AO1945-1)*36+($AP1945-1)*12+6,COLUMN())):INDIRECT(ADDRESS(($AO1945-1)*36+($AP1945-1)*12+$AQ1945+4,COLUMN())),INDIRECT(ADDRESS(($AO1945-1)*3+$AP1945+5,$AQ1945+7)))&gt;=1,0,INDIRECT(ADDRESS(($AO1945-1)*3+$AP1945+5,$AQ1945+7)))))</f>
        <v>0</v>
      </c>
      <c r="AS1945" s="304">
        <f ca="1">COUNTIF(INDIRECT("H"&amp;(ROW()+12*(($AO1945-1)*3+$AP1945)-ROW())/12+5):INDIRECT("S"&amp;(ROW()+12*(($AO1945-1)*3+$AP1945)-ROW())/12+5),AR1945)</f>
        <v>0</v>
      </c>
      <c r="AT1945" s="306">
        <f ca="1">IF($AQ1945=1,IF(INDIRECT(ADDRESS(($AO1945-1)*3+$AP1945+5,$AQ1945+20))="",0,INDIRECT(ADDRESS(($AO1945-1)*3+$AP1945+5,$AQ1945+20))),IF(INDIRECT(ADDRESS(($AO1945-1)*3+$AP1945+5,$AQ1945+20))="",0,IF(COUNTIF(INDIRECT(ADDRESS(($AO1945-1)*36+($AP1945-1)*12+6,COLUMN())):INDIRECT(ADDRESS(($AO1945-1)*36+($AP1945-1)*12+$AQ1945+4,COLUMN())),INDIRECT(ADDRESS(($AO1945-1)*3+$AP1945+5,$AQ1945+20)))&gt;=1,0,INDIRECT(ADDRESS(($AO1945-1)*3+$AP1945+5,$AQ1945+20)))))</f>
        <v>0</v>
      </c>
      <c r="AU1945" s="304">
        <f ca="1">COUNTIF(INDIRECT("U"&amp;(ROW()+12*(($AO1945-1)*3+$AP1945)-ROW())/12+5):INDIRECT("AF"&amp;(ROW()+12*(($AO1945-1)*3+$AP1945)-ROW())/12+5),AT1945)</f>
        <v>0</v>
      </c>
      <c r="AV1945" s="304">
        <f ca="1">IF(AND(AR1945+AT1945&gt;0,AS1945+AU1945&gt;0),COUNTIF(AV$6:AV1944,"&gt;0")+1,0)</f>
        <v>0</v>
      </c>
    </row>
    <row r="1946" spans="41:48" x14ac:dyDescent="0.15">
      <c r="AO1946" s="304">
        <v>54</v>
      </c>
      <c r="AP1946" s="304">
        <v>3</v>
      </c>
      <c r="AQ1946" s="304">
        <v>9</v>
      </c>
      <c r="AR1946" s="306">
        <f ca="1">IF($AQ1946=1,IF(INDIRECT(ADDRESS(($AO1946-1)*3+$AP1946+5,$AQ1946+7))="",0,INDIRECT(ADDRESS(($AO1946-1)*3+$AP1946+5,$AQ1946+7))),IF(INDIRECT(ADDRESS(($AO1946-1)*3+$AP1946+5,$AQ1946+7))="",0,IF(COUNTIF(INDIRECT(ADDRESS(($AO1946-1)*36+($AP1946-1)*12+6,COLUMN())):INDIRECT(ADDRESS(($AO1946-1)*36+($AP1946-1)*12+$AQ1946+4,COLUMN())),INDIRECT(ADDRESS(($AO1946-1)*3+$AP1946+5,$AQ1946+7)))&gt;=1,0,INDIRECT(ADDRESS(($AO1946-1)*3+$AP1946+5,$AQ1946+7)))))</f>
        <v>0</v>
      </c>
      <c r="AS1946" s="304">
        <f ca="1">COUNTIF(INDIRECT("H"&amp;(ROW()+12*(($AO1946-1)*3+$AP1946)-ROW())/12+5):INDIRECT("S"&amp;(ROW()+12*(($AO1946-1)*3+$AP1946)-ROW())/12+5),AR1946)</f>
        <v>0</v>
      </c>
      <c r="AT1946" s="306">
        <f ca="1">IF($AQ1946=1,IF(INDIRECT(ADDRESS(($AO1946-1)*3+$AP1946+5,$AQ1946+20))="",0,INDIRECT(ADDRESS(($AO1946-1)*3+$AP1946+5,$AQ1946+20))),IF(INDIRECT(ADDRESS(($AO1946-1)*3+$AP1946+5,$AQ1946+20))="",0,IF(COUNTIF(INDIRECT(ADDRESS(($AO1946-1)*36+($AP1946-1)*12+6,COLUMN())):INDIRECT(ADDRESS(($AO1946-1)*36+($AP1946-1)*12+$AQ1946+4,COLUMN())),INDIRECT(ADDRESS(($AO1946-1)*3+$AP1946+5,$AQ1946+20)))&gt;=1,0,INDIRECT(ADDRESS(($AO1946-1)*3+$AP1946+5,$AQ1946+20)))))</f>
        <v>0</v>
      </c>
      <c r="AU1946" s="304">
        <f ca="1">COUNTIF(INDIRECT("U"&amp;(ROW()+12*(($AO1946-1)*3+$AP1946)-ROW())/12+5):INDIRECT("AF"&amp;(ROW()+12*(($AO1946-1)*3+$AP1946)-ROW())/12+5),AT1946)</f>
        <v>0</v>
      </c>
      <c r="AV1946" s="304">
        <f ca="1">IF(AND(AR1946+AT1946&gt;0,AS1946+AU1946&gt;0),COUNTIF(AV$6:AV1945,"&gt;0")+1,0)</f>
        <v>0</v>
      </c>
    </row>
    <row r="1947" spans="41:48" x14ac:dyDescent="0.15">
      <c r="AO1947" s="304">
        <v>54</v>
      </c>
      <c r="AP1947" s="304">
        <v>3</v>
      </c>
      <c r="AQ1947" s="304">
        <v>10</v>
      </c>
      <c r="AR1947" s="306">
        <f ca="1">IF($AQ1947=1,IF(INDIRECT(ADDRESS(($AO1947-1)*3+$AP1947+5,$AQ1947+7))="",0,INDIRECT(ADDRESS(($AO1947-1)*3+$AP1947+5,$AQ1947+7))),IF(INDIRECT(ADDRESS(($AO1947-1)*3+$AP1947+5,$AQ1947+7))="",0,IF(COUNTIF(INDIRECT(ADDRESS(($AO1947-1)*36+($AP1947-1)*12+6,COLUMN())):INDIRECT(ADDRESS(($AO1947-1)*36+($AP1947-1)*12+$AQ1947+4,COLUMN())),INDIRECT(ADDRESS(($AO1947-1)*3+$AP1947+5,$AQ1947+7)))&gt;=1,0,INDIRECT(ADDRESS(($AO1947-1)*3+$AP1947+5,$AQ1947+7)))))</f>
        <v>0</v>
      </c>
      <c r="AS1947" s="304">
        <f ca="1">COUNTIF(INDIRECT("H"&amp;(ROW()+12*(($AO1947-1)*3+$AP1947)-ROW())/12+5):INDIRECT("S"&amp;(ROW()+12*(($AO1947-1)*3+$AP1947)-ROW())/12+5),AR1947)</f>
        <v>0</v>
      </c>
      <c r="AT1947" s="306">
        <f ca="1">IF($AQ1947=1,IF(INDIRECT(ADDRESS(($AO1947-1)*3+$AP1947+5,$AQ1947+20))="",0,INDIRECT(ADDRESS(($AO1947-1)*3+$AP1947+5,$AQ1947+20))),IF(INDIRECT(ADDRESS(($AO1947-1)*3+$AP1947+5,$AQ1947+20))="",0,IF(COUNTIF(INDIRECT(ADDRESS(($AO1947-1)*36+($AP1947-1)*12+6,COLUMN())):INDIRECT(ADDRESS(($AO1947-1)*36+($AP1947-1)*12+$AQ1947+4,COLUMN())),INDIRECT(ADDRESS(($AO1947-1)*3+$AP1947+5,$AQ1947+20)))&gt;=1,0,INDIRECT(ADDRESS(($AO1947-1)*3+$AP1947+5,$AQ1947+20)))))</f>
        <v>0</v>
      </c>
      <c r="AU1947" s="304">
        <f ca="1">COUNTIF(INDIRECT("U"&amp;(ROW()+12*(($AO1947-1)*3+$AP1947)-ROW())/12+5):INDIRECT("AF"&amp;(ROW()+12*(($AO1947-1)*3+$AP1947)-ROW())/12+5),AT1947)</f>
        <v>0</v>
      </c>
      <c r="AV1947" s="304">
        <f ca="1">IF(AND(AR1947+AT1947&gt;0,AS1947+AU1947&gt;0),COUNTIF(AV$6:AV1946,"&gt;0")+1,0)</f>
        <v>0</v>
      </c>
    </row>
    <row r="1948" spans="41:48" x14ac:dyDescent="0.15">
      <c r="AO1948" s="304">
        <v>54</v>
      </c>
      <c r="AP1948" s="304">
        <v>3</v>
      </c>
      <c r="AQ1948" s="304">
        <v>11</v>
      </c>
      <c r="AR1948" s="306">
        <f ca="1">IF($AQ1948=1,IF(INDIRECT(ADDRESS(($AO1948-1)*3+$AP1948+5,$AQ1948+7))="",0,INDIRECT(ADDRESS(($AO1948-1)*3+$AP1948+5,$AQ1948+7))),IF(INDIRECT(ADDRESS(($AO1948-1)*3+$AP1948+5,$AQ1948+7))="",0,IF(COUNTIF(INDIRECT(ADDRESS(($AO1948-1)*36+($AP1948-1)*12+6,COLUMN())):INDIRECT(ADDRESS(($AO1948-1)*36+($AP1948-1)*12+$AQ1948+4,COLUMN())),INDIRECT(ADDRESS(($AO1948-1)*3+$AP1948+5,$AQ1948+7)))&gt;=1,0,INDIRECT(ADDRESS(($AO1948-1)*3+$AP1948+5,$AQ1948+7)))))</f>
        <v>0</v>
      </c>
      <c r="AS1948" s="304">
        <f ca="1">COUNTIF(INDIRECT("H"&amp;(ROW()+12*(($AO1948-1)*3+$AP1948)-ROW())/12+5):INDIRECT("S"&amp;(ROW()+12*(($AO1948-1)*3+$AP1948)-ROW())/12+5),AR1948)</f>
        <v>0</v>
      </c>
      <c r="AT1948" s="306">
        <f ca="1">IF($AQ1948=1,IF(INDIRECT(ADDRESS(($AO1948-1)*3+$AP1948+5,$AQ1948+20))="",0,INDIRECT(ADDRESS(($AO1948-1)*3+$AP1948+5,$AQ1948+20))),IF(INDIRECT(ADDRESS(($AO1948-1)*3+$AP1948+5,$AQ1948+20))="",0,IF(COUNTIF(INDIRECT(ADDRESS(($AO1948-1)*36+($AP1948-1)*12+6,COLUMN())):INDIRECT(ADDRESS(($AO1948-1)*36+($AP1948-1)*12+$AQ1948+4,COLUMN())),INDIRECT(ADDRESS(($AO1948-1)*3+$AP1948+5,$AQ1948+20)))&gt;=1,0,INDIRECT(ADDRESS(($AO1948-1)*3+$AP1948+5,$AQ1948+20)))))</f>
        <v>0</v>
      </c>
      <c r="AU1948" s="304">
        <f ca="1">COUNTIF(INDIRECT("U"&amp;(ROW()+12*(($AO1948-1)*3+$AP1948)-ROW())/12+5):INDIRECT("AF"&amp;(ROW()+12*(($AO1948-1)*3+$AP1948)-ROW())/12+5),AT1948)</f>
        <v>0</v>
      </c>
      <c r="AV1948" s="304">
        <f ca="1">IF(AND(AR1948+AT1948&gt;0,AS1948+AU1948&gt;0),COUNTIF(AV$6:AV1947,"&gt;0")+1,0)</f>
        <v>0</v>
      </c>
    </row>
    <row r="1949" spans="41:48" x14ac:dyDescent="0.15">
      <c r="AO1949" s="304">
        <v>54</v>
      </c>
      <c r="AP1949" s="304">
        <v>3</v>
      </c>
      <c r="AQ1949" s="304">
        <v>12</v>
      </c>
      <c r="AR1949" s="306">
        <f ca="1">IF($AQ1949=1,IF(INDIRECT(ADDRESS(($AO1949-1)*3+$AP1949+5,$AQ1949+7))="",0,INDIRECT(ADDRESS(($AO1949-1)*3+$AP1949+5,$AQ1949+7))),IF(INDIRECT(ADDRESS(($AO1949-1)*3+$AP1949+5,$AQ1949+7))="",0,IF(COUNTIF(INDIRECT(ADDRESS(($AO1949-1)*36+($AP1949-1)*12+6,COLUMN())):INDIRECT(ADDRESS(($AO1949-1)*36+($AP1949-1)*12+$AQ1949+4,COLUMN())),INDIRECT(ADDRESS(($AO1949-1)*3+$AP1949+5,$AQ1949+7)))&gt;=1,0,INDIRECT(ADDRESS(($AO1949-1)*3+$AP1949+5,$AQ1949+7)))))</f>
        <v>0</v>
      </c>
      <c r="AS1949" s="304">
        <f ca="1">COUNTIF(INDIRECT("H"&amp;(ROW()+12*(($AO1949-1)*3+$AP1949)-ROW())/12+5):INDIRECT("S"&amp;(ROW()+12*(($AO1949-1)*3+$AP1949)-ROW())/12+5),AR1949)</f>
        <v>0</v>
      </c>
      <c r="AT1949" s="306">
        <f ca="1">IF($AQ1949=1,IF(INDIRECT(ADDRESS(($AO1949-1)*3+$AP1949+5,$AQ1949+20))="",0,INDIRECT(ADDRESS(($AO1949-1)*3+$AP1949+5,$AQ1949+20))),IF(INDIRECT(ADDRESS(($AO1949-1)*3+$AP1949+5,$AQ1949+20))="",0,IF(COUNTIF(INDIRECT(ADDRESS(($AO1949-1)*36+($AP1949-1)*12+6,COLUMN())):INDIRECT(ADDRESS(($AO1949-1)*36+($AP1949-1)*12+$AQ1949+4,COLUMN())),INDIRECT(ADDRESS(($AO1949-1)*3+$AP1949+5,$AQ1949+20)))&gt;=1,0,INDIRECT(ADDRESS(($AO1949-1)*3+$AP1949+5,$AQ1949+20)))))</f>
        <v>0</v>
      </c>
      <c r="AU1949" s="304">
        <f ca="1">COUNTIF(INDIRECT("U"&amp;(ROW()+12*(($AO1949-1)*3+$AP1949)-ROW())/12+5):INDIRECT("AF"&amp;(ROW()+12*(($AO1949-1)*3+$AP1949)-ROW())/12+5),AT1949)</f>
        <v>0</v>
      </c>
      <c r="AV1949" s="304">
        <f ca="1">IF(AND(AR1949+AT1949&gt;0,AS1949+AU1949&gt;0),COUNTIF(AV$6:AV1948,"&gt;0")+1,0)</f>
        <v>0</v>
      </c>
    </row>
    <row r="1950" spans="41:48" x14ac:dyDescent="0.15">
      <c r="AO1950" s="304">
        <v>55</v>
      </c>
      <c r="AP1950" s="304">
        <v>1</v>
      </c>
      <c r="AQ1950" s="304">
        <v>1</v>
      </c>
      <c r="AR1950" s="306">
        <f ca="1">IF($AQ1950=1,IF(INDIRECT(ADDRESS(($AO1950-1)*3+$AP1950+5,$AQ1950+7))="",0,INDIRECT(ADDRESS(($AO1950-1)*3+$AP1950+5,$AQ1950+7))),IF(INDIRECT(ADDRESS(($AO1950-1)*3+$AP1950+5,$AQ1950+7))="",0,IF(COUNTIF(INDIRECT(ADDRESS(($AO1950-1)*36+($AP1950-1)*12+6,COLUMN())):INDIRECT(ADDRESS(($AO1950-1)*36+($AP1950-1)*12+$AQ1950+4,COLUMN())),INDIRECT(ADDRESS(($AO1950-1)*3+$AP1950+5,$AQ1950+7)))&gt;=1,0,INDIRECT(ADDRESS(($AO1950-1)*3+$AP1950+5,$AQ1950+7)))))</f>
        <v>0</v>
      </c>
      <c r="AS1950" s="304">
        <f ca="1">COUNTIF(INDIRECT("H"&amp;(ROW()+12*(($AO1950-1)*3+$AP1950)-ROW())/12+5):INDIRECT("S"&amp;(ROW()+12*(($AO1950-1)*3+$AP1950)-ROW())/12+5),AR1950)</f>
        <v>0</v>
      </c>
      <c r="AT1950" s="306">
        <f ca="1">IF($AQ1950=1,IF(INDIRECT(ADDRESS(($AO1950-1)*3+$AP1950+5,$AQ1950+20))="",0,INDIRECT(ADDRESS(($AO1950-1)*3+$AP1950+5,$AQ1950+20))),IF(INDIRECT(ADDRESS(($AO1950-1)*3+$AP1950+5,$AQ1950+20))="",0,IF(COUNTIF(INDIRECT(ADDRESS(($AO1950-1)*36+($AP1950-1)*12+6,COLUMN())):INDIRECT(ADDRESS(($AO1950-1)*36+($AP1950-1)*12+$AQ1950+4,COLUMN())),INDIRECT(ADDRESS(($AO1950-1)*3+$AP1950+5,$AQ1950+20)))&gt;=1,0,INDIRECT(ADDRESS(($AO1950-1)*3+$AP1950+5,$AQ1950+20)))))</f>
        <v>0</v>
      </c>
      <c r="AU1950" s="304">
        <f ca="1">COUNTIF(INDIRECT("U"&amp;(ROW()+12*(($AO1950-1)*3+$AP1950)-ROW())/12+5):INDIRECT("AF"&amp;(ROW()+12*(($AO1950-1)*3+$AP1950)-ROW())/12+5),AT1950)</f>
        <v>0</v>
      </c>
      <c r="AV1950" s="304">
        <f ca="1">IF(AND(AR1950+AT1950&gt;0,AS1950+AU1950&gt;0),COUNTIF(AV$6:AV1949,"&gt;0")+1,0)</f>
        <v>0</v>
      </c>
    </row>
    <row r="1951" spans="41:48" x14ac:dyDescent="0.15">
      <c r="AO1951" s="304">
        <v>55</v>
      </c>
      <c r="AP1951" s="304">
        <v>1</v>
      </c>
      <c r="AQ1951" s="304">
        <v>2</v>
      </c>
      <c r="AR1951" s="306">
        <f ca="1">IF($AQ1951=1,IF(INDIRECT(ADDRESS(($AO1951-1)*3+$AP1951+5,$AQ1951+7))="",0,INDIRECT(ADDRESS(($AO1951-1)*3+$AP1951+5,$AQ1951+7))),IF(INDIRECT(ADDRESS(($AO1951-1)*3+$AP1951+5,$AQ1951+7))="",0,IF(COUNTIF(INDIRECT(ADDRESS(($AO1951-1)*36+($AP1951-1)*12+6,COLUMN())):INDIRECT(ADDRESS(($AO1951-1)*36+($AP1951-1)*12+$AQ1951+4,COLUMN())),INDIRECT(ADDRESS(($AO1951-1)*3+$AP1951+5,$AQ1951+7)))&gt;=1,0,INDIRECT(ADDRESS(($AO1951-1)*3+$AP1951+5,$AQ1951+7)))))</f>
        <v>0</v>
      </c>
      <c r="AS1951" s="304">
        <f ca="1">COUNTIF(INDIRECT("H"&amp;(ROW()+12*(($AO1951-1)*3+$AP1951)-ROW())/12+5):INDIRECT("S"&amp;(ROW()+12*(($AO1951-1)*3+$AP1951)-ROW())/12+5),AR1951)</f>
        <v>0</v>
      </c>
      <c r="AT1951" s="306">
        <f ca="1">IF($AQ1951=1,IF(INDIRECT(ADDRESS(($AO1951-1)*3+$AP1951+5,$AQ1951+20))="",0,INDIRECT(ADDRESS(($AO1951-1)*3+$AP1951+5,$AQ1951+20))),IF(INDIRECT(ADDRESS(($AO1951-1)*3+$AP1951+5,$AQ1951+20))="",0,IF(COUNTIF(INDIRECT(ADDRESS(($AO1951-1)*36+($AP1951-1)*12+6,COLUMN())):INDIRECT(ADDRESS(($AO1951-1)*36+($AP1951-1)*12+$AQ1951+4,COLUMN())),INDIRECT(ADDRESS(($AO1951-1)*3+$AP1951+5,$AQ1951+20)))&gt;=1,0,INDIRECT(ADDRESS(($AO1951-1)*3+$AP1951+5,$AQ1951+20)))))</f>
        <v>0</v>
      </c>
      <c r="AU1951" s="304">
        <f ca="1">COUNTIF(INDIRECT("U"&amp;(ROW()+12*(($AO1951-1)*3+$AP1951)-ROW())/12+5):INDIRECT("AF"&amp;(ROW()+12*(($AO1951-1)*3+$AP1951)-ROW())/12+5),AT1951)</f>
        <v>0</v>
      </c>
      <c r="AV1951" s="304">
        <f ca="1">IF(AND(AR1951+AT1951&gt;0,AS1951+AU1951&gt;0),COUNTIF(AV$6:AV1950,"&gt;0")+1,0)</f>
        <v>0</v>
      </c>
    </row>
    <row r="1952" spans="41:48" x14ac:dyDescent="0.15">
      <c r="AO1952" s="304">
        <v>55</v>
      </c>
      <c r="AP1952" s="304">
        <v>1</v>
      </c>
      <c r="AQ1952" s="304">
        <v>3</v>
      </c>
      <c r="AR1952" s="306">
        <f ca="1">IF($AQ1952=1,IF(INDIRECT(ADDRESS(($AO1952-1)*3+$AP1952+5,$AQ1952+7))="",0,INDIRECT(ADDRESS(($AO1952-1)*3+$AP1952+5,$AQ1952+7))),IF(INDIRECT(ADDRESS(($AO1952-1)*3+$AP1952+5,$AQ1952+7))="",0,IF(COUNTIF(INDIRECT(ADDRESS(($AO1952-1)*36+($AP1952-1)*12+6,COLUMN())):INDIRECT(ADDRESS(($AO1952-1)*36+($AP1952-1)*12+$AQ1952+4,COLUMN())),INDIRECT(ADDRESS(($AO1952-1)*3+$AP1952+5,$AQ1952+7)))&gt;=1,0,INDIRECT(ADDRESS(($AO1952-1)*3+$AP1952+5,$AQ1952+7)))))</f>
        <v>0</v>
      </c>
      <c r="AS1952" s="304">
        <f ca="1">COUNTIF(INDIRECT("H"&amp;(ROW()+12*(($AO1952-1)*3+$AP1952)-ROW())/12+5):INDIRECT("S"&amp;(ROW()+12*(($AO1952-1)*3+$AP1952)-ROW())/12+5),AR1952)</f>
        <v>0</v>
      </c>
      <c r="AT1952" s="306">
        <f ca="1">IF($AQ1952=1,IF(INDIRECT(ADDRESS(($AO1952-1)*3+$AP1952+5,$AQ1952+20))="",0,INDIRECT(ADDRESS(($AO1952-1)*3+$AP1952+5,$AQ1952+20))),IF(INDIRECT(ADDRESS(($AO1952-1)*3+$AP1952+5,$AQ1952+20))="",0,IF(COUNTIF(INDIRECT(ADDRESS(($AO1952-1)*36+($AP1952-1)*12+6,COLUMN())):INDIRECT(ADDRESS(($AO1952-1)*36+($AP1952-1)*12+$AQ1952+4,COLUMN())),INDIRECT(ADDRESS(($AO1952-1)*3+$AP1952+5,$AQ1952+20)))&gt;=1,0,INDIRECT(ADDRESS(($AO1952-1)*3+$AP1952+5,$AQ1952+20)))))</f>
        <v>0</v>
      </c>
      <c r="AU1952" s="304">
        <f ca="1">COUNTIF(INDIRECT("U"&amp;(ROW()+12*(($AO1952-1)*3+$AP1952)-ROW())/12+5):INDIRECT("AF"&amp;(ROW()+12*(($AO1952-1)*3+$AP1952)-ROW())/12+5),AT1952)</f>
        <v>0</v>
      </c>
      <c r="AV1952" s="304">
        <f ca="1">IF(AND(AR1952+AT1952&gt;0,AS1952+AU1952&gt;0),COUNTIF(AV$6:AV1951,"&gt;0")+1,0)</f>
        <v>0</v>
      </c>
    </row>
    <row r="1953" spans="41:48" x14ac:dyDescent="0.15">
      <c r="AO1953" s="304">
        <v>55</v>
      </c>
      <c r="AP1953" s="304">
        <v>1</v>
      </c>
      <c r="AQ1953" s="304">
        <v>4</v>
      </c>
      <c r="AR1953" s="306">
        <f ca="1">IF($AQ1953=1,IF(INDIRECT(ADDRESS(($AO1953-1)*3+$AP1953+5,$AQ1953+7))="",0,INDIRECT(ADDRESS(($AO1953-1)*3+$AP1953+5,$AQ1953+7))),IF(INDIRECT(ADDRESS(($AO1953-1)*3+$AP1953+5,$AQ1953+7))="",0,IF(COUNTIF(INDIRECT(ADDRESS(($AO1953-1)*36+($AP1953-1)*12+6,COLUMN())):INDIRECT(ADDRESS(($AO1953-1)*36+($AP1953-1)*12+$AQ1953+4,COLUMN())),INDIRECT(ADDRESS(($AO1953-1)*3+$AP1953+5,$AQ1953+7)))&gt;=1,0,INDIRECT(ADDRESS(($AO1953-1)*3+$AP1953+5,$AQ1953+7)))))</f>
        <v>0</v>
      </c>
      <c r="AS1953" s="304">
        <f ca="1">COUNTIF(INDIRECT("H"&amp;(ROW()+12*(($AO1953-1)*3+$AP1953)-ROW())/12+5):INDIRECT("S"&amp;(ROW()+12*(($AO1953-1)*3+$AP1953)-ROW())/12+5),AR1953)</f>
        <v>0</v>
      </c>
      <c r="AT1953" s="306">
        <f ca="1">IF($AQ1953=1,IF(INDIRECT(ADDRESS(($AO1953-1)*3+$AP1953+5,$AQ1953+20))="",0,INDIRECT(ADDRESS(($AO1953-1)*3+$AP1953+5,$AQ1953+20))),IF(INDIRECT(ADDRESS(($AO1953-1)*3+$AP1953+5,$AQ1953+20))="",0,IF(COUNTIF(INDIRECT(ADDRESS(($AO1953-1)*36+($AP1953-1)*12+6,COLUMN())):INDIRECT(ADDRESS(($AO1953-1)*36+($AP1953-1)*12+$AQ1953+4,COLUMN())),INDIRECT(ADDRESS(($AO1953-1)*3+$AP1953+5,$AQ1953+20)))&gt;=1,0,INDIRECT(ADDRESS(($AO1953-1)*3+$AP1953+5,$AQ1953+20)))))</f>
        <v>0</v>
      </c>
      <c r="AU1953" s="304">
        <f ca="1">COUNTIF(INDIRECT("U"&amp;(ROW()+12*(($AO1953-1)*3+$AP1953)-ROW())/12+5):INDIRECT("AF"&amp;(ROW()+12*(($AO1953-1)*3+$AP1953)-ROW())/12+5),AT1953)</f>
        <v>0</v>
      </c>
      <c r="AV1953" s="304">
        <f ca="1">IF(AND(AR1953+AT1953&gt;0,AS1953+AU1953&gt;0),COUNTIF(AV$6:AV1952,"&gt;0")+1,0)</f>
        <v>0</v>
      </c>
    </row>
    <row r="1954" spans="41:48" x14ac:dyDescent="0.15">
      <c r="AO1954" s="304">
        <v>55</v>
      </c>
      <c r="AP1954" s="304">
        <v>1</v>
      </c>
      <c r="AQ1954" s="304">
        <v>5</v>
      </c>
      <c r="AR1954" s="306">
        <f ca="1">IF($AQ1954=1,IF(INDIRECT(ADDRESS(($AO1954-1)*3+$AP1954+5,$AQ1954+7))="",0,INDIRECT(ADDRESS(($AO1954-1)*3+$AP1954+5,$AQ1954+7))),IF(INDIRECT(ADDRESS(($AO1954-1)*3+$AP1954+5,$AQ1954+7))="",0,IF(COUNTIF(INDIRECT(ADDRESS(($AO1954-1)*36+($AP1954-1)*12+6,COLUMN())):INDIRECT(ADDRESS(($AO1954-1)*36+($AP1954-1)*12+$AQ1954+4,COLUMN())),INDIRECT(ADDRESS(($AO1954-1)*3+$AP1954+5,$AQ1954+7)))&gt;=1,0,INDIRECT(ADDRESS(($AO1954-1)*3+$AP1954+5,$AQ1954+7)))))</f>
        <v>0</v>
      </c>
      <c r="AS1954" s="304">
        <f ca="1">COUNTIF(INDIRECT("H"&amp;(ROW()+12*(($AO1954-1)*3+$AP1954)-ROW())/12+5):INDIRECT("S"&amp;(ROW()+12*(($AO1954-1)*3+$AP1954)-ROW())/12+5),AR1954)</f>
        <v>0</v>
      </c>
      <c r="AT1954" s="306">
        <f ca="1">IF($AQ1954=1,IF(INDIRECT(ADDRESS(($AO1954-1)*3+$AP1954+5,$AQ1954+20))="",0,INDIRECT(ADDRESS(($AO1954-1)*3+$AP1954+5,$AQ1954+20))),IF(INDIRECT(ADDRESS(($AO1954-1)*3+$AP1954+5,$AQ1954+20))="",0,IF(COUNTIF(INDIRECT(ADDRESS(($AO1954-1)*36+($AP1954-1)*12+6,COLUMN())):INDIRECT(ADDRESS(($AO1954-1)*36+($AP1954-1)*12+$AQ1954+4,COLUMN())),INDIRECT(ADDRESS(($AO1954-1)*3+$AP1954+5,$AQ1954+20)))&gt;=1,0,INDIRECT(ADDRESS(($AO1954-1)*3+$AP1954+5,$AQ1954+20)))))</f>
        <v>0</v>
      </c>
      <c r="AU1954" s="304">
        <f ca="1">COUNTIF(INDIRECT("U"&amp;(ROW()+12*(($AO1954-1)*3+$AP1954)-ROW())/12+5):INDIRECT("AF"&amp;(ROW()+12*(($AO1954-1)*3+$AP1954)-ROW())/12+5),AT1954)</f>
        <v>0</v>
      </c>
      <c r="AV1954" s="304">
        <f ca="1">IF(AND(AR1954+AT1954&gt;0,AS1954+AU1954&gt;0),COUNTIF(AV$6:AV1953,"&gt;0")+1,0)</f>
        <v>0</v>
      </c>
    </row>
    <row r="1955" spans="41:48" x14ac:dyDescent="0.15">
      <c r="AO1955" s="304">
        <v>55</v>
      </c>
      <c r="AP1955" s="304">
        <v>1</v>
      </c>
      <c r="AQ1955" s="304">
        <v>6</v>
      </c>
      <c r="AR1955" s="306">
        <f ca="1">IF($AQ1955=1,IF(INDIRECT(ADDRESS(($AO1955-1)*3+$AP1955+5,$AQ1955+7))="",0,INDIRECT(ADDRESS(($AO1955-1)*3+$AP1955+5,$AQ1955+7))),IF(INDIRECT(ADDRESS(($AO1955-1)*3+$AP1955+5,$AQ1955+7))="",0,IF(COUNTIF(INDIRECT(ADDRESS(($AO1955-1)*36+($AP1955-1)*12+6,COLUMN())):INDIRECT(ADDRESS(($AO1955-1)*36+($AP1955-1)*12+$AQ1955+4,COLUMN())),INDIRECT(ADDRESS(($AO1955-1)*3+$AP1955+5,$AQ1955+7)))&gt;=1,0,INDIRECT(ADDRESS(($AO1955-1)*3+$AP1955+5,$AQ1955+7)))))</f>
        <v>0</v>
      </c>
      <c r="AS1955" s="304">
        <f ca="1">COUNTIF(INDIRECT("H"&amp;(ROW()+12*(($AO1955-1)*3+$AP1955)-ROW())/12+5):INDIRECT("S"&amp;(ROW()+12*(($AO1955-1)*3+$AP1955)-ROW())/12+5),AR1955)</f>
        <v>0</v>
      </c>
      <c r="AT1955" s="306">
        <f ca="1">IF($AQ1955=1,IF(INDIRECT(ADDRESS(($AO1955-1)*3+$AP1955+5,$AQ1955+20))="",0,INDIRECT(ADDRESS(($AO1955-1)*3+$AP1955+5,$AQ1955+20))),IF(INDIRECT(ADDRESS(($AO1955-1)*3+$AP1955+5,$AQ1955+20))="",0,IF(COUNTIF(INDIRECT(ADDRESS(($AO1955-1)*36+($AP1955-1)*12+6,COLUMN())):INDIRECT(ADDRESS(($AO1955-1)*36+($AP1955-1)*12+$AQ1955+4,COLUMN())),INDIRECT(ADDRESS(($AO1955-1)*3+$AP1955+5,$AQ1955+20)))&gt;=1,0,INDIRECT(ADDRESS(($AO1955-1)*3+$AP1955+5,$AQ1955+20)))))</f>
        <v>0</v>
      </c>
      <c r="AU1955" s="304">
        <f ca="1">COUNTIF(INDIRECT("U"&amp;(ROW()+12*(($AO1955-1)*3+$AP1955)-ROW())/12+5):INDIRECT("AF"&amp;(ROW()+12*(($AO1955-1)*3+$AP1955)-ROW())/12+5),AT1955)</f>
        <v>0</v>
      </c>
      <c r="AV1955" s="304">
        <f ca="1">IF(AND(AR1955+AT1955&gt;0,AS1955+AU1955&gt;0),COUNTIF(AV$6:AV1954,"&gt;0")+1,0)</f>
        <v>0</v>
      </c>
    </row>
    <row r="1956" spans="41:48" x14ac:dyDescent="0.15">
      <c r="AO1956" s="304">
        <v>55</v>
      </c>
      <c r="AP1956" s="304">
        <v>1</v>
      </c>
      <c r="AQ1956" s="304">
        <v>7</v>
      </c>
      <c r="AR1956" s="306">
        <f ca="1">IF($AQ1956=1,IF(INDIRECT(ADDRESS(($AO1956-1)*3+$AP1956+5,$AQ1956+7))="",0,INDIRECT(ADDRESS(($AO1956-1)*3+$AP1956+5,$AQ1956+7))),IF(INDIRECT(ADDRESS(($AO1956-1)*3+$AP1956+5,$AQ1956+7))="",0,IF(COUNTIF(INDIRECT(ADDRESS(($AO1956-1)*36+($AP1956-1)*12+6,COLUMN())):INDIRECT(ADDRESS(($AO1956-1)*36+($AP1956-1)*12+$AQ1956+4,COLUMN())),INDIRECT(ADDRESS(($AO1956-1)*3+$AP1956+5,$AQ1956+7)))&gt;=1,0,INDIRECT(ADDRESS(($AO1956-1)*3+$AP1956+5,$AQ1956+7)))))</f>
        <v>0</v>
      </c>
      <c r="AS1956" s="304">
        <f ca="1">COUNTIF(INDIRECT("H"&amp;(ROW()+12*(($AO1956-1)*3+$AP1956)-ROW())/12+5):INDIRECT("S"&amp;(ROW()+12*(($AO1956-1)*3+$AP1956)-ROW())/12+5),AR1956)</f>
        <v>0</v>
      </c>
      <c r="AT1956" s="306">
        <f ca="1">IF($AQ1956=1,IF(INDIRECT(ADDRESS(($AO1956-1)*3+$AP1956+5,$AQ1956+20))="",0,INDIRECT(ADDRESS(($AO1956-1)*3+$AP1956+5,$AQ1956+20))),IF(INDIRECT(ADDRESS(($AO1956-1)*3+$AP1956+5,$AQ1956+20))="",0,IF(COUNTIF(INDIRECT(ADDRESS(($AO1956-1)*36+($AP1956-1)*12+6,COLUMN())):INDIRECT(ADDRESS(($AO1956-1)*36+($AP1956-1)*12+$AQ1956+4,COLUMN())),INDIRECT(ADDRESS(($AO1956-1)*3+$AP1956+5,$AQ1956+20)))&gt;=1,0,INDIRECT(ADDRESS(($AO1956-1)*3+$AP1956+5,$AQ1956+20)))))</f>
        <v>0</v>
      </c>
      <c r="AU1956" s="304">
        <f ca="1">COUNTIF(INDIRECT("U"&amp;(ROW()+12*(($AO1956-1)*3+$AP1956)-ROW())/12+5):INDIRECT("AF"&amp;(ROW()+12*(($AO1956-1)*3+$AP1956)-ROW())/12+5),AT1956)</f>
        <v>0</v>
      </c>
      <c r="AV1956" s="304">
        <f ca="1">IF(AND(AR1956+AT1956&gt;0,AS1956+AU1956&gt;0),COUNTIF(AV$6:AV1955,"&gt;0")+1,0)</f>
        <v>0</v>
      </c>
    </row>
    <row r="1957" spans="41:48" x14ac:dyDescent="0.15">
      <c r="AO1957" s="304">
        <v>55</v>
      </c>
      <c r="AP1957" s="304">
        <v>1</v>
      </c>
      <c r="AQ1957" s="304">
        <v>8</v>
      </c>
      <c r="AR1957" s="306">
        <f ca="1">IF($AQ1957=1,IF(INDIRECT(ADDRESS(($AO1957-1)*3+$AP1957+5,$AQ1957+7))="",0,INDIRECT(ADDRESS(($AO1957-1)*3+$AP1957+5,$AQ1957+7))),IF(INDIRECT(ADDRESS(($AO1957-1)*3+$AP1957+5,$AQ1957+7))="",0,IF(COUNTIF(INDIRECT(ADDRESS(($AO1957-1)*36+($AP1957-1)*12+6,COLUMN())):INDIRECT(ADDRESS(($AO1957-1)*36+($AP1957-1)*12+$AQ1957+4,COLUMN())),INDIRECT(ADDRESS(($AO1957-1)*3+$AP1957+5,$AQ1957+7)))&gt;=1,0,INDIRECT(ADDRESS(($AO1957-1)*3+$AP1957+5,$AQ1957+7)))))</f>
        <v>0</v>
      </c>
      <c r="AS1957" s="304">
        <f ca="1">COUNTIF(INDIRECT("H"&amp;(ROW()+12*(($AO1957-1)*3+$AP1957)-ROW())/12+5):INDIRECT("S"&amp;(ROW()+12*(($AO1957-1)*3+$AP1957)-ROW())/12+5),AR1957)</f>
        <v>0</v>
      </c>
      <c r="AT1957" s="306">
        <f ca="1">IF($AQ1957=1,IF(INDIRECT(ADDRESS(($AO1957-1)*3+$AP1957+5,$AQ1957+20))="",0,INDIRECT(ADDRESS(($AO1957-1)*3+$AP1957+5,$AQ1957+20))),IF(INDIRECT(ADDRESS(($AO1957-1)*3+$AP1957+5,$AQ1957+20))="",0,IF(COUNTIF(INDIRECT(ADDRESS(($AO1957-1)*36+($AP1957-1)*12+6,COLUMN())):INDIRECT(ADDRESS(($AO1957-1)*36+($AP1957-1)*12+$AQ1957+4,COLUMN())),INDIRECT(ADDRESS(($AO1957-1)*3+$AP1957+5,$AQ1957+20)))&gt;=1,0,INDIRECT(ADDRESS(($AO1957-1)*3+$AP1957+5,$AQ1957+20)))))</f>
        <v>0</v>
      </c>
      <c r="AU1957" s="304">
        <f ca="1">COUNTIF(INDIRECT("U"&amp;(ROW()+12*(($AO1957-1)*3+$AP1957)-ROW())/12+5):INDIRECT("AF"&amp;(ROW()+12*(($AO1957-1)*3+$AP1957)-ROW())/12+5),AT1957)</f>
        <v>0</v>
      </c>
      <c r="AV1957" s="304">
        <f ca="1">IF(AND(AR1957+AT1957&gt;0,AS1957+AU1957&gt;0),COUNTIF(AV$6:AV1956,"&gt;0")+1,0)</f>
        <v>0</v>
      </c>
    </row>
    <row r="1958" spans="41:48" x14ac:dyDescent="0.15">
      <c r="AO1958" s="304">
        <v>55</v>
      </c>
      <c r="AP1958" s="304">
        <v>1</v>
      </c>
      <c r="AQ1958" s="304">
        <v>9</v>
      </c>
      <c r="AR1958" s="306">
        <f ca="1">IF($AQ1958=1,IF(INDIRECT(ADDRESS(($AO1958-1)*3+$AP1958+5,$AQ1958+7))="",0,INDIRECT(ADDRESS(($AO1958-1)*3+$AP1958+5,$AQ1958+7))),IF(INDIRECT(ADDRESS(($AO1958-1)*3+$AP1958+5,$AQ1958+7))="",0,IF(COUNTIF(INDIRECT(ADDRESS(($AO1958-1)*36+($AP1958-1)*12+6,COLUMN())):INDIRECT(ADDRESS(($AO1958-1)*36+($AP1958-1)*12+$AQ1958+4,COLUMN())),INDIRECT(ADDRESS(($AO1958-1)*3+$AP1958+5,$AQ1958+7)))&gt;=1,0,INDIRECT(ADDRESS(($AO1958-1)*3+$AP1958+5,$AQ1958+7)))))</f>
        <v>0</v>
      </c>
      <c r="AS1958" s="304">
        <f ca="1">COUNTIF(INDIRECT("H"&amp;(ROW()+12*(($AO1958-1)*3+$AP1958)-ROW())/12+5):INDIRECT("S"&amp;(ROW()+12*(($AO1958-1)*3+$AP1958)-ROW())/12+5),AR1958)</f>
        <v>0</v>
      </c>
      <c r="AT1958" s="306">
        <f ca="1">IF($AQ1958=1,IF(INDIRECT(ADDRESS(($AO1958-1)*3+$AP1958+5,$AQ1958+20))="",0,INDIRECT(ADDRESS(($AO1958-1)*3+$AP1958+5,$AQ1958+20))),IF(INDIRECT(ADDRESS(($AO1958-1)*3+$AP1958+5,$AQ1958+20))="",0,IF(COUNTIF(INDIRECT(ADDRESS(($AO1958-1)*36+($AP1958-1)*12+6,COLUMN())):INDIRECT(ADDRESS(($AO1958-1)*36+($AP1958-1)*12+$AQ1958+4,COLUMN())),INDIRECT(ADDRESS(($AO1958-1)*3+$AP1958+5,$AQ1958+20)))&gt;=1,0,INDIRECT(ADDRESS(($AO1958-1)*3+$AP1958+5,$AQ1958+20)))))</f>
        <v>0</v>
      </c>
      <c r="AU1958" s="304">
        <f ca="1">COUNTIF(INDIRECT("U"&amp;(ROW()+12*(($AO1958-1)*3+$AP1958)-ROW())/12+5):INDIRECT("AF"&amp;(ROW()+12*(($AO1958-1)*3+$AP1958)-ROW())/12+5),AT1958)</f>
        <v>0</v>
      </c>
      <c r="AV1958" s="304">
        <f ca="1">IF(AND(AR1958+AT1958&gt;0,AS1958+AU1958&gt;0),COUNTIF(AV$6:AV1957,"&gt;0")+1,0)</f>
        <v>0</v>
      </c>
    </row>
    <row r="1959" spans="41:48" x14ac:dyDescent="0.15">
      <c r="AO1959" s="304">
        <v>55</v>
      </c>
      <c r="AP1959" s="304">
        <v>1</v>
      </c>
      <c r="AQ1959" s="304">
        <v>10</v>
      </c>
      <c r="AR1959" s="306">
        <f ca="1">IF($AQ1959=1,IF(INDIRECT(ADDRESS(($AO1959-1)*3+$AP1959+5,$AQ1959+7))="",0,INDIRECT(ADDRESS(($AO1959-1)*3+$AP1959+5,$AQ1959+7))),IF(INDIRECT(ADDRESS(($AO1959-1)*3+$AP1959+5,$AQ1959+7))="",0,IF(COUNTIF(INDIRECT(ADDRESS(($AO1959-1)*36+($AP1959-1)*12+6,COLUMN())):INDIRECT(ADDRESS(($AO1959-1)*36+($AP1959-1)*12+$AQ1959+4,COLUMN())),INDIRECT(ADDRESS(($AO1959-1)*3+$AP1959+5,$AQ1959+7)))&gt;=1,0,INDIRECT(ADDRESS(($AO1959-1)*3+$AP1959+5,$AQ1959+7)))))</f>
        <v>0</v>
      </c>
      <c r="AS1959" s="304">
        <f ca="1">COUNTIF(INDIRECT("H"&amp;(ROW()+12*(($AO1959-1)*3+$AP1959)-ROW())/12+5):INDIRECT("S"&amp;(ROW()+12*(($AO1959-1)*3+$AP1959)-ROW())/12+5),AR1959)</f>
        <v>0</v>
      </c>
      <c r="AT1959" s="306">
        <f ca="1">IF($AQ1959=1,IF(INDIRECT(ADDRESS(($AO1959-1)*3+$AP1959+5,$AQ1959+20))="",0,INDIRECT(ADDRESS(($AO1959-1)*3+$AP1959+5,$AQ1959+20))),IF(INDIRECT(ADDRESS(($AO1959-1)*3+$AP1959+5,$AQ1959+20))="",0,IF(COUNTIF(INDIRECT(ADDRESS(($AO1959-1)*36+($AP1959-1)*12+6,COLUMN())):INDIRECT(ADDRESS(($AO1959-1)*36+($AP1959-1)*12+$AQ1959+4,COLUMN())),INDIRECT(ADDRESS(($AO1959-1)*3+$AP1959+5,$AQ1959+20)))&gt;=1,0,INDIRECT(ADDRESS(($AO1959-1)*3+$AP1959+5,$AQ1959+20)))))</f>
        <v>0</v>
      </c>
      <c r="AU1959" s="304">
        <f ca="1">COUNTIF(INDIRECT("U"&amp;(ROW()+12*(($AO1959-1)*3+$AP1959)-ROW())/12+5):INDIRECT("AF"&amp;(ROW()+12*(($AO1959-1)*3+$AP1959)-ROW())/12+5),AT1959)</f>
        <v>0</v>
      </c>
      <c r="AV1959" s="304">
        <f ca="1">IF(AND(AR1959+AT1959&gt;0,AS1959+AU1959&gt;0),COUNTIF(AV$6:AV1958,"&gt;0")+1,0)</f>
        <v>0</v>
      </c>
    </row>
    <row r="1960" spans="41:48" x14ac:dyDescent="0.15">
      <c r="AO1960" s="304">
        <v>55</v>
      </c>
      <c r="AP1960" s="304">
        <v>1</v>
      </c>
      <c r="AQ1960" s="304">
        <v>11</v>
      </c>
      <c r="AR1960" s="306">
        <f ca="1">IF($AQ1960=1,IF(INDIRECT(ADDRESS(($AO1960-1)*3+$AP1960+5,$AQ1960+7))="",0,INDIRECT(ADDRESS(($AO1960-1)*3+$AP1960+5,$AQ1960+7))),IF(INDIRECT(ADDRESS(($AO1960-1)*3+$AP1960+5,$AQ1960+7))="",0,IF(COUNTIF(INDIRECT(ADDRESS(($AO1960-1)*36+($AP1960-1)*12+6,COLUMN())):INDIRECT(ADDRESS(($AO1960-1)*36+($AP1960-1)*12+$AQ1960+4,COLUMN())),INDIRECT(ADDRESS(($AO1960-1)*3+$AP1960+5,$AQ1960+7)))&gt;=1,0,INDIRECT(ADDRESS(($AO1960-1)*3+$AP1960+5,$AQ1960+7)))))</f>
        <v>0</v>
      </c>
      <c r="AS1960" s="304">
        <f ca="1">COUNTIF(INDIRECT("H"&amp;(ROW()+12*(($AO1960-1)*3+$AP1960)-ROW())/12+5):INDIRECT("S"&amp;(ROW()+12*(($AO1960-1)*3+$AP1960)-ROW())/12+5),AR1960)</f>
        <v>0</v>
      </c>
      <c r="AT1960" s="306">
        <f ca="1">IF($AQ1960=1,IF(INDIRECT(ADDRESS(($AO1960-1)*3+$AP1960+5,$AQ1960+20))="",0,INDIRECT(ADDRESS(($AO1960-1)*3+$AP1960+5,$AQ1960+20))),IF(INDIRECT(ADDRESS(($AO1960-1)*3+$AP1960+5,$AQ1960+20))="",0,IF(COUNTIF(INDIRECT(ADDRESS(($AO1960-1)*36+($AP1960-1)*12+6,COLUMN())):INDIRECT(ADDRESS(($AO1960-1)*36+($AP1960-1)*12+$AQ1960+4,COLUMN())),INDIRECT(ADDRESS(($AO1960-1)*3+$AP1960+5,$AQ1960+20)))&gt;=1,0,INDIRECT(ADDRESS(($AO1960-1)*3+$AP1960+5,$AQ1960+20)))))</f>
        <v>0</v>
      </c>
      <c r="AU1960" s="304">
        <f ca="1">COUNTIF(INDIRECT("U"&amp;(ROW()+12*(($AO1960-1)*3+$AP1960)-ROW())/12+5):INDIRECT("AF"&amp;(ROW()+12*(($AO1960-1)*3+$AP1960)-ROW())/12+5),AT1960)</f>
        <v>0</v>
      </c>
      <c r="AV1960" s="304">
        <f ca="1">IF(AND(AR1960+AT1960&gt;0,AS1960+AU1960&gt;0),COUNTIF(AV$6:AV1959,"&gt;0")+1,0)</f>
        <v>0</v>
      </c>
    </row>
    <row r="1961" spans="41:48" x14ac:dyDescent="0.15">
      <c r="AO1961" s="304">
        <v>55</v>
      </c>
      <c r="AP1961" s="304">
        <v>1</v>
      </c>
      <c r="AQ1961" s="304">
        <v>12</v>
      </c>
      <c r="AR1961" s="306">
        <f ca="1">IF($AQ1961=1,IF(INDIRECT(ADDRESS(($AO1961-1)*3+$AP1961+5,$AQ1961+7))="",0,INDIRECT(ADDRESS(($AO1961-1)*3+$AP1961+5,$AQ1961+7))),IF(INDIRECT(ADDRESS(($AO1961-1)*3+$AP1961+5,$AQ1961+7))="",0,IF(COUNTIF(INDIRECT(ADDRESS(($AO1961-1)*36+($AP1961-1)*12+6,COLUMN())):INDIRECT(ADDRESS(($AO1961-1)*36+($AP1961-1)*12+$AQ1961+4,COLUMN())),INDIRECT(ADDRESS(($AO1961-1)*3+$AP1961+5,$AQ1961+7)))&gt;=1,0,INDIRECT(ADDRESS(($AO1961-1)*3+$AP1961+5,$AQ1961+7)))))</f>
        <v>0</v>
      </c>
      <c r="AS1961" s="304">
        <f ca="1">COUNTIF(INDIRECT("H"&amp;(ROW()+12*(($AO1961-1)*3+$AP1961)-ROW())/12+5):INDIRECT("S"&amp;(ROW()+12*(($AO1961-1)*3+$AP1961)-ROW())/12+5),AR1961)</f>
        <v>0</v>
      </c>
      <c r="AT1961" s="306">
        <f ca="1">IF($AQ1961=1,IF(INDIRECT(ADDRESS(($AO1961-1)*3+$AP1961+5,$AQ1961+20))="",0,INDIRECT(ADDRESS(($AO1961-1)*3+$AP1961+5,$AQ1961+20))),IF(INDIRECT(ADDRESS(($AO1961-1)*3+$AP1961+5,$AQ1961+20))="",0,IF(COUNTIF(INDIRECT(ADDRESS(($AO1961-1)*36+($AP1961-1)*12+6,COLUMN())):INDIRECT(ADDRESS(($AO1961-1)*36+($AP1961-1)*12+$AQ1961+4,COLUMN())),INDIRECT(ADDRESS(($AO1961-1)*3+$AP1961+5,$AQ1961+20)))&gt;=1,0,INDIRECT(ADDRESS(($AO1961-1)*3+$AP1961+5,$AQ1961+20)))))</f>
        <v>0</v>
      </c>
      <c r="AU1961" s="304">
        <f ca="1">COUNTIF(INDIRECT("U"&amp;(ROW()+12*(($AO1961-1)*3+$AP1961)-ROW())/12+5):INDIRECT("AF"&amp;(ROW()+12*(($AO1961-1)*3+$AP1961)-ROW())/12+5),AT1961)</f>
        <v>0</v>
      </c>
      <c r="AV1961" s="304">
        <f ca="1">IF(AND(AR1961+AT1961&gt;0,AS1961+AU1961&gt;0),COUNTIF(AV$6:AV1960,"&gt;0")+1,0)</f>
        <v>0</v>
      </c>
    </row>
    <row r="1962" spans="41:48" x14ac:dyDescent="0.15">
      <c r="AO1962" s="304">
        <v>55</v>
      </c>
      <c r="AP1962" s="304">
        <v>2</v>
      </c>
      <c r="AQ1962" s="304">
        <v>1</v>
      </c>
      <c r="AR1962" s="306">
        <f ca="1">IF($AQ1962=1,IF(INDIRECT(ADDRESS(($AO1962-1)*3+$AP1962+5,$AQ1962+7))="",0,INDIRECT(ADDRESS(($AO1962-1)*3+$AP1962+5,$AQ1962+7))),IF(INDIRECT(ADDRESS(($AO1962-1)*3+$AP1962+5,$AQ1962+7))="",0,IF(COUNTIF(INDIRECT(ADDRESS(($AO1962-1)*36+($AP1962-1)*12+6,COLUMN())):INDIRECT(ADDRESS(($AO1962-1)*36+($AP1962-1)*12+$AQ1962+4,COLUMN())),INDIRECT(ADDRESS(($AO1962-1)*3+$AP1962+5,$AQ1962+7)))&gt;=1,0,INDIRECT(ADDRESS(($AO1962-1)*3+$AP1962+5,$AQ1962+7)))))</f>
        <v>0</v>
      </c>
      <c r="AS1962" s="304">
        <f ca="1">COUNTIF(INDIRECT("H"&amp;(ROW()+12*(($AO1962-1)*3+$AP1962)-ROW())/12+5):INDIRECT("S"&amp;(ROW()+12*(($AO1962-1)*3+$AP1962)-ROW())/12+5),AR1962)</f>
        <v>0</v>
      </c>
      <c r="AT1962" s="306">
        <f ca="1">IF($AQ1962=1,IF(INDIRECT(ADDRESS(($AO1962-1)*3+$AP1962+5,$AQ1962+20))="",0,INDIRECT(ADDRESS(($AO1962-1)*3+$AP1962+5,$AQ1962+20))),IF(INDIRECT(ADDRESS(($AO1962-1)*3+$AP1962+5,$AQ1962+20))="",0,IF(COUNTIF(INDIRECT(ADDRESS(($AO1962-1)*36+($AP1962-1)*12+6,COLUMN())):INDIRECT(ADDRESS(($AO1962-1)*36+($AP1962-1)*12+$AQ1962+4,COLUMN())),INDIRECT(ADDRESS(($AO1962-1)*3+$AP1962+5,$AQ1962+20)))&gt;=1,0,INDIRECT(ADDRESS(($AO1962-1)*3+$AP1962+5,$AQ1962+20)))))</f>
        <v>0</v>
      </c>
      <c r="AU1962" s="304">
        <f ca="1">COUNTIF(INDIRECT("U"&amp;(ROW()+12*(($AO1962-1)*3+$AP1962)-ROW())/12+5):INDIRECT("AF"&amp;(ROW()+12*(($AO1962-1)*3+$AP1962)-ROW())/12+5),AT1962)</f>
        <v>0</v>
      </c>
      <c r="AV1962" s="304">
        <f ca="1">IF(AND(AR1962+AT1962&gt;0,AS1962+AU1962&gt;0),COUNTIF(AV$6:AV1961,"&gt;0")+1,0)</f>
        <v>0</v>
      </c>
    </row>
    <row r="1963" spans="41:48" x14ac:dyDescent="0.15">
      <c r="AO1963" s="304">
        <v>55</v>
      </c>
      <c r="AP1963" s="304">
        <v>2</v>
      </c>
      <c r="AQ1963" s="304">
        <v>2</v>
      </c>
      <c r="AR1963" s="306">
        <f ca="1">IF($AQ1963=1,IF(INDIRECT(ADDRESS(($AO1963-1)*3+$AP1963+5,$AQ1963+7))="",0,INDIRECT(ADDRESS(($AO1963-1)*3+$AP1963+5,$AQ1963+7))),IF(INDIRECT(ADDRESS(($AO1963-1)*3+$AP1963+5,$AQ1963+7))="",0,IF(COUNTIF(INDIRECT(ADDRESS(($AO1963-1)*36+($AP1963-1)*12+6,COLUMN())):INDIRECT(ADDRESS(($AO1963-1)*36+($AP1963-1)*12+$AQ1963+4,COLUMN())),INDIRECT(ADDRESS(($AO1963-1)*3+$AP1963+5,$AQ1963+7)))&gt;=1,0,INDIRECT(ADDRESS(($AO1963-1)*3+$AP1963+5,$AQ1963+7)))))</f>
        <v>0</v>
      </c>
      <c r="AS1963" s="304">
        <f ca="1">COUNTIF(INDIRECT("H"&amp;(ROW()+12*(($AO1963-1)*3+$AP1963)-ROW())/12+5):INDIRECT("S"&amp;(ROW()+12*(($AO1963-1)*3+$AP1963)-ROW())/12+5),AR1963)</f>
        <v>0</v>
      </c>
      <c r="AT1963" s="306">
        <f ca="1">IF($AQ1963=1,IF(INDIRECT(ADDRESS(($AO1963-1)*3+$AP1963+5,$AQ1963+20))="",0,INDIRECT(ADDRESS(($AO1963-1)*3+$AP1963+5,$AQ1963+20))),IF(INDIRECT(ADDRESS(($AO1963-1)*3+$AP1963+5,$AQ1963+20))="",0,IF(COUNTIF(INDIRECT(ADDRESS(($AO1963-1)*36+($AP1963-1)*12+6,COLUMN())):INDIRECT(ADDRESS(($AO1963-1)*36+($AP1963-1)*12+$AQ1963+4,COLUMN())),INDIRECT(ADDRESS(($AO1963-1)*3+$AP1963+5,$AQ1963+20)))&gt;=1,0,INDIRECT(ADDRESS(($AO1963-1)*3+$AP1963+5,$AQ1963+20)))))</f>
        <v>0</v>
      </c>
      <c r="AU1963" s="304">
        <f ca="1">COUNTIF(INDIRECT("U"&amp;(ROW()+12*(($AO1963-1)*3+$AP1963)-ROW())/12+5):INDIRECT("AF"&amp;(ROW()+12*(($AO1963-1)*3+$AP1963)-ROW())/12+5),AT1963)</f>
        <v>0</v>
      </c>
      <c r="AV1963" s="304">
        <f ca="1">IF(AND(AR1963+AT1963&gt;0,AS1963+AU1963&gt;0),COUNTIF(AV$6:AV1962,"&gt;0")+1,0)</f>
        <v>0</v>
      </c>
    </row>
    <row r="1964" spans="41:48" x14ac:dyDescent="0.15">
      <c r="AO1964" s="304">
        <v>55</v>
      </c>
      <c r="AP1964" s="304">
        <v>2</v>
      </c>
      <c r="AQ1964" s="304">
        <v>3</v>
      </c>
      <c r="AR1964" s="306">
        <f ca="1">IF($AQ1964=1,IF(INDIRECT(ADDRESS(($AO1964-1)*3+$AP1964+5,$AQ1964+7))="",0,INDIRECT(ADDRESS(($AO1964-1)*3+$AP1964+5,$AQ1964+7))),IF(INDIRECT(ADDRESS(($AO1964-1)*3+$AP1964+5,$AQ1964+7))="",0,IF(COUNTIF(INDIRECT(ADDRESS(($AO1964-1)*36+($AP1964-1)*12+6,COLUMN())):INDIRECT(ADDRESS(($AO1964-1)*36+($AP1964-1)*12+$AQ1964+4,COLUMN())),INDIRECT(ADDRESS(($AO1964-1)*3+$AP1964+5,$AQ1964+7)))&gt;=1,0,INDIRECT(ADDRESS(($AO1964-1)*3+$AP1964+5,$AQ1964+7)))))</f>
        <v>0</v>
      </c>
      <c r="AS1964" s="304">
        <f ca="1">COUNTIF(INDIRECT("H"&amp;(ROW()+12*(($AO1964-1)*3+$AP1964)-ROW())/12+5):INDIRECT("S"&amp;(ROW()+12*(($AO1964-1)*3+$AP1964)-ROW())/12+5),AR1964)</f>
        <v>0</v>
      </c>
      <c r="AT1964" s="306">
        <f ca="1">IF($AQ1964=1,IF(INDIRECT(ADDRESS(($AO1964-1)*3+$AP1964+5,$AQ1964+20))="",0,INDIRECT(ADDRESS(($AO1964-1)*3+$AP1964+5,$AQ1964+20))),IF(INDIRECT(ADDRESS(($AO1964-1)*3+$AP1964+5,$AQ1964+20))="",0,IF(COUNTIF(INDIRECT(ADDRESS(($AO1964-1)*36+($AP1964-1)*12+6,COLUMN())):INDIRECT(ADDRESS(($AO1964-1)*36+($AP1964-1)*12+$AQ1964+4,COLUMN())),INDIRECT(ADDRESS(($AO1964-1)*3+$AP1964+5,$AQ1964+20)))&gt;=1,0,INDIRECT(ADDRESS(($AO1964-1)*3+$AP1964+5,$AQ1964+20)))))</f>
        <v>0</v>
      </c>
      <c r="AU1964" s="304">
        <f ca="1">COUNTIF(INDIRECT("U"&amp;(ROW()+12*(($AO1964-1)*3+$AP1964)-ROW())/12+5):INDIRECT("AF"&amp;(ROW()+12*(($AO1964-1)*3+$AP1964)-ROW())/12+5),AT1964)</f>
        <v>0</v>
      </c>
      <c r="AV1964" s="304">
        <f ca="1">IF(AND(AR1964+AT1964&gt;0,AS1964+AU1964&gt;0),COUNTIF(AV$6:AV1963,"&gt;0")+1,0)</f>
        <v>0</v>
      </c>
    </row>
    <row r="1965" spans="41:48" x14ac:dyDescent="0.15">
      <c r="AO1965" s="304">
        <v>55</v>
      </c>
      <c r="AP1965" s="304">
        <v>2</v>
      </c>
      <c r="AQ1965" s="304">
        <v>4</v>
      </c>
      <c r="AR1965" s="306">
        <f ca="1">IF($AQ1965=1,IF(INDIRECT(ADDRESS(($AO1965-1)*3+$AP1965+5,$AQ1965+7))="",0,INDIRECT(ADDRESS(($AO1965-1)*3+$AP1965+5,$AQ1965+7))),IF(INDIRECT(ADDRESS(($AO1965-1)*3+$AP1965+5,$AQ1965+7))="",0,IF(COUNTIF(INDIRECT(ADDRESS(($AO1965-1)*36+($AP1965-1)*12+6,COLUMN())):INDIRECT(ADDRESS(($AO1965-1)*36+($AP1965-1)*12+$AQ1965+4,COLUMN())),INDIRECT(ADDRESS(($AO1965-1)*3+$AP1965+5,$AQ1965+7)))&gt;=1,0,INDIRECT(ADDRESS(($AO1965-1)*3+$AP1965+5,$AQ1965+7)))))</f>
        <v>0</v>
      </c>
      <c r="AS1965" s="304">
        <f ca="1">COUNTIF(INDIRECT("H"&amp;(ROW()+12*(($AO1965-1)*3+$AP1965)-ROW())/12+5):INDIRECT("S"&amp;(ROW()+12*(($AO1965-1)*3+$AP1965)-ROW())/12+5),AR1965)</f>
        <v>0</v>
      </c>
      <c r="AT1965" s="306">
        <f ca="1">IF($AQ1965=1,IF(INDIRECT(ADDRESS(($AO1965-1)*3+$AP1965+5,$AQ1965+20))="",0,INDIRECT(ADDRESS(($AO1965-1)*3+$AP1965+5,$AQ1965+20))),IF(INDIRECT(ADDRESS(($AO1965-1)*3+$AP1965+5,$AQ1965+20))="",0,IF(COUNTIF(INDIRECT(ADDRESS(($AO1965-1)*36+($AP1965-1)*12+6,COLUMN())):INDIRECT(ADDRESS(($AO1965-1)*36+($AP1965-1)*12+$AQ1965+4,COLUMN())),INDIRECT(ADDRESS(($AO1965-1)*3+$AP1965+5,$AQ1965+20)))&gt;=1,0,INDIRECT(ADDRESS(($AO1965-1)*3+$AP1965+5,$AQ1965+20)))))</f>
        <v>0</v>
      </c>
      <c r="AU1965" s="304">
        <f ca="1">COUNTIF(INDIRECT("U"&amp;(ROW()+12*(($AO1965-1)*3+$AP1965)-ROW())/12+5):INDIRECT("AF"&amp;(ROW()+12*(($AO1965-1)*3+$AP1965)-ROW())/12+5),AT1965)</f>
        <v>0</v>
      </c>
      <c r="AV1965" s="304">
        <f ca="1">IF(AND(AR1965+AT1965&gt;0,AS1965+AU1965&gt;0),COUNTIF(AV$6:AV1964,"&gt;0")+1,0)</f>
        <v>0</v>
      </c>
    </row>
    <row r="1966" spans="41:48" x14ac:dyDescent="0.15">
      <c r="AO1966" s="304">
        <v>55</v>
      </c>
      <c r="AP1966" s="304">
        <v>2</v>
      </c>
      <c r="AQ1966" s="304">
        <v>5</v>
      </c>
      <c r="AR1966" s="306">
        <f ca="1">IF($AQ1966=1,IF(INDIRECT(ADDRESS(($AO1966-1)*3+$AP1966+5,$AQ1966+7))="",0,INDIRECT(ADDRESS(($AO1966-1)*3+$AP1966+5,$AQ1966+7))),IF(INDIRECT(ADDRESS(($AO1966-1)*3+$AP1966+5,$AQ1966+7))="",0,IF(COUNTIF(INDIRECT(ADDRESS(($AO1966-1)*36+($AP1966-1)*12+6,COLUMN())):INDIRECT(ADDRESS(($AO1966-1)*36+($AP1966-1)*12+$AQ1966+4,COLUMN())),INDIRECT(ADDRESS(($AO1966-1)*3+$AP1966+5,$AQ1966+7)))&gt;=1,0,INDIRECT(ADDRESS(($AO1966-1)*3+$AP1966+5,$AQ1966+7)))))</f>
        <v>0</v>
      </c>
      <c r="AS1966" s="304">
        <f ca="1">COUNTIF(INDIRECT("H"&amp;(ROW()+12*(($AO1966-1)*3+$AP1966)-ROW())/12+5):INDIRECT("S"&amp;(ROW()+12*(($AO1966-1)*3+$AP1966)-ROW())/12+5),AR1966)</f>
        <v>0</v>
      </c>
      <c r="AT1966" s="306">
        <f ca="1">IF($AQ1966=1,IF(INDIRECT(ADDRESS(($AO1966-1)*3+$AP1966+5,$AQ1966+20))="",0,INDIRECT(ADDRESS(($AO1966-1)*3+$AP1966+5,$AQ1966+20))),IF(INDIRECT(ADDRESS(($AO1966-1)*3+$AP1966+5,$AQ1966+20))="",0,IF(COUNTIF(INDIRECT(ADDRESS(($AO1966-1)*36+($AP1966-1)*12+6,COLUMN())):INDIRECT(ADDRESS(($AO1966-1)*36+($AP1966-1)*12+$AQ1966+4,COLUMN())),INDIRECT(ADDRESS(($AO1966-1)*3+$AP1966+5,$AQ1966+20)))&gt;=1,0,INDIRECT(ADDRESS(($AO1966-1)*3+$AP1966+5,$AQ1966+20)))))</f>
        <v>0</v>
      </c>
      <c r="AU1966" s="304">
        <f ca="1">COUNTIF(INDIRECT("U"&amp;(ROW()+12*(($AO1966-1)*3+$AP1966)-ROW())/12+5):INDIRECT("AF"&amp;(ROW()+12*(($AO1966-1)*3+$AP1966)-ROW())/12+5),AT1966)</f>
        <v>0</v>
      </c>
      <c r="AV1966" s="304">
        <f ca="1">IF(AND(AR1966+AT1966&gt;0,AS1966+AU1966&gt;0),COUNTIF(AV$6:AV1965,"&gt;0")+1,0)</f>
        <v>0</v>
      </c>
    </row>
    <row r="1967" spans="41:48" x14ac:dyDescent="0.15">
      <c r="AO1967" s="304">
        <v>55</v>
      </c>
      <c r="AP1967" s="304">
        <v>2</v>
      </c>
      <c r="AQ1967" s="304">
        <v>6</v>
      </c>
      <c r="AR1967" s="306">
        <f ca="1">IF($AQ1967=1,IF(INDIRECT(ADDRESS(($AO1967-1)*3+$AP1967+5,$AQ1967+7))="",0,INDIRECT(ADDRESS(($AO1967-1)*3+$AP1967+5,$AQ1967+7))),IF(INDIRECT(ADDRESS(($AO1967-1)*3+$AP1967+5,$AQ1967+7))="",0,IF(COUNTIF(INDIRECT(ADDRESS(($AO1967-1)*36+($AP1967-1)*12+6,COLUMN())):INDIRECT(ADDRESS(($AO1967-1)*36+($AP1967-1)*12+$AQ1967+4,COLUMN())),INDIRECT(ADDRESS(($AO1967-1)*3+$AP1967+5,$AQ1967+7)))&gt;=1,0,INDIRECT(ADDRESS(($AO1967-1)*3+$AP1967+5,$AQ1967+7)))))</f>
        <v>0</v>
      </c>
      <c r="AS1967" s="304">
        <f ca="1">COUNTIF(INDIRECT("H"&amp;(ROW()+12*(($AO1967-1)*3+$AP1967)-ROW())/12+5):INDIRECT("S"&amp;(ROW()+12*(($AO1967-1)*3+$AP1967)-ROW())/12+5),AR1967)</f>
        <v>0</v>
      </c>
      <c r="AT1967" s="306">
        <f ca="1">IF($AQ1967=1,IF(INDIRECT(ADDRESS(($AO1967-1)*3+$AP1967+5,$AQ1967+20))="",0,INDIRECT(ADDRESS(($AO1967-1)*3+$AP1967+5,$AQ1967+20))),IF(INDIRECT(ADDRESS(($AO1967-1)*3+$AP1967+5,$AQ1967+20))="",0,IF(COUNTIF(INDIRECT(ADDRESS(($AO1967-1)*36+($AP1967-1)*12+6,COLUMN())):INDIRECT(ADDRESS(($AO1967-1)*36+($AP1967-1)*12+$AQ1967+4,COLUMN())),INDIRECT(ADDRESS(($AO1967-1)*3+$AP1967+5,$AQ1967+20)))&gt;=1,0,INDIRECT(ADDRESS(($AO1967-1)*3+$AP1967+5,$AQ1967+20)))))</f>
        <v>0</v>
      </c>
      <c r="AU1967" s="304">
        <f ca="1">COUNTIF(INDIRECT("U"&amp;(ROW()+12*(($AO1967-1)*3+$AP1967)-ROW())/12+5):INDIRECT("AF"&amp;(ROW()+12*(($AO1967-1)*3+$AP1967)-ROW())/12+5),AT1967)</f>
        <v>0</v>
      </c>
      <c r="AV1967" s="304">
        <f ca="1">IF(AND(AR1967+AT1967&gt;0,AS1967+AU1967&gt;0),COUNTIF(AV$6:AV1966,"&gt;0")+1,0)</f>
        <v>0</v>
      </c>
    </row>
    <row r="1968" spans="41:48" x14ac:dyDescent="0.15">
      <c r="AO1968" s="304">
        <v>55</v>
      </c>
      <c r="AP1968" s="304">
        <v>2</v>
      </c>
      <c r="AQ1968" s="304">
        <v>7</v>
      </c>
      <c r="AR1968" s="306">
        <f ca="1">IF($AQ1968=1,IF(INDIRECT(ADDRESS(($AO1968-1)*3+$AP1968+5,$AQ1968+7))="",0,INDIRECT(ADDRESS(($AO1968-1)*3+$AP1968+5,$AQ1968+7))),IF(INDIRECT(ADDRESS(($AO1968-1)*3+$AP1968+5,$AQ1968+7))="",0,IF(COUNTIF(INDIRECT(ADDRESS(($AO1968-1)*36+($AP1968-1)*12+6,COLUMN())):INDIRECT(ADDRESS(($AO1968-1)*36+($AP1968-1)*12+$AQ1968+4,COLUMN())),INDIRECT(ADDRESS(($AO1968-1)*3+$AP1968+5,$AQ1968+7)))&gt;=1,0,INDIRECT(ADDRESS(($AO1968-1)*3+$AP1968+5,$AQ1968+7)))))</f>
        <v>0</v>
      </c>
      <c r="AS1968" s="304">
        <f ca="1">COUNTIF(INDIRECT("H"&amp;(ROW()+12*(($AO1968-1)*3+$AP1968)-ROW())/12+5):INDIRECT("S"&amp;(ROW()+12*(($AO1968-1)*3+$AP1968)-ROW())/12+5),AR1968)</f>
        <v>0</v>
      </c>
      <c r="AT1968" s="306">
        <f ca="1">IF($AQ1968=1,IF(INDIRECT(ADDRESS(($AO1968-1)*3+$AP1968+5,$AQ1968+20))="",0,INDIRECT(ADDRESS(($AO1968-1)*3+$AP1968+5,$AQ1968+20))),IF(INDIRECT(ADDRESS(($AO1968-1)*3+$AP1968+5,$AQ1968+20))="",0,IF(COUNTIF(INDIRECT(ADDRESS(($AO1968-1)*36+($AP1968-1)*12+6,COLUMN())):INDIRECT(ADDRESS(($AO1968-1)*36+($AP1968-1)*12+$AQ1968+4,COLUMN())),INDIRECT(ADDRESS(($AO1968-1)*3+$AP1968+5,$AQ1968+20)))&gt;=1,0,INDIRECT(ADDRESS(($AO1968-1)*3+$AP1968+5,$AQ1968+20)))))</f>
        <v>0</v>
      </c>
      <c r="AU1968" s="304">
        <f ca="1">COUNTIF(INDIRECT("U"&amp;(ROW()+12*(($AO1968-1)*3+$AP1968)-ROW())/12+5):INDIRECT("AF"&amp;(ROW()+12*(($AO1968-1)*3+$AP1968)-ROW())/12+5),AT1968)</f>
        <v>0</v>
      </c>
      <c r="AV1968" s="304">
        <f ca="1">IF(AND(AR1968+AT1968&gt;0,AS1968+AU1968&gt;0),COUNTIF(AV$6:AV1967,"&gt;0")+1,0)</f>
        <v>0</v>
      </c>
    </row>
    <row r="1969" spans="41:48" x14ac:dyDescent="0.15">
      <c r="AO1969" s="304">
        <v>55</v>
      </c>
      <c r="AP1969" s="304">
        <v>2</v>
      </c>
      <c r="AQ1969" s="304">
        <v>8</v>
      </c>
      <c r="AR1969" s="306">
        <f ca="1">IF($AQ1969=1,IF(INDIRECT(ADDRESS(($AO1969-1)*3+$AP1969+5,$AQ1969+7))="",0,INDIRECT(ADDRESS(($AO1969-1)*3+$AP1969+5,$AQ1969+7))),IF(INDIRECT(ADDRESS(($AO1969-1)*3+$AP1969+5,$AQ1969+7))="",0,IF(COUNTIF(INDIRECT(ADDRESS(($AO1969-1)*36+($AP1969-1)*12+6,COLUMN())):INDIRECT(ADDRESS(($AO1969-1)*36+($AP1969-1)*12+$AQ1969+4,COLUMN())),INDIRECT(ADDRESS(($AO1969-1)*3+$AP1969+5,$AQ1969+7)))&gt;=1,0,INDIRECT(ADDRESS(($AO1969-1)*3+$AP1969+5,$AQ1969+7)))))</f>
        <v>0</v>
      </c>
      <c r="AS1969" s="304">
        <f ca="1">COUNTIF(INDIRECT("H"&amp;(ROW()+12*(($AO1969-1)*3+$AP1969)-ROW())/12+5):INDIRECT("S"&amp;(ROW()+12*(($AO1969-1)*3+$AP1969)-ROW())/12+5),AR1969)</f>
        <v>0</v>
      </c>
      <c r="AT1969" s="306">
        <f ca="1">IF($AQ1969=1,IF(INDIRECT(ADDRESS(($AO1969-1)*3+$AP1969+5,$AQ1969+20))="",0,INDIRECT(ADDRESS(($AO1969-1)*3+$AP1969+5,$AQ1969+20))),IF(INDIRECT(ADDRESS(($AO1969-1)*3+$AP1969+5,$AQ1969+20))="",0,IF(COUNTIF(INDIRECT(ADDRESS(($AO1969-1)*36+($AP1969-1)*12+6,COLUMN())):INDIRECT(ADDRESS(($AO1969-1)*36+($AP1969-1)*12+$AQ1969+4,COLUMN())),INDIRECT(ADDRESS(($AO1969-1)*3+$AP1969+5,$AQ1969+20)))&gt;=1,0,INDIRECT(ADDRESS(($AO1969-1)*3+$AP1969+5,$AQ1969+20)))))</f>
        <v>0</v>
      </c>
      <c r="AU1969" s="304">
        <f ca="1">COUNTIF(INDIRECT("U"&amp;(ROW()+12*(($AO1969-1)*3+$AP1969)-ROW())/12+5):INDIRECT("AF"&amp;(ROW()+12*(($AO1969-1)*3+$AP1969)-ROW())/12+5),AT1969)</f>
        <v>0</v>
      </c>
      <c r="AV1969" s="304">
        <f ca="1">IF(AND(AR1969+AT1969&gt;0,AS1969+AU1969&gt;0),COUNTIF(AV$6:AV1968,"&gt;0")+1,0)</f>
        <v>0</v>
      </c>
    </row>
    <row r="1970" spans="41:48" x14ac:dyDescent="0.15">
      <c r="AO1970" s="304">
        <v>55</v>
      </c>
      <c r="AP1970" s="304">
        <v>2</v>
      </c>
      <c r="AQ1970" s="304">
        <v>9</v>
      </c>
      <c r="AR1970" s="306">
        <f ca="1">IF($AQ1970=1,IF(INDIRECT(ADDRESS(($AO1970-1)*3+$AP1970+5,$AQ1970+7))="",0,INDIRECT(ADDRESS(($AO1970-1)*3+$AP1970+5,$AQ1970+7))),IF(INDIRECT(ADDRESS(($AO1970-1)*3+$AP1970+5,$AQ1970+7))="",0,IF(COUNTIF(INDIRECT(ADDRESS(($AO1970-1)*36+($AP1970-1)*12+6,COLUMN())):INDIRECT(ADDRESS(($AO1970-1)*36+($AP1970-1)*12+$AQ1970+4,COLUMN())),INDIRECT(ADDRESS(($AO1970-1)*3+$AP1970+5,$AQ1970+7)))&gt;=1,0,INDIRECT(ADDRESS(($AO1970-1)*3+$AP1970+5,$AQ1970+7)))))</f>
        <v>0</v>
      </c>
      <c r="AS1970" s="304">
        <f ca="1">COUNTIF(INDIRECT("H"&amp;(ROW()+12*(($AO1970-1)*3+$AP1970)-ROW())/12+5):INDIRECT("S"&amp;(ROW()+12*(($AO1970-1)*3+$AP1970)-ROW())/12+5),AR1970)</f>
        <v>0</v>
      </c>
      <c r="AT1970" s="306">
        <f ca="1">IF($AQ1970=1,IF(INDIRECT(ADDRESS(($AO1970-1)*3+$AP1970+5,$AQ1970+20))="",0,INDIRECT(ADDRESS(($AO1970-1)*3+$AP1970+5,$AQ1970+20))),IF(INDIRECT(ADDRESS(($AO1970-1)*3+$AP1970+5,$AQ1970+20))="",0,IF(COUNTIF(INDIRECT(ADDRESS(($AO1970-1)*36+($AP1970-1)*12+6,COLUMN())):INDIRECT(ADDRESS(($AO1970-1)*36+($AP1970-1)*12+$AQ1970+4,COLUMN())),INDIRECT(ADDRESS(($AO1970-1)*3+$AP1970+5,$AQ1970+20)))&gt;=1,0,INDIRECT(ADDRESS(($AO1970-1)*3+$AP1970+5,$AQ1970+20)))))</f>
        <v>0</v>
      </c>
      <c r="AU1970" s="304">
        <f ca="1">COUNTIF(INDIRECT("U"&amp;(ROW()+12*(($AO1970-1)*3+$AP1970)-ROW())/12+5):INDIRECT("AF"&amp;(ROW()+12*(($AO1970-1)*3+$AP1970)-ROW())/12+5),AT1970)</f>
        <v>0</v>
      </c>
      <c r="AV1970" s="304">
        <f ca="1">IF(AND(AR1970+AT1970&gt;0,AS1970+AU1970&gt;0),COUNTIF(AV$6:AV1969,"&gt;0")+1,0)</f>
        <v>0</v>
      </c>
    </row>
    <row r="1971" spans="41:48" x14ac:dyDescent="0.15">
      <c r="AO1971" s="304">
        <v>55</v>
      </c>
      <c r="AP1971" s="304">
        <v>2</v>
      </c>
      <c r="AQ1971" s="304">
        <v>10</v>
      </c>
      <c r="AR1971" s="306">
        <f ca="1">IF($AQ1971=1,IF(INDIRECT(ADDRESS(($AO1971-1)*3+$AP1971+5,$AQ1971+7))="",0,INDIRECT(ADDRESS(($AO1971-1)*3+$AP1971+5,$AQ1971+7))),IF(INDIRECT(ADDRESS(($AO1971-1)*3+$AP1971+5,$AQ1971+7))="",0,IF(COUNTIF(INDIRECT(ADDRESS(($AO1971-1)*36+($AP1971-1)*12+6,COLUMN())):INDIRECT(ADDRESS(($AO1971-1)*36+($AP1971-1)*12+$AQ1971+4,COLUMN())),INDIRECT(ADDRESS(($AO1971-1)*3+$AP1971+5,$AQ1971+7)))&gt;=1,0,INDIRECT(ADDRESS(($AO1971-1)*3+$AP1971+5,$AQ1971+7)))))</f>
        <v>0</v>
      </c>
      <c r="AS1971" s="304">
        <f ca="1">COUNTIF(INDIRECT("H"&amp;(ROW()+12*(($AO1971-1)*3+$AP1971)-ROW())/12+5):INDIRECT("S"&amp;(ROW()+12*(($AO1971-1)*3+$AP1971)-ROW())/12+5),AR1971)</f>
        <v>0</v>
      </c>
      <c r="AT1971" s="306">
        <f ca="1">IF($AQ1971=1,IF(INDIRECT(ADDRESS(($AO1971-1)*3+$AP1971+5,$AQ1971+20))="",0,INDIRECT(ADDRESS(($AO1971-1)*3+$AP1971+5,$AQ1971+20))),IF(INDIRECT(ADDRESS(($AO1971-1)*3+$AP1971+5,$AQ1971+20))="",0,IF(COUNTIF(INDIRECT(ADDRESS(($AO1971-1)*36+($AP1971-1)*12+6,COLUMN())):INDIRECT(ADDRESS(($AO1971-1)*36+($AP1971-1)*12+$AQ1971+4,COLUMN())),INDIRECT(ADDRESS(($AO1971-1)*3+$AP1971+5,$AQ1971+20)))&gt;=1,0,INDIRECT(ADDRESS(($AO1971-1)*3+$AP1971+5,$AQ1971+20)))))</f>
        <v>0</v>
      </c>
      <c r="AU1971" s="304">
        <f ca="1">COUNTIF(INDIRECT("U"&amp;(ROW()+12*(($AO1971-1)*3+$AP1971)-ROW())/12+5):INDIRECT("AF"&amp;(ROW()+12*(($AO1971-1)*3+$AP1971)-ROW())/12+5),AT1971)</f>
        <v>0</v>
      </c>
      <c r="AV1971" s="304">
        <f ca="1">IF(AND(AR1971+AT1971&gt;0,AS1971+AU1971&gt;0),COUNTIF(AV$6:AV1970,"&gt;0")+1,0)</f>
        <v>0</v>
      </c>
    </row>
    <row r="1972" spans="41:48" x14ac:dyDescent="0.15">
      <c r="AO1972" s="304">
        <v>55</v>
      </c>
      <c r="AP1972" s="304">
        <v>2</v>
      </c>
      <c r="AQ1972" s="304">
        <v>11</v>
      </c>
      <c r="AR1972" s="306">
        <f ca="1">IF($AQ1972=1,IF(INDIRECT(ADDRESS(($AO1972-1)*3+$AP1972+5,$AQ1972+7))="",0,INDIRECT(ADDRESS(($AO1972-1)*3+$AP1972+5,$AQ1972+7))),IF(INDIRECT(ADDRESS(($AO1972-1)*3+$AP1972+5,$AQ1972+7))="",0,IF(COUNTIF(INDIRECT(ADDRESS(($AO1972-1)*36+($AP1972-1)*12+6,COLUMN())):INDIRECT(ADDRESS(($AO1972-1)*36+($AP1972-1)*12+$AQ1972+4,COLUMN())),INDIRECT(ADDRESS(($AO1972-1)*3+$AP1972+5,$AQ1972+7)))&gt;=1,0,INDIRECT(ADDRESS(($AO1972-1)*3+$AP1972+5,$AQ1972+7)))))</f>
        <v>0</v>
      </c>
      <c r="AS1972" s="304">
        <f ca="1">COUNTIF(INDIRECT("H"&amp;(ROW()+12*(($AO1972-1)*3+$AP1972)-ROW())/12+5):INDIRECT("S"&amp;(ROW()+12*(($AO1972-1)*3+$AP1972)-ROW())/12+5),AR1972)</f>
        <v>0</v>
      </c>
      <c r="AT1972" s="306">
        <f ca="1">IF($AQ1972=1,IF(INDIRECT(ADDRESS(($AO1972-1)*3+$AP1972+5,$AQ1972+20))="",0,INDIRECT(ADDRESS(($AO1972-1)*3+$AP1972+5,$AQ1972+20))),IF(INDIRECT(ADDRESS(($AO1972-1)*3+$AP1972+5,$AQ1972+20))="",0,IF(COUNTIF(INDIRECT(ADDRESS(($AO1972-1)*36+($AP1972-1)*12+6,COLUMN())):INDIRECT(ADDRESS(($AO1972-1)*36+($AP1972-1)*12+$AQ1972+4,COLUMN())),INDIRECT(ADDRESS(($AO1972-1)*3+$AP1972+5,$AQ1972+20)))&gt;=1,0,INDIRECT(ADDRESS(($AO1972-1)*3+$AP1972+5,$AQ1972+20)))))</f>
        <v>0</v>
      </c>
      <c r="AU1972" s="304">
        <f ca="1">COUNTIF(INDIRECT("U"&amp;(ROW()+12*(($AO1972-1)*3+$AP1972)-ROW())/12+5):INDIRECT("AF"&amp;(ROW()+12*(($AO1972-1)*3+$AP1972)-ROW())/12+5),AT1972)</f>
        <v>0</v>
      </c>
      <c r="AV1972" s="304">
        <f ca="1">IF(AND(AR1972+AT1972&gt;0,AS1972+AU1972&gt;0),COUNTIF(AV$6:AV1971,"&gt;0")+1,0)</f>
        <v>0</v>
      </c>
    </row>
    <row r="1973" spans="41:48" x14ac:dyDescent="0.15">
      <c r="AO1973" s="304">
        <v>55</v>
      </c>
      <c r="AP1973" s="304">
        <v>2</v>
      </c>
      <c r="AQ1973" s="304">
        <v>12</v>
      </c>
      <c r="AR1973" s="306">
        <f ca="1">IF($AQ1973=1,IF(INDIRECT(ADDRESS(($AO1973-1)*3+$AP1973+5,$AQ1973+7))="",0,INDIRECT(ADDRESS(($AO1973-1)*3+$AP1973+5,$AQ1973+7))),IF(INDIRECT(ADDRESS(($AO1973-1)*3+$AP1973+5,$AQ1973+7))="",0,IF(COUNTIF(INDIRECT(ADDRESS(($AO1973-1)*36+($AP1973-1)*12+6,COLUMN())):INDIRECT(ADDRESS(($AO1973-1)*36+($AP1973-1)*12+$AQ1973+4,COLUMN())),INDIRECT(ADDRESS(($AO1973-1)*3+$AP1973+5,$AQ1973+7)))&gt;=1,0,INDIRECT(ADDRESS(($AO1973-1)*3+$AP1973+5,$AQ1973+7)))))</f>
        <v>0</v>
      </c>
      <c r="AS1973" s="304">
        <f ca="1">COUNTIF(INDIRECT("H"&amp;(ROW()+12*(($AO1973-1)*3+$AP1973)-ROW())/12+5):INDIRECT("S"&amp;(ROW()+12*(($AO1973-1)*3+$AP1973)-ROW())/12+5),AR1973)</f>
        <v>0</v>
      </c>
      <c r="AT1973" s="306">
        <f ca="1">IF($AQ1973=1,IF(INDIRECT(ADDRESS(($AO1973-1)*3+$AP1973+5,$AQ1973+20))="",0,INDIRECT(ADDRESS(($AO1973-1)*3+$AP1973+5,$AQ1973+20))),IF(INDIRECT(ADDRESS(($AO1973-1)*3+$AP1973+5,$AQ1973+20))="",0,IF(COUNTIF(INDIRECT(ADDRESS(($AO1973-1)*36+($AP1973-1)*12+6,COLUMN())):INDIRECT(ADDRESS(($AO1973-1)*36+($AP1973-1)*12+$AQ1973+4,COLUMN())),INDIRECT(ADDRESS(($AO1973-1)*3+$AP1973+5,$AQ1973+20)))&gt;=1,0,INDIRECT(ADDRESS(($AO1973-1)*3+$AP1973+5,$AQ1973+20)))))</f>
        <v>0</v>
      </c>
      <c r="AU1973" s="304">
        <f ca="1">COUNTIF(INDIRECT("U"&amp;(ROW()+12*(($AO1973-1)*3+$AP1973)-ROW())/12+5):INDIRECT("AF"&amp;(ROW()+12*(($AO1973-1)*3+$AP1973)-ROW())/12+5),AT1973)</f>
        <v>0</v>
      </c>
      <c r="AV1973" s="304">
        <f ca="1">IF(AND(AR1973+AT1973&gt;0,AS1973+AU1973&gt;0),COUNTIF(AV$6:AV1972,"&gt;0")+1,0)</f>
        <v>0</v>
      </c>
    </row>
    <row r="1974" spans="41:48" x14ac:dyDescent="0.15">
      <c r="AO1974" s="304">
        <v>55</v>
      </c>
      <c r="AP1974" s="304">
        <v>3</v>
      </c>
      <c r="AQ1974" s="304">
        <v>1</v>
      </c>
      <c r="AR1974" s="306">
        <f ca="1">IF($AQ1974=1,IF(INDIRECT(ADDRESS(($AO1974-1)*3+$AP1974+5,$AQ1974+7))="",0,INDIRECT(ADDRESS(($AO1974-1)*3+$AP1974+5,$AQ1974+7))),IF(INDIRECT(ADDRESS(($AO1974-1)*3+$AP1974+5,$AQ1974+7))="",0,IF(COUNTIF(INDIRECT(ADDRESS(($AO1974-1)*36+($AP1974-1)*12+6,COLUMN())):INDIRECT(ADDRESS(($AO1974-1)*36+($AP1974-1)*12+$AQ1974+4,COLUMN())),INDIRECT(ADDRESS(($AO1974-1)*3+$AP1974+5,$AQ1974+7)))&gt;=1,0,INDIRECT(ADDRESS(($AO1974-1)*3+$AP1974+5,$AQ1974+7)))))</f>
        <v>0</v>
      </c>
      <c r="AS1974" s="304">
        <f ca="1">COUNTIF(INDIRECT("H"&amp;(ROW()+12*(($AO1974-1)*3+$AP1974)-ROW())/12+5):INDIRECT("S"&amp;(ROW()+12*(($AO1974-1)*3+$AP1974)-ROW())/12+5),AR1974)</f>
        <v>0</v>
      </c>
      <c r="AT1974" s="306">
        <f ca="1">IF($AQ1974=1,IF(INDIRECT(ADDRESS(($AO1974-1)*3+$AP1974+5,$AQ1974+20))="",0,INDIRECT(ADDRESS(($AO1974-1)*3+$AP1974+5,$AQ1974+20))),IF(INDIRECT(ADDRESS(($AO1974-1)*3+$AP1974+5,$AQ1974+20))="",0,IF(COUNTIF(INDIRECT(ADDRESS(($AO1974-1)*36+($AP1974-1)*12+6,COLUMN())):INDIRECT(ADDRESS(($AO1974-1)*36+($AP1974-1)*12+$AQ1974+4,COLUMN())),INDIRECT(ADDRESS(($AO1974-1)*3+$AP1974+5,$AQ1974+20)))&gt;=1,0,INDIRECT(ADDRESS(($AO1974-1)*3+$AP1974+5,$AQ1974+20)))))</f>
        <v>0</v>
      </c>
      <c r="AU1974" s="304">
        <f ca="1">COUNTIF(INDIRECT("U"&amp;(ROW()+12*(($AO1974-1)*3+$AP1974)-ROW())/12+5):INDIRECT("AF"&amp;(ROW()+12*(($AO1974-1)*3+$AP1974)-ROW())/12+5),AT1974)</f>
        <v>0</v>
      </c>
      <c r="AV1974" s="304">
        <f ca="1">IF(AND(AR1974+AT1974&gt;0,AS1974+AU1974&gt;0),COUNTIF(AV$6:AV1973,"&gt;0")+1,0)</f>
        <v>0</v>
      </c>
    </row>
    <row r="1975" spans="41:48" x14ac:dyDescent="0.15">
      <c r="AO1975" s="304">
        <v>55</v>
      </c>
      <c r="AP1975" s="304">
        <v>3</v>
      </c>
      <c r="AQ1975" s="304">
        <v>2</v>
      </c>
      <c r="AR1975" s="306">
        <f ca="1">IF($AQ1975=1,IF(INDIRECT(ADDRESS(($AO1975-1)*3+$AP1975+5,$AQ1975+7))="",0,INDIRECT(ADDRESS(($AO1975-1)*3+$AP1975+5,$AQ1975+7))),IF(INDIRECT(ADDRESS(($AO1975-1)*3+$AP1975+5,$AQ1975+7))="",0,IF(COUNTIF(INDIRECT(ADDRESS(($AO1975-1)*36+($AP1975-1)*12+6,COLUMN())):INDIRECT(ADDRESS(($AO1975-1)*36+($AP1975-1)*12+$AQ1975+4,COLUMN())),INDIRECT(ADDRESS(($AO1975-1)*3+$AP1975+5,$AQ1975+7)))&gt;=1,0,INDIRECT(ADDRESS(($AO1975-1)*3+$AP1975+5,$AQ1975+7)))))</f>
        <v>0</v>
      </c>
      <c r="AS1975" s="304">
        <f ca="1">COUNTIF(INDIRECT("H"&amp;(ROW()+12*(($AO1975-1)*3+$AP1975)-ROW())/12+5):INDIRECT("S"&amp;(ROW()+12*(($AO1975-1)*3+$AP1975)-ROW())/12+5),AR1975)</f>
        <v>0</v>
      </c>
      <c r="AT1975" s="306">
        <f ca="1">IF($AQ1975=1,IF(INDIRECT(ADDRESS(($AO1975-1)*3+$AP1975+5,$AQ1975+20))="",0,INDIRECT(ADDRESS(($AO1975-1)*3+$AP1975+5,$AQ1975+20))),IF(INDIRECT(ADDRESS(($AO1975-1)*3+$AP1975+5,$AQ1975+20))="",0,IF(COUNTIF(INDIRECT(ADDRESS(($AO1975-1)*36+($AP1975-1)*12+6,COLUMN())):INDIRECT(ADDRESS(($AO1975-1)*36+($AP1975-1)*12+$AQ1975+4,COLUMN())),INDIRECT(ADDRESS(($AO1975-1)*3+$AP1975+5,$AQ1975+20)))&gt;=1,0,INDIRECT(ADDRESS(($AO1975-1)*3+$AP1975+5,$AQ1975+20)))))</f>
        <v>0</v>
      </c>
      <c r="AU1975" s="304">
        <f ca="1">COUNTIF(INDIRECT("U"&amp;(ROW()+12*(($AO1975-1)*3+$AP1975)-ROW())/12+5):INDIRECT("AF"&amp;(ROW()+12*(($AO1975-1)*3+$AP1975)-ROW())/12+5),AT1975)</f>
        <v>0</v>
      </c>
      <c r="AV1975" s="304">
        <f ca="1">IF(AND(AR1975+AT1975&gt;0,AS1975+AU1975&gt;0),COUNTIF(AV$6:AV1974,"&gt;0")+1,0)</f>
        <v>0</v>
      </c>
    </row>
    <row r="1976" spans="41:48" x14ac:dyDescent="0.15">
      <c r="AO1976" s="304">
        <v>55</v>
      </c>
      <c r="AP1976" s="304">
        <v>3</v>
      </c>
      <c r="AQ1976" s="304">
        <v>3</v>
      </c>
      <c r="AR1976" s="306">
        <f ca="1">IF($AQ1976=1,IF(INDIRECT(ADDRESS(($AO1976-1)*3+$AP1976+5,$AQ1976+7))="",0,INDIRECT(ADDRESS(($AO1976-1)*3+$AP1976+5,$AQ1976+7))),IF(INDIRECT(ADDRESS(($AO1976-1)*3+$AP1976+5,$AQ1976+7))="",0,IF(COUNTIF(INDIRECT(ADDRESS(($AO1976-1)*36+($AP1976-1)*12+6,COLUMN())):INDIRECT(ADDRESS(($AO1976-1)*36+($AP1976-1)*12+$AQ1976+4,COLUMN())),INDIRECT(ADDRESS(($AO1976-1)*3+$AP1976+5,$AQ1976+7)))&gt;=1,0,INDIRECT(ADDRESS(($AO1976-1)*3+$AP1976+5,$AQ1976+7)))))</f>
        <v>0</v>
      </c>
      <c r="AS1976" s="304">
        <f ca="1">COUNTIF(INDIRECT("H"&amp;(ROW()+12*(($AO1976-1)*3+$AP1976)-ROW())/12+5):INDIRECT("S"&amp;(ROW()+12*(($AO1976-1)*3+$AP1976)-ROW())/12+5),AR1976)</f>
        <v>0</v>
      </c>
      <c r="AT1976" s="306">
        <f ca="1">IF($AQ1976=1,IF(INDIRECT(ADDRESS(($AO1976-1)*3+$AP1976+5,$AQ1976+20))="",0,INDIRECT(ADDRESS(($AO1976-1)*3+$AP1976+5,$AQ1976+20))),IF(INDIRECT(ADDRESS(($AO1976-1)*3+$AP1976+5,$AQ1976+20))="",0,IF(COUNTIF(INDIRECT(ADDRESS(($AO1976-1)*36+($AP1976-1)*12+6,COLUMN())):INDIRECT(ADDRESS(($AO1976-1)*36+($AP1976-1)*12+$AQ1976+4,COLUMN())),INDIRECT(ADDRESS(($AO1976-1)*3+$AP1976+5,$AQ1976+20)))&gt;=1,0,INDIRECT(ADDRESS(($AO1976-1)*3+$AP1976+5,$AQ1976+20)))))</f>
        <v>0</v>
      </c>
      <c r="AU1976" s="304">
        <f ca="1">COUNTIF(INDIRECT("U"&amp;(ROW()+12*(($AO1976-1)*3+$AP1976)-ROW())/12+5):INDIRECT("AF"&amp;(ROW()+12*(($AO1976-1)*3+$AP1976)-ROW())/12+5),AT1976)</f>
        <v>0</v>
      </c>
      <c r="AV1976" s="304">
        <f ca="1">IF(AND(AR1976+AT1976&gt;0,AS1976+AU1976&gt;0),COUNTIF(AV$6:AV1975,"&gt;0")+1,0)</f>
        <v>0</v>
      </c>
    </row>
    <row r="1977" spans="41:48" x14ac:dyDescent="0.15">
      <c r="AO1977" s="304">
        <v>55</v>
      </c>
      <c r="AP1977" s="304">
        <v>3</v>
      </c>
      <c r="AQ1977" s="304">
        <v>4</v>
      </c>
      <c r="AR1977" s="306">
        <f ca="1">IF($AQ1977=1,IF(INDIRECT(ADDRESS(($AO1977-1)*3+$AP1977+5,$AQ1977+7))="",0,INDIRECT(ADDRESS(($AO1977-1)*3+$AP1977+5,$AQ1977+7))),IF(INDIRECT(ADDRESS(($AO1977-1)*3+$AP1977+5,$AQ1977+7))="",0,IF(COUNTIF(INDIRECT(ADDRESS(($AO1977-1)*36+($AP1977-1)*12+6,COLUMN())):INDIRECT(ADDRESS(($AO1977-1)*36+($AP1977-1)*12+$AQ1977+4,COLUMN())),INDIRECT(ADDRESS(($AO1977-1)*3+$AP1977+5,$AQ1977+7)))&gt;=1,0,INDIRECT(ADDRESS(($AO1977-1)*3+$AP1977+5,$AQ1977+7)))))</f>
        <v>0</v>
      </c>
      <c r="AS1977" s="304">
        <f ca="1">COUNTIF(INDIRECT("H"&amp;(ROW()+12*(($AO1977-1)*3+$AP1977)-ROW())/12+5):INDIRECT("S"&amp;(ROW()+12*(($AO1977-1)*3+$AP1977)-ROW())/12+5),AR1977)</f>
        <v>0</v>
      </c>
      <c r="AT1977" s="306">
        <f ca="1">IF($AQ1977=1,IF(INDIRECT(ADDRESS(($AO1977-1)*3+$AP1977+5,$AQ1977+20))="",0,INDIRECT(ADDRESS(($AO1977-1)*3+$AP1977+5,$AQ1977+20))),IF(INDIRECT(ADDRESS(($AO1977-1)*3+$AP1977+5,$AQ1977+20))="",0,IF(COUNTIF(INDIRECT(ADDRESS(($AO1977-1)*36+($AP1977-1)*12+6,COLUMN())):INDIRECT(ADDRESS(($AO1977-1)*36+($AP1977-1)*12+$AQ1977+4,COLUMN())),INDIRECT(ADDRESS(($AO1977-1)*3+$AP1977+5,$AQ1977+20)))&gt;=1,0,INDIRECT(ADDRESS(($AO1977-1)*3+$AP1977+5,$AQ1977+20)))))</f>
        <v>0</v>
      </c>
      <c r="AU1977" s="304">
        <f ca="1">COUNTIF(INDIRECT("U"&amp;(ROW()+12*(($AO1977-1)*3+$AP1977)-ROW())/12+5):INDIRECT("AF"&amp;(ROW()+12*(($AO1977-1)*3+$AP1977)-ROW())/12+5),AT1977)</f>
        <v>0</v>
      </c>
      <c r="AV1977" s="304">
        <f ca="1">IF(AND(AR1977+AT1977&gt;0,AS1977+AU1977&gt;0),COUNTIF(AV$6:AV1976,"&gt;0")+1,0)</f>
        <v>0</v>
      </c>
    </row>
    <row r="1978" spans="41:48" x14ac:dyDescent="0.15">
      <c r="AO1978" s="304">
        <v>55</v>
      </c>
      <c r="AP1978" s="304">
        <v>3</v>
      </c>
      <c r="AQ1978" s="304">
        <v>5</v>
      </c>
      <c r="AR1978" s="306">
        <f ca="1">IF($AQ1978=1,IF(INDIRECT(ADDRESS(($AO1978-1)*3+$AP1978+5,$AQ1978+7))="",0,INDIRECT(ADDRESS(($AO1978-1)*3+$AP1978+5,$AQ1978+7))),IF(INDIRECT(ADDRESS(($AO1978-1)*3+$AP1978+5,$AQ1978+7))="",0,IF(COUNTIF(INDIRECT(ADDRESS(($AO1978-1)*36+($AP1978-1)*12+6,COLUMN())):INDIRECT(ADDRESS(($AO1978-1)*36+($AP1978-1)*12+$AQ1978+4,COLUMN())),INDIRECT(ADDRESS(($AO1978-1)*3+$AP1978+5,$AQ1978+7)))&gt;=1,0,INDIRECT(ADDRESS(($AO1978-1)*3+$AP1978+5,$AQ1978+7)))))</f>
        <v>0</v>
      </c>
      <c r="AS1978" s="304">
        <f ca="1">COUNTIF(INDIRECT("H"&amp;(ROW()+12*(($AO1978-1)*3+$AP1978)-ROW())/12+5):INDIRECT("S"&amp;(ROW()+12*(($AO1978-1)*3+$AP1978)-ROW())/12+5),AR1978)</f>
        <v>0</v>
      </c>
      <c r="AT1978" s="306">
        <f ca="1">IF($AQ1978=1,IF(INDIRECT(ADDRESS(($AO1978-1)*3+$AP1978+5,$AQ1978+20))="",0,INDIRECT(ADDRESS(($AO1978-1)*3+$AP1978+5,$AQ1978+20))),IF(INDIRECT(ADDRESS(($AO1978-1)*3+$AP1978+5,$AQ1978+20))="",0,IF(COUNTIF(INDIRECT(ADDRESS(($AO1978-1)*36+($AP1978-1)*12+6,COLUMN())):INDIRECT(ADDRESS(($AO1978-1)*36+($AP1978-1)*12+$AQ1978+4,COLUMN())),INDIRECT(ADDRESS(($AO1978-1)*3+$AP1978+5,$AQ1978+20)))&gt;=1,0,INDIRECT(ADDRESS(($AO1978-1)*3+$AP1978+5,$AQ1978+20)))))</f>
        <v>0</v>
      </c>
      <c r="AU1978" s="304">
        <f ca="1">COUNTIF(INDIRECT("U"&amp;(ROW()+12*(($AO1978-1)*3+$AP1978)-ROW())/12+5):INDIRECT("AF"&amp;(ROW()+12*(($AO1978-1)*3+$AP1978)-ROW())/12+5),AT1978)</f>
        <v>0</v>
      </c>
      <c r="AV1978" s="304">
        <f ca="1">IF(AND(AR1978+AT1978&gt;0,AS1978+AU1978&gt;0),COUNTIF(AV$6:AV1977,"&gt;0")+1,0)</f>
        <v>0</v>
      </c>
    </row>
    <row r="1979" spans="41:48" x14ac:dyDescent="0.15">
      <c r="AO1979" s="304">
        <v>55</v>
      </c>
      <c r="AP1979" s="304">
        <v>3</v>
      </c>
      <c r="AQ1979" s="304">
        <v>6</v>
      </c>
      <c r="AR1979" s="306">
        <f ca="1">IF($AQ1979=1,IF(INDIRECT(ADDRESS(($AO1979-1)*3+$AP1979+5,$AQ1979+7))="",0,INDIRECT(ADDRESS(($AO1979-1)*3+$AP1979+5,$AQ1979+7))),IF(INDIRECT(ADDRESS(($AO1979-1)*3+$AP1979+5,$AQ1979+7))="",0,IF(COUNTIF(INDIRECT(ADDRESS(($AO1979-1)*36+($AP1979-1)*12+6,COLUMN())):INDIRECT(ADDRESS(($AO1979-1)*36+($AP1979-1)*12+$AQ1979+4,COLUMN())),INDIRECT(ADDRESS(($AO1979-1)*3+$AP1979+5,$AQ1979+7)))&gt;=1,0,INDIRECT(ADDRESS(($AO1979-1)*3+$AP1979+5,$AQ1979+7)))))</f>
        <v>0</v>
      </c>
      <c r="AS1979" s="304">
        <f ca="1">COUNTIF(INDIRECT("H"&amp;(ROW()+12*(($AO1979-1)*3+$AP1979)-ROW())/12+5):INDIRECT("S"&amp;(ROW()+12*(($AO1979-1)*3+$AP1979)-ROW())/12+5),AR1979)</f>
        <v>0</v>
      </c>
      <c r="AT1979" s="306">
        <f ca="1">IF($AQ1979=1,IF(INDIRECT(ADDRESS(($AO1979-1)*3+$AP1979+5,$AQ1979+20))="",0,INDIRECT(ADDRESS(($AO1979-1)*3+$AP1979+5,$AQ1979+20))),IF(INDIRECT(ADDRESS(($AO1979-1)*3+$AP1979+5,$AQ1979+20))="",0,IF(COUNTIF(INDIRECT(ADDRESS(($AO1979-1)*36+($AP1979-1)*12+6,COLUMN())):INDIRECT(ADDRESS(($AO1979-1)*36+($AP1979-1)*12+$AQ1979+4,COLUMN())),INDIRECT(ADDRESS(($AO1979-1)*3+$AP1979+5,$AQ1979+20)))&gt;=1,0,INDIRECT(ADDRESS(($AO1979-1)*3+$AP1979+5,$AQ1979+20)))))</f>
        <v>0</v>
      </c>
      <c r="AU1979" s="304">
        <f ca="1">COUNTIF(INDIRECT("U"&amp;(ROW()+12*(($AO1979-1)*3+$AP1979)-ROW())/12+5):INDIRECT("AF"&amp;(ROW()+12*(($AO1979-1)*3+$AP1979)-ROW())/12+5),AT1979)</f>
        <v>0</v>
      </c>
      <c r="AV1979" s="304">
        <f ca="1">IF(AND(AR1979+AT1979&gt;0,AS1979+AU1979&gt;0),COUNTIF(AV$6:AV1978,"&gt;0")+1,0)</f>
        <v>0</v>
      </c>
    </row>
    <row r="1980" spans="41:48" x14ac:dyDescent="0.15">
      <c r="AO1980" s="304">
        <v>55</v>
      </c>
      <c r="AP1980" s="304">
        <v>3</v>
      </c>
      <c r="AQ1980" s="304">
        <v>7</v>
      </c>
      <c r="AR1980" s="306">
        <f ca="1">IF($AQ1980=1,IF(INDIRECT(ADDRESS(($AO1980-1)*3+$AP1980+5,$AQ1980+7))="",0,INDIRECT(ADDRESS(($AO1980-1)*3+$AP1980+5,$AQ1980+7))),IF(INDIRECT(ADDRESS(($AO1980-1)*3+$AP1980+5,$AQ1980+7))="",0,IF(COUNTIF(INDIRECT(ADDRESS(($AO1980-1)*36+($AP1980-1)*12+6,COLUMN())):INDIRECT(ADDRESS(($AO1980-1)*36+($AP1980-1)*12+$AQ1980+4,COLUMN())),INDIRECT(ADDRESS(($AO1980-1)*3+$AP1980+5,$AQ1980+7)))&gt;=1,0,INDIRECT(ADDRESS(($AO1980-1)*3+$AP1980+5,$AQ1980+7)))))</f>
        <v>0</v>
      </c>
      <c r="AS1980" s="304">
        <f ca="1">COUNTIF(INDIRECT("H"&amp;(ROW()+12*(($AO1980-1)*3+$AP1980)-ROW())/12+5):INDIRECT("S"&amp;(ROW()+12*(($AO1980-1)*3+$AP1980)-ROW())/12+5),AR1980)</f>
        <v>0</v>
      </c>
      <c r="AT1980" s="306">
        <f ca="1">IF($AQ1980=1,IF(INDIRECT(ADDRESS(($AO1980-1)*3+$AP1980+5,$AQ1980+20))="",0,INDIRECT(ADDRESS(($AO1980-1)*3+$AP1980+5,$AQ1980+20))),IF(INDIRECT(ADDRESS(($AO1980-1)*3+$AP1980+5,$AQ1980+20))="",0,IF(COUNTIF(INDIRECT(ADDRESS(($AO1980-1)*36+($AP1980-1)*12+6,COLUMN())):INDIRECT(ADDRESS(($AO1980-1)*36+($AP1980-1)*12+$AQ1980+4,COLUMN())),INDIRECT(ADDRESS(($AO1980-1)*3+$AP1980+5,$AQ1980+20)))&gt;=1,0,INDIRECT(ADDRESS(($AO1980-1)*3+$AP1980+5,$AQ1980+20)))))</f>
        <v>0</v>
      </c>
      <c r="AU1980" s="304">
        <f ca="1">COUNTIF(INDIRECT("U"&amp;(ROW()+12*(($AO1980-1)*3+$AP1980)-ROW())/12+5):INDIRECT("AF"&amp;(ROW()+12*(($AO1980-1)*3+$AP1980)-ROW())/12+5),AT1980)</f>
        <v>0</v>
      </c>
      <c r="AV1980" s="304">
        <f ca="1">IF(AND(AR1980+AT1980&gt;0,AS1980+AU1980&gt;0),COUNTIF(AV$6:AV1979,"&gt;0")+1,0)</f>
        <v>0</v>
      </c>
    </row>
    <row r="1981" spans="41:48" x14ac:dyDescent="0.15">
      <c r="AO1981" s="304">
        <v>55</v>
      </c>
      <c r="AP1981" s="304">
        <v>3</v>
      </c>
      <c r="AQ1981" s="304">
        <v>8</v>
      </c>
      <c r="AR1981" s="306">
        <f ca="1">IF($AQ1981=1,IF(INDIRECT(ADDRESS(($AO1981-1)*3+$AP1981+5,$AQ1981+7))="",0,INDIRECT(ADDRESS(($AO1981-1)*3+$AP1981+5,$AQ1981+7))),IF(INDIRECT(ADDRESS(($AO1981-1)*3+$AP1981+5,$AQ1981+7))="",0,IF(COUNTIF(INDIRECT(ADDRESS(($AO1981-1)*36+($AP1981-1)*12+6,COLUMN())):INDIRECT(ADDRESS(($AO1981-1)*36+($AP1981-1)*12+$AQ1981+4,COLUMN())),INDIRECT(ADDRESS(($AO1981-1)*3+$AP1981+5,$AQ1981+7)))&gt;=1,0,INDIRECT(ADDRESS(($AO1981-1)*3+$AP1981+5,$AQ1981+7)))))</f>
        <v>0</v>
      </c>
      <c r="AS1981" s="304">
        <f ca="1">COUNTIF(INDIRECT("H"&amp;(ROW()+12*(($AO1981-1)*3+$AP1981)-ROW())/12+5):INDIRECT("S"&amp;(ROW()+12*(($AO1981-1)*3+$AP1981)-ROW())/12+5),AR1981)</f>
        <v>0</v>
      </c>
      <c r="AT1981" s="306">
        <f ca="1">IF($AQ1981=1,IF(INDIRECT(ADDRESS(($AO1981-1)*3+$AP1981+5,$AQ1981+20))="",0,INDIRECT(ADDRESS(($AO1981-1)*3+$AP1981+5,$AQ1981+20))),IF(INDIRECT(ADDRESS(($AO1981-1)*3+$AP1981+5,$AQ1981+20))="",0,IF(COUNTIF(INDIRECT(ADDRESS(($AO1981-1)*36+($AP1981-1)*12+6,COLUMN())):INDIRECT(ADDRESS(($AO1981-1)*36+($AP1981-1)*12+$AQ1981+4,COLUMN())),INDIRECT(ADDRESS(($AO1981-1)*3+$AP1981+5,$AQ1981+20)))&gt;=1,0,INDIRECT(ADDRESS(($AO1981-1)*3+$AP1981+5,$AQ1981+20)))))</f>
        <v>0</v>
      </c>
      <c r="AU1981" s="304">
        <f ca="1">COUNTIF(INDIRECT("U"&amp;(ROW()+12*(($AO1981-1)*3+$AP1981)-ROW())/12+5):INDIRECT("AF"&amp;(ROW()+12*(($AO1981-1)*3+$AP1981)-ROW())/12+5),AT1981)</f>
        <v>0</v>
      </c>
      <c r="AV1981" s="304">
        <f ca="1">IF(AND(AR1981+AT1981&gt;0,AS1981+AU1981&gt;0),COUNTIF(AV$6:AV1980,"&gt;0")+1,0)</f>
        <v>0</v>
      </c>
    </row>
    <row r="1982" spans="41:48" x14ac:dyDescent="0.15">
      <c r="AO1982" s="304">
        <v>55</v>
      </c>
      <c r="AP1982" s="304">
        <v>3</v>
      </c>
      <c r="AQ1982" s="304">
        <v>9</v>
      </c>
      <c r="AR1982" s="306">
        <f ca="1">IF($AQ1982=1,IF(INDIRECT(ADDRESS(($AO1982-1)*3+$AP1982+5,$AQ1982+7))="",0,INDIRECT(ADDRESS(($AO1982-1)*3+$AP1982+5,$AQ1982+7))),IF(INDIRECT(ADDRESS(($AO1982-1)*3+$AP1982+5,$AQ1982+7))="",0,IF(COUNTIF(INDIRECT(ADDRESS(($AO1982-1)*36+($AP1982-1)*12+6,COLUMN())):INDIRECT(ADDRESS(($AO1982-1)*36+($AP1982-1)*12+$AQ1982+4,COLUMN())),INDIRECT(ADDRESS(($AO1982-1)*3+$AP1982+5,$AQ1982+7)))&gt;=1,0,INDIRECT(ADDRESS(($AO1982-1)*3+$AP1982+5,$AQ1982+7)))))</f>
        <v>0</v>
      </c>
      <c r="AS1982" s="304">
        <f ca="1">COUNTIF(INDIRECT("H"&amp;(ROW()+12*(($AO1982-1)*3+$AP1982)-ROW())/12+5):INDIRECT("S"&amp;(ROW()+12*(($AO1982-1)*3+$AP1982)-ROW())/12+5),AR1982)</f>
        <v>0</v>
      </c>
      <c r="AT1982" s="306">
        <f ca="1">IF($AQ1982=1,IF(INDIRECT(ADDRESS(($AO1982-1)*3+$AP1982+5,$AQ1982+20))="",0,INDIRECT(ADDRESS(($AO1982-1)*3+$AP1982+5,$AQ1982+20))),IF(INDIRECT(ADDRESS(($AO1982-1)*3+$AP1982+5,$AQ1982+20))="",0,IF(COUNTIF(INDIRECT(ADDRESS(($AO1982-1)*36+($AP1982-1)*12+6,COLUMN())):INDIRECT(ADDRESS(($AO1982-1)*36+($AP1982-1)*12+$AQ1982+4,COLUMN())),INDIRECT(ADDRESS(($AO1982-1)*3+$AP1982+5,$AQ1982+20)))&gt;=1,0,INDIRECT(ADDRESS(($AO1982-1)*3+$AP1982+5,$AQ1982+20)))))</f>
        <v>0</v>
      </c>
      <c r="AU1982" s="304">
        <f ca="1">COUNTIF(INDIRECT("U"&amp;(ROW()+12*(($AO1982-1)*3+$AP1982)-ROW())/12+5):INDIRECT("AF"&amp;(ROW()+12*(($AO1982-1)*3+$AP1982)-ROW())/12+5),AT1982)</f>
        <v>0</v>
      </c>
      <c r="AV1982" s="304">
        <f ca="1">IF(AND(AR1982+AT1982&gt;0,AS1982+AU1982&gt;0),COUNTIF(AV$6:AV1981,"&gt;0")+1,0)</f>
        <v>0</v>
      </c>
    </row>
    <row r="1983" spans="41:48" x14ac:dyDescent="0.15">
      <c r="AO1983" s="304">
        <v>55</v>
      </c>
      <c r="AP1983" s="304">
        <v>3</v>
      </c>
      <c r="AQ1983" s="304">
        <v>10</v>
      </c>
      <c r="AR1983" s="306">
        <f ca="1">IF($AQ1983=1,IF(INDIRECT(ADDRESS(($AO1983-1)*3+$AP1983+5,$AQ1983+7))="",0,INDIRECT(ADDRESS(($AO1983-1)*3+$AP1983+5,$AQ1983+7))),IF(INDIRECT(ADDRESS(($AO1983-1)*3+$AP1983+5,$AQ1983+7))="",0,IF(COUNTIF(INDIRECT(ADDRESS(($AO1983-1)*36+($AP1983-1)*12+6,COLUMN())):INDIRECT(ADDRESS(($AO1983-1)*36+($AP1983-1)*12+$AQ1983+4,COLUMN())),INDIRECT(ADDRESS(($AO1983-1)*3+$AP1983+5,$AQ1983+7)))&gt;=1,0,INDIRECT(ADDRESS(($AO1983-1)*3+$AP1983+5,$AQ1983+7)))))</f>
        <v>0</v>
      </c>
      <c r="AS1983" s="304">
        <f ca="1">COUNTIF(INDIRECT("H"&amp;(ROW()+12*(($AO1983-1)*3+$AP1983)-ROW())/12+5):INDIRECT("S"&amp;(ROW()+12*(($AO1983-1)*3+$AP1983)-ROW())/12+5),AR1983)</f>
        <v>0</v>
      </c>
      <c r="AT1983" s="306">
        <f ca="1">IF($AQ1983=1,IF(INDIRECT(ADDRESS(($AO1983-1)*3+$AP1983+5,$AQ1983+20))="",0,INDIRECT(ADDRESS(($AO1983-1)*3+$AP1983+5,$AQ1983+20))),IF(INDIRECT(ADDRESS(($AO1983-1)*3+$AP1983+5,$AQ1983+20))="",0,IF(COUNTIF(INDIRECT(ADDRESS(($AO1983-1)*36+($AP1983-1)*12+6,COLUMN())):INDIRECT(ADDRESS(($AO1983-1)*36+($AP1983-1)*12+$AQ1983+4,COLUMN())),INDIRECT(ADDRESS(($AO1983-1)*3+$AP1983+5,$AQ1983+20)))&gt;=1,0,INDIRECT(ADDRESS(($AO1983-1)*3+$AP1983+5,$AQ1983+20)))))</f>
        <v>0</v>
      </c>
      <c r="AU1983" s="304">
        <f ca="1">COUNTIF(INDIRECT("U"&amp;(ROW()+12*(($AO1983-1)*3+$AP1983)-ROW())/12+5):INDIRECT("AF"&amp;(ROW()+12*(($AO1983-1)*3+$AP1983)-ROW())/12+5),AT1983)</f>
        <v>0</v>
      </c>
      <c r="AV1983" s="304">
        <f ca="1">IF(AND(AR1983+AT1983&gt;0,AS1983+AU1983&gt;0),COUNTIF(AV$6:AV1982,"&gt;0")+1,0)</f>
        <v>0</v>
      </c>
    </row>
    <row r="1984" spans="41:48" x14ac:dyDescent="0.15">
      <c r="AO1984" s="304">
        <v>55</v>
      </c>
      <c r="AP1984" s="304">
        <v>3</v>
      </c>
      <c r="AQ1984" s="304">
        <v>11</v>
      </c>
      <c r="AR1984" s="306">
        <f ca="1">IF($AQ1984=1,IF(INDIRECT(ADDRESS(($AO1984-1)*3+$AP1984+5,$AQ1984+7))="",0,INDIRECT(ADDRESS(($AO1984-1)*3+$AP1984+5,$AQ1984+7))),IF(INDIRECT(ADDRESS(($AO1984-1)*3+$AP1984+5,$AQ1984+7))="",0,IF(COUNTIF(INDIRECT(ADDRESS(($AO1984-1)*36+($AP1984-1)*12+6,COLUMN())):INDIRECT(ADDRESS(($AO1984-1)*36+($AP1984-1)*12+$AQ1984+4,COLUMN())),INDIRECT(ADDRESS(($AO1984-1)*3+$AP1984+5,$AQ1984+7)))&gt;=1,0,INDIRECT(ADDRESS(($AO1984-1)*3+$AP1984+5,$AQ1984+7)))))</f>
        <v>0</v>
      </c>
      <c r="AS1984" s="304">
        <f ca="1">COUNTIF(INDIRECT("H"&amp;(ROW()+12*(($AO1984-1)*3+$AP1984)-ROW())/12+5):INDIRECT("S"&amp;(ROW()+12*(($AO1984-1)*3+$AP1984)-ROW())/12+5),AR1984)</f>
        <v>0</v>
      </c>
      <c r="AT1984" s="306">
        <f ca="1">IF($AQ1984=1,IF(INDIRECT(ADDRESS(($AO1984-1)*3+$AP1984+5,$AQ1984+20))="",0,INDIRECT(ADDRESS(($AO1984-1)*3+$AP1984+5,$AQ1984+20))),IF(INDIRECT(ADDRESS(($AO1984-1)*3+$AP1984+5,$AQ1984+20))="",0,IF(COUNTIF(INDIRECT(ADDRESS(($AO1984-1)*36+($AP1984-1)*12+6,COLUMN())):INDIRECT(ADDRESS(($AO1984-1)*36+($AP1984-1)*12+$AQ1984+4,COLUMN())),INDIRECT(ADDRESS(($AO1984-1)*3+$AP1984+5,$AQ1984+20)))&gt;=1,0,INDIRECT(ADDRESS(($AO1984-1)*3+$AP1984+5,$AQ1984+20)))))</f>
        <v>0</v>
      </c>
      <c r="AU1984" s="304">
        <f ca="1">COUNTIF(INDIRECT("U"&amp;(ROW()+12*(($AO1984-1)*3+$AP1984)-ROW())/12+5):INDIRECT("AF"&amp;(ROW()+12*(($AO1984-1)*3+$AP1984)-ROW())/12+5),AT1984)</f>
        <v>0</v>
      </c>
      <c r="AV1984" s="304">
        <f ca="1">IF(AND(AR1984+AT1984&gt;0,AS1984+AU1984&gt;0),COUNTIF(AV$6:AV1983,"&gt;0")+1,0)</f>
        <v>0</v>
      </c>
    </row>
    <row r="1985" spans="41:48" x14ac:dyDescent="0.15">
      <c r="AO1985" s="304">
        <v>55</v>
      </c>
      <c r="AP1985" s="304">
        <v>3</v>
      </c>
      <c r="AQ1985" s="304">
        <v>12</v>
      </c>
      <c r="AR1985" s="306">
        <f ca="1">IF($AQ1985=1,IF(INDIRECT(ADDRESS(($AO1985-1)*3+$AP1985+5,$AQ1985+7))="",0,INDIRECT(ADDRESS(($AO1985-1)*3+$AP1985+5,$AQ1985+7))),IF(INDIRECT(ADDRESS(($AO1985-1)*3+$AP1985+5,$AQ1985+7))="",0,IF(COUNTIF(INDIRECT(ADDRESS(($AO1985-1)*36+($AP1985-1)*12+6,COLUMN())):INDIRECT(ADDRESS(($AO1985-1)*36+($AP1985-1)*12+$AQ1985+4,COLUMN())),INDIRECT(ADDRESS(($AO1985-1)*3+$AP1985+5,$AQ1985+7)))&gt;=1,0,INDIRECT(ADDRESS(($AO1985-1)*3+$AP1985+5,$AQ1985+7)))))</f>
        <v>0</v>
      </c>
      <c r="AS1985" s="304">
        <f ca="1">COUNTIF(INDIRECT("H"&amp;(ROW()+12*(($AO1985-1)*3+$AP1985)-ROW())/12+5):INDIRECT("S"&amp;(ROW()+12*(($AO1985-1)*3+$AP1985)-ROW())/12+5),AR1985)</f>
        <v>0</v>
      </c>
      <c r="AT1985" s="306">
        <f ca="1">IF($AQ1985=1,IF(INDIRECT(ADDRESS(($AO1985-1)*3+$AP1985+5,$AQ1985+20))="",0,INDIRECT(ADDRESS(($AO1985-1)*3+$AP1985+5,$AQ1985+20))),IF(INDIRECT(ADDRESS(($AO1985-1)*3+$AP1985+5,$AQ1985+20))="",0,IF(COUNTIF(INDIRECT(ADDRESS(($AO1985-1)*36+($AP1985-1)*12+6,COLUMN())):INDIRECT(ADDRESS(($AO1985-1)*36+($AP1985-1)*12+$AQ1985+4,COLUMN())),INDIRECT(ADDRESS(($AO1985-1)*3+$AP1985+5,$AQ1985+20)))&gt;=1,0,INDIRECT(ADDRESS(($AO1985-1)*3+$AP1985+5,$AQ1985+20)))))</f>
        <v>0</v>
      </c>
      <c r="AU1985" s="304">
        <f ca="1">COUNTIF(INDIRECT("U"&amp;(ROW()+12*(($AO1985-1)*3+$AP1985)-ROW())/12+5):INDIRECT("AF"&amp;(ROW()+12*(($AO1985-1)*3+$AP1985)-ROW())/12+5),AT1985)</f>
        <v>0</v>
      </c>
      <c r="AV1985" s="304">
        <f ca="1">IF(AND(AR1985+AT1985&gt;0,AS1985+AU1985&gt;0),COUNTIF(AV$6:AV1984,"&gt;0")+1,0)</f>
        <v>0</v>
      </c>
    </row>
    <row r="1986" spans="41:48" x14ac:dyDescent="0.15">
      <c r="AO1986" s="304">
        <v>56</v>
      </c>
      <c r="AP1986" s="304">
        <v>1</v>
      </c>
      <c r="AQ1986" s="304">
        <v>1</v>
      </c>
      <c r="AR1986" s="306">
        <f ca="1">IF($AQ1986=1,IF(INDIRECT(ADDRESS(($AO1986-1)*3+$AP1986+5,$AQ1986+7))="",0,INDIRECT(ADDRESS(($AO1986-1)*3+$AP1986+5,$AQ1986+7))),IF(INDIRECT(ADDRESS(($AO1986-1)*3+$AP1986+5,$AQ1986+7))="",0,IF(COUNTIF(INDIRECT(ADDRESS(($AO1986-1)*36+($AP1986-1)*12+6,COLUMN())):INDIRECT(ADDRESS(($AO1986-1)*36+($AP1986-1)*12+$AQ1986+4,COLUMN())),INDIRECT(ADDRESS(($AO1986-1)*3+$AP1986+5,$AQ1986+7)))&gt;=1,0,INDIRECT(ADDRESS(($AO1986-1)*3+$AP1986+5,$AQ1986+7)))))</f>
        <v>0</v>
      </c>
      <c r="AS1986" s="304">
        <f ca="1">COUNTIF(INDIRECT("H"&amp;(ROW()+12*(($AO1986-1)*3+$AP1986)-ROW())/12+5):INDIRECT("S"&amp;(ROW()+12*(($AO1986-1)*3+$AP1986)-ROW())/12+5),AR1986)</f>
        <v>0</v>
      </c>
      <c r="AT1986" s="306">
        <f ca="1">IF($AQ1986=1,IF(INDIRECT(ADDRESS(($AO1986-1)*3+$AP1986+5,$AQ1986+20))="",0,INDIRECT(ADDRESS(($AO1986-1)*3+$AP1986+5,$AQ1986+20))),IF(INDIRECT(ADDRESS(($AO1986-1)*3+$AP1986+5,$AQ1986+20))="",0,IF(COUNTIF(INDIRECT(ADDRESS(($AO1986-1)*36+($AP1986-1)*12+6,COLUMN())):INDIRECT(ADDRESS(($AO1986-1)*36+($AP1986-1)*12+$AQ1986+4,COLUMN())),INDIRECT(ADDRESS(($AO1986-1)*3+$AP1986+5,$AQ1986+20)))&gt;=1,0,INDIRECT(ADDRESS(($AO1986-1)*3+$AP1986+5,$AQ1986+20)))))</f>
        <v>0</v>
      </c>
      <c r="AU1986" s="304">
        <f ca="1">COUNTIF(INDIRECT("U"&amp;(ROW()+12*(($AO1986-1)*3+$AP1986)-ROW())/12+5):INDIRECT("AF"&amp;(ROW()+12*(($AO1986-1)*3+$AP1986)-ROW())/12+5),AT1986)</f>
        <v>0</v>
      </c>
      <c r="AV1986" s="304">
        <f ca="1">IF(AND(AR1986+AT1986&gt;0,AS1986+AU1986&gt;0),COUNTIF(AV$6:AV1985,"&gt;0")+1,0)</f>
        <v>0</v>
      </c>
    </row>
    <row r="1987" spans="41:48" x14ac:dyDescent="0.15">
      <c r="AO1987" s="304">
        <v>56</v>
      </c>
      <c r="AP1987" s="304">
        <v>1</v>
      </c>
      <c r="AQ1987" s="304">
        <v>2</v>
      </c>
      <c r="AR1987" s="306">
        <f ca="1">IF($AQ1987=1,IF(INDIRECT(ADDRESS(($AO1987-1)*3+$AP1987+5,$AQ1987+7))="",0,INDIRECT(ADDRESS(($AO1987-1)*3+$AP1987+5,$AQ1987+7))),IF(INDIRECT(ADDRESS(($AO1987-1)*3+$AP1987+5,$AQ1987+7))="",0,IF(COUNTIF(INDIRECT(ADDRESS(($AO1987-1)*36+($AP1987-1)*12+6,COLUMN())):INDIRECT(ADDRESS(($AO1987-1)*36+($AP1987-1)*12+$AQ1987+4,COLUMN())),INDIRECT(ADDRESS(($AO1987-1)*3+$AP1987+5,$AQ1987+7)))&gt;=1,0,INDIRECT(ADDRESS(($AO1987-1)*3+$AP1987+5,$AQ1987+7)))))</f>
        <v>0</v>
      </c>
      <c r="AS1987" s="304">
        <f ca="1">COUNTIF(INDIRECT("H"&amp;(ROW()+12*(($AO1987-1)*3+$AP1987)-ROW())/12+5):INDIRECT("S"&amp;(ROW()+12*(($AO1987-1)*3+$AP1987)-ROW())/12+5),AR1987)</f>
        <v>0</v>
      </c>
      <c r="AT1987" s="306">
        <f ca="1">IF($AQ1987=1,IF(INDIRECT(ADDRESS(($AO1987-1)*3+$AP1987+5,$AQ1987+20))="",0,INDIRECT(ADDRESS(($AO1987-1)*3+$AP1987+5,$AQ1987+20))),IF(INDIRECT(ADDRESS(($AO1987-1)*3+$AP1987+5,$AQ1987+20))="",0,IF(COUNTIF(INDIRECT(ADDRESS(($AO1987-1)*36+($AP1987-1)*12+6,COLUMN())):INDIRECT(ADDRESS(($AO1987-1)*36+($AP1987-1)*12+$AQ1987+4,COLUMN())),INDIRECT(ADDRESS(($AO1987-1)*3+$AP1987+5,$AQ1987+20)))&gt;=1,0,INDIRECT(ADDRESS(($AO1987-1)*3+$AP1987+5,$AQ1987+20)))))</f>
        <v>0</v>
      </c>
      <c r="AU1987" s="304">
        <f ca="1">COUNTIF(INDIRECT("U"&amp;(ROW()+12*(($AO1987-1)*3+$AP1987)-ROW())/12+5):INDIRECT("AF"&amp;(ROW()+12*(($AO1987-1)*3+$AP1987)-ROW())/12+5),AT1987)</f>
        <v>0</v>
      </c>
      <c r="AV1987" s="304">
        <f ca="1">IF(AND(AR1987+AT1987&gt;0,AS1987+AU1987&gt;0),COUNTIF(AV$6:AV1986,"&gt;0")+1,0)</f>
        <v>0</v>
      </c>
    </row>
    <row r="1988" spans="41:48" x14ac:dyDescent="0.15">
      <c r="AO1988" s="304">
        <v>56</v>
      </c>
      <c r="AP1988" s="304">
        <v>1</v>
      </c>
      <c r="AQ1988" s="304">
        <v>3</v>
      </c>
      <c r="AR1988" s="306">
        <f ca="1">IF($AQ1988=1,IF(INDIRECT(ADDRESS(($AO1988-1)*3+$AP1988+5,$AQ1988+7))="",0,INDIRECT(ADDRESS(($AO1988-1)*3+$AP1988+5,$AQ1988+7))),IF(INDIRECT(ADDRESS(($AO1988-1)*3+$AP1988+5,$AQ1988+7))="",0,IF(COUNTIF(INDIRECT(ADDRESS(($AO1988-1)*36+($AP1988-1)*12+6,COLUMN())):INDIRECT(ADDRESS(($AO1988-1)*36+($AP1988-1)*12+$AQ1988+4,COLUMN())),INDIRECT(ADDRESS(($AO1988-1)*3+$AP1988+5,$AQ1988+7)))&gt;=1,0,INDIRECT(ADDRESS(($AO1988-1)*3+$AP1988+5,$AQ1988+7)))))</f>
        <v>0</v>
      </c>
      <c r="AS1988" s="304">
        <f ca="1">COUNTIF(INDIRECT("H"&amp;(ROW()+12*(($AO1988-1)*3+$AP1988)-ROW())/12+5):INDIRECT("S"&amp;(ROW()+12*(($AO1988-1)*3+$AP1988)-ROW())/12+5),AR1988)</f>
        <v>0</v>
      </c>
      <c r="AT1988" s="306">
        <f ca="1">IF($AQ1988=1,IF(INDIRECT(ADDRESS(($AO1988-1)*3+$AP1988+5,$AQ1988+20))="",0,INDIRECT(ADDRESS(($AO1988-1)*3+$AP1988+5,$AQ1988+20))),IF(INDIRECT(ADDRESS(($AO1988-1)*3+$AP1988+5,$AQ1988+20))="",0,IF(COUNTIF(INDIRECT(ADDRESS(($AO1988-1)*36+($AP1988-1)*12+6,COLUMN())):INDIRECT(ADDRESS(($AO1988-1)*36+($AP1988-1)*12+$AQ1988+4,COLUMN())),INDIRECT(ADDRESS(($AO1988-1)*3+$AP1988+5,$AQ1988+20)))&gt;=1,0,INDIRECT(ADDRESS(($AO1988-1)*3+$AP1988+5,$AQ1988+20)))))</f>
        <v>0</v>
      </c>
      <c r="AU1988" s="304">
        <f ca="1">COUNTIF(INDIRECT("U"&amp;(ROW()+12*(($AO1988-1)*3+$AP1988)-ROW())/12+5):INDIRECT("AF"&amp;(ROW()+12*(($AO1988-1)*3+$AP1988)-ROW())/12+5),AT1988)</f>
        <v>0</v>
      </c>
      <c r="AV1988" s="304">
        <f ca="1">IF(AND(AR1988+AT1988&gt;0,AS1988+AU1988&gt;0),COUNTIF(AV$6:AV1987,"&gt;0")+1,0)</f>
        <v>0</v>
      </c>
    </row>
    <row r="1989" spans="41:48" x14ac:dyDescent="0.15">
      <c r="AO1989" s="304">
        <v>56</v>
      </c>
      <c r="AP1989" s="304">
        <v>1</v>
      </c>
      <c r="AQ1989" s="304">
        <v>4</v>
      </c>
      <c r="AR1989" s="306">
        <f ca="1">IF($AQ1989=1,IF(INDIRECT(ADDRESS(($AO1989-1)*3+$AP1989+5,$AQ1989+7))="",0,INDIRECT(ADDRESS(($AO1989-1)*3+$AP1989+5,$AQ1989+7))),IF(INDIRECT(ADDRESS(($AO1989-1)*3+$AP1989+5,$AQ1989+7))="",0,IF(COUNTIF(INDIRECT(ADDRESS(($AO1989-1)*36+($AP1989-1)*12+6,COLUMN())):INDIRECT(ADDRESS(($AO1989-1)*36+($AP1989-1)*12+$AQ1989+4,COLUMN())),INDIRECT(ADDRESS(($AO1989-1)*3+$AP1989+5,$AQ1989+7)))&gt;=1,0,INDIRECT(ADDRESS(($AO1989-1)*3+$AP1989+5,$AQ1989+7)))))</f>
        <v>0</v>
      </c>
      <c r="AS1989" s="304">
        <f ca="1">COUNTIF(INDIRECT("H"&amp;(ROW()+12*(($AO1989-1)*3+$AP1989)-ROW())/12+5):INDIRECT("S"&amp;(ROW()+12*(($AO1989-1)*3+$AP1989)-ROW())/12+5),AR1989)</f>
        <v>0</v>
      </c>
      <c r="AT1989" s="306">
        <f ca="1">IF($AQ1989=1,IF(INDIRECT(ADDRESS(($AO1989-1)*3+$AP1989+5,$AQ1989+20))="",0,INDIRECT(ADDRESS(($AO1989-1)*3+$AP1989+5,$AQ1989+20))),IF(INDIRECT(ADDRESS(($AO1989-1)*3+$AP1989+5,$AQ1989+20))="",0,IF(COUNTIF(INDIRECT(ADDRESS(($AO1989-1)*36+($AP1989-1)*12+6,COLUMN())):INDIRECT(ADDRESS(($AO1989-1)*36+($AP1989-1)*12+$AQ1989+4,COLUMN())),INDIRECT(ADDRESS(($AO1989-1)*3+$AP1989+5,$AQ1989+20)))&gt;=1,0,INDIRECT(ADDRESS(($AO1989-1)*3+$AP1989+5,$AQ1989+20)))))</f>
        <v>0</v>
      </c>
      <c r="AU1989" s="304">
        <f ca="1">COUNTIF(INDIRECT("U"&amp;(ROW()+12*(($AO1989-1)*3+$AP1989)-ROW())/12+5):INDIRECT("AF"&amp;(ROW()+12*(($AO1989-1)*3+$AP1989)-ROW())/12+5),AT1989)</f>
        <v>0</v>
      </c>
      <c r="AV1989" s="304">
        <f ca="1">IF(AND(AR1989+AT1989&gt;0,AS1989+AU1989&gt;0),COUNTIF(AV$6:AV1988,"&gt;0")+1,0)</f>
        <v>0</v>
      </c>
    </row>
    <row r="1990" spans="41:48" x14ac:dyDescent="0.15">
      <c r="AO1990" s="304">
        <v>56</v>
      </c>
      <c r="AP1990" s="304">
        <v>1</v>
      </c>
      <c r="AQ1990" s="304">
        <v>5</v>
      </c>
      <c r="AR1990" s="306">
        <f ca="1">IF($AQ1990=1,IF(INDIRECT(ADDRESS(($AO1990-1)*3+$AP1990+5,$AQ1990+7))="",0,INDIRECT(ADDRESS(($AO1990-1)*3+$AP1990+5,$AQ1990+7))),IF(INDIRECT(ADDRESS(($AO1990-1)*3+$AP1990+5,$AQ1990+7))="",0,IF(COUNTIF(INDIRECT(ADDRESS(($AO1990-1)*36+($AP1990-1)*12+6,COLUMN())):INDIRECT(ADDRESS(($AO1990-1)*36+($AP1990-1)*12+$AQ1990+4,COLUMN())),INDIRECT(ADDRESS(($AO1990-1)*3+$AP1990+5,$AQ1990+7)))&gt;=1,0,INDIRECT(ADDRESS(($AO1990-1)*3+$AP1990+5,$AQ1990+7)))))</f>
        <v>0</v>
      </c>
      <c r="AS1990" s="304">
        <f ca="1">COUNTIF(INDIRECT("H"&amp;(ROW()+12*(($AO1990-1)*3+$AP1990)-ROW())/12+5):INDIRECT("S"&amp;(ROW()+12*(($AO1990-1)*3+$AP1990)-ROW())/12+5),AR1990)</f>
        <v>0</v>
      </c>
      <c r="AT1990" s="306">
        <f ca="1">IF($AQ1990=1,IF(INDIRECT(ADDRESS(($AO1990-1)*3+$AP1990+5,$AQ1990+20))="",0,INDIRECT(ADDRESS(($AO1990-1)*3+$AP1990+5,$AQ1990+20))),IF(INDIRECT(ADDRESS(($AO1990-1)*3+$AP1990+5,$AQ1990+20))="",0,IF(COUNTIF(INDIRECT(ADDRESS(($AO1990-1)*36+($AP1990-1)*12+6,COLUMN())):INDIRECT(ADDRESS(($AO1990-1)*36+($AP1990-1)*12+$AQ1990+4,COLUMN())),INDIRECT(ADDRESS(($AO1990-1)*3+$AP1990+5,$AQ1990+20)))&gt;=1,0,INDIRECT(ADDRESS(($AO1990-1)*3+$AP1990+5,$AQ1990+20)))))</f>
        <v>0</v>
      </c>
      <c r="AU1990" s="304">
        <f ca="1">COUNTIF(INDIRECT("U"&amp;(ROW()+12*(($AO1990-1)*3+$AP1990)-ROW())/12+5):INDIRECT("AF"&amp;(ROW()+12*(($AO1990-1)*3+$AP1990)-ROW())/12+5),AT1990)</f>
        <v>0</v>
      </c>
      <c r="AV1990" s="304">
        <f ca="1">IF(AND(AR1990+AT1990&gt;0,AS1990+AU1990&gt;0),COUNTIF(AV$6:AV1989,"&gt;0")+1,0)</f>
        <v>0</v>
      </c>
    </row>
    <row r="1991" spans="41:48" x14ac:dyDescent="0.15">
      <c r="AO1991" s="304">
        <v>56</v>
      </c>
      <c r="AP1991" s="304">
        <v>1</v>
      </c>
      <c r="AQ1991" s="304">
        <v>6</v>
      </c>
      <c r="AR1991" s="306">
        <f ca="1">IF($AQ1991=1,IF(INDIRECT(ADDRESS(($AO1991-1)*3+$AP1991+5,$AQ1991+7))="",0,INDIRECT(ADDRESS(($AO1991-1)*3+$AP1991+5,$AQ1991+7))),IF(INDIRECT(ADDRESS(($AO1991-1)*3+$AP1991+5,$AQ1991+7))="",0,IF(COUNTIF(INDIRECT(ADDRESS(($AO1991-1)*36+($AP1991-1)*12+6,COLUMN())):INDIRECT(ADDRESS(($AO1991-1)*36+($AP1991-1)*12+$AQ1991+4,COLUMN())),INDIRECT(ADDRESS(($AO1991-1)*3+$AP1991+5,$AQ1991+7)))&gt;=1,0,INDIRECT(ADDRESS(($AO1991-1)*3+$AP1991+5,$AQ1991+7)))))</f>
        <v>0</v>
      </c>
      <c r="AS1991" s="304">
        <f ca="1">COUNTIF(INDIRECT("H"&amp;(ROW()+12*(($AO1991-1)*3+$AP1991)-ROW())/12+5):INDIRECT("S"&amp;(ROW()+12*(($AO1991-1)*3+$AP1991)-ROW())/12+5),AR1991)</f>
        <v>0</v>
      </c>
      <c r="AT1991" s="306">
        <f ca="1">IF($AQ1991=1,IF(INDIRECT(ADDRESS(($AO1991-1)*3+$AP1991+5,$AQ1991+20))="",0,INDIRECT(ADDRESS(($AO1991-1)*3+$AP1991+5,$AQ1991+20))),IF(INDIRECT(ADDRESS(($AO1991-1)*3+$AP1991+5,$AQ1991+20))="",0,IF(COUNTIF(INDIRECT(ADDRESS(($AO1991-1)*36+($AP1991-1)*12+6,COLUMN())):INDIRECT(ADDRESS(($AO1991-1)*36+($AP1991-1)*12+$AQ1991+4,COLUMN())),INDIRECT(ADDRESS(($AO1991-1)*3+$AP1991+5,$AQ1991+20)))&gt;=1,0,INDIRECT(ADDRESS(($AO1991-1)*3+$AP1991+5,$AQ1991+20)))))</f>
        <v>0</v>
      </c>
      <c r="AU1991" s="304">
        <f ca="1">COUNTIF(INDIRECT("U"&amp;(ROW()+12*(($AO1991-1)*3+$AP1991)-ROW())/12+5):INDIRECT("AF"&amp;(ROW()+12*(($AO1991-1)*3+$AP1991)-ROW())/12+5),AT1991)</f>
        <v>0</v>
      </c>
      <c r="AV1991" s="304">
        <f ca="1">IF(AND(AR1991+AT1991&gt;0,AS1991+AU1991&gt;0),COUNTIF(AV$6:AV1990,"&gt;0")+1,0)</f>
        <v>0</v>
      </c>
    </row>
    <row r="1992" spans="41:48" x14ac:dyDescent="0.15">
      <c r="AO1992" s="304">
        <v>56</v>
      </c>
      <c r="AP1992" s="304">
        <v>1</v>
      </c>
      <c r="AQ1992" s="304">
        <v>7</v>
      </c>
      <c r="AR1992" s="306">
        <f ca="1">IF($AQ1992=1,IF(INDIRECT(ADDRESS(($AO1992-1)*3+$AP1992+5,$AQ1992+7))="",0,INDIRECT(ADDRESS(($AO1992-1)*3+$AP1992+5,$AQ1992+7))),IF(INDIRECT(ADDRESS(($AO1992-1)*3+$AP1992+5,$AQ1992+7))="",0,IF(COUNTIF(INDIRECT(ADDRESS(($AO1992-1)*36+($AP1992-1)*12+6,COLUMN())):INDIRECT(ADDRESS(($AO1992-1)*36+($AP1992-1)*12+$AQ1992+4,COLUMN())),INDIRECT(ADDRESS(($AO1992-1)*3+$AP1992+5,$AQ1992+7)))&gt;=1,0,INDIRECT(ADDRESS(($AO1992-1)*3+$AP1992+5,$AQ1992+7)))))</f>
        <v>0</v>
      </c>
      <c r="AS1992" s="304">
        <f ca="1">COUNTIF(INDIRECT("H"&amp;(ROW()+12*(($AO1992-1)*3+$AP1992)-ROW())/12+5):INDIRECT("S"&amp;(ROW()+12*(($AO1992-1)*3+$AP1992)-ROW())/12+5),AR1992)</f>
        <v>0</v>
      </c>
      <c r="AT1992" s="306">
        <f ca="1">IF($AQ1992=1,IF(INDIRECT(ADDRESS(($AO1992-1)*3+$AP1992+5,$AQ1992+20))="",0,INDIRECT(ADDRESS(($AO1992-1)*3+$AP1992+5,$AQ1992+20))),IF(INDIRECT(ADDRESS(($AO1992-1)*3+$AP1992+5,$AQ1992+20))="",0,IF(COUNTIF(INDIRECT(ADDRESS(($AO1992-1)*36+($AP1992-1)*12+6,COLUMN())):INDIRECT(ADDRESS(($AO1992-1)*36+($AP1992-1)*12+$AQ1992+4,COLUMN())),INDIRECT(ADDRESS(($AO1992-1)*3+$AP1992+5,$AQ1992+20)))&gt;=1,0,INDIRECT(ADDRESS(($AO1992-1)*3+$AP1992+5,$AQ1992+20)))))</f>
        <v>0</v>
      </c>
      <c r="AU1992" s="304">
        <f ca="1">COUNTIF(INDIRECT("U"&amp;(ROW()+12*(($AO1992-1)*3+$AP1992)-ROW())/12+5):INDIRECT("AF"&amp;(ROW()+12*(($AO1992-1)*3+$AP1992)-ROW())/12+5),AT1992)</f>
        <v>0</v>
      </c>
      <c r="AV1992" s="304">
        <f ca="1">IF(AND(AR1992+AT1992&gt;0,AS1992+AU1992&gt;0),COUNTIF(AV$6:AV1991,"&gt;0")+1,0)</f>
        <v>0</v>
      </c>
    </row>
    <row r="1993" spans="41:48" x14ac:dyDescent="0.15">
      <c r="AO1993" s="304">
        <v>56</v>
      </c>
      <c r="AP1993" s="304">
        <v>1</v>
      </c>
      <c r="AQ1993" s="304">
        <v>8</v>
      </c>
      <c r="AR1993" s="306">
        <f ca="1">IF($AQ1993=1,IF(INDIRECT(ADDRESS(($AO1993-1)*3+$AP1993+5,$AQ1993+7))="",0,INDIRECT(ADDRESS(($AO1993-1)*3+$AP1993+5,$AQ1993+7))),IF(INDIRECT(ADDRESS(($AO1993-1)*3+$AP1993+5,$AQ1993+7))="",0,IF(COUNTIF(INDIRECT(ADDRESS(($AO1993-1)*36+($AP1993-1)*12+6,COLUMN())):INDIRECT(ADDRESS(($AO1993-1)*36+($AP1993-1)*12+$AQ1993+4,COLUMN())),INDIRECT(ADDRESS(($AO1993-1)*3+$AP1993+5,$AQ1993+7)))&gt;=1,0,INDIRECT(ADDRESS(($AO1993-1)*3+$AP1993+5,$AQ1993+7)))))</f>
        <v>0</v>
      </c>
      <c r="AS1993" s="304">
        <f ca="1">COUNTIF(INDIRECT("H"&amp;(ROW()+12*(($AO1993-1)*3+$AP1993)-ROW())/12+5):INDIRECT("S"&amp;(ROW()+12*(($AO1993-1)*3+$AP1993)-ROW())/12+5),AR1993)</f>
        <v>0</v>
      </c>
      <c r="AT1993" s="306">
        <f ca="1">IF($AQ1993=1,IF(INDIRECT(ADDRESS(($AO1993-1)*3+$AP1993+5,$AQ1993+20))="",0,INDIRECT(ADDRESS(($AO1993-1)*3+$AP1993+5,$AQ1993+20))),IF(INDIRECT(ADDRESS(($AO1993-1)*3+$AP1993+5,$AQ1993+20))="",0,IF(COUNTIF(INDIRECT(ADDRESS(($AO1993-1)*36+($AP1993-1)*12+6,COLUMN())):INDIRECT(ADDRESS(($AO1993-1)*36+($AP1993-1)*12+$AQ1993+4,COLUMN())),INDIRECT(ADDRESS(($AO1993-1)*3+$AP1993+5,$AQ1993+20)))&gt;=1,0,INDIRECT(ADDRESS(($AO1993-1)*3+$AP1993+5,$AQ1993+20)))))</f>
        <v>0</v>
      </c>
      <c r="AU1993" s="304">
        <f ca="1">COUNTIF(INDIRECT("U"&amp;(ROW()+12*(($AO1993-1)*3+$AP1993)-ROW())/12+5):INDIRECT("AF"&amp;(ROW()+12*(($AO1993-1)*3+$AP1993)-ROW())/12+5),AT1993)</f>
        <v>0</v>
      </c>
      <c r="AV1993" s="304">
        <f ca="1">IF(AND(AR1993+AT1993&gt;0,AS1993+AU1993&gt;0),COUNTIF(AV$6:AV1992,"&gt;0")+1,0)</f>
        <v>0</v>
      </c>
    </row>
    <row r="1994" spans="41:48" x14ac:dyDescent="0.15">
      <c r="AO1994" s="304">
        <v>56</v>
      </c>
      <c r="AP1994" s="304">
        <v>1</v>
      </c>
      <c r="AQ1994" s="304">
        <v>9</v>
      </c>
      <c r="AR1994" s="306">
        <f ca="1">IF($AQ1994=1,IF(INDIRECT(ADDRESS(($AO1994-1)*3+$AP1994+5,$AQ1994+7))="",0,INDIRECT(ADDRESS(($AO1994-1)*3+$AP1994+5,$AQ1994+7))),IF(INDIRECT(ADDRESS(($AO1994-1)*3+$AP1994+5,$AQ1994+7))="",0,IF(COUNTIF(INDIRECT(ADDRESS(($AO1994-1)*36+($AP1994-1)*12+6,COLUMN())):INDIRECT(ADDRESS(($AO1994-1)*36+($AP1994-1)*12+$AQ1994+4,COLUMN())),INDIRECT(ADDRESS(($AO1994-1)*3+$AP1994+5,$AQ1994+7)))&gt;=1,0,INDIRECT(ADDRESS(($AO1994-1)*3+$AP1994+5,$AQ1994+7)))))</f>
        <v>0</v>
      </c>
      <c r="AS1994" s="304">
        <f ca="1">COUNTIF(INDIRECT("H"&amp;(ROW()+12*(($AO1994-1)*3+$AP1994)-ROW())/12+5):INDIRECT("S"&amp;(ROW()+12*(($AO1994-1)*3+$AP1994)-ROW())/12+5),AR1994)</f>
        <v>0</v>
      </c>
      <c r="AT1994" s="306">
        <f ca="1">IF($AQ1994=1,IF(INDIRECT(ADDRESS(($AO1994-1)*3+$AP1994+5,$AQ1994+20))="",0,INDIRECT(ADDRESS(($AO1994-1)*3+$AP1994+5,$AQ1994+20))),IF(INDIRECT(ADDRESS(($AO1994-1)*3+$AP1994+5,$AQ1994+20))="",0,IF(COUNTIF(INDIRECT(ADDRESS(($AO1994-1)*36+($AP1994-1)*12+6,COLUMN())):INDIRECT(ADDRESS(($AO1994-1)*36+($AP1994-1)*12+$AQ1994+4,COLUMN())),INDIRECT(ADDRESS(($AO1994-1)*3+$AP1994+5,$AQ1994+20)))&gt;=1,0,INDIRECT(ADDRESS(($AO1994-1)*3+$AP1994+5,$AQ1994+20)))))</f>
        <v>0</v>
      </c>
      <c r="AU1994" s="304">
        <f ca="1">COUNTIF(INDIRECT("U"&amp;(ROW()+12*(($AO1994-1)*3+$AP1994)-ROW())/12+5):INDIRECT("AF"&amp;(ROW()+12*(($AO1994-1)*3+$AP1994)-ROW())/12+5),AT1994)</f>
        <v>0</v>
      </c>
      <c r="AV1994" s="304">
        <f ca="1">IF(AND(AR1994+AT1994&gt;0,AS1994+AU1994&gt;0),COUNTIF(AV$6:AV1993,"&gt;0")+1,0)</f>
        <v>0</v>
      </c>
    </row>
    <row r="1995" spans="41:48" x14ac:dyDescent="0.15">
      <c r="AO1995" s="304">
        <v>56</v>
      </c>
      <c r="AP1995" s="304">
        <v>1</v>
      </c>
      <c r="AQ1995" s="304">
        <v>10</v>
      </c>
      <c r="AR1995" s="306">
        <f ca="1">IF($AQ1995=1,IF(INDIRECT(ADDRESS(($AO1995-1)*3+$AP1995+5,$AQ1995+7))="",0,INDIRECT(ADDRESS(($AO1995-1)*3+$AP1995+5,$AQ1995+7))),IF(INDIRECT(ADDRESS(($AO1995-1)*3+$AP1995+5,$AQ1995+7))="",0,IF(COUNTIF(INDIRECT(ADDRESS(($AO1995-1)*36+($AP1995-1)*12+6,COLUMN())):INDIRECT(ADDRESS(($AO1995-1)*36+($AP1995-1)*12+$AQ1995+4,COLUMN())),INDIRECT(ADDRESS(($AO1995-1)*3+$AP1995+5,$AQ1995+7)))&gt;=1,0,INDIRECT(ADDRESS(($AO1995-1)*3+$AP1995+5,$AQ1995+7)))))</f>
        <v>0</v>
      </c>
      <c r="AS1995" s="304">
        <f ca="1">COUNTIF(INDIRECT("H"&amp;(ROW()+12*(($AO1995-1)*3+$AP1995)-ROW())/12+5):INDIRECT("S"&amp;(ROW()+12*(($AO1995-1)*3+$AP1995)-ROW())/12+5),AR1995)</f>
        <v>0</v>
      </c>
      <c r="AT1995" s="306">
        <f ca="1">IF($AQ1995=1,IF(INDIRECT(ADDRESS(($AO1995-1)*3+$AP1995+5,$AQ1995+20))="",0,INDIRECT(ADDRESS(($AO1995-1)*3+$AP1995+5,$AQ1995+20))),IF(INDIRECT(ADDRESS(($AO1995-1)*3+$AP1995+5,$AQ1995+20))="",0,IF(COUNTIF(INDIRECT(ADDRESS(($AO1995-1)*36+($AP1995-1)*12+6,COLUMN())):INDIRECT(ADDRESS(($AO1995-1)*36+($AP1995-1)*12+$AQ1995+4,COLUMN())),INDIRECT(ADDRESS(($AO1995-1)*3+$AP1995+5,$AQ1995+20)))&gt;=1,0,INDIRECT(ADDRESS(($AO1995-1)*3+$AP1995+5,$AQ1995+20)))))</f>
        <v>0</v>
      </c>
      <c r="AU1995" s="304">
        <f ca="1">COUNTIF(INDIRECT("U"&amp;(ROW()+12*(($AO1995-1)*3+$AP1995)-ROW())/12+5):INDIRECT("AF"&amp;(ROW()+12*(($AO1995-1)*3+$AP1995)-ROW())/12+5),AT1995)</f>
        <v>0</v>
      </c>
      <c r="AV1995" s="304">
        <f ca="1">IF(AND(AR1995+AT1995&gt;0,AS1995+AU1995&gt;0),COUNTIF(AV$6:AV1994,"&gt;0")+1,0)</f>
        <v>0</v>
      </c>
    </row>
    <row r="1996" spans="41:48" x14ac:dyDescent="0.15">
      <c r="AO1996" s="304">
        <v>56</v>
      </c>
      <c r="AP1996" s="304">
        <v>1</v>
      </c>
      <c r="AQ1996" s="304">
        <v>11</v>
      </c>
      <c r="AR1996" s="306">
        <f ca="1">IF($AQ1996=1,IF(INDIRECT(ADDRESS(($AO1996-1)*3+$AP1996+5,$AQ1996+7))="",0,INDIRECT(ADDRESS(($AO1996-1)*3+$AP1996+5,$AQ1996+7))),IF(INDIRECT(ADDRESS(($AO1996-1)*3+$AP1996+5,$AQ1996+7))="",0,IF(COUNTIF(INDIRECT(ADDRESS(($AO1996-1)*36+($AP1996-1)*12+6,COLUMN())):INDIRECT(ADDRESS(($AO1996-1)*36+($AP1996-1)*12+$AQ1996+4,COLUMN())),INDIRECT(ADDRESS(($AO1996-1)*3+$AP1996+5,$AQ1996+7)))&gt;=1,0,INDIRECT(ADDRESS(($AO1996-1)*3+$AP1996+5,$AQ1996+7)))))</f>
        <v>0</v>
      </c>
      <c r="AS1996" s="304">
        <f ca="1">COUNTIF(INDIRECT("H"&amp;(ROW()+12*(($AO1996-1)*3+$AP1996)-ROW())/12+5):INDIRECT("S"&amp;(ROW()+12*(($AO1996-1)*3+$AP1996)-ROW())/12+5),AR1996)</f>
        <v>0</v>
      </c>
      <c r="AT1996" s="306">
        <f ca="1">IF($AQ1996=1,IF(INDIRECT(ADDRESS(($AO1996-1)*3+$AP1996+5,$AQ1996+20))="",0,INDIRECT(ADDRESS(($AO1996-1)*3+$AP1996+5,$AQ1996+20))),IF(INDIRECT(ADDRESS(($AO1996-1)*3+$AP1996+5,$AQ1996+20))="",0,IF(COUNTIF(INDIRECT(ADDRESS(($AO1996-1)*36+($AP1996-1)*12+6,COLUMN())):INDIRECT(ADDRESS(($AO1996-1)*36+($AP1996-1)*12+$AQ1996+4,COLUMN())),INDIRECT(ADDRESS(($AO1996-1)*3+$AP1996+5,$AQ1996+20)))&gt;=1,0,INDIRECT(ADDRESS(($AO1996-1)*3+$AP1996+5,$AQ1996+20)))))</f>
        <v>0</v>
      </c>
      <c r="AU1996" s="304">
        <f ca="1">COUNTIF(INDIRECT("U"&amp;(ROW()+12*(($AO1996-1)*3+$AP1996)-ROW())/12+5):INDIRECT("AF"&amp;(ROW()+12*(($AO1996-1)*3+$AP1996)-ROW())/12+5),AT1996)</f>
        <v>0</v>
      </c>
      <c r="AV1996" s="304">
        <f ca="1">IF(AND(AR1996+AT1996&gt;0,AS1996+AU1996&gt;0),COUNTIF(AV$6:AV1995,"&gt;0")+1,0)</f>
        <v>0</v>
      </c>
    </row>
    <row r="1997" spans="41:48" x14ac:dyDescent="0.15">
      <c r="AO1997" s="304">
        <v>56</v>
      </c>
      <c r="AP1997" s="304">
        <v>1</v>
      </c>
      <c r="AQ1997" s="304">
        <v>12</v>
      </c>
      <c r="AR1997" s="306">
        <f ca="1">IF($AQ1997=1,IF(INDIRECT(ADDRESS(($AO1997-1)*3+$AP1997+5,$AQ1997+7))="",0,INDIRECT(ADDRESS(($AO1997-1)*3+$AP1997+5,$AQ1997+7))),IF(INDIRECT(ADDRESS(($AO1997-1)*3+$AP1997+5,$AQ1997+7))="",0,IF(COUNTIF(INDIRECT(ADDRESS(($AO1997-1)*36+($AP1997-1)*12+6,COLUMN())):INDIRECT(ADDRESS(($AO1997-1)*36+($AP1997-1)*12+$AQ1997+4,COLUMN())),INDIRECT(ADDRESS(($AO1997-1)*3+$AP1997+5,$AQ1997+7)))&gt;=1,0,INDIRECT(ADDRESS(($AO1997-1)*3+$AP1997+5,$AQ1997+7)))))</f>
        <v>0</v>
      </c>
      <c r="AS1997" s="304">
        <f ca="1">COUNTIF(INDIRECT("H"&amp;(ROW()+12*(($AO1997-1)*3+$AP1997)-ROW())/12+5):INDIRECT("S"&amp;(ROW()+12*(($AO1997-1)*3+$AP1997)-ROW())/12+5),AR1997)</f>
        <v>0</v>
      </c>
      <c r="AT1997" s="306">
        <f ca="1">IF($AQ1997=1,IF(INDIRECT(ADDRESS(($AO1997-1)*3+$AP1997+5,$AQ1997+20))="",0,INDIRECT(ADDRESS(($AO1997-1)*3+$AP1997+5,$AQ1997+20))),IF(INDIRECT(ADDRESS(($AO1997-1)*3+$AP1997+5,$AQ1997+20))="",0,IF(COUNTIF(INDIRECT(ADDRESS(($AO1997-1)*36+($AP1997-1)*12+6,COLUMN())):INDIRECT(ADDRESS(($AO1997-1)*36+($AP1997-1)*12+$AQ1997+4,COLUMN())),INDIRECT(ADDRESS(($AO1997-1)*3+$AP1997+5,$AQ1997+20)))&gt;=1,0,INDIRECT(ADDRESS(($AO1997-1)*3+$AP1997+5,$AQ1997+20)))))</f>
        <v>0</v>
      </c>
      <c r="AU1997" s="304">
        <f ca="1">COUNTIF(INDIRECT("U"&amp;(ROW()+12*(($AO1997-1)*3+$AP1997)-ROW())/12+5):INDIRECT("AF"&amp;(ROW()+12*(($AO1997-1)*3+$AP1997)-ROW())/12+5),AT1997)</f>
        <v>0</v>
      </c>
      <c r="AV1997" s="304">
        <f ca="1">IF(AND(AR1997+AT1997&gt;0,AS1997+AU1997&gt;0),COUNTIF(AV$6:AV1996,"&gt;0")+1,0)</f>
        <v>0</v>
      </c>
    </row>
    <row r="1998" spans="41:48" x14ac:dyDescent="0.15">
      <c r="AO1998" s="304">
        <v>56</v>
      </c>
      <c r="AP1998" s="304">
        <v>2</v>
      </c>
      <c r="AQ1998" s="304">
        <v>1</v>
      </c>
      <c r="AR1998" s="306">
        <f ca="1">IF($AQ1998=1,IF(INDIRECT(ADDRESS(($AO1998-1)*3+$AP1998+5,$AQ1998+7))="",0,INDIRECT(ADDRESS(($AO1998-1)*3+$AP1998+5,$AQ1998+7))),IF(INDIRECT(ADDRESS(($AO1998-1)*3+$AP1998+5,$AQ1998+7))="",0,IF(COUNTIF(INDIRECT(ADDRESS(($AO1998-1)*36+($AP1998-1)*12+6,COLUMN())):INDIRECT(ADDRESS(($AO1998-1)*36+($AP1998-1)*12+$AQ1998+4,COLUMN())),INDIRECT(ADDRESS(($AO1998-1)*3+$AP1998+5,$AQ1998+7)))&gt;=1,0,INDIRECT(ADDRESS(($AO1998-1)*3+$AP1998+5,$AQ1998+7)))))</f>
        <v>0</v>
      </c>
      <c r="AS1998" s="304">
        <f ca="1">COUNTIF(INDIRECT("H"&amp;(ROW()+12*(($AO1998-1)*3+$AP1998)-ROW())/12+5):INDIRECT("S"&amp;(ROW()+12*(($AO1998-1)*3+$AP1998)-ROW())/12+5),AR1998)</f>
        <v>0</v>
      </c>
      <c r="AT1998" s="306">
        <f ca="1">IF($AQ1998=1,IF(INDIRECT(ADDRESS(($AO1998-1)*3+$AP1998+5,$AQ1998+20))="",0,INDIRECT(ADDRESS(($AO1998-1)*3+$AP1998+5,$AQ1998+20))),IF(INDIRECT(ADDRESS(($AO1998-1)*3+$AP1998+5,$AQ1998+20))="",0,IF(COUNTIF(INDIRECT(ADDRESS(($AO1998-1)*36+($AP1998-1)*12+6,COLUMN())):INDIRECT(ADDRESS(($AO1998-1)*36+($AP1998-1)*12+$AQ1998+4,COLUMN())),INDIRECT(ADDRESS(($AO1998-1)*3+$AP1998+5,$AQ1998+20)))&gt;=1,0,INDIRECT(ADDRESS(($AO1998-1)*3+$AP1998+5,$AQ1998+20)))))</f>
        <v>0</v>
      </c>
      <c r="AU1998" s="304">
        <f ca="1">COUNTIF(INDIRECT("U"&amp;(ROW()+12*(($AO1998-1)*3+$AP1998)-ROW())/12+5):INDIRECT("AF"&amp;(ROW()+12*(($AO1998-1)*3+$AP1998)-ROW())/12+5),AT1998)</f>
        <v>0</v>
      </c>
      <c r="AV1998" s="304">
        <f ca="1">IF(AND(AR1998+AT1998&gt;0,AS1998+AU1998&gt;0),COUNTIF(AV$6:AV1997,"&gt;0")+1,0)</f>
        <v>0</v>
      </c>
    </row>
    <row r="1999" spans="41:48" x14ac:dyDescent="0.15">
      <c r="AO1999" s="304">
        <v>56</v>
      </c>
      <c r="AP1999" s="304">
        <v>2</v>
      </c>
      <c r="AQ1999" s="304">
        <v>2</v>
      </c>
      <c r="AR1999" s="306">
        <f ca="1">IF($AQ1999=1,IF(INDIRECT(ADDRESS(($AO1999-1)*3+$AP1999+5,$AQ1999+7))="",0,INDIRECT(ADDRESS(($AO1999-1)*3+$AP1999+5,$AQ1999+7))),IF(INDIRECT(ADDRESS(($AO1999-1)*3+$AP1999+5,$AQ1999+7))="",0,IF(COUNTIF(INDIRECT(ADDRESS(($AO1999-1)*36+($AP1999-1)*12+6,COLUMN())):INDIRECT(ADDRESS(($AO1999-1)*36+($AP1999-1)*12+$AQ1999+4,COLUMN())),INDIRECT(ADDRESS(($AO1999-1)*3+$AP1999+5,$AQ1999+7)))&gt;=1,0,INDIRECT(ADDRESS(($AO1999-1)*3+$AP1999+5,$AQ1999+7)))))</f>
        <v>0</v>
      </c>
      <c r="AS1999" s="304">
        <f ca="1">COUNTIF(INDIRECT("H"&amp;(ROW()+12*(($AO1999-1)*3+$AP1999)-ROW())/12+5):INDIRECT("S"&amp;(ROW()+12*(($AO1999-1)*3+$AP1999)-ROW())/12+5),AR1999)</f>
        <v>0</v>
      </c>
      <c r="AT1999" s="306">
        <f ca="1">IF($AQ1999=1,IF(INDIRECT(ADDRESS(($AO1999-1)*3+$AP1999+5,$AQ1999+20))="",0,INDIRECT(ADDRESS(($AO1999-1)*3+$AP1999+5,$AQ1999+20))),IF(INDIRECT(ADDRESS(($AO1999-1)*3+$AP1999+5,$AQ1999+20))="",0,IF(COUNTIF(INDIRECT(ADDRESS(($AO1999-1)*36+($AP1999-1)*12+6,COLUMN())):INDIRECT(ADDRESS(($AO1999-1)*36+($AP1999-1)*12+$AQ1999+4,COLUMN())),INDIRECT(ADDRESS(($AO1999-1)*3+$AP1999+5,$AQ1999+20)))&gt;=1,0,INDIRECT(ADDRESS(($AO1999-1)*3+$AP1999+5,$AQ1999+20)))))</f>
        <v>0</v>
      </c>
      <c r="AU1999" s="304">
        <f ca="1">COUNTIF(INDIRECT("U"&amp;(ROW()+12*(($AO1999-1)*3+$AP1999)-ROW())/12+5):INDIRECT("AF"&amp;(ROW()+12*(($AO1999-1)*3+$AP1999)-ROW())/12+5),AT1999)</f>
        <v>0</v>
      </c>
      <c r="AV1999" s="304">
        <f ca="1">IF(AND(AR1999+AT1999&gt;0,AS1999+AU1999&gt;0),COUNTIF(AV$6:AV1998,"&gt;0")+1,0)</f>
        <v>0</v>
      </c>
    </row>
    <row r="2000" spans="41:48" x14ac:dyDescent="0.15">
      <c r="AO2000" s="304">
        <v>56</v>
      </c>
      <c r="AP2000" s="304">
        <v>2</v>
      </c>
      <c r="AQ2000" s="304">
        <v>3</v>
      </c>
      <c r="AR2000" s="306">
        <f ca="1">IF($AQ2000=1,IF(INDIRECT(ADDRESS(($AO2000-1)*3+$AP2000+5,$AQ2000+7))="",0,INDIRECT(ADDRESS(($AO2000-1)*3+$AP2000+5,$AQ2000+7))),IF(INDIRECT(ADDRESS(($AO2000-1)*3+$AP2000+5,$AQ2000+7))="",0,IF(COUNTIF(INDIRECT(ADDRESS(($AO2000-1)*36+($AP2000-1)*12+6,COLUMN())):INDIRECT(ADDRESS(($AO2000-1)*36+($AP2000-1)*12+$AQ2000+4,COLUMN())),INDIRECT(ADDRESS(($AO2000-1)*3+$AP2000+5,$AQ2000+7)))&gt;=1,0,INDIRECT(ADDRESS(($AO2000-1)*3+$AP2000+5,$AQ2000+7)))))</f>
        <v>0</v>
      </c>
      <c r="AS2000" s="304">
        <f ca="1">COUNTIF(INDIRECT("H"&amp;(ROW()+12*(($AO2000-1)*3+$AP2000)-ROW())/12+5):INDIRECT("S"&amp;(ROW()+12*(($AO2000-1)*3+$AP2000)-ROW())/12+5),AR2000)</f>
        <v>0</v>
      </c>
      <c r="AT2000" s="306">
        <f ca="1">IF($AQ2000=1,IF(INDIRECT(ADDRESS(($AO2000-1)*3+$AP2000+5,$AQ2000+20))="",0,INDIRECT(ADDRESS(($AO2000-1)*3+$AP2000+5,$AQ2000+20))),IF(INDIRECT(ADDRESS(($AO2000-1)*3+$AP2000+5,$AQ2000+20))="",0,IF(COUNTIF(INDIRECT(ADDRESS(($AO2000-1)*36+($AP2000-1)*12+6,COLUMN())):INDIRECT(ADDRESS(($AO2000-1)*36+($AP2000-1)*12+$AQ2000+4,COLUMN())),INDIRECT(ADDRESS(($AO2000-1)*3+$AP2000+5,$AQ2000+20)))&gt;=1,0,INDIRECT(ADDRESS(($AO2000-1)*3+$AP2000+5,$AQ2000+20)))))</f>
        <v>0</v>
      </c>
      <c r="AU2000" s="304">
        <f ca="1">COUNTIF(INDIRECT("U"&amp;(ROW()+12*(($AO2000-1)*3+$AP2000)-ROW())/12+5):INDIRECT("AF"&amp;(ROW()+12*(($AO2000-1)*3+$AP2000)-ROW())/12+5),AT2000)</f>
        <v>0</v>
      </c>
      <c r="AV2000" s="304">
        <f ca="1">IF(AND(AR2000+AT2000&gt;0,AS2000+AU2000&gt;0),COUNTIF(AV$6:AV1999,"&gt;0")+1,0)</f>
        <v>0</v>
      </c>
    </row>
    <row r="2001" spans="41:48" x14ac:dyDescent="0.15">
      <c r="AO2001" s="304">
        <v>56</v>
      </c>
      <c r="AP2001" s="304">
        <v>2</v>
      </c>
      <c r="AQ2001" s="304">
        <v>4</v>
      </c>
      <c r="AR2001" s="306">
        <f ca="1">IF($AQ2001=1,IF(INDIRECT(ADDRESS(($AO2001-1)*3+$AP2001+5,$AQ2001+7))="",0,INDIRECT(ADDRESS(($AO2001-1)*3+$AP2001+5,$AQ2001+7))),IF(INDIRECT(ADDRESS(($AO2001-1)*3+$AP2001+5,$AQ2001+7))="",0,IF(COUNTIF(INDIRECT(ADDRESS(($AO2001-1)*36+($AP2001-1)*12+6,COLUMN())):INDIRECT(ADDRESS(($AO2001-1)*36+($AP2001-1)*12+$AQ2001+4,COLUMN())),INDIRECT(ADDRESS(($AO2001-1)*3+$AP2001+5,$AQ2001+7)))&gt;=1,0,INDIRECT(ADDRESS(($AO2001-1)*3+$AP2001+5,$AQ2001+7)))))</f>
        <v>0</v>
      </c>
      <c r="AS2001" s="304">
        <f ca="1">COUNTIF(INDIRECT("H"&amp;(ROW()+12*(($AO2001-1)*3+$AP2001)-ROW())/12+5):INDIRECT("S"&amp;(ROW()+12*(($AO2001-1)*3+$AP2001)-ROW())/12+5),AR2001)</f>
        <v>0</v>
      </c>
      <c r="AT2001" s="306">
        <f ca="1">IF($AQ2001=1,IF(INDIRECT(ADDRESS(($AO2001-1)*3+$AP2001+5,$AQ2001+20))="",0,INDIRECT(ADDRESS(($AO2001-1)*3+$AP2001+5,$AQ2001+20))),IF(INDIRECT(ADDRESS(($AO2001-1)*3+$AP2001+5,$AQ2001+20))="",0,IF(COUNTIF(INDIRECT(ADDRESS(($AO2001-1)*36+($AP2001-1)*12+6,COLUMN())):INDIRECT(ADDRESS(($AO2001-1)*36+($AP2001-1)*12+$AQ2001+4,COLUMN())),INDIRECT(ADDRESS(($AO2001-1)*3+$AP2001+5,$AQ2001+20)))&gt;=1,0,INDIRECT(ADDRESS(($AO2001-1)*3+$AP2001+5,$AQ2001+20)))))</f>
        <v>0</v>
      </c>
      <c r="AU2001" s="304">
        <f ca="1">COUNTIF(INDIRECT("U"&amp;(ROW()+12*(($AO2001-1)*3+$AP2001)-ROW())/12+5):INDIRECT("AF"&amp;(ROW()+12*(($AO2001-1)*3+$AP2001)-ROW())/12+5),AT2001)</f>
        <v>0</v>
      </c>
      <c r="AV2001" s="304">
        <f ca="1">IF(AND(AR2001+AT2001&gt;0,AS2001+AU2001&gt;0),COUNTIF(AV$6:AV2000,"&gt;0")+1,0)</f>
        <v>0</v>
      </c>
    </row>
    <row r="2002" spans="41:48" x14ac:dyDescent="0.15">
      <c r="AO2002" s="304">
        <v>56</v>
      </c>
      <c r="AP2002" s="304">
        <v>2</v>
      </c>
      <c r="AQ2002" s="304">
        <v>5</v>
      </c>
      <c r="AR2002" s="306">
        <f ca="1">IF($AQ2002=1,IF(INDIRECT(ADDRESS(($AO2002-1)*3+$AP2002+5,$AQ2002+7))="",0,INDIRECT(ADDRESS(($AO2002-1)*3+$AP2002+5,$AQ2002+7))),IF(INDIRECT(ADDRESS(($AO2002-1)*3+$AP2002+5,$AQ2002+7))="",0,IF(COUNTIF(INDIRECT(ADDRESS(($AO2002-1)*36+($AP2002-1)*12+6,COLUMN())):INDIRECT(ADDRESS(($AO2002-1)*36+($AP2002-1)*12+$AQ2002+4,COLUMN())),INDIRECT(ADDRESS(($AO2002-1)*3+$AP2002+5,$AQ2002+7)))&gt;=1,0,INDIRECT(ADDRESS(($AO2002-1)*3+$AP2002+5,$AQ2002+7)))))</f>
        <v>0</v>
      </c>
      <c r="AS2002" s="304">
        <f ca="1">COUNTIF(INDIRECT("H"&amp;(ROW()+12*(($AO2002-1)*3+$AP2002)-ROW())/12+5):INDIRECT("S"&amp;(ROW()+12*(($AO2002-1)*3+$AP2002)-ROW())/12+5),AR2002)</f>
        <v>0</v>
      </c>
      <c r="AT2002" s="306">
        <f ca="1">IF($AQ2002=1,IF(INDIRECT(ADDRESS(($AO2002-1)*3+$AP2002+5,$AQ2002+20))="",0,INDIRECT(ADDRESS(($AO2002-1)*3+$AP2002+5,$AQ2002+20))),IF(INDIRECT(ADDRESS(($AO2002-1)*3+$AP2002+5,$AQ2002+20))="",0,IF(COUNTIF(INDIRECT(ADDRESS(($AO2002-1)*36+($AP2002-1)*12+6,COLUMN())):INDIRECT(ADDRESS(($AO2002-1)*36+($AP2002-1)*12+$AQ2002+4,COLUMN())),INDIRECT(ADDRESS(($AO2002-1)*3+$AP2002+5,$AQ2002+20)))&gt;=1,0,INDIRECT(ADDRESS(($AO2002-1)*3+$AP2002+5,$AQ2002+20)))))</f>
        <v>0</v>
      </c>
      <c r="AU2002" s="304">
        <f ca="1">COUNTIF(INDIRECT("U"&amp;(ROW()+12*(($AO2002-1)*3+$AP2002)-ROW())/12+5):INDIRECT("AF"&amp;(ROW()+12*(($AO2002-1)*3+$AP2002)-ROW())/12+5),AT2002)</f>
        <v>0</v>
      </c>
      <c r="AV2002" s="304">
        <f ca="1">IF(AND(AR2002+AT2002&gt;0,AS2002+AU2002&gt;0),COUNTIF(AV$6:AV2001,"&gt;0")+1,0)</f>
        <v>0</v>
      </c>
    </row>
    <row r="2003" spans="41:48" x14ac:dyDescent="0.15">
      <c r="AO2003" s="304">
        <v>56</v>
      </c>
      <c r="AP2003" s="304">
        <v>2</v>
      </c>
      <c r="AQ2003" s="304">
        <v>6</v>
      </c>
      <c r="AR2003" s="306">
        <f ca="1">IF($AQ2003=1,IF(INDIRECT(ADDRESS(($AO2003-1)*3+$AP2003+5,$AQ2003+7))="",0,INDIRECT(ADDRESS(($AO2003-1)*3+$AP2003+5,$AQ2003+7))),IF(INDIRECT(ADDRESS(($AO2003-1)*3+$AP2003+5,$AQ2003+7))="",0,IF(COUNTIF(INDIRECT(ADDRESS(($AO2003-1)*36+($AP2003-1)*12+6,COLUMN())):INDIRECT(ADDRESS(($AO2003-1)*36+($AP2003-1)*12+$AQ2003+4,COLUMN())),INDIRECT(ADDRESS(($AO2003-1)*3+$AP2003+5,$AQ2003+7)))&gt;=1,0,INDIRECT(ADDRESS(($AO2003-1)*3+$AP2003+5,$AQ2003+7)))))</f>
        <v>0</v>
      </c>
      <c r="AS2003" s="304">
        <f ca="1">COUNTIF(INDIRECT("H"&amp;(ROW()+12*(($AO2003-1)*3+$AP2003)-ROW())/12+5):INDIRECT("S"&amp;(ROW()+12*(($AO2003-1)*3+$AP2003)-ROW())/12+5),AR2003)</f>
        <v>0</v>
      </c>
      <c r="AT2003" s="306">
        <f ca="1">IF($AQ2003=1,IF(INDIRECT(ADDRESS(($AO2003-1)*3+$AP2003+5,$AQ2003+20))="",0,INDIRECT(ADDRESS(($AO2003-1)*3+$AP2003+5,$AQ2003+20))),IF(INDIRECT(ADDRESS(($AO2003-1)*3+$AP2003+5,$AQ2003+20))="",0,IF(COUNTIF(INDIRECT(ADDRESS(($AO2003-1)*36+($AP2003-1)*12+6,COLUMN())):INDIRECT(ADDRESS(($AO2003-1)*36+($AP2003-1)*12+$AQ2003+4,COLUMN())),INDIRECT(ADDRESS(($AO2003-1)*3+$AP2003+5,$AQ2003+20)))&gt;=1,0,INDIRECT(ADDRESS(($AO2003-1)*3+$AP2003+5,$AQ2003+20)))))</f>
        <v>0</v>
      </c>
      <c r="AU2003" s="304">
        <f ca="1">COUNTIF(INDIRECT("U"&amp;(ROW()+12*(($AO2003-1)*3+$AP2003)-ROW())/12+5):INDIRECT("AF"&amp;(ROW()+12*(($AO2003-1)*3+$AP2003)-ROW())/12+5),AT2003)</f>
        <v>0</v>
      </c>
      <c r="AV2003" s="304">
        <f ca="1">IF(AND(AR2003+AT2003&gt;0,AS2003+AU2003&gt;0),COUNTIF(AV$6:AV2002,"&gt;0")+1,0)</f>
        <v>0</v>
      </c>
    </row>
    <row r="2004" spans="41:48" x14ac:dyDescent="0.15">
      <c r="AO2004" s="304">
        <v>56</v>
      </c>
      <c r="AP2004" s="304">
        <v>2</v>
      </c>
      <c r="AQ2004" s="304">
        <v>7</v>
      </c>
      <c r="AR2004" s="306">
        <f ca="1">IF($AQ2004=1,IF(INDIRECT(ADDRESS(($AO2004-1)*3+$AP2004+5,$AQ2004+7))="",0,INDIRECT(ADDRESS(($AO2004-1)*3+$AP2004+5,$AQ2004+7))),IF(INDIRECT(ADDRESS(($AO2004-1)*3+$AP2004+5,$AQ2004+7))="",0,IF(COUNTIF(INDIRECT(ADDRESS(($AO2004-1)*36+($AP2004-1)*12+6,COLUMN())):INDIRECT(ADDRESS(($AO2004-1)*36+($AP2004-1)*12+$AQ2004+4,COLUMN())),INDIRECT(ADDRESS(($AO2004-1)*3+$AP2004+5,$AQ2004+7)))&gt;=1,0,INDIRECT(ADDRESS(($AO2004-1)*3+$AP2004+5,$AQ2004+7)))))</f>
        <v>0</v>
      </c>
      <c r="AS2004" s="304">
        <f ca="1">COUNTIF(INDIRECT("H"&amp;(ROW()+12*(($AO2004-1)*3+$AP2004)-ROW())/12+5):INDIRECT("S"&amp;(ROW()+12*(($AO2004-1)*3+$AP2004)-ROW())/12+5),AR2004)</f>
        <v>0</v>
      </c>
      <c r="AT2004" s="306">
        <f ca="1">IF($AQ2004=1,IF(INDIRECT(ADDRESS(($AO2004-1)*3+$AP2004+5,$AQ2004+20))="",0,INDIRECT(ADDRESS(($AO2004-1)*3+$AP2004+5,$AQ2004+20))),IF(INDIRECT(ADDRESS(($AO2004-1)*3+$AP2004+5,$AQ2004+20))="",0,IF(COUNTIF(INDIRECT(ADDRESS(($AO2004-1)*36+($AP2004-1)*12+6,COLUMN())):INDIRECT(ADDRESS(($AO2004-1)*36+($AP2004-1)*12+$AQ2004+4,COLUMN())),INDIRECT(ADDRESS(($AO2004-1)*3+$AP2004+5,$AQ2004+20)))&gt;=1,0,INDIRECT(ADDRESS(($AO2004-1)*3+$AP2004+5,$AQ2004+20)))))</f>
        <v>0</v>
      </c>
      <c r="AU2004" s="304">
        <f ca="1">COUNTIF(INDIRECT("U"&amp;(ROW()+12*(($AO2004-1)*3+$AP2004)-ROW())/12+5):INDIRECT("AF"&amp;(ROW()+12*(($AO2004-1)*3+$AP2004)-ROW())/12+5),AT2004)</f>
        <v>0</v>
      </c>
      <c r="AV2004" s="304">
        <f ca="1">IF(AND(AR2004+AT2004&gt;0,AS2004+AU2004&gt;0),COUNTIF(AV$6:AV2003,"&gt;0")+1,0)</f>
        <v>0</v>
      </c>
    </row>
    <row r="2005" spans="41:48" x14ac:dyDescent="0.15">
      <c r="AO2005" s="304">
        <v>56</v>
      </c>
      <c r="AP2005" s="304">
        <v>2</v>
      </c>
      <c r="AQ2005" s="304">
        <v>8</v>
      </c>
      <c r="AR2005" s="306">
        <f ca="1">IF($AQ2005=1,IF(INDIRECT(ADDRESS(($AO2005-1)*3+$AP2005+5,$AQ2005+7))="",0,INDIRECT(ADDRESS(($AO2005-1)*3+$AP2005+5,$AQ2005+7))),IF(INDIRECT(ADDRESS(($AO2005-1)*3+$AP2005+5,$AQ2005+7))="",0,IF(COUNTIF(INDIRECT(ADDRESS(($AO2005-1)*36+($AP2005-1)*12+6,COLUMN())):INDIRECT(ADDRESS(($AO2005-1)*36+($AP2005-1)*12+$AQ2005+4,COLUMN())),INDIRECT(ADDRESS(($AO2005-1)*3+$AP2005+5,$AQ2005+7)))&gt;=1,0,INDIRECT(ADDRESS(($AO2005-1)*3+$AP2005+5,$AQ2005+7)))))</f>
        <v>0</v>
      </c>
      <c r="AS2005" s="304">
        <f ca="1">COUNTIF(INDIRECT("H"&amp;(ROW()+12*(($AO2005-1)*3+$AP2005)-ROW())/12+5):INDIRECT("S"&amp;(ROW()+12*(($AO2005-1)*3+$AP2005)-ROW())/12+5),AR2005)</f>
        <v>0</v>
      </c>
      <c r="AT2005" s="306">
        <f ca="1">IF($AQ2005=1,IF(INDIRECT(ADDRESS(($AO2005-1)*3+$AP2005+5,$AQ2005+20))="",0,INDIRECT(ADDRESS(($AO2005-1)*3+$AP2005+5,$AQ2005+20))),IF(INDIRECT(ADDRESS(($AO2005-1)*3+$AP2005+5,$AQ2005+20))="",0,IF(COUNTIF(INDIRECT(ADDRESS(($AO2005-1)*36+($AP2005-1)*12+6,COLUMN())):INDIRECT(ADDRESS(($AO2005-1)*36+($AP2005-1)*12+$AQ2005+4,COLUMN())),INDIRECT(ADDRESS(($AO2005-1)*3+$AP2005+5,$AQ2005+20)))&gt;=1,0,INDIRECT(ADDRESS(($AO2005-1)*3+$AP2005+5,$AQ2005+20)))))</f>
        <v>0</v>
      </c>
      <c r="AU2005" s="304">
        <f ca="1">COUNTIF(INDIRECT("U"&amp;(ROW()+12*(($AO2005-1)*3+$AP2005)-ROW())/12+5):INDIRECT("AF"&amp;(ROW()+12*(($AO2005-1)*3+$AP2005)-ROW())/12+5),AT2005)</f>
        <v>0</v>
      </c>
      <c r="AV2005" s="304">
        <f ca="1">IF(AND(AR2005+AT2005&gt;0,AS2005+AU2005&gt;0),COUNTIF(AV$6:AV2004,"&gt;0")+1,0)</f>
        <v>0</v>
      </c>
    </row>
    <row r="2006" spans="41:48" x14ac:dyDescent="0.15">
      <c r="AO2006" s="304">
        <v>56</v>
      </c>
      <c r="AP2006" s="304">
        <v>2</v>
      </c>
      <c r="AQ2006" s="304">
        <v>9</v>
      </c>
      <c r="AR2006" s="306">
        <f ca="1">IF($AQ2006=1,IF(INDIRECT(ADDRESS(($AO2006-1)*3+$AP2006+5,$AQ2006+7))="",0,INDIRECT(ADDRESS(($AO2006-1)*3+$AP2006+5,$AQ2006+7))),IF(INDIRECT(ADDRESS(($AO2006-1)*3+$AP2006+5,$AQ2006+7))="",0,IF(COUNTIF(INDIRECT(ADDRESS(($AO2006-1)*36+($AP2006-1)*12+6,COLUMN())):INDIRECT(ADDRESS(($AO2006-1)*36+($AP2006-1)*12+$AQ2006+4,COLUMN())),INDIRECT(ADDRESS(($AO2006-1)*3+$AP2006+5,$AQ2006+7)))&gt;=1,0,INDIRECT(ADDRESS(($AO2006-1)*3+$AP2006+5,$AQ2006+7)))))</f>
        <v>0</v>
      </c>
      <c r="AS2006" s="304">
        <f ca="1">COUNTIF(INDIRECT("H"&amp;(ROW()+12*(($AO2006-1)*3+$AP2006)-ROW())/12+5):INDIRECT("S"&amp;(ROW()+12*(($AO2006-1)*3+$AP2006)-ROW())/12+5),AR2006)</f>
        <v>0</v>
      </c>
      <c r="AT2006" s="306">
        <f ca="1">IF($AQ2006=1,IF(INDIRECT(ADDRESS(($AO2006-1)*3+$AP2006+5,$AQ2006+20))="",0,INDIRECT(ADDRESS(($AO2006-1)*3+$AP2006+5,$AQ2006+20))),IF(INDIRECT(ADDRESS(($AO2006-1)*3+$AP2006+5,$AQ2006+20))="",0,IF(COUNTIF(INDIRECT(ADDRESS(($AO2006-1)*36+($AP2006-1)*12+6,COLUMN())):INDIRECT(ADDRESS(($AO2006-1)*36+($AP2006-1)*12+$AQ2006+4,COLUMN())),INDIRECT(ADDRESS(($AO2006-1)*3+$AP2006+5,$AQ2006+20)))&gt;=1,0,INDIRECT(ADDRESS(($AO2006-1)*3+$AP2006+5,$AQ2006+20)))))</f>
        <v>0</v>
      </c>
      <c r="AU2006" s="304">
        <f ca="1">COUNTIF(INDIRECT("U"&amp;(ROW()+12*(($AO2006-1)*3+$AP2006)-ROW())/12+5):INDIRECT("AF"&amp;(ROW()+12*(($AO2006-1)*3+$AP2006)-ROW())/12+5),AT2006)</f>
        <v>0</v>
      </c>
      <c r="AV2006" s="304">
        <f ca="1">IF(AND(AR2006+AT2006&gt;0,AS2006+AU2006&gt;0),COUNTIF(AV$6:AV2005,"&gt;0")+1,0)</f>
        <v>0</v>
      </c>
    </row>
    <row r="2007" spans="41:48" x14ac:dyDescent="0.15">
      <c r="AO2007" s="304">
        <v>56</v>
      </c>
      <c r="AP2007" s="304">
        <v>2</v>
      </c>
      <c r="AQ2007" s="304">
        <v>10</v>
      </c>
      <c r="AR2007" s="306">
        <f ca="1">IF($AQ2007=1,IF(INDIRECT(ADDRESS(($AO2007-1)*3+$AP2007+5,$AQ2007+7))="",0,INDIRECT(ADDRESS(($AO2007-1)*3+$AP2007+5,$AQ2007+7))),IF(INDIRECT(ADDRESS(($AO2007-1)*3+$AP2007+5,$AQ2007+7))="",0,IF(COUNTIF(INDIRECT(ADDRESS(($AO2007-1)*36+($AP2007-1)*12+6,COLUMN())):INDIRECT(ADDRESS(($AO2007-1)*36+($AP2007-1)*12+$AQ2007+4,COLUMN())),INDIRECT(ADDRESS(($AO2007-1)*3+$AP2007+5,$AQ2007+7)))&gt;=1,0,INDIRECT(ADDRESS(($AO2007-1)*3+$AP2007+5,$AQ2007+7)))))</f>
        <v>0</v>
      </c>
      <c r="AS2007" s="304">
        <f ca="1">COUNTIF(INDIRECT("H"&amp;(ROW()+12*(($AO2007-1)*3+$AP2007)-ROW())/12+5):INDIRECT("S"&amp;(ROW()+12*(($AO2007-1)*3+$AP2007)-ROW())/12+5),AR2007)</f>
        <v>0</v>
      </c>
      <c r="AT2007" s="306">
        <f ca="1">IF($AQ2007=1,IF(INDIRECT(ADDRESS(($AO2007-1)*3+$AP2007+5,$AQ2007+20))="",0,INDIRECT(ADDRESS(($AO2007-1)*3+$AP2007+5,$AQ2007+20))),IF(INDIRECT(ADDRESS(($AO2007-1)*3+$AP2007+5,$AQ2007+20))="",0,IF(COUNTIF(INDIRECT(ADDRESS(($AO2007-1)*36+($AP2007-1)*12+6,COLUMN())):INDIRECT(ADDRESS(($AO2007-1)*36+($AP2007-1)*12+$AQ2007+4,COLUMN())),INDIRECT(ADDRESS(($AO2007-1)*3+$AP2007+5,$AQ2007+20)))&gt;=1,0,INDIRECT(ADDRESS(($AO2007-1)*3+$AP2007+5,$AQ2007+20)))))</f>
        <v>0</v>
      </c>
      <c r="AU2007" s="304">
        <f ca="1">COUNTIF(INDIRECT("U"&amp;(ROW()+12*(($AO2007-1)*3+$AP2007)-ROW())/12+5):INDIRECT("AF"&amp;(ROW()+12*(($AO2007-1)*3+$AP2007)-ROW())/12+5),AT2007)</f>
        <v>0</v>
      </c>
      <c r="AV2007" s="304">
        <f ca="1">IF(AND(AR2007+AT2007&gt;0,AS2007+AU2007&gt;0),COUNTIF(AV$6:AV2006,"&gt;0")+1,0)</f>
        <v>0</v>
      </c>
    </row>
    <row r="2008" spans="41:48" x14ac:dyDescent="0.15">
      <c r="AO2008" s="304">
        <v>56</v>
      </c>
      <c r="AP2008" s="304">
        <v>2</v>
      </c>
      <c r="AQ2008" s="304">
        <v>11</v>
      </c>
      <c r="AR2008" s="306">
        <f ca="1">IF($AQ2008=1,IF(INDIRECT(ADDRESS(($AO2008-1)*3+$AP2008+5,$AQ2008+7))="",0,INDIRECT(ADDRESS(($AO2008-1)*3+$AP2008+5,$AQ2008+7))),IF(INDIRECT(ADDRESS(($AO2008-1)*3+$AP2008+5,$AQ2008+7))="",0,IF(COUNTIF(INDIRECT(ADDRESS(($AO2008-1)*36+($AP2008-1)*12+6,COLUMN())):INDIRECT(ADDRESS(($AO2008-1)*36+($AP2008-1)*12+$AQ2008+4,COLUMN())),INDIRECT(ADDRESS(($AO2008-1)*3+$AP2008+5,$AQ2008+7)))&gt;=1,0,INDIRECT(ADDRESS(($AO2008-1)*3+$AP2008+5,$AQ2008+7)))))</f>
        <v>0</v>
      </c>
      <c r="AS2008" s="304">
        <f ca="1">COUNTIF(INDIRECT("H"&amp;(ROW()+12*(($AO2008-1)*3+$AP2008)-ROW())/12+5):INDIRECT("S"&amp;(ROW()+12*(($AO2008-1)*3+$AP2008)-ROW())/12+5),AR2008)</f>
        <v>0</v>
      </c>
      <c r="AT2008" s="306">
        <f ca="1">IF($AQ2008=1,IF(INDIRECT(ADDRESS(($AO2008-1)*3+$AP2008+5,$AQ2008+20))="",0,INDIRECT(ADDRESS(($AO2008-1)*3+$AP2008+5,$AQ2008+20))),IF(INDIRECT(ADDRESS(($AO2008-1)*3+$AP2008+5,$AQ2008+20))="",0,IF(COUNTIF(INDIRECT(ADDRESS(($AO2008-1)*36+($AP2008-1)*12+6,COLUMN())):INDIRECT(ADDRESS(($AO2008-1)*36+($AP2008-1)*12+$AQ2008+4,COLUMN())),INDIRECT(ADDRESS(($AO2008-1)*3+$AP2008+5,$AQ2008+20)))&gt;=1,0,INDIRECT(ADDRESS(($AO2008-1)*3+$AP2008+5,$AQ2008+20)))))</f>
        <v>0</v>
      </c>
      <c r="AU2008" s="304">
        <f ca="1">COUNTIF(INDIRECT("U"&amp;(ROW()+12*(($AO2008-1)*3+$AP2008)-ROW())/12+5):INDIRECT("AF"&amp;(ROW()+12*(($AO2008-1)*3+$AP2008)-ROW())/12+5),AT2008)</f>
        <v>0</v>
      </c>
      <c r="AV2008" s="304">
        <f ca="1">IF(AND(AR2008+AT2008&gt;0,AS2008+AU2008&gt;0),COUNTIF(AV$6:AV2007,"&gt;0")+1,0)</f>
        <v>0</v>
      </c>
    </row>
    <row r="2009" spans="41:48" x14ac:dyDescent="0.15">
      <c r="AO2009" s="304">
        <v>56</v>
      </c>
      <c r="AP2009" s="304">
        <v>2</v>
      </c>
      <c r="AQ2009" s="304">
        <v>12</v>
      </c>
      <c r="AR2009" s="306">
        <f ca="1">IF($AQ2009=1,IF(INDIRECT(ADDRESS(($AO2009-1)*3+$AP2009+5,$AQ2009+7))="",0,INDIRECT(ADDRESS(($AO2009-1)*3+$AP2009+5,$AQ2009+7))),IF(INDIRECT(ADDRESS(($AO2009-1)*3+$AP2009+5,$AQ2009+7))="",0,IF(COUNTIF(INDIRECT(ADDRESS(($AO2009-1)*36+($AP2009-1)*12+6,COLUMN())):INDIRECT(ADDRESS(($AO2009-1)*36+($AP2009-1)*12+$AQ2009+4,COLUMN())),INDIRECT(ADDRESS(($AO2009-1)*3+$AP2009+5,$AQ2009+7)))&gt;=1,0,INDIRECT(ADDRESS(($AO2009-1)*3+$AP2009+5,$AQ2009+7)))))</f>
        <v>0</v>
      </c>
      <c r="AS2009" s="304">
        <f ca="1">COUNTIF(INDIRECT("H"&amp;(ROW()+12*(($AO2009-1)*3+$AP2009)-ROW())/12+5):INDIRECT("S"&amp;(ROW()+12*(($AO2009-1)*3+$AP2009)-ROW())/12+5),AR2009)</f>
        <v>0</v>
      </c>
      <c r="AT2009" s="306">
        <f ca="1">IF($AQ2009=1,IF(INDIRECT(ADDRESS(($AO2009-1)*3+$AP2009+5,$AQ2009+20))="",0,INDIRECT(ADDRESS(($AO2009-1)*3+$AP2009+5,$AQ2009+20))),IF(INDIRECT(ADDRESS(($AO2009-1)*3+$AP2009+5,$AQ2009+20))="",0,IF(COUNTIF(INDIRECT(ADDRESS(($AO2009-1)*36+($AP2009-1)*12+6,COLUMN())):INDIRECT(ADDRESS(($AO2009-1)*36+($AP2009-1)*12+$AQ2009+4,COLUMN())),INDIRECT(ADDRESS(($AO2009-1)*3+$AP2009+5,$AQ2009+20)))&gt;=1,0,INDIRECT(ADDRESS(($AO2009-1)*3+$AP2009+5,$AQ2009+20)))))</f>
        <v>0</v>
      </c>
      <c r="AU2009" s="304">
        <f ca="1">COUNTIF(INDIRECT("U"&amp;(ROW()+12*(($AO2009-1)*3+$AP2009)-ROW())/12+5):INDIRECT("AF"&amp;(ROW()+12*(($AO2009-1)*3+$AP2009)-ROW())/12+5),AT2009)</f>
        <v>0</v>
      </c>
      <c r="AV2009" s="304">
        <f ca="1">IF(AND(AR2009+AT2009&gt;0,AS2009+AU2009&gt;0),COUNTIF(AV$6:AV2008,"&gt;0")+1,0)</f>
        <v>0</v>
      </c>
    </row>
    <row r="2010" spans="41:48" x14ac:dyDescent="0.15">
      <c r="AO2010" s="304">
        <v>56</v>
      </c>
      <c r="AP2010" s="304">
        <v>3</v>
      </c>
      <c r="AQ2010" s="304">
        <v>1</v>
      </c>
      <c r="AR2010" s="306">
        <f ca="1">IF($AQ2010=1,IF(INDIRECT(ADDRESS(($AO2010-1)*3+$AP2010+5,$AQ2010+7))="",0,INDIRECT(ADDRESS(($AO2010-1)*3+$AP2010+5,$AQ2010+7))),IF(INDIRECT(ADDRESS(($AO2010-1)*3+$AP2010+5,$AQ2010+7))="",0,IF(COUNTIF(INDIRECT(ADDRESS(($AO2010-1)*36+($AP2010-1)*12+6,COLUMN())):INDIRECT(ADDRESS(($AO2010-1)*36+($AP2010-1)*12+$AQ2010+4,COLUMN())),INDIRECT(ADDRESS(($AO2010-1)*3+$AP2010+5,$AQ2010+7)))&gt;=1,0,INDIRECT(ADDRESS(($AO2010-1)*3+$AP2010+5,$AQ2010+7)))))</f>
        <v>0</v>
      </c>
      <c r="AS2010" s="304">
        <f ca="1">COUNTIF(INDIRECT("H"&amp;(ROW()+12*(($AO2010-1)*3+$AP2010)-ROW())/12+5):INDIRECT("S"&amp;(ROW()+12*(($AO2010-1)*3+$AP2010)-ROW())/12+5),AR2010)</f>
        <v>0</v>
      </c>
      <c r="AT2010" s="306">
        <f ca="1">IF($AQ2010=1,IF(INDIRECT(ADDRESS(($AO2010-1)*3+$AP2010+5,$AQ2010+20))="",0,INDIRECT(ADDRESS(($AO2010-1)*3+$AP2010+5,$AQ2010+20))),IF(INDIRECT(ADDRESS(($AO2010-1)*3+$AP2010+5,$AQ2010+20))="",0,IF(COUNTIF(INDIRECT(ADDRESS(($AO2010-1)*36+($AP2010-1)*12+6,COLUMN())):INDIRECT(ADDRESS(($AO2010-1)*36+($AP2010-1)*12+$AQ2010+4,COLUMN())),INDIRECT(ADDRESS(($AO2010-1)*3+$AP2010+5,$AQ2010+20)))&gt;=1,0,INDIRECT(ADDRESS(($AO2010-1)*3+$AP2010+5,$AQ2010+20)))))</f>
        <v>0</v>
      </c>
      <c r="AU2010" s="304">
        <f ca="1">COUNTIF(INDIRECT("U"&amp;(ROW()+12*(($AO2010-1)*3+$AP2010)-ROW())/12+5):INDIRECT("AF"&amp;(ROW()+12*(($AO2010-1)*3+$AP2010)-ROW())/12+5),AT2010)</f>
        <v>0</v>
      </c>
      <c r="AV2010" s="304">
        <f ca="1">IF(AND(AR2010+AT2010&gt;0,AS2010+AU2010&gt;0),COUNTIF(AV$6:AV2009,"&gt;0")+1,0)</f>
        <v>0</v>
      </c>
    </row>
    <row r="2011" spans="41:48" x14ac:dyDescent="0.15">
      <c r="AO2011" s="304">
        <v>56</v>
      </c>
      <c r="AP2011" s="304">
        <v>3</v>
      </c>
      <c r="AQ2011" s="304">
        <v>2</v>
      </c>
      <c r="AR2011" s="306">
        <f ca="1">IF($AQ2011=1,IF(INDIRECT(ADDRESS(($AO2011-1)*3+$AP2011+5,$AQ2011+7))="",0,INDIRECT(ADDRESS(($AO2011-1)*3+$AP2011+5,$AQ2011+7))),IF(INDIRECT(ADDRESS(($AO2011-1)*3+$AP2011+5,$AQ2011+7))="",0,IF(COUNTIF(INDIRECT(ADDRESS(($AO2011-1)*36+($AP2011-1)*12+6,COLUMN())):INDIRECT(ADDRESS(($AO2011-1)*36+($AP2011-1)*12+$AQ2011+4,COLUMN())),INDIRECT(ADDRESS(($AO2011-1)*3+$AP2011+5,$AQ2011+7)))&gt;=1,0,INDIRECT(ADDRESS(($AO2011-1)*3+$AP2011+5,$AQ2011+7)))))</f>
        <v>0</v>
      </c>
      <c r="AS2011" s="304">
        <f ca="1">COUNTIF(INDIRECT("H"&amp;(ROW()+12*(($AO2011-1)*3+$AP2011)-ROW())/12+5):INDIRECT("S"&amp;(ROW()+12*(($AO2011-1)*3+$AP2011)-ROW())/12+5),AR2011)</f>
        <v>0</v>
      </c>
      <c r="AT2011" s="306">
        <f ca="1">IF($AQ2011=1,IF(INDIRECT(ADDRESS(($AO2011-1)*3+$AP2011+5,$AQ2011+20))="",0,INDIRECT(ADDRESS(($AO2011-1)*3+$AP2011+5,$AQ2011+20))),IF(INDIRECT(ADDRESS(($AO2011-1)*3+$AP2011+5,$AQ2011+20))="",0,IF(COUNTIF(INDIRECT(ADDRESS(($AO2011-1)*36+($AP2011-1)*12+6,COLUMN())):INDIRECT(ADDRESS(($AO2011-1)*36+($AP2011-1)*12+$AQ2011+4,COLUMN())),INDIRECT(ADDRESS(($AO2011-1)*3+$AP2011+5,$AQ2011+20)))&gt;=1,0,INDIRECT(ADDRESS(($AO2011-1)*3+$AP2011+5,$AQ2011+20)))))</f>
        <v>0</v>
      </c>
      <c r="AU2011" s="304">
        <f ca="1">COUNTIF(INDIRECT("U"&amp;(ROW()+12*(($AO2011-1)*3+$AP2011)-ROW())/12+5):INDIRECT("AF"&amp;(ROW()+12*(($AO2011-1)*3+$AP2011)-ROW())/12+5),AT2011)</f>
        <v>0</v>
      </c>
      <c r="AV2011" s="304">
        <f ca="1">IF(AND(AR2011+AT2011&gt;0,AS2011+AU2011&gt;0),COUNTIF(AV$6:AV2010,"&gt;0")+1,0)</f>
        <v>0</v>
      </c>
    </row>
    <row r="2012" spans="41:48" x14ac:dyDescent="0.15">
      <c r="AO2012" s="304">
        <v>56</v>
      </c>
      <c r="AP2012" s="304">
        <v>3</v>
      </c>
      <c r="AQ2012" s="304">
        <v>3</v>
      </c>
      <c r="AR2012" s="306">
        <f ca="1">IF($AQ2012=1,IF(INDIRECT(ADDRESS(($AO2012-1)*3+$AP2012+5,$AQ2012+7))="",0,INDIRECT(ADDRESS(($AO2012-1)*3+$AP2012+5,$AQ2012+7))),IF(INDIRECT(ADDRESS(($AO2012-1)*3+$AP2012+5,$AQ2012+7))="",0,IF(COUNTIF(INDIRECT(ADDRESS(($AO2012-1)*36+($AP2012-1)*12+6,COLUMN())):INDIRECT(ADDRESS(($AO2012-1)*36+($AP2012-1)*12+$AQ2012+4,COLUMN())),INDIRECT(ADDRESS(($AO2012-1)*3+$AP2012+5,$AQ2012+7)))&gt;=1,0,INDIRECT(ADDRESS(($AO2012-1)*3+$AP2012+5,$AQ2012+7)))))</f>
        <v>0</v>
      </c>
      <c r="AS2012" s="304">
        <f ca="1">COUNTIF(INDIRECT("H"&amp;(ROW()+12*(($AO2012-1)*3+$AP2012)-ROW())/12+5):INDIRECT("S"&amp;(ROW()+12*(($AO2012-1)*3+$AP2012)-ROW())/12+5),AR2012)</f>
        <v>0</v>
      </c>
      <c r="AT2012" s="306">
        <f ca="1">IF($AQ2012=1,IF(INDIRECT(ADDRESS(($AO2012-1)*3+$AP2012+5,$AQ2012+20))="",0,INDIRECT(ADDRESS(($AO2012-1)*3+$AP2012+5,$AQ2012+20))),IF(INDIRECT(ADDRESS(($AO2012-1)*3+$AP2012+5,$AQ2012+20))="",0,IF(COUNTIF(INDIRECT(ADDRESS(($AO2012-1)*36+($AP2012-1)*12+6,COLUMN())):INDIRECT(ADDRESS(($AO2012-1)*36+($AP2012-1)*12+$AQ2012+4,COLUMN())),INDIRECT(ADDRESS(($AO2012-1)*3+$AP2012+5,$AQ2012+20)))&gt;=1,0,INDIRECT(ADDRESS(($AO2012-1)*3+$AP2012+5,$AQ2012+20)))))</f>
        <v>0</v>
      </c>
      <c r="AU2012" s="304">
        <f ca="1">COUNTIF(INDIRECT("U"&amp;(ROW()+12*(($AO2012-1)*3+$AP2012)-ROW())/12+5):INDIRECT("AF"&amp;(ROW()+12*(($AO2012-1)*3+$AP2012)-ROW())/12+5),AT2012)</f>
        <v>0</v>
      </c>
      <c r="AV2012" s="304">
        <f ca="1">IF(AND(AR2012+AT2012&gt;0,AS2012+AU2012&gt;0),COUNTIF(AV$6:AV2011,"&gt;0")+1,0)</f>
        <v>0</v>
      </c>
    </row>
    <row r="2013" spans="41:48" x14ac:dyDescent="0.15">
      <c r="AO2013" s="304">
        <v>56</v>
      </c>
      <c r="AP2013" s="304">
        <v>3</v>
      </c>
      <c r="AQ2013" s="304">
        <v>4</v>
      </c>
      <c r="AR2013" s="306">
        <f ca="1">IF($AQ2013=1,IF(INDIRECT(ADDRESS(($AO2013-1)*3+$AP2013+5,$AQ2013+7))="",0,INDIRECT(ADDRESS(($AO2013-1)*3+$AP2013+5,$AQ2013+7))),IF(INDIRECT(ADDRESS(($AO2013-1)*3+$AP2013+5,$AQ2013+7))="",0,IF(COUNTIF(INDIRECT(ADDRESS(($AO2013-1)*36+($AP2013-1)*12+6,COLUMN())):INDIRECT(ADDRESS(($AO2013-1)*36+($AP2013-1)*12+$AQ2013+4,COLUMN())),INDIRECT(ADDRESS(($AO2013-1)*3+$AP2013+5,$AQ2013+7)))&gt;=1,0,INDIRECT(ADDRESS(($AO2013-1)*3+$AP2013+5,$AQ2013+7)))))</f>
        <v>0</v>
      </c>
      <c r="AS2013" s="304">
        <f ca="1">COUNTIF(INDIRECT("H"&amp;(ROW()+12*(($AO2013-1)*3+$AP2013)-ROW())/12+5):INDIRECT("S"&amp;(ROW()+12*(($AO2013-1)*3+$AP2013)-ROW())/12+5),AR2013)</f>
        <v>0</v>
      </c>
      <c r="AT2013" s="306">
        <f ca="1">IF($AQ2013=1,IF(INDIRECT(ADDRESS(($AO2013-1)*3+$AP2013+5,$AQ2013+20))="",0,INDIRECT(ADDRESS(($AO2013-1)*3+$AP2013+5,$AQ2013+20))),IF(INDIRECT(ADDRESS(($AO2013-1)*3+$AP2013+5,$AQ2013+20))="",0,IF(COUNTIF(INDIRECT(ADDRESS(($AO2013-1)*36+($AP2013-1)*12+6,COLUMN())):INDIRECT(ADDRESS(($AO2013-1)*36+($AP2013-1)*12+$AQ2013+4,COLUMN())),INDIRECT(ADDRESS(($AO2013-1)*3+$AP2013+5,$AQ2013+20)))&gt;=1,0,INDIRECT(ADDRESS(($AO2013-1)*3+$AP2013+5,$AQ2013+20)))))</f>
        <v>0</v>
      </c>
      <c r="AU2013" s="304">
        <f ca="1">COUNTIF(INDIRECT("U"&amp;(ROW()+12*(($AO2013-1)*3+$AP2013)-ROW())/12+5):INDIRECT("AF"&amp;(ROW()+12*(($AO2013-1)*3+$AP2013)-ROW())/12+5),AT2013)</f>
        <v>0</v>
      </c>
      <c r="AV2013" s="304">
        <f ca="1">IF(AND(AR2013+AT2013&gt;0,AS2013+AU2013&gt;0),COUNTIF(AV$6:AV2012,"&gt;0")+1,0)</f>
        <v>0</v>
      </c>
    </row>
    <row r="2014" spans="41:48" x14ac:dyDescent="0.15">
      <c r="AO2014" s="304">
        <v>56</v>
      </c>
      <c r="AP2014" s="304">
        <v>3</v>
      </c>
      <c r="AQ2014" s="304">
        <v>5</v>
      </c>
      <c r="AR2014" s="306">
        <f ca="1">IF($AQ2014=1,IF(INDIRECT(ADDRESS(($AO2014-1)*3+$AP2014+5,$AQ2014+7))="",0,INDIRECT(ADDRESS(($AO2014-1)*3+$AP2014+5,$AQ2014+7))),IF(INDIRECT(ADDRESS(($AO2014-1)*3+$AP2014+5,$AQ2014+7))="",0,IF(COUNTIF(INDIRECT(ADDRESS(($AO2014-1)*36+($AP2014-1)*12+6,COLUMN())):INDIRECT(ADDRESS(($AO2014-1)*36+($AP2014-1)*12+$AQ2014+4,COLUMN())),INDIRECT(ADDRESS(($AO2014-1)*3+$AP2014+5,$AQ2014+7)))&gt;=1,0,INDIRECT(ADDRESS(($AO2014-1)*3+$AP2014+5,$AQ2014+7)))))</f>
        <v>0</v>
      </c>
      <c r="AS2014" s="304">
        <f ca="1">COUNTIF(INDIRECT("H"&amp;(ROW()+12*(($AO2014-1)*3+$AP2014)-ROW())/12+5):INDIRECT("S"&amp;(ROW()+12*(($AO2014-1)*3+$AP2014)-ROW())/12+5),AR2014)</f>
        <v>0</v>
      </c>
      <c r="AT2014" s="306">
        <f ca="1">IF($AQ2014=1,IF(INDIRECT(ADDRESS(($AO2014-1)*3+$AP2014+5,$AQ2014+20))="",0,INDIRECT(ADDRESS(($AO2014-1)*3+$AP2014+5,$AQ2014+20))),IF(INDIRECT(ADDRESS(($AO2014-1)*3+$AP2014+5,$AQ2014+20))="",0,IF(COUNTIF(INDIRECT(ADDRESS(($AO2014-1)*36+($AP2014-1)*12+6,COLUMN())):INDIRECT(ADDRESS(($AO2014-1)*36+($AP2014-1)*12+$AQ2014+4,COLUMN())),INDIRECT(ADDRESS(($AO2014-1)*3+$AP2014+5,$AQ2014+20)))&gt;=1,0,INDIRECT(ADDRESS(($AO2014-1)*3+$AP2014+5,$AQ2014+20)))))</f>
        <v>0</v>
      </c>
      <c r="AU2014" s="304">
        <f ca="1">COUNTIF(INDIRECT("U"&amp;(ROW()+12*(($AO2014-1)*3+$AP2014)-ROW())/12+5):INDIRECT("AF"&amp;(ROW()+12*(($AO2014-1)*3+$AP2014)-ROW())/12+5),AT2014)</f>
        <v>0</v>
      </c>
      <c r="AV2014" s="304">
        <f ca="1">IF(AND(AR2014+AT2014&gt;0,AS2014+AU2014&gt;0),COUNTIF(AV$6:AV2013,"&gt;0")+1,0)</f>
        <v>0</v>
      </c>
    </row>
    <row r="2015" spans="41:48" x14ac:dyDescent="0.15">
      <c r="AO2015" s="304">
        <v>56</v>
      </c>
      <c r="AP2015" s="304">
        <v>3</v>
      </c>
      <c r="AQ2015" s="304">
        <v>6</v>
      </c>
      <c r="AR2015" s="306">
        <f ca="1">IF($AQ2015=1,IF(INDIRECT(ADDRESS(($AO2015-1)*3+$AP2015+5,$AQ2015+7))="",0,INDIRECT(ADDRESS(($AO2015-1)*3+$AP2015+5,$AQ2015+7))),IF(INDIRECT(ADDRESS(($AO2015-1)*3+$AP2015+5,$AQ2015+7))="",0,IF(COUNTIF(INDIRECT(ADDRESS(($AO2015-1)*36+($AP2015-1)*12+6,COLUMN())):INDIRECT(ADDRESS(($AO2015-1)*36+($AP2015-1)*12+$AQ2015+4,COLUMN())),INDIRECT(ADDRESS(($AO2015-1)*3+$AP2015+5,$AQ2015+7)))&gt;=1,0,INDIRECT(ADDRESS(($AO2015-1)*3+$AP2015+5,$AQ2015+7)))))</f>
        <v>0</v>
      </c>
      <c r="AS2015" s="304">
        <f ca="1">COUNTIF(INDIRECT("H"&amp;(ROW()+12*(($AO2015-1)*3+$AP2015)-ROW())/12+5):INDIRECT("S"&amp;(ROW()+12*(($AO2015-1)*3+$AP2015)-ROW())/12+5),AR2015)</f>
        <v>0</v>
      </c>
      <c r="AT2015" s="306">
        <f ca="1">IF($AQ2015=1,IF(INDIRECT(ADDRESS(($AO2015-1)*3+$AP2015+5,$AQ2015+20))="",0,INDIRECT(ADDRESS(($AO2015-1)*3+$AP2015+5,$AQ2015+20))),IF(INDIRECT(ADDRESS(($AO2015-1)*3+$AP2015+5,$AQ2015+20))="",0,IF(COUNTIF(INDIRECT(ADDRESS(($AO2015-1)*36+($AP2015-1)*12+6,COLUMN())):INDIRECT(ADDRESS(($AO2015-1)*36+($AP2015-1)*12+$AQ2015+4,COLUMN())),INDIRECT(ADDRESS(($AO2015-1)*3+$AP2015+5,$AQ2015+20)))&gt;=1,0,INDIRECT(ADDRESS(($AO2015-1)*3+$AP2015+5,$AQ2015+20)))))</f>
        <v>0</v>
      </c>
      <c r="AU2015" s="304">
        <f ca="1">COUNTIF(INDIRECT("U"&amp;(ROW()+12*(($AO2015-1)*3+$AP2015)-ROW())/12+5):INDIRECT("AF"&amp;(ROW()+12*(($AO2015-1)*3+$AP2015)-ROW())/12+5),AT2015)</f>
        <v>0</v>
      </c>
      <c r="AV2015" s="304">
        <f ca="1">IF(AND(AR2015+AT2015&gt;0,AS2015+AU2015&gt;0),COUNTIF(AV$6:AV2014,"&gt;0")+1,0)</f>
        <v>0</v>
      </c>
    </row>
    <row r="2016" spans="41:48" x14ac:dyDescent="0.15">
      <c r="AO2016" s="304">
        <v>56</v>
      </c>
      <c r="AP2016" s="304">
        <v>3</v>
      </c>
      <c r="AQ2016" s="304">
        <v>7</v>
      </c>
      <c r="AR2016" s="306">
        <f ca="1">IF($AQ2016=1,IF(INDIRECT(ADDRESS(($AO2016-1)*3+$AP2016+5,$AQ2016+7))="",0,INDIRECT(ADDRESS(($AO2016-1)*3+$AP2016+5,$AQ2016+7))),IF(INDIRECT(ADDRESS(($AO2016-1)*3+$AP2016+5,$AQ2016+7))="",0,IF(COUNTIF(INDIRECT(ADDRESS(($AO2016-1)*36+($AP2016-1)*12+6,COLUMN())):INDIRECT(ADDRESS(($AO2016-1)*36+($AP2016-1)*12+$AQ2016+4,COLUMN())),INDIRECT(ADDRESS(($AO2016-1)*3+$AP2016+5,$AQ2016+7)))&gt;=1,0,INDIRECT(ADDRESS(($AO2016-1)*3+$AP2016+5,$AQ2016+7)))))</f>
        <v>0</v>
      </c>
      <c r="AS2016" s="304">
        <f ca="1">COUNTIF(INDIRECT("H"&amp;(ROW()+12*(($AO2016-1)*3+$AP2016)-ROW())/12+5):INDIRECT("S"&amp;(ROW()+12*(($AO2016-1)*3+$AP2016)-ROW())/12+5),AR2016)</f>
        <v>0</v>
      </c>
      <c r="AT2016" s="306">
        <f ca="1">IF($AQ2016=1,IF(INDIRECT(ADDRESS(($AO2016-1)*3+$AP2016+5,$AQ2016+20))="",0,INDIRECT(ADDRESS(($AO2016-1)*3+$AP2016+5,$AQ2016+20))),IF(INDIRECT(ADDRESS(($AO2016-1)*3+$AP2016+5,$AQ2016+20))="",0,IF(COUNTIF(INDIRECT(ADDRESS(($AO2016-1)*36+($AP2016-1)*12+6,COLUMN())):INDIRECT(ADDRESS(($AO2016-1)*36+($AP2016-1)*12+$AQ2016+4,COLUMN())),INDIRECT(ADDRESS(($AO2016-1)*3+$AP2016+5,$AQ2016+20)))&gt;=1,0,INDIRECT(ADDRESS(($AO2016-1)*3+$AP2016+5,$AQ2016+20)))))</f>
        <v>0</v>
      </c>
      <c r="AU2016" s="304">
        <f ca="1">COUNTIF(INDIRECT("U"&amp;(ROW()+12*(($AO2016-1)*3+$AP2016)-ROW())/12+5):INDIRECT("AF"&amp;(ROW()+12*(($AO2016-1)*3+$AP2016)-ROW())/12+5),AT2016)</f>
        <v>0</v>
      </c>
      <c r="AV2016" s="304">
        <f ca="1">IF(AND(AR2016+AT2016&gt;0,AS2016+AU2016&gt;0),COUNTIF(AV$6:AV2015,"&gt;0")+1,0)</f>
        <v>0</v>
      </c>
    </row>
    <row r="2017" spans="41:48" x14ac:dyDescent="0.15">
      <c r="AO2017" s="304">
        <v>56</v>
      </c>
      <c r="AP2017" s="304">
        <v>3</v>
      </c>
      <c r="AQ2017" s="304">
        <v>8</v>
      </c>
      <c r="AR2017" s="306">
        <f ca="1">IF($AQ2017=1,IF(INDIRECT(ADDRESS(($AO2017-1)*3+$AP2017+5,$AQ2017+7))="",0,INDIRECT(ADDRESS(($AO2017-1)*3+$AP2017+5,$AQ2017+7))),IF(INDIRECT(ADDRESS(($AO2017-1)*3+$AP2017+5,$AQ2017+7))="",0,IF(COUNTIF(INDIRECT(ADDRESS(($AO2017-1)*36+($AP2017-1)*12+6,COLUMN())):INDIRECT(ADDRESS(($AO2017-1)*36+($AP2017-1)*12+$AQ2017+4,COLUMN())),INDIRECT(ADDRESS(($AO2017-1)*3+$AP2017+5,$AQ2017+7)))&gt;=1,0,INDIRECT(ADDRESS(($AO2017-1)*3+$AP2017+5,$AQ2017+7)))))</f>
        <v>0</v>
      </c>
      <c r="AS2017" s="304">
        <f ca="1">COUNTIF(INDIRECT("H"&amp;(ROW()+12*(($AO2017-1)*3+$AP2017)-ROW())/12+5):INDIRECT("S"&amp;(ROW()+12*(($AO2017-1)*3+$AP2017)-ROW())/12+5),AR2017)</f>
        <v>0</v>
      </c>
      <c r="AT2017" s="306">
        <f ca="1">IF($AQ2017=1,IF(INDIRECT(ADDRESS(($AO2017-1)*3+$AP2017+5,$AQ2017+20))="",0,INDIRECT(ADDRESS(($AO2017-1)*3+$AP2017+5,$AQ2017+20))),IF(INDIRECT(ADDRESS(($AO2017-1)*3+$AP2017+5,$AQ2017+20))="",0,IF(COUNTIF(INDIRECT(ADDRESS(($AO2017-1)*36+($AP2017-1)*12+6,COLUMN())):INDIRECT(ADDRESS(($AO2017-1)*36+($AP2017-1)*12+$AQ2017+4,COLUMN())),INDIRECT(ADDRESS(($AO2017-1)*3+$AP2017+5,$AQ2017+20)))&gt;=1,0,INDIRECT(ADDRESS(($AO2017-1)*3+$AP2017+5,$AQ2017+20)))))</f>
        <v>0</v>
      </c>
      <c r="AU2017" s="304">
        <f ca="1">COUNTIF(INDIRECT("U"&amp;(ROW()+12*(($AO2017-1)*3+$AP2017)-ROW())/12+5):INDIRECT("AF"&amp;(ROW()+12*(($AO2017-1)*3+$AP2017)-ROW())/12+5),AT2017)</f>
        <v>0</v>
      </c>
      <c r="AV2017" s="304">
        <f ca="1">IF(AND(AR2017+AT2017&gt;0,AS2017+AU2017&gt;0),COUNTIF(AV$6:AV2016,"&gt;0")+1,0)</f>
        <v>0</v>
      </c>
    </row>
    <row r="2018" spans="41:48" x14ac:dyDescent="0.15">
      <c r="AO2018" s="304">
        <v>56</v>
      </c>
      <c r="AP2018" s="304">
        <v>3</v>
      </c>
      <c r="AQ2018" s="304">
        <v>9</v>
      </c>
      <c r="AR2018" s="306">
        <f ca="1">IF($AQ2018=1,IF(INDIRECT(ADDRESS(($AO2018-1)*3+$AP2018+5,$AQ2018+7))="",0,INDIRECT(ADDRESS(($AO2018-1)*3+$AP2018+5,$AQ2018+7))),IF(INDIRECT(ADDRESS(($AO2018-1)*3+$AP2018+5,$AQ2018+7))="",0,IF(COUNTIF(INDIRECT(ADDRESS(($AO2018-1)*36+($AP2018-1)*12+6,COLUMN())):INDIRECT(ADDRESS(($AO2018-1)*36+($AP2018-1)*12+$AQ2018+4,COLUMN())),INDIRECT(ADDRESS(($AO2018-1)*3+$AP2018+5,$AQ2018+7)))&gt;=1,0,INDIRECT(ADDRESS(($AO2018-1)*3+$AP2018+5,$AQ2018+7)))))</f>
        <v>0</v>
      </c>
      <c r="AS2018" s="304">
        <f ca="1">COUNTIF(INDIRECT("H"&amp;(ROW()+12*(($AO2018-1)*3+$AP2018)-ROW())/12+5):INDIRECT("S"&amp;(ROW()+12*(($AO2018-1)*3+$AP2018)-ROW())/12+5),AR2018)</f>
        <v>0</v>
      </c>
      <c r="AT2018" s="306">
        <f ca="1">IF($AQ2018=1,IF(INDIRECT(ADDRESS(($AO2018-1)*3+$AP2018+5,$AQ2018+20))="",0,INDIRECT(ADDRESS(($AO2018-1)*3+$AP2018+5,$AQ2018+20))),IF(INDIRECT(ADDRESS(($AO2018-1)*3+$AP2018+5,$AQ2018+20))="",0,IF(COUNTIF(INDIRECT(ADDRESS(($AO2018-1)*36+($AP2018-1)*12+6,COLUMN())):INDIRECT(ADDRESS(($AO2018-1)*36+($AP2018-1)*12+$AQ2018+4,COLUMN())),INDIRECT(ADDRESS(($AO2018-1)*3+$AP2018+5,$AQ2018+20)))&gt;=1,0,INDIRECT(ADDRESS(($AO2018-1)*3+$AP2018+5,$AQ2018+20)))))</f>
        <v>0</v>
      </c>
      <c r="AU2018" s="304">
        <f ca="1">COUNTIF(INDIRECT("U"&amp;(ROW()+12*(($AO2018-1)*3+$AP2018)-ROW())/12+5):INDIRECT("AF"&amp;(ROW()+12*(($AO2018-1)*3+$AP2018)-ROW())/12+5),AT2018)</f>
        <v>0</v>
      </c>
      <c r="AV2018" s="304">
        <f ca="1">IF(AND(AR2018+AT2018&gt;0,AS2018+AU2018&gt;0),COUNTIF(AV$6:AV2017,"&gt;0")+1,0)</f>
        <v>0</v>
      </c>
    </row>
    <row r="2019" spans="41:48" x14ac:dyDescent="0.15">
      <c r="AO2019" s="304">
        <v>56</v>
      </c>
      <c r="AP2019" s="304">
        <v>3</v>
      </c>
      <c r="AQ2019" s="304">
        <v>10</v>
      </c>
      <c r="AR2019" s="306">
        <f ca="1">IF($AQ2019=1,IF(INDIRECT(ADDRESS(($AO2019-1)*3+$AP2019+5,$AQ2019+7))="",0,INDIRECT(ADDRESS(($AO2019-1)*3+$AP2019+5,$AQ2019+7))),IF(INDIRECT(ADDRESS(($AO2019-1)*3+$AP2019+5,$AQ2019+7))="",0,IF(COUNTIF(INDIRECT(ADDRESS(($AO2019-1)*36+($AP2019-1)*12+6,COLUMN())):INDIRECT(ADDRESS(($AO2019-1)*36+($AP2019-1)*12+$AQ2019+4,COLUMN())),INDIRECT(ADDRESS(($AO2019-1)*3+$AP2019+5,$AQ2019+7)))&gt;=1,0,INDIRECT(ADDRESS(($AO2019-1)*3+$AP2019+5,$AQ2019+7)))))</f>
        <v>0</v>
      </c>
      <c r="AS2019" s="304">
        <f ca="1">COUNTIF(INDIRECT("H"&amp;(ROW()+12*(($AO2019-1)*3+$AP2019)-ROW())/12+5):INDIRECT("S"&amp;(ROW()+12*(($AO2019-1)*3+$AP2019)-ROW())/12+5),AR2019)</f>
        <v>0</v>
      </c>
      <c r="AT2019" s="306">
        <f ca="1">IF($AQ2019=1,IF(INDIRECT(ADDRESS(($AO2019-1)*3+$AP2019+5,$AQ2019+20))="",0,INDIRECT(ADDRESS(($AO2019-1)*3+$AP2019+5,$AQ2019+20))),IF(INDIRECT(ADDRESS(($AO2019-1)*3+$AP2019+5,$AQ2019+20))="",0,IF(COUNTIF(INDIRECT(ADDRESS(($AO2019-1)*36+($AP2019-1)*12+6,COLUMN())):INDIRECT(ADDRESS(($AO2019-1)*36+($AP2019-1)*12+$AQ2019+4,COLUMN())),INDIRECT(ADDRESS(($AO2019-1)*3+$AP2019+5,$AQ2019+20)))&gt;=1,0,INDIRECT(ADDRESS(($AO2019-1)*3+$AP2019+5,$AQ2019+20)))))</f>
        <v>0</v>
      </c>
      <c r="AU2019" s="304">
        <f ca="1">COUNTIF(INDIRECT("U"&amp;(ROW()+12*(($AO2019-1)*3+$AP2019)-ROW())/12+5):INDIRECT("AF"&amp;(ROW()+12*(($AO2019-1)*3+$AP2019)-ROW())/12+5),AT2019)</f>
        <v>0</v>
      </c>
      <c r="AV2019" s="304">
        <f ca="1">IF(AND(AR2019+AT2019&gt;0,AS2019+AU2019&gt;0),COUNTIF(AV$6:AV2018,"&gt;0")+1,0)</f>
        <v>0</v>
      </c>
    </row>
    <row r="2020" spans="41:48" x14ac:dyDescent="0.15">
      <c r="AO2020" s="304">
        <v>56</v>
      </c>
      <c r="AP2020" s="304">
        <v>3</v>
      </c>
      <c r="AQ2020" s="304">
        <v>11</v>
      </c>
      <c r="AR2020" s="306">
        <f ca="1">IF($AQ2020=1,IF(INDIRECT(ADDRESS(($AO2020-1)*3+$AP2020+5,$AQ2020+7))="",0,INDIRECT(ADDRESS(($AO2020-1)*3+$AP2020+5,$AQ2020+7))),IF(INDIRECT(ADDRESS(($AO2020-1)*3+$AP2020+5,$AQ2020+7))="",0,IF(COUNTIF(INDIRECT(ADDRESS(($AO2020-1)*36+($AP2020-1)*12+6,COLUMN())):INDIRECT(ADDRESS(($AO2020-1)*36+($AP2020-1)*12+$AQ2020+4,COLUMN())),INDIRECT(ADDRESS(($AO2020-1)*3+$AP2020+5,$AQ2020+7)))&gt;=1,0,INDIRECT(ADDRESS(($AO2020-1)*3+$AP2020+5,$AQ2020+7)))))</f>
        <v>0</v>
      </c>
      <c r="AS2020" s="304">
        <f ca="1">COUNTIF(INDIRECT("H"&amp;(ROW()+12*(($AO2020-1)*3+$AP2020)-ROW())/12+5):INDIRECT("S"&amp;(ROW()+12*(($AO2020-1)*3+$AP2020)-ROW())/12+5),AR2020)</f>
        <v>0</v>
      </c>
      <c r="AT2020" s="306">
        <f ca="1">IF($AQ2020=1,IF(INDIRECT(ADDRESS(($AO2020-1)*3+$AP2020+5,$AQ2020+20))="",0,INDIRECT(ADDRESS(($AO2020-1)*3+$AP2020+5,$AQ2020+20))),IF(INDIRECT(ADDRESS(($AO2020-1)*3+$AP2020+5,$AQ2020+20))="",0,IF(COUNTIF(INDIRECT(ADDRESS(($AO2020-1)*36+($AP2020-1)*12+6,COLUMN())):INDIRECT(ADDRESS(($AO2020-1)*36+($AP2020-1)*12+$AQ2020+4,COLUMN())),INDIRECT(ADDRESS(($AO2020-1)*3+$AP2020+5,$AQ2020+20)))&gt;=1,0,INDIRECT(ADDRESS(($AO2020-1)*3+$AP2020+5,$AQ2020+20)))))</f>
        <v>0</v>
      </c>
      <c r="AU2020" s="304">
        <f ca="1">COUNTIF(INDIRECT("U"&amp;(ROW()+12*(($AO2020-1)*3+$AP2020)-ROW())/12+5):INDIRECT("AF"&amp;(ROW()+12*(($AO2020-1)*3+$AP2020)-ROW())/12+5),AT2020)</f>
        <v>0</v>
      </c>
      <c r="AV2020" s="304">
        <f ca="1">IF(AND(AR2020+AT2020&gt;0,AS2020+AU2020&gt;0),COUNTIF(AV$6:AV2019,"&gt;0")+1,0)</f>
        <v>0</v>
      </c>
    </row>
    <row r="2021" spans="41:48" x14ac:dyDescent="0.15">
      <c r="AO2021" s="304">
        <v>56</v>
      </c>
      <c r="AP2021" s="304">
        <v>3</v>
      </c>
      <c r="AQ2021" s="304">
        <v>12</v>
      </c>
      <c r="AR2021" s="306">
        <f ca="1">IF($AQ2021=1,IF(INDIRECT(ADDRESS(($AO2021-1)*3+$AP2021+5,$AQ2021+7))="",0,INDIRECT(ADDRESS(($AO2021-1)*3+$AP2021+5,$AQ2021+7))),IF(INDIRECT(ADDRESS(($AO2021-1)*3+$AP2021+5,$AQ2021+7))="",0,IF(COUNTIF(INDIRECT(ADDRESS(($AO2021-1)*36+($AP2021-1)*12+6,COLUMN())):INDIRECT(ADDRESS(($AO2021-1)*36+($AP2021-1)*12+$AQ2021+4,COLUMN())),INDIRECT(ADDRESS(($AO2021-1)*3+$AP2021+5,$AQ2021+7)))&gt;=1,0,INDIRECT(ADDRESS(($AO2021-1)*3+$AP2021+5,$AQ2021+7)))))</f>
        <v>0</v>
      </c>
      <c r="AS2021" s="304">
        <f ca="1">COUNTIF(INDIRECT("H"&amp;(ROW()+12*(($AO2021-1)*3+$AP2021)-ROW())/12+5):INDIRECT("S"&amp;(ROW()+12*(($AO2021-1)*3+$AP2021)-ROW())/12+5),AR2021)</f>
        <v>0</v>
      </c>
      <c r="AT2021" s="306">
        <f ca="1">IF($AQ2021=1,IF(INDIRECT(ADDRESS(($AO2021-1)*3+$AP2021+5,$AQ2021+20))="",0,INDIRECT(ADDRESS(($AO2021-1)*3+$AP2021+5,$AQ2021+20))),IF(INDIRECT(ADDRESS(($AO2021-1)*3+$AP2021+5,$AQ2021+20))="",0,IF(COUNTIF(INDIRECT(ADDRESS(($AO2021-1)*36+($AP2021-1)*12+6,COLUMN())):INDIRECT(ADDRESS(($AO2021-1)*36+($AP2021-1)*12+$AQ2021+4,COLUMN())),INDIRECT(ADDRESS(($AO2021-1)*3+$AP2021+5,$AQ2021+20)))&gt;=1,0,INDIRECT(ADDRESS(($AO2021-1)*3+$AP2021+5,$AQ2021+20)))))</f>
        <v>0</v>
      </c>
      <c r="AU2021" s="304">
        <f ca="1">COUNTIF(INDIRECT("U"&amp;(ROW()+12*(($AO2021-1)*3+$AP2021)-ROW())/12+5):INDIRECT("AF"&amp;(ROW()+12*(($AO2021-1)*3+$AP2021)-ROW())/12+5),AT2021)</f>
        <v>0</v>
      </c>
      <c r="AV2021" s="304">
        <f ca="1">IF(AND(AR2021+AT2021&gt;0,AS2021+AU2021&gt;0),COUNTIF(AV$6:AV2020,"&gt;0")+1,0)</f>
        <v>0</v>
      </c>
    </row>
    <row r="2022" spans="41:48" x14ac:dyDescent="0.15">
      <c r="AO2022" s="304">
        <v>57</v>
      </c>
      <c r="AP2022" s="304">
        <v>1</v>
      </c>
      <c r="AQ2022" s="304">
        <v>1</v>
      </c>
      <c r="AR2022" s="306">
        <f ca="1">IF($AQ2022=1,IF(INDIRECT(ADDRESS(($AO2022-1)*3+$AP2022+5,$AQ2022+7))="",0,INDIRECT(ADDRESS(($AO2022-1)*3+$AP2022+5,$AQ2022+7))),IF(INDIRECT(ADDRESS(($AO2022-1)*3+$AP2022+5,$AQ2022+7))="",0,IF(COUNTIF(INDIRECT(ADDRESS(($AO2022-1)*36+($AP2022-1)*12+6,COLUMN())):INDIRECT(ADDRESS(($AO2022-1)*36+($AP2022-1)*12+$AQ2022+4,COLUMN())),INDIRECT(ADDRESS(($AO2022-1)*3+$AP2022+5,$AQ2022+7)))&gt;=1,0,INDIRECT(ADDRESS(($AO2022-1)*3+$AP2022+5,$AQ2022+7)))))</f>
        <v>0</v>
      </c>
      <c r="AS2022" s="304">
        <f ca="1">COUNTIF(INDIRECT("H"&amp;(ROW()+12*(($AO2022-1)*3+$AP2022)-ROW())/12+5):INDIRECT("S"&amp;(ROW()+12*(($AO2022-1)*3+$AP2022)-ROW())/12+5),AR2022)</f>
        <v>0</v>
      </c>
      <c r="AT2022" s="306">
        <f ca="1">IF($AQ2022=1,IF(INDIRECT(ADDRESS(($AO2022-1)*3+$AP2022+5,$AQ2022+20))="",0,INDIRECT(ADDRESS(($AO2022-1)*3+$AP2022+5,$AQ2022+20))),IF(INDIRECT(ADDRESS(($AO2022-1)*3+$AP2022+5,$AQ2022+20))="",0,IF(COUNTIF(INDIRECT(ADDRESS(($AO2022-1)*36+($AP2022-1)*12+6,COLUMN())):INDIRECT(ADDRESS(($AO2022-1)*36+($AP2022-1)*12+$AQ2022+4,COLUMN())),INDIRECT(ADDRESS(($AO2022-1)*3+$AP2022+5,$AQ2022+20)))&gt;=1,0,INDIRECT(ADDRESS(($AO2022-1)*3+$AP2022+5,$AQ2022+20)))))</f>
        <v>0</v>
      </c>
      <c r="AU2022" s="304">
        <f ca="1">COUNTIF(INDIRECT("U"&amp;(ROW()+12*(($AO2022-1)*3+$AP2022)-ROW())/12+5):INDIRECT("AF"&amp;(ROW()+12*(($AO2022-1)*3+$AP2022)-ROW())/12+5),AT2022)</f>
        <v>0</v>
      </c>
      <c r="AV2022" s="304">
        <f ca="1">IF(AND(AR2022+AT2022&gt;0,AS2022+AU2022&gt;0),COUNTIF(AV$6:AV2021,"&gt;0")+1,0)</f>
        <v>0</v>
      </c>
    </row>
    <row r="2023" spans="41:48" x14ac:dyDescent="0.15">
      <c r="AO2023" s="304">
        <v>57</v>
      </c>
      <c r="AP2023" s="304">
        <v>1</v>
      </c>
      <c r="AQ2023" s="304">
        <v>2</v>
      </c>
      <c r="AR2023" s="306">
        <f ca="1">IF($AQ2023=1,IF(INDIRECT(ADDRESS(($AO2023-1)*3+$AP2023+5,$AQ2023+7))="",0,INDIRECT(ADDRESS(($AO2023-1)*3+$AP2023+5,$AQ2023+7))),IF(INDIRECT(ADDRESS(($AO2023-1)*3+$AP2023+5,$AQ2023+7))="",0,IF(COUNTIF(INDIRECT(ADDRESS(($AO2023-1)*36+($AP2023-1)*12+6,COLUMN())):INDIRECT(ADDRESS(($AO2023-1)*36+($AP2023-1)*12+$AQ2023+4,COLUMN())),INDIRECT(ADDRESS(($AO2023-1)*3+$AP2023+5,$AQ2023+7)))&gt;=1,0,INDIRECT(ADDRESS(($AO2023-1)*3+$AP2023+5,$AQ2023+7)))))</f>
        <v>0</v>
      </c>
      <c r="AS2023" s="304">
        <f ca="1">COUNTIF(INDIRECT("H"&amp;(ROW()+12*(($AO2023-1)*3+$AP2023)-ROW())/12+5):INDIRECT("S"&amp;(ROW()+12*(($AO2023-1)*3+$AP2023)-ROW())/12+5),AR2023)</f>
        <v>0</v>
      </c>
      <c r="AT2023" s="306">
        <f ca="1">IF($AQ2023=1,IF(INDIRECT(ADDRESS(($AO2023-1)*3+$AP2023+5,$AQ2023+20))="",0,INDIRECT(ADDRESS(($AO2023-1)*3+$AP2023+5,$AQ2023+20))),IF(INDIRECT(ADDRESS(($AO2023-1)*3+$AP2023+5,$AQ2023+20))="",0,IF(COUNTIF(INDIRECT(ADDRESS(($AO2023-1)*36+($AP2023-1)*12+6,COLUMN())):INDIRECT(ADDRESS(($AO2023-1)*36+($AP2023-1)*12+$AQ2023+4,COLUMN())),INDIRECT(ADDRESS(($AO2023-1)*3+$AP2023+5,$AQ2023+20)))&gt;=1,0,INDIRECT(ADDRESS(($AO2023-1)*3+$AP2023+5,$AQ2023+20)))))</f>
        <v>0</v>
      </c>
      <c r="AU2023" s="304">
        <f ca="1">COUNTIF(INDIRECT("U"&amp;(ROW()+12*(($AO2023-1)*3+$AP2023)-ROW())/12+5):INDIRECT("AF"&amp;(ROW()+12*(($AO2023-1)*3+$AP2023)-ROW())/12+5),AT2023)</f>
        <v>0</v>
      </c>
      <c r="AV2023" s="304">
        <f ca="1">IF(AND(AR2023+AT2023&gt;0,AS2023+AU2023&gt;0),COUNTIF(AV$6:AV2022,"&gt;0")+1,0)</f>
        <v>0</v>
      </c>
    </row>
    <row r="2024" spans="41:48" x14ac:dyDescent="0.15">
      <c r="AO2024" s="304">
        <v>57</v>
      </c>
      <c r="AP2024" s="304">
        <v>1</v>
      </c>
      <c r="AQ2024" s="304">
        <v>3</v>
      </c>
      <c r="AR2024" s="306">
        <f ca="1">IF($AQ2024=1,IF(INDIRECT(ADDRESS(($AO2024-1)*3+$AP2024+5,$AQ2024+7))="",0,INDIRECT(ADDRESS(($AO2024-1)*3+$AP2024+5,$AQ2024+7))),IF(INDIRECT(ADDRESS(($AO2024-1)*3+$AP2024+5,$AQ2024+7))="",0,IF(COUNTIF(INDIRECT(ADDRESS(($AO2024-1)*36+($AP2024-1)*12+6,COLUMN())):INDIRECT(ADDRESS(($AO2024-1)*36+($AP2024-1)*12+$AQ2024+4,COLUMN())),INDIRECT(ADDRESS(($AO2024-1)*3+$AP2024+5,$AQ2024+7)))&gt;=1,0,INDIRECT(ADDRESS(($AO2024-1)*3+$AP2024+5,$AQ2024+7)))))</f>
        <v>0</v>
      </c>
      <c r="AS2024" s="304">
        <f ca="1">COUNTIF(INDIRECT("H"&amp;(ROW()+12*(($AO2024-1)*3+$AP2024)-ROW())/12+5):INDIRECT("S"&amp;(ROW()+12*(($AO2024-1)*3+$AP2024)-ROW())/12+5),AR2024)</f>
        <v>0</v>
      </c>
      <c r="AT2024" s="306">
        <f ca="1">IF($AQ2024=1,IF(INDIRECT(ADDRESS(($AO2024-1)*3+$AP2024+5,$AQ2024+20))="",0,INDIRECT(ADDRESS(($AO2024-1)*3+$AP2024+5,$AQ2024+20))),IF(INDIRECT(ADDRESS(($AO2024-1)*3+$AP2024+5,$AQ2024+20))="",0,IF(COUNTIF(INDIRECT(ADDRESS(($AO2024-1)*36+($AP2024-1)*12+6,COLUMN())):INDIRECT(ADDRESS(($AO2024-1)*36+($AP2024-1)*12+$AQ2024+4,COLUMN())),INDIRECT(ADDRESS(($AO2024-1)*3+$AP2024+5,$AQ2024+20)))&gt;=1,0,INDIRECT(ADDRESS(($AO2024-1)*3+$AP2024+5,$AQ2024+20)))))</f>
        <v>0</v>
      </c>
      <c r="AU2024" s="304">
        <f ca="1">COUNTIF(INDIRECT("U"&amp;(ROW()+12*(($AO2024-1)*3+$AP2024)-ROW())/12+5):INDIRECT("AF"&amp;(ROW()+12*(($AO2024-1)*3+$AP2024)-ROW())/12+5),AT2024)</f>
        <v>0</v>
      </c>
      <c r="AV2024" s="304">
        <f ca="1">IF(AND(AR2024+AT2024&gt;0,AS2024+AU2024&gt;0),COUNTIF(AV$6:AV2023,"&gt;0")+1,0)</f>
        <v>0</v>
      </c>
    </row>
    <row r="2025" spans="41:48" x14ac:dyDescent="0.15">
      <c r="AO2025" s="304">
        <v>57</v>
      </c>
      <c r="AP2025" s="304">
        <v>1</v>
      </c>
      <c r="AQ2025" s="304">
        <v>4</v>
      </c>
      <c r="AR2025" s="306">
        <f ca="1">IF($AQ2025=1,IF(INDIRECT(ADDRESS(($AO2025-1)*3+$AP2025+5,$AQ2025+7))="",0,INDIRECT(ADDRESS(($AO2025-1)*3+$AP2025+5,$AQ2025+7))),IF(INDIRECT(ADDRESS(($AO2025-1)*3+$AP2025+5,$AQ2025+7))="",0,IF(COUNTIF(INDIRECT(ADDRESS(($AO2025-1)*36+($AP2025-1)*12+6,COLUMN())):INDIRECT(ADDRESS(($AO2025-1)*36+($AP2025-1)*12+$AQ2025+4,COLUMN())),INDIRECT(ADDRESS(($AO2025-1)*3+$AP2025+5,$AQ2025+7)))&gt;=1,0,INDIRECT(ADDRESS(($AO2025-1)*3+$AP2025+5,$AQ2025+7)))))</f>
        <v>0</v>
      </c>
      <c r="AS2025" s="304">
        <f ca="1">COUNTIF(INDIRECT("H"&amp;(ROW()+12*(($AO2025-1)*3+$AP2025)-ROW())/12+5):INDIRECT("S"&amp;(ROW()+12*(($AO2025-1)*3+$AP2025)-ROW())/12+5),AR2025)</f>
        <v>0</v>
      </c>
      <c r="AT2025" s="306">
        <f ca="1">IF($AQ2025=1,IF(INDIRECT(ADDRESS(($AO2025-1)*3+$AP2025+5,$AQ2025+20))="",0,INDIRECT(ADDRESS(($AO2025-1)*3+$AP2025+5,$AQ2025+20))),IF(INDIRECT(ADDRESS(($AO2025-1)*3+$AP2025+5,$AQ2025+20))="",0,IF(COUNTIF(INDIRECT(ADDRESS(($AO2025-1)*36+($AP2025-1)*12+6,COLUMN())):INDIRECT(ADDRESS(($AO2025-1)*36+($AP2025-1)*12+$AQ2025+4,COLUMN())),INDIRECT(ADDRESS(($AO2025-1)*3+$AP2025+5,$AQ2025+20)))&gt;=1,0,INDIRECT(ADDRESS(($AO2025-1)*3+$AP2025+5,$AQ2025+20)))))</f>
        <v>0</v>
      </c>
      <c r="AU2025" s="304">
        <f ca="1">COUNTIF(INDIRECT("U"&amp;(ROW()+12*(($AO2025-1)*3+$AP2025)-ROW())/12+5):INDIRECT("AF"&amp;(ROW()+12*(($AO2025-1)*3+$AP2025)-ROW())/12+5),AT2025)</f>
        <v>0</v>
      </c>
      <c r="AV2025" s="304">
        <f ca="1">IF(AND(AR2025+AT2025&gt;0,AS2025+AU2025&gt;0),COUNTIF(AV$6:AV2024,"&gt;0")+1,0)</f>
        <v>0</v>
      </c>
    </row>
    <row r="2026" spans="41:48" x14ac:dyDescent="0.15">
      <c r="AO2026" s="304">
        <v>57</v>
      </c>
      <c r="AP2026" s="304">
        <v>1</v>
      </c>
      <c r="AQ2026" s="304">
        <v>5</v>
      </c>
      <c r="AR2026" s="306">
        <f ca="1">IF($AQ2026=1,IF(INDIRECT(ADDRESS(($AO2026-1)*3+$AP2026+5,$AQ2026+7))="",0,INDIRECT(ADDRESS(($AO2026-1)*3+$AP2026+5,$AQ2026+7))),IF(INDIRECT(ADDRESS(($AO2026-1)*3+$AP2026+5,$AQ2026+7))="",0,IF(COUNTIF(INDIRECT(ADDRESS(($AO2026-1)*36+($AP2026-1)*12+6,COLUMN())):INDIRECT(ADDRESS(($AO2026-1)*36+($AP2026-1)*12+$AQ2026+4,COLUMN())),INDIRECT(ADDRESS(($AO2026-1)*3+$AP2026+5,$AQ2026+7)))&gt;=1,0,INDIRECT(ADDRESS(($AO2026-1)*3+$AP2026+5,$AQ2026+7)))))</f>
        <v>0</v>
      </c>
      <c r="AS2026" s="304">
        <f ca="1">COUNTIF(INDIRECT("H"&amp;(ROW()+12*(($AO2026-1)*3+$AP2026)-ROW())/12+5):INDIRECT("S"&amp;(ROW()+12*(($AO2026-1)*3+$AP2026)-ROW())/12+5),AR2026)</f>
        <v>0</v>
      </c>
      <c r="AT2026" s="306">
        <f ca="1">IF($AQ2026=1,IF(INDIRECT(ADDRESS(($AO2026-1)*3+$AP2026+5,$AQ2026+20))="",0,INDIRECT(ADDRESS(($AO2026-1)*3+$AP2026+5,$AQ2026+20))),IF(INDIRECT(ADDRESS(($AO2026-1)*3+$AP2026+5,$AQ2026+20))="",0,IF(COUNTIF(INDIRECT(ADDRESS(($AO2026-1)*36+($AP2026-1)*12+6,COLUMN())):INDIRECT(ADDRESS(($AO2026-1)*36+($AP2026-1)*12+$AQ2026+4,COLUMN())),INDIRECT(ADDRESS(($AO2026-1)*3+$AP2026+5,$AQ2026+20)))&gt;=1,0,INDIRECT(ADDRESS(($AO2026-1)*3+$AP2026+5,$AQ2026+20)))))</f>
        <v>0</v>
      </c>
      <c r="AU2026" s="304">
        <f ca="1">COUNTIF(INDIRECT("U"&amp;(ROW()+12*(($AO2026-1)*3+$AP2026)-ROW())/12+5):INDIRECT("AF"&amp;(ROW()+12*(($AO2026-1)*3+$AP2026)-ROW())/12+5),AT2026)</f>
        <v>0</v>
      </c>
      <c r="AV2026" s="304">
        <f ca="1">IF(AND(AR2026+AT2026&gt;0,AS2026+AU2026&gt;0),COUNTIF(AV$6:AV2025,"&gt;0")+1,0)</f>
        <v>0</v>
      </c>
    </row>
    <row r="2027" spans="41:48" x14ac:dyDescent="0.15">
      <c r="AO2027" s="304">
        <v>57</v>
      </c>
      <c r="AP2027" s="304">
        <v>1</v>
      </c>
      <c r="AQ2027" s="304">
        <v>6</v>
      </c>
      <c r="AR2027" s="306">
        <f ca="1">IF($AQ2027=1,IF(INDIRECT(ADDRESS(($AO2027-1)*3+$AP2027+5,$AQ2027+7))="",0,INDIRECT(ADDRESS(($AO2027-1)*3+$AP2027+5,$AQ2027+7))),IF(INDIRECT(ADDRESS(($AO2027-1)*3+$AP2027+5,$AQ2027+7))="",0,IF(COUNTIF(INDIRECT(ADDRESS(($AO2027-1)*36+($AP2027-1)*12+6,COLUMN())):INDIRECT(ADDRESS(($AO2027-1)*36+($AP2027-1)*12+$AQ2027+4,COLUMN())),INDIRECT(ADDRESS(($AO2027-1)*3+$AP2027+5,$AQ2027+7)))&gt;=1,0,INDIRECT(ADDRESS(($AO2027-1)*3+$AP2027+5,$AQ2027+7)))))</f>
        <v>0</v>
      </c>
      <c r="AS2027" s="304">
        <f ca="1">COUNTIF(INDIRECT("H"&amp;(ROW()+12*(($AO2027-1)*3+$AP2027)-ROW())/12+5):INDIRECT("S"&amp;(ROW()+12*(($AO2027-1)*3+$AP2027)-ROW())/12+5),AR2027)</f>
        <v>0</v>
      </c>
      <c r="AT2027" s="306">
        <f ca="1">IF($AQ2027=1,IF(INDIRECT(ADDRESS(($AO2027-1)*3+$AP2027+5,$AQ2027+20))="",0,INDIRECT(ADDRESS(($AO2027-1)*3+$AP2027+5,$AQ2027+20))),IF(INDIRECT(ADDRESS(($AO2027-1)*3+$AP2027+5,$AQ2027+20))="",0,IF(COUNTIF(INDIRECT(ADDRESS(($AO2027-1)*36+($AP2027-1)*12+6,COLUMN())):INDIRECT(ADDRESS(($AO2027-1)*36+($AP2027-1)*12+$AQ2027+4,COLUMN())),INDIRECT(ADDRESS(($AO2027-1)*3+$AP2027+5,$AQ2027+20)))&gt;=1,0,INDIRECT(ADDRESS(($AO2027-1)*3+$AP2027+5,$AQ2027+20)))))</f>
        <v>0</v>
      </c>
      <c r="AU2027" s="304">
        <f ca="1">COUNTIF(INDIRECT("U"&amp;(ROW()+12*(($AO2027-1)*3+$AP2027)-ROW())/12+5):INDIRECT("AF"&amp;(ROW()+12*(($AO2027-1)*3+$AP2027)-ROW())/12+5),AT2027)</f>
        <v>0</v>
      </c>
      <c r="AV2027" s="304">
        <f ca="1">IF(AND(AR2027+AT2027&gt;0,AS2027+AU2027&gt;0),COUNTIF(AV$6:AV2026,"&gt;0")+1,0)</f>
        <v>0</v>
      </c>
    </row>
    <row r="2028" spans="41:48" x14ac:dyDescent="0.15">
      <c r="AO2028" s="304">
        <v>57</v>
      </c>
      <c r="AP2028" s="304">
        <v>1</v>
      </c>
      <c r="AQ2028" s="304">
        <v>7</v>
      </c>
      <c r="AR2028" s="306">
        <f ca="1">IF($AQ2028=1,IF(INDIRECT(ADDRESS(($AO2028-1)*3+$AP2028+5,$AQ2028+7))="",0,INDIRECT(ADDRESS(($AO2028-1)*3+$AP2028+5,$AQ2028+7))),IF(INDIRECT(ADDRESS(($AO2028-1)*3+$AP2028+5,$AQ2028+7))="",0,IF(COUNTIF(INDIRECT(ADDRESS(($AO2028-1)*36+($AP2028-1)*12+6,COLUMN())):INDIRECT(ADDRESS(($AO2028-1)*36+($AP2028-1)*12+$AQ2028+4,COLUMN())),INDIRECT(ADDRESS(($AO2028-1)*3+$AP2028+5,$AQ2028+7)))&gt;=1,0,INDIRECT(ADDRESS(($AO2028-1)*3+$AP2028+5,$AQ2028+7)))))</f>
        <v>0</v>
      </c>
      <c r="AS2028" s="304">
        <f ca="1">COUNTIF(INDIRECT("H"&amp;(ROW()+12*(($AO2028-1)*3+$AP2028)-ROW())/12+5):INDIRECT("S"&amp;(ROW()+12*(($AO2028-1)*3+$AP2028)-ROW())/12+5),AR2028)</f>
        <v>0</v>
      </c>
      <c r="AT2028" s="306">
        <f ca="1">IF($AQ2028=1,IF(INDIRECT(ADDRESS(($AO2028-1)*3+$AP2028+5,$AQ2028+20))="",0,INDIRECT(ADDRESS(($AO2028-1)*3+$AP2028+5,$AQ2028+20))),IF(INDIRECT(ADDRESS(($AO2028-1)*3+$AP2028+5,$AQ2028+20))="",0,IF(COUNTIF(INDIRECT(ADDRESS(($AO2028-1)*36+($AP2028-1)*12+6,COLUMN())):INDIRECT(ADDRESS(($AO2028-1)*36+($AP2028-1)*12+$AQ2028+4,COLUMN())),INDIRECT(ADDRESS(($AO2028-1)*3+$AP2028+5,$AQ2028+20)))&gt;=1,0,INDIRECT(ADDRESS(($AO2028-1)*3+$AP2028+5,$AQ2028+20)))))</f>
        <v>0</v>
      </c>
      <c r="AU2028" s="304">
        <f ca="1">COUNTIF(INDIRECT("U"&amp;(ROW()+12*(($AO2028-1)*3+$AP2028)-ROW())/12+5):INDIRECT("AF"&amp;(ROW()+12*(($AO2028-1)*3+$AP2028)-ROW())/12+5),AT2028)</f>
        <v>0</v>
      </c>
      <c r="AV2028" s="304">
        <f ca="1">IF(AND(AR2028+AT2028&gt;0,AS2028+AU2028&gt;0),COUNTIF(AV$6:AV2027,"&gt;0")+1,0)</f>
        <v>0</v>
      </c>
    </row>
    <row r="2029" spans="41:48" x14ac:dyDescent="0.15">
      <c r="AO2029" s="304">
        <v>57</v>
      </c>
      <c r="AP2029" s="304">
        <v>1</v>
      </c>
      <c r="AQ2029" s="304">
        <v>8</v>
      </c>
      <c r="AR2029" s="306">
        <f ca="1">IF($AQ2029=1,IF(INDIRECT(ADDRESS(($AO2029-1)*3+$AP2029+5,$AQ2029+7))="",0,INDIRECT(ADDRESS(($AO2029-1)*3+$AP2029+5,$AQ2029+7))),IF(INDIRECT(ADDRESS(($AO2029-1)*3+$AP2029+5,$AQ2029+7))="",0,IF(COUNTIF(INDIRECT(ADDRESS(($AO2029-1)*36+($AP2029-1)*12+6,COLUMN())):INDIRECT(ADDRESS(($AO2029-1)*36+($AP2029-1)*12+$AQ2029+4,COLUMN())),INDIRECT(ADDRESS(($AO2029-1)*3+$AP2029+5,$AQ2029+7)))&gt;=1,0,INDIRECT(ADDRESS(($AO2029-1)*3+$AP2029+5,$AQ2029+7)))))</f>
        <v>0</v>
      </c>
      <c r="AS2029" s="304">
        <f ca="1">COUNTIF(INDIRECT("H"&amp;(ROW()+12*(($AO2029-1)*3+$AP2029)-ROW())/12+5):INDIRECT("S"&amp;(ROW()+12*(($AO2029-1)*3+$AP2029)-ROW())/12+5),AR2029)</f>
        <v>0</v>
      </c>
      <c r="AT2029" s="306">
        <f ca="1">IF($AQ2029=1,IF(INDIRECT(ADDRESS(($AO2029-1)*3+$AP2029+5,$AQ2029+20))="",0,INDIRECT(ADDRESS(($AO2029-1)*3+$AP2029+5,$AQ2029+20))),IF(INDIRECT(ADDRESS(($AO2029-1)*3+$AP2029+5,$AQ2029+20))="",0,IF(COUNTIF(INDIRECT(ADDRESS(($AO2029-1)*36+($AP2029-1)*12+6,COLUMN())):INDIRECT(ADDRESS(($AO2029-1)*36+($AP2029-1)*12+$AQ2029+4,COLUMN())),INDIRECT(ADDRESS(($AO2029-1)*3+$AP2029+5,$AQ2029+20)))&gt;=1,0,INDIRECT(ADDRESS(($AO2029-1)*3+$AP2029+5,$AQ2029+20)))))</f>
        <v>0</v>
      </c>
      <c r="AU2029" s="304">
        <f ca="1">COUNTIF(INDIRECT("U"&amp;(ROW()+12*(($AO2029-1)*3+$AP2029)-ROW())/12+5):INDIRECT("AF"&amp;(ROW()+12*(($AO2029-1)*3+$AP2029)-ROW())/12+5),AT2029)</f>
        <v>0</v>
      </c>
      <c r="AV2029" s="304">
        <f ca="1">IF(AND(AR2029+AT2029&gt;0,AS2029+AU2029&gt;0),COUNTIF(AV$6:AV2028,"&gt;0")+1,0)</f>
        <v>0</v>
      </c>
    </row>
    <row r="2030" spans="41:48" x14ac:dyDescent="0.15">
      <c r="AO2030" s="304">
        <v>57</v>
      </c>
      <c r="AP2030" s="304">
        <v>1</v>
      </c>
      <c r="AQ2030" s="304">
        <v>9</v>
      </c>
      <c r="AR2030" s="306">
        <f ca="1">IF($AQ2030=1,IF(INDIRECT(ADDRESS(($AO2030-1)*3+$AP2030+5,$AQ2030+7))="",0,INDIRECT(ADDRESS(($AO2030-1)*3+$AP2030+5,$AQ2030+7))),IF(INDIRECT(ADDRESS(($AO2030-1)*3+$AP2030+5,$AQ2030+7))="",0,IF(COUNTIF(INDIRECT(ADDRESS(($AO2030-1)*36+($AP2030-1)*12+6,COLUMN())):INDIRECT(ADDRESS(($AO2030-1)*36+($AP2030-1)*12+$AQ2030+4,COLUMN())),INDIRECT(ADDRESS(($AO2030-1)*3+$AP2030+5,$AQ2030+7)))&gt;=1,0,INDIRECT(ADDRESS(($AO2030-1)*3+$AP2030+5,$AQ2030+7)))))</f>
        <v>0</v>
      </c>
      <c r="AS2030" s="304">
        <f ca="1">COUNTIF(INDIRECT("H"&amp;(ROW()+12*(($AO2030-1)*3+$AP2030)-ROW())/12+5):INDIRECT("S"&amp;(ROW()+12*(($AO2030-1)*3+$AP2030)-ROW())/12+5),AR2030)</f>
        <v>0</v>
      </c>
      <c r="AT2030" s="306">
        <f ca="1">IF($AQ2030=1,IF(INDIRECT(ADDRESS(($AO2030-1)*3+$AP2030+5,$AQ2030+20))="",0,INDIRECT(ADDRESS(($AO2030-1)*3+$AP2030+5,$AQ2030+20))),IF(INDIRECT(ADDRESS(($AO2030-1)*3+$AP2030+5,$AQ2030+20))="",0,IF(COUNTIF(INDIRECT(ADDRESS(($AO2030-1)*36+($AP2030-1)*12+6,COLUMN())):INDIRECT(ADDRESS(($AO2030-1)*36+($AP2030-1)*12+$AQ2030+4,COLUMN())),INDIRECT(ADDRESS(($AO2030-1)*3+$AP2030+5,$AQ2030+20)))&gt;=1,0,INDIRECT(ADDRESS(($AO2030-1)*3+$AP2030+5,$AQ2030+20)))))</f>
        <v>0</v>
      </c>
      <c r="AU2030" s="304">
        <f ca="1">COUNTIF(INDIRECT("U"&amp;(ROW()+12*(($AO2030-1)*3+$AP2030)-ROW())/12+5):INDIRECT("AF"&amp;(ROW()+12*(($AO2030-1)*3+$AP2030)-ROW())/12+5),AT2030)</f>
        <v>0</v>
      </c>
      <c r="AV2030" s="304">
        <f ca="1">IF(AND(AR2030+AT2030&gt;0,AS2030+AU2030&gt;0),COUNTIF(AV$6:AV2029,"&gt;0")+1,0)</f>
        <v>0</v>
      </c>
    </row>
    <row r="2031" spans="41:48" x14ac:dyDescent="0.15">
      <c r="AO2031" s="304">
        <v>57</v>
      </c>
      <c r="AP2031" s="304">
        <v>1</v>
      </c>
      <c r="AQ2031" s="304">
        <v>10</v>
      </c>
      <c r="AR2031" s="306">
        <f ca="1">IF($AQ2031=1,IF(INDIRECT(ADDRESS(($AO2031-1)*3+$AP2031+5,$AQ2031+7))="",0,INDIRECT(ADDRESS(($AO2031-1)*3+$AP2031+5,$AQ2031+7))),IF(INDIRECT(ADDRESS(($AO2031-1)*3+$AP2031+5,$AQ2031+7))="",0,IF(COUNTIF(INDIRECT(ADDRESS(($AO2031-1)*36+($AP2031-1)*12+6,COLUMN())):INDIRECT(ADDRESS(($AO2031-1)*36+($AP2031-1)*12+$AQ2031+4,COLUMN())),INDIRECT(ADDRESS(($AO2031-1)*3+$AP2031+5,$AQ2031+7)))&gt;=1,0,INDIRECT(ADDRESS(($AO2031-1)*3+$AP2031+5,$AQ2031+7)))))</f>
        <v>0</v>
      </c>
      <c r="AS2031" s="304">
        <f ca="1">COUNTIF(INDIRECT("H"&amp;(ROW()+12*(($AO2031-1)*3+$AP2031)-ROW())/12+5):INDIRECT("S"&amp;(ROW()+12*(($AO2031-1)*3+$AP2031)-ROW())/12+5),AR2031)</f>
        <v>0</v>
      </c>
      <c r="AT2031" s="306">
        <f ca="1">IF($AQ2031=1,IF(INDIRECT(ADDRESS(($AO2031-1)*3+$AP2031+5,$AQ2031+20))="",0,INDIRECT(ADDRESS(($AO2031-1)*3+$AP2031+5,$AQ2031+20))),IF(INDIRECT(ADDRESS(($AO2031-1)*3+$AP2031+5,$AQ2031+20))="",0,IF(COUNTIF(INDIRECT(ADDRESS(($AO2031-1)*36+($AP2031-1)*12+6,COLUMN())):INDIRECT(ADDRESS(($AO2031-1)*36+($AP2031-1)*12+$AQ2031+4,COLUMN())),INDIRECT(ADDRESS(($AO2031-1)*3+$AP2031+5,$AQ2031+20)))&gt;=1,0,INDIRECT(ADDRESS(($AO2031-1)*3+$AP2031+5,$AQ2031+20)))))</f>
        <v>0</v>
      </c>
      <c r="AU2031" s="304">
        <f ca="1">COUNTIF(INDIRECT("U"&amp;(ROW()+12*(($AO2031-1)*3+$AP2031)-ROW())/12+5):INDIRECT("AF"&amp;(ROW()+12*(($AO2031-1)*3+$AP2031)-ROW())/12+5),AT2031)</f>
        <v>0</v>
      </c>
      <c r="AV2031" s="304">
        <f ca="1">IF(AND(AR2031+AT2031&gt;0,AS2031+AU2031&gt;0),COUNTIF(AV$6:AV2030,"&gt;0")+1,0)</f>
        <v>0</v>
      </c>
    </row>
    <row r="2032" spans="41:48" x14ac:dyDescent="0.15">
      <c r="AO2032" s="304">
        <v>57</v>
      </c>
      <c r="AP2032" s="304">
        <v>1</v>
      </c>
      <c r="AQ2032" s="304">
        <v>11</v>
      </c>
      <c r="AR2032" s="306">
        <f ca="1">IF($AQ2032=1,IF(INDIRECT(ADDRESS(($AO2032-1)*3+$AP2032+5,$AQ2032+7))="",0,INDIRECT(ADDRESS(($AO2032-1)*3+$AP2032+5,$AQ2032+7))),IF(INDIRECT(ADDRESS(($AO2032-1)*3+$AP2032+5,$AQ2032+7))="",0,IF(COUNTIF(INDIRECT(ADDRESS(($AO2032-1)*36+($AP2032-1)*12+6,COLUMN())):INDIRECT(ADDRESS(($AO2032-1)*36+($AP2032-1)*12+$AQ2032+4,COLUMN())),INDIRECT(ADDRESS(($AO2032-1)*3+$AP2032+5,$AQ2032+7)))&gt;=1,0,INDIRECT(ADDRESS(($AO2032-1)*3+$AP2032+5,$AQ2032+7)))))</f>
        <v>0</v>
      </c>
      <c r="AS2032" s="304">
        <f ca="1">COUNTIF(INDIRECT("H"&amp;(ROW()+12*(($AO2032-1)*3+$AP2032)-ROW())/12+5):INDIRECT("S"&amp;(ROW()+12*(($AO2032-1)*3+$AP2032)-ROW())/12+5),AR2032)</f>
        <v>0</v>
      </c>
      <c r="AT2032" s="306">
        <f ca="1">IF($AQ2032=1,IF(INDIRECT(ADDRESS(($AO2032-1)*3+$AP2032+5,$AQ2032+20))="",0,INDIRECT(ADDRESS(($AO2032-1)*3+$AP2032+5,$AQ2032+20))),IF(INDIRECT(ADDRESS(($AO2032-1)*3+$AP2032+5,$AQ2032+20))="",0,IF(COUNTIF(INDIRECT(ADDRESS(($AO2032-1)*36+($AP2032-1)*12+6,COLUMN())):INDIRECT(ADDRESS(($AO2032-1)*36+($AP2032-1)*12+$AQ2032+4,COLUMN())),INDIRECT(ADDRESS(($AO2032-1)*3+$AP2032+5,$AQ2032+20)))&gt;=1,0,INDIRECT(ADDRESS(($AO2032-1)*3+$AP2032+5,$AQ2032+20)))))</f>
        <v>0</v>
      </c>
      <c r="AU2032" s="304">
        <f ca="1">COUNTIF(INDIRECT("U"&amp;(ROW()+12*(($AO2032-1)*3+$AP2032)-ROW())/12+5):INDIRECT("AF"&amp;(ROW()+12*(($AO2032-1)*3+$AP2032)-ROW())/12+5),AT2032)</f>
        <v>0</v>
      </c>
      <c r="AV2032" s="304">
        <f ca="1">IF(AND(AR2032+AT2032&gt;0,AS2032+AU2032&gt;0),COUNTIF(AV$6:AV2031,"&gt;0")+1,0)</f>
        <v>0</v>
      </c>
    </row>
    <row r="2033" spans="41:48" x14ac:dyDescent="0.15">
      <c r="AO2033" s="304">
        <v>57</v>
      </c>
      <c r="AP2033" s="304">
        <v>1</v>
      </c>
      <c r="AQ2033" s="304">
        <v>12</v>
      </c>
      <c r="AR2033" s="306">
        <f ca="1">IF($AQ2033=1,IF(INDIRECT(ADDRESS(($AO2033-1)*3+$AP2033+5,$AQ2033+7))="",0,INDIRECT(ADDRESS(($AO2033-1)*3+$AP2033+5,$AQ2033+7))),IF(INDIRECT(ADDRESS(($AO2033-1)*3+$AP2033+5,$AQ2033+7))="",0,IF(COUNTIF(INDIRECT(ADDRESS(($AO2033-1)*36+($AP2033-1)*12+6,COLUMN())):INDIRECT(ADDRESS(($AO2033-1)*36+($AP2033-1)*12+$AQ2033+4,COLUMN())),INDIRECT(ADDRESS(($AO2033-1)*3+$AP2033+5,$AQ2033+7)))&gt;=1,0,INDIRECT(ADDRESS(($AO2033-1)*3+$AP2033+5,$AQ2033+7)))))</f>
        <v>0</v>
      </c>
      <c r="AS2033" s="304">
        <f ca="1">COUNTIF(INDIRECT("H"&amp;(ROW()+12*(($AO2033-1)*3+$AP2033)-ROW())/12+5):INDIRECT("S"&amp;(ROW()+12*(($AO2033-1)*3+$AP2033)-ROW())/12+5),AR2033)</f>
        <v>0</v>
      </c>
      <c r="AT2033" s="306">
        <f ca="1">IF($AQ2033=1,IF(INDIRECT(ADDRESS(($AO2033-1)*3+$AP2033+5,$AQ2033+20))="",0,INDIRECT(ADDRESS(($AO2033-1)*3+$AP2033+5,$AQ2033+20))),IF(INDIRECT(ADDRESS(($AO2033-1)*3+$AP2033+5,$AQ2033+20))="",0,IF(COUNTIF(INDIRECT(ADDRESS(($AO2033-1)*36+($AP2033-1)*12+6,COLUMN())):INDIRECT(ADDRESS(($AO2033-1)*36+($AP2033-1)*12+$AQ2033+4,COLUMN())),INDIRECT(ADDRESS(($AO2033-1)*3+$AP2033+5,$AQ2033+20)))&gt;=1,0,INDIRECT(ADDRESS(($AO2033-1)*3+$AP2033+5,$AQ2033+20)))))</f>
        <v>0</v>
      </c>
      <c r="AU2033" s="304">
        <f ca="1">COUNTIF(INDIRECT("U"&amp;(ROW()+12*(($AO2033-1)*3+$AP2033)-ROW())/12+5):INDIRECT("AF"&amp;(ROW()+12*(($AO2033-1)*3+$AP2033)-ROW())/12+5),AT2033)</f>
        <v>0</v>
      </c>
      <c r="AV2033" s="304">
        <f ca="1">IF(AND(AR2033+AT2033&gt;0,AS2033+AU2033&gt;0),COUNTIF(AV$6:AV2032,"&gt;0")+1,0)</f>
        <v>0</v>
      </c>
    </row>
    <row r="2034" spans="41:48" x14ac:dyDescent="0.15">
      <c r="AO2034" s="304">
        <v>57</v>
      </c>
      <c r="AP2034" s="304">
        <v>2</v>
      </c>
      <c r="AQ2034" s="304">
        <v>1</v>
      </c>
      <c r="AR2034" s="306">
        <f ca="1">IF($AQ2034=1,IF(INDIRECT(ADDRESS(($AO2034-1)*3+$AP2034+5,$AQ2034+7))="",0,INDIRECT(ADDRESS(($AO2034-1)*3+$AP2034+5,$AQ2034+7))),IF(INDIRECT(ADDRESS(($AO2034-1)*3+$AP2034+5,$AQ2034+7))="",0,IF(COUNTIF(INDIRECT(ADDRESS(($AO2034-1)*36+($AP2034-1)*12+6,COLUMN())):INDIRECT(ADDRESS(($AO2034-1)*36+($AP2034-1)*12+$AQ2034+4,COLUMN())),INDIRECT(ADDRESS(($AO2034-1)*3+$AP2034+5,$AQ2034+7)))&gt;=1,0,INDIRECT(ADDRESS(($AO2034-1)*3+$AP2034+5,$AQ2034+7)))))</f>
        <v>0</v>
      </c>
      <c r="AS2034" s="304">
        <f ca="1">COUNTIF(INDIRECT("H"&amp;(ROW()+12*(($AO2034-1)*3+$AP2034)-ROW())/12+5):INDIRECT("S"&amp;(ROW()+12*(($AO2034-1)*3+$AP2034)-ROW())/12+5),AR2034)</f>
        <v>0</v>
      </c>
      <c r="AT2034" s="306">
        <f ca="1">IF($AQ2034=1,IF(INDIRECT(ADDRESS(($AO2034-1)*3+$AP2034+5,$AQ2034+20))="",0,INDIRECT(ADDRESS(($AO2034-1)*3+$AP2034+5,$AQ2034+20))),IF(INDIRECT(ADDRESS(($AO2034-1)*3+$AP2034+5,$AQ2034+20))="",0,IF(COUNTIF(INDIRECT(ADDRESS(($AO2034-1)*36+($AP2034-1)*12+6,COLUMN())):INDIRECT(ADDRESS(($AO2034-1)*36+($AP2034-1)*12+$AQ2034+4,COLUMN())),INDIRECT(ADDRESS(($AO2034-1)*3+$AP2034+5,$AQ2034+20)))&gt;=1,0,INDIRECT(ADDRESS(($AO2034-1)*3+$AP2034+5,$AQ2034+20)))))</f>
        <v>0</v>
      </c>
      <c r="AU2034" s="304">
        <f ca="1">COUNTIF(INDIRECT("U"&amp;(ROW()+12*(($AO2034-1)*3+$AP2034)-ROW())/12+5):INDIRECT("AF"&amp;(ROW()+12*(($AO2034-1)*3+$AP2034)-ROW())/12+5),AT2034)</f>
        <v>0</v>
      </c>
      <c r="AV2034" s="304">
        <f ca="1">IF(AND(AR2034+AT2034&gt;0,AS2034+AU2034&gt;0),COUNTIF(AV$6:AV2033,"&gt;0")+1,0)</f>
        <v>0</v>
      </c>
    </row>
    <row r="2035" spans="41:48" x14ac:dyDescent="0.15">
      <c r="AO2035" s="304">
        <v>57</v>
      </c>
      <c r="AP2035" s="304">
        <v>2</v>
      </c>
      <c r="AQ2035" s="304">
        <v>2</v>
      </c>
      <c r="AR2035" s="306">
        <f ca="1">IF($AQ2035=1,IF(INDIRECT(ADDRESS(($AO2035-1)*3+$AP2035+5,$AQ2035+7))="",0,INDIRECT(ADDRESS(($AO2035-1)*3+$AP2035+5,$AQ2035+7))),IF(INDIRECT(ADDRESS(($AO2035-1)*3+$AP2035+5,$AQ2035+7))="",0,IF(COUNTIF(INDIRECT(ADDRESS(($AO2035-1)*36+($AP2035-1)*12+6,COLUMN())):INDIRECT(ADDRESS(($AO2035-1)*36+($AP2035-1)*12+$AQ2035+4,COLUMN())),INDIRECT(ADDRESS(($AO2035-1)*3+$AP2035+5,$AQ2035+7)))&gt;=1,0,INDIRECT(ADDRESS(($AO2035-1)*3+$AP2035+5,$AQ2035+7)))))</f>
        <v>0</v>
      </c>
      <c r="AS2035" s="304">
        <f ca="1">COUNTIF(INDIRECT("H"&amp;(ROW()+12*(($AO2035-1)*3+$AP2035)-ROW())/12+5):INDIRECT("S"&amp;(ROW()+12*(($AO2035-1)*3+$AP2035)-ROW())/12+5),AR2035)</f>
        <v>0</v>
      </c>
      <c r="AT2035" s="306">
        <f ca="1">IF($AQ2035=1,IF(INDIRECT(ADDRESS(($AO2035-1)*3+$AP2035+5,$AQ2035+20))="",0,INDIRECT(ADDRESS(($AO2035-1)*3+$AP2035+5,$AQ2035+20))),IF(INDIRECT(ADDRESS(($AO2035-1)*3+$AP2035+5,$AQ2035+20))="",0,IF(COUNTIF(INDIRECT(ADDRESS(($AO2035-1)*36+($AP2035-1)*12+6,COLUMN())):INDIRECT(ADDRESS(($AO2035-1)*36+($AP2035-1)*12+$AQ2035+4,COLUMN())),INDIRECT(ADDRESS(($AO2035-1)*3+$AP2035+5,$AQ2035+20)))&gt;=1,0,INDIRECT(ADDRESS(($AO2035-1)*3+$AP2035+5,$AQ2035+20)))))</f>
        <v>0</v>
      </c>
      <c r="AU2035" s="304">
        <f ca="1">COUNTIF(INDIRECT("U"&amp;(ROW()+12*(($AO2035-1)*3+$AP2035)-ROW())/12+5):INDIRECT("AF"&amp;(ROW()+12*(($AO2035-1)*3+$AP2035)-ROW())/12+5),AT2035)</f>
        <v>0</v>
      </c>
      <c r="AV2035" s="304">
        <f ca="1">IF(AND(AR2035+AT2035&gt;0,AS2035+AU2035&gt;0),COUNTIF(AV$6:AV2034,"&gt;0")+1,0)</f>
        <v>0</v>
      </c>
    </row>
    <row r="2036" spans="41:48" x14ac:dyDescent="0.15">
      <c r="AO2036" s="304">
        <v>57</v>
      </c>
      <c r="AP2036" s="304">
        <v>2</v>
      </c>
      <c r="AQ2036" s="304">
        <v>3</v>
      </c>
      <c r="AR2036" s="306">
        <f ca="1">IF($AQ2036=1,IF(INDIRECT(ADDRESS(($AO2036-1)*3+$AP2036+5,$AQ2036+7))="",0,INDIRECT(ADDRESS(($AO2036-1)*3+$AP2036+5,$AQ2036+7))),IF(INDIRECT(ADDRESS(($AO2036-1)*3+$AP2036+5,$AQ2036+7))="",0,IF(COUNTIF(INDIRECT(ADDRESS(($AO2036-1)*36+($AP2036-1)*12+6,COLUMN())):INDIRECT(ADDRESS(($AO2036-1)*36+($AP2036-1)*12+$AQ2036+4,COLUMN())),INDIRECT(ADDRESS(($AO2036-1)*3+$AP2036+5,$AQ2036+7)))&gt;=1,0,INDIRECT(ADDRESS(($AO2036-1)*3+$AP2036+5,$AQ2036+7)))))</f>
        <v>0</v>
      </c>
      <c r="AS2036" s="304">
        <f ca="1">COUNTIF(INDIRECT("H"&amp;(ROW()+12*(($AO2036-1)*3+$AP2036)-ROW())/12+5):INDIRECT("S"&amp;(ROW()+12*(($AO2036-1)*3+$AP2036)-ROW())/12+5),AR2036)</f>
        <v>0</v>
      </c>
      <c r="AT2036" s="306">
        <f ca="1">IF($AQ2036=1,IF(INDIRECT(ADDRESS(($AO2036-1)*3+$AP2036+5,$AQ2036+20))="",0,INDIRECT(ADDRESS(($AO2036-1)*3+$AP2036+5,$AQ2036+20))),IF(INDIRECT(ADDRESS(($AO2036-1)*3+$AP2036+5,$AQ2036+20))="",0,IF(COUNTIF(INDIRECT(ADDRESS(($AO2036-1)*36+($AP2036-1)*12+6,COLUMN())):INDIRECT(ADDRESS(($AO2036-1)*36+($AP2036-1)*12+$AQ2036+4,COLUMN())),INDIRECT(ADDRESS(($AO2036-1)*3+$AP2036+5,$AQ2036+20)))&gt;=1,0,INDIRECT(ADDRESS(($AO2036-1)*3+$AP2036+5,$AQ2036+20)))))</f>
        <v>0</v>
      </c>
      <c r="AU2036" s="304">
        <f ca="1">COUNTIF(INDIRECT("U"&amp;(ROW()+12*(($AO2036-1)*3+$AP2036)-ROW())/12+5):INDIRECT("AF"&amp;(ROW()+12*(($AO2036-1)*3+$AP2036)-ROW())/12+5),AT2036)</f>
        <v>0</v>
      </c>
      <c r="AV2036" s="304">
        <f ca="1">IF(AND(AR2036+AT2036&gt;0,AS2036+AU2036&gt;0),COUNTIF(AV$6:AV2035,"&gt;0")+1,0)</f>
        <v>0</v>
      </c>
    </row>
    <row r="2037" spans="41:48" x14ac:dyDescent="0.15">
      <c r="AO2037" s="304">
        <v>57</v>
      </c>
      <c r="AP2037" s="304">
        <v>2</v>
      </c>
      <c r="AQ2037" s="304">
        <v>4</v>
      </c>
      <c r="AR2037" s="306">
        <f ca="1">IF($AQ2037=1,IF(INDIRECT(ADDRESS(($AO2037-1)*3+$AP2037+5,$AQ2037+7))="",0,INDIRECT(ADDRESS(($AO2037-1)*3+$AP2037+5,$AQ2037+7))),IF(INDIRECT(ADDRESS(($AO2037-1)*3+$AP2037+5,$AQ2037+7))="",0,IF(COUNTIF(INDIRECT(ADDRESS(($AO2037-1)*36+($AP2037-1)*12+6,COLUMN())):INDIRECT(ADDRESS(($AO2037-1)*36+($AP2037-1)*12+$AQ2037+4,COLUMN())),INDIRECT(ADDRESS(($AO2037-1)*3+$AP2037+5,$AQ2037+7)))&gt;=1,0,INDIRECT(ADDRESS(($AO2037-1)*3+$AP2037+5,$AQ2037+7)))))</f>
        <v>0</v>
      </c>
      <c r="AS2037" s="304">
        <f ca="1">COUNTIF(INDIRECT("H"&amp;(ROW()+12*(($AO2037-1)*3+$AP2037)-ROW())/12+5):INDIRECT("S"&amp;(ROW()+12*(($AO2037-1)*3+$AP2037)-ROW())/12+5),AR2037)</f>
        <v>0</v>
      </c>
      <c r="AT2037" s="306">
        <f ca="1">IF($AQ2037=1,IF(INDIRECT(ADDRESS(($AO2037-1)*3+$AP2037+5,$AQ2037+20))="",0,INDIRECT(ADDRESS(($AO2037-1)*3+$AP2037+5,$AQ2037+20))),IF(INDIRECT(ADDRESS(($AO2037-1)*3+$AP2037+5,$AQ2037+20))="",0,IF(COUNTIF(INDIRECT(ADDRESS(($AO2037-1)*36+($AP2037-1)*12+6,COLUMN())):INDIRECT(ADDRESS(($AO2037-1)*36+($AP2037-1)*12+$AQ2037+4,COLUMN())),INDIRECT(ADDRESS(($AO2037-1)*3+$AP2037+5,$AQ2037+20)))&gt;=1,0,INDIRECT(ADDRESS(($AO2037-1)*3+$AP2037+5,$AQ2037+20)))))</f>
        <v>0</v>
      </c>
      <c r="AU2037" s="304">
        <f ca="1">COUNTIF(INDIRECT("U"&amp;(ROW()+12*(($AO2037-1)*3+$AP2037)-ROW())/12+5):INDIRECT("AF"&amp;(ROW()+12*(($AO2037-1)*3+$AP2037)-ROW())/12+5),AT2037)</f>
        <v>0</v>
      </c>
      <c r="AV2037" s="304">
        <f ca="1">IF(AND(AR2037+AT2037&gt;0,AS2037+AU2037&gt;0),COUNTIF(AV$6:AV2036,"&gt;0")+1,0)</f>
        <v>0</v>
      </c>
    </row>
    <row r="2038" spans="41:48" x14ac:dyDescent="0.15">
      <c r="AO2038" s="304">
        <v>57</v>
      </c>
      <c r="AP2038" s="304">
        <v>2</v>
      </c>
      <c r="AQ2038" s="304">
        <v>5</v>
      </c>
      <c r="AR2038" s="306">
        <f ca="1">IF($AQ2038=1,IF(INDIRECT(ADDRESS(($AO2038-1)*3+$AP2038+5,$AQ2038+7))="",0,INDIRECT(ADDRESS(($AO2038-1)*3+$AP2038+5,$AQ2038+7))),IF(INDIRECT(ADDRESS(($AO2038-1)*3+$AP2038+5,$AQ2038+7))="",0,IF(COUNTIF(INDIRECT(ADDRESS(($AO2038-1)*36+($AP2038-1)*12+6,COLUMN())):INDIRECT(ADDRESS(($AO2038-1)*36+($AP2038-1)*12+$AQ2038+4,COLUMN())),INDIRECT(ADDRESS(($AO2038-1)*3+$AP2038+5,$AQ2038+7)))&gt;=1,0,INDIRECT(ADDRESS(($AO2038-1)*3+$AP2038+5,$AQ2038+7)))))</f>
        <v>0</v>
      </c>
      <c r="AS2038" s="304">
        <f ca="1">COUNTIF(INDIRECT("H"&amp;(ROW()+12*(($AO2038-1)*3+$AP2038)-ROW())/12+5):INDIRECT("S"&amp;(ROW()+12*(($AO2038-1)*3+$AP2038)-ROW())/12+5),AR2038)</f>
        <v>0</v>
      </c>
      <c r="AT2038" s="306">
        <f ca="1">IF($AQ2038=1,IF(INDIRECT(ADDRESS(($AO2038-1)*3+$AP2038+5,$AQ2038+20))="",0,INDIRECT(ADDRESS(($AO2038-1)*3+$AP2038+5,$AQ2038+20))),IF(INDIRECT(ADDRESS(($AO2038-1)*3+$AP2038+5,$AQ2038+20))="",0,IF(COUNTIF(INDIRECT(ADDRESS(($AO2038-1)*36+($AP2038-1)*12+6,COLUMN())):INDIRECT(ADDRESS(($AO2038-1)*36+($AP2038-1)*12+$AQ2038+4,COLUMN())),INDIRECT(ADDRESS(($AO2038-1)*3+$AP2038+5,$AQ2038+20)))&gt;=1,0,INDIRECT(ADDRESS(($AO2038-1)*3+$AP2038+5,$AQ2038+20)))))</f>
        <v>0</v>
      </c>
      <c r="AU2038" s="304">
        <f ca="1">COUNTIF(INDIRECT("U"&amp;(ROW()+12*(($AO2038-1)*3+$AP2038)-ROW())/12+5):INDIRECT("AF"&amp;(ROW()+12*(($AO2038-1)*3+$AP2038)-ROW())/12+5),AT2038)</f>
        <v>0</v>
      </c>
      <c r="AV2038" s="304">
        <f ca="1">IF(AND(AR2038+AT2038&gt;0,AS2038+AU2038&gt;0),COUNTIF(AV$6:AV2037,"&gt;0")+1,0)</f>
        <v>0</v>
      </c>
    </row>
    <row r="2039" spans="41:48" x14ac:dyDescent="0.15">
      <c r="AO2039" s="304">
        <v>57</v>
      </c>
      <c r="AP2039" s="304">
        <v>2</v>
      </c>
      <c r="AQ2039" s="304">
        <v>6</v>
      </c>
      <c r="AR2039" s="306">
        <f ca="1">IF($AQ2039=1,IF(INDIRECT(ADDRESS(($AO2039-1)*3+$AP2039+5,$AQ2039+7))="",0,INDIRECT(ADDRESS(($AO2039-1)*3+$AP2039+5,$AQ2039+7))),IF(INDIRECT(ADDRESS(($AO2039-1)*3+$AP2039+5,$AQ2039+7))="",0,IF(COUNTIF(INDIRECT(ADDRESS(($AO2039-1)*36+($AP2039-1)*12+6,COLUMN())):INDIRECT(ADDRESS(($AO2039-1)*36+($AP2039-1)*12+$AQ2039+4,COLUMN())),INDIRECT(ADDRESS(($AO2039-1)*3+$AP2039+5,$AQ2039+7)))&gt;=1,0,INDIRECT(ADDRESS(($AO2039-1)*3+$AP2039+5,$AQ2039+7)))))</f>
        <v>0</v>
      </c>
      <c r="AS2039" s="304">
        <f ca="1">COUNTIF(INDIRECT("H"&amp;(ROW()+12*(($AO2039-1)*3+$AP2039)-ROW())/12+5):INDIRECT("S"&amp;(ROW()+12*(($AO2039-1)*3+$AP2039)-ROW())/12+5),AR2039)</f>
        <v>0</v>
      </c>
      <c r="AT2039" s="306">
        <f ca="1">IF($AQ2039=1,IF(INDIRECT(ADDRESS(($AO2039-1)*3+$AP2039+5,$AQ2039+20))="",0,INDIRECT(ADDRESS(($AO2039-1)*3+$AP2039+5,$AQ2039+20))),IF(INDIRECT(ADDRESS(($AO2039-1)*3+$AP2039+5,$AQ2039+20))="",0,IF(COUNTIF(INDIRECT(ADDRESS(($AO2039-1)*36+($AP2039-1)*12+6,COLUMN())):INDIRECT(ADDRESS(($AO2039-1)*36+($AP2039-1)*12+$AQ2039+4,COLUMN())),INDIRECT(ADDRESS(($AO2039-1)*3+$AP2039+5,$AQ2039+20)))&gt;=1,0,INDIRECT(ADDRESS(($AO2039-1)*3+$AP2039+5,$AQ2039+20)))))</f>
        <v>0</v>
      </c>
      <c r="AU2039" s="304">
        <f ca="1">COUNTIF(INDIRECT("U"&amp;(ROW()+12*(($AO2039-1)*3+$AP2039)-ROW())/12+5):INDIRECT("AF"&amp;(ROW()+12*(($AO2039-1)*3+$AP2039)-ROW())/12+5),AT2039)</f>
        <v>0</v>
      </c>
      <c r="AV2039" s="304">
        <f ca="1">IF(AND(AR2039+AT2039&gt;0,AS2039+AU2039&gt;0),COUNTIF(AV$6:AV2038,"&gt;0")+1,0)</f>
        <v>0</v>
      </c>
    </row>
    <row r="2040" spans="41:48" x14ac:dyDescent="0.15">
      <c r="AO2040" s="304">
        <v>57</v>
      </c>
      <c r="AP2040" s="304">
        <v>2</v>
      </c>
      <c r="AQ2040" s="304">
        <v>7</v>
      </c>
      <c r="AR2040" s="306">
        <f ca="1">IF($AQ2040=1,IF(INDIRECT(ADDRESS(($AO2040-1)*3+$AP2040+5,$AQ2040+7))="",0,INDIRECT(ADDRESS(($AO2040-1)*3+$AP2040+5,$AQ2040+7))),IF(INDIRECT(ADDRESS(($AO2040-1)*3+$AP2040+5,$AQ2040+7))="",0,IF(COUNTIF(INDIRECT(ADDRESS(($AO2040-1)*36+($AP2040-1)*12+6,COLUMN())):INDIRECT(ADDRESS(($AO2040-1)*36+($AP2040-1)*12+$AQ2040+4,COLUMN())),INDIRECT(ADDRESS(($AO2040-1)*3+$AP2040+5,$AQ2040+7)))&gt;=1,0,INDIRECT(ADDRESS(($AO2040-1)*3+$AP2040+5,$AQ2040+7)))))</f>
        <v>0</v>
      </c>
      <c r="AS2040" s="304">
        <f ca="1">COUNTIF(INDIRECT("H"&amp;(ROW()+12*(($AO2040-1)*3+$AP2040)-ROW())/12+5):INDIRECT("S"&amp;(ROW()+12*(($AO2040-1)*3+$AP2040)-ROW())/12+5),AR2040)</f>
        <v>0</v>
      </c>
      <c r="AT2040" s="306">
        <f ca="1">IF($AQ2040=1,IF(INDIRECT(ADDRESS(($AO2040-1)*3+$AP2040+5,$AQ2040+20))="",0,INDIRECT(ADDRESS(($AO2040-1)*3+$AP2040+5,$AQ2040+20))),IF(INDIRECT(ADDRESS(($AO2040-1)*3+$AP2040+5,$AQ2040+20))="",0,IF(COUNTIF(INDIRECT(ADDRESS(($AO2040-1)*36+($AP2040-1)*12+6,COLUMN())):INDIRECT(ADDRESS(($AO2040-1)*36+($AP2040-1)*12+$AQ2040+4,COLUMN())),INDIRECT(ADDRESS(($AO2040-1)*3+$AP2040+5,$AQ2040+20)))&gt;=1,0,INDIRECT(ADDRESS(($AO2040-1)*3+$AP2040+5,$AQ2040+20)))))</f>
        <v>0</v>
      </c>
      <c r="AU2040" s="304">
        <f ca="1">COUNTIF(INDIRECT("U"&amp;(ROW()+12*(($AO2040-1)*3+$AP2040)-ROW())/12+5):INDIRECT("AF"&amp;(ROW()+12*(($AO2040-1)*3+$AP2040)-ROW())/12+5),AT2040)</f>
        <v>0</v>
      </c>
      <c r="AV2040" s="304">
        <f ca="1">IF(AND(AR2040+AT2040&gt;0,AS2040+AU2040&gt;0),COUNTIF(AV$6:AV2039,"&gt;0")+1,0)</f>
        <v>0</v>
      </c>
    </row>
    <row r="2041" spans="41:48" x14ac:dyDescent="0.15">
      <c r="AO2041" s="304">
        <v>57</v>
      </c>
      <c r="AP2041" s="304">
        <v>2</v>
      </c>
      <c r="AQ2041" s="304">
        <v>8</v>
      </c>
      <c r="AR2041" s="306">
        <f ca="1">IF($AQ2041=1,IF(INDIRECT(ADDRESS(($AO2041-1)*3+$AP2041+5,$AQ2041+7))="",0,INDIRECT(ADDRESS(($AO2041-1)*3+$AP2041+5,$AQ2041+7))),IF(INDIRECT(ADDRESS(($AO2041-1)*3+$AP2041+5,$AQ2041+7))="",0,IF(COUNTIF(INDIRECT(ADDRESS(($AO2041-1)*36+($AP2041-1)*12+6,COLUMN())):INDIRECT(ADDRESS(($AO2041-1)*36+($AP2041-1)*12+$AQ2041+4,COLUMN())),INDIRECT(ADDRESS(($AO2041-1)*3+$AP2041+5,$AQ2041+7)))&gt;=1,0,INDIRECT(ADDRESS(($AO2041-1)*3+$AP2041+5,$AQ2041+7)))))</f>
        <v>0</v>
      </c>
      <c r="AS2041" s="304">
        <f ca="1">COUNTIF(INDIRECT("H"&amp;(ROW()+12*(($AO2041-1)*3+$AP2041)-ROW())/12+5):INDIRECT("S"&amp;(ROW()+12*(($AO2041-1)*3+$AP2041)-ROW())/12+5),AR2041)</f>
        <v>0</v>
      </c>
      <c r="AT2041" s="306">
        <f ca="1">IF($AQ2041=1,IF(INDIRECT(ADDRESS(($AO2041-1)*3+$AP2041+5,$AQ2041+20))="",0,INDIRECT(ADDRESS(($AO2041-1)*3+$AP2041+5,$AQ2041+20))),IF(INDIRECT(ADDRESS(($AO2041-1)*3+$AP2041+5,$AQ2041+20))="",0,IF(COUNTIF(INDIRECT(ADDRESS(($AO2041-1)*36+($AP2041-1)*12+6,COLUMN())):INDIRECT(ADDRESS(($AO2041-1)*36+($AP2041-1)*12+$AQ2041+4,COLUMN())),INDIRECT(ADDRESS(($AO2041-1)*3+$AP2041+5,$AQ2041+20)))&gt;=1,0,INDIRECT(ADDRESS(($AO2041-1)*3+$AP2041+5,$AQ2041+20)))))</f>
        <v>0</v>
      </c>
      <c r="AU2041" s="304">
        <f ca="1">COUNTIF(INDIRECT("U"&amp;(ROW()+12*(($AO2041-1)*3+$AP2041)-ROW())/12+5):INDIRECT("AF"&amp;(ROW()+12*(($AO2041-1)*3+$AP2041)-ROW())/12+5),AT2041)</f>
        <v>0</v>
      </c>
      <c r="AV2041" s="304">
        <f ca="1">IF(AND(AR2041+AT2041&gt;0,AS2041+AU2041&gt;0),COUNTIF(AV$6:AV2040,"&gt;0")+1,0)</f>
        <v>0</v>
      </c>
    </row>
    <row r="2042" spans="41:48" x14ac:dyDescent="0.15">
      <c r="AO2042" s="304">
        <v>57</v>
      </c>
      <c r="AP2042" s="304">
        <v>2</v>
      </c>
      <c r="AQ2042" s="304">
        <v>9</v>
      </c>
      <c r="AR2042" s="306">
        <f ca="1">IF($AQ2042=1,IF(INDIRECT(ADDRESS(($AO2042-1)*3+$AP2042+5,$AQ2042+7))="",0,INDIRECT(ADDRESS(($AO2042-1)*3+$AP2042+5,$AQ2042+7))),IF(INDIRECT(ADDRESS(($AO2042-1)*3+$AP2042+5,$AQ2042+7))="",0,IF(COUNTIF(INDIRECT(ADDRESS(($AO2042-1)*36+($AP2042-1)*12+6,COLUMN())):INDIRECT(ADDRESS(($AO2042-1)*36+($AP2042-1)*12+$AQ2042+4,COLUMN())),INDIRECT(ADDRESS(($AO2042-1)*3+$AP2042+5,$AQ2042+7)))&gt;=1,0,INDIRECT(ADDRESS(($AO2042-1)*3+$AP2042+5,$AQ2042+7)))))</f>
        <v>0</v>
      </c>
      <c r="AS2042" s="304">
        <f ca="1">COUNTIF(INDIRECT("H"&amp;(ROW()+12*(($AO2042-1)*3+$AP2042)-ROW())/12+5):INDIRECT("S"&amp;(ROW()+12*(($AO2042-1)*3+$AP2042)-ROW())/12+5),AR2042)</f>
        <v>0</v>
      </c>
      <c r="AT2042" s="306">
        <f ca="1">IF($AQ2042=1,IF(INDIRECT(ADDRESS(($AO2042-1)*3+$AP2042+5,$AQ2042+20))="",0,INDIRECT(ADDRESS(($AO2042-1)*3+$AP2042+5,$AQ2042+20))),IF(INDIRECT(ADDRESS(($AO2042-1)*3+$AP2042+5,$AQ2042+20))="",0,IF(COUNTIF(INDIRECT(ADDRESS(($AO2042-1)*36+($AP2042-1)*12+6,COLUMN())):INDIRECT(ADDRESS(($AO2042-1)*36+($AP2042-1)*12+$AQ2042+4,COLUMN())),INDIRECT(ADDRESS(($AO2042-1)*3+$AP2042+5,$AQ2042+20)))&gt;=1,0,INDIRECT(ADDRESS(($AO2042-1)*3+$AP2042+5,$AQ2042+20)))))</f>
        <v>0</v>
      </c>
      <c r="AU2042" s="304">
        <f ca="1">COUNTIF(INDIRECT("U"&amp;(ROW()+12*(($AO2042-1)*3+$AP2042)-ROW())/12+5):INDIRECT("AF"&amp;(ROW()+12*(($AO2042-1)*3+$AP2042)-ROW())/12+5),AT2042)</f>
        <v>0</v>
      </c>
      <c r="AV2042" s="304">
        <f ca="1">IF(AND(AR2042+AT2042&gt;0,AS2042+AU2042&gt;0),COUNTIF(AV$6:AV2041,"&gt;0")+1,0)</f>
        <v>0</v>
      </c>
    </row>
    <row r="2043" spans="41:48" x14ac:dyDescent="0.15">
      <c r="AO2043" s="304">
        <v>57</v>
      </c>
      <c r="AP2043" s="304">
        <v>2</v>
      </c>
      <c r="AQ2043" s="304">
        <v>10</v>
      </c>
      <c r="AR2043" s="306">
        <f ca="1">IF($AQ2043=1,IF(INDIRECT(ADDRESS(($AO2043-1)*3+$AP2043+5,$AQ2043+7))="",0,INDIRECT(ADDRESS(($AO2043-1)*3+$AP2043+5,$AQ2043+7))),IF(INDIRECT(ADDRESS(($AO2043-1)*3+$AP2043+5,$AQ2043+7))="",0,IF(COUNTIF(INDIRECT(ADDRESS(($AO2043-1)*36+($AP2043-1)*12+6,COLUMN())):INDIRECT(ADDRESS(($AO2043-1)*36+($AP2043-1)*12+$AQ2043+4,COLUMN())),INDIRECT(ADDRESS(($AO2043-1)*3+$AP2043+5,$AQ2043+7)))&gt;=1,0,INDIRECT(ADDRESS(($AO2043-1)*3+$AP2043+5,$AQ2043+7)))))</f>
        <v>0</v>
      </c>
      <c r="AS2043" s="304">
        <f ca="1">COUNTIF(INDIRECT("H"&amp;(ROW()+12*(($AO2043-1)*3+$AP2043)-ROW())/12+5):INDIRECT("S"&amp;(ROW()+12*(($AO2043-1)*3+$AP2043)-ROW())/12+5),AR2043)</f>
        <v>0</v>
      </c>
      <c r="AT2043" s="306">
        <f ca="1">IF($AQ2043=1,IF(INDIRECT(ADDRESS(($AO2043-1)*3+$AP2043+5,$AQ2043+20))="",0,INDIRECT(ADDRESS(($AO2043-1)*3+$AP2043+5,$AQ2043+20))),IF(INDIRECT(ADDRESS(($AO2043-1)*3+$AP2043+5,$AQ2043+20))="",0,IF(COUNTIF(INDIRECT(ADDRESS(($AO2043-1)*36+($AP2043-1)*12+6,COLUMN())):INDIRECT(ADDRESS(($AO2043-1)*36+($AP2043-1)*12+$AQ2043+4,COLUMN())),INDIRECT(ADDRESS(($AO2043-1)*3+$AP2043+5,$AQ2043+20)))&gt;=1,0,INDIRECT(ADDRESS(($AO2043-1)*3+$AP2043+5,$AQ2043+20)))))</f>
        <v>0</v>
      </c>
      <c r="AU2043" s="304">
        <f ca="1">COUNTIF(INDIRECT("U"&amp;(ROW()+12*(($AO2043-1)*3+$AP2043)-ROW())/12+5):INDIRECT("AF"&amp;(ROW()+12*(($AO2043-1)*3+$AP2043)-ROW())/12+5),AT2043)</f>
        <v>0</v>
      </c>
      <c r="AV2043" s="304">
        <f ca="1">IF(AND(AR2043+AT2043&gt;0,AS2043+AU2043&gt;0),COUNTIF(AV$6:AV2042,"&gt;0")+1,0)</f>
        <v>0</v>
      </c>
    </row>
    <row r="2044" spans="41:48" x14ac:dyDescent="0.15">
      <c r="AO2044" s="304">
        <v>57</v>
      </c>
      <c r="AP2044" s="304">
        <v>2</v>
      </c>
      <c r="AQ2044" s="304">
        <v>11</v>
      </c>
      <c r="AR2044" s="306">
        <f ca="1">IF($AQ2044=1,IF(INDIRECT(ADDRESS(($AO2044-1)*3+$AP2044+5,$AQ2044+7))="",0,INDIRECT(ADDRESS(($AO2044-1)*3+$AP2044+5,$AQ2044+7))),IF(INDIRECT(ADDRESS(($AO2044-1)*3+$AP2044+5,$AQ2044+7))="",0,IF(COUNTIF(INDIRECT(ADDRESS(($AO2044-1)*36+($AP2044-1)*12+6,COLUMN())):INDIRECT(ADDRESS(($AO2044-1)*36+($AP2044-1)*12+$AQ2044+4,COLUMN())),INDIRECT(ADDRESS(($AO2044-1)*3+$AP2044+5,$AQ2044+7)))&gt;=1,0,INDIRECT(ADDRESS(($AO2044-1)*3+$AP2044+5,$AQ2044+7)))))</f>
        <v>0</v>
      </c>
      <c r="AS2044" s="304">
        <f ca="1">COUNTIF(INDIRECT("H"&amp;(ROW()+12*(($AO2044-1)*3+$AP2044)-ROW())/12+5):INDIRECT("S"&amp;(ROW()+12*(($AO2044-1)*3+$AP2044)-ROW())/12+5),AR2044)</f>
        <v>0</v>
      </c>
      <c r="AT2044" s="306">
        <f ca="1">IF($AQ2044=1,IF(INDIRECT(ADDRESS(($AO2044-1)*3+$AP2044+5,$AQ2044+20))="",0,INDIRECT(ADDRESS(($AO2044-1)*3+$AP2044+5,$AQ2044+20))),IF(INDIRECT(ADDRESS(($AO2044-1)*3+$AP2044+5,$AQ2044+20))="",0,IF(COUNTIF(INDIRECT(ADDRESS(($AO2044-1)*36+($AP2044-1)*12+6,COLUMN())):INDIRECT(ADDRESS(($AO2044-1)*36+($AP2044-1)*12+$AQ2044+4,COLUMN())),INDIRECT(ADDRESS(($AO2044-1)*3+$AP2044+5,$AQ2044+20)))&gt;=1,0,INDIRECT(ADDRESS(($AO2044-1)*3+$AP2044+5,$AQ2044+20)))))</f>
        <v>0</v>
      </c>
      <c r="AU2044" s="304">
        <f ca="1">COUNTIF(INDIRECT("U"&amp;(ROW()+12*(($AO2044-1)*3+$AP2044)-ROW())/12+5):INDIRECT("AF"&amp;(ROW()+12*(($AO2044-1)*3+$AP2044)-ROW())/12+5),AT2044)</f>
        <v>0</v>
      </c>
      <c r="AV2044" s="304">
        <f ca="1">IF(AND(AR2044+AT2044&gt;0,AS2044+AU2044&gt;0),COUNTIF(AV$6:AV2043,"&gt;0")+1,0)</f>
        <v>0</v>
      </c>
    </row>
    <row r="2045" spans="41:48" x14ac:dyDescent="0.15">
      <c r="AO2045" s="304">
        <v>57</v>
      </c>
      <c r="AP2045" s="304">
        <v>2</v>
      </c>
      <c r="AQ2045" s="304">
        <v>12</v>
      </c>
      <c r="AR2045" s="306">
        <f ca="1">IF($AQ2045=1,IF(INDIRECT(ADDRESS(($AO2045-1)*3+$AP2045+5,$AQ2045+7))="",0,INDIRECT(ADDRESS(($AO2045-1)*3+$AP2045+5,$AQ2045+7))),IF(INDIRECT(ADDRESS(($AO2045-1)*3+$AP2045+5,$AQ2045+7))="",0,IF(COUNTIF(INDIRECT(ADDRESS(($AO2045-1)*36+($AP2045-1)*12+6,COLUMN())):INDIRECT(ADDRESS(($AO2045-1)*36+($AP2045-1)*12+$AQ2045+4,COLUMN())),INDIRECT(ADDRESS(($AO2045-1)*3+$AP2045+5,$AQ2045+7)))&gt;=1,0,INDIRECT(ADDRESS(($AO2045-1)*3+$AP2045+5,$AQ2045+7)))))</f>
        <v>0</v>
      </c>
      <c r="AS2045" s="304">
        <f ca="1">COUNTIF(INDIRECT("H"&amp;(ROW()+12*(($AO2045-1)*3+$AP2045)-ROW())/12+5):INDIRECT("S"&amp;(ROW()+12*(($AO2045-1)*3+$AP2045)-ROW())/12+5),AR2045)</f>
        <v>0</v>
      </c>
      <c r="AT2045" s="306">
        <f ca="1">IF($AQ2045=1,IF(INDIRECT(ADDRESS(($AO2045-1)*3+$AP2045+5,$AQ2045+20))="",0,INDIRECT(ADDRESS(($AO2045-1)*3+$AP2045+5,$AQ2045+20))),IF(INDIRECT(ADDRESS(($AO2045-1)*3+$AP2045+5,$AQ2045+20))="",0,IF(COUNTIF(INDIRECT(ADDRESS(($AO2045-1)*36+($AP2045-1)*12+6,COLUMN())):INDIRECT(ADDRESS(($AO2045-1)*36+($AP2045-1)*12+$AQ2045+4,COLUMN())),INDIRECT(ADDRESS(($AO2045-1)*3+$AP2045+5,$AQ2045+20)))&gt;=1,0,INDIRECT(ADDRESS(($AO2045-1)*3+$AP2045+5,$AQ2045+20)))))</f>
        <v>0</v>
      </c>
      <c r="AU2045" s="304">
        <f ca="1">COUNTIF(INDIRECT("U"&amp;(ROW()+12*(($AO2045-1)*3+$AP2045)-ROW())/12+5):INDIRECT("AF"&amp;(ROW()+12*(($AO2045-1)*3+$AP2045)-ROW())/12+5),AT2045)</f>
        <v>0</v>
      </c>
      <c r="AV2045" s="304">
        <f ca="1">IF(AND(AR2045+AT2045&gt;0,AS2045+AU2045&gt;0),COUNTIF(AV$6:AV2044,"&gt;0")+1,0)</f>
        <v>0</v>
      </c>
    </row>
    <row r="2046" spans="41:48" x14ac:dyDescent="0.15">
      <c r="AO2046" s="304">
        <v>57</v>
      </c>
      <c r="AP2046" s="304">
        <v>3</v>
      </c>
      <c r="AQ2046" s="304">
        <v>1</v>
      </c>
      <c r="AR2046" s="306">
        <f ca="1">IF($AQ2046=1,IF(INDIRECT(ADDRESS(($AO2046-1)*3+$AP2046+5,$AQ2046+7))="",0,INDIRECT(ADDRESS(($AO2046-1)*3+$AP2046+5,$AQ2046+7))),IF(INDIRECT(ADDRESS(($AO2046-1)*3+$AP2046+5,$AQ2046+7))="",0,IF(COUNTIF(INDIRECT(ADDRESS(($AO2046-1)*36+($AP2046-1)*12+6,COLUMN())):INDIRECT(ADDRESS(($AO2046-1)*36+($AP2046-1)*12+$AQ2046+4,COLUMN())),INDIRECT(ADDRESS(($AO2046-1)*3+$AP2046+5,$AQ2046+7)))&gt;=1,0,INDIRECT(ADDRESS(($AO2046-1)*3+$AP2046+5,$AQ2046+7)))))</f>
        <v>0</v>
      </c>
      <c r="AS2046" s="304">
        <f ca="1">COUNTIF(INDIRECT("H"&amp;(ROW()+12*(($AO2046-1)*3+$AP2046)-ROW())/12+5):INDIRECT("S"&amp;(ROW()+12*(($AO2046-1)*3+$AP2046)-ROW())/12+5),AR2046)</f>
        <v>0</v>
      </c>
      <c r="AT2046" s="306">
        <f ca="1">IF($AQ2046=1,IF(INDIRECT(ADDRESS(($AO2046-1)*3+$AP2046+5,$AQ2046+20))="",0,INDIRECT(ADDRESS(($AO2046-1)*3+$AP2046+5,$AQ2046+20))),IF(INDIRECT(ADDRESS(($AO2046-1)*3+$AP2046+5,$AQ2046+20))="",0,IF(COUNTIF(INDIRECT(ADDRESS(($AO2046-1)*36+($AP2046-1)*12+6,COLUMN())):INDIRECT(ADDRESS(($AO2046-1)*36+($AP2046-1)*12+$AQ2046+4,COLUMN())),INDIRECT(ADDRESS(($AO2046-1)*3+$AP2046+5,$AQ2046+20)))&gt;=1,0,INDIRECT(ADDRESS(($AO2046-1)*3+$AP2046+5,$AQ2046+20)))))</f>
        <v>0</v>
      </c>
      <c r="AU2046" s="304">
        <f ca="1">COUNTIF(INDIRECT("U"&amp;(ROW()+12*(($AO2046-1)*3+$AP2046)-ROW())/12+5):INDIRECT("AF"&amp;(ROW()+12*(($AO2046-1)*3+$AP2046)-ROW())/12+5),AT2046)</f>
        <v>0</v>
      </c>
      <c r="AV2046" s="304">
        <f ca="1">IF(AND(AR2046+AT2046&gt;0,AS2046+AU2046&gt;0),COUNTIF(AV$6:AV2045,"&gt;0")+1,0)</f>
        <v>0</v>
      </c>
    </row>
    <row r="2047" spans="41:48" x14ac:dyDescent="0.15">
      <c r="AO2047" s="304">
        <v>57</v>
      </c>
      <c r="AP2047" s="304">
        <v>3</v>
      </c>
      <c r="AQ2047" s="304">
        <v>2</v>
      </c>
      <c r="AR2047" s="306">
        <f ca="1">IF($AQ2047=1,IF(INDIRECT(ADDRESS(($AO2047-1)*3+$AP2047+5,$AQ2047+7))="",0,INDIRECT(ADDRESS(($AO2047-1)*3+$AP2047+5,$AQ2047+7))),IF(INDIRECT(ADDRESS(($AO2047-1)*3+$AP2047+5,$AQ2047+7))="",0,IF(COUNTIF(INDIRECT(ADDRESS(($AO2047-1)*36+($AP2047-1)*12+6,COLUMN())):INDIRECT(ADDRESS(($AO2047-1)*36+($AP2047-1)*12+$AQ2047+4,COLUMN())),INDIRECT(ADDRESS(($AO2047-1)*3+$AP2047+5,$AQ2047+7)))&gt;=1,0,INDIRECT(ADDRESS(($AO2047-1)*3+$AP2047+5,$AQ2047+7)))))</f>
        <v>0</v>
      </c>
      <c r="AS2047" s="304">
        <f ca="1">COUNTIF(INDIRECT("H"&amp;(ROW()+12*(($AO2047-1)*3+$AP2047)-ROW())/12+5):INDIRECT("S"&amp;(ROW()+12*(($AO2047-1)*3+$AP2047)-ROW())/12+5),AR2047)</f>
        <v>0</v>
      </c>
      <c r="AT2047" s="306">
        <f ca="1">IF($AQ2047=1,IF(INDIRECT(ADDRESS(($AO2047-1)*3+$AP2047+5,$AQ2047+20))="",0,INDIRECT(ADDRESS(($AO2047-1)*3+$AP2047+5,$AQ2047+20))),IF(INDIRECT(ADDRESS(($AO2047-1)*3+$AP2047+5,$AQ2047+20))="",0,IF(COUNTIF(INDIRECT(ADDRESS(($AO2047-1)*36+($AP2047-1)*12+6,COLUMN())):INDIRECT(ADDRESS(($AO2047-1)*36+($AP2047-1)*12+$AQ2047+4,COLUMN())),INDIRECT(ADDRESS(($AO2047-1)*3+$AP2047+5,$AQ2047+20)))&gt;=1,0,INDIRECT(ADDRESS(($AO2047-1)*3+$AP2047+5,$AQ2047+20)))))</f>
        <v>0</v>
      </c>
      <c r="AU2047" s="304">
        <f ca="1">COUNTIF(INDIRECT("U"&amp;(ROW()+12*(($AO2047-1)*3+$AP2047)-ROW())/12+5):INDIRECT("AF"&amp;(ROW()+12*(($AO2047-1)*3+$AP2047)-ROW())/12+5),AT2047)</f>
        <v>0</v>
      </c>
      <c r="AV2047" s="304">
        <f ca="1">IF(AND(AR2047+AT2047&gt;0,AS2047+AU2047&gt;0),COUNTIF(AV$6:AV2046,"&gt;0")+1,0)</f>
        <v>0</v>
      </c>
    </row>
    <row r="2048" spans="41:48" x14ac:dyDescent="0.15">
      <c r="AO2048" s="304">
        <v>57</v>
      </c>
      <c r="AP2048" s="304">
        <v>3</v>
      </c>
      <c r="AQ2048" s="304">
        <v>3</v>
      </c>
      <c r="AR2048" s="306">
        <f ca="1">IF($AQ2048=1,IF(INDIRECT(ADDRESS(($AO2048-1)*3+$AP2048+5,$AQ2048+7))="",0,INDIRECT(ADDRESS(($AO2048-1)*3+$AP2048+5,$AQ2048+7))),IF(INDIRECT(ADDRESS(($AO2048-1)*3+$AP2048+5,$AQ2048+7))="",0,IF(COUNTIF(INDIRECT(ADDRESS(($AO2048-1)*36+($AP2048-1)*12+6,COLUMN())):INDIRECT(ADDRESS(($AO2048-1)*36+($AP2048-1)*12+$AQ2048+4,COLUMN())),INDIRECT(ADDRESS(($AO2048-1)*3+$AP2048+5,$AQ2048+7)))&gt;=1,0,INDIRECT(ADDRESS(($AO2048-1)*3+$AP2048+5,$AQ2048+7)))))</f>
        <v>0</v>
      </c>
      <c r="AS2048" s="304">
        <f ca="1">COUNTIF(INDIRECT("H"&amp;(ROW()+12*(($AO2048-1)*3+$AP2048)-ROW())/12+5):INDIRECT("S"&amp;(ROW()+12*(($AO2048-1)*3+$AP2048)-ROW())/12+5),AR2048)</f>
        <v>0</v>
      </c>
      <c r="AT2048" s="306">
        <f ca="1">IF($AQ2048=1,IF(INDIRECT(ADDRESS(($AO2048-1)*3+$AP2048+5,$AQ2048+20))="",0,INDIRECT(ADDRESS(($AO2048-1)*3+$AP2048+5,$AQ2048+20))),IF(INDIRECT(ADDRESS(($AO2048-1)*3+$AP2048+5,$AQ2048+20))="",0,IF(COUNTIF(INDIRECT(ADDRESS(($AO2048-1)*36+($AP2048-1)*12+6,COLUMN())):INDIRECT(ADDRESS(($AO2048-1)*36+($AP2048-1)*12+$AQ2048+4,COLUMN())),INDIRECT(ADDRESS(($AO2048-1)*3+$AP2048+5,$AQ2048+20)))&gt;=1,0,INDIRECT(ADDRESS(($AO2048-1)*3+$AP2048+5,$AQ2048+20)))))</f>
        <v>0</v>
      </c>
      <c r="AU2048" s="304">
        <f ca="1">COUNTIF(INDIRECT("U"&amp;(ROW()+12*(($AO2048-1)*3+$AP2048)-ROW())/12+5):INDIRECT("AF"&amp;(ROW()+12*(($AO2048-1)*3+$AP2048)-ROW())/12+5),AT2048)</f>
        <v>0</v>
      </c>
      <c r="AV2048" s="304">
        <f ca="1">IF(AND(AR2048+AT2048&gt;0,AS2048+AU2048&gt;0),COUNTIF(AV$6:AV2047,"&gt;0")+1,0)</f>
        <v>0</v>
      </c>
    </row>
    <row r="2049" spans="41:48" x14ac:dyDescent="0.15">
      <c r="AO2049" s="304">
        <v>57</v>
      </c>
      <c r="AP2049" s="304">
        <v>3</v>
      </c>
      <c r="AQ2049" s="304">
        <v>4</v>
      </c>
      <c r="AR2049" s="306">
        <f ca="1">IF($AQ2049=1,IF(INDIRECT(ADDRESS(($AO2049-1)*3+$AP2049+5,$AQ2049+7))="",0,INDIRECT(ADDRESS(($AO2049-1)*3+$AP2049+5,$AQ2049+7))),IF(INDIRECT(ADDRESS(($AO2049-1)*3+$AP2049+5,$AQ2049+7))="",0,IF(COUNTIF(INDIRECT(ADDRESS(($AO2049-1)*36+($AP2049-1)*12+6,COLUMN())):INDIRECT(ADDRESS(($AO2049-1)*36+($AP2049-1)*12+$AQ2049+4,COLUMN())),INDIRECT(ADDRESS(($AO2049-1)*3+$AP2049+5,$AQ2049+7)))&gt;=1,0,INDIRECT(ADDRESS(($AO2049-1)*3+$AP2049+5,$AQ2049+7)))))</f>
        <v>0</v>
      </c>
      <c r="AS2049" s="304">
        <f ca="1">COUNTIF(INDIRECT("H"&amp;(ROW()+12*(($AO2049-1)*3+$AP2049)-ROW())/12+5):INDIRECT("S"&amp;(ROW()+12*(($AO2049-1)*3+$AP2049)-ROW())/12+5),AR2049)</f>
        <v>0</v>
      </c>
      <c r="AT2049" s="306">
        <f ca="1">IF($AQ2049=1,IF(INDIRECT(ADDRESS(($AO2049-1)*3+$AP2049+5,$AQ2049+20))="",0,INDIRECT(ADDRESS(($AO2049-1)*3+$AP2049+5,$AQ2049+20))),IF(INDIRECT(ADDRESS(($AO2049-1)*3+$AP2049+5,$AQ2049+20))="",0,IF(COUNTIF(INDIRECT(ADDRESS(($AO2049-1)*36+($AP2049-1)*12+6,COLUMN())):INDIRECT(ADDRESS(($AO2049-1)*36+($AP2049-1)*12+$AQ2049+4,COLUMN())),INDIRECT(ADDRESS(($AO2049-1)*3+$AP2049+5,$AQ2049+20)))&gt;=1,0,INDIRECT(ADDRESS(($AO2049-1)*3+$AP2049+5,$AQ2049+20)))))</f>
        <v>0</v>
      </c>
      <c r="AU2049" s="304">
        <f ca="1">COUNTIF(INDIRECT("U"&amp;(ROW()+12*(($AO2049-1)*3+$AP2049)-ROW())/12+5):INDIRECT("AF"&amp;(ROW()+12*(($AO2049-1)*3+$AP2049)-ROW())/12+5),AT2049)</f>
        <v>0</v>
      </c>
      <c r="AV2049" s="304">
        <f ca="1">IF(AND(AR2049+AT2049&gt;0,AS2049+AU2049&gt;0),COUNTIF(AV$6:AV2048,"&gt;0")+1,0)</f>
        <v>0</v>
      </c>
    </row>
    <row r="2050" spans="41:48" x14ac:dyDescent="0.15">
      <c r="AO2050" s="304">
        <v>57</v>
      </c>
      <c r="AP2050" s="304">
        <v>3</v>
      </c>
      <c r="AQ2050" s="304">
        <v>5</v>
      </c>
      <c r="AR2050" s="306">
        <f ca="1">IF($AQ2050=1,IF(INDIRECT(ADDRESS(($AO2050-1)*3+$AP2050+5,$AQ2050+7))="",0,INDIRECT(ADDRESS(($AO2050-1)*3+$AP2050+5,$AQ2050+7))),IF(INDIRECT(ADDRESS(($AO2050-1)*3+$AP2050+5,$AQ2050+7))="",0,IF(COUNTIF(INDIRECT(ADDRESS(($AO2050-1)*36+($AP2050-1)*12+6,COLUMN())):INDIRECT(ADDRESS(($AO2050-1)*36+($AP2050-1)*12+$AQ2050+4,COLUMN())),INDIRECT(ADDRESS(($AO2050-1)*3+$AP2050+5,$AQ2050+7)))&gt;=1,0,INDIRECT(ADDRESS(($AO2050-1)*3+$AP2050+5,$AQ2050+7)))))</f>
        <v>0</v>
      </c>
      <c r="AS2050" s="304">
        <f ca="1">COUNTIF(INDIRECT("H"&amp;(ROW()+12*(($AO2050-1)*3+$AP2050)-ROW())/12+5):INDIRECT("S"&amp;(ROW()+12*(($AO2050-1)*3+$AP2050)-ROW())/12+5),AR2050)</f>
        <v>0</v>
      </c>
      <c r="AT2050" s="306">
        <f ca="1">IF($AQ2050=1,IF(INDIRECT(ADDRESS(($AO2050-1)*3+$AP2050+5,$AQ2050+20))="",0,INDIRECT(ADDRESS(($AO2050-1)*3+$AP2050+5,$AQ2050+20))),IF(INDIRECT(ADDRESS(($AO2050-1)*3+$AP2050+5,$AQ2050+20))="",0,IF(COUNTIF(INDIRECT(ADDRESS(($AO2050-1)*36+($AP2050-1)*12+6,COLUMN())):INDIRECT(ADDRESS(($AO2050-1)*36+($AP2050-1)*12+$AQ2050+4,COLUMN())),INDIRECT(ADDRESS(($AO2050-1)*3+$AP2050+5,$AQ2050+20)))&gt;=1,0,INDIRECT(ADDRESS(($AO2050-1)*3+$AP2050+5,$AQ2050+20)))))</f>
        <v>0</v>
      </c>
      <c r="AU2050" s="304">
        <f ca="1">COUNTIF(INDIRECT("U"&amp;(ROW()+12*(($AO2050-1)*3+$AP2050)-ROW())/12+5):INDIRECT("AF"&amp;(ROW()+12*(($AO2050-1)*3+$AP2050)-ROW())/12+5),AT2050)</f>
        <v>0</v>
      </c>
      <c r="AV2050" s="304">
        <f ca="1">IF(AND(AR2050+AT2050&gt;0,AS2050+AU2050&gt;0),COUNTIF(AV$6:AV2049,"&gt;0")+1,0)</f>
        <v>0</v>
      </c>
    </row>
    <row r="2051" spans="41:48" x14ac:dyDescent="0.15">
      <c r="AO2051" s="304">
        <v>57</v>
      </c>
      <c r="AP2051" s="304">
        <v>3</v>
      </c>
      <c r="AQ2051" s="304">
        <v>6</v>
      </c>
      <c r="AR2051" s="306">
        <f ca="1">IF($AQ2051=1,IF(INDIRECT(ADDRESS(($AO2051-1)*3+$AP2051+5,$AQ2051+7))="",0,INDIRECT(ADDRESS(($AO2051-1)*3+$AP2051+5,$AQ2051+7))),IF(INDIRECT(ADDRESS(($AO2051-1)*3+$AP2051+5,$AQ2051+7))="",0,IF(COUNTIF(INDIRECT(ADDRESS(($AO2051-1)*36+($AP2051-1)*12+6,COLUMN())):INDIRECT(ADDRESS(($AO2051-1)*36+($AP2051-1)*12+$AQ2051+4,COLUMN())),INDIRECT(ADDRESS(($AO2051-1)*3+$AP2051+5,$AQ2051+7)))&gt;=1,0,INDIRECT(ADDRESS(($AO2051-1)*3+$AP2051+5,$AQ2051+7)))))</f>
        <v>0</v>
      </c>
      <c r="AS2051" s="304">
        <f ca="1">COUNTIF(INDIRECT("H"&amp;(ROW()+12*(($AO2051-1)*3+$AP2051)-ROW())/12+5):INDIRECT("S"&amp;(ROW()+12*(($AO2051-1)*3+$AP2051)-ROW())/12+5),AR2051)</f>
        <v>0</v>
      </c>
      <c r="AT2051" s="306">
        <f ca="1">IF($AQ2051=1,IF(INDIRECT(ADDRESS(($AO2051-1)*3+$AP2051+5,$AQ2051+20))="",0,INDIRECT(ADDRESS(($AO2051-1)*3+$AP2051+5,$AQ2051+20))),IF(INDIRECT(ADDRESS(($AO2051-1)*3+$AP2051+5,$AQ2051+20))="",0,IF(COUNTIF(INDIRECT(ADDRESS(($AO2051-1)*36+($AP2051-1)*12+6,COLUMN())):INDIRECT(ADDRESS(($AO2051-1)*36+($AP2051-1)*12+$AQ2051+4,COLUMN())),INDIRECT(ADDRESS(($AO2051-1)*3+$AP2051+5,$AQ2051+20)))&gt;=1,0,INDIRECT(ADDRESS(($AO2051-1)*3+$AP2051+5,$AQ2051+20)))))</f>
        <v>0</v>
      </c>
      <c r="AU2051" s="304">
        <f ca="1">COUNTIF(INDIRECT("U"&amp;(ROW()+12*(($AO2051-1)*3+$AP2051)-ROW())/12+5):INDIRECT("AF"&amp;(ROW()+12*(($AO2051-1)*3+$AP2051)-ROW())/12+5),AT2051)</f>
        <v>0</v>
      </c>
      <c r="AV2051" s="304">
        <f ca="1">IF(AND(AR2051+AT2051&gt;0,AS2051+AU2051&gt;0),COUNTIF(AV$6:AV2050,"&gt;0")+1,0)</f>
        <v>0</v>
      </c>
    </row>
    <row r="2052" spans="41:48" x14ac:dyDescent="0.15">
      <c r="AO2052" s="304">
        <v>57</v>
      </c>
      <c r="AP2052" s="304">
        <v>3</v>
      </c>
      <c r="AQ2052" s="304">
        <v>7</v>
      </c>
      <c r="AR2052" s="306">
        <f ca="1">IF($AQ2052=1,IF(INDIRECT(ADDRESS(($AO2052-1)*3+$AP2052+5,$AQ2052+7))="",0,INDIRECT(ADDRESS(($AO2052-1)*3+$AP2052+5,$AQ2052+7))),IF(INDIRECT(ADDRESS(($AO2052-1)*3+$AP2052+5,$AQ2052+7))="",0,IF(COUNTIF(INDIRECT(ADDRESS(($AO2052-1)*36+($AP2052-1)*12+6,COLUMN())):INDIRECT(ADDRESS(($AO2052-1)*36+($AP2052-1)*12+$AQ2052+4,COLUMN())),INDIRECT(ADDRESS(($AO2052-1)*3+$AP2052+5,$AQ2052+7)))&gt;=1,0,INDIRECT(ADDRESS(($AO2052-1)*3+$AP2052+5,$AQ2052+7)))))</f>
        <v>0</v>
      </c>
      <c r="AS2052" s="304">
        <f ca="1">COUNTIF(INDIRECT("H"&amp;(ROW()+12*(($AO2052-1)*3+$AP2052)-ROW())/12+5):INDIRECT("S"&amp;(ROW()+12*(($AO2052-1)*3+$AP2052)-ROW())/12+5),AR2052)</f>
        <v>0</v>
      </c>
      <c r="AT2052" s="306">
        <f ca="1">IF($AQ2052=1,IF(INDIRECT(ADDRESS(($AO2052-1)*3+$AP2052+5,$AQ2052+20))="",0,INDIRECT(ADDRESS(($AO2052-1)*3+$AP2052+5,$AQ2052+20))),IF(INDIRECT(ADDRESS(($AO2052-1)*3+$AP2052+5,$AQ2052+20))="",0,IF(COUNTIF(INDIRECT(ADDRESS(($AO2052-1)*36+($AP2052-1)*12+6,COLUMN())):INDIRECT(ADDRESS(($AO2052-1)*36+($AP2052-1)*12+$AQ2052+4,COLUMN())),INDIRECT(ADDRESS(($AO2052-1)*3+$AP2052+5,$AQ2052+20)))&gt;=1,0,INDIRECT(ADDRESS(($AO2052-1)*3+$AP2052+5,$AQ2052+20)))))</f>
        <v>0</v>
      </c>
      <c r="AU2052" s="304">
        <f ca="1">COUNTIF(INDIRECT("U"&amp;(ROW()+12*(($AO2052-1)*3+$AP2052)-ROW())/12+5):INDIRECT("AF"&amp;(ROW()+12*(($AO2052-1)*3+$AP2052)-ROW())/12+5),AT2052)</f>
        <v>0</v>
      </c>
      <c r="AV2052" s="304">
        <f ca="1">IF(AND(AR2052+AT2052&gt;0,AS2052+AU2052&gt;0),COUNTIF(AV$6:AV2051,"&gt;0")+1,0)</f>
        <v>0</v>
      </c>
    </row>
    <row r="2053" spans="41:48" x14ac:dyDescent="0.15">
      <c r="AO2053" s="304">
        <v>57</v>
      </c>
      <c r="AP2053" s="304">
        <v>3</v>
      </c>
      <c r="AQ2053" s="304">
        <v>8</v>
      </c>
      <c r="AR2053" s="306">
        <f ca="1">IF($AQ2053=1,IF(INDIRECT(ADDRESS(($AO2053-1)*3+$AP2053+5,$AQ2053+7))="",0,INDIRECT(ADDRESS(($AO2053-1)*3+$AP2053+5,$AQ2053+7))),IF(INDIRECT(ADDRESS(($AO2053-1)*3+$AP2053+5,$AQ2053+7))="",0,IF(COUNTIF(INDIRECT(ADDRESS(($AO2053-1)*36+($AP2053-1)*12+6,COLUMN())):INDIRECT(ADDRESS(($AO2053-1)*36+($AP2053-1)*12+$AQ2053+4,COLUMN())),INDIRECT(ADDRESS(($AO2053-1)*3+$AP2053+5,$AQ2053+7)))&gt;=1,0,INDIRECT(ADDRESS(($AO2053-1)*3+$AP2053+5,$AQ2053+7)))))</f>
        <v>0</v>
      </c>
      <c r="AS2053" s="304">
        <f ca="1">COUNTIF(INDIRECT("H"&amp;(ROW()+12*(($AO2053-1)*3+$AP2053)-ROW())/12+5):INDIRECT("S"&amp;(ROW()+12*(($AO2053-1)*3+$AP2053)-ROW())/12+5),AR2053)</f>
        <v>0</v>
      </c>
      <c r="AT2053" s="306">
        <f ca="1">IF($AQ2053=1,IF(INDIRECT(ADDRESS(($AO2053-1)*3+$AP2053+5,$AQ2053+20))="",0,INDIRECT(ADDRESS(($AO2053-1)*3+$AP2053+5,$AQ2053+20))),IF(INDIRECT(ADDRESS(($AO2053-1)*3+$AP2053+5,$AQ2053+20))="",0,IF(COUNTIF(INDIRECT(ADDRESS(($AO2053-1)*36+($AP2053-1)*12+6,COLUMN())):INDIRECT(ADDRESS(($AO2053-1)*36+($AP2053-1)*12+$AQ2053+4,COLUMN())),INDIRECT(ADDRESS(($AO2053-1)*3+$AP2053+5,$AQ2053+20)))&gt;=1,0,INDIRECT(ADDRESS(($AO2053-1)*3+$AP2053+5,$AQ2053+20)))))</f>
        <v>0</v>
      </c>
      <c r="AU2053" s="304">
        <f ca="1">COUNTIF(INDIRECT("U"&amp;(ROW()+12*(($AO2053-1)*3+$AP2053)-ROW())/12+5):INDIRECT("AF"&amp;(ROW()+12*(($AO2053-1)*3+$AP2053)-ROW())/12+5),AT2053)</f>
        <v>0</v>
      </c>
      <c r="AV2053" s="304">
        <f ca="1">IF(AND(AR2053+AT2053&gt;0,AS2053+AU2053&gt;0),COUNTIF(AV$6:AV2052,"&gt;0")+1,0)</f>
        <v>0</v>
      </c>
    </row>
    <row r="2054" spans="41:48" x14ac:dyDescent="0.15">
      <c r="AO2054" s="304">
        <v>57</v>
      </c>
      <c r="AP2054" s="304">
        <v>3</v>
      </c>
      <c r="AQ2054" s="304">
        <v>9</v>
      </c>
      <c r="AR2054" s="306">
        <f ca="1">IF($AQ2054=1,IF(INDIRECT(ADDRESS(($AO2054-1)*3+$AP2054+5,$AQ2054+7))="",0,INDIRECT(ADDRESS(($AO2054-1)*3+$AP2054+5,$AQ2054+7))),IF(INDIRECT(ADDRESS(($AO2054-1)*3+$AP2054+5,$AQ2054+7))="",0,IF(COUNTIF(INDIRECT(ADDRESS(($AO2054-1)*36+($AP2054-1)*12+6,COLUMN())):INDIRECT(ADDRESS(($AO2054-1)*36+($AP2054-1)*12+$AQ2054+4,COLUMN())),INDIRECT(ADDRESS(($AO2054-1)*3+$AP2054+5,$AQ2054+7)))&gt;=1,0,INDIRECT(ADDRESS(($AO2054-1)*3+$AP2054+5,$AQ2054+7)))))</f>
        <v>0</v>
      </c>
      <c r="AS2054" s="304">
        <f ca="1">COUNTIF(INDIRECT("H"&amp;(ROW()+12*(($AO2054-1)*3+$AP2054)-ROW())/12+5):INDIRECT("S"&amp;(ROW()+12*(($AO2054-1)*3+$AP2054)-ROW())/12+5),AR2054)</f>
        <v>0</v>
      </c>
      <c r="AT2054" s="306">
        <f ca="1">IF($AQ2054=1,IF(INDIRECT(ADDRESS(($AO2054-1)*3+$AP2054+5,$AQ2054+20))="",0,INDIRECT(ADDRESS(($AO2054-1)*3+$AP2054+5,$AQ2054+20))),IF(INDIRECT(ADDRESS(($AO2054-1)*3+$AP2054+5,$AQ2054+20))="",0,IF(COUNTIF(INDIRECT(ADDRESS(($AO2054-1)*36+($AP2054-1)*12+6,COLUMN())):INDIRECT(ADDRESS(($AO2054-1)*36+($AP2054-1)*12+$AQ2054+4,COLUMN())),INDIRECT(ADDRESS(($AO2054-1)*3+$AP2054+5,$AQ2054+20)))&gt;=1,0,INDIRECT(ADDRESS(($AO2054-1)*3+$AP2054+5,$AQ2054+20)))))</f>
        <v>0</v>
      </c>
      <c r="AU2054" s="304">
        <f ca="1">COUNTIF(INDIRECT("U"&amp;(ROW()+12*(($AO2054-1)*3+$AP2054)-ROW())/12+5):INDIRECT("AF"&amp;(ROW()+12*(($AO2054-1)*3+$AP2054)-ROW())/12+5),AT2054)</f>
        <v>0</v>
      </c>
      <c r="AV2054" s="304">
        <f ca="1">IF(AND(AR2054+AT2054&gt;0,AS2054+AU2054&gt;0),COUNTIF(AV$6:AV2053,"&gt;0")+1,0)</f>
        <v>0</v>
      </c>
    </row>
    <row r="2055" spans="41:48" x14ac:dyDescent="0.15">
      <c r="AO2055" s="304">
        <v>57</v>
      </c>
      <c r="AP2055" s="304">
        <v>3</v>
      </c>
      <c r="AQ2055" s="304">
        <v>10</v>
      </c>
      <c r="AR2055" s="306">
        <f ca="1">IF($AQ2055=1,IF(INDIRECT(ADDRESS(($AO2055-1)*3+$AP2055+5,$AQ2055+7))="",0,INDIRECT(ADDRESS(($AO2055-1)*3+$AP2055+5,$AQ2055+7))),IF(INDIRECT(ADDRESS(($AO2055-1)*3+$AP2055+5,$AQ2055+7))="",0,IF(COUNTIF(INDIRECT(ADDRESS(($AO2055-1)*36+($AP2055-1)*12+6,COLUMN())):INDIRECT(ADDRESS(($AO2055-1)*36+($AP2055-1)*12+$AQ2055+4,COLUMN())),INDIRECT(ADDRESS(($AO2055-1)*3+$AP2055+5,$AQ2055+7)))&gt;=1,0,INDIRECT(ADDRESS(($AO2055-1)*3+$AP2055+5,$AQ2055+7)))))</f>
        <v>0</v>
      </c>
      <c r="AS2055" s="304">
        <f ca="1">COUNTIF(INDIRECT("H"&amp;(ROW()+12*(($AO2055-1)*3+$AP2055)-ROW())/12+5):INDIRECT("S"&amp;(ROW()+12*(($AO2055-1)*3+$AP2055)-ROW())/12+5),AR2055)</f>
        <v>0</v>
      </c>
      <c r="AT2055" s="306">
        <f ca="1">IF($AQ2055=1,IF(INDIRECT(ADDRESS(($AO2055-1)*3+$AP2055+5,$AQ2055+20))="",0,INDIRECT(ADDRESS(($AO2055-1)*3+$AP2055+5,$AQ2055+20))),IF(INDIRECT(ADDRESS(($AO2055-1)*3+$AP2055+5,$AQ2055+20))="",0,IF(COUNTIF(INDIRECT(ADDRESS(($AO2055-1)*36+($AP2055-1)*12+6,COLUMN())):INDIRECT(ADDRESS(($AO2055-1)*36+($AP2055-1)*12+$AQ2055+4,COLUMN())),INDIRECT(ADDRESS(($AO2055-1)*3+$AP2055+5,$AQ2055+20)))&gt;=1,0,INDIRECT(ADDRESS(($AO2055-1)*3+$AP2055+5,$AQ2055+20)))))</f>
        <v>0</v>
      </c>
      <c r="AU2055" s="304">
        <f ca="1">COUNTIF(INDIRECT("U"&amp;(ROW()+12*(($AO2055-1)*3+$AP2055)-ROW())/12+5):INDIRECT("AF"&amp;(ROW()+12*(($AO2055-1)*3+$AP2055)-ROW())/12+5),AT2055)</f>
        <v>0</v>
      </c>
      <c r="AV2055" s="304">
        <f ca="1">IF(AND(AR2055+AT2055&gt;0,AS2055+AU2055&gt;0),COUNTIF(AV$6:AV2054,"&gt;0")+1,0)</f>
        <v>0</v>
      </c>
    </row>
    <row r="2056" spans="41:48" x14ac:dyDescent="0.15">
      <c r="AO2056" s="304">
        <v>57</v>
      </c>
      <c r="AP2056" s="304">
        <v>3</v>
      </c>
      <c r="AQ2056" s="304">
        <v>11</v>
      </c>
      <c r="AR2056" s="306">
        <f ca="1">IF($AQ2056=1,IF(INDIRECT(ADDRESS(($AO2056-1)*3+$AP2056+5,$AQ2056+7))="",0,INDIRECT(ADDRESS(($AO2056-1)*3+$AP2056+5,$AQ2056+7))),IF(INDIRECT(ADDRESS(($AO2056-1)*3+$AP2056+5,$AQ2056+7))="",0,IF(COUNTIF(INDIRECT(ADDRESS(($AO2056-1)*36+($AP2056-1)*12+6,COLUMN())):INDIRECT(ADDRESS(($AO2056-1)*36+($AP2056-1)*12+$AQ2056+4,COLUMN())),INDIRECT(ADDRESS(($AO2056-1)*3+$AP2056+5,$AQ2056+7)))&gt;=1,0,INDIRECT(ADDRESS(($AO2056-1)*3+$AP2056+5,$AQ2056+7)))))</f>
        <v>0</v>
      </c>
      <c r="AS2056" s="304">
        <f ca="1">COUNTIF(INDIRECT("H"&amp;(ROW()+12*(($AO2056-1)*3+$AP2056)-ROW())/12+5):INDIRECT("S"&amp;(ROW()+12*(($AO2056-1)*3+$AP2056)-ROW())/12+5),AR2056)</f>
        <v>0</v>
      </c>
      <c r="AT2056" s="306">
        <f ca="1">IF($AQ2056=1,IF(INDIRECT(ADDRESS(($AO2056-1)*3+$AP2056+5,$AQ2056+20))="",0,INDIRECT(ADDRESS(($AO2056-1)*3+$AP2056+5,$AQ2056+20))),IF(INDIRECT(ADDRESS(($AO2056-1)*3+$AP2056+5,$AQ2056+20))="",0,IF(COUNTIF(INDIRECT(ADDRESS(($AO2056-1)*36+($AP2056-1)*12+6,COLUMN())):INDIRECT(ADDRESS(($AO2056-1)*36+($AP2056-1)*12+$AQ2056+4,COLUMN())),INDIRECT(ADDRESS(($AO2056-1)*3+$AP2056+5,$AQ2056+20)))&gt;=1,0,INDIRECT(ADDRESS(($AO2056-1)*3+$AP2056+5,$AQ2056+20)))))</f>
        <v>0</v>
      </c>
      <c r="AU2056" s="304">
        <f ca="1">COUNTIF(INDIRECT("U"&amp;(ROW()+12*(($AO2056-1)*3+$AP2056)-ROW())/12+5):INDIRECT("AF"&amp;(ROW()+12*(($AO2056-1)*3+$AP2056)-ROW())/12+5),AT2056)</f>
        <v>0</v>
      </c>
      <c r="AV2056" s="304">
        <f ca="1">IF(AND(AR2056+AT2056&gt;0,AS2056+AU2056&gt;0),COUNTIF(AV$6:AV2055,"&gt;0")+1,0)</f>
        <v>0</v>
      </c>
    </row>
    <row r="2057" spans="41:48" x14ac:dyDescent="0.15">
      <c r="AO2057" s="304">
        <v>57</v>
      </c>
      <c r="AP2057" s="304">
        <v>3</v>
      </c>
      <c r="AQ2057" s="304">
        <v>12</v>
      </c>
      <c r="AR2057" s="306">
        <f ca="1">IF($AQ2057=1,IF(INDIRECT(ADDRESS(($AO2057-1)*3+$AP2057+5,$AQ2057+7))="",0,INDIRECT(ADDRESS(($AO2057-1)*3+$AP2057+5,$AQ2057+7))),IF(INDIRECT(ADDRESS(($AO2057-1)*3+$AP2057+5,$AQ2057+7))="",0,IF(COUNTIF(INDIRECT(ADDRESS(($AO2057-1)*36+($AP2057-1)*12+6,COLUMN())):INDIRECT(ADDRESS(($AO2057-1)*36+($AP2057-1)*12+$AQ2057+4,COLUMN())),INDIRECT(ADDRESS(($AO2057-1)*3+$AP2057+5,$AQ2057+7)))&gt;=1,0,INDIRECT(ADDRESS(($AO2057-1)*3+$AP2057+5,$AQ2057+7)))))</f>
        <v>0</v>
      </c>
      <c r="AS2057" s="304">
        <f ca="1">COUNTIF(INDIRECT("H"&amp;(ROW()+12*(($AO2057-1)*3+$AP2057)-ROW())/12+5):INDIRECT("S"&amp;(ROW()+12*(($AO2057-1)*3+$AP2057)-ROW())/12+5),AR2057)</f>
        <v>0</v>
      </c>
      <c r="AT2057" s="306">
        <f ca="1">IF($AQ2057=1,IF(INDIRECT(ADDRESS(($AO2057-1)*3+$AP2057+5,$AQ2057+20))="",0,INDIRECT(ADDRESS(($AO2057-1)*3+$AP2057+5,$AQ2057+20))),IF(INDIRECT(ADDRESS(($AO2057-1)*3+$AP2057+5,$AQ2057+20))="",0,IF(COUNTIF(INDIRECT(ADDRESS(($AO2057-1)*36+($AP2057-1)*12+6,COLUMN())):INDIRECT(ADDRESS(($AO2057-1)*36+($AP2057-1)*12+$AQ2057+4,COLUMN())),INDIRECT(ADDRESS(($AO2057-1)*3+$AP2057+5,$AQ2057+20)))&gt;=1,0,INDIRECT(ADDRESS(($AO2057-1)*3+$AP2057+5,$AQ2057+20)))))</f>
        <v>0</v>
      </c>
      <c r="AU2057" s="304">
        <f ca="1">COUNTIF(INDIRECT("U"&amp;(ROW()+12*(($AO2057-1)*3+$AP2057)-ROW())/12+5):INDIRECT("AF"&amp;(ROW()+12*(($AO2057-1)*3+$AP2057)-ROW())/12+5),AT2057)</f>
        <v>0</v>
      </c>
      <c r="AV2057" s="304">
        <f ca="1">IF(AND(AR2057+AT2057&gt;0,AS2057+AU2057&gt;0),COUNTIF(AV$6:AV2056,"&gt;0")+1,0)</f>
        <v>0</v>
      </c>
    </row>
    <row r="2058" spans="41:48" x14ac:dyDescent="0.15">
      <c r="AO2058" s="304">
        <v>58</v>
      </c>
      <c r="AP2058" s="304">
        <v>1</v>
      </c>
      <c r="AQ2058" s="304">
        <v>1</v>
      </c>
      <c r="AR2058" s="306">
        <f ca="1">IF($AQ2058=1,IF(INDIRECT(ADDRESS(($AO2058-1)*3+$AP2058+5,$AQ2058+7))="",0,INDIRECT(ADDRESS(($AO2058-1)*3+$AP2058+5,$AQ2058+7))),IF(INDIRECT(ADDRESS(($AO2058-1)*3+$AP2058+5,$AQ2058+7))="",0,IF(COUNTIF(INDIRECT(ADDRESS(($AO2058-1)*36+($AP2058-1)*12+6,COLUMN())):INDIRECT(ADDRESS(($AO2058-1)*36+($AP2058-1)*12+$AQ2058+4,COLUMN())),INDIRECT(ADDRESS(($AO2058-1)*3+$AP2058+5,$AQ2058+7)))&gt;=1,0,INDIRECT(ADDRESS(($AO2058-1)*3+$AP2058+5,$AQ2058+7)))))</f>
        <v>0</v>
      </c>
      <c r="AS2058" s="304">
        <f ca="1">COUNTIF(INDIRECT("H"&amp;(ROW()+12*(($AO2058-1)*3+$AP2058)-ROW())/12+5):INDIRECT("S"&amp;(ROW()+12*(($AO2058-1)*3+$AP2058)-ROW())/12+5),AR2058)</f>
        <v>0</v>
      </c>
      <c r="AT2058" s="306">
        <f ca="1">IF($AQ2058=1,IF(INDIRECT(ADDRESS(($AO2058-1)*3+$AP2058+5,$AQ2058+20))="",0,INDIRECT(ADDRESS(($AO2058-1)*3+$AP2058+5,$AQ2058+20))),IF(INDIRECT(ADDRESS(($AO2058-1)*3+$AP2058+5,$AQ2058+20))="",0,IF(COUNTIF(INDIRECT(ADDRESS(($AO2058-1)*36+($AP2058-1)*12+6,COLUMN())):INDIRECT(ADDRESS(($AO2058-1)*36+($AP2058-1)*12+$AQ2058+4,COLUMN())),INDIRECT(ADDRESS(($AO2058-1)*3+$AP2058+5,$AQ2058+20)))&gt;=1,0,INDIRECT(ADDRESS(($AO2058-1)*3+$AP2058+5,$AQ2058+20)))))</f>
        <v>0</v>
      </c>
      <c r="AU2058" s="304">
        <f ca="1">COUNTIF(INDIRECT("U"&amp;(ROW()+12*(($AO2058-1)*3+$AP2058)-ROW())/12+5):INDIRECT("AF"&amp;(ROW()+12*(($AO2058-1)*3+$AP2058)-ROW())/12+5),AT2058)</f>
        <v>0</v>
      </c>
      <c r="AV2058" s="304">
        <f ca="1">IF(AND(AR2058+AT2058&gt;0,AS2058+AU2058&gt;0),COUNTIF(AV$6:AV2057,"&gt;0")+1,0)</f>
        <v>0</v>
      </c>
    </row>
    <row r="2059" spans="41:48" x14ac:dyDescent="0.15">
      <c r="AO2059" s="304">
        <v>58</v>
      </c>
      <c r="AP2059" s="304">
        <v>1</v>
      </c>
      <c r="AQ2059" s="304">
        <v>2</v>
      </c>
      <c r="AR2059" s="306">
        <f ca="1">IF($AQ2059=1,IF(INDIRECT(ADDRESS(($AO2059-1)*3+$AP2059+5,$AQ2059+7))="",0,INDIRECT(ADDRESS(($AO2059-1)*3+$AP2059+5,$AQ2059+7))),IF(INDIRECT(ADDRESS(($AO2059-1)*3+$AP2059+5,$AQ2059+7))="",0,IF(COUNTIF(INDIRECT(ADDRESS(($AO2059-1)*36+($AP2059-1)*12+6,COLUMN())):INDIRECT(ADDRESS(($AO2059-1)*36+($AP2059-1)*12+$AQ2059+4,COLUMN())),INDIRECT(ADDRESS(($AO2059-1)*3+$AP2059+5,$AQ2059+7)))&gt;=1,0,INDIRECT(ADDRESS(($AO2059-1)*3+$AP2059+5,$AQ2059+7)))))</f>
        <v>0</v>
      </c>
      <c r="AS2059" s="304">
        <f ca="1">COUNTIF(INDIRECT("H"&amp;(ROW()+12*(($AO2059-1)*3+$AP2059)-ROW())/12+5):INDIRECT("S"&amp;(ROW()+12*(($AO2059-1)*3+$AP2059)-ROW())/12+5),AR2059)</f>
        <v>0</v>
      </c>
      <c r="AT2059" s="306">
        <f ca="1">IF($AQ2059=1,IF(INDIRECT(ADDRESS(($AO2059-1)*3+$AP2059+5,$AQ2059+20))="",0,INDIRECT(ADDRESS(($AO2059-1)*3+$AP2059+5,$AQ2059+20))),IF(INDIRECT(ADDRESS(($AO2059-1)*3+$AP2059+5,$AQ2059+20))="",0,IF(COUNTIF(INDIRECT(ADDRESS(($AO2059-1)*36+($AP2059-1)*12+6,COLUMN())):INDIRECT(ADDRESS(($AO2059-1)*36+($AP2059-1)*12+$AQ2059+4,COLUMN())),INDIRECT(ADDRESS(($AO2059-1)*3+$AP2059+5,$AQ2059+20)))&gt;=1,0,INDIRECT(ADDRESS(($AO2059-1)*3+$AP2059+5,$AQ2059+20)))))</f>
        <v>0</v>
      </c>
      <c r="AU2059" s="304">
        <f ca="1">COUNTIF(INDIRECT("U"&amp;(ROW()+12*(($AO2059-1)*3+$AP2059)-ROW())/12+5):INDIRECT("AF"&amp;(ROW()+12*(($AO2059-1)*3+$AP2059)-ROW())/12+5),AT2059)</f>
        <v>0</v>
      </c>
      <c r="AV2059" s="304">
        <f ca="1">IF(AND(AR2059+AT2059&gt;0,AS2059+AU2059&gt;0),COUNTIF(AV$6:AV2058,"&gt;0")+1,0)</f>
        <v>0</v>
      </c>
    </row>
    <row r="2060" spans="41:48" x14ac:dyDescent="0.15">
      <c r="AO2060" s="304">
        <v>58</v>
      </c>
      <c r="AP2060" s="304">
        <v>1</v>
      </c>
      <c r="AQ2060" s="304">
        <v>3</v>
      </c>
      <c r="AR2060" s="306">
        <f ca="1">IF($AQ2060=1,IF(INDIRECT(ADDRESS(($AO2060-1)*3+$AP2060+5,$AQ2060+7))="",0,INDIRECT(ADDRESS(($AO2060-1)*3+$AP2060+5,$AQ2060+7))),IF(INDIRECT(ADDRESS(($AO2060-1)*3+$AP2060+5,$AQ2060+7))="",0,IF(COUNTIF(INDIRECT(ADDRESS(($AO2060-1)*36+($AP2060-1)*12+6,COLUMN())):INDIRECT(ADDRESS(($AO2060-1)*36+($AP2060-1)*12+$AQ2060+4,COLUMN())),INDIRECT(ADDRESS(($AO2060-1)*3+$AP2060+5,$AQ2060+7)))&gt;=1,0,INDIRECT(ADDRESS(($AO2060-1)*3+$AP2060+5,$AQ2060+7)))))</f>
        <v>0</v>
      </c>
      <c r="AS2060" s="304">
        <f ca="1">COUNTIF(INDIRECT("H"&amp;(ROW()+12*(($AO2060-1)*3+$AP2060)-ROW())/12+5):INDIRECT("S"&amp;(ROW()+12*(($AO2060-1)*3+$AP2060)-ROW())/12+5),AR2060)</f>
        <v>0</v>
      </c>
      <c r="AT2060" s="306">
        <f ca="1">IF($AQ2060=1,IF(INDIRECT(ADDRESS(($AO2060-1)*3+$AP2060+5,$AQ2060+20))="",0,INDIRECT(ADDRESS(($AO2060-1)*3+$AP2060+5,$AQ2060+20))),IF(INDIRECT(ADDRESS(($AO2060-1)*3+$AP2060+5,$AQ2060+20))="",0,IF(COUNTIF(INDIRECT(ADDRESS(($AO2060-1)*36+($AP2060-1)*12+6,COLUMN())):INDIRECT(ADDRESS(($AO2060-1)*36+($AP2060-1)*12+$AQ2060+4,COLUMN())),INDIRECT(ADDRESS(($AO2060-1)*3+$AP2060+5,$AQ2060+20)))&gt;=1,0,INDIRECT(ADDRESS(($AO2060-1)*3+$AP2060+5,$AQ2060+20)))))</f>
        <v>0</v>
      </c>
      <c r="AU2060" s="304">
        <f ca="1">COUNTIF(INDIRECT("U"&amp;(ROW()+12*(($AO2060-1)*3+$AP2060)-ROW())/12+5):INDIRECT("AF"&amp;(ROW()+12*(($AO2060-1)*3+$AP2060)-ROW())/12+5),AT2060)</f>
        <v>0</v>
      </c>
      <c r="AV2060" s="304">
        <f ca="1">IF(AND(AR2060+AT2060&gt;0,AS2060+AU2060&gt;0),COUNTIF(AV$6:AV2059,"&gt;0")+1,0)</f>
        <v>0</v>
      </c>
    </row>
    <row r="2061" spans="41:48" x14ac:dyDescent="0.15">
      <c r="AO2061" s="304">
        <v>58</v>
      </c>
      <c r="AP2061" s="304">
        <v>1</v>
      </c>
      <c r="AQ2061" s="304">
        <v>4</v>
      </c>
      <c r="AR2061" s="306">
        <f ca="1">IF($AQ2061=1,IF(INDIRECT(ADDRESS(($AO2061-1)*3+$AP2061+5,$AQ2061+7))="",0,INDIRECT(ADDRESS(($AO2061-1)*3+$AP2061+5,$AQ2061+7))),IF(INDIRECT(ADDRESS(($AO2061-1)*3+$AP2061+5,$AQ2061+7))="",0,IF(COUNTIF(INDIRECT(ADDRESS(($AO2061-1)*36+($AP2061-1)*12+6,COLUMN())):INDIRECT(ADDRESS(($AO2061-1)*36+($AP2061-1)*12+$AQ2061+4,COLUMN())),INDIRECT(ADDRESS(($AO2061-1)*3+$AP2061+5,$AQ2061+7)))&gt;=1,0,INDIRECT(ADDRESS(($AO2061-1)*3+$AP2061+5,$AQ2061+7)))))</f>
        <v>0</v>
      </c>
      <c r="AS2061" s="304">
        <f ca="1">COUNTIF(INDIRECT("H"&amp;(ROW()+12*(($AO2061-1)*3+$AP2061)-ROW())/12+5):INDIRECT("S"&amp;(ROW()+12*(($AO2061-1)*3+$AP2061)-ROW())/12+5),AR2061)</f>
        <v>0</v>
      </c>
      <c r="AT2061" s="306">
        <f ca="1">IF($AQ2061=1,IF(INDIRECT(ADDRESS(($AO2061-1)*3+$AP2061+5,$AQ2061+20))="",0,INDIRECT(ADDRESS(($AO2061-1)*3+$AP2061+5,$AQ2061+20))),IF(INDIRECT(ADDRESS(($AO2061-1)*3+$AP2061+5,$AQ2061+20))="",0,IF(COUNTIF(INDIRECT(ADDRESS(($AO2061-1)*36+($AP2061-1)*12+6,COLUMN())):INDIRECT(ADDRESS(($AO2061-1)*36+($AP2061-1)*12+$AQ2061+4,COLUMN())),INDIRECT(ADDRESS(($AO2061-1)*3+$AP2061+5,$AQ2061+20)))&gt;=1,0,INDIRECT(ADDRESS(($AO2061-1)*3+$AP2061+5,$AQ2061+20)))))</f>
        <v>0</v>
      </c>
      <c r="AU2061" s="304">
        <f ca="1">COUNTIF(INDIRECT("U"&amp;(ROW()+12*(($AO2061-1)*3+$AP2061)-ROW())/12+5):INDIRECT("AF"&amp;(ROW()+12*(($AO2061-1)*3+$AP2061)-ROW())/12+5),AT2061)</f>
        <v>0</v>
      </c>
      <c r="AV2061" s="304">
        <f ca="1">IF(AND(AR2061+AT2061&gt;0,AS2061+AU2061&gt;0),COUNTIF(AV$6:AV2060,"&gt;0")+1,0)</f>
        <v>0</v>
      </c>
    </row>
    <row r="2062" spans="41:48" x14ac:dyDescent="0.15">
      <c r="AO2062" s="304">
        <v>58</v>
      </c>
      <c r="AP2062" s="304">
        <v>1</v>
      </c>
      <c r="AQ2062" s="304">
        <v>5</v>
      </c>
      <c r="AR2062" s="306">
        <f ca="1">IF($AQ2062=1,IF(INDIRECT(ADDRESS(($AO2062-1)*3+$AP2062+5,$AQ2062+7))="",0,INDIRECT(ADDRESS(($AO2062-1)*3+$AP2062+5,$AQ2062+7))),IF(INDIRECT(ADDRESS(($AO2062-1)*3+$AP2062+5,$AQ2062+7))="",0,IF(COUNTIF(INDIRECT(ADDRESS(($AO2062-1)*36+($AP2062-1)*12+6,COLUMN())):INDIRECT(ADDRESS(($AO2062-1)*36+($AP2062-1)*12+$AQ2062+4,COLUMN())),INDIRECT(ADDRESS(($AO2062-1)*3+$AP2062+5,$AQ2062+7)))&gt;=1,0,INDIRECT(ADDRESS(($AO2062-1)*3+$AP2062+5,$AQ2062+7)))))</f>
        <v>0</v>
      </c>
      <c r="AS2062" s="304">
        <f ca="1">COUNTIF(INDIRECT("H"&amp;(ROW()+12*(($AO2062-1)*3+$AP2062)-ROW())/12+5):INDIRECT("S"&amp;(ROW()+12*(($AO2062-1)*3+$AP2062)-ROW())/12+5),AR2062)</f>
        <v>0</v>
      </c>
      <c r="AT2062" s="306">
        <f ca="1">IF($AQ2062=1,IF(INDIRECT(ADDRESS(($AO2062-1)*3+$AP2062+5,$AQ2062+20))="",0,INDIRECT(ADDRESS(($AO2062-1)*3+$AP2062+5,$AQ2062+20))),IF(INDIRECT(ADDRESS(($AO2062-1)*3+$AP2062+5,$AQ2062+20))="",0,IF(COUNTIF(INDIRECT(ADDRESS(($AO2062-1)*36+($AP2062-1)*12+6,COLUMN())):INDIRECT(ADDRESS(($AO2062-1)*36+($AP2062-1)*12+$AQ2062+4,COLUMN())),INDIRECT(ADDRESS(($AO2062-1)*3+$AP2062+5,$AQ2062+20)))&gt;=1,0,INDIRECT(ADDRESS(($AO2062-1)*3+$AP2062+5,$AQ2062+20)))))</f>
        <v>0</v>
      </c>
      <c r="AU2062" s="304">
        <f ca="1">COUNTIF(INDIRECT("U"&amp;(ROW()+12*(($AO2062-1)*3+$AP2062)-ROW())/12+5):INDIRECT("AF"&amp;(ROW()+12*(($AO2062-1)*3+$AP2062)-ROW())/12+5),AT2062)</f>
        <v>0</v>
      </c>
      <c r="AV2062" s="304">
        <f ca="1">IF(AND(AR2062+AT2062&gt;0,AS2062+AU2062&gt;0),COUNTIF(AV$6:AV2061,"&gt;0")+1,0)</f>
        <v>0</v>
      </c>
    </row>
    <row r="2063" spans="41:48" x14ac:dyDescent="0.15">
      <c r="AO2063" s="304">
        <v>58</v>
      </c>
      <c r="AP2063" s="304">
        <v>1</v>
      </c>
      <c r="AQ2063" s="304">
        <v>6</v>
      </c>
      <c r="AR2063" s="306">
        <f ca="1">IF($AQ2063=1,IF(INDIRECT(ADDRESS(($AO2063-1)*3+$AP2063+5,$AQ2063+7))="",0,INDIRECT(ADDRESS(($AO2063-1)*3+$AP2063+5,$AQ2063+7))),IF(INDIRECT(ADDRESS(($AO2063-1)*3+$AP2063+5,$AQ2063+7))="",0,IF(COUNTIF(INDIRECT(ADDRESS(($AO2063-1)*36+($AP2063-1)*12+6,COLUMN())):INDIRECT(ADDRESS(($AO2063-1)*36+($AP2063-1)*12+$AQ2063+4,COLUMN())),INDIRECT(ADDRESS(($AO2063-1)*3+$AP2063+5,$AQ2063+7)))&gt;=1,0,INDIRECT(ADDRESS(($AO2063-1)*3+$AP2063+5,$AQ2063+7)))))</f>
        <v>0</v>
      </c>
      <c r="AS2063" s="304">
        <f ca="1">COUNTIF(INDIRECT("H"&amp;(ROW()+12*(($AO2063-1)*3+$AP2063)-ROW())/12+5):INDIRECT("S"&amp;(ROW()+12*(($AO2063-1)*3+$AP2063)-ROW())/12+5),AR2063)</f>
        <v>0</v>
      </c>
      <c r="AT2063" s="306">
        <f ca="1">IF($AQ2063=1,IF(INDIRECT(ADDRESS(($AO2063-1)*3+$AP2063+5,$AQ2063+20))="",0,INDIRECT(ADDRESS(($AO2063-1)*3+$AP2063+5,$AQ2063+20))),IF(INDIRECT(ADDRESS(($AO2063-1)*3+$AP2063+5,$AQ2063+20))="",0,IF(COUNTIF(INDIRECT(ADDRESS(($AO2063-1)*36+($AP2063-1)*12+6,COLUMN())):INDIRECT(ADDRESS(($AO2063-1)*36+($AP2063-1)*12+$AQ2063+4,COLUMN())),INDIRECT(ADDRESS(($AO2063-1)*3+$AP2063+5,$AQ2063+20)))&gt;=1,0,INDIRECT(ADDRESS(($AO2063-1)*3+$AP2063+5,$AQ2063+20)))))</f>
        <v>0</v>
      </c>
      <c r="AU2063" s="304">
        <f ca="1">COUNTIF(INDIRECT("U"&amp;(ROW()+12*(($AO2063-1)*3+$AP2063)-ROW())/12+5):INDIRECT("AF"&amp;(ROW()+12*(($AO2063-1)*3+$AP2063)-ROW())/12+5),AT2063)</f>
        <v>0</v>
      </c>
      <c r="AV2063" s="304">
        <f ca="1">IF(AND(AR2063+AT2063&gt;0,AS2063+AU2063&gt;0),COUNTIF(AV$6:AV2062,"&gt;0")+1,0)</f>
        <v>0</v>
      </c>
    </row>
    <row r="2064" spans="41:48" x14ac:dyDescent="0.15">
      <c r="AO2064" s="304">
        <v>58</v>
      </c>
      <c r="AP2064" s="304">
        <v>1</v>
      </c>
      <c r="AQ2064" s="304">
        <v>7</v>
      </c>
      <c r="AR2064" s="306">
        <f ca="1">IF($AQ2064=1,IF(INDIRECT(ADDRESS(($AO2064-1)*3+$AP2064+5,$AQ2064+7))="",0,INDIRECT(ADDRESS(($AO2064-1)*3+$AP2064+5,$AQ2064+7))),IF(INDIRECT(ADDRESS(($AO2064-1)*3+$AP2064+5,$AQ2064+7))="",0,IF(COUNTIF(INDIRECT(ADDRESS(($AO2064-1)*36+($AP2064-1)*12+6,COLUMN())):INDIRECT(ADDRESS(($AO2064-1)*36+($AP2064-1)*12+$AQ2064+4,COLUMN())),INDIRECT(ADDRESS(($AO2064-1)*3+$AP2064+5,$AQ2064+7)))&gt;=1,0,INDIRECT(ADDRESS(($AO2064-1)*3+$AP2064+5,$AQ2064+7)))))</f>
        <v>0</v>
      </c>
      <c r="AS2064" s="304">
        <f ca="1">COUNTIF(INDIRECT("H"&amp;(ROW()+12*(($AO2064-1)*3+$AP2064)-ROW())/12+5):INDIRECT("S"&amp;(ROW()+12*(($AO2064-1)*3+$AP2064)-ROW())/12+5),AR2064)</f>
        <v>0</v>
      </c>
      <c r="AT2064" s="306">
        <f ca="1">IF($AQ2064=1,IF(INDIRECT(ADDRESS(($AO2064-1)*3+$AP2064+5,$AQ2064+20))="",0,INDIRECT(ADDRESS(($AO2064-1)*3+$AP2064+5,$AQ2064+20))),IF(INDIRECT(ADDRESS(($AO2064-1)*3+$AP2064+5,$AQ2064+20))="",0,IF(COUNTIF(INDIRECT(ADDRESS(($AO2064-1)*36+($AP2064-1)*12+6,COLUMN())):INDIRECT(ADDRESS(($AO2064-1)*36+($AP2064-1)*12+$AQ2064+4,COLUMN())),INDIRECT(ADDRESS(($AO2064-1)*3+$AP2064+5,$AQ2064+20)))&gt;=1,0,INDIRECT(ADDRESS(($AO2064-1)*3+$AP2064+5,$AQ2064+20)))))</f>
        <v>0</v>
      </c>
      <c r="AU2064" s="304">
        <f ca="1">COUNTIF(INDIRECT("U"&amp;(ROW()+12*(($AO2064-1)*3+$AP2064)-ROW())/12+5):INDIRECT("AF"&amp;(ROW()+12*(($AO2064-1)*3+$AP2064)-ROW())/12+5),AT2064)</f>
        <v>0</v>
      </c>
      <c r="AV2064" s="304">
        <f ca="1">IF(AND(AR2064+AT2064&gt;0,AS2064+AU2064&gt;0),COUNTIF(AV$6:AV2063,"&gt;0")+1,0)</f>
        <v>0</v>
      </c>
    </row>
    <row r="2065" spans="41:48" x14ac:dyDescent="0.15">
      <c r="AO2065" s="304">
        <v>58</v>
      </c>
      <c r="AP2065" s="304">
        <v>1</v>
      </c>
      <c r="AQ2065" s="304">
        <v>8</v>
      </c>
      <c r="AR2065" s="306">
        <f ca="1">IF($AQ2065=1,IF(INDIRECT(ADDRESS(($AO2065-1)*3+$AP2065+5,$AQ2065+7))="",0,INDIRECT(ADDRESS(($AO2065-1)*3+$AP2065+5,$AQ2065+7))),IF(INDIRECT(ADDRESS(($AO2065-1)*3+$AP2065+5,$AQ2065+7))="",0,IF(COUNTIF(INDIRECT(ADDRESS(($AO2065-1)*36+($AP2065-1)*12+6,COLUMN())):INDIRECT(ADDRESS(($AO2065-1)*36+($AP2065-1)*12+$AQ2065+4,COLUMN())),INDIRECT(ADDRESS(($AO2065-1)*3+$AP2065+5,$AQ2065+7)))&gt;=1,0,INDIRECT(ADDRESS(($AO2065-1)*3+$AP2065+5,$AQ2065+7)))))</f>
        <v>0</v>
      </c>
      <c r="AS2065" s="304">
        <f ca="1">COUNTIF(INDIRECT("H"&amp;(ROW()+12*(($AO2065-1)*3+$AP2065)-ROW())/12+5):INDIRECT("S"&amp;(ROW()+12*(($AO2065-1)*3+$AP2065)-ROW())/12+5),AR2065)</f>
        <v>0</v>
      </c>
      <c r="AT2065" s="306">
        <f ca="1">IF($AQ2065=1,IF(INDIRECT(ADDRESS(($AO2065-1)*3+$AP2065+5,$AQ2065+20))="",0,INDIRECT(ADDRESS(($AO2065-1)*3+$AP2065+5,$AQ2065+20))),IF(INDIRECT(ADDRESS(($AO2065-1)*3+$AP2065+5,$AQ2065+20))="",0,IF(COUNTIF(INDIRECT(ADDRESS(($AO2065-1)*36+($AP2065-1)*12+6,COLUMN())):INDIRECT(ADDRESS(($AO2065-1)*36+($AP2065-1)*12+$AQ2065+4,COLUMN())),INDIRECT(ADDRESS(($AO2065-1)*3+$AP2065+5,$AQ2065+20)))&gt;=1,0,INDIRECT(ADDRESS(($AO2065-1)*3+$AP2065+5,$AQ2065+20)))))</f>
        <v>0</v>
      </c>
      <c r="AU2065" s="304">
        <f ca="1">COUNTIF(INDIRECT("U"&amp;(ROW()+12*(($AO2065-1)*3+$AP2065)-ROW())/12+5):INDIRECT("AF"&amp;(ROW()+12*(($AO2065-1)*3+$AP2065)-ROW())/12+5),AT2065)</f>
        <v>0</v>
      </c>
      <c r="AV2065" s="304">
        <f ca="1">IF(AND(AR2065+AT2065&gt;0,AS2065+AU2065&gt;0),COUNTIF(AV$6:AV2064,"&gt;0")+1,0)</f>
        <v>0</v>
      </c>
    </row>
    <row r="2066" spans="41:48" x14ac:dyDescent="0.15">
      <c r="AO2066" s="304">
        <v>58</v>
      </c>
      <c r="AP2066" s="304">
        <v>1</v>
      </c>
      <c r="AQ2066" s="304">
        <v>9</v>
      </c>
      <c r="AR2066" s="306">
        <f ca="1">IF($AQ2066=1,IF(INDIRECT(ADDRESS(($AO2066-1)*3+$AP2066+5,$AQ2066+7))="",0,INDIRECT(ADDRESS(($AO2066-1)*3+$AP2066+5,$AQ2066+7))),IF(INDIRECT(ADDRESS(($AO2066-1)*3+$AP2066+5,$AQ2066+7))="",0,IF(COUNTIF(INDIRECT(ADDRESS(($AO2066-1)*36+($AP2066-1)*12+6,COLUMN())):INDIRECT(ADDRESS(($AO2066-1)*36+($AP2066-1)*12+$AQ2066+4,COLUMN())),INDIRECT(ADDRESS(($AO2066-1)*3+$AP2066+5,$AQ2066+7)))&gt;=1,0,INDIRECT(ADDRESS(($AO2066-1)*3+$AP2066+5,$AQ2066+7)))))</f>
        <v>0</v>
      </c>
      <c r="AS2066" s="304">
        <f ca="1">COUNTIF(INDIRECT("H"&amp;(ROW()+12*(($AO2066-1)*3+$AP2066)-ROW())/12+5):INDIRECT("S"&amp;(ROW()+12*(($AO2066-1)*3+$AP2066)-ROW())/12+5),AR2066)</f>
        <v>0</v>
      </c>
      <c r="AT2066" s="306">
        <f ca="1">IF($AQ2066=1,IF(INDIRECT(ADDRESS(($AO2066-1)*3+$AP2066+5,$AQ2066+20))="",0,INDIRECT(ADDRESS(($AO2066-1)*3+$AP2066+5,$AQ2066+20))),IF(INDIRECT(ADDRESS(($AO2066-1)*3+$AP2066+5,$AQ2066+20))="",0,IF(COUNTIF(INDIRECT(ADDRESS(($AO2066-1)*36+($AP2066-1)*12+6,COLUMN())):INDIRECT(ADDRESS(($AO2066-1)*36+($AP2066-1)*12+$AQ2066+4,COLUMN())),INDIRECT(ADDRESS(($AO2066-1)*3+$AP2066+5,$AQ2066+20)))&gt;=1,0,INDIRECT(ADDRESS(($AO2066-1)*3+$AP2066+5,$AQ2066+20)))))</f>
        <v>0</v>
      </c>
      <c r="AU2066" s="304">
        <f ca="1">COUNTIF(INDIRECT("U"&amp;(ROW()+12*(($AO2066-1)*3+$AP2066)-ROW())/12+5):INDIRECT("AF"&amp;(ROW()+12*(($AO2066-1)*3+$AP2066)-ROW())/12+5),AT2066)</f>
        <v>0</v>
      </c>
      <c r="AV2066" s="304">
        <f ca="1">IF(AND(AR2066+AT2066&gt;0,AS2066+AU2066&gt;0),COUNTIF(AV$6:AV2065,"&gt;0")+1,0)</f>
        <v>0</v>
      </c>
    </row>
    <row r="2067" spans="41:48" x14ac:dyDescent="0.15">
      <c r="AO2067" s="304">
        <v>58</v>
      </c>
      <c r="AP2067" s="304">
        <v>1</v>
      </c>
      <c r="AQ2067" s="304">
        <v>10</v>
      </c>
      <c r="AR2067" s="306">
        <f ca="1">IF($AQ2067=1,IF(INDIRECT(ADDRESS(($AO2067-1)*3+$AP2067+5,$AQ2067+7))="",0,INDIRECT(ADDRESS(($AO2067-1)*3+$AP2067+5,$AQ2067+7))),IF(INDIRECT(ADDRESS(($AO2067-1)*3+$AP2067+5,$AQ2067+7))="",0,IF(COUNTIF(INDIRECT(ADDRESS(($AO2067-1)*36+($AP2067-1)*12+6,COLUMN())):INDIRECT(ADDRESS(($AO2067-1)*36+($AP2067-1)*12+$AQ2067+4,COLUMN())),INDIRECT(ADDRESS(($AO2067-1)*3+$AP2067+5,$AQ2067+7)))&gt;=1,0,INDIRECT(ADDRESS(($AO2067-1)*3+$AP2067+5,$AQ2067+7)))))</f>
        <v>0</v>
      </c>
      <c r="AS2067" s="304">
        <f ca="1">COUNTIF(INDIRECT("H"&amp;(ROW()+12*(($AO2067-1)*3+$AP2067)-ROW())/12+5):INDIRECT("S"&amp;(ROW()+12*(($AO2067-1)*3+$AP2067)-ROW())/12+5),AR2067)</f>
        <v>0</v>
      </c>
      <c r="AT2067" s="306">
        <f ca="1">IF($AQ2067=1,IF(INDIRECT(ADDRESS(($AO2067-1)*3+$AP2067+5,$AQ2067+20))="",0,INDIRECT(ADDRESS(($AO2067-1)*3+$AP2067+5,$AQ2067+20))),IF(INDIRECT(ADDRESS(($AO2067-1)*3+$AP2067+5,$AQ2067+20))="",0,IF(COUNTIF(INDIRECT(ADDRESS(($AO2067-1)*36+($AP2067-1)*12+6,COLUMN())):INDIRECT(ADDRESS(($AO2067-1)*36+($AP2067-1)*12+$AQ2067+4,COLUMN())),INDIRECT(ADDRESS(($AO2067-1)*3+$AP2067+5,$AQ2067+20)))&gt;=1,0,INDIRECT(ADDRESS(($AO2067-1)*3+$AP2067+5,$AQ2067+20)))))</f>
        <v>0</v>
      </c>
      <c r="AU2067" s="304">
        <f ca="1">COUNTIF(INDIRECT("U"&amp;(ROW()+12*(($AO2067-1)*3+$AP2067)-ROW())/12+5):INDIRECT("AF"&amp;(ROW()+12*(($AO2067-1)*3+$AP2067)-ROW())/12+5),AT2067)</f>
        <v>0</v>
      </c>
      <c r="AV2067" s="304">
        <f ca="1">IF(AND(AR2067+AT2067&gt;0,AS2067+AU2067&gt;0),COUNTIF(AV$6:AV2066,"&gt;0")+1,0)</f>
        <v>0</v>
      </c>
    </row>
    <row r="2068" spans="41:48" x14ac:dyDescent="0.15">
      <c r="AO2068" s="304">
        <v>58</v>
      </c>
      <c r="AP2068" s="304">
        <v>1</v>
      </c>
      <c r="AQ2068" s="304">
        <v>11</v>
      </c>
      <c r="AR2068" s="306">
        <f ca="1">IF($AQ2068=1,IF(INDIRECT(ADDRESS(($AO2068-1)*3+$AP2068+5,$AQ2068+7))="",0,INDIRECT(ADDRESS(($AO2068-1)*3+$AP2068+5,$AQ2068+7))),IF(INDIRECT(ADDRESS(($AO2068-1)*3+$AP2068+5,$AQ2068+7))="",0,IF(COUNTIF(INDIRECT(ADDRESS(($AO2068-1)*36+($AP2068-1)*12+6,COLUMN())):INDIRECT(ADDRESS(($AO2068-1)*36+($AP2068-1)*12+$AQ2068+4,COLUMN())),INDIRECT(ADDRESS(($AO2068-1)*3+$AP2068+5,$AQ2068+7)))&gt;=1,0,INDIRECT(ADDRESS(($AO2068-1)*3+$AP2068+5,$AQ2068+7)))))</f>
        <v>0</v>
      </c>
      <c r="AS2068" s="304">
        <f ca="1">COUNTIF(INDIRECT("H"&amp;(ROW()+12*(($AO2068-1)*3+$AP2068)-ROW())/12+5):INDIRECT("S"&amp;(ROW()+12*(($AO2068-1)*3+$AP2068)-ROW())/12+5),AR2068)</f>
        <v>0</v>
      </c>
      <c r="AT2068" s="306">
        <f ca="1">IF($AQ2068=1,IF(INDIRECT(ADDRESS(($AO2068-1)*3+$AP2068+5,$AQ2068+20))="",0,INDIRECT(ADDRESS(($AO2068-1)*3+$AP2068+5,$AQ2068+20))),IF(INDIRECT(ADDRESS(($AO2068-1)*3+$AP2068+5,$AQ2068+20))="",0,IF(COUNTIF(INDIRECT(ADDRESS(($AO2068-1)*36+($AP2068-1)*12+6,COLUMN())):INDIRECT(ADDRESS(($AO2068-1)*36+($AP2068-1)*12+$AQ2068+4,COLUMN())),INDIRECT(ADDRESS(($AO2068-1)*3+$AP2068+5,$AQ2068+20)))&gt;=1,0,INDIRECT(ADDRESS(($AO2068-1)*3+$AP2068+5,$AQ2068+20)))))</f>
        <v>0</v>
      </c>
      <c r="AU2068" s="304">
        <f ca="1">COUNTIF(INDIRECT("U"&amp;(ROW()+12*(($AO2068-1)*3+$AP2068)-ROW())/12+5):INDIRECT("AF"&amp;(ROW()+12*(($AO2068-1)*3+$AP2068)-ROW())/12+5),AT2068)</f>
        <v>0</v>
      </c>
      <c r="AV2068" s="304">
        <f ca="1">IF(AND(AR2068+AT2068&gt;0,AS2068+AU2068&gt;0),COUNTIF(AV$6:AV2067,"&gt;0")+1,0)</f>
        <v>0</v>
      </c>
    </row>
    <row r="2069" spans="41:48" x14ac:dyDescent="0.15">
      <c r="AO2069" s="304">
        <v>58</v>
      </c>
      <c r="AP2069" s="304">
        <v>1</v>
      </c>
      <c r="AQ2069" s="304">
        <v>12</v>
      </c>
      <c r="AR2069" s="306">
        <f ca="1">IF($AQ2069=1,IF(INDIRECT(ADDRESS(($AO2069-1)*3+$AP2069+5,$AQ2069+7))="",0,INDIRECT(ADDRESS(($AO2069-1)*3+$AP2069+5,$AQ2069+7))),IF(INDIRECT(ADDRESS(($AO2069-1)*3+$AP2069+5,$AQ2069+7))="",0,IF(COUNTIF(INDIRECT(ADDRESS(($AO2069-1)*36+($AP2069-1)*12+6,COLUMN())):INDIRECT(ADDRESS(($AO2069-1)*36+($AP2069-1)*12+$AQ2069+4,COLUMN())),INDIRECT(ADDRESS(($AO2069-1)*3+$AP2069+5,$AQ2069+7)))&gt;=1,0,INDIRECT(ADDRESS(($AO2069-1)*3+$AP2069+5,$AQ2069+7)))))</f>
        <v>0</v>
      </c>
      <c r="AS2069" s="304">
        <f ca="1">COUNTIF(INDIRECT("H"&amp;(ROW()+12*(($AO2069-1)*3+$AP2069)-ROW())/12+5):INDIRECT("S"&amp;(ROW()+12*(($AO2069-1)*3+$AP2069)-ROW())/12+5),AR2069)</f>
        <v>0</v>
      </c>
      <c r="AT2069" s="306">
        <f ca="1">IF($AQ2069=1,IF(INDIRECT(ADDRESS(($AO2069-1)*3+$AP2069+5,$AQ2069+20))="",0,INDIRECT(ADDRESS(($AO2069-1)*3+$AP2069+5,$AQ2069+20))),IF(INDIRECT(ADDRESS(($AO2069-1)*3+$AP2069+5,$AQ2069+20))="",0,IF(COUNTIF(INDIRECT(ADDRESS(($AO2069-1)*36+($AP2069-1)*12+6,COLUMN())):INDIRECT(ADDRESS(($AO2069-1)*36+($AP2069-1)*12+$AQ2069+4,COLUMN())),INDIRECT(ADDRESS(($AO2069-1)*3+$AP2069+5,$AQ2069+20)))&gt;=1,0,INDIRECT(ADDRESS(($AO2069-1)*3+$AP2069+5,$AQ2069+20)))))</f>
        <v>0</v>
      </c>
      <c r="AU2069" s="304">
        <f ca="1">COUNTIF(INDIRECT("U"&amp;(ROW()+12*(($AO2069-1)*3+$AP2069)-ROW())/12+5):INDIRECT("AF"&amp;(ROW()+12*(($AO2069-1)*3+$AP2069)-ROW())/12+5),AT2069)</f>
        <v>0</v>
      </c>
      <c r="AV2069" s="304">
        <f ca="1">IF(AND(AR2069+AT2069&gt;0,AS2069+AU2069&gt;0),COUNTIF(AV$6:AV2068,"&gt;0")+1,0)</f>
        <v>0</v>
      </c>
    </row>
    <row r="2070" spans="41:48" x14ac:dyDescent="0.15">
      <c r="AO2070" s="304">
        <v>58</v>
      </c>
      <c r="AP2070" s="304">
        <v>2</v>
      </c>
      <c r="AQ2070" s="304">
        <v>1</v>
      </c>
      <c r="AR2070" s="306">
        <f ca="1">IF($AQ2070=1,IF(INDIRECT(ADDRESS(($AO2070-1)*3+$AP2070+5,$AQ2070+7))="",0,INDIRECT(ADDRESS(($AO2070-1)*3+$AP2070+5,$AQ2070+7))),IF(INDIRECT(ADDRESS(($AO2070-1)*3+$AP2070+5,$AQ2070+7))="",0,IF(COUNTIF(INDIRECT(ADDRESS(($AO2070-1)*36+($AP2070-1)*12+6,COLUMN())):INDIRECT(ADDRESS(($AO2070-1)*36+($AP2070-1)*12+$AQ2070+4,COLUMN())),INDIRECT(ADDRESS(($AO2070-1)*3+$AP2070+5,$AQ2070+7)))&gt;=1,0,INDIRECT(ADDRESS(($AO2070-1)*3+$AP2070+5,$AQ2070+7)))))</f>
        <v>0</v>
      </c>
      <c r="AS2070" s="304">
        <f ca="1">COUNTIF(INDIRECT("H"&amp;(ROW()+12*(($AO2070-1)*3+$AP2070)-ROW())/12+5):INDIRECT("S"&amp;(ROW()+12*(($AO2070-1)*3+$AP2070)-ROW())/12+5),AR2070)</f>
        <v>0</v>
      </c>
      <c r="AT2070" s="306">
        <f ca="1">IF($AQ2070=1,IF(INDIRECT(ADDRESS(($AO2070-1)*3+$AP2070+5,$AQ2070+20))="",0,INDIRECT(ADDRESS(($AO2070-1)*3+$AP2070+5,$AQ2070+20))),IF(INDIRECT(ADDRESS(($AO2070-1)*3+$AP2070+5,$AQ2070+20))="",0,IF(COUNTIF(INDIRECT(ADDRESS(($AO2070-1)*36+($AP2070-1)*12+6,COLUMN())):INDIRECT(ADDRESS(($AO2070-1)*36+($AP2070-1)*12+$AQ2070+4,COLUMN())),INDIRECT(ADDRESS(($AO2070-1)*3+$AP2070+5,$AQ2070+20)))&gt;=1,0,INDIRECT(ADDRESS(($AO2070-1)*3+$AP2070+5,$AQ2070+20)))))</f>
        <v>0</v>
      </c>
      <c r="AU2070" s="304">
        <f ca="1">COUNTIF(INDIRECT("U"&amp;(ROW()+12*(($AO2070-1)*3+$AP2070)-ROW())/12+5):INDIRECT("AF"&amp;(ROW()+12*(($AO2070-1)*3+$AP2070)-ROW())/12+5),AT2070)</f>
        <v>0</v>
      </c>
      <c r="AV2070" s="304">
        <f ca="1">IF(AND(AR2070+AT2070&gt;0,AS2070+AU2070&gt;0),COUNTIF(AV$6:AV2069,"&gt;0")+1,0)</f>
        <v>0</v>
      </c>
    </row>
    <row r="2071" spans="41:48" x14ac:dyDescent="0.15">
      <c r="AO2071" s="304">
        <v>58</v>
      </c>
      <c r="AP2071" s="304">
        <v>2</v>
      </c>
      <c r="AQ2071" s="304">
        <v>2</v>
      </c>
      <c r="AR2071" s="306">
        <f ca="1">IF($AQ2071=1,IF(INDIRECT(ADDRESS(($AO2071-1)*3+$AP2071+5,$AQ2071+7))="",0,INDIRECT(ADDRESS(($AO2071-1)*3+$AP2071+5,$AQ2071+7))),IF(INDIRECT(ADDRESS(($AO2071-1)*3+$AP2071+5,$AQ2071+7))="",0,IF(COUNTIF(INDIRECT(ADDRESS(($AO2071-1)*36+($AP2071-1)*12+6,COLUMN())):INDIRECT(ADDRESS(($AO2071-1)*36+($AP2071-1)*12+$AQ2071+4,COLUMN())),INDIRECT(ADDRESS(($AO2071-1)*3+$AP2071+5,$AQ2071+7)))&gt;=1,0,INDIRECT(ADDRESS(($AO2071-1)*3+$AP2071+5,$AQ2071+7)))))</f>
        <v>0</v>
      </c>
      <c r="AS2071" s="304">
        <f ca="1">COUNTIF(INDIRECT("H"&amp;(ROW()+12*(($AO2071-1)*3+$AP2071)-ROW())/12+5):INDIRECT("S"&amp;(ROW()+12*(($AO2071-1)*3+$AP2071)-ROW())/12+5),AR2071)</f>
        <v>0</v>
      </c>
      <c r="AT2071" s="306">
        <f ca="1">IF($AQ2071=1,IF(INDIRECT(ADDRESS(($AO2071-1)*3+$AP2071+5,$AQ2071+20))="",0,INDIRECT(ADDRESS(($AO2071-1)*3+$AP2071+5,$AQ2071+20))),IF(INDIRECT(ADDRESS(($AO2071-1)*3+$AP2071+5,$AQ2071+20))="",0,IF(COUNTIF(INDIRECT(ADDRESS(($AO2071-1)*36+($AP2071-1)*12+6,COLUMN())):INDIRECT(ADDRESS(($AO2071-1)*36+($AP2071-1)*12+$AQ2071+4,COLUMN())),INDIRECT(ADDRESS(($AO2071-1)*3+$AP2071+5,$AQ2071+20)))&gt;=1,0,INDIRECT(ADDRESS(($AO2071-1)*3+$AP2071+5,$AQ2071+20)))))</f>
        <v>0</v>
      </c>
      <c r="AU2071" s="304">
        <f ca="1">COUNTIF(INDIRECT("U"&amp;(ROW()+12*(($AO2071-1)*3+$AP2071)-ROW())/12+5):INDIRECT("AF"&amp;(ROW()+12*(($AO2071-1)*3+$AP2071)-ROW())/12+5),AT2071)</f>
        <v>0</v>
      </c>
      <c r="AV2071" s="304">
        <f ca="1">IF(AND(AR2071+AT2071&gt;0,AS2071+AU2071&gt;0),COUNTIF(AV$6:AV2070,"&gt;0")+1,0)</f>
        <v>0</v>
      </c>
    </row>
    <row r="2072" spans="41:48" x14ac:dyDescent="0.15">
      <c r="AO2072" s="304">
        <v>58</v>
      </c>
      <c r="AP2072" s="304">
        <v>2</v>
      </c>
      <c r="AQ2072" s="304">
        <v>3</v>
      </c>
      <c r="AR2072" s="306">
        <f ca="1">IF($AQ2072=1,IF(INDIRECT(ADDRESS(($AO2072-1)*3+$AP2072+5,$AQ2072+7))="",0,INDIRECT(ADDRESS(($AO2072-1)*3+$AP2072+5,$AQ2072+7))),IF(INDIRECT(ADDRESS(($AO2072-1)*3+$AP2072+5,$AQ2072+7))="",0,IF(COUNTIF(INDIRECT(ADDRESS(($AO2072-1)*36+($AP2072-1)*12+6,COLUMN())):INDIRECT(ADDRESS(($AO2072-1)*36+($AP2072-1)*12+$AQ2072+4,COLUMN())),INDIRECT(ADDRESS(($AO2072-1)*3+$AP2072+5,$AQ2072+7)))&gt;=1,0,INDIRECT(ADDRESS(($AO2072-1)*3+$AP2072+5,$AQ2072+7)))))</f>
        <v>0</v>
      </c>
      <c r="AS2072" s="304">
        <f ca="1">COUNTIF(INDIRECT("H"&amp;(ROW()+12*(($AO2072-1)*3+$AP2072)-ROW())/12+5):INDIRECT("S"&amp;(ROW()+12*(($AO2072-1)*3+$AP2072)-ROW())/12+5),AR2072)</f>
        <v>0</v>
      </c>
      <c r="AT2072" s="306">
        <f ca="1">IF($AQ2072=1,IF(INDIRECT(ADDRESS(($AO2072-1)*3+$AP2072+5,$AQ2072+20))="",0,INDIRECT(ADDRESS(($AO2072-1)*3+$AP2072+5,$AQ2072+20))),IF(INDIRECT(ADDRESS(($AO2072-1)*3+$AP2072+5,$AQ2072+20))="",0,IF(COUNTIF(INDIRECT(ADDRESS(($AO2072-1)*36+($AP2072-1)*12+6,COLUMN())):INDIRECT(ADDRESS(($AO2072-1)*36+($AP2072-1)*12+$AQ2072+4,COLUMN())),INDIRECT(ADDRESS(($AO2072-1)*3+$AP2072+5,$AQ2072+20)))&gt;=1,0,INDIRECT(ADDRESS(($AO2072-1)*3+$AP2072+5,$AQ2072+20)))))</f>
        <v>0</v>
      </c>
      <c r="AU2072" s="304">
        <f ca="1">COUNTIF(INDIRECT("U"&amp;(ROW()+12*(($AO2072-1)*3+$AP2072)-ROW())/12+5):INDIRECT("AF"&amp;(ROW()+12*(($AO2072-1)*3+$AP2072)-ROW())/12+5),AT2072)</f>
        <v>0</v>
      </c>
      <c r="AV2072" s="304">
        <f ca="1">IF(AND(AR2072+AT2072&gt;0,AS2072+AU2072&gt;0),COUNTIF(AV$6:AV2071,"&gt;0")+1,0)</f>
        <v>0</v>
      </c>
    </row>
    <row r="2073" spans="41:48" x14ac:dyDescent="0.15">
      <c r="AO2073" s="304">
        <v>58</v>
      </c>
      <c r="AP2073" s="304">
        <v>2</v>
      </c>
      <c r="AQ2073" s="304">
        <v>4</v>
      </c>
      <c r="AR2073" s="306">
        <f ca="1">IF($AQ2073=1,IF(INDIRECT(ADDRESS(($AO2073-1)*3+$AP2073+5,$AQ2073+7))="",0,INDIRECT(ADDRESS(($AO2073-1)*3+$AP2073+5,$AQ2073+7))),IF(INDIRECT(ADDRESS(($AO2073-1)*3+$AP2073+5,$AQ2073+7))="",0,IF(COUNTIF(INDIRECT(ADDRESS(($AO2073-1)*36+($AP2073-1)*12+6,COLUMN())):INDIRECT(ADDRESS(($AO2073-1)*36+($AP2073-1)*12+$AQ2073+4,COLUMN())),INDIRECT(ADDRESS(($AO2073-1)*3+$AP2073+5,$AQ2073+7)))&gt;=1,0,INDIRECT(ADDRESS(($AO2073-1)*3+$AP2073+5,$AQ2073+7)))))</f>
        <v>0</v>
      </c>
      <c r="AS2073" s="304">
        <f ca="1">COUNTIF(INDIRECT("H"&amp;(ROW()+12*(($AO2073-1)*3+$AP2073)-ROW())/12+5):INDIRECT("S"&amp;(ROW()+12*(($AO2073-1)*3+$AP2073)-ROW())/12+5),AR2073)</f>
        <v>0</v>
      </c>
      <c r="AT2073" s="306">
        <f ca="1">IF($AQ2073=1,IF(INDIRECT(ADDRESS(($AO2073-1)*3+$AP2073+5,$AQ2073+20))="",0,INDIRECT(ADDRESS(($AO2073-1)*3+$AP2073+5,$AQ2073+20))),IF(INDIRECT(ADDRESS(($AO2073-1)*3+$AP2073+5,$AQ2073+20))="",0,IF(COUNTIF(INDIRECT(ADDRESS(($AO2073-1)*36+($AP2073-1)*12+6,COLUMN())):INDIRECT(ADDRESS(($AO2073-1)*36+($AP2073-1)*12+$AQ2073+4,COLUMN())),INDIRECT(ADDRESS(($AO2073-1)*3+$AP2073+5,$AQ2073+20)))&gt;=1,0,INDIRECT(ADDRESS(($AO2073-1)*3+$AP2073+5,$AQ2073+20)))))</f>
        <v>0</v>
      </c>
      <c r="AU2073" s="304">
        <f ca="1">COUNTIF(INDIRECT("U"&amp;(ROW()+12*(($AO2073-1)*3+$AP2073)-ROW())/12+5):INDIRECT("AF"&amp;(ROW()+12*(($AO2073-1)*3+$AP2073)-ROW())/12+5),AT2073)</f>
        <v>0</v>
      </c>
      <c r="AV2073" s="304">
        <f ca="1">IF(AND(AR2073+AT2073&gt;0,AS2073+AU2073&gt;0),COUNTIF(AV$6:AV2072,"&gt;0")+1,0)</f>
        <v>0</v>
      </c>
    </row>
    <row r="2074" spans="41:48" x14ac:dyDescent="0.15">
      <c r="AO2074" s="304">
        <v>58</v>
      </c>
      <c r="AP2074" s="304">
        <v>2</v>
      </c>
      <c r="AQ2074" s="304">
        <v>5</v>
      </c>
      <c r="AR2074" s="306">
        <f ca="1">IF($AQ2074=1,IF(INDIRECT(ADDRESS(($AO2074-1)*3+$AP2074+5,$AQ2074+7))="",0,INDIRECT(ADDRESS(($AO2074-1)*3+$AP2074+5,$AQ2074+7))),IF(INDIRECT(ADDRESS(($AO2074-1)*3+$AP2074+5,$AQ2074+7))="",0,IF(COUNTIF(INDIRECT(ADDRESS(($AO2074-1)*36+($AP2074-1)*12+6,COLUMN())):INDIRECT(ADDRESS(($AO2074-1)*36+($AP2074-1)*12+$AQ2074+4,COLUMN())),INDIRECT(ADDRESS(($AO2074-1)*3+$AP2074+5,$AQ2074+7)))&gt;=1,0,INDIRECT(ADDRESS(($AO2074-1)*3+$AP2074+5,$AQ2074+7)))))</f>
        <v>0</v>
      </c>
      <c r="AS2074" s="304">
        <f ca="1">COUNTIF(INDIRECT("H"&amp;(ROW()+12*(($AO2074-1)*3+$AP2074)-ROW())/12+5):INDIRECT("S"&amp;(ROW()+12*(($AO2074-1)*3+$AP2074)-ROW())/12+5),AR2074)</f>
        <v>0</v>
      </c>
      <c r="AT2074" s="306">
        <f ca="1">IF($AQ2074=1,IF(INDIRECT(ADDRESS(($AO2074-1)*3+$AP2074+5,$AQ2074+20))="",0,INDIRECT(ADDRESS(($AO2074-1)*3+$AP2074+5,$AQ2074+20))),IF(INDIRECT(ADDRESS(($AO2074-1)*3+$AP2074+5,$AQ2074+20))="",0,IF(COUNTIF(INDIRECT(ADDRESS(($AO2074-1)*36+($AP2074-1)*12+6,COLUMN())):INDIRECT(ADDRESS(($AO2074-1)*36+($AP2074-1)*12+$AQ2074+4,COLUMN())),INDIRECT(ADDRESS(($AO2074-1)*3+$AP2074+5,$AQ2074+20)))&gt;=1,0,INDIRECT(ADDRESS(($AO2074-1)*3+$AP2074+5,$AQ2074+20)))))</f>
        <v>0</v>
      </c>
      <c r="AU2074" s="304">
        <f ca="1">COUNTIF(INDIRECT("U"&amp;(ROW()+12*(($AO2074-1)*3+$AP2074)-ROW())/12+5):INDIRECT("AF"&amp;(ROW()+12*(($AO2074-1)*3+$AP2074)-ROW())/12+5),AT2074)</f>
        <v>0</v>
      </c>
      <c r="AV2074" s="304">
        <f ca="1">IF(AND(AR2074+AT2074&gt;0,AS2074+AU2074&gt;0),COUNTIF(AV$6:AV2073,"&gt;0")+1,0)</f>
        <v>0</v>
      </c>
    </row>
    <row r="2075" spans="41:48" x14ac:dyDescent="0.15">
      <c r="AO2075" s="304">
        <v>58</v>
      </c>
      <c r="AP2075" s="304">
        <v>2</v>
      </c>
      <c r="AQ2075" s="304">
        <v>6</v>
      </c>
      <c r="AR2075" s="306">
        <f ca="1">IF($AQ2075=1,IF(INDIRECT(ADDRESS(($AO2075-1)*3+$AP2075+5,$AQ2075+7))="",0,INDIRECT(ADDRESS(($AO2075-1)*3+$AP2075+5,$AQ2075+7))),IF(INDIRECT(ADDRESS(($AO2075-1)*3+$AP2075+5,$AQ2075+7))="",0,IF(COUNTIF(INDIRECT(ADDRESS(($AO2075-1)*36+($AP2075-1)*12+6,COLUMN())):INDIRECT(ADDRESS(($AO2075-1)*36+($AP2075-1)*12+$AQ2075+4,COLUMN())),INDIRECT(ADDRESS(($AO2075-1)*3+$AP2075+5,$AQ2075+7)))&gt;=1,0,INDIRECT(ADDRESS(($AO2075-1)*3+$AP2075+5,$AQ2075+7)))))</f>
        <v>0</v>
      </c>
      <c r="AS2075" s="304">
        <f ca="1">COUNTIF(INDIRECT("H"&amp;(ROW()+12*(($AO2075-1)*3+$AP2075)-ROW())/12+5):INDIRECT("S"&amp;(ROW()+12*(($AO2075-1)*3+$AP2075)-ROW())/12+5),AR2075)</f>
        <v>0</v>
      </c>
      <c r="AT2075" s="306">
        <f ca="1">IF($AQ2075=1,IF(INDIRECT(ADDRESS(($AO2075-1)*3+$AP2075+5,$AQ2075+20))="",0,INDIRECT(ADDRESS(($AO2075-1)*3+$AP2075+5,$AQ2075+20))),IF(INDIRECT(ADDRESS(($AO2075-1)*3+$AP2075+5,$AQ2075+20))="",0,IF(COUNTIF(INDIRECT(ADDRESS(($AO2075-1)*36+($AP2075-1)*12+6,COLUMN())):INDIRECT(ADDRESS(($AO2075-1)*36+($AP2075-1)*12+$AQ2075+4,COLUMN())),INDIRECT(ADDRESS(($AO2075-1)*3+$AP2075+5,$AQ2075+20)))&gt;=1,0,INDIRECT(ADDRESS(($AO2075-1)*3+$AP2075+5,$AQ2075+20)))))</f>
        <v>0</v>
      </c>
      <c r="AU2075" s="304">
        <f ca="1">COUNTIF(INDIRECT("U"&amp;(ROW()+12*(($AO2075-1)*3+$AP2075)-ROW())/12+5):INDIRECT("AF"&amp;(ROW()+12*(($AO2075-1)*3+$AP2075)-ROW())/12+5),AT2075)</f>
        <v>0</v>
      </c>
      <c r="AV2075" s="304">
        <f ca="1">IF(AND(AR2075+AT2075&gt;0,AS2075+AU2075&gt;0),COUNTIF(AV$6:AV2074,"&gt;0")+1,0)</f>
        <v>0</v>
      </c>
    </row>
    <row r="2076" spans="41:48" x14ac:dyDescent="0.15">
      <c r="AO2076" s="304">
        <v>58</v>
      </c>
      <c r="AP2076" s="304">
        <v>2</v>
      </c>
      <c r="AQ2076" s="304">
        <v>7</v>
      </c>
      <c r="AR2076" s="306">
        <f ca="1">IF($AQ2076=1,IF(INDIRECT(ADDRESS(($AO2076-1)*3+$AP2076+5,$AQ2076+7))="",0,INDIRECT(ADDRESS(($AO2076-1)*3+$AP2076+5,$AQ2076+7))),IF(INDIRECT(ADDRESS(($AO2076-1)*3+$AP2076+5,$AQ2076+7))="",0,IF(COUNTIF(INDIRECT(ADDRESS(($AO2076-1)*36+($AP2076-1)*12+6,COLUMN())):INDIRECT(ADDRESS(($AO2076-1)*36+($AP2076-1)*12+$AQ2076+4,COLUMN())),INDIRECT(ADDRESS(($AO2076-1)*3+$AP2076+5,$AQ2076+7)))&gt;=1,0,INDIRECT(ADDRESS(($AO2076-1)*3+$AP2076+5,$AQ2076+7)))))</f>
        <v>0</v>
      </c>
      <c r="AS2076" s="304">
        <f ca="1">COUNTIF(INDIRECT("H"&amp;(ROW()+12*(($AO2076-1)*3+$AP2076)-ROW())/12+5):INDIRECT("S"&amp;(ROW()+12*(($AO2076-1)*3+$AP2076)-ROW())/12+5),AR2076)</f>
        <v>0</v>
      </c>
      <c r="AT2076" s="306">
        <f ca="1">IF($AQ2076=1,IF(INDIRECT(ADDRESS(($AO2076-1)*3+$AP2076+5,$AQ2076+20))="",0,INDIRECT(ADDRESS(($AO2076-1)*3+$AP2076+5,$AQ2076+20))),IF(INDIRECT(ADDRESS(($AO2076-1)*3+$AP2076+5,$AQ2076+20))="",0,IF(COUNTIF(INDIRECT(ADDRESS(($AO2076-1)*36+($AP2076-1)*12+6,COLUMN())):INDIRECT(ADDRESS(($AO2076-1)*36+($AP2076-1)*12+$AQ2076+4,COLUMN())),INDIRECT(ADDRESS(($AO2076-1)*3+$AP2076+5,$AQ2076+20)))&gt;=1,0,INDIRECT(ADDRESS(($AO2076-1)*3+$AP2076+5,$AQ2076+20)))))</f>
        <v>0</v>
      </c>
      <c r="AU2076" s="304">
        <f ca="1">COUNTIF(INDIRECT("U"&amp;(ROW()+12*(($AO2076-1)*3+$AP2076)-ROW())/12+5):INDIRECT("AF"&amp;(ROW()+12*(($AO2076-1)*3+$AP2076)-ROW())/12+5),AT2076)</f>
        <v>0</v>
      </c>
      <c r="AV2076" s="304">
        <f ca="1">IF(AND(AR2076+AT2076&gt;0,AS2076+AU2076&gt;0),COUNTIF(AV$6:AV2075,"&gt;0")+1,0)</f>
        <v>0</v>
      </c>
    </row>
    <row r="2077" spans="41:48" x14ac:dyDescent="0.15">
      <c r="AO2077" s="304">
        <v>58</v>
      </c>
      <c r="AP2077" s="304">
        <v>2</v>
      </c>
      <c r="AQ2077" s="304">
        <v>8</v>
      </c>
      <c r="AR2077" s="306">
        <f ca="1">IF($AQ2077=1,IF(INDIRECT(ADDRESS(($AO2077-1)*3+$AP2077+5,$AQ2077+7))="",0,INDIRECT(ADDRESS(($AO2077-1)*3+$AP2077+5,$AQ2077+7))),IF(INDIRECT(ADDRESS(($AO2077-1)*3+$AP2077+5,$AQ2077+7))="",0,IF(COUNTIF(INDIRECT(ADDRESS(($AO2077-1)*36+($AP2077-1)*12+6,COLUMN())):INDIRECT(ADDRESS(($AO2077-1)*36+($AP2077-1)*12+$AQ2077+4,COLUMN())),INDIRECT(ADDRESS(($AO2077-1)*3+$AP2077+5,$AQ2077+7)))&gt;=1,0,INDIRECT(ADDRESS(($AO2077-1)*3+$AP2077+5,$AQ2077+7)))))</f>
        <v>0</v>
      </c>
      <c r="AS2077" s="304">
        <f ca="1">COUNTIF(INDIRECT("H"&amp;(ROW()+12*(($AO2077-1)*3+$AP2077)-ROW())/12+5):INDIRECT("S"&amp;(ROW()+12*(($AO2077-1)*3+$AP2077)-ROW())/12+5),AR2077)</f>
        <v>0</v>
      </c>
      <c r="AT2077" s="306">
        <f ca="1">IF($AQ2077=1,IF(INDIRECT(ADDRESS(($AO2077-1)*3+$AP2077+5,$AQ2077+20))="",0,INDIRECT(ADDRESS(($AO2077-1)*3+$AP2077+5,$AQ2077+20))),IF(INDIRECT(ADDRESS(($AO2077-1)*3+$AP2077+5,$AQ2077+20))="",0,IF(COUNTIF(INDIRECT(ADDRESS(($AO2077-1)*36+($AP2077-1)*12+6,COLUMN())):INDIRECT(ADDRESS(($AO2077-1)*36+($AP2077-1)*12+$AQ2077+4,COLUMN())),INDIRECT(ADDRESS(($AO2077-1)*3+$AP2077+5,$AQ2077+20)))&gt;=1,0,INDIRECT(ADDRESS(($AO2077-1)*3+$AP2077+5,$AQ2077+20)))))</f>
        <v>0</v>
      </c>
      <c r="AU2077" s="304">
        <f ca="1">COUNTIF(INDIRECT("U"&amp;(ROW()+12*(($AO2077-1)*3+$AP2077)-ROW())/12+5):INDIRECT("AF"&amp;(ROW()+12*(($AO2077-1)*3+$AP2077)-ROW())/12+5),AT2077)</f>
        <v>0</v>
      </c>
      <c r="AV2077" s="304">
        <f ca="1">IF(AND(AR2077+AT2077&gt;0,AS2077+AU2077&gt;0),COUNTIF(AV$6:AV2076,"&gt;0")+1,0)</f>
        <v>0</v>
      </c>
    </row>
    <row r="2078" spans="41:48" x14ac:dyDescent="0.15">
      <c r="AO2078" s="304">
        <v>58</v>
      </c>
      <c r="AP2078" s="304">
        <v>2</v>
      </c>
      <c r="AQ2078" s="304">
        <v>9</v>
      </c>
      <c r="AR2078" s="306">
        <f ca="1">IF($AQ2078=1,IF(INDIRECT(ADDRESS(($AO2078-1)*3+$AP2078+5,$AQ2078+7))="",0,INDIRECT(ADDRESS(($AO2078-1)*3+$AP2078+5,$AQ2078+7))),IF(INDIRECT(ADDRESS(($AO2078-1)*3+$AP2078+5,$AQ2078+7))="",0,IF(COUNTIF(INDIRECT(ADDRESS(($AO2078-1)*36+($AP2078-1)*12+6,COLUMN())):INDIRECT(ADDRESS(($AO2078-1)*36+($AP2078-1)*12+$AQ2078+4,COLUMN())),INDIRECT(ADDRESS(($AO2078-1)*3+$AP2078+5,$AQ2078+7)))&gt;=1,0,INDIRECT(ADDRESS(($AO2078-1)*3+$AP2078+5,$AQ2078+7)))))</f>
        <v>0</v>
      </c>
      <c r="AS2078" s="304">
        <f ca="1">COUNTIF(INDIRECT("H"&amp;(ROW()+12*(($AO2078-1)*3+$AP2078)-ROW())/12+5):INDIRECT("S"&amp;(ROW()+12*(($AO2078-1)*3+$AP2078)-ROW())/12+5),AR2078)</f>
        <v>0</v>
      </c>
      <c r="AT2078" s="306">
        <f ca="1">IF($AQ2078=1,IF(INDIRECT(ADDRESS(($AO2078-1)*3+$AP2078+5,$AQ2078+20))="",0,INDIRECT(ADDRESS(($AO2078-1)*3+$AP2078+5,$AQ2078+20))),IF(INDIRECT(ADDRESS(($AO2078-1)*3+$AP2078+5,$AQ2078+20))="",0,IF(COUNTIF(INDIRECT(ADDRESS(($AO2078-1)*36+($AP2078-1)*12+6,COLUMN())):INDIRECT(ADDRESS(($AO2078-1)*36+($AP2078-1)*12+$AQ2078+4,COLUMN())),INDIRECT(ADDRESS(($AO2078-1)*3+$AP2078+5,$AQ2078+20)))&gt;=1,0,INDIRECT(ADDRESS(($AO2078-1)*3+$AP2078+5,$AQ2078+20)))))</f>
        <v>0</v>
      </c>
      <c r="AU2078" s="304">
        <f ca="1">COUNTIF(INDIRECT("U"&amp;(ROW()+12*(($AO2078-1)*3+$AP2078)-ROW())/12+5):INDIRECT("AF"&amp;(ROW()+12*(($AO2078-1)*3+$AP2078)-ROW())/12+5),AT2078)</f>
        <v>0</v>
      </c>
      <c r="AV2078" s="304">
        <f ca="1">IF(AND(AR2078+AT2078&gt;0,AS2078+AU2078&gt;0),COUNTIF(AV$6:AV2077,"&gt;0")+1,0)</f>
        <v>0</v>
      </c>
    </row>
    <row r="2079" spans="41:48" x14ac:dyDescent="0.15">
      <c r="AO2079" s="304">
        <v>58</v>
      </c>
      <c r="AP2079" s="304">
        <v>2</v>
      </c>
      <c r="AQ2079" s="304">
        <v>10</v>
      </c>
      <c r="AR2079" s="306">
        <f ca="1">IF($AQ2079=1,IF(INDIRECT(ADDRESS(($AO2079-1)*3+$AP2079+5,$AQ2079+7))="",0,INDIRECT(ADDRESS(($AO2079-1)*3+$AP2079+5,$AQ2079+7))),IF(INDIRECT(ADDRESS(($AO2079-1)*3+$AP2079+5,$AQ2079+7))="",0,IF(COUNTIF(INDIRECT(ADDRESS(($AO2079-1)*36+($AP2079-1)*12+6,COLUMN())):INDIRECT(ADDRESS(($AO2079-1)*36+($AP2079-1)*12+$AQ2079+4,COLUMN())),INDIRECT(ADDRESS(($AO2079-1)*3+$AP2079+5,$AQ2079+7)))&gt;=1,0,INDIRECT(ADDRESS(($AO2079-1)*3+$AP2079+5,$AQ2079+7)))))</f>
        <v>0</v>
      </c>
      <c r="AS2079" s="304">
        <f ca="1">COUNTIF(INDIRECT("H"&amp;(ROW()+12*(($AO2079-1)*3+$AP2079)-ROW())/12+5):INDIRECT("S"&amp;(ROW()+12*(($AO2079-1)*3+$AP2079)-ROW())/12+5),AR2079)</f>
        <v>0</v>
      </c>
      <c r="AT2079" s="306">
        <f ca="1">IF($AQ2079=1,IF(INDIRECT(ADDRESS(($AO2079-1)*3+$AP2079+5,$AQ2079+20))="",0,INDIRECT(ADDRESS(($AO2079-1)*3+$AP2079+5,$AQ2079+20))),IF(INDIRECT(ADDRESS(($AO2079-1)*3+$AP2079+5,$AQ2079+20))="",0,IF(COUNTIF(INDIRECT(ADDRESS(($AO2079-1)*36+($AP2079-1)*12+6,COLUMN())):INDIRECT(ADDRESS(($AO2079-1)*36+($AP2079-1)*12+$AQ2079+4,COLUMN())),INDIRECT(ADDRESS(($AO2079-1)*3+$AP2079+5,$AQ2079+20)))&gt;=1,0,INDIRECT(ADDRESS(($AO2079-1)*3+$AP2079+5,$AQ2079+20)))))</f>
        <v>0</v>
      </c>
      <c r="AU2079" s="304">
        <f ca="1">COUNTIF(INDIRECT("U"&amp;(ROW()+12*(($AO2079-1)*3+$AP2079)-ROW())/12+5):INDIRECT("AF"&amp;(ROW()+12*(($AO2079-1)*3+$AP2079)-ROW())/12+5),AT2079)</f>
        <v>0</v>
      </c>
      <c r="AV2079" s="304">
        <f ca="1">IF(AND(AR2079+AT2079&gt;0,AS2079+AU2079&gt;0),COUNTIF(AV$6:AV2078,"&gt;0")+1,0)</f>
        <v>0</v>
      </c>
    </row>
    <row r="2080" spans="41:48" x14ac:dyDescent="0.15">
      <c r="AO2080" s="304">
        <v>58</v>
      </c>
      <c r="AP2080" s="304">
        <v>2</v>
      </c>
      <c r="AQ2080" s="304">
        <v>11</v>
      </c>
      <c r="AR2080" s="306">
        <f ca="1">IF($AQ2080=1,IF(INDIRECT(ADDRESS(($AO2080-1)*3+$AP2080+5,$AQ2080+7))="",0,INDIRECT(ADDRESS(($AO2080-1)*3+$AP2080+5,$AQ2080+7))),IF(INDIRECT(ADDRESS(($AO2080-1)*3+$AP2080+5,$AQ2080+7))="",0,IF(COUNTIF(INDIRECT(ADDRESS(($AO2080-1)*36+($AP2080-1)*12+6,COLUMN())):INDIRECT(ADDRESS(($AO2080-1)*36+($AP2080-1)*12+$AQ2080+4,COLUMN())),INDIRECT(ADDRESS(($AO2080-1)*3+$AP2080+5,$AQ2080+7)))&gt;=1,0,INDIRECT(ADDRESS(($AO2080-1)*3+$AP2080+5,$AQ2080+7)))))</f>
        <v>0</v>
      </c>
      <c r="AS2080" s="304">
        <f ca="1">COUNTIF(INDIRECT("H"&amp;(ROW()+12*(($AO2080-1)*3+$AP2080)-ROW())/12+5):INDIRECT("S"&amp;(ROW()+12*(($AO2080-1)*3+$AP2080)-ROW())/12+5),AR2080)</f>
        <v>0</v>
      </c>
      <c r="AT2080" s="306">
        <f ca="1">IF($AQ2080=1,IF(INDIRECT(ADDRESS(($AO2080-1)*3+$AP2080+5,$AQ2080+20))="",0,INDIRECT(ADDRESS(($AO2080-1)*3+$AP2080+5,$AQ2080+20))),IF(INDIRECT(ADDRESS(($AO2080-1)*3+$AP2080+5,$AQ2080+20))="",0,IF(COUNTIF(INDIRECT(ADDRESS(($AO2080-1)*36+($AP2080-1)*12+6,COLUMN())):INDIRECT(ADDRESS(($AO2080-1)*36+($AP2080-1)*12+$AQ2080+4,COLUMN())),INDIRECT(ADDRESS(($AO2080-1)*3+$AP2080+5,$AQ2080+20)))&gt;=1,0,INDIRECT(ADDRESS(($AO2080-1)*3+$AP2080+5,$AQ2080+20)))))</f>
        <v>0</v>
      </c>
      <c r="AU2080" s="304">
        <f ca="1">COUNTIF(INDIRECT("U"&amp;(ROW()+12*(($AO2080-1)*3+$AP2080)-ROW())/12+5):INDIRECT("AF"&amp;(ROW()+12*(($AO2080-1)*3+$AP2080)-ROW())/12+5),AT2080)</f>
        <v>0</v>
      </c>
      <c r="AV2080" s="304">
        <f ca="1">IF(AND(AR2080+AT2080&gt;0,AS2080+AU2080&gt;0),COUNTIF(AV$6:AV2079,"&gt;0")+1,0)</f>
        <v>0</v>
      </c>
    </row>
    <row r="2081" spans="41:48" x14ac:dyDescent="0.15">
      <c r="AO2081" s="304">
        <v>58</v>
      </c>
      <c r="AP2081" s="304">
        <v>2</v>
      </c>
      <c r="AQ2081" s="304">
        <v>12</v>
      </c>
      <c r="AR2081" s="306">
        <f ca="1">IF($AQ2081=1,IF(INDIRECT(ADDRESS(($AO2081-1)*3+$AP2081+5,$AQ2081+7))="",0,INDIRECT(ADDRESS(($AO2081-1)*3+$AP2081+5,$AQ2081+7))),IF(INDIRECT(ADDRESS(($AO2081-1)*3+$AP2081+5,$AQ2081+7))="",0,IF(COUNTIF(INDIRECT(ADDRESS(($AO2081-1)*36+($AP2081-1)*12+6,COLUMN())):INDIRECT(ADDRESS(($AO2081-1)*36+($AP2081-1)*12+$AQ2081+4,COLUMN())),INDIRECT(ADDRESS(($AO2081-1)*3+$AP2081+5,$AQ2081+7)))&gt;=1,0,INDIRECT(ADDRESS(($AO2081-1)*3+$AP2081+5,$AQ2081+7)))))</f>
        <v>0</v>
      </c>
      <c r="AS2081" s="304">
        <f ca="1">COUNTIF(INDIRECT("H"&amp;(ROW()+12*(($AO2081-1)*3+$AP2081)-ROW())/12+5):INDIRECT("S"&amp;(ROW()+12*(($AO2081-1)*3+$AP2081)-ROW())/12+5),AR2081)</f>
        <v>0</v>
      </c>
      <c r="AT2081" s="306">
        <f ca="1">IF($AQ2081=1,IF(INDIRECT(ADDRESS(($AO2081-1)*3+$AP2081+5,$AQ2081+20))="",0,INDIRECT(ADDRESS(($AO2081-1)*3+$AP2081+5,$AQ2081+20))),IF(INDIRECT(ADDRESS(($AO2081-1)*3+$AP2081+5,$AQ2081+20))="",0,IF(COUNTIF(INDIRECT(ADDRESS(($AO2081-1)*36+($AP2081-1)*12+6,COLUMN())):INDIRECT(ADDRESS(($AO2081-1)*36+($AP2081-1)*12+$AQ2081+4,COLUMN())),INDIRECT(ADDRESS(($AO2081-1)*3+$AP2081+5,$AQ2081+20)))&gt;=1,0,INDIRECT(ADDRESS(($AO2081-1)*3+$AP2081+5,$AQ2081+20)))))</f>
        <v>0</v>
      </c>
      <c r="AU2081" s="304">
        <f ca="1">COUNTIF(INDIRECT("U"&amp;(ROW()+12*(($AO2081-1)*3+$AP2081)-ROW())/12+5):INDIRECT("AF"&amp;(ROW()+12*(($AO2081-1)*3+$AP2081)-ROW())/12+5),AT2081)</f>
        <v>0</v>
      </c>
      <c r="AV2081" s="304">
        <f ca="1">IF(AND(AR2081+AT2081&gt;0,AS2081+AU2081&gt;0),COUNTIF(AV$6:AV2080,"&gt;0")+1,0)</f>
        <v>0</v>
      </c>
    </row>
    <row r="2082" spans="41:48" x14ac:dyDescent="0.15">
      <c r="AO2082" s="304">
        <v>58</v>
      </c>
      <c r="AP2082" s="304">
        <v>3</v>
      </c>
      <c r="AQ2082" s="304">
        <v>1</v>
      </c>
      <c r="AR2082" s="306">
        <f ca="1">IF($AQ2082=1,IF(INDIRECT(ADDRESS(($AO2082-1)*3+$AP2082+5,$AQ2082+7))="",0,INDIRECT(ADDRESS(($AO2082-1)*3+$AP2082+5,$AQ2082+7))),IF(INDIRECT(ADDRESS(($AO2082-1)*3+$AP2082+5,$AQ2082+7))="",0,IF(COUNTIF(INDIRECT(ADDRESS(($AO2082-1)*36+($AP2082-1)*12+6,COLUMN())):INDIRECT(ADDRESS(($AO2082-1)*36+($AP2082-1)*12+$AQ2082+4,COLUMN())),INDIRECT(ADDRESS(($AO2082-1)*3+$AP2082+5,$AQ2082+7)))&gt;=1,0,INDIRECT(ADDRESS(($AO2082-1)*3+$AP2082+5,$AQ2082+7)))))</f>
        <v>0</v>
      </c>
      <c r="AS2082" s="304">
        <f ca="1">COUNTIF(INDIRECT("H"&amp;(ROW()+12*(($AO2082-1)*3+$AP2082)-ROW())/12+5):INDIRECT("S"&amp;(ROW()+12*(($AO2082-1)*3+$AP2082)-ROW())/12+5),AR2082)</f>
        <v>0</v>
      </c>
      <c r="AT2082" s="306">
        <f ca="1">IF($AQ2082=1,IF(INDIRECT(ADDRESS(($AO2082-1)*3+$AP2082+5,$AQ2082+20))="",0,INDIRECT(ADDRESS(($AO2082-1)*3+$AP2082+5,$AQ2082+20))),IF(INDIRECT(ADDRESS(($AO2082-1)*3+$AP2082+5,$AQ2082+20))="",0,IF(COUNTIF(INDIRECT(ADDRESS(($AO2082-1)*36+($AP2082-1)*12+6,COLUMN())):INDIRECT(ADDRESS(($AO2082-1)*36+($AP2082-1)*12+$AQ2082+4,COLUMN())),INDIRECT(ADDRESS(($AO2082-1)*3+$AP2082+5,$AQ2082+20)))&gt;=1,0,INDIRECT(ADDRESS(($AO2082-1)*3+$AP2082+5,$AQ2082+20)))))</f>
        <v>0</v>
      </c>
      <c r="AU2082" s="304">
        <f ca="1">COUNTIF(INDIRECT("U"&amp;(ROW()+12*(($AO2082-1)*3+$AP2082)-ROW())/12+5):INDIRECT("AF"&amp;(ROW()+12*(($AO2082-1)*3+$AP2082)-ROW())/12+5),AT2082)</f>
        <v>0</v>
      </c>
      <c r="AV2082" s="304">
        <f ca="1">IF(AND(AR2082+AT2082&gt;0,AS2082+AU2082&gt;0),COUNTIF(AV$6:AV2081,"&gt;0")+1,0)</f>
        <v>0</v>
      </c>
    </row>
    <row r="2083" spans="41:48" x14ac:dyDescent="0.15">
      <c r="AO2083" s="304">
        <v>58</v>
      </c>
      <c r="AP2083" s="304">
        <v>3</v>
      </c>
      <c r="AQ2083" s="304">
        <v>2</v>
      </c>
      <c r="AR2083" s="306">
        <f ca="1">IF($AQ2083=1,IF(INDIRECT(ADDRESS(($AO2083-1)*3+$AP2083+5,$AQ2083+7))="",0,INDIRECT(ADDRESS(($AO2083-1)*3+$AP2083+5,$AQ2083+7))),IF(INDIRECT(ADDRESS(($AO2083-1)*3+$AP2083+5,$AQ2083+7))="",0,IF(COUNTIF(INDIRECT(ADDRESS(($AO2083-1)*36+($AP2083-1)*12+6,COLUMN())):INDIRECT(ADDRESS(($AO2083-1)*36+($AP2083-1)*12+$AQ2083+4,COLUMN())),INDIRECT(ADDRESS(($AO2083-1)*3+$AP2083+5,$AQ2083+7)))&gt;=1,0,INDIRECT(ADDRESS(($AO2083-1)*3+$AP2083+5,$AQ2083+7)))))</f>
        <v>0</v>
      </c>
      <c r="AS2083" s="304">
        <f ca="1">COUNTIF(INDIRECT("H"&amp;(ROW()+12*(($AO2083-1)*3+$AP2083)-ROW())/12+5):INDIRECT("S"&amp;(ROW()+12*(($AO2083-1)*3+$AP2083)-ROW())/12+5),AR2083)</f>
        <v>0</v>
      </c>
      <c r="AT2083" s="306">
        <f ca="1">IF($AQ2083=1,IF(INDIRECT(ADDRESS(($AO2083-1)*3+$AP2083+5,$AQ2083+20))="",0,INDIRECT(ADDRESS(($AO2083-1)*3+$AP2083+5,$AQ2083+20))),IF(INDIRECT(ADDRESS(($AO2083-1)*3+$AP2083+5,$AQ2083+20))="",0,IF(COUNTIF(INDIRECT(ADDRESS(($AO2083-1)*36+($AP2083-1)*12+6,COLUMN())):INDIRECT(ADDRESS(($AO2083-1)*36+($AP2083-1)*12+$AQ2083+4,COLUMN())),INDIRECT(ADDRESS(($AO2083-1)*3+$AP2083+5,$AQ2083+20)))&gt;=1,0,INDIRECT(ADDRESS(($AO2083-1)*3+$AP2083+5,$AQ2083+20)))))</f>
        <v>0</v>
      </c>
      <c r="AU2083" s="304">
        <f ca="1">COUNTIF(INDIRECT("U"&amp;(ROW()+12*(($AO2083-1)*3+$AP2083)-ROW())/12+5):INDIRECT("AF"&amp;(ROW()+12*(($AO2083-1)*3+$AP2083)-ROW())/12+5),AT2083)</f>
        <v>0</v>
      </c>
      <c r="AV2083" s="304">
        <f ca="1">IF(AND(AR2083+AT2083&gt;0,AS2083+AU2083&gt;0),COUNTIF(AV$6:AV2082,"&gt;0")+1,0)</f>
        <v>0</v>
      </c>
    </row>
    <row r="2084" spans="41:48" x14ac:dyDescent="0.15">
      <c r="AO2084" s="304">
        <v>58</v>
      </c>
      <c r="AP2084" s="304">
        <v>3</v>
      </c>
      <c r="AQ2084" s="304">
        <v>3</v>
      </c>
      <c r="AR2084" s="306">
        <f ca="1">IF($AQ2084=1,IF(INDIRECT(ADDRESS(($AO2084-1)*3+$AP2084+5,$AQ2084+7))="",0,INDIRECT(ADDRESS(($AO2084-1)*3+$AP2084+5,$AQ2084+7))),IF(INDIRECT(ADDRESS(($AO2084-1)*3+$AP2084+5,$AQ2084+7))="",0,IF(COUNTIF(INDIRECT(ADDRESS(($AO2084-1)*36+($AP2084-1)*12+6,COLUMN())):INDIRECT(ADDRESS(($AO2084-1)*36+($AP2084-1)*12+$AQ2084+4,COLUMN())),INDIRECT(ADDRESS(($AO2084-1)*3+$AP2084+5,$AQ2084+7)))&gt;=1,0,INDIRECT(ADDRESS(($AO2084-1)*3+$AP2084+5,$AQ2084+7)))))</f>
        <v>0</v>
      </c>
      <c r="AS2084" s="304">
        <f ca="1">COUNTIF(INDIRECT("H"&amp;(ROW()+12*(($AO2084-1)*3+$AP2084)-ROW())/12+5):INDIRECT("S"&amp;(ROW()+12*(($AO2084-1)*3+$AP2084)-ROW())/12+5),AR2084)</f>
        <v>0</v>
      </c>
      <c r="AT2084" s="306">
        <f ca="1">IF($AQ2084=1,IF(INDIRECT(ADDRESS(($AO2084-1)*3+$AP2084+5,$AQ2084+20))="",0,INDIRECT(ADDRESS(($AO2084-1)*3+$AP2084+5,$AQ2084+20))),IF(INDIRECT(ADDRESS(($AO2084-1)*3+$AP2084+5,$AQ2084+20))="",0,IF(COUNTIF(INDIRECT(ADDRESS(($AO2084-1)*36+($AP2084-1)*12+6,COLUMN())):INDIRECT(ADDRESS(($AO2084-1)*36+($AP2084-1)*12+$AQ2084+4,COLUMN())),INDIRECT(ADDRESS(($AO2084-1)*3+$AP2084+5,$AQ2084+20)))&gt;=1,0,INDIRECT(ADDRESS(($AO2084-1)*3+$AP2084+5,$AQ2084+20)))))</f>
        <v>0</v>
      </c>
      <c r="AU2084" s="304">
        <f ca="1">COUNTIF(INDIRECT("U"&amp;(ROW()+12*(($AO2084-1)*3+$AP2084)-ROW())/12+5):INDIRECT("AF"&amp;(ROW()+12*(($AO2084-1)*3+$AP2084)-ROW())/12+5),AT2084)</f>
        <v>0</v>
      </c>
      <c r="AV2084" s="304">
        <f ca="1">IF(AND(AR2084+AT2084&gt;0,AS2084+AU2084&gt;0),COUNTIF(AV$6:AV2083,"&gt;0")+1,0)</f>
        <v>0</v>
      </c>
    </row>
    <row r="2085" spans="41:48" x14ac:dyDescent="0.15">
      <c r="AO2085" s="304">
        <v>58</v>
      </c>
      <c r="AP2085" s="304">
        <v>3</v>
      </c>
      <c r="AQ2085" s="304">
        <v>4</v>
      </c>
      <c r="AR2085" s="306">
        <f ca="1">IF($AQ2085=1,IF(INDIRECT(ADDRESS(($AO2085-1)*3+$AP2085+5,$AQ2085+7))="",0,INDIRECT(ADDRESS(($AO2085-1)*3+$AP2085+5,$AQ2085+7))),IF(INDIRECT(ADDRESS(($AO2085-1)*3+$AP2085+5,$AQ2085+7))="",0,IF(COUNTIF(INDIRECT(ADDRESS(($AO2085-1)*36+($AP2085-1)*12+6,COLUMN())):INDIRECT(ADDRESS(($AO2085-1)*36+($AP2085-1)*12+$AQ2085+4,COLUMN())),INDIRECT(ADDRESS(($AO2085-1)*3+$AP2085+5,$AQ2085+7)))&gt;=1,0,INDIRECT(ADDRESS(($AO2085-1)*3+$AP2085+5,$AQ2085+7)))))</f>
        <v>0</v>
      </c>
      <c r="AS2085" s="304">
        <f ca="1">COUNTIF(INDIRECT("H"&amp;(ROW()+12*(($AO2085-1)*3+$AP2085)-ROW())/12+5):INDIRECT("S"&amp;(ROW()+12*(($AO2085-1)*3+$AP2085)-ROW())/12+5),AR2085)</f>
        <v>0</v>
      </c>
      <c r="AT2085" s="306">
        <f ca="1">IF($AQ2085=1,IF(INDIRECT(ADDRESS(($AO2085-1)*3+$AP2085+5,$AQ2085+20))="",0,INDIRECT(ADDRESS(($AO2085-1)*3+$AP2085+5,$AQ2085+20))),IF(INDIRECT(ADDRESS(($AO2085-1)*3+$AP2085+5,$AQ2085+20))="",0,IF(COUNTIF(INDIRECT(ADDRESS(($AO2085-1)*36+($AP2085-1)*12+6,COLUMN())):INDIRECT(ADDRESS(($AO2085-1)*36+($AP2085-1)*12+$AQ2085+4,COLUMN())),INDIRECT(ADDRESS(($AO2085-1)*3+$AP2085+5,$AQ2085+20)))&gt;=1,0,INDIRECT(ADDRESS(($AO2085-1)*3+$AP2085+5,$AQ2085+20)))))</f>
        <v>0</v>
      </c>
      <c r="AU2085" s="304">
        <f ca="1">COUNTIF(INDIRECT("U"&amp;(ROW()+12*(($AO2085-1)*3+$AP2085)-ROW())/12+5):INDIRECT("AF"&amp;(ROW()+12*(($AO2085-1)*3+$AP2085)-ROW())/12+5),AT2085)</f>
        <v>0</v>
      </c>
      <c r="AV2085" s="304">
        <f ca="1">IF(AND(AR2085+AT2085&gt;0,AS2085+AU2085&gt;0),COUNTIF(AV$6:AV2084,"&gt;0")+1,0)</f>
        <v>0</v>
      </c>
    </row>
    <row r="2086" spans="41:48" x14ac:dyDescent="0.15">
      <c r="AO2086" s="304">
        <v>58</v>
      </c>
      <c r="AP2086" s="304">
        <v>3</v>
      </c>
      <c r="AQ2086" s="304">
        <v>5</v>
      </c>
      <c r="AR2086" s="306">
        <f ca="1">IF($AQ2086=1,IF(INDIRECT(ADDRESS(($AO2086-1)*3+$AP2086+5,$AQ2086+7))="",0,INDIRECT(ADDRESS(($AO2086-1)*3+$AP2086+5,$AQ2086+7))),IF(INDIRECT(ADDRESS(($AO2086-1)*3+$AP2086+5,$AQ2086+7))="",0,IF(COUNTIF(INDIRECT(ADDRESS(($AO2086-1)*36+($AP2086-1)*12+6,COLUMN())):INDIRECT(ADDRESS(($AO2086-1)*36+($AP2086-1)*12+$AQ2086+4,COLUMN())),INDIRECT(ADDRESS(($AO2086-1)*3+$AP2086+5,$AQ2086+7)))&gt;=1,0,INDIRECT(ADDRESS(($AO2086-1)*3+$AP2086+5,$AQ2086+7)))))</f>
        <v>0</v>
      </c>
      <c r="AS2086" s="304">
        <f ca="1">COUNTIF(INDIRECT("H"&amp;(ROW()+12*(($AO2086-1)*3+$AP2086)-ROW())/12+5):INDIRECT("S"&amp;(ROW()+12*(($AO2086-1)*3+$AP2086)-ROW())/12+5),AR2086)</f>
        <v>0</v>
      </c>
      <c r="AT2086" s="306">
        <f ca="1">IF($AQ2086=1,IF(INDIRECT(ADDRESS(($AO2086-1)*3+$AP2086+5,$AQ2086+20))="",0,INDIRECT(ADDRESS(($AO2086-1)*3+$AP2086+5,$AQ2086+20))),IF(INDIRECT(ADDRESS(($AO2086-1)*3+$AP2086+5,$AQ2086+20))="",0,IF(COUNTIF(INDIRECT(ADDRESS(($AO2086-1)*36+($AP2086-1)*12+6,COLUMN())):INDIRECT(ADDRESS(($AO2086-1)*36+($AP2086-1)*12+$AQ2086+4,COLUMN())),INDIRECT(ADDRESS(($AO2086-1)*3+$AP2086+5,$AQ2086+20)))&gt;=1,0,INDIRECT(ADDRESS(($AO2086-1)*3+$AP2086+5,$AQ2086+20)))))</f>
        <v>0</v>
      </c>
      <c r="AU2086" s="304">
        <f ca="1">COUNTIF(INDIRECT("U"&amp;(ROW()+12*(($AO2086-1)*3+$AP2086)-ROW())/12+5):INDIRECT("AF"&amp;(ROW()+12*(($AO2086-1)*3+$AP2086)-ROW())/12+5),AT2086)</f>
        <v>0</v>
      </c>
      <c r="AV2086" s="304">
        <f ca="1">IF(AND(AR2086+AT2086&gt;0,AS2086+AU2086&gt;0),COUNTIF(AV$6:AV2085,"&gt;0")+1,0)</f>
        <v>0</v>
      </c>
    </row>
    <row r="2087" spans="41:48" x14ac:dyDescent="0.15">
      <c r="AO2087" s="304">
        <v>58</v>
      </c>
      <c r="AP2087" s="304">
        <v>3</v>
      </c>
      <c r="AQ2087" s="304">
        <v>6</v>
      </c>
      <c r="AR2087" s="306">
        <f ca="1">IF($AQ2087=1,IF(INDIRECT(ADDRESS(($AO2087-1)*3+$AP2087+5,$AQ2087+7))="",0,INDIRECT(ADDRESS(($AO2087-1)*3+$AP2087+5,$AQ2087+7))),IF(INDIRECT(ADDRESS(($AO2087-1)*3+$AP2087+5,$AQ2087+7))="",0,IF(COUNTIF(INDIRECT(ADDRESS(($AO2087-1)*36+($AP2087-1)*12+6,COLUMN())):INDIRECT(ADDRESS(($AO2087-1)*36+($AP2087-1)*12+$AQ2087+4,COLUMN())),INDIRECT(ADDRESS(($AO2087-1)*3+$AP2087+5,$AQ2087+7)))&gt;=1,0,INDIRECT(ADDRESS(($AO2087-1)*3+$AP2087+5,$AQ2087+7)))))</f>
        <v>0</v>
      </c>
      <c r="AS2087" s="304">
        <f ca="1">COUNTIF(INDIRECT("H"&amp;(ROW()+12*(($AO2087-1)*3+$AP2087)-ROW())/12+5):INDIRECT("S"&amp;(ROW()+12*(($AO2087-1)*3+$AP2087)-ROW())/12+5),AR2087)</f>
        <v>0</v>
      </c>
      <c r="AT2087" s="306">
        <f ca="1">IF($AQ2087=1,IF(INDIRECT(ADDRESS(($AO2087-1)*3+$AP2087+5,$AQ2087+20))="",0,INDIRECT(ADDRESS(($AO2087-1)*3+$AP2087+5,$AQ2087+20))),IF(INDIRECT(ADDRESS(($AO2087-1)*3+$AP2087+5,$AQ2087+20))="",0,IF(COUNTIF(INDIRECT(ADDRESS(($AO2087-1)*36+($AP2087-1)*12+6,COLUMN())):INDIRECT(ADDRESS(($AO2087-1)*36+($AP2087-1)*12+$AQ2087+4,COLUMN())),INDIRECT(ADDRESS(($AO2087-1)*3+$AP2087+5,$AQ2087+20)))&gt;=1,0,INDIRECT(ADDRESS(($AO2087-1)*3+$AP2087+5,$AQ2087+20)))))</f>
        <v>0</v>
      </c>
      <c r="AU2087" s="304">
        <f ca="1">COUNTIF(INDIRECT("U"&amp;(ROW()+12*(($AO2087-1)*3+$AP2087)-ROW())/12+5):INDIRECT("AF"&amp;(ROW()+12*(($AO2087-1)*3+$AP2087)-ROW())/12+5),AT2087)</f>
        <v>0</v>
      </c>
      <c r="AV2087" s="304">
        <f ca="1">IF(AND(AR2087+AT2087&gt;0,AS2087+AU2087&gt;0),COUNTIF(AV$6:AV2086,"&gt;0")+1,0)</f>
        <v>0</v>
      </c>
    </row>
    <row r="2088" spans="41:48" x14ac:dyDescent="0.15">
      <c r="AO2088" s="304">
        <v>58</v>
      </c>
      <c r="AP2088" s="304">
        <v>3</v>
      </c>
      <c r="AQ2088" s="304">
        <v>7</v>
      </c>
      <c r="AR2088" s="306">
        <f ca="1">IF($AQ2088=1,IF(INDIRECT(ADDRESS(($AO2088-1)*3+$AP2088+5,$AQ2088+7))="",0,INDIRECT(ADDRESS(($AO2088-1)*3+$AP2088+5,$AQ2088+7))),IF(INDIRECT(ADDRESS(($AO2088-1)*3+$AP2088+5,$AQ2088+7))="",0,IF(COUNTIF(INDIRECT(ADDRESS(($AO2088-1)*36+($AP2088-1)*12+6,COLUMN())):INDIRECT(ADDRESS(($AO2088-1)*36+($AP2088-1)*12+$AQ2088+4,COLUMN())),INDIRECT(ADDRESS(($AO2088-1)*3+$AP2088+5,$AQ2088+7)))&gt;=1,0,INDIRECT(ADDRESS(($AO2088-1)*3+$AP2088+5,$AQ2088+7)))))</f>
        <v>0</v>
      </c>
      <c r="AS2088" s="304">
        <f ca="1">COUNTIF(INDIRECT("H"&amp;(ROW()+12*(($AO2088-1)*3+$AP2088)-ROW())/12+5):INDIRECT("S"&amp;(ROW()+12*(($AO2088-1)*3+$AP2088)-ROW())/12+5),AR2088)</f>
        <v>0</v>
      </c>
      <c r="AT2088" s="306">
        <f ca="1">IF($AQ2088=1,IF(INDIRECT(ADDRESS(($AO2088-1)*3+$AP2088+5,$AQ2088+20))="",0,INDIRECT(ADDRESS(($AO2088-1)*3+$AP2088+5,$AQ2088+20))),IF(INDIRECT(ADDRESS(($AO2088-1)*3+$AP2088+5,$AQ2088+20))="",0,IF(COUNTIF(INDIRECT(ADDRESS(($AO2088-1)*36+($AP2088-1)*12+6,COLUMN())):INDIRECT(ADDRESS(($AO2088-1)*36+($AP2088-1)*12+$AQ2088+4,COLUMN())),INDIRECT(ADDRESS(($AO2088-1)*3+$AP2088+5,$AQ2088+20)))&gt;=1,0,INDIRECT(ADDRESS(($AO2088-1)*3+$AP2088+5,$AQ2088+20)))))</f>
        <v>0</v>
      </c>
      <c r="AU2088" s="304">
        <f ca="1">COUNTIF(INDIRECT("U"&amp;(ROW()+12*(($AO2088-1)*3+$AP2088)-ROW())/12+5):INDIRECT("AF"&amp;(ROW()+12*(($AO2088-1)*3+$AP2088)-ROW())/12+5),AT2088)</f>
        <v>0</v>
      </c>
      <c r="AV2088" s="304">
        <f ca="1">IF(AND(AR2088+AT2088&gt;0,AS2088+AU2088&gt;0),COUNTIF(AV$6:AV2087,"&gt;0")+1,0)</f>
        <v>0</v>
      </c>
    </row>
    <row r="2089" spans="41:48" x14ac:dyDescent="0.15">
      <c r="AO2089" s="304">
        <v>58</v>
      </c>
      <c r="AP2089" s="304">
        <v>3</v>
      </c>
      <c r="AQ2089" s="304">
        <v>8</v>
      </c>
      <c r="AR2089" s="306">
        <f ca="1">IF($AQ2089=1,IF(INDIRECT(ADDRESS(($AO2089-1)*3+$AP2089+5,$AQ2089+7))="",0,INDIRECT(ADDRESS(($AO2089-1)*3+$AP2089+5,$AQ2089+7))),IF(INDIRECT(ADDRESS(($AO2089-1)*3+$AP2089+5,$AQ2089+7))="",0,IF(COUNTIF(INDIRECT(ADDRESS(($AO2089-1)*36+($AP2089-1)*12+6,COLUMN())):INDIRECT(ADDRESS(($AO2089-1)*36+($AP2089-1)*12+$AQ2089+4,COLUMN())),INDIRECT(ADDRESS(($AO2089-1)*3+$AP2089+5,$AQ2089+7)))&gt;=1,0,INDIRECT(ADDRESS(($AO2089-1)*3+$AP2089+5,$AQ2089+7)))))</f>
        <v>0</v>
      </c>
      <c r="AS2089" s="304">
        <f ca="1">COUNTIF(INDIRECT("H"&amp;(ROW()+12*(($AO2089-1)*3+$AP2089)-ROW())/12+5):INDIRECT("S"&amp;(ROW()+12*(($AO2089-1)*3+$AP2089)-ROW())/12+5),AR2089)</f>
        <v>0</v>
      </c>
      <c r="AT2089" s="306">
        <f ca="1">IF($AQ2089=1,IF(INDIRECT(ADDRESS(($AO2089-1)*3+$AP2089+5,$AQ2089+20))="",0,INDIRECT(ADDRESS(($AO2089-1)*3+$AP2089+5,$AQ2089+20))),IF(INDIRECT(ADDRESS(($AO2089-1)*3+$AP2089+5,$AQ2089+20))="",0,IF(COUNTIF(INDIRECT(ADDRESS(($AO2089-1)*36+($AP2089-1)*12+6,COLUMN())):INDIRECT(ADDRESS(($AO2089-1)*36+($AP2089-1)*12+$AQ2089+4,COLUMN())),INDIRECT(ADDRESS(($AO2089-1)*3+$AP2089+5,$AQ2089+20)))&gt;=1,0,INDIRECT(ADDRESS(($AO2089-1)*3+$AP2089+5,$AQ2089+20)))))</f>
        <v>0</v>
      </c>
      <c r="AU2089" s="304">
        <f ca="1">COUNTIF(INDIRECT("U"&amp;(ROW()+12*(($AO2089-1)*3+$AP2089)-ROW())/12+5):INDIRECT("AF"&amp;(ROW()+12*(($AO2089-1)*3+$AP2089)-ROW())/12+5),AT2089)</f>
        <v>0</v>
      </c>
      <c r="AV2089" s="304">
        <f ca="1">IF(AND(AR2089+AT2089&gt;0,AS2089+AU2089&gt;0),COUNTIF(AV$6:AV2088,"&gt;0")+1,0)</f>
        <v>0</v>
      </c>
    </row>
    <row r="2090" spans="41:48" x14ac:dyDescent="0.15">
      <c r="AO2090" s="304">
        <v>58</v>
      </c>
      <c r="AP2090" s="304">
        <v>3</v>
      </c>
      <c r="AQ2090" s="304">
        <v>9</v>
      </c>
      <c r="AR2090" s="306">
        <f ca="1">IF($AQ2090=1,IF(INDIRECT(ADDRESS(($AO2090-1)*3+$AP2090+5,$AQ2090+7))="",0,INDIRECT(ADDRESS(($AO2090-1)*3+$AP2090+5,$AQ2090+7))),IF(INDIRECT(ADDRESS(($AO2090-1)*3+$AP2090+5,$AQ2090+7))="",0,IF(COUNTIF(INDIRECT(ADDRESS(($AO2090-1)*36+($AP2090-1)*12+6,COLUMN())):INDIRECT(ADDRESS(($AO2090-1)*36+($AP2090-1)*12+$AQ2090+4,COLUMN())),INDIRECT(ADDRESS(($AO2090-1)*3+$AP2090+5,$AQ2090+7)))&gt;=1,0,INDIRECT(ADDRESS(($AO2090-1)*3+$AP2090+5,$AQ2090+7)))))</f>
        <v>0</v>
      </c>
      <c r="AS2090" s="304">
        <f ca="1">COUNTIF(INDIRECT("H"&amp;(ROW()+12*(($AO2090-1)*3+$AP2090)-ROW())/12+5):INDIRECT("S"&amp;(ROW()+12*(($AO2090-1)*3+$AP2090)-ROW())/12+5),AR2090)</f>
        <v>0</v>
      </c>
      <c r="AT2090" s="306">
        <f ca="1">IF($AQ2090=1,IF(INDIRECT(ADDRESS(($AO2090-1)*3+$AP2090+5,$AQ2090+20))="",0,INDIRECT(ADDRESS(($AO2090-1)*3+$AP2090+5,$AQ2090+20))),IF(INDIRECT(ADDRESS(($AO2090-1)*3+$AP2090+5,$AQ2090+20))="",0,IF(COUNTIF(INDIRECT(ADDRESS(($AO2090-1)*36+($AP2090-1)*12+6,COLUMN())):INDIRECT(ADDRESS(($AO2090-1)*36+($AP2090-1)*12+$AQ2090+4,COLUMN())),INDIRECT(ADDRESS(($AO2090-1)*3+$AP2090+5,$AQ2090+20)))&gt;=1,0,INDIRECT(ADDRESS(($AO2090-1)*3+$AP2090+5,$AQ2090+20)))))</f>
        <v>0</v>
      </c>
      <c r="AU2090" s="304">
        <f ca="1">COUNTIF(INDIRECT("U"&amp;(ROW()+12*(($AO2090-1)*3+$AP2090)-ROW())/12+5):INDIRECT("AF"&amp;(ROW()+12*(($AO2090-1)*3+$AP2090)-ROW())/12+5),AT2090)</f>
        <v>0</v>
      </c>
      <c r="AV2090" s="304">
        <f ca="1">IF(AND(AR2090+AT2090&gt;0,AS2090+AU2090&gt;0),COUNTIF(AV$6:AV2089,"&gt;0")+1,0)</f>
        <v>0</v>
      </c>
    </row>
    <row r="2091" spans="41:48" x14ac:dyDescent="0.15">
      <c r="AO2091" s="304">
        <v>58</v>
      </c>
      <c r="AP2091" s="304">
        <v>3</v>
      </c>
      <c r="AQ2091" s="304">
        <v>10</v>
      </c>
      <c r="AR2091" s="306">
        <f ca="1">IF($AQ2091=1,IF(INDIRECT(ADDRESS(($AO2091-1)*3+$AP2091+5,$AQ2091+7))="",0,INDIRECT(ADDRESS(($AO2091-1)*3+$AP2091+5,$AQ2091+7))),IF(INDIRECT(ADDRESS(($AO2091-1)*3+$AP2091+5,$AQ2091+7))="",0,IF(COUNTIF(INDIRECT(ADDRESS(($AO2091-1)*36+($AP2091-1)*12+6,COLUMN())):INDIRECT(ADDRESS(($AO2091-1)*36+($AP2091-1)*12+$AQ2091+4,COLUMN())),INDIRECT(ADDRESS(($AO2091-1)*3+$AP2091+5,$AQ2091+7)))&gt;=1,0,INDIRECT(ADDRESS(($AO2091-1)*3+$AP2091+5,$AQ2091+7)))))</f>
        <v>0</v>
      </c>
      <c r="AS2091" s="304">
        <f ca="1">COUNTIF(INDIRECT("H"&amp;(ROW()+12*(($AO2091-1)*3+$AP2091)-ROW())/12+5):INDIRECT("S"&amp;(ROW()+12*(($AO2091-1)*3+$AP2091)-ROW())/12+5),AR2091)</f>
        <v>0</v>
      </c>
      <c r="AT2091" s="306">
        <f ca="1">IF($AQ2091=1,IF(INDIRECT(ADDRESS(($AO2091-1)*3+$AP2091+5,$AQ2091+20))="",0,INDIRECT(ADDRESS(($AO2091-1)*3+$AP2091+5,$AQ2091+20))),IF(INDIRECT(ADDRESS(($AO2091-1)*3+$AP2091+5,$AQ2091+20))="",0,IF(COUNTIF(INDIRECT(ADDRESS(($AO2091-1)*36+($AP2091-1)*12+6,COLUMN())):INDIRECT(ADDRESS(($AO2091-1)*36+($AP2091-1)*12+$AQ2091+4,COLUMN())),INDIRECT(ADDRESS(($AO2091-1)*3+$AP2091+5,$AQ2091+20)))&gt;=1,0,INDIRECT(ADDRESS(($AO2091-1)*3+$AP2091+5,$AQ2091+20)))))</f>
        <v>0</v>
      </c>
      <c r="AU2091" s="304">
        <f ca="1">COUNTIF(INDIRECT("U"&amp;(ROW()+12*(($AO2091-1)*3+$AP2091)-ROW())/12+5):INDIRECT("AF"&amp;(ROW()+12*(($AO2091-1)*3+$AP2091)-ROW())/12+5),AT2091)</f>
        <v>0</v>
      </c>
      <c r="AV2091" s="304">
        <f ca="1">IF(AND(AR2091+AT2091&gt;0,AS2091+AU2091&gt;0),COUNTIF(AV$6:AV2090,"&gt;0")+1,0)</f>
        <v>0</v>
      </c>
    </row>
    <row r="2092" spans="41:48" x14ac:dyDescent="0.15">
      <c r="AO2092" s="304">
        <v>58</v>
      </c>
      <c r="AP2092" s="304">
        <v>3</v>
      </c>
      <c r="AQ2092" s="304">
        <v>11</v>
      </c>
      <c r="AR2092" s="306">
        <f ca="1">IF($AQ2092=1,IF(INDIRECT(ADDRESS(($AO2092-1)*3+$AP2092+5,$AQ2092+7))="",0,INDIRECT(ADDRESS(($AO2092-1)*3+$AP2092+5,$AQ2092+7))),IF(INDIRECT(ADDRESS(($AO2092-1)*3+$AP2092+5,$AQ2092+7))="",0,IF(COUNTIF(INDIRECT(ADDRESS(($AO2092-1)*36+($AP2092-1)*12+6,COLUMN())):INDIRECT(ADDRESS(($AO2092-1)*36+($AP2092-1)*12+$AQ2092+4,COLUMN())),INDIRECT(ADDRESS(($AO2092-1)*3+$AP2092+5,$AQ2092+7)))&gt;=1,0,INDIRECT(ADDRESS(($AO2092-1)*3+$AP2092+5,$AQ2092+7)))))</f>
        <v>0</v>
      </c>
      <c r="AS2092" s="304">
        <f ca="1">COUNTIF(INDIRECT("H"&amp;(ROW()+12*(($AO2092-1)*3+$AP2092)-ROW())/12+5):INDIRECT("S"&amp;(ROW()+12*(($AO2092-1)*3+$AP2092)-ROW())/12+5),AR2092)</f>
        <v>0</v>
      </c>
      <c r="AT2092" s="306">
        <f ca="1">IF($AQ2092=1,IF(INDIRECT(ADDRESS(($AO2092-1)*3+$AP2092+5,$AQ2092+20))="",0,INDIRECT(ADDRESS(($AO2092-1)*3+$AP2092+5,$AQ2092+20))),IF(INDIRECT(ADDRESS(($AO2092-1)*3+$AP2092+5,$AQ2092+20))="",0,IF(COUNTIF(INDIRECT(ADDRESS(($AO2092-1)*36+($AP2092-1)*12+6,COLUMN())):INDIRECT(ADDRESS(($AO2092-1)*36+($AP2092-1)*12+$AQ2092+4,COLUMN())),INDIRECT(ADDRESS(($AO2092-1)*3+$AP2092+5,$AQ2092+20)))&gt;=1,0,INDIRECT(ADDRESS(($AO2092-1)*3+$AP2092+5,$AQ2092+20)))))</f>
        <v>0</v>
      </c>
      <c r="AU2092" s="304">
        <f ca="1">COUNTIF(INDIRECT("U"&amp;(ROW()+12*(($AO2092-1)*3+$AP2092)-ROW())/12+5):INDIRECT("AF"&amp;(ROW()+12*(($AO2092-1)*3+$AP2092)-ROW())/12+5),AT2092)</f>
        <v>0</v>
      </c>
      <c r="AV2092" s="304">
        <f ca="1">IF(AND(AR2092+AT2092&gt;0,AS2092+AU2092&gt;0),COUNTIF(AV$6:AV2091,"&gt;0")+1,0)</f>
        <v>0</v>
      </c>
    </row>
    <row r="2093" spans="41:48" x14ac:dyDescent="0.15">
      <c r="AO2093" s="304">
        <v>58</v>
      </c>
      <c r="AP2093" s="304">
        <v>3</v>
      </c>
      <c r="AQ2093" s="304">
        <v>12</v>
      </c>
      <c r="AR2093" s="306">
        <f ca="1">IF($AQ2093=1,IF(INDIRECT(ADDRESS(($AO2093-1)*3+$AP2093+5,$AQ2093+7))="",0,INDIRECT(ADDRESS(($AO2093-1)*3+$AP2093+5,$AQ2093+7))),IF(INDIRECT(ADDRESS(($AO2093-1)*3+$AP2093+5,$AQ2093+7))="",0,IF(COUNTIF(INDIRECT(ADDRESS(($AO2093-1)*36+($AP2093-1)*12+6,COLUMN())):INDIRECT(ADDRESS(($AO2093-1)*36+($AP2093-1)*12+$AQ2093+4,COLUMN())),INDIRECT(ADDRESS(($AO2093-1)*3+$AP2093+5,$AQ2093+7)))&gt;=1,0,INDIRECT(ADDRESS(($AO2093-1)*3+$AP2093+5,$AQ2093+7)))))</f>
        <v>0</v>
      </c>
      <c r="AS2093" s="304">
        <f ca="1">COUNTIF(INDIRECT("H"&amp;(ROW()+12*(($AO2093-1)*3+$AP2093)-ROW())/12+5):INDIRECT("S"&amp;(ROW()+12*(($AO2093-1)*3+$AP2093)-ROW())/12+5),AR2093)</f>
        <v>0</v>
      </c>
      <c r="AT2093" s="306">
        <f ca="1">IF($AQ2093=1,IF(INDIRECT(ADDRESS(($AO2093-1)*3+$AP2093+5,$AQ2093+20))="",0,INDIRECT(ADDRESS(($AO2093-1)*3+$AP2093+5,$AQ2093+20))),IF(INDIRECT(ADDRESS(($AO2093-1)*3+$AP2093+5,$AQ2093+20))="",0,IF(COUNTIF(INDIRECT(ADDRESS(($AO2093-1)*36+($AP2093-1)*12+6,COLUMN())):INDIRECT(ADDRESS(($AO2093-1)*36+($AP2093-1)*12+$AQ2093+4,COLUMN())),INDIRECT(ADDRESS(($AO2093-1)*3+$AP2093+5,$AQ2093+20)))&gt;=1,0,INDIRECT(ADDRESS(($AO2093-1)*3+$AP2093+5,$AQ2093+20)))))</f>
        <v>0</v>
      </c>
      <c r="AU2093" s="304">
        <f ca="1">COUNTIF(INDIRECT("U"&amp;(ROW()+12*(($AO2093-1)*3+$AP2093)-ROW())/12+5):INDIRECT("AF"&amp;(ROW()+12*(($AO2093-1)*3+$AP2093)-ROW())/12+5),AT2093)</f>
        <v>0</v>
      </c>
      <c r="AV2093" s="304">
        <f ca="1">IF(AND(AR2093+AT2093&gt;0,AS2093+AU2093&gt;0),COUNTIF(AV$6:AV2092,"&gt;0")+1,0)</f>
        <v>0</v>
      </c>
    </row>
    <row r="2094" spans="41:48" x14ac:dyDescent="0.15">
      <c r="AO2094" s="304">
        <v>59</v>
      </c>
      <c r="AP2094" s="304">
        <v>1</v>
      </c>
      <c r="AQ2094" s="304">
        <v>1</v>
      </c>
      <c r="AR2094" s="306">
        <f ca="1">IF($AQ2094=1,IF(INDIRECT(ADDRESS(($AO2094-1)*3+$AP2094+5,$AQ2094+7))="",0,INDIRECT(ADDRESS(($AO2094-1)*3+$AP2094+5,$AQ2094+7))),IF(INDIRECT(ADDRESS(($AO2094-1)*3+$AP2094+5,$AQ2094+7))="",0,IF(COUNTIF(INDIRECT(ADDRESS(($AO2094-1)*36+($AP2094-1)*12+6,COLUMN())):INDIRECT(ADDRESS(($AO2094-1)*36+($AP2094-1)*12+$AQ2094+4,COLUMN())),INDIRECT(ADDRESS(($AO2094-1)*3+$AP2094+5,$AQ2094+7)))&gt;=1,0,INDIRECT(ADDRESS(($AO2094-1)*3+$AP2094+5,$AQ2094+7)))))</f>
        <v>0</v>
      </c>
      <c r="AS2094" s="304">
        <f ca="1">COUNTIF(INDIRECT("H"&amp;(ROW()+12*(($AO2094-1)*3+$AP2094)-ROW())/12+5):INDIRECT("S"&amp;(ROW()+12*(($AO2094-1)*3+$AP2094)-ROW())/12+5),AR2094)</f>
        <v>0</v>
      </c>
      <c r="AT2094" s="306">
        <f ca="1">IF($AQ2094=1,IF(INDIRECT(ADDRESS(($AO2094-1)*3+$AP2094+5,$AQ2094+20))="",0,INDIRECT(ADDRESS(($AO2094-1)*3+$AP2094+5,$AQ2094+20))),IF(INDIRECT(ADDRESS(($AO2094-1)*3+$AP2094+5,$AQ2094+20))="",0,IF(COUNTIF(INDIRECT(ADDRESS(($AO2094-1)*36+($AP2094-1)*12+6,COLUMN())):INDIRECT(ADDRESS(($AO2094-1)*36+($AP2094-1)*12+$AQ2094+4,COLUMN())),INDIRECT(ADDRESS(($AO2094-1)*3+$AP2094+5,$AQ2094+20)))&gt;=1,0,INDIRECT(ADDRESS(($AO2094-1)*3+$AP2094+5,$AQ2094+20)))))</f>
        <v>0</v>
      </c>
      <c r="AU2094" s="304">
        <f ca="1">COUNTIF(INDIRECT("U"&amp;(ROW()+12*(($AO2094-1)*3+$AP2094)-ROW())/12+5):INDIRECT("AF"&amp;(ROW()+12*(($AO2094-1)*3+$AP2094)-ROW())/12+5),AT2094)</f>
        <v>0</v>
      </c>
      <c r="AV2094" s="304">
        <f ca="1">IF(AND(AR2094+AT2094&gt;0,AS2094+AU2094&gt;0),COUNTIF(AV$6:AV2093,"&gt;0")+1,0)</f>
        <v>0</v>
      </c>
    </row>
    <row r="2095" spans="41:48" x14ac:dyDescent="0.15">
      <c r="AO2095" s="304">
        <v>59</v>
      </c>
      <c r="AP2095" s="304">
        <v>1</v>
      </c>
      <c r="AQ2095" s="304">
        <v>2</v>
      </c>
      <c r="AR2095" s="306">
        <f ca="1">IF($AQ2095=1,IF(INDIRECT(ADDRESS(($AO2095-1)*3+$AP2095+5,$AQ2095+7))="",0,INDIRECT(ADDRESS(($AO2095-1)*3+$AP2095+5,$AQ2095+7))),IF(INDIRECT(ADDRESS(($AO2095-1)*3+$AP2095+5,$AQ2095+7))="",0,IF(COUNTIF(INDIRECT(ADDRESS(($AO2095-1)*36+($AP2095-1)*12+6,COLUMN())):INDIRECT(ADDRESS(($AO2095-1)*36+($AP2095-1)*12+$AQ2095+4,COLUMN())),INDIRECT(ADDRESS(($AO2095-1)*3+$AP2095+5,$AQ2095+7)))&gt;=1,0,INDIRECT(ADDRESS(($AO2095-1)*3+$AP2095+5,$AQ2095+7)))))</f>
        <v>0</v>
      </c>
      <c r="AS2095" s="304">
        <f ca="1">COUNTIF(INDIRECT("H"&amp;(ROW()+12*(($AO2095-1)*3+$AP2095)-ROW())/12+5):INDIRECT("S"&amp;(ROW()+12*(($AO2095-1)*3+$AP2095)-ROW())/12+5),AR2095)</f>
        <v>0</v>
      </c>
      <c r="AT2095" s="306">
        <f ca="1">IF($AQ2095=1,IF(INDIRECT(ADDRESS(($AO2095-1)*3+$AP2095+5,$AQ2095+20))="",0,INDIRECT(ADDRESS(($AO2095-1)*3+$AP2095+5,$AQ2095+20))),IF(INDIRECT(ADDRESS(($AO2095-1)*3+$AP2095+5,$AQ2095+20))="",0,IF(COUNTIF(INDIRECT(ADDRESS(($AO2095-1)*36+($AP2095-1)*12+6,COLUMN())):INDIRECT(ADDRESS(($AO2095-1)*36+($AP2095-1)*12+$AQ2095+4,COLUMN())),INDIRECT(ADDRESS(($AO2095-1)*3+$AP2095+5,$AQ2095+20)))&gt;=1,0,INDIRECT(ADDRESS(($AO2095-1)*3+$AP2095+5,$AQ2095+20)))))</f>
        <v>0</v>
      </c>
      <c r="AU2095" s="304">
        <f ca="1">COUNTIF(INDIRECT("U"&amp;(ROW()+12*(($AO2095-1)*3+$AP2095)-ROW())/12+5):INDIRECT("AF"&amp;(ROW()+12*(($AO2095-1)*3+$AP2095)-ROW())/12+5),AT2095)</f>
        <v>0</v>
      </c>
      <c r="AV2095" s="304">
        <f ca="1">IF(AND(AR2095+AT2095&gt;0,AS2095+AU2095&gt;0),COUNTIF(AV$6:AV2094,"&gt;0")+1,0)</f>
        <v>0</v>
      </c>
    </row>
    <row r="2096" spans="41:48" x14ac:dyDescent="0.15">
      <c r="AO2096" s="304">
        <v>59</v>
      </c>
      <c r="AP2096" s="304">
        <v>1</v>
      </c>
      <c r="AQ2096" s="304">
        <v>3</v>
      </c>
      <c r="AR2096" s="306">
        <f ca="1">IF($AQ2096=1,IF(INDIRECT(ADDRESS(($AO2096-1)*3+$AP2096+5,$AQ2096+7))="",0,INDIRECT(ADDRESS(($AO2096-1)*3+$AP2096+5,$AQ2096+7))),IF(INDIRECT(ADDRESS(($AO2096-1)*3+$AP2096+5,$AQ2096+7))="",0,IF(COUNTIF(INDIRECT(ADDRESS(($AO2096-1)*36+($AP2096-1)*12+6,COLUMN())):INDIRECT(ADDRESS(($AO2096-1)*36+($AP2096-1)*12+$AQ2096+4,COLUMN())),INDIRECT(ADDRESS(($AO2096-1)*3+$AP2096+5,$AQ2096+7)))&gt;=1,0,INDIRECT(ADDRESS(($AO2096-1)*3+$AP2096+5,$AQ2096+7)))))</f>
        <v>0</v>
      </c>
      <c r="AS2096" s="304">
        <f ca="1">COUNTIF(INDIRECT("H"&amp;(ROW()+12*(($AO2096-1)*3+$AP2096)-ROW())/12+5):INDIRECT("S"&amp;(ROW()+12*(($AO2096-1)*3+$AP2096)-ROW())/12+5),AR2096)</f>
        <v>0</v>
      </c>
      <c r="AT2096" s="306">
        <f ca="1">IF($AQ2096=1,IF(INDIRECT(ADDRESS(($AO2096-1)*3+$AP2096+5,$AQ2096+20))="",0,INDIRECT(ADDRESS(($AO2096-1)*3+$AP2096+5,$AQ2096+20))),IF(INDIRECT(ADDRESS(($AO2096-1)*3+$AP2096+5,$AQ2096+20))="",0,IF(COUNTIF(INDIRECT(ADDRESS(($AO2096-1)*36+($AP2096-1)*12+6,COLUMN())):INDIRECT(ADDRESS(($AO2096-1)*36+($AP2096-1)*12+$AQ2096+4,COLUMN())),INDIRECT(ADDRESS(($AO2096-1)*3+$AP2096+5,$AQ2096+20)))&gt;=1,0,INDIRECT(ADDRESS(($AO2096-1)*3+$AP2096+5,$AQ2096+20)))))</f>
        <v>0</v>
      </c>
      <c r="AU2096" s="304">
        <f ca="1">COUNTIF(INDIRECT("U"&amp;(ROW()+12*(($AO2096-1)*3+$AP2096)-ROW())/12+5):INDIRECT("AF"&amp;(ROW()+12*(($AO2096-1)*3+$AP2096)-ROW())/12+5),AT2096)</f>
        <v>0</v>
      </c>
      <c r="AV2096" s="304">
        <f ca="1">IF(AND(AR2096+AT2096&gt;0,AS2096+AU2096&gt;0),COUNTIF(AV$6:AV2095,"&gt;0")+1,0)</f>
        <v>0</v>
      </c>
    </row>
    <row r="2097" spans="41:48" x14ac:dyDescent="0.15">
      <c r="AO2097" s="304">
        <v>59</v>
      </c>
      <c r="AP2097" s="304">
        <v>1</v>
      </c>
      <c r="AQ2097" s="304">
        <v>4</v>
      </c>
      <c r="AR2097" s="306">
        <f ca="1">IF($AQ2097=1,IF(INDIRECT(ADDRESS(($AO2097-1)*3+$AP2097+5,$AQ2097+7))="",0,INDIRECT(ADDRESS(($AO2097-1)*3+$AP2097+5,$AQ2097+7))),IF(INDIRECT(ADDRESS(($AO2097-1)*3+$AP2097+5,$AQ2097+7))="",0,IF(COUNTIF(INDIRECT(ADDRESS(($AO2097-1)*36+($AP2097-1)*12+6,COLUMN())):INDIRECT(ADDRESS(($AO2097-1)*36+($AP2097-1)*12+$AQ2097+4,COLUMN())),INDIRECT(ADDRESS(($AO2097-1)*3+$AP2097+5,$AQ2097+7)))&gt;=1,0,INDIRECT(ADDRESS(($AO2097-1)*3+$AP2097+5,$AQ2097+7)))))</f>
        <v>0</v>
      </c>
      <c r="AS2097" s="304">
        <f ca="1">COUNTIF(INDIRECT("H"&amp;(ROW()+12*(($AO2097-1)*3+$AP2097)-ROW())/12+5):INDIRECT("S"&amp;(ROW()+12*(($AO2097-1)*3+$AP2097)-ROW())/12+5),AR2097)</f>
        <v>0</v>
      </c>
      <c r="AT2097" s="306">
        <f ca="1">IF($AQ2097=1,IF(INDIRECT(ADDRESS(($AO2097-1)*3+$AP2097+5,$AQ2097+20))="",0,INDIRECT(ADDRESS(($AO2097-1)*3+$AP2097+5,$AQ2097+20))),IF(INDIRECT(ADDRESS(($AO2097-1)*3+$AP2097+5,$AQ2097+20))="",0,IF(COUNTIF(INDIRECT(ADDRESS(($AO2097-1)*36+($AP2097-1)*12+6,COLUMN())):INDIRECT(ADDRESS(($AO2097-1)*36+($AP2097-1)*12+$AQ2097+4,COLUMN())),INDIRECT(ADDRESS(($AO2097-1)*3+$AP2097+5,$AQ2097+20)))&gt;=1,0,INDIRECT(ADDRESS(($AO2097-1)*3+$AP2097+5,$AQ2097+20)))))</f>
        <v>0</v>
      </c>
      <c r="AU2097" s="304">
        <f ca="1">COUNTIF(INDIRECT("U"&amp;(ROW()+12*(($AO2097-1)*3+$AP2097)-ROW())/12+5):INDIRECT("AF"&amp;(ROW()+12*(($AO2097-1)*3+$AP2097)-ROW())/12+5),AT2097)</f>
        <v>0</v>
      </c>
      <c r="AV2097" s="304">
        <f ca="1">IF(AND(AR2097+AT2097&gt;0,AS2097+AU2097&gt;0),COUNTIF(AV$6:AV2096,"&gt;0")+1,0)</f>
        <v>0</v>
      </c>
    </row>
    <row r="2098" spans="41:48" x14ac:dyDescent="0.15">
      <c r="AO2098" s="304">
        <v>59</v>
      </c>
      <c r="AP2098" s="304">
        <v>1</v>
      </c>
      <c r="AQ2098" s="304">
        <v>5</v>
      </c>
      <c r="AR2098" s="306">
        <f ca="1">IF($AQ2098=1,IF(INDIRECT(ADDRESS(($AO2098-1)*3+$AP2098+5,$AQ2098+7))="",0,INDIRECT(ADDRESS(($AO2098-1)*3+$AP2098+5,$AQ2098+7))),IF(INDIRECT(ADDRESS(($AO2098-1)*3+$AP2098+5,$AQ2098+7))="",0,IF(COUNTIF(INDIRECT(ADDRESS(($AO2098-1)*36+($AP2098-1)*12+6,COLUMN())):INDIRECT(ADDRESS(($AO2098-1)*36+($AP2098-1)*12+$AQ2098+4,COLUMN())),INDIRECT(ADDRESS(($AO2098-1)*3+$AP2098+5,$AQ2098+7)))&gt;=1,0,INDIRECT(ADDRESS(($AO2098-1)*3+$AP2098+5,$AQ2098+7)))))</f>
        <v>0</v>
      </c>
      <c r="AS2098" s="304">
        <f ca="1">COUNTIF(INDIRECT("H"&amp;(ROW()+12*(($AO2098-1)*3+$AP2098)-ROW())/12+5):INDIRECT("S"&amp;(ROW()+12*(($AO2098-1)*3+$AP2098)-ROW())/12+5),AR2098)</f>
        <v>0</v>
      </c>
      <c r="AT2098" s="306">
        <f ca="1">IF($AQ2098=1,IF(INDIRECT(ADDRESS(($AO2098-1)*3+$AP2098+5,$AQ2098+20))="",0,INDIRECT(ADDRESS(($AO2098-1)*3+$AP2098+5,$AQ2098+20))),IF(INDIRECT(ADDRESS(($AO2098-1)*3+$AP2098+5,$AQ2098+20))="",0,IF(COUNTIF(INDIRECT(ADDRESS(($AO2098-1)*36+($AP2098-1)*12+6,COLUMN())):INDIRECT(ADDRESS(($AO2098-1)*36+($AP2098-1)*12+$AQ2098+4,COLUMN())),INDIRECT(ADDRESS(($AO2098-1)*3+$AP2098+5,$AQ2098+20)))&gt;=1,0,INDIRECT(ADDRESS(($AO2098-1)*3+$AP2098+5,$AQ2098+20)))))</f>
        <v>0</v>
      </c>
      <c r="AU2098" s="304">
        <f ca="1">COUNTIF(INDIRECT("U"&amp;(ROW()+12*(($AO2098-1)*3+$AP2098)-ROW())/12+5):INDIRECT("AF"&amp;(ROW()+12*(($AO2098-1)*3+$AP2098)-ROW())/12+5),AT2098)</f>
        <v>0</v>
      </c>
      <c r="AV2098" s="304">
        <f ca="1">IF(AND(AR2098+AT2098&gt;0,AS2098+AU2098&gt;0),COUNTIF(AV$6:AV2097,"&gt;0")+1,0)</f>
        <v>0</v>
      </c>
    </row>
    <row r="2099" spans="41:48" x14ac:dyDescent="0.15">
      <c r="AO2099" s="304">
        <v>59</v>
      </c>
      <c r="AP2099" s="304">
        <v>1</v>
      </c>
      <c r="AQ2099" s="304">
        <v>6</v>
      </c>
      <c r="AR2099" s="306">
        <f ca="1">IF($AQ2099=1,IF(INDIRECT(ADDRESS(($AO2099-1)*3+$AP2099+5,$AQ2099+7))="",0,INDIRECT(ADDRESS(($AO2099-1)*3+$AP2099+5,$AQ2099+7))),IF(INDIRECT(ADDRESS(($AO2099-1)*3+$AP2099+5,$AQ2099+7))="",0,IF(COUNTIF(INDIRECT(ADDRESS(($AO2099-1)*36+($AP2099-1)*12+6,COLUMN())):INDIRECT(ADDRESS(($AO2099-1)*36+($AP2099-1)*12+$AQ2099+4,COLUMN())),INDIRECT(ADDRESS(($AO2099-1)*3+$AP2099+5,$AQ2099+7)))&gt;=1,0,INDIRECT(ADDRESS(($AO2099-1)*3+$AP2099+5,$AQ2099+7)))))</f>
        <v>0</v>
      </c>
      <c r="AS2099" s="304">
        <f ca="1">COUNTIF(INDIRECT("H"&amp;(ROW()+12*(($AO2099-1)*3+$AP2099)-ROW())/12+5):INDIRECT("S"&amp;(ROW()+12*(($AO2099-1)*3+$AP2099)-ROW())/12+5),AR2099)</f>
        <v>0</v>
      </c>
      <c r="AT2099" s="306">
        <f ca="1">IF($AQ2099=1,IF(INDIRECT(ADDRESS(($AO2099-1)*3+$AP2099+5,$AQ2099+20))="",0,INDIRECT(ADDRESS(($AO2099-1)*3+$AP2099+5,$AQ2099+20))),IF(INDIRECT(ADDRESS(($AO2099-1)*3+$AP2099+5,$AQ2099+20))="",0,IF(COUNTIF(INDIRECT(ADDRESS(($AO2099-1)*36+($AP2099-1)*12+6,COLUMN())):INDIRECT(ADDRESS(($AO2099-1)*36+($AP2099-1)*12+$AQ2099+4,COLUMN())),INDIRECT(ADDRESS(($AO2099-1)*3+$AP2099+5,$AQ2099+20)))&gt;=1,0,INDIRECT(ADDRESS(($AO2099-1)*3+$AP2099+5,$AQ2099+20)))))</f>
        <v>0</v>
      </c>
      <c r="AU2099" s="304">
        <f ca="1">COUNTIF(INDIRECT("U"&amp;(ROW()+12*(($AO2099-1)*3+$AP2099)-ROW())/12+5):INDIRECT("AF"&amp;(ROW()+12*(($AO2099-1)*3+$AP2099)-ROW())/12+5),AT2099)</f>
        <v>0</v>
      </c>
      <c r="AV2099" s="304">
        <f ca="1">IF(AND(AR2099+AT2099&gt;0,AS2099+AU2099&gt;0),COUNTIF(AV$6:AV2098,"&gt;0")+1,0)</f>
        <v>0</v>
      </c>
    </row>
    <row r="2100" spans="41:48" x14ac:dyDescent="0.15">
      <c r="AO2100" s="304">
        <v>59</v>
      </c>
      <c r="AP2100" s="304">
        <v>1</v>
      </c>
      <c r="AQ2100" s="304">
        <v>7</v>
      </c>
      <c r="AR2100" s="306">
        <f ca="1">IF($AQ2100=1,IF(INDIRECT(ADDRESS(($AO2100-1)*3+$AP2100+5,$AQ2100+7))="",0,INDIRECT(ADDRESS(($AO2100-1)*3+$AP2100+5,$AQ2100+7))),IF(INDIRECT(ADDRESS(($AO2100-1)*3+$AP2100+5,$AQ2100+7))="",0,IF(COUNTIF(INDIRECT(ADDRESS(($AO2100-1)*36+($AP2100-1)*12+6,COLUMN())):INDIRECT(ADDRESS(($AO2100-1)*36+($AP2100-1)*12+$AQ2100+4,COLUMN())),INDIRECT(ADDRESS(($AO2100-1)*3+$AP2100+5,$AQ2100+7)))&gt;=1,0,INDIRECT(ADDRESS(($AO2100-1)*3+$AP2100+5,$AQ2100+7)))))</f>
        <v>0</v>
      </c>
      <c r="AS2100" s="304">
        <f ca="1">COUNTIF(INDIRECT("H"&amp;(ROW()+12*(($AO2100-1)*3+$AP2100)-ROW())/12+5):INDIRECT("S"&amp;(ROW()+12*(($AO2100-1)*3+$AP2100)-ROW())/12+5),AR2100)</f>
        <v>0</v>
      </c>
      <c r="AT2100" s="306">
        <f ca="1">IF($AQ2100=1,IF(INDIRECT(ADDRESS(($AO2100-1)*3+$AP2100+5,$AQ2100+20))="",0,INDIRECT(ADDRESS(($AO2100-1)*3+$AP2100+5,$AQ2100+20))),IF(INDIRECT(ADDRESS(($AO2100-1)*3+$AP2100+5,$AQ2100+20))="",0,IF(COUNTIF(INDIRECT(ADDRESS(($AO2100-1)*36+($AP2100-1)*12+6,COLUMN())):INDIRECT(ADDRESS(($AO2100-1)*36+($AP2100-1)*12+$AQ2100+4,COLUMN())),INDIRECT(ADDRESS(($AO2100-1)*3+$AP2100+5,$AQ2100+20)))&gt;=1,0,INDIRECT(ADDRESS(($AO2100-1)*3+$AP2100+5,$AQ2100+20)))))</f>
        <v>0</v>
      </c>
      <c r="AU2100" s="304">
        <f ca="1">COUNTIF(INDIRECT("U"&amp;(ROW()+12*(($AO2100-1)*3+$AP2100)-ROW())/12+5):INDIRECT("AF"&amp;(ROW()+12*(($AO2100-1)*3+$AP2100)-ROW())/12+5),AT2100)</f>
        <v>0</v>
      </c>
      <c r="AV2100" s="304">
        <f ca="1">IF(AND(AR2100+AT2100&gt;0,AS2100+AU2100&gt;0),COUNTIF(AV$6:AV2099,"&gt;0")+1,0)</f>
        <v>0</v>
      </c>
    </row>
    <row r="2101" spans="41:48" x14ac:dyDescent="0.15">
      <c r="AO2101" s="304">
        <v>59</v>
      </c>
      <c r="AP2101" s="304">
        <v>1</v>
      </c>
      <c r="AQ2101" s="304">
        <v>8</v>
      </c>
      <c r="AR2101" s="306">
        <f ca="1">IF($AQ2101=1,IF(INDIRECT(ADDRESS(($AO2101-1)*3+$AP2101+5,$AQ2101+7))="",0,INDIRECT(ADDRESS(($AO2101-1)*3+$AP2101+5,$AQ2101+7))),IF(INDIRECT(ADDRESS(($AO2101-1)*3+$AP2101+5,$AQ2101+7))="",0,IF(COUNTIF(INDIRECT(ADDRESS(($AO2101-1)*36+($AP2101-1)*12+6,COLUMN())):INDIRECT(ADDRESS(($AO2101-1)*36+($AP2101-1)*12+$AQ2101+4,COLUMN())),INDIRECT(ADDRESS(($AO2101-1)*3+$AP2101+5,$AQ2101+7)))&gt;=1,0,INDIRECT(ADDRESS(($AO2101-1)*3+$AP2101+5,$AQ2101+7)))))</f>
        <v>0</v>
      </c>
      <c r="AS2101" s="304">
        <f ca="1">COUNTIF(INDIRECT("H"&amp;(ROW()+12*(($AO2101-1)*3+$AP2101)-ROW())/12+5):INDIRECT("S"&amp;(ROW()+12*(($AO2101-1)*3+$AP2101)-ROW())/12+5),AR2101)</f>
        <v>0</v>
      </c>
      <c r="AT2101" s="306">
        <f ca="1">IF($AQ2101=1,IF(INDIRECT(ADDRESS(($AO2101-1)*3+$AP2101+5,$AQ2101+20))="",0,INDIRECT(ADDRESS(($AO2101-1)*3+$AP2101+5,$AQ2101+20))),IF(INDIRECT(ADDRESS(($AO2101-1)*3+$AP2101+5,$AQ2101+20))="",0,IF(COUNTIF(INDIRECT(ADDRESS(($AO2101-1)*36+($AP2101-1)*12+6,COLUMN())):INDIRECT(ADDRESS(($AO2101-1)*36+($AP2101-1)*12+$AQ2101+4,COLUMN())),INDIRECT(ADDRESS(($AO2101-1)*3+$AP2101+5,$AQ2101+20)))&gt;=1,0,INDIRECT(ADDRESS(($AO2101-1)*3+$AP2101+5,$AQ2101+20)))))</f>
        <v>0</v>
      </c>
      <c r="AU2101" s="304">
        <f ca="1">COUNTIF(INDIRECT("U"&amp;(ROW()+12*(($AO2101-1)*3+$AP2101)-ROW())/12+5):INDIRECT("AF"&amp;(ROW()+12*(($AO2101-1)*3+$AP2101)-ROW())/12+5),AT2101)</f>
        <v>0</v>
      </c>
      <c r="AV2101" s="304">
        <f ca="1">IF(AND(AR2101+AT2101&gt;0,AS2101+AU2101&gt;0),COUNTIF(AV$6:AV2100,"&gt;0")+1,0)</f>
        <v>0</v>
      </c>
    </row>
    <row r="2102" spans="41:48" x14ac:dyDescent="0.15">
      <c r="AO2102" s="304">
        <v>59</v>
      </c>
      <c r="AP2102" s="304">
        <v>1</v>
      </c>
      <c r="AQ2102" s="304">
        <v>9</v>
      </c>
      <c r="AR2102" s="306">
        <f ca="1">IF($AQ2102=1,IF(INDIRECT(ADDRESS(($AO2102-1)*3+$AP2102+5,$AQ2102+7))="",0,INDIRECT(ADDRESS(($AO2102-1)*3+$AP2102+5,$AQ2102+7))),IF(INDIRECT(ADDRESS(($AO2102-1)*3+$AP2102+5,$AQ2102+7))="",0,IF(COUNTIF(INDIRECT(ADDRESS(($AO2102-1)*36+($AP2102-1)*12+6,COLUMN())):INDIRECT(ADDRESS(($AO2102-1)*36+($AP2102-1)*12+$AQ2102+4,COLUMN())),INDIRECT(ADDRESS(($AO2102-1)*3+$AP2102+5,$AQ2102+7)))&gt;=1,0,INDIRECT(ADDRESS(($AO2102-1)*3+$AP2102+5,$AQ2102+7)))))</f>
        <v>0</v>
      </c>
      <c r="AS2102" s="304">
        <f ca="1">COUNTIF(INDIRECT("H"&amp;(ROW()+12*(($AO2102-1)*3+$AP2102)-ROW())/12+5):INDIRECT("S"&amp;(ROW()+12*(($AO2102-1)*3+$AP2102)-ROW())/12+5),AR2102)</f>
        <v>0</v>
      </c>
      <c r="AT2102" s="306">
        <f ca="1">IF($AQ2102=1,IF(INDIRECT(ADDRESS(($AO2102-1)*3+$AP2102+5,$AQ2102+20))="",0,INDIRECT(ADDRESS(($AO2102-1)*3+$AP2102+5,$AQ2102+20))),IF(INDIRECT(ADDRESS(($AO2102-1)*3+$AP2102+5,$AQ2102+20))="",0,IF(COUNTIF(INDIRECT(ADDRESS(($AO2102-1)*36+($AP2102-1)*12+6,COLUMN())):INDIRECT(ADDRESS(($AO2102-1)*36+($AP2102-1)*12+$AQ2102+4,COLUMN())),INDIRECT(ADDRESS(($AO2102-1)*3+$AP2102+5,$AQ2102+20)))&gt;=1,0,INDIRECT(ADDRESS(($AO2102-1)*3+$AP2102+5,$AQ2102+20)))))</f>
        <v>0</v>
      </c>
      <c r="AU2102" s="304">
        <f ca="1">COUNTIF(INDIRECT("U"&amp;(ROW()+12*(($AO2102-1)*3+$AP2102)-ROW())/12+5):INDIRECT("AF"&amp;(ROW()+12*(($AO2102-1)*3+$AP2102)-ROW())/12+5),AT2102)</f>
        <v>0</v>
      </c>
      <c r="AV2102" s="304">
        <f ca="1">IF(AND(AR2102+AT2102&gt;0,AS2102+AU2102&gt;0),COUNTIF(AV$6:AV2101,"&gt;0")+1,0)</f>
        <v>0</v>
      </c>
    </row>
    <row r="2103" spans="41:48" x14ac:dyDescent="0.15">
      <c r="AO2103" s="304">
        <v>59</v>
      </c>
      <c r="AP2103" s="304">
        <v>1</v>
      </c>
      <c r="AQ2103" s="304">
        <v>10</v>
      </c>
      <c r="AR2103" s="306">
        <f ca="1">IF($AQ2103=1,IF(INDIRECT(ADDRESS(($AO2103-1)*3+$AP2103+5,$AQ2103+7))="",0,INDIRECT(ADDRESS(($AO2103-1)*3+$AP2103+5,$AQ2103+7))),IF(INDIRECT(ADDRESS(($AO2103-1)*3+$AP2103+5,$AQ2103+7))="",0,IF(COUNTIF(INDIRECT(ADDRESS(($AO2103-1)*36+($AP2103-1)*12+6,COLUMN())):INDIRECT(ADDRESS(($AO2103-1)*36+($AP2103-1)*12+$AQ2103+4,COLUMN())),INDIRECT(ADDRESS(($AO2103-1)*3+$AP2103+5,$AQ2103+7)))&gt;=1,0,INDIRECT(ADDRESS(($AO2103-1)*3+$AP2103+5,$AQ2103+7)))))</f>
        <v>0</v>
      </c>
      <c r="AS2103" s="304">
        <f ca="1">COUNTIF(INDIRECT("H"&amp;(ROW()+12*(($AO2103-1)*3+$AP2103)-ROW())/12+5):INDIRECT("S"&amp;(ROW()+12*(($AO2103-1)*3+$AP2103)-ROW())/12+5),AR2103)</f>
        <v>0</v>
      </c>
      <c r="AT2103" s="306">
        <f ca="1">IF($AQ2103=1,IF(INDIRECT(ADDRESS(($AO2103-1)*3+$AP2103+5,$AQ2103+20))="",0,INDIRECT(ADDRESS(($AO2103-1)*3+$AP2103+5,$AQ2103+20))),IF(INDIRECT(ADDRESS(($AO2103-1)*3+$AP2103+5,$AQ2103+20))="",0,IF(COUNTIF(INDIRECT(ADDRESS(($AO2103-1)*36+($AP2103-1)*12+6,COLUMN())):INDIRECT(ADDRESS(($AO2103-1)*36+($AP2103-1)*12+$AQ2103+4,COLUMN())),INDIRECT(ADDRESS(($AO2103-1)*3+$AP2103+5,$AQ2103+20)))&gt;=1,0,INDIRECT(ADDRESS(($AO2103-1)*3+$AP2103+5,$AQ2103+20)))))</f>
        <v>0</v>
      </c>
      <c r="AU2103" s="304">
        <f ca="1">COUNTIF(INDIRECT("U"&amp;(ROW()+12*(($AO2103-1)*3+$AP2103)-ROW())/12+5):INDIRECT("AF"&amp;(ROW()+12*(($AO2103-1)*3+$AP2103)-ROW())/12+5),AT2103)</f>
        <v>0</v>
      </c>
      <c r="AV2103" s="304">
        <f ca="1">IF(AND(AR2103+AT2103&gt;0,AS2103+AU2103&gt;0),COUNTIF(AV$6:AV2102,"&gt;0")+1,0)</f>
        <v>0</v>
      </c>
    </row>
    <row r="2104" spans="41:48" x14ac:dyDescent="0.15">
      <c r="AO2104" s="304">
        <v>59</v>
      </c>
      <c r="AP2104" s="304">
        <v>1</v>
      </c>
      <c r="AQ2104" s="304">
        <v>11</v>
      </c>
      <c r="AR2104" s="306">
        <f ca="1">IF($AQ2104=1,IF(INDIRECT(ADDRESS(($AO2104-1)*3+$AP2104+5,$AQ2104+7))="",0,INDIRECT(ADDRESS(($AO2104-1)*3+$AP2104+5,$AQ2104+7))),IF(INDIRECT(ADDRESS(($AO2104-1)*3+$AP2104+5,$AQ2104+7))="",0,IF(COUNTIF(INDIRECT(ADDRESS(($AO2104-1)*36+($AP2104-1)*12+6,COLUMN())):INDIRECT(ADDRESS(($AO2104-1)*36+($AP2104-1)*12+$AQ2104+4,COLUMN())),INDIRECT(ADDRESS(($AO2104-1)*3+$AP2104+5,$AQ2104+7)))&gt;=1,0,INDIRECT(ADDRESS(($AO2104-1)*3+$AP2104+5,$AQ2104+7)))))</f>
        <v>0</v>
      </c>
      <c r="AS2104" s="304">
        <f ca="1">COUNTIF(INDIRECT("H"&amp;(ROW()+12*(($AO2104-1)*3+$AP2104)-ROW())/12+5):INDIRECT("S"&amp;(ROW()+12*(($AO2104-1)*3+$AP2104)-ROW())/12+5),AR2104)</f>
        <v>0</v>
      </c>
      <c r="AT2104" s="306">
        <f ca="1">IF($AQ2104=1,IF(INDIRECT(ADDRESS(($AO2104-1)*3+$AP2104+5,$AQ2104+20))="",0,INDIRECT(ADDRESS(($AO2104-1)*3+$AP2104+5,$AQ2104+20))),IF(INDIRECT(ADDRESS(($AO2104-1)*3+$AP2104+5,$AQ2104+20))="",0,IF(COUNTIF(INDIRECT(ADDRESS(($AO2104-1)*36+($AP2104-1)*12+6,COLUMN())):INDIRECT(ADDRESS(($AO2104-1)*36+($AP2104-1)*12+$AQ2104+4,COLUMN())),INDIRECT(ADDRESS(($AO2104-1)*3+$AP2104+5,$AQ2104+20)))&gt;=1,0,INDIRECT(ADDRESS(($AO2104-1)*3+$AP2104+5,$AQ2104+20)))))</f>
        <v>0</v>
      </c>
      <c r="AU2104" s="304">
        <f ca="1">COUNTIF(INDIRECT("U"&amp;(ROW()+12*(($AO2104-1)*3+$AP2104)-ROW())/12+5):INDIRECT("AF"&amp;(ROW()+12*(($AO2104-1)*3+$AP2104)-ROW())/12+5),AT2104)</f>
        <v>0</v>
      </c>
      <c r="AV2104" s="304">
        <f ca="1">IF(AND(AR2104+AT2104&gt;0,AS2104+AU2104&gt;0),COUNTIF(AV$6:AV2103,"&gt;0")+1,0)</f>
        <v>0</v>
      </c>
    </row>
    <row r="2105" spans="41:48" x14ac:dyDescent="0.15">
      <c r="AO2105" s="304">
        <v>59</v>
      </c>
      <c r="AP2105" s="304">
        <v>1</v>
      </c>
      <c r="AQ2105" s="304">
        <v>12</v>
      </c>
      <c r="AR2105" s="306">
        <f ca="1">IF($AQ2105=1,IF(INDIRECT(ADDRESS(($AO2105-1)*3+$AP2105+5,$AQ2105+7))="",0,INDIRECT(ADDRESS(($AO2105-1)*3+$AP2105+5,$AQ2105+7))),IF(INDIRECT(ADDRESS(($AO2105-1)*3+$AP2105+5,$AQ2105+7))="",0,IF(COUNTIF(INDIRECT(ADDRESS(($AO2105-1)*36+($AP2105-1)*12+6,COLUMN())):INDIRECT(ADDRESS(($AO2105-1)*36+($AP2105-1)*12+$AQ2105+4,COLUMN())),INDIRECT(ADDRESS(($AO2105-1)*3+$AP2105+5,$AQ2105+7)))&gt;=1,0,INDIRECT(ADDRESS(($AO2105-1)*3+$AP2105+5,$AQ2105+7)))))</f>
        <v>0</v>
      </c>
      <c r="AS2105" s="304">
        <f ca="1">COUNTIF(INDIRECT("H"&amp;(ROW()+12*(($AO2105-1)*3+$AP2105)-ROW())/12+5):INDIRECT("S"&amp;(ROW()+12*(($AO2105-1)*3+$AP2105)-ROW())/12+5),AR2105)</f>
        <v>0</v>
      </c>
      <c r="AT2105" s="306">
        <f ca="1">IF($AQ2105=1,IF(INDIRECT(ADDRESS(($AO2105-1)*3+$AP2105+5,$AQ2105+20))="",0,INDIRECT(ADDRESS(($AO2105-1)*3+$AP2105+5,$AQ2105+20))),IF(INDIRECT(ADDRESS(($AO2105-1)*3+$AP2105+5,$AQ2105+20))="",0,IF(COUNTIF(INDIRECT(ADDRESS(($AO2105-1)*36+($AP2105-1)*12+6,COLUMN())):INDIRECT(ADDRESS(($AO2105-1)*36+($AP2105-1)*12+$AQ2105+4,COLUMN())),INDIRECT(ADDRESS(($AO2105-1)*3+$AP2105+5,$AQ2105+20)))&gt;=1,0,INDIRECT(ADDRESS(($AO2105-1)*3+$AP2105+5,$AQ2105+20)))))</f>
        <v>0</v>
      </c>
      <c r="AU2105" s="304">
        <f ca="1">COUNTIF(INDIRECT("U"&amp;(ROW()+12*(($AO2105-1)*3+$AP2105)-ROW())/12+5):INDIRECT("AF"&amp;(ROW()+12*(($AO2105-1)*3+$AP2105)-ROW())/12+5),AT2105)</f>
        <v>0</v>
      </c>
      <c r="AV2105" s="304">
        <f ca="1">IF(AND(AR2105+AT2105&gt;0,AS2105+AU2105&gt;0),COUNTIF(AV$6:AV2104,"&gt;0")+1,0)</f>
        <v>0</v>
      </c>
    </row>
    <row r="2106" spans="41:48" x14ac:dyDescent="0.15">
      <c r="AO2106" s="304">
        <v>59</v>
      </c>
      <c r="AP2106" s="304">
        <v>2</v>
      </c>
      <c r="AQ2106" s="304">
        <v>1</v>
      </c>
      <c r="AR2106" s="306">
        <f ca="1">IF($AQ2106=1,IF(INDIRECT(ADDRESS(($AO2106-1)*3+$AP2106+5,$AQ2106+7))="",0,INDIRECT(ADDRESS(($AO2106-1)*3+$AP2106+5,$AQ2106+7))),IF(INDIRECT(ADDRESS(($AO2106-1)*3+$AP2106+5,$AQ2106+7))="",0,IF(COUNTIF(INDIRECT(ADDRESS(($AO2106-1)*36+($AP2106-1)*12+6,COLUMN())):INDIRECT(ADDRESS(($AO2106-1)*36+($AP2106-1)*12+$AQ2106+4,COLUMN())),INDIRECT(ADDRESS(($AO2106-1)*3+$AP2106+5,$AQ2106+7)))&gt;=1,0,INDIRECT(ADDRESS(($AO2106-1)*3+$AP2106+5,$AQ2106+7)))))</f>
        <v>0</v>
      </c>
      <c r="AS2106" s="304">
        <f ca="1">COUNTIF(INDIRECT("H"&amp;(ROW()+12*(($AO2106-1)*3+$AP2106)-ROW())/12+5):INDIRECT("S"&amp;(ROW()+12*(($AO2106-1)*3+$AP2106)-ROW())/12+5),AR2106)</f>
        <v>0</v>
      </c>
      <c r="AT2106" s="306">
        <f ca="1">IF($AQ2106=1,IF(INDIRECT(ADDRESS(($AO2106-1)*3+$AP2106+5,$AQ2106+20))="",0,INDIRECT(ADDRESS(($AO2106-1)*3+$AP2106+5,$AQ2106+20))),IF(INDIRECT(ADDRESS(($AO2106-1)*3+$AP2106+5,$AQ2106+20))="",0,IF(COUNTIF(INDIRECT(ADDRESS(($AO2106-1)*36+($AP2106-1)*12+6,COLUMN())):INDIRECT(ADDRESS(($AO2106-1)*36+($AP2106-1)*12+$AQ2106+4,COLUMN())),INDIRECT(ADDRESS(($AO2106-1)*3+$AP2106+5,$AQ2106+20)))&gt;=1,0,INDIRECT(ADDRESS(($AO2106-1)*3+$AP2106+5,$AQ2106+20)))))</f>
        <v>0</v>
      </c>
      <c r="AU2106" s="304">
        <f ca="1">COUNTIF(INDIRECT("U"&amp;(ROW()+12*(($AO2106-1)*3+$AP2106)-ROW())/12+5):INDIRECT("AF"&amp;(ROW()+12*(($AO2106-1)*3+$AP2106)-ROW())/12+5),AT2106)</f>
        <v>0</v>
      </c>
      <c r="AV2106" s="304">
        <f ca="1">IF(AND(AR2106+AT2106&gt;0,AS2106+AU2106&gt;0),COUNTIF(AV$6:AV2105,"&gt;0")+1,0)</f>
        <v>0</v>
      </c>
    </row>
    <row r="2107" spans="41:48" x14ac:dyDescent="0.15">
      <c r="AO2107" s="304">
        <v>59</v>
      </c>
      <c r="AP2107" s="304">
        <v>2</v>
      </c>
      <c r="AQ2107" s="304">
        <v>2</v>
      </c>
      <c r="AR2107" s="306">
        <f ca="1">IF($AQ2107=1,IF(INDIRECT(ADDRESS(($AO2107-1)*3+$AP2107+5,$AQ2107+7))="",0,INDIRECT(ADDRESS(($AO2107-1)*3+$AP2107+5,$AQ2107+7))),IF(INDIRECT(ADDRESS(($AO2107-1)*3+$AP2107+5,$AQ2107+7))="",0,IF(COUNTIF(INDIRECT(ADDRESS(($AO2107-1)*36+($AP2107-1)*12+6,COLUMN())):INDIRECT(ADDRESS(($AO2107-1)*36+($AP2107-1)*12+$AQ2107+4,COLUMN())),INDIRECT(ADDRESS(($AO2107-1)*3+$AP2107+5,$AQ2107+7)))&gt;=1,0,INDIRECT(ADDRESS(($AO2107-1)*3+$AP2107+5,$AQ2107+7)))))</f>
        <v>0</v>
      </c>
      <c r="AS2107" s="304">
        <f ca="1">COUNTIF(INDIRECT("H"&amp;(ROW()+12*(($AO2107-1)*3+$AP2107)-ROW())/12+5):INDIRECT("S"&amp;(ROW()+12*(($AO2107-1)*3+$AP2107)-ROW())/12+5),AR2107)</f>
        <v>0</v>
      </c>
      <c r="AT2107" s="306">
        <f ca="1">IF($AQ2107=1,IF(INDIRECT(ADDRESS(($AO2107-1)*3+$AP2107+5,$AQ2107+20))="",0,INDIRECT(ADDRESS(($AO2107-1)*3+$AP2107+5,$AQ2107+20))),IF(INDIRECT(ADDRESS(($AO2107-1)*3+$AP2107+5,$AQ2107+20))="",0,IF(COUNTIF(INDIRECT(ADDRESS(($AO2107-1)*36+($AP2107-1)*12+6,COLUMN())):INDIRECT(ADDRESS(($AO2107-1)*36+($AP2107-1)*12+$AQ2107+4,COLUMN())),INDIRECT(ADDRESS(($AO2107-1)*3+$AP2107+5,$AQ2107+20)))&gt;=1,0,INDIRECT(ADDRESS(($AO2107-1)*3+$AP2107+5,$AQ2107+20)))))</f>
        <v>0</v>
      </c>
      <c r="AU2107" s="304">
        <f ca="1">COUNTIF(INDIRECT("U"&amp;(ROW()+12*(($AO2107-1)*3+$AP2107)-ROW())/12+5):INDIRECT("AF"&amp;(ROW()+12*(($AO2107-1)*3+$AP2107)-ROW())/12+5),AT2107)</f>
        <v>0</v>
      </c>
      <c r="AV2107" s="304">
        <f ca="1">IF(AND(AR2107+AT2107&gt;0,AS2107+AU2107&gt;0),COUNTIF(AV$6:AV2106,"&gt;0")+1,0)</f>
        <v>0</v>
      </c>
    </row>
    <row r="2108" spans="41:48" x14ac:dyDescent="0.15">
      <c r="AO2108" s="304">
        <v>59</v>
      </c>
      <c r="AP2108" s="304">
        <v>2</v>
      </c>
      <c r="AQ2108" s="304">
        <v>3</v>
      </c>
      <c r="AR2108" s="306">
        <f ca="1">IF($AQ2108=1,IF(INDIRECT(ADDRESS(($AO2108-1)*3+$AP2108+5,$AQ2108+7))="",0,INDIRECT(ADDRESS(($AO2108-1)*3+$AP2108+5,$AQ2108+7))),IF(INDIRECT(ADDRESS(($AO2108-1)*3+$AP2108+5,$AQ2108+7))="",0,IF(COUNTIF(INDIRECT(ADDRESS(($AO2108-1)*36+($AP2108-1)*12+6,COLUMN())):INDIRECT(ADDRESS(($AO2108-1)*36+($AP2108-1)*12+$AQ2108+4,COLUMN())),INDIRECT(ADDRESS(($AO2108-1)*3+$AP2108+5,$AQ2108+7)))&gt;=1,0,INDIRECT(ADDRESS(($AO2108-1)*3+$AP2108+5,$AQ2108+7)))))</f>
        <v>0</v>
      </c>
      <c r="AS2108" s="304">
        <f ca="1">COUNTIF(INDIRECT("H"&amp;(ROW()+12*(($AO2108-1)*3+$AP2108)-ROW())/12+5):INDIRECT("S"&amp;(ROW()+12*(($AO2108-1)*3+$AP2108)-ROW())/12+5),AR2108)</f>
        <v>0</v>
      </c>
      <c r="AT2108" s="306">
        <f ca="1">IF($AQ2108=1,IF(INDIRECT(ADDRESS(($AO2108-1)*3+$AP2108+5,$AQ2108+20))="",0,INDIRECT(ADDRESS(($AO2108-1)*3+$AP2108+5,$AQ2108+20))),IF(INDIRECT(ADDRESS(($AO2108-1)*3+$AP2108+5,$AQ2108+20))="",0,IF(COUNTIF(INDIRECT(ADDRESS(($AO2108-1)*36+($AP2108-1)*12+6,COLUMN())):INDIRECT(ADDRESS(($AO2108-1)*36+($AP2108-1)*12+$AQ2108+4,COLUMN())),INDIRECT(ADDRESS(($AO2108-1)*3+$AP2108+5,$AQ2108+20)))&gt;=1,0,INDIRECT(ADDRESS(($AO2108-1)*3+$AP2108+5,$AQ2108+20)))))</f>
        <v>0</v>
      </c>
      <c r="AU2108" s="304">
        <f ca="1">COUNTIF(INDIRECT("U"&amp;(ROW()+12*(($AO2108-1)*3+$AP2108)-ROW())/12+5):INDIRECT("AF"&amp;(ROW()+12*(($AO2108-1)*3+$AP2108)-ROW())/12+5),AT2108)</f>
        <v>0</v>
      </c>
      <c r="AV2108" s="304">
        <f ca="1">IF(AND(AR2108+AT2108&gt;0,AS2108+AU2108&gt;0),COUNTIF(AV$6:AV2107,"&gt;0")+1,0)</f>
        <v>0</v>
      </c>
    </row>
    <row r="2109" spans="41:48" x14ac:dyDescent="0.15">
      <c r="AO2109" s="304">
        <v>59</v>
      </c>
      <c r="AP2109" s="304">
        <v>2</v>
      </c>
      <c r="AQ2109" s="304">
        <v>4</v>
      </c>
      <c r="AR2109" s="306">
        <f ca="1">IF($AQ2109=1,IF(INDIRECT(ADDRESS(($AO2109-1)*3+$AP2109+5,$AQ2109+7))="",0,INDIRECT(ADDRESS(($AO2109-1)*3+$AP2109+5,$AQ2109+7))),IF(INDIRECT(ADDRESS(($AO2109-1)*3+$AP2109+5,$AQ2109+7))="",0,IF(COUNTIF(INDIRECT(ADDRESS(($AO2109-1)*36+($AP2109-1)*12+6,COLUMN())):INDIRECT(ADDRESS(($AO2109-1)*36+($AP2109-1)*12+$AQ2109+4,COLUMN())),INDIRECT(ADDRESS(($AO2109-1)*3+$AP2109+5,$AQ2109+7)))&gt;=1,0,INDIRECT(ADDRESS(($AO2109-1)*3+$AP2109+5,$AQ2109+7)))))</f>
        <v>0</v>
      </c>
      <c r="AS2109" s="304">
        <f ca="1">COUNTIF(INDIRECT("H"&amp;(ROW()+12*(($AO2109-1)*3+$AP2109)-ROW())/12+5):INDIRECT("S"&amp;(ROW()+12*(($AO2109-1)*3+$AP2109)-ROW())/12+5),AR2109)</f>
        <v>0</v>
      </c>
      <c r="AT2109" s="306">
        <f ca="1">IF($AQ2109=1,IF(INDIRECT(ADDRESS(($AO2109-1)*3+$AP2109+5,$AQ2109+20))="",0,INDIRECT(ADDRESS(($AO2109-1)*3+$AP2109+5,$AQ2109+20))),IF(INDIRECT(ADDRESS(($AO2109-1)*3+$AP2109+5,$AQ2109+20))="",0,IF(COUNTIF(INDIRECT(ADDRESS(($AO2109-1)*36+($AP2109-1)*12+6,COLUMN())):INDIRECT(ADDRESS(($AO2109-1)*36+($AP2109-1)*12+$AQ2109+4,COLUMN())),INDIRECT(ADDRESS(($AO2109-1)*3+$AP2109+5,$AQ2109+20)))&gt;=1,0,INDIRECT(ADDRESS(($AO2109-1)*3+$AP2109+5,$AQ2109+20)))))</f>
        <v>0</v>
      </c>
      <c r="AU2109" s="304">
        <f ca="1">COUNTIF(INDIRECT("U"&amp;(ROW()+12*(($AO2109-1)*3+$AP2109)-ROW())/12+5):INDIRECT("AF"&amp;(ROW()+12*(($AO2109-1)*3+$AP2109)-ROW())/12+5),AT2109)</f>
        <v>0</v>
      </c>
      <c r="AV2109" s="304">
        <f ca="1">IF(AND(AR2109+AT2109&gt;0,AS2109+AU2109&gt;0),COUNTIF(AV$6:AV2108,"&gt;0")+1,0)</f>
        <v>0</v>
      </c>
    </row>
    <row r="2110" spans="41:48" x14ac:dyDescent="0.15">
      <c r="AO2110" s="304">
        <v>59</v>
      </c>
      <c r="AP2110" s="304">
        <v>2</v>
      </c>
      <c r="AQ2110" s="304">
        <v>5</v>
      </c>
      <c r="AR2110" s="306">
        <f ca="1">IF($AQ2110=1,IF(INDIRECT(ADDRESS(($AO2110-1)*3+$AP2110+5,$AQ2110+7))="",0,INDIRECT(ADDRESS(($AO2110-1)*3+$AP2110+5,$AQ2110+7))),IF(INDIRECT(ADDRESS(($AO2110-1)*3+$AP2110+5,$AQ2110+7))="",0,IF(COUNTIF(INDIRECT(ADDRESS(($AO2110-1)*36+($AP2110-1)*12+6,COLUMN())):INDIRECT(ADDRESS(($AO2110-1)*36+($AP2110-1)*12+$AQ2110+4,COLUMN())),INDIRECT(ADDRESS(($AO2110-1)*3+$AP2110+5,$AQ2110+7)))&gt;=1,0,INDIRECT(ADDRESS(($AO2110-1)*3+$AP2110+5,$AQ2110+7)))))</f>
        <v>0</v>
      </c>
      <c r="AS2110" s="304">
        <f ca="1">COUNTIF(INDIRECT("H"&amp;(ROW()+12*(($AO2110-1)*3+$AP2110)-ROW())/12+5):INDIRECT("S"&amp;(ROW()+12*(($AO2110-1)*3+$AP2110)-ROW())/12+5),AR2110)</f>
        <v>0</v>
      </c>
      <c r="AT2110" s="306">
        <f ca="1">IF($AQ2110=1,IF(INDIRECT(ADDRESS(($AO2110-1)*3+$AP2110+5,$AQ2110+20))="",0,INDIRECT(ADDRESS(($AO2110-1)*3+$AP2110+5,$AQ2110+20))),IF(INDIRECT(ADDRESS(($AO2110-1)*3+$AP2110+5,$AQ2110+20))="",0,IF(COUNTIF(INDIRECT(ADDRESS(($AO2110-1)*36+($AP2110-1)*12+6,COLUMN())):INDIRECT(ADDRESS(($AO2110-1)*36+($AP2110-1)*12+$AQ2110+4,COLUMN())),INDIRECT(ADDRESS(($AO2110-1)*3+$AP2110+5,$AQ2110+20)))&gt;=1,0,INDIRECT(ADDRESS(($AO2110-1)*3+$AP2110+5,$AQ2110+20)))))</f>
        <v>0</v>
      </c>
      <c r="AU2110" s="304">
        <f ca="1">COUNTIF(INDIRECT("U"&amp;(ROW()+12*(($AO2110-1)*3+$AP2110)-ROW())/12+5):INDIRECT("AF"&amp;(ROW()+12*(($AO2110-1)*3+$AP2110)-ROW())/12+5),AT2110)</f>
        <v>0</v>
      </c>
      <c r="AV2110" s="304">
        <f ca="1">IF(AND(AR2110+AT2110&gt;0,AS2110+AU2110&gt;0),COUNTIF(AV$6:AV2109,"&gt;0")+1,0)</f>
        <v>0</v>
      </c>
    </row>
    <row r="2111" spans="41:48" x14ac:dyDescent="0.15">
      <c r="AO2111" s="304">
        <v>59</v>
      </c>
      <c r="AP2111" s="304">
        <v>2</v>
      </c>
      <c r="AQ2111" s="304">
        <v>6</v>
      </c>
      <c r="AR2111" s="306">
        <f ca="1">IF($AQ2111=1,IF(INDIRECT(ADDRESS(($AO2111-1)*3+$AP2111+5,$AQ2111+7))="",0,INDIRECT(ADDRESS(($AO2111-1)*3+$AP2111+5,$AQ2111+7))),IF(INDIRECT(ADDRESS(($AO2111-1)*3+$AP2111+5,$AQ2111+7))="",0,IF(COUNTIF(INDIRECT(ADDRESS(($AO2111-1)*36+($AP2111-1)*12+6,COLUMN())):INDIRECT(ADDRESS(($AO2111-1)*36+($AP2111-1)*12+$AQ2111+4,COLUMN())),INDIRECT(ADDRESS(($AO2111-1)*3+$AP2111+5,$AQ2111+7)))&gt;=1,0,INDIRECT(ADDRESS(($AO2111-1)*3+$AP2111+5,$AQ2111+7)))))</f>
        <v>0</v>
      </c>
      <c r="AS2111" s="304">
        <f ca="1">COUNTIF(INDIRECT("H"&amp;(ROW()+12*(($AO2111-1)*3+$AP2111)-ROW())/12+5):INDIRECT("S"&amp;(ROW()+12*(($AO2111-1)*3+$AP2111)-ROW())/12+5),AR2111)</f>
        <v>0</v>
      </c>
      <c r="AT2111" s="306">
        <f ca="1">IF($AQ2111=1,IF(INDIRECT(ADDRESS(($AO2111-1)*3+$AP2111+5,$AQ2111+20))="",0,INDIRECT(ADDRESS(($AO2111-1)*3+$AP2111+5,$AQ2111+20))),IF(INDIRECT(ADDRESS(($AO2111-1)*3+$AP2111+5,$AQ2111+20))="",0,IF(COUNTIF(INDIRECT(ADDRESS(($AO2111-1)*36+($AP2111-1)*12+6,COLUMN())):INDIRECT(ADDRESS(($AO2111-1)*36+($AP2111-1)*12+$AQ2111+4,COLUMN())),INDIRECT(ADDRESS(($AO2111-1)*3+$AP2111+5,$AQ2111+20)))&gt;=1,0,INDIRECT(ADDRESS(($AO2111-1)*3+$AP2111+5,$AQ2111+20)))))</f>
        <v>0</v>
      </c>
      <c r="AU2111" s="304">
        <f ca="1">COUNTIF(INDIRECT("U"&amp;(ROW()+12*(($AO2111-1)*3+$AP2111)-ROW())/12+5):INDIRECT("AF"&amp;(ROW()+12*(($AO2111-1)*3+$AP2111)-ROW())/12+5),AT2111)</f>
        <v>0</v>
      </c>
      <c r="AV2111" s="304">
        <f ca="1">IF(AND(AR2111+AT2111&gt;0,AS2111+AU2111&gt;0),COUNTIF(AV$6:AV2110,"&gt;0")+1,0)</f>
        <v>0</v>
      </c>
    </row>
    <row r="2112" spans="41:48" x14ac:dyDescent="0.15">
      <c r="AO2112" s="304">
        <v>59</v>
      </c>
      <c r="AP2112" s="304">
        <v>2</v>
      </c>
      <c r="AQ2112" s="304">
        <v>7</v>
      </c>
      <c r="AR2112" s="306">
        <f ca="1">IF($AQ2112=1,IF(INDIRECT(ADDRESS(($AO2112-1)*3+$AP2112+5,$AQ2112+7))="",0,INDIRECT(ADDRESS(($AO2112-1)*3+$AP2112+5,$AQ2112+7))),IF(INDIRECT(ADDRESS(($AO2112-1)*3+$AP2112+5,$AQ2112+7))="",0,IF(COUNTIF(INDIRECT(ADDRESS(($AO2112-1)*36+($AP2112-1)*12+6,COLUMN())):INDIRECT(ADDRESS(($AO2112-1)*36+($AP2112-1)*12+$AQ2112+4,COLUMN())),INDIRECT(ADDRESS(($AO2112-1)*3+$AP2112+5,$AQ2112+7)))&gt;=1,0,INDIRECT(ADDRESS(($AO2112-1)*3+$AP2112+5,$AQ2112+7)))))</f>
        <v>0</v>
      </c>
      <c r="AS2112" s="304">
        <f ca="1">COUNTIF(INDIRECT("H"&amp;(ROW()+12*(($AO2112-1)*3+$AP2112)-ROW())/12+5):INDIRECT("S"&amp;(ROW()+12*(($AO2112-1)*3+$AP2112)-ROW())/12+5),AR2112)</f>
        <v>0</v>
      </c>
      <c r="AT2112" s="306">
        <f ca="1">IF($AQ2112=1,IF(INDIRECT(ADDRESS(($AO2112-1)*3+$AP2112+5,$AQ2112+20))="",0,INDIRECT(ADDRESS(($AO2112-1)*3+$AP2112+5,$AQ2112+20))),IF(INDIRECT(ADDRESS(($AO2112-1)*3+$AP2112+5,$AQ2112+20))="",0,IF(COUNTIF(INDIRECT(ADDRESS(($AO2112-1)*36+($AP2112-1)*12+6,COLUMN())):INDIRECT(ADDRESS(($AO2112-1)*36+($AP2112-1)*12+$AQ2112+4,COLUMN())),INDIRECT(ADDRESS(($AO2112-1)*3+$AP2112+5,$AQ2112+20)))&gt;=1,0,INDIRECT(ADDRESS(($AO2112-1)*3+$AP2112+5,$AQ2112+20)))))</f>
        <v>0</v>
      </c>
      <c r="AU2112" s="304">
        <f ca="1">COUNTIF(INDIRECT("U"&amp;(ROW()+12*(($AO2112-1)*3+$AP2112)-ROW())/12+5):INDIRECT("AF"&amp;(ROW()+12*(($AO2112-1)*3+$AP2112)-ROW())/12+5),AT2112)</f>
        <v>0</v>
      </c>
      <c r="AV2112" s="304">
        <f ca="1">IF(AND(AR2112+AT2112&gt;0,AS2112+AU2112&gt;0),COUNTIF(AV$6:AV2111,"&gt;0")+1,0)</f>
        <v>0</v>
      </c>
    </row>
    <row r="2113" spans="41:48" x14ac:dyDescent="0.15">
      <c r="AO2113" s="304">
        <v>59</v>
      </c>
      <c r="AP2113" s="304">
        <v>2</v>
      </c>
      <c r="AQ2113" s="304">
        <v>8</v>
      </c>
      <c r="AR2113" s="306">
        <f ca="1">IF($AQ2113=1,IF(INDIRECT(ADDRESS(($AO2113-1)*3+$AP2113+5,$AQ2113+7))="",0,INDIRECT(ADDRESS(($AO2113-1)*3+$AP2113+5,$AQ2113+7))),IF(INDIRECT(ADDRESS(($AO2113-1)*3+$AP2113+5,$AQ2113+7))="",0,IF(COUNTIF(INDIRECT(ADDRESS(($AO2113-1)*36+($AP2113-1)*12+6,COLUMN())):INDIRECT(ADDRESS(($AO2113-1)*36+($AP2113-1)*12+$AQ2113+4,COLUMN())),INDIRECT(ADDRESS(($AO2113-1)*3+$AP2113+5,$AQ2113+7)))&gt;=1,0,INDIRECT(ADDRESS(($AO2113-1)*3+$AP2113+5,$AQ2113+7)))))</f>
        <v>0</v>
      </c>
      <c r="AS2113" s="304">
        <f ca="1">COUNTIF(INDIRECT("H"&amp;(ROW()+12*(($AO2113-1)*3+$AP2113)-ROW())/12+5):INDIRECT("S"&amp;(ROW()+12*(($AO2113-1)*3+$AP2113)-ROW())/12+5),AR2113)</f>
        <v>0</v>
      </c>
      <c r="AT2113" s="306">
        <f ca="1">IF($AQ2113=1,IF(INDIRECT(ADDRESS(($AO2113-1)*3+$AP2113+5,$AQ2113+20))="",0,INDIRECT(ADDRESS(($AO2113-1)*3+$AP2113+5,$AQ2113+20))),IF(INDIRECT(ADDRESS(($AO2113-1)*3+$AP2113+5,$AQ2113+20))="",0,IF(COUNTIF(INDIRECT(ADDRESS(($AO2113-1)*36+($AP2113-1)*12+6,COLUMN())):INDIRECT(ADDRESS(($AO2113-1)*36+($AP2113-1)*12+$AQ2113+4,COLUMN())),INDIRECT(ADDRESS(($AO2113-1)*3+$AP2113+5,$AQ2113+20)))&gt;=1,0,INDIRECT(ADDRESS(($AO2113-1)*3+$AP2113+5,$AQ2113+20)))))</f>
        <v>0</v>
      </c>
      <c r="AU2113" s="304">
        <f ca="1">COUNTIF(INDIRECT("U"&amp;(ROW()+12*(($AO2113-1)*3+$AP2113)-ROW())/12+5):INDIRECT("AF"&amp;(ROW()+12*(($AO2113-1)*3+$AP2113)-ROW())/12+5),AT2113)</f>
        <v>0</v>
      </c>
      <c r="AV2113" s="304">
        <f ca="1">IF(AND(AR2113+AT2113&gt;0,AS2113+AU2113&gt;0),COUNTIF(AV$6:AV2112,"&gt;0")+1,0)</f>
        <v>0</v>
      </c>
    </row>
    <row r="2114" spans="41:48" x14ac:dyDescent="0.15">
      <c r="AO2114" s="304">
        <v>59</v>
      </c>
      <c r="AP2114" s="304">
        <v>2</v>
      </c>
      <c r="AQ2114" s="304">
        <v>9</v>
      </c>
      <c r="AR2114" s="306">
        <f ca="1">IF($AQ2114=1,IF(INDIRECT(ADDRESS(($AO2114-1)*3+$AP2114+5,$AQ2114+7))="",0,INDIRECT(ADDRESS(($AO2114-1)*3+$AP2114+5,$AQ2114+7))),IF(INDIRECT(ADDRESS(($AO2114-1)*3+$AP2114+5,$AQ2114+7))="",0,IF(COUNTIF(INDIRECT(ADDRESS(($AO2114-1)*36+($AP2114-1)*12+6,COLUMN())):INDIRECT(ADDRESS(($AO2114-1)*36+($AP2114-1)*12+$AQ2114+4,COLUMN())),INDIRECT(ADDRESS(($AO2114-1)*3+$AP2114+5,$AQ2114+7)))&gt;=1,0,INDIRECT(ADDRESS(($AO2114-1)*3+$AP2114+5,$AQ2114+7)))))</f>
        <v>0</v>
      </c>
      <c r="AS2114" s="304">
        <f ca="1">COUNTIF(INDIRECT("H"&amp;(ROW()+12*(($AO2114-1)*3+$AP2114)-ROW())/12+5):INDIRECT("S"&amp;(ROW()+12*(($AO2114-1)*3+$AP2114)-ROW())/12+5),AR2114)</f>
        <v>0</v>
      </c>
      <c r="AT2114" s="306">
        <f ca="1">IF($AQ2114=1,IF(INDIRECT(ADDRESS(($AO2114-1)*3+$AP2114+5,$AQ2114+20))="",0,INDIRECT(ADDRESS(($AO2114-1)*3+$AP2114+5,$AQ2114+20))),IF(INDIRECT(ADDRESS(($AO2114-1)*3+$AP2114+5,$AQ2114+20))="",0,IF(COUNTIF(INDIRECT(ADDRESS(($AO2114-1)*36+($AP2114-1)*12+6,COLUMN())):INDIRECT(ADDRESS(($AO2114-1)*36+($AP2114-1)*12+$AQ2114+4,COLUMN())),INDIRECT(ADDRESS(($AO2114-1)*3+$AP2114+5,$AQ2114+20)))&gt;=1,0,INDIRECT(ADDRESS(($AO2114-1)*3+$AP2114+5,$AQ2114+20)))))</f>
        <v>0</v>
      </c>
      <c r="AU2114" s="304">
        <f ca="1">COUNTIF(INDIRECT("U"&amp;(ROW()+12*(($AO2114-1)*3+$AP2114)-ROW())/12+5):INDIRECT("AF"&amp;(ROW()+12*(($AO2114-1)*3+$AP2114)-ROW())/12+5),AT2114)</f>
        <v>0</v>
      </c>
      <c r="AV2114" s="304">
        <f ca="1">IF(AND(AR2114+AT2114&gt;0,AS2114+AU2114&gt;0),COUNTIF(AV$6:AV2113,"&gt;0")+1,0)</f>
        <v>0</v>
      </c>
    </row>
    <row r="2115" spans="41:48" x14ac:dyDescent="0.15">
      <c r="AO2115" s="304">
        <v>59</v>
      </c>
      <c r="AP2115" s="304">
        <v>2</v>
      </c>
      <c r="AQ2115" s="304">
        <v>10</v>
      </c>
      <c r="AR2115" s="306">
        <f ca="1">IF($AQ2115=1,IF(INDIRECT(ADDRESS(($AO2115-1)*3+$AP2115+5,$AQ2115+7))="",0,INDIRECT(ADDRESS(($AO2115-1)*3+$AP2115+5,$AQ2115+7))),IF(INDIRECT(ADDRESS(($AO2115-1)*3+$AP2115+5,$AQ2115+7))="",0,IF(COUNTIF(INDIRECT(ADDRESS(($AO2115-1)*36+($AP2115-1)*12+6,COLUMN())):INDIRECT(ADDRESS(($AO2115-1)*36+($AP2115-1)*12+$AQ2115+4,COLUMN())),INDIRECT(ADDRESS(($AO2115-1)*3+$AP2115+5,$AQ2115+7)))&gt;=1,0,INDIRECT(ADDRESS(($AO2115-1)*3+$AP2115+5,$AQ2115+7)))))</f>
        <v>0</v>
      </c>
      <c r="AS2115" s="304">
        <f ca="1">COUNTIF(INDIRECT("H"&amp;(ROW()+12*(($AO2115-1)*3+$AP2115)-ROW())/12+5):INDIRECT("S"&amp;(ROW()+12*(($AO2115-1)*3+$AP2115)-ROW())/12+5),AR2115)</f>
        <v>0</v>
      </c>
      <c r="AT2115" s="306">
        <f ca="1">IF($AQ2115=1,IF(INDIRECT(ADDRESS(($AO2115-1)*3+$AP2115+5,$AQ2115+20))="",0,INDIRECT(ADDRESS(($AO2115-1)*3+$AP2115+5,$AQ2115+20))),IF(INDIRECT(ADDRESS(($AO2115-1)*3+$AP2115+5,$AQ2115+20))="",0,IF(COUNTIF(INDIRECT(ADDRESS(($AO2115-1)*36+($AP2115-1)*12+6,COLUMN())):INDIRECT(ADDRESS(($AO2115-1)*36+($AP2115-1)*12+$AQ2115+4,COLUMN())),INDIRECT(ADDRESS(($AO2115-1)*3+$AP2115+5,$AQ2115+20)))&gt;=1,0,INDIRECT(ADDRESS(($AO2115-1)*3+$AP2115+5,$AQ2115+20)))))</f>
        <v>0</v>
      </c>
      <c r="AU2115" s="304">
        <f ca="1">COUNTIF(INDIRECT("U"&amp;(ROW()+12*(($AO2115-1)*3+$AP2115)-ROW())/12+5):INDIRECT("AF"&amp;(ROW()+12*(($AO2115-1)*3+$AP2115)-ROW())/12+5),AT2115)</f>
        <v>0</v>
      </c>
      <c r="AV2115" s="304">
        <f ca="1">IF(AND(AR2115+AT2115&gt;0,AS2115+AU2115&gt;0),COUNTIF(AV$6:AV2114,"&gt;0")+1,0)</f>
        <v>0</v>
      </c>
    </row>
    <row r="2116" spans="41:48" x14ac:dyDescent="0.15">
      <c r="AO2116" s="304">
        <v>59</v>
      </c>
      <c r="AP2116" s="304">
        <v>2</v>
      </c>
      <c r="AQ2116" s="304">
        <v>11</v>
      </c>
      <c r="AR2116" s="306">
        <f ca="1">IF($AQ2116=1,IF(INDIRECT(ADDRESS(($AO2116-1)*3+$AP2116+5,$AQ2116+7))="",0,INDIRECT(ADDRESS(($AO2116-1)*3+$AP2116+5,$AQ2116+7))),IF(INDIRECT(ADDRESS(($AO2116-1)*3+$AP2116+5,$AQ2116+7))="",0,IF(COUNTIF(INDIRECT(ADDRESS(($AO2116-1)*36+($AP2116-1)*12+6,COLUMN())):INDIRECT(ADDRESS(($AO2116-1)*36+($AP2116-1)*12+$AQ2116+4,COLUMN())),INDIRECT(ADDRESS(($AO2116-1)*3+$AP2116+5,$AQ2116+7)))&gt;=1,0,INDIRECT(ADDRESS(($AO2116-1)*3+$AP2116+5,$AQ2116+7)))))</f>
        <v>0</v>
      </c>
      <c r="AS2116" s="304">
        <f ca="1">COUNTIF(INDIRECT("H"&amp;(ROW()+12*(($AO2116-1)*3+$AP2116)-ROW())/12+5):INDIRECT("S"&amp;(ROW()+12*(($AO2116-1)*3+$AP2116)-ROW())/12+5),AR2116)</f>
        <v>0</v>
      </c>
      <c r="AT2116" s="306">
        <f ca="1">IF($AQ2116=1,IF(INDIRECT(ADDRESS(($AO2116-1)*3+$AP2116+5,$AQ2116+20))="",0,INDIRECT(ADDRESS(($AO2116-1)*3+$AP2116+5,$AQ2116+20))),IF(INDIRECT(ADDRESS(($AO2116-1)*3+$AP2116+5,$AQ2116+20))="",0,IF(COUNTIF(INDIRECT(ADDRESS(($AO2116-1)*36+($AP2116-1)*12+6,COLUMN())):INDIRECT(ADDRESS(($AO2116-1)*36+($AP2116-1)*12+$AQ2116+4,COLUMN())),INDIRECT(ADDRESS(($AO2116-1)*3+$AP2116+5,$AQ2116+20)))&gt;=1,0,INDIRECT(ADDRESS(($AO2116-1)*3+$AP2116+5,$AQ2116+20)))))</f>
        <v>0</v>
      </c>
      <c r="AU2116" s="304">
        <f ca="1">COUNTIF(INDIRECT("U"&amp;(ROW()+12*(($AO2116-1)*3+$AP2116)-ROW())/12+5):INDIRECT("AF"&amp;(ROW()+12*(($AO2116-1)*3+$AP2116)-ROW())/12+5),AT2116)</f>
        <v>0</v>
      </c>
      <c r="AV2116" s="304">
        <f ca="1">IF(AND(AR2116+AT2116&gt;0,AS2116+AU2116&gt;0),COUNTIF(AV$6:AV2115,"&gt;0")+1,0)</f>
        <v>0</v>
      </c>
    </row>
    <row r="2117" spans="41:48" x14ac:dyDescent="0.15">
      <c r="AO2117" s="304">
        <v>59</v>
      </c>
      <c r="AP2117" s="304">
        <v>2</v>
      </c>
      <c r="AQ2117" s="304">
        <v>12</v>
      </c>
      <c r="AR2117" s="306">
        <f ca="1">IF($AQ2117=1,IF(INDIRECT(ADDRESS(($AO2117-1)*3+$AP2117+5,$AQ2117+7))="",0,INDIRECT(ADDRESS(($AO2117-1)*3+$AP2117+5,$AQ2117+7))),IF(INDIRECT(ADDRESS(($AO2117-1)*3+$AP2117+5,$AQ2117+7))="",0,IF(COUNTIF(INDIRECT(ADDRESS(($AO2117-1)*36+($AP2117-1)*12+6,COLUMN())):INDIRECT(ADDRESS(($AO2117-1)*36+($AP2117-1)*12+$AQ2117+4,COLUMN())),INDIRECT(ADDRESS(($AO2117-1)*3+$AP2117+5,$AQ2117+7)))&gt;=1,0,INDIRECT(ADDRESS(($AO2117-1)*3+$AP2117+5,$AQ2117+7)))))</f>
        <v>0</v>
      </c>
      <c r="AS2117" s="304">
        <f ca="1">COUNTIF(INDIRECT("H"&amp;(ROW()+12*(($AO2117-1)*3+$AP2117)-ROW())/12+5):INDIRECT("S"&amp;(ROW()+12*(($AO2117-1)*3+$AP2117)-ROW())/12+5),AR2117)</f>
        <v>0</v>
      </c>
      <c r="AT2117" s="306">
        <f ca="1">IF($AQ2117=1,IF(INDIRECT(ADDRESS(($AO2117-1)*3+$AP2117+5,$AQ2117+20))="",0,INDIRECT(ADDRESS(($AO2117-1)*3+$AP2117+5,$AQ2117+20))),IF(INDIRECT(ADDRESS(($AO2117-1)*3+$AP2117+5,$AQ2117+20))="",0,IF(COUNTIF(INDIRECT(ADDRESS(($AO2117-1)*36+($AP2117-1)*12+6,COLUMN())):INDIRECT(ADDRESS(($AO2117-1)*36+($AP2117-1)*12+$AQ2117+4,COLUMN())),INDIRECT(ADDRESS(($AO2117-1)*3+$AP2117+5,$AQ2117+20)))&gt;=1,0,INDIRECT(ADDRESS(($AO2117-1)*3+$AP2117+5,$AQ2117+20)))))</f>
        <v>0</v>
      </c>
      <c r="AU2117" s="304">
        <f ca="1">COUNTIF(INDIRECT("U"&amp;(ROW()+12*(($AO2117-1)*3+$AP2117)-ROW())/12+5):INDIRECT("AF"&amp;(ROW()+12*(($AO2117-1)*3+$AP2117)-ROW())/12+5),AT2117)</f>
        <v>0</v>
      </c>
      <c r="AV2117" s="304">
        <f ca="1">IF(AND(AR2117+AT2117&gt;0,AS2117+AU2117&gt;0),COUNTIF(AV$6:AV2116,"&gt;0")+1,0)</f>
        <v>0</v>
      </c>
    </row>
    <row r="2118" spans="41:48" x14ac:dyDescent="0.15">
      <c r="AO2118" s="304">
        <v>59</v>
      </c>
      <c r="AP2118" s="304">
        <v>3</v>
      </c>
      <c r="AQ2118" s="304">
        <v>1</v>
      </c>
      <c r="AR2118" s="306">
        <f ca="1">IF($AQ2118=1,IF(INDIRECT(ADDRESS(($AO2118-1)*3+$AP2118+5,$AQ2118+7))="",0,INDIRECT(ADDRESS(($AO2118-1)*3+$AP2118+5,$AQ2118+7))),IF(INDIRECT(ADDRESS(($AO2118-1)*3+$AP2118+5,$AQ2118+7))="",0,IF(COUNTIF(INDIRECT(ADDRESS(($AO2118-1)*36+($AP2118-1)*12+6,COLUMN())):INDIRECT(ADDRESS(($AO2118-1)*36+($AP2118-1)*12+$AQ2118+4,COLUMN())),INDIRECT(ADDRESS(($AO2118-1)*3+$AP2118+5,$AQ2118+7)))&gt;=1,0,INDIRECT(ADDRESS(($AO2118-1)*3+$AP2118+5,$AQ2118+7)))))</f>
        <v>0</v>
      </c>
      <c r="AS2118" s="304">
        <f ca="1">COUNTIF(INDIRECT("H"&amp;(ROW()+12*(($AO2118-1)*3+$AP2118)-ROW())/12+5):INDIRECT("S"&amp;(ROW()+12*(($AO2118-1)*3+$AP2118)-ROW())/12+5),AR2118)</f>
        <v>0</v>
      </c>
      <c r="AT2118" s="306">
        <f ca="1">IF($AQ2118=1,IF(INDIRECT(ADDRESS(($AO2118-1)*3+$AP2118+5,$AQ2118+20))="",0,INDIRECT(ADDRESS(($AO2118-1)*3+$AP2118+5,$AQ2118+20))),IF(INDIRECT(ADDRESS(($AO2118-1)*3+$AP2118+5,$AQ2118+20))="",0,IF(COUNTIF(INDIRECT(ADDRESS(($AO2118-1)*36+($AP2118-1)*12+6,COLUMN())):INDIRECT(ADDRESS(($AO2118-1)*36+($AP2118-1)*12+$AQ2118+4,COLUMN())),INDIRECT(ADDRESS(($AO2118-1)*3+$AP2118+5,$AQ2118+20)))&gt;=1,0,INDIRECT(ADDRESS(($AO2118-1)*3+$AP2118+5,$AQ2118+20)))))</f>
        <v>0</v>
      </c>
      <c r="AU2118" s="304">
        <f ca="1">COUNTIF(INDIRECT("U"&amp;(ROW()+12*(($AO2118-1)*3+$AP2118)-ROW())/12+5):INDIRECT("AF"&amp;(ROW()+12*(($AO2118-1)*3+$AP2118)-ROW())/12+5),AT2118)</f>
        <v>0</v>
      </c>
      <c r="AV2118" s="304">
        <f ca="1">IF(AND(AR2118+AT2118&gt;0,AS2118+AU2118&gt;0),COUNTIF(AV$6:AV2117,"&gt;0")+1,0)</f>
        <v>0</v>
      </c>
    </row>
    <row r="2119" spans="41:48" x14ac:dyDescent="0.15">
      <c r="AO2119" s="304">
        <v>59</v>
      </c>
      <c r="AP2119" s="304">
        <v>3</v>
      </c>
      <c r="AQ2119" s="304">
        <v>2</v>
      </c>
      <c r="AR2119" s="306">
        <f ca="1">IF($AQ2119=1,IF(INDIRECT(ADDRESS(($AO2119-1)*3+$AP2119+5,$AQ2119+7))="",0,INDIRECT(ADDRESS(($AO2119-1)*3+$AP2119+5,$AQ2119+7))),IF(INDIRECT(ADDRESS(($AO2119-1)*3+$AP2119+5,$AQ2119+7))="",0,IF(COUNTIF(INDIRECT(ADDRESS(($AO2119-1)*36+($AP2119-1)*12+6,COLUMN())):INDIRECT(ADDRESS(($AO2119-1)*36+($AP2119-1)*12+$AQ2119+4,COLUMN())),INDIRECT(ADDRESS(($AO2119-1)*3+$AP2119+5,$AQ2119+7)))&gt;=1,0,INDIRECT(ADDRESS(($AO2119-1)*3+$AP2119+5,$AQ2119+7)))))</f>
        <v>0</v>
      </c>
      <c r="AS2119" s="304">
        <f ca="1">COUNTIF(INDIRECT("H"&amp;(ROW()+12*(($AO2119-1)*3+$AP2119)-ROW())/12+5):INDIRECT("S"&amp;(ROW()+12*(($AO2119-1)*3+$AP2119)-ROW())/12+5),AR2119)</f>
        <v>0</v>
      </c>
      <c r="AT2119" s="306">
        <f ca="1">IF($AQ2119=1,IF(INDIRECT(ADDRESS(($AO2119-1)*3+$AP2119+5,$AQ2119+20))="",0,INDIRECT(ADDRESS(($AO2119-1)*3+$AP2119+5,$AQ2119+20))),IF(INDIRECT(ADDRESS(($AO2119-1)*3+$AP2119+5,$AQ2119+20))="",0,IF(COUNTIF(INDIRECT(ADDRESS(($AO2119-1)*36+($AP2119-1)*12+6,COLUMN())):INDIRECT(ADDRESS(($AO2119-1)*36+($AP2119-1)*12+$AQ2119+4,COLUMN())),INDIRECT(ADDRESS(($AO2119-1)*3+$AP2119+5,$AQ2119+20)))&gt;=1,0,INDIRECT(ADDRESS(($AO2119-1)*3+$AP2119+5,$AQ2119+20)))))</f>
        <v>0</v>
      </c>
      <c r="AU2119" s="304">
        <f ca="1">COUNTIF(INDIRECT("U"&amp;(ROW()+12*(($AO2119-1)*3+$AP2119)-ROW())/12+5):INDIRECT("AF"&amp;(ROW()+12*(($AO2119-1)*3+$AP2119)-ROW())/12+5),AT2119)</f>
        <v>0</v>
      </c>
      <c r="AV2119" s="304">
        <f ca="1">IF(AND(AR2119+AT2119&gt;0,AS2119+AU2119&gt;0),COUNTIF(AV$6:AV2118,"&gt;0")+1,0)</f>
        <v>0</v>
      </c>
    </row>
    <row r="2120" spans="41:48" x14ac:dyDescent="0.15">
      <c r="AO2120" s="304">
        <v>59</v>
      </c>
      <c r="AP2120" s="304">
        <v>3</v>
      </c>
      <c r="AQ2120" s="304">
        <v>3</v>
      </c>
      <c r="AR2120" s="306">
        <f ca="1">IF($AQ2120=1,IF(INDIRECT(ADDRESS(($AO2120-1)*3+$AP2120+5,$AQ2120+7))="",0,INDIRECT(ADDRESS(($AO2120-1)*3+$AP2120+5,$AQ2120+7))),IF(INDIRECT(ADDRESS(($AO2120-1)*3+$AP2120+5,$AQ2120+7))="",0,IF(COUNTIF(INDIRECT(ADDRESS(($AO2120-1)*36+($AP2120-1)*12+6,COLUMN())):INDIRECT(ADDRESS(($AO2120-1)*36+($AP2120-1)*12+$AQ2120+4,COLUMN())),INDIRECT(ADDRESS(($AO2120-1)*3+$AP2120+5,$AQ2120+7)))&gt;=1,0,INDIRECT(ADDRESS(($AO2120-1)*3+$AP2120+5,$AQ2120+7)))))</f>
        <v>0</v>
      </c>
      <c r="AS2120" s="304">
        <f ca="1">COUNTIF(INDIRECT("H"&amp;(ROW()+12*(($AO2120-1)*3+$AP2120)-ROW())/12+5):INDIRECT("S"&amp;(ROW()+12*(($AO2120-1)*3+$AP2120)-ROW())/12+5),AR2120)</f>
        <v>0</v>
      </c>
      <c r="AT2120" s="306">
        <f ca="1">IF($AQ2120=1,IF(INDIRECT(ADDRESS(($AO2120-1)*3+$AP2120+5,$AQ2120+20))="",0,INDIRECT(ADDRESS(($AO2120-1)*3+$AP2120+5,$AQ2120+20))),IF(INDIRECT(ADDRESS(($AO2120-1)*3+$AP2120+5,$AQ2120+20))="",0,IF(COUNTIF(INDIRECT(ADDRESS(($AO2120-1)*36+($AP2120-1)*12+6,COLUMN())):INDIRECT(ADDRESS(($AO2120-1)*36+($AP2120-1)*12+$AQ2120+4,COLUMN())),INDIRECT(ADDRESS(($AO2120-1)*3+$AP2120+5,$AQ2120+20)))&gt;=1,0,INDIRECT(ADDRESS(($AO2120-1)*3+$AP2120+5,$AQ2120+20)))))</f>
        <v>0</v>
      </c>
      <c r="AU2120" s="304">
        <f ca="1">COUNTIF(INDIRECT("U"&amp;(ROW()+12*(($AO2120-1)*3+$AP2120)-ROW())/12+5):INDIRECT("AF"&amp;(ROW()+12*(($AO2120-1)*3+$AP2120)-ROW())/12+5),AT2120)</f>
        <v>0</v>
      </c>
      <c r="AV2120" s="304">
        <f ca="1">IF(AND(AR2120+AT2120&gt;0,AS2120+AU2120&gt;0),COUNTIF(AV$6:AV2119,"&gt;0")+1,0)</f>
        <v>0</v>
      </c>
    </row>
    <row r="2121" spans="41:48" x14ac:dyDescent="0.15">
      <c r="AO2121" s="304">
        <v>59</v>
      </c>
      <c r="AP2121" s="304">
        <v>3</v>
      </c>
      <c r="AQ2121" s="304">
        <v>4</v>
      </c>
      <c r="AR2121" s="306">
        <f ca="1">IF($AQ2121=1,IF(INDIRECT(ADDRESS(($AO2121-1)*3+$AP2121+5,$AQ2121+7))="",0,INDIRECT(ADDRESS(($AO2121-1)*3+$AP2121+5,$AQ2121+7))),IF(INDIRECT(ADDRESS(($AO2121-1)*3+$AP2121+5,$AQ2121+7))="",0,IF(COUNTIF(INDIRECT(ADDRESS(($AO2121-1)*36+($AP2121-1)*12+6,COLUMN())):INDIRECT(ADDRESS(($AO2121-1)*36+($AP2121-1)*12+$AQ2121+4,COLUMN())),INDIRECT(ADDRESS(($AO2121-1)*3+$AP2121+5,$AQ2121+7)))&gt;=1,0,INDIRECT(ADDRESS(($AO2121-1)*3+$AP2121+5,$AQ2121+7)))))</f>
        <v>0</v>
      </c>
      <c r="AS2121" s="304">
        <f ca="1">COUNTIF(INDIRECT("H"&amp;(ROW()+12*(($AO2121-1)*3+$AP2121)-ROW())/12+5):INDIRECT("S"&amp;(ROW()+12*(($AO2121-1)*3+$AP2121)-ROW())/12+5),AR2121)</f>
        <v>0</v>
      </c>
      <c r="AT2121" s="306">
        <f ca="1">IF($AQ2121=1,IF(INDIRECT(ADDRESS(($AO2121-1)*3+$AP2121+5,$AQ2121+20))="",0,INDIRECT(ADDRESS(($AO2121-1)*3+$AP2121+5,$AQ2121+20))),IF(INDIRECT(ADDRESS(($AO2121-1)*3+$AP2121+5,$AQ2121+20))="",0,IF(COUNTIF(INDIRECT(ADDRESS(($AO2121-1)*36+($AP2121-1)*12+6,COLUMN())):INDIRECT(ADDRESS(($AO2121-1)*36+($AP2121-1)*12+$AQ2121+4,COLUMN())),INDIRECT(ADDRESS(($AO2121-1)*3+$AP2121+5,$AQ2121+20)))&gt;=1,0,INDIRECT(ADDRESS(($AO2121-1)*3+$AP2121+5,$AQ2121+20)))))</f>
        <v>0</v>
      </c>
      <c r="AU2121" s="304">
        <f ca="1">COUNTIF(INDIRECT("U"&amp;(ROW()+12*(($AO2121-1)*3+$AP2121)-ROW())/12+5):INDIRECT("AF"&amp;(ROW()+12*(($AO2121-1)*3+$AP2121)-ROW())/12+5),AT2121)</f>
        <v>0</v>
      </c>
      <c r="AV2121" s="304">
        <f ca="1">IF(AND(AR2121+AT2121&gt;0,AS2121+AU2121&gt;0),COUNTIF(AV$6:AV2120,"&gt;0")+1,0)</f>
        <v>0</v>
      </c>
    </row>
    <row r="2122" spans="41:48" x14ac:dyDescent="0.15">
      <c r="AO2122" s="304">
        <v>59</v>
      </c>
      <c r="AP2122" s="304">
        <v>3</v>
      </c>
      <c r="AQ2122" s="304">
        <v>5</v>
      </c>
      <c r="AR2122" s="306">
        <f ca="1">IF($AQ2122=1,IF(INDIRECT(ADDRESS(($AO2122-1)*3+$AP2122+5,$AQ2122+7))="",0,INDIRECT(ADDRESS(($AO2122-1)*3+$AP2122+5,$AQ2122+7))),IF(INDIRECT(ADDRESS(($AO2122-1)*3+$AP2122+5,$AQ2122+7))="",0,IF(COUNTIF(INDIRECT(ADDRESS(($AO2122-1)*36+($AP2122-1)*12+6,COLUMN())):INDIRECT(ADDRESS(($AO2122-1)*36+($AP2122-1)*12+$AQ2122+4,COLUMN())),INDIRECT(ADDRESS(($AO2122-1)*3+$AP2122+5,$AQ2122+7)))&gt;=1,0,INDIRECT(ADDRESS(($AO2122-1)*3+$AP2122+5,$AQ2122+7)))))</f>
        <v>0</v>
      </c>
      <c r="AS2122" s="304">
        <f ca="1">COUNTIF(INDIRECT("H"&amp;(ROW()+12*(($AO2122-1)*3+$AP2122)-ROW())/12+5):INDIRECT("S"&amp;(ROW()+12*(($AO2122-1)*3+$AP2122)-ROW())/12+5),AR2122)</f>
        <v>0</v>
      </c>
      <c r="AT2122" s="306">
        <f ca="1">IF($AQ2122=1,IF(INDIRECT(ADDRESS(($AO2122-1)*3+$AP2122+5,$AQ2122+20))="",0,INDIRECT(ADDRESS(($AO2122-1)*3+$AP2122+5,$AQ2122+20))),IF(INDIRECT(ADDRESS(($AO2122-1)*3+$AP2122+5,$AQ2122+20))="",0,IF(COUNTIF(INDIRECT(ADDRESS(($AO2122-1)*36+($AP2122-1)*12+6,COLUMN())):INDIRECT(ADDRESS(($AO2122-1)*36+($AP2122-1)*12+$AQ2122+4,COLUMN())),INDIRECT(ADDRESS(($AO2122-1)*3+$AP2122+5,$AQ2122+20)))&gt;=1,0,INDIRECT(ADDRESS(($AO2122-1)*3+$AP2122+5,$AQ2122+20)))))</f>
        <v>0</v>
      </c>
      <c r="AU2122" s="304">
        <f ca="1">COUNTIF(INDIRECT("U"&amp;(ROW()+12*(($AO2122-1)*3+$AP2122)-ROW())/12+5):INDIRECT("AF"&amp;(ROW()+12*(($AO2122-1)*3+$AP2122)-ROW())/12+5),AT2122)</f>
        <v>0</v>
      </c>
      <c r="AV2122" s="304">
        <f ca="1">IF(AND(AR2122+AT2122&gt;0,AS2122+AU2122&gt;0),COUNTIF(AV$6:AV2121,"&gt;0")+1,0)</f>
        <v>0</v>
      </c>
    </row>
    <row r="2123" spans="41:48" x14ac:dyDescent="0.15">
      <c r="AO2123" s="304">
        <v>59</v>
      </c>
      <c r="AP2123" s="304">
        <v>3</v>
      </c>
      <c r="AQ2123" s="304">
        <v>6</v>
      </c>
      <c r="AR2123" s="306">
        <f ca="1">IF($AQ2123=1,IF(INDIRECT(ADDRESS(($AO2123-1)*3+$AP2123+5,$AQ2123+7))="",0,INDIRECT(ADDRESS(($AO2123-1)*3+$AP2123+5,$AQ2123+7))),IF(INDIRECT(ADDRESS(($AO2123-1)*3+$AP2123+5,$AQ2123+7))="",0,IF(COUNTIF(INDIRECT(ADDRESS(($AO2123-1)*36+($AP2123-1)*12+6,COLUMN())):INDIRECT(ADDRESS(($AO2123-1)*36+($AP2123-1)*12+$AQ2123+4,COLUMN())),INDIRECT(ADDRESS(($AO2123-1)*3+$AP2123+5,$AQ2123+7)))&gt;=1,0,INDIRECT(ADDRESS(($AO2123-1)*3+$AP2123+5,$AQ2123+7)))))</f>
        <v>0</v>
      </c>
      <c r="AS2123" s="304">
        <f ca="1">COUNTIF(INDIRECT("H"&amp;(ROW()+12*(($AO2123-1)*3+$AP2123)-ROW())/12+5):INDIRECT("S"&amp;(ROW()+12*(($AO2123-1)*3+$AP2123)-ROW())/12+5),AR2123)</f>
        <v>0</v>
      </c>
      <c r="AT2123" s="306">
        <f ca="1">IF($AQ2123=1,IF(INDIRECT(ADDRESS(($AO2123-1)*3+$AP2123+5,$AQ2123+20))="",0,INDIRECT(ADDRESS(($AO2123-1)*3+$AP2123+5,$AQ2123+20))),IF(INDIRECT(ADDRESS(($AO2123-1)*3+$AP2123+5,$AQ2123+20))="",0,IF(COUNTIF(INDIRECT(ADDRESS(($AO2123-1)*36+($AP2123-1)*12+6,COLUMN())):INDIRECT(ADDRESS(($AO2123-1)*36+($AP2123-1)*12+$AQ2123+4,COLUMN())),INDIRECT(ADDRESS(($AO2123-1)*3+$AP2123+5,$AQ2123+20)))&gt;=1,0,INDIRECT(ADDRESS(($AO2123-1)*3+$AP2123+5,$AQ2123+20)))))</f>
        <v>0</v>
      </c>
      <c r="AU2123" s="304">
        <f ca="1">COUNTIF(INDIRECT("U"&amp;(ROW()+12*(($AO2123-1)*3+$AP2123)-ROW())/12+5):INDIRECT("AF"&amp;(ROW()+12*(($AO2123-1)*3+$AP2123)-ROW())/12+5),AT2123)</f>
        <v>0</v>
      </c>
      <c r="AV2123" s="304">
        <f ca="1">IF(AND(AR2123+AT2123&gt;0,AS2123+AU2123&gt;0),COUNTIF(AV$6:AV2122,"&gt;0")+1,0)</f>
        <v>0</v>
      </c>
    </row>
    <row r="2124" spans="41:48" x14ac:dyDescent="0.15">
      <c r="AO2124" s="304">
        <v>59</v>
      </c>
      <c r="AP2124" s="304">
        <v>3</v>
      </c>
      <c r="AQ2124" s="304">
        <v>7</v>
      </c>
      <c r="AR2124" s="306">
        <f ca="1">IF($AQ2124=1,IF(INDIRECT(ADDRESS(($AO2124-1)*3+$AP2124+5,$AQ2124+7))="",0,INDIRECT(ADDRESS(($AO2124-1)*3+$AP2124+5,$AQ2124+7))),IF(INDIRECT(ADDRESS(($AO2124-1)*3+$AP2124+5,$AQ2124+7))="",0,IF(COUNTIF(INDIRECT(ADDRESS(($AO2124-1)*36+($AP2124-1)*12+6,COLUMN())):INDIRECT(ADDRESS(($AO2124-1)*36+($AP2124-1)*12+$AQ2124+4,COLUMN())),INDIRECT(ADDRESS(($AO2124-1)*3+$AP2124+5,$AQ2124+7)))&gt;=1,0,INDIRECT(ADDRESS(($AO2124-1)*3+$AP2124+5,$AQ2124+7)))))</f>
        <v>0</v>
      </c>
      <c r="AS2124" s="304">
        <f ca="1">COUNTIF(INDIRECT("H"&amp;(ROW()+12*(($AO2124-1)*3+$AP2124)-ROW())/12+5):INDIRECT("S"&amp;(ROW()+12*(($AO2124-1)*3+$AP2124)-ROW())/12+5),AR2124)</f>
        <v>0</v>
      </c>
      <c r="AT2124" s="306">
        <f ca="1">IF($AQ2124=1,IF(INDIRECT(ADDRESS(($AO2124-1)*3+$AP2124+5,$AQ2124+20))="",0,INDIRECT(ADDRESS(($AO2124-1)*3+$AP2124+5,$AQ2124+20))),IF(INDIRECT(ADDRESS(($AO2124-1)*3+$AP2124+5,$AQ2124+20))="",0,IF(COUNTIF(INDIRECT(ADDRESS(($AO2124-1)*36+($AP2124-1)*12+6,COLUMN())):INDIRECT(ADDRESS(($AO2124-1)*36+($AP2124-1)*12+$AQ2124+4,COLUMN())),INDIRECT(ADDRESS(($AO2124-1)*3+$AP2124+5,$AQ2124+20)))&gt;=1,0,INDIRECT(ADDRESS(($AO2124-1)*3+$AP2124+5,$AQ2124+20)))))</f>
        <v>0</v>
      </c>
      <c r="AU2124" s="304">
        <f ca="1">COUNTIF(INDIRECT("U"&amp;(ROW()+12*(($AO2124-1)*3+$AP2124)-ROW())/12+5):INDIRECT("AF"&amp;(ROW()+12*(($AO2124-1)*3+$AP2124)-ROW())/12+5),AT2124)</f>
        <v>0</v>
      </c>
      <c r="AV2124" s="304">
        <f ca="1">IF(AND(AR2124+AT2124&gt;0,AS2124+AU2124&gt;0),COUNTIF(AV$6:AV2123,"&gt;0")+1,0)</f>
        <v>0</v>
      </c>
    </row>
    <row r="2125" spans="41:48" x14ac:dyDescent="0.15">
      <c r="AO2125" s="304">
        <v>59</v>
      </c>
      <c r="AP2125" s="304">
        <v>3</v>
      </c>
      <c r="AQ2125" s="304">
        <v>8</v>
      </c>
      <c r="AR2125" s="306">
        <f ca="1">IF($AQ2125=1,IF(INDIRECT(ADDRESS(($AO2125-1)*3+$AP2125+5,$AQ2125+7))="",0,INDIRECT(ADDRESS(($AO2125-1)*3+$AP2125+5,$AQ2125+7))),IF(INDIRECT(ADDRESS(($AO2125-1)*3+$AP2125+5,$AQ2125+7))="",0,IF(COUNTIF(INDIRECT(ADDRESS(($AO2125-1)*36+($AP2125-1)*12+6,COLUMN())):INDIRECT(ADDRESS(($AO2125-1)*36+($AP2125-1)*12+$AQ2125+4,COLUMN())),INDIRECT(ADDRESS(($AO2125-1)*3+$AP2125+5,$AQ2125+7)))&gt;=1,0,INDIRECT(ADDRESS(($AO2125-1)*3+$AP2125+5,$AQ2125+7)))))</f>
        <v>0</v>
      </c>
      <c r="AS2125" s="304">
        <f ca="1">COUNTIF(INDIRECT("H"&amp;(ROW()+12*(($AO2125-1)*3+$AP2125)-ROW())/12+5):INDIRECT("S"&amp;(ROW()+12*(($AO2125-1)*3+$AP2125)-ROW())/12+5),AR2125)</f>
        <v>0</v>
      </c>
      <c r="AT2125" s="306">
        <f ca="1">IF($AQ2125=1,IF(INDIRECT(ADDRESS(($AO2125-1)*3+$AP2125+5,$AQ2125+20))="",0,INDIRECT(ADDRESS(($AO2125-1)*3+$AP2125+5,$AQ2125+20))),IF(INDIRECT(ADDRESS(($AO2125-1)*3+$AP2125+5,$AQ2125+20))="",0,IF(COUNTIF(INDIRECT(ADDRESS(($AO2125-1)*36+($AP2125-1)*12+6,COLUMN())):INDIRECT(ADDRESS(($AO2125-1)*36+($AP2125-1)*12+$AQ2125+4,COLUMN())),INDIRECT(ADDRESS(($AO2125-1)*3+$AP2125+5,$AQ2125+20)))&gt;=1,0,INDIRECT(ADDRESS(($AO2125-1)*3+$AP2125+5,$AQ2125+20)))))</f>
        <v>0</v>
      </c>
      <c r="AU2125" s="304">
        <f ca="1">COUNTIF(INDIRECT("U"&amp;(ROW()+12*(($AO2125-1)*3+$AP2125)-ROW())/12+5):INDIRECT("AF"&amp;(ROW()+12*(($AO2125-1)*3+$AP2125)-ROW())/12+5),AT2125)</f>
        <v>0</v>
      </c>
      <c r="AV2125" s="304">
        <f ca="1">IF(AND(AR2125+AT2125&gt;0,AS2125+AU2125&gt;0),COUNTIF(AV$6:AV2124,"&gt;0")+1,0)</f>
        <v>0</v>
      </c>
    </row>
    <row r="2126" spans="41:48" x14ac:dyDescent="0.15">
      <c r="AO2126" s="304">
        <v>59</v>
      </c>
      <c r="AP2126" s="304">
        <v>3</v>
      </c>
      <c r="AQ2126" s="304">
        <v>9</v>
      </c>
      <c r="AR2126" s="306">
        <f ca="1">IF($AQ2126=1,IF(INDIRECT(ADDRESS(($AO2126-1)*3+$AP2126+5,$AQ2126+7))="",0,INDIRECT(ADDRESS(($AO2126-1)*3+$AP2126+5,$AQ2126+7))),IF(INDIRECT(ADDRESS(($AO2126-1)*3+$AP2126+5,$AQ2126+7))="",0,IF(COUNTIF(INDIRECT(ADDRESS(($AO2126-1)*36+($AP2126-1)*12+6,COLUMN())):INDIRECT(ADDRESS(($AO2126-1)*36+($AP2126-1)*12+$AQ2126+4,COLUMN())),INDIRECT(ADDRESS(($AO2126-1)*3+$AP2126+5,$AQ2126+7)))&gt;=1,0,INDIRECT(ADDRESS(($AO2126-1)*3+$AP2126+5,$AQ2126+7)))))</f>
        <v>0</v>
      </c>
      <c r="AS2126" s="304">
        <f ca="1">COUNTIF(INDIRECT("H"&amp;(ROW()+12*(($AO2126-1)*3+$AP2126)-ROW())/12+5):INDIRECT("S"&amp;(ROW()+12*(($AO2126-1)*3+$AP2126)-ROW())/12+5),AR2126)</f>
        <v>0</v>
      </c>
      <c r="AT2126" s="306">
        <f ca="1">IF($AQ2126=1,IF(INDIRECT(ADDRESS(($AO2126-1)*3+$AP2126+5,$AQ2126+20))="",0,INDIRECT(ADDRESS(($AO2126-1)*3+$AP2126+5,$AQ2126+20))),IF(INDIRECT(ADDRESS(($AO2126-1)*3+$AP2126+5,$AQ2126+20))="",0,IF(COUNTIF(INDIRECT(ADDRESS(($AO2126-1)*36+($AP2126-1)*12+6,COLUMN())):INDIRECT(ADDRESS(($AO2126-1)*36+($AP2126-1)*12+$AQ2126+4,COLUMN())),INDIRECT(ADDRESS(($AO2126-1)*3+$AP2126+5,$AQ2126+20)))&gt;=1,0,INDIRECT(ADDRESS(($AO2126-1)*3+$AP2126+5,$AQ2126+20)))))</f>
        <v>0</v>
      </c>
      <c r="AU2126" s="304">
        <f ca="1">COUNTIF(INDIRECT("U"&amp;(ROW()+12*(($AO2126-1)*3+$AP2126)-ROW())/12+5):INDIRECT("AF"&amp;(ROW()+12*(($AO2126-1)*3+$AP2126)-ROW())/12+5),AT2126)</f>
        <v>0</v>
      </c>
      <c r="AV2126" s="304">
        <f ca="1">IF(AND(AR2126+AT2126&gt;0,AS2126+AU2126&gt;0),COUNTIF(AV$6:AV2125,"&gt;0")+1,0)</f>
        <v>0</v>
      </c>
    </row>
    <row r="2127" spans="41:48" x14ac:dyDescent="0.15">
      <c r="AO2127" s="304">
        <v>59</v>
      </c>
      <c r="AP2127" s="304">
        <v>3</v>
      </c>
      <c r="AQ2127" s="304">
        <v>10</v>
      </c>
      <c r="AR2127" s="306">
        <f ca="1">IF($AQ2127=1,IF(INDIRECT(ADDRESS(($AO2127-1)*3+$AP2127+5,$AQ2127+7))="",0,INDIRECT(ADDRESS(($AO2127-1)*3+$AP2127+5,$AQ2127+7))),IF(INDIRECT(ADDRESS(($AO2127-1)*3+$AP2127+5,$AQ2127+7))="",0,IF(COUNTIF(INDIRECT(ADDRESS(($AO2127-1)*36+($AP2127-1)*12+6,COLUMN())):INDIRECT(ADDRESS(($AO2127-1)*36+($AP2127-1)*12+$AQ2127+4,COLUMN())),INDIRECT(ADDRESS(($AO2127-1)*3+$AP2127+5,$AQ2127+7)))&gt;=1,0,INDIRECT(ADDRESS(($AO2127-1)*3+$AP2127+5,$AQ2127+7)))))</f>
        <v>0</v>
      </c>
      <c r="AS2127" s="304">
        <f ca="1">COUNTIF(INDIRECT("H"&amp;(ROW()+12*(($AO2127-1)*3+$AP2127)-ROW())/12+5):INDIRECT("S"&amp;(ROW()+12*(($AO2127-1)*3+$AP2127)-ROW())/12+5),AR2127)</f>
        <v>0</v>
      </c>
      <c r="AT2127" s="306">
        <f ca="1">IF($AQ2127=1,IF(INDIRECT(ADDRESS(($AO2127-1)*3+$AP2127+5,$AQ2127+20))="",0,INDIRECT(ADDRESS(($AO2127-1)*3+$AP2127+5,$AQ2127+20))),IF(INDIRECT(ADDRESS(($AO2127-1)*3+$AP2127+5,$AQ2127+20))="",0,IF(COUNTIF(INDIRECT(ADDRESS(($AO2127-1)*36+($AP2127-1)*12+6,COLUMN())):INDIRECT(ADDRESS(($AO2127-1)*36+($AP2127-1)*12+$AQ2127+4,COLUMN())),INDIRECT(ADDRESS(($AO2127-1)*3+$AP2127+5,$AQ2127+20)))&gt;=1,0,INDIRECT(ADDRESS(($AO2127-1)*3+$AP2127+5,$AQ2127+20)))))</f>
        <v>0</v>
      </c>
      <c r="AU2127" s="304">
        <f ca="1">COUNTIF(INDIRECT("U"&amp;(ROW()+12*(($AO2127-1)*3+$AP2127)-ROW())/12+5):INDIRECT("AF"&amp;(ROW()+12*(($AO2127-1)*3+$AP2127)-ROW())/12+5),AT2127)</f>
        <v>0</v>
      </c>
      <c r="AV2127" s="304">
        <f ca="1">IF(AND(AR2127+AT2127&gt;0,AS2127+AU2127&gt;0),COUNTIF(AV$6:AV2126,"&gt;0")+1,0)</f>
        <v>0</v>
      </c>
    </row>
    <row r="2128" spans="41:48" x14ac:dyDescent="0.15">
      <c r="AO2128" s="304">
        <v>59</v>
      </c>
      <c r="AP2128" s="304">
        <v>3</v>
      </c>
      <c r="AQ2128" s="304">
        <v>11</v>
      </c>
      <c r="AR2128" s="306">
        <f ca="1">IF($AQ2128=1,IF(INDIRECT(ADDRESS(($AO2128-1)*3+$AP2128+5,$AQ2128+7))="",0,INDIRECT(ADDRESS(($AO2128-1)*3+$AP2128+5,$AQ2128+7))),IF(INDIRECT(ADDRESS(($AO2128-1)*3+$AP2128+5,$AQ2128+7))="",0,IF(COUNTIF(INDIRECT(ADDRESS(($AO2128-1)*36+($AP2128-1)*12+6,COLUMN())):INDIRECT(ADDRESS(($AO2128-1)*36+($AP2128-1)*12+$AQ2128+4,COLUMN())),INDIRECT(ADDRESS(($AO2128-1)*3+$AP2128+5,$AQ2128+7)))&gt;=1,0,INDIRECT(ADDRESS(($AO2128-1)*3+$AP2128+5,$AQ2128+7)))))</f>
        <v>0</v>
      </c>
      <c r="AS2128" s="304">
        <f ca="1">COUNTIF(INDIRECT("H"&amp;(ROW()+12*(($AO2128-1)*3+$AP2128)-ROW())/12+5):INDIRECT("S"&amp;(ROW()+12*(($AO2128-1)*3+$AP2128)-ROW())/12+5),AR2128)</f>
        <v>0</v>
      </c>
      <c r="AT2128" s="306">
        <f ca="1">IF($AQ2128=1,IF(INDIRECT(ADDRESS(($AO2128-1)*3+$AP2128+5,$AQ2128+20))="",0,INDIRECT(ADDRESS(($AO2128-1)*3+$AP2128+5,$AQ2128+20))),IF(INDIRECT(ADDRESS(($AO2128-1)*3+$AP2128+5,$AQ2128+20))="",0,IF(COUNTIF(INDIRECT(ADDRESS(($AO2128-1)*36+($AP2128-1)*12+6,COLUMN())):INDIRECT(ADDRESS(($AO2128-1)*36+($AP2128-1)*12+$AQ2128+4,COLUMN())),INDIRECT(ADDRESS(($AO2128-1)*3+$AP2128+5,$AQ2128+20)))&gt;=1,0,INDIRECT(ADDRESS(($AO2128-1)*3+$AP2128+5,$AQ2128+20)))))</f>
        <v>0</v>
      </c>
      <c r="AU2128" s="304">
        <f ca="1">COUNTIF(INDIRECT("U"&amp;(ROW()+12*(($AO2128-1)*3+$AP2128)-ROW())/12+5):INDIRECT("AF"&amp;(ROW()+12*(($AO2128-1)*3+$AP2128)-ROW())/12+5),AT2128)</f>
        <v>0</v>
      </c>
      <c r="AV2128" s="304">
        <f ca="1">IF(AND(AR2128+AT2128&gt;0,AS2128+AU2128&gt;0),COUNTIF(AV$6:AV2127,"&gt;0")+1,0)</f>
        <v>0</v>
      </c>
    </row>
    <row r="2129" spans="41:48" x14ac:dyDescent="0.15">
      <c r="AO2129" s="304">
        <v>59</v>
      </c>
      <c r="AP2129" s="304">
        <v>3</v>
      </c>
      <c r="AQ2129" s="304">
        <v>12</v>
      </c>
      <c r="AR2129" s="306">
        <f ca="1">IF($AQ2129=1,IF(INDIRECT(ADDRESS(($AO2129-1)*3+$AP2129+5,$AQ2129+7))="",0,INDIRECT(ADDRESS(($AO2129-1)*3+$AP2129+5,$AQ2129+7))),IF(INDIRECT(ADDRESS(($AO2129-1)*3+$AP2129+5,$AQ2129+7))="",0,IF(COUNTIF(INDIRECT(ADDRESS(($AO2129-1)*36+($AP2129-1)*12+6,COLUMN())):INDIRECT(ADDRESS(($AO2129-1)*36+($AP2129-1)*12+$AQ2129+4,COLUMN())),INDIRECT(ADDRESS(($AO2129-1)*3+$AP2129+5,$AQ2129+7)))&gt;=1,0,INDIRECT(ADDRESS(($AO2129-1)*3+$AP2129+5,$AQ2129+7)))))</f>
        <v>0</v>
      </c>
      <c r="AS2129" s="304">
        <f ca="1">COUNTIF(INDIRECT("H"&amp;(ROW()+12*(($AO2129-1)*3+$AP2129)-ROW())/12+5):INDIRECT("S"&amp;(ROW()+12*(($AO2129-1)*3+$AP2129)-ROW())/12+5),AR2129)</f>
        <v>0</v>
      </c>
      <c r="AT2129" s="306">
        <f ca="1">IF($AQ2129=1,IF(INDIRECT(ADDRESS(($AO2129-1)*3+$AP2129+5,$AQ2129+20))="",0,INDIRECT(ADDRESS(($AO2129-1)*3+$AP2129+5,$AQ2129+20))),IF(INDIRECT(ADDRESS(($AO2129-1)*3+$AP2129+5,$AQ2129+20))="",0,IF(COUNTIF(INDIRECT(ADDRESS(($AO2129-1)*36+($AP2129-1)*12+6,COLUMN())):INDIRECT(ADDRESS(($AO2129-1)*36+($AP2129-1)*12+$AQ2129+4,COLUMN())),INDIRECT(ADDRESS(($AO2129-1)*3+$AP2129+5,$AQ2129+20)))&gt;=1,0,INDIRECT(ADDRESS(($AO2129-1)*3+$AP2129+5,$AQ2129+20)))))</f>
        <v>0</v>
      </c>
      <c r="AU2129" s="304">
        <f ca="1">COUNTIF(INDIRECT("U"&amp;(ROW()+12*(($AO2129-1)*3+$AP2129)-ROW())/12+5):INDIRECT("AF"&amp;(ROW()+12*(($AO2129-1)*3+$AP2129)-ROW())/12+5),AT2129)</f>
        <v>0</v>
      </c>
      <c r="AV2129" s="304">
        <f ca="1">IF(AND(AR2129+AT2129&gt;0,AS2129+AU2129&gt;0),COUNTIF(AV$6:AV2128,"&gt;0")+1,0)</f>
        <v>0</v>
      </c>
    </row>
    <row r="2130" spans="41:48" x14ac:dyDescent="0.15">
      <c r="AO2130" s="304">
        <v>60</v>
      </c>
      <c r="AP2130" s="304">
        <v>1</v>
      </c>
      <c r="AQ2130" s="304">
        <v>1</v>
      </c>
      <c r="AR2130" s="306">
        <f ca="1">IF($AQ2130=1,IF(INDIRECT(ADDRESS(($AO2130-1)*3+$AP2130+5,$AQ2130+7))="",0,INDIRECT(ADDRESS(($AO2130-1)*3+$AP2130+5,$AQ2130+7))),IF(INDIRECT(ADDRESS(($AO2130-1)*3+$AP2130+5,$AQ2130+7))="",0,IF(COUNTIF(INDIRECT(ADDRESS(($AO2130-1)*36+($AP2130-1)*12+6,COLUMN())):INDIRECT(ADDRESS(($AO2130-1)*36+($AP2130-1)*12+$AQ2130+4,COLUMN())),INDIRECT(ADDRESS(($AO2130-1)*3+$AP2130+5,$AQ2130+7)))&gt;=1,0,INDIRECT(ADDRESS(($AO2130-1)*3+$AP2130+5,$AQ2130+7)))))</f>
        <v>0</v>
      </c>
      <c r="AS2130" s="304">
        <f ca="1">COUNTIF(INDIRECT("H"&amp;(ROW()+12*(($AO2130-1)*3+$AP2130)-ROW())/12+5):INDIRECT("S"&amp;(ROW()+12*(($AO2130-1)*3+$AP2130)-ROW())/12+5),AR2130)</f>
        <v>0</v>
      </c>
      <c r="AT2130" s="306">
        <f ca="1">IF($AQ2130=1,IF(INDIRECT(ADDRESS(($AO2130-1)*3+$AP2130+5,$AQ2130+20))="",0,INDIRECT(ADDRESS(($AO2130-1)*3+$AP2130+5,$AQ2130+20))),IF(INDIRECT(ADDRESS(($AO2130-1)*3+$AP2130+5,$AQ2130+20))="",0,IF(COUNTIF(INDIRECT(ADDRESS(($AO2130-1)*36+($AP2130-1)*12+6,COLUMN())):INDIRECT(ADDRESS(($AO2130-1)*36+($AP2130-1)*12+$AQ2130+4,COLUMN())),INDIRECT(ADDRESS(($AO2130-1)*3+$AP2130+5,$AQ2130+20)))&gt;=1,0,INDIRECT(ADDRESS(($AO2130-1)*3+$AP2130+5,$AQ2130+20)))))</f>
        <v>0</v>
      </c>
      <c r="AU2130" s="304">
        <f ca="1">COUNTIF(INDIRECT("U"&amp;(ROW()+12*(($AO2130-1)*3+$AP2130)-ROW())/12+5):INDIRECT("AF"&amp;(ROW()+12*(($AO2130-1)*3+$AP2130)-ROW())/12+5),AT2130)</f>
        <v>0</v>
      </c>
      <c r="AV2130" s="304">
        <f ca="1">IF(AND(AR2130+AT2130&gt;0,AS2130+AU2130&gt;0),COUNTIF(AV$6:AV2129,"&gt;0")+1,0)</f>
        <v>0</v>
      </c>
    </row>
    <row r="2131" spans="41:48" x14ac:dyDescent="0.15">
      <c r="AO2131" s="304">
        <v>60</v>
      </c>
      <c r="AP2131" s="304">
        <v>1</v>
      </c>
      <c r="AQ2131" s="304">
        <v>2</v>
      </c>
      <c r="AR2131" s="306">
        <f ca="1">IF($AQ2131=1,IF(INDIRECT(ADDRESS(($AO2131-1)*3+$AP2131+5,$AQ2131+7))="",0,INDIRECT(ADDRESS(($AO2131-1)*3+$AP2131+5,$AQ2131+7))),IF(INDIRECT(ADDRESS(($AO2131-1)*3+$AP2131+5,$AQ2131+7))="",0,IF(COUNTIF(INDIRECT(ADDRESS(($AO2131-1)*36+($AP2131-1)*12+6,COLUMN())):INDIRECT(ADDRESS(($AO2131-1)*36+($AP2131-1)*12+$AQ2131+4,COLUMN())),INDIRECT(ADDRESS(($AO2131-1)*3+$AP2131+5,$AQ2131+7)))&gt;=1,0,INDIRECT(ADDRESS(($AO2131-1)*3+$AP2131+5,$AQ2131+7)))))</f>
        <v>0</v>
      </c>
      <c r="AS2131" s="304">
        <f ca="1">COUNTIF(INDIRECT("H"&amp;(ROW()+12*(($AO2131-1)*3+$AP2131)-ROW())/12+5):INDIRECT("S"&amp;(ROW()+12*(($AO2131-1)*3+$AP2131)-ROW())/12+5),AR2131)</f>
        <v>0</v>
      </c>
      <c r="AT2131" s="306">
        <f ca="1">IF($AQ2131=1,IF(INDIRECT(ADDRESS(($AO2131-1)*3+$AP2131+5,$AQ2131+20))="",0,INDIRECT(ADDRESS(($AO2131-1)*3+$AP2131+5,$AQ2131+20))),IF(INDIRECT(ADDRESS(($AO2131-1)*3+$AP2131+5,$AQ2131+20))="",0,IF(COUNTIF(INDIRECT(ADDRESS(($AO2131-1)*36+($AP2131-1)*12+6,COLUMN())):INDIRECT(ADDRESS(($AO2131-1)*36+($AP2131-1)*12+$AQ2131+4,COLUMN())),INDIRECT(ADDRESS(($AO2131-1)*3+$AP2131+5,$AQ2131+20)))&gt;=1,0,INDIRECT(ADDRESS(($AO2131-1)*3+$AP2131+5,$AQ2131+20)))))</f>
        <v>0</v>
      </c>
      <c r="AU2131" s="304">
        <f ca="1">COUNTIF(INDIRECT("U"&amp;(ROW()+12*(($AO2131-1)*3+$AP2131)-ROW())/12+5):INDIRECT("AF"&amp;(ROW()+12*(($AO2131-1)*3+$AP2131)-ROW())/12+5),AT2131)</f>
        <v>0</v>
      </c>
      <c r="AV2131" s="304">
        <f ca="1">IF(AND(AR2131+AT2131&gt;0,AS2131+AU2131&gt;0),COUNTIF(AV$6:AV2130,"&gt;0")+1,0)</f>
        <v>0</v>
      </c>
    </row>
    <row r="2132" spans="41:48" x14ac:dyDescent="0.15">
      <c r="AO2132" s="304">
        <v>60</v>
      </c>
      <c r="AP2132" s="304">
        <v>1</v>
      </c>
      <c r="AQ2132" s="304">
        <v>3</v>
      </c>
      <c r="AR2132" s="306">
        <f ca="1">IF($AQ2132=1,IF(INDIRECT(ADDRESS(($AO2132-1)*3+$AP2132+5,$AQ2132+7))="",0,INDIRECT(ADDRESS(($AO2132-1)*3+$AP2132+5,$AQ2132+7))),IF(INDIRECT(ADDRESS(($AO2132-1)*3+$AP2132+5,$AQ2132+7))="",0,IF(COUNTIF(INDIRECT(ADDRESS(($AO2132-1)*36+($AP2132-1)*12+6,COLUMN())):INDIRECT(ADDRESS(($AO2132-1)*36+($AP2132-1)*12+$AQ2132+4,COLUMN())),INDIRECT(ADDRESS(($AO2132-1)*3+$AP2132+5,$AQ2132+7)))&gt;=1,0,INDIRECT(ADDRESS(($AO2132-1)*3+$AP2132+5,$AQ2132+7)))))</f>
        <v>0</v>
      </c>
      <c r="AS2132" s="304">
        <f ca="1">COUNTIF(INDIRECT("H"&amp;(ROW()+12*(($AO2132-1)*3+$AP2132)-ROW())/12+5):INDIRECT("S"&amp;(ROW()+12*(($AO2132-1)*3+$AP2132)-ROW())/12+5),AR2132)</f>
        <v>0</v>
      </c>
      <c r="AT2132" s="306">
        <f ca="1">IF($AQ2132=1,IF(INDIRECT(ADDRESS(($AO2132-1)*3+$AP2132+5,$AQ2132+20))="",0,INDIRECT(ADDRESS(($AO2132-1)*3+$AP2132+5,$AQ2132+20))),IF(INDIRECT(ADDRESS(($AO2132-1)*3+$AP2132+5,$AQ2132+20))="",0,IF(COUNTIF(INDIRECT(ADDRESS(($AO2132-1)*36+($AP2132-1)*12+6,COLUMN())):INDIRECT(ADDRESS(($AO2132-1)*36+($AP2132-1)*12+$AQ2132+4,COLUMN())),INDIRECT(ADDRESS(($AO2132-1)*3+$AP2132+5,$AQ2132+20)))&gt;=1,0,INDIRECT(ADDRESS(($AO2132-1)*3+$AP2132+5,$AQ2132+20)))))</f>
        <v>0</v>
      </c>
      <c r="AU2132" s="304">
        <f ca="1">COUNTIF(INDIRECT("U"&amp;(ROW()+12*(($AO2132-1)*3+$AP2132)-ROW())/12+5):INDIRECT("AF"&amp;(ROW()+12*(($AO2132-1)*3+$AP2132)-ROW())/12+5),AT2132)</f>
        <v>0</v>
      </c>
      <c r="AV2132" s="304">
        <f ca="1">IF(AND(AR2132+AT2132&gt;0,AS2132+AU2132&gt;0),COUNTIF(AV$6:AV2131,"&gt;0")+1,0)</f>
        <v>0</v>
      </c>
    </row>
    <row r="2133" spans="41:48" x14ac:dyDescent="0.15">
      <c r="AO2133" s="304">
        <v>60</v>
      </c>
      <c r="AP2133" s="304">
        <v>1</v>
      </c>
      <c r="AQ2133" s="304">
        <v>4</v>
      </c>
      <c r="AR2133" s="306">
        <f ca="1">IF($AQ2133=1,IF(INDIRECT(ADDRESS(($AO2133-1)*3+$AP2133+5,$AQ2133+7))="",0,INDIRECT(ADDRESS(($AO2133-1)*3+$AP2133+5,$AQ2133+7))),IF(INDIRECT(ADDRESS(($AO2133-1)*3+$AP2133+5,$AQ2133+7))="",0,IF(COUNTIF(INDIRECT(ADDRESS(($AO2133-1)*36+($AP2133-1)*12+6,COLUMN())):INDIRECT(ADDRESS(($AO2133-1)*36+($AP2133-1)*12+$AQ2133+4,COLUMN())),INDIRECT(ADDRESS(($AO2133-1)*3+$AP2133+5,$AQ2133+7)))&gt;=1,0,INDIRECT(ADDRESS(($AO2133-1)*3+$AP2133+5,$AQ2133+7)))))</f>
        <v>0</v>
      </c>
      <c r="AS2133" s="304">
        <f ca="1">COUNTIF(INDIRECT("H"&amp;(ROW()+12*(($AO2133-1)*3+$AP2133)-ROW())/12+5):INDIRECT("S"&amp;(ROW()+12*(($AO2133-1)*3+$AP2133)-ROW())/12+5),AR2133)</f>
        <v>0</v>
      </c>
      <c r="AT2133" s="306">
        <f ca="1">IF($AQ2133=1,IF(INDIRECT(ADDRESS(($AO2133-1)*3+$AP2133+5,$AQ2133+20))="",0,INDIRECT(ADDRESS(($AO2133-1)*3+$AP2133+5,$AQ2133+20))),IF(INDIRECT(ADDRESS(($AO2133-1)*3+$AP2133+5,$AQ2133+20))="",0,IF(COUNTIF(INDIRECT(ADDRESS(($AO2133-1)*36+($AP2133-1)*12+6,COLUMN())):INDIRECT(ADDRESS(($AO2133-1)*36+($AP2133-1)*12+$AQ2133+4,COLUMN())),INDIRECT(ADDRESS(($AO2133-1)*3+$AP2133+5,$AQ2133+20)))&gt;=1,0,INDIRECT(ADDRESS(($AO2133-1)*3+$AP2133+5,$AQ2133+20)))))</f>
        <v>0</v>
      </c>
      <c r="AU2133" s="304">
        <f ca="1">COUNTIF(INDIRECT("U"&amp;(ROW()+12*(($AO2133-1)*3+$AP2133)-ROW())/12+5):INDIRECT("AF"&amp;(ROW()+12*(($AO2133-1)*3+$AP2133)-ROW())/12+5),AT2133)</f>
        <v>0</v>
      </c>
      <c r="AV2133" s="304">
        <f ca="1">IF(AND(AR2133+AT2133&gt;0,AS2133+AU2133&gt;0),COUNTIF(AV$6:AV2132,"&gt;0")+1,0)</f>
        <v>0</v>
      </c>
    </row>
    <row r="2134" spans="41:48" x14ac:dyDescent="0.15">
      <c r="AO2134" s="304">
        <v>60</v>
      </c>
      <c r="AP2134" s="304">
        <v>1</v>
      </c>
      <c r="AQ2134" s="304">
        <v>5</v>
      </c>
      <c r="AR2134" s="306">
        <f ca="1">IF($AQ2134=1,IF(INDIRECT(ADDRESS(($AO2134-1)*3+$AP2134+5,$AQ2134+7))="",0,INDIRECT(ADDRESS(($AO2134-1)*3+$AP2134+5,$AQ2134+7))),IF(INDIRECT(ADDRESS(($AO2134-1)*3+$AP2134+5,$AQ2134+7))="",0,IF(COUNTIF(INDIRECT(ADDRESS(($AO2134-1)*36+($AP2134-1)*12+6,COLUMN())):INDIRECT(ADDRESS(($AO2134-1)*36+($AP2134-1)*12+$AQ2134+4,COLUMN())),INDIRECT(ADDRESS(($AO2134-1)*3+$AP2134+5,$AQ2134+7)))&gt;=1,0,INDIRECT(ADDRESS(($AO2134-1)*3+$AP2134+5,$AQ2134+7)))))</f>
        <v>0</v>
      </c>
      <c r="AS2134" s="304">
        <f ca="1">COUNTIF(INDIRECT("H"&amp;(ROW()+12*(($AO2134-1)*3+$AP2134)-ROW())/12+5):INDIRECT("S"&amp;(ROW()+12*(($AO2134-1)*3+$AP2134)-ROW())/12+5),AR2134)</f>
        <v>0</v>
      </c>
      <c r="AT2134" s="306">
        <f ca="1">IF($AQ2134=1,IF(INDIRECT(ADDRESS(($AO2134-1)*3+$AP2134+5,$AQ2134+20))="",0,INDIRECT(ADDRESS(($AO2134-1)*3+$AP2134+5,$AQ2134+20))),IF(INDIRECT(ADDRESS(($AO2134-1)*3+$AP2134+5,$AQ2134+20))="",0,IF(COUNTIF(INDIRECT(ADDRESS(($AO2134-1)*36+($AP2134-1)*12+6,COLUMN())):INDIRECT(ADDRESS(($AO2134-1)*36+($AP2134-1)*12+$AQ2134+4,COLUMN())),INDIRECT(ADDRESS(($AO2134-1)*3+$AP2134+5,$AQ2134+20)))&gt;=1,0,INDIRECT(ADDRESS(($AO2134-1)*3+$AP2134+5,$AQ2134+20)))))</f>
        <v>0</v>
      </c>
      <c r="AU2134" s="304">
        <f ca="1">COUNTIF(INDIRECT("U"&amp;(ROW()+12*(($AO2134-1)*3+$AP2134)-ROW())/12+5):INDIRECT("AF"&amp;(ROW()+12*(($AO2134-1)*3+$AP2134)-ROW())/12+5),AT2134)</f>
        <v>0</v>
      </c>
      <c r="AV2134" s="304">
        <f ca="1">IF(AND(AR2134+AT2134&gt;0,AS2134+AU2134&gt;0),COUNTIF(AV$6:AV2133,"&gt;0")+1,0)</f>
        <v>0</v>
      </c>
    </row>
    <row r="2135" spans="41:48" x14ac:dyDescent="0.15">
      <c r="AO2135" s="304">
        <v>60</v>
      </c>
      <c r="AP2135" s="304">
        <v>1</v>
      </c>
      <c r="AQ2135" s="304">
        <v>6</v>
      </c>
      <c r="AR2135" s="306">
        <f ca="1">IF($AQ2135=1,IF(INDIRECT(ADDRESS(($AO2135-1)*3+$AP2135+5,$AQ2135+7))="",0,INDIRECT(ADDRESS(($AO2135-1)*3+$AP2135+5,$AQ2135+7))),IF(INDIRECT(ADDRESS(($AO2135-1)*3+$AP2135+5,$AQ2135+7))="",0,IF(COUNTIF(INDIRECT(ADDRESS(($AO2135-1)*36+($AP2135-1)*12+6,COLUMN())):INDIRECT(ADDRESS(($AO2135-1)*36+($AP2135-1)*12+$AQ2135+4,COLUMN())),INDIRECT(ADDRESS(($AO2135-1)*3+$AP2135+5,$AQ2135+7)))&gt;=1,0,INDIRECT(ADDRESS(($AO2135-1)*3+$AP2135+5,$AQ2135+7)))))</f>
        <v>0</v>
      </c>
      <c r="AS2135" s="304">
        <f ca="1">COUNTIF(INDIRECT("H"&amp;(ROW()+12*(($AO2135-1)*3+$AP2135)-ROW())/12+5):INDIRECT("S"&amp;(ROW()+12*(($AO2135-1)*3+$AP2135)-ROW())/12+5),AR2135)</f>
        <v>0</v>
      </c>
      <c r="AT2135" s="306">
        <f ca="1">IF($AQ2135=1,IF(INDIRECT(ADDRESS(($AO2135-1)*3+$AP2135+5,$AQ2135+20))="",0,INDIRECT(ADDRESS(($AO2135-1)*3+$AP2135+5,$AQ2135+20))),IF(INDIRECT(ADDRESS(($AO2135-1)*3+$AP2135+5,$AQ2135+20))="",0,IF(COUNTIF(INDIRECT(ADDRESS(($AO2135-1)*36+($AP2135-1)*12+6,COLUMN())):INDIRECT(ADDRESS(($AO2135-1)*36+($AP2135-1)*12+$AQ2135+4,COLUMN())),INDIRECT(ADDRESS(($AO2135-1)*3+$AP2135+5,$AQ2135+20)))&gt;=1,0,INDIRECT(ADDRESS(($AO2135-1)*3+$AP2135+5,$AQ2135+20)))))</f>
        <v>0</v>
      </c>
      <c r="AU2135" s="304">
        <f ca="1">COUNTIF(INDIRECT("U"&amp;(ROW()+12*(($AO2135-1)*3+$AP2135)-ROW())/12+5):INDIRECT("AF"&amp;(ROW()+12*(($AO2135-1)*3+$AP2135)-ROW())/12+5),AT2135)</f>
        <v>0</v>
      </c>
      <c r="AV2135" s="304">
        <f ca="1">IF(AND(AR2135+AT2135&gt;0,AS2135+AU2135&gt;0),COUNTIF(AV$6:AV2134,"&gt;0")+1,0)</f>
        <v>0</v>
      </c>
    </row>
    <row r="2136" spans="41:48" x14ac:dyDescent="0.15">
      <c r="AO2136" s="304">
        <v>60</v>
      </c>
      <c r="AP2136" s="304">
        <v>1</v>
      </c>
      <c r="AQ2136" s="304">
        <v>7</v>
      </c>
      <c r="AR2136" s="306">
        <f ca="1">IF($AQ2136=1,IF(INDIRECT(ADDRESS(($AO2136-1)*3+$AP2136+5,$AQ2136+7))="",0,INDIRECT(ADDRESS(($AO2136-1)*3+$AP2136+5,$AQ2136+7))),IF(INDIRECT(ADDRESS(($AO2136-1)*3+$AP2136+5,$AQ2136+7))="",0,IF(COUNTIF(INDIRECT(ADDRESS(($AO2136-1)*36+($AP2136-1)*12+6,COLUMN())):INDIRECT(ADDRESS(($AO2136-1)*36+($AP2136-1)*12+$AQ2136+4,COLUMN())),INDIRECT(ADDRESS(($AO2136-1)*3+$AP2136+5,$AQ2136+7)))&gt;=1,0,INDIRECT(ADDRESS(($AO2136-1)*3+$AP2136+5,$AQ2136+7)))))</f>
        <v>0</v>
      </c>
      <c r="AS2136" s="304">
        <f ca="1">COUNTIF(INDIRECT("H"&amp;(ROW()+12*(($AO2136-1)*3+$AP2136)-ROW())/12+5):INDIRECT("S"&amp;(ROW()+12*(($AO2136-1)*3+$AP2136)-ROW())/12+5),AR2136)</f>
        <v>0</v>
      </c>
      <c r="AT2136" s="306">
        <f ca="1">IF($AQ2136=1,IF(INDIRECT(ADDRESS(($AO2136-1)*3+$AP2136+5,$AQ2136+20))="",0,INDIRECT(ADDRESS(($AO2136-1)*3+$AP2136+5,$AQ2136+20))),IF(INDIRECT(ADDRESS(($AO2136-1)*3+$AP2136+5,$AQ2136+20))="",0,IF(COUNTIF(INDIRECT(ADDRESS(($AO2136-1)*36+($AP2136-1)*12+6,COLUMN())):INDIRECT(ADDRESS(($AO2136-1)*36+($AP2136-1)*12+$AQ2136+4,COLUMN())),INDIRECT(ADDRESS(($AO2136-1)*3+$AP2136+5,$AQ2136+20)))&gt;=1,0,INDIRECT(ADDRESS(($AO2136-1)*3+$AP2136+5,$AQ2136+20)))))</f>
        <v>0</v>
      </c>
      <c r="AU2136" s="304">
        <f ca="1">COUNTIF(INDIRECT("U"&amp;(ROW()+12*(($AO2136-1)*3+$AP2136)-ROW())/12+5):INDIRECT("AF"&amp;(ROW()+12*(($AO2136-1)*3+$AP2136)-ROW())/12+5),AT2136)</f>
        <v>0</v>
      </c>
      <c r="AV2136" s="304">
        <f ca="1">IF(AND(AR2136+AT2136&gt;0,AS2136+AU2136&gt;0),COUNTIF(AV$6:AV2135,"&gt;0")+1,0)</f>
        <v>0</v>
      </c>
    </row>
    <row r="2137" spans="41:48" x14ac:dyDescent="0.15">
      <c r="AO2137" s="304">
        <v>60</v>
      </c>
      <c r="AP2137" s="304">
        <v>1</v>
      </c>
      <c r="AQ2137" s="304">
        <v>8</v>
      </c>
      <c r="AR2137" s="306">
        <f ca="1">IF($AQ2137=1,IF(INDIRECT(ADDRESS(($AO2137-1)*3+$AP2137+5,$AQ2137+7))="",0,INDIRECT(ADDRESS(($AO2137-1)*3+$AP2137+5,$AQ2137+7))),IF(INDIRECT(ADDRESS(($AO2137-1)*3+$AP2137+5,$AQ2137+7))="",0,IF(COUNTIF(INDIRECT(ADDRESS(($AO2137-1)*36+($AP2137-1)*12+6,COLUMN())):INDIRECT(ADDRESS(($AO2137-1)*36+($AP2137-1)*12+$AQ2137+4,COLUMN())),INDIRECT(ADDRESS(($AO2137-1)*3+$AP2137+5,$AQ2137+7)))&gt;=1,0,INDIRECT(ADDRESS(($AO2137-1)*3+$AP2137+5,$AQ2137+7)))))</f>
        <v>0</v>
      </c>
      <c r="AS2137" s="304">
        <f ca="1">COUNTIF(INDIRECT("H"&amp;(ROW()+12*(($AO2137-1)*3+$AP2137)-ROW())/12+5):INDIRECT("S"&amp;(ROW()+12*(($AO2137-1)*3+$AP2137)-ROW())/12+5),AR2137)</f>
        <v>0</v>
      </c>
      <c r="AT2137" s="306">
        <f ca="1">IF($AQ2137=1,IF(INDIRECT(ADDRESS(($AO2137-1)*3+$AP2137+5,$AQ2137+20))="",0,INDIRECT(ADDRESS(($AO2137-1)*3+$AP2137+5,$AQ2137+20))),IF(INDIRECT(ADDRESS(($AO2137-1)*3+$AP2137+5,$AQ2137+20))="",0,IF(COUNTIF(INDIRECT(ADDRESS(($AO2137-1)*36+($AP2137-1)*12+6,COLUMN())):INDIRECT(ADDRESS(($AO2137-1)*36+($AP2137-1)*12+$AQ2137+4,COLUMN())),INDIRECT(ADDRESS(($AO2137-1)*3+$AP2137+5,$AQ2137+20)))&gt;=1,0,INDIRECT(ADDRESS(($AO2137-1)*3+$AP2137+5,$AQ2137+20)))))</f>
        <v>0</v>
      </c>
      <c r="AU2137" s="304">
        <f ca="1">COUNTIF(INDIRECT("U"&amp;(ROW()+12*(($AO2137-1)*3+$AP2137)-ROW())/12+5):INDIRECT("AF"&amp;(ROW()+12*(($AO2137-1)*3+$AP2137)-ROW())/12+5),AT2137)</f>
        <v>0</v>
      </c>
      <c r="AV2137" s="304">
        <f ca="1">IF(AND(AR2137+AT2137&gt;0,AS2137+AU2137&gt;0),COUNTIF(AV$6:AV2136,"&gt;0")+1,0)</f>
        <v>0</v>
      </c>
    </row>
    <row r="2138" spans="41:48" x14ac:dyDescent="0.15">
      <c r="AO2138" s="304">
        <v>60</v>
      </c>
      <c r="AP2138" s="304">
        <v>1</v>
      </c>
      <c r="AQ2138" s="304">
        <v>9</v>
      </c>
      <c r="AR2138" s="306">
        <f ca="1">IF($AQ2138=1,IF(INDIRECT(ADDRESS(($AO2138-1)*3+$AP2138+5,$AQ2138+7))="",0,INDIRECT(ADDRESS(($AO2138-1)*3+$AP2138+5,$AQ2138+7))),IF(INDIRECT(ADDRESS(($AO2138-1)*3+$AP2138+5,$AQ2138+7))="",0,IF(COUNTIF(INDIRECT(ADDRESS(($AO2138-1)*36+($AP2138-1)*12+6,COLUMN())):INDIRECT(ADDRESS(($AO2138-1)*36+($AP2138-1)*12+$AQ2138+4,COLUMN())),INDIRECT(ADDRESS(($AO2138-1)*3+$AP2138+5,$AQ2138+7)))&gt;=1,0,INDIRECT(ADDRESS(($AO2138-1)*3+$AP2138+5,$AQ2138+7)))))</f>
        <v>0</v>
      </c>
      <c r="AS2138" s="304">
        <f ca="1">COUNTIF(INDIRECT("H"&amp;(ROW()+12*(($AO2138-1)*3+$AP2138)-ROW())/12+5):INDIRECT("S"&amp;(ROW()+12*(($AO2138-1)*3+$AP2138)-ROW())/12+5),AR2138)</f>
        <v>0</v>
      </c>
      <c r="AT2138" s="306">
        <f ca="1">IF($AQ2138=1,IF(INDIRECT(ADDRESS(($AO2138-1)*3+$AP2138+5,$AQ2138+20))="",0,INDIRECT(ADDRESS(($AO2138-1)*3+$AP2138+5,$AQ2138+20))),IF(INDIRECT(ADDRESS(($AO2138-1)*3+$AP2138+5,$AQ2138+20))="",0,IF(COUNTIF(INDIRECT(ADDRESS(($AO2138-1)*36+($AP2138-1)*12+6,COLUMN())):INDIRECT(ADDRESS(($AO2138-1)*36+($AP2138-1)*12+$AQ2138+4,COLUMN())),INDIRECT(ADDRESS(($AO2138-1)*3+$AP2138+5,$AQ2138+20)))&gt;=1,0,INDIRECT(ADDRESS(($AO2138-1)*3+$AP2138+5,$AQ2138+20)))))</f>
        <v>0</v>
      </c>
      <c r="AU2138" s="304">
        <f ca="1">COUNTIF(INDIRECT("U"&amp;(ROW()+12*(($AO2138-1)*3+$AP2138)-ROW())/12+5):INDIRECT("AF"&amp;(ROW()+12*(($AO2138-1)*3+$AP2138)-ROW())/12+5),AT2138)</f>
        <v>0</v>
      </c>
      <c r="AV2138" s="304">
        <f ca="1">IF(AND(AR2138+AT2138&gt;0,AS2138+AU2138&gt;0),COUNTIF(AV$6:AV2137,"&gt;0")+1,0)</f>
        <v>0</v>
      </c>
    </row>
    <row r="2139" spans="41:48" x14ac:dyDescent="0.15">
      <c r="AO2139" s="304">
        <v>60</v>
      </c>
      <c r="AP2139" s="304">
        <v>1</v>
      </c>
      <c r="AQ2139" s="304">
        <v>10</v>
      </c>
      <c r="AR2139" s="306">
        <f ca="1">IF($AQ2139=1,IF(INDIRECT(ADDRESS(($AO2139-1)*3+$AP2139+5,$AQ2139+7))="",0,INDIRECT(ADDRESS(($AO2139-1)*3+$AP2139+5,$AQ2139+7))),IF(INDIRECT(ADDRESS(($AO2139-1)*3+$AP2139+5,$AQ2139+7))="",0,IF(COUNTIF(INDIRECT(ADDRESS(($AO2139-1)*36+($AP2139-1)*12+6,COLUMN())):INDIRECT(ADDRESS(($AO2139-1)*36+($AP2139-1)*12+$AQ2139+4,COLUMN())),INDIRECT(ADDRESS(($AO2139-1)*3+$AP2139+5,$AQ2139+7)))&gt;=1,0,INDIRECT(ADDRESS(($AO2139-1)*3+$AP2139+5,$AQ2139+7)))))</f>
        <v>0</v>
      </c>
      <c r="AS2139" s="304">
        <f ca="1">COUNTIF(INDIRECT("H"&amp;(ROW()+12*(($AO2139-1)*3+$AP2139)-ROW())/12+5):INDIRECT("S"&amp;(ROW()+12*(($AO2139-1)*3+$AP2139)-ROW())/12+5),AR2139)</f>
        <v>0</v>
      </c>
      <c r="AT2139" s="306">
        <f ca="1">IF($AQ2139=1,IF(INDIRECT(ADDRESS(($AO2139-1)*3+$AP2139+5,$AQ2139+20))="",0,INDIRECT(ADDRESS(($AO2139-1)*3+$AP2139+5,$AQ2139+20))),IF(INDIRECT(ADDRESS(($AO2139-1)*3+$AP2139+5,$AQ2139+20))="",0,IF(COUNTIF(INDIRECT(ADDRESS(($AO2139-1)*36+($AP2139-1)*12+6,COLUMN())):INDIRECT(ADDRESS(($AO2139-1)*36+($AP2139-1)*12+$AQ2139+4,COLUMN())),INDIRECT(ADDRESS(($AO2139-1)*3+$AP2139+5,$AQ2139+20)))&gt;=1,0,INDIRECT(ADDRESS(($AO2139-1)*3+$AP2139+5,$AQ2139+20)))))</f>
        <v>0</v>
      </c>
      <c r="AU2139" s="304">
        <f ca="1">COUNTIF(INDIRECT("U"&amp;(ROW()+12*(($AO2139-1)*3+$AP2139)-ROW())/12+5):INDIRECT("AF"&amp;(ROW()+12*(($AO2139-1)*3+$AP2139)-ROW())/12+5),AT2139)</f>
        <v>0</v>
      </c>
      <c r="AV2139" s="304">
        <f ca="1">IF(AND(AR2139+AT2139&gt;0,AS2139+AU2139&gt;0),COUNTIF(AV$6:AV2138,"&gt;0")+1,0)</f>
        <v>0</v>
      </c>
    </row>
    <row r="2140" spans="41:48" x14ac:dyDescent="0.15">
      <c r="AO2140" s="304">
        <v>60</v>
      </c>
      <c r="AP2140" s="304">
        <v>1</v>
      </c>
      <c r="AQ2140" s="304">
        <v>11</v>
      </c>
      <c r="AR2140" s="306">
        <f ca="1">IF($AQ2140=1,IF(INDIRECT(ADDRESS(($AO2140-1)*3+$AP2140+5,$AQ2140+7))="",0,INDIRECT(ADDRESS(($AO2140-1)*3+$AP2140+5,$AQ2140+7))),IF(INDIRECT(ADDRESS(($AO2140-1)*3+$AP2140+5,$AQ2140+7))="",0,IF(COUNTIF(INDIRECT(ADDRESS(($AO2140-1)*36+($AP2140-1)*12+6,COLUMN())):INDIRECT(ADDRESS(($AO2140-1)*36+($AP2140-1)*12+$AQ2140+4,COLUMN())),INDIRECT(ADDRESS(($AO2140-1)*3+$AP2140+5,$AQ2140+7)))&gt;=1,0,INDIRECT(ADDRESS(($AO2140-1)*3+$AP2140+5,$AQ2140+7)))))</f>
        <v>0</v>
      </c>
      <c r="AS2140" s="304">
        <f ca="1">COUNTIF(INDIRECT("H"&amp;(ROW()+12*(($AO2140-1)*3+$AP2140)-ROW())/12+5):INDIRECT("S"&amp;(ROW()+12*(($AO2140-1)*3+$AP2140)-ROW())/12+5),AR2140)</f>
        <v>0</v>
      </c>
      <c r="AT2140" s="306">
        <f ca="1">IF($AQ2140=1,IF(INDIRECT(ADDRESS(($AO2140-1)*3+$AP2140+5,$AQ2140+20))="",0,INDIRECT(ADDRESS(($AO2140-1)*3+$AP2140+5,$AQ2140+20))),IF(INDIRECT(ADDRESS(($AO2140-1)*3+$AP2140+5,$AQ2140+20))="",0,IF(COUNTIF(INDIRECT(ADDRESS(($AO2140-1)*36+($AP2140-1)*12+6,COLUMN())):INDIRECT(ADDRESS(($AO2140-1)*36+($AP2140-1)*12+$AQ2140+4,COLUMN())),INDIRECT(ADDRESS(($AO2140-1)*3+$AP2140+5,$AQ2140+20)))&gt;=1,0,INDIRECT(ADDRESS(($AO2140-1)*3+$AP2140+5,$AQ2140+20)))))</f>
        <v>0</v>
      </c>
      <c r="AU2140" s="304">
        <f ca="1">COUNTIF(INDIRECT("U"&amp;(ROW()+12*(($AO2140-1)*3+$AP2140)-ROW())/12+5):INDIRECT("AF"&amp;(ROW()+12*(($AO2140-1)*3+$AP2140)-ROW())/12+5),AT2140)</f>
        <v>0</v>
      </c>
      <c r="AV2140" s="304">
        <f ca="1">IF(AND(AR2140+AT2140&gt;0,AS2140+AU2140&gt;0),COUNTIF(AV$6:AV2139,"&gt;0")+1,0)</f>
        <v>0</v>
      </c>
    </row>
    <row r="2141" spans="41:48" x14ac:dyDescent="0.15">
      <c r="AO2141" s="304">
        <v>60</v>
      </c>
      <c r="AP2141" s="304">
        <v>1</v>
      </c>
      <c r="AQ2141" s="304">
        <v>12</v>
      </c>
      <c r="AR2141" s="306">
        <f ca="1">IF($AQ2141=1,IF(INDIRECT(ADDRESS(($AO2141-1)*3+$AP2141+5,$AQ2141+7))="",0,INDIRECT(ADDRESS(($AO2141-1)*3+$AP2141+5,$AQ2141+7))),IF(INDIRECT(ADDRESS(($AO2141-1)*3+$AP2141+5,$AQ2141+7))="",0,IF(COUNTIF(INDIRECT(ADDRESS(($AO2141-1)*36+($AP2141-1)*12+6,COLUMN())):INDIRECT(ADDRESS(($AO2141-1)*36+($AP2141-1)*12+$AQ2141+4,COLUMN())),INDIRECT(ADDRESS(($AO2141-1)*3+$AP2141+5,$AQ2141+7)))&gt;=1,0,INDIRECT(ADDRESS(($AO2141-1)*3+$AP2141+5,$AQ2141+7)))))</f>
        <v>0</v>
      </c>
      <c r="AS2141" s="304">
        <f ca="1">COUNTIF(INDIRECT("H"&amp;(ROW()+12*(($AO2141-1)*3+$AP2141)-ROW())/12+5):INDIRECT("S"&amp;(ROW()+12*(($AO2141-1)*3+$AP2141)-ROW())/12+5),AR2141)</f>
        <v>0</v>
      </c>
      <c r="AT2141" s="306">
        <f ca="1">IF($AQ2141=1,IF(INDIRECT(ADDRESS(($AO2141-1)*3+$AP2141+5,$AQ2141+20))="",0,INDIRECT(ADDRESS(($AO2141-1)*3+$AP2141+5,$AQ2141+20))),IF(INDIRECT(ADDRESS(($AO2141-1)*3+$AP2141+5,$AQ2141+20))="",0,IF(COUNTIF(INDIRECT(ADDRESS(($AO2141-1)*36+($AP2141-1)*12+6,COLUMN())):INDIRECT(ADDRESS(($AO2141-1)*36+($AP2141-1)*12+$AQ2141+4,COLUMN())),INDIRECT(ADDRESS(($AO2141-1)*3+$AP2141+5,$AQ2141+20)))&gt;=1,0,INDIRECT(ADDRESS(($AO2141-1)*3+$AP2141+5,$AQ2141+20)))))</f>
        <v>0</v>
      </c>
      <c r="AU2141" s="304">
        <f ca="1">COUNTIF(INDIRECT("U"&amp;(ROW()+12*(($AO2141-1)*3+$AP2141)-ROW())/12+5):INDIRECT("AF"&amp;(ROW()+12*(($AO2141-1)*3+$AP2141)-ROW())/12+5),AT2141)</f>
        <v>0</v>
      </c>
      <c r="AV2141" s="304">
        <f ca="1">IF(AND(AR2141+AT2141&gt;0,AS2141+AU2141&gt;0),COUNTIF(AV$6:AV2140,"&gt;0")+1,0)</f>
        <v>0</v>
      </c>
    </row>
    <row r="2142" spans="41:48" x14ac:dyDescent="0.15">
      <c r="AO2142" s="304">
        <v>60</v>
      </c>
      <c r="AP2142" s="304">
        <v>2</v>
      </c>
      <c r="AQ2142" s="304">
        <v>1</v>
      </c>
      <c r="AR2142" s="306">
        <f ca="1">IF($AQ2142=1,IF(INDIRECT(ADDRESS(($AO2142-1)*3+$AP2142+5,$AQ2142+7))="",0,INDIRECT(ADDRESS(($AO2142-1)*3+$AP2142+5,$AQ2142+7))),IF(INDIRECT(ADDRESS(($AO2142-1)*3+$AP2142+5,$AQ2142+7))="",0,IF(COUNTIF(INDIRECT(ADDRESS(($AO2142-1)*36+($AP2142-1)*12+6,COLUMN())):INDIRECT(ADDRESS(($AO2142-1)*36+($AP2142-1)*12+$AQ2142+4,COLUMN())),INDIRECT(ADDRESS(($AO2142-1)*3+$AP2142+5,$AQ2142+7)))&gt;=1,0,INDIRECT(ADDRESS(($AO2142-1)*3+$AP2142+5,$AQ2142+7)))))</f>
        <v>0</v>
      </c>
      <c r="AS2142" s="304">
        <f ca="1">COUNTIF(INDIRECT("H"&amp;(ROW()+12*(($AO2142-1)*3+$AP2142)-ROW())/12+5):INDIRECT("S"&amp;(ROW()+12*(($AO2142-1)*3+$AP2142)-ROW())/12+5),AR2142)</f>
        <v>0</v>
      </c>
      <c r="AT2142" s="306">
        <f ca="1">IF($AQ2142=1,IF(INDIRECT(ADDRESS(($AO2142-1)*3+$AP2142+5,$AQ2142+20))="",0,INDIRECT(ADDRESS(($AO2142-1)*3+$AP2142+5,$AQ2142+20))),IF(INDIRECT(ADDRESS(($AO2142-1)*3+$AP2142+5,$AQ2142+20))="",0,IF(COUNTIF(INDIRECT(ADDRESS(($AO2142-1)*36+($AP2142-1)*12+6,COLUMN())):INDIRECT(ADDRESS(($AO2142-1)*36+($AP2142-1)*12+$AQ2142+4,COLUMN())),INDIRECT(ADDRESS(($AO2142-1)*3+$AP2142+5,$AQ2142+20)))&gt;=1,0,INDIRECT(ADDRESS(($AO2142-1)*3+$AP2142+5,$AQ2142+20)))))</f>
        <v>0</v>
      </c>
      <c r="AU2142" s="304">
        <f ca="1">COUNTIF(INDIRECT("U"&amp;(ROW()+12*(($AO2142-1)*3+$AP2142)-ROW())/12+5):INDIRECT("AF"&amp;(ROW()+12*(($AO2142-1)*3+$AP2142)-ROW())/12+5),AT2142)</f>
        <v>0</v>
      </c>
      <c r="AV2142" s="304">
        <f ca="1">IF(AND(AR2142+AT2142&gt;0,AS2142+AU2142&gt;0),COUNTIF(AV$6:AV2141,"&gt;0")+1,0)</f>
        <v>0</v>
      </c>
    </row>
    <row r="2143" spans="41:48" x14ac:dyDescent="0.15">
      <c r="AO2143" s="304">
        <v>60</v>
      </c>
      <c r="AP2143" s="304">
        <v>2</v>
      </c>
      <c r="AQ2143" s="304">
        <v>2</v>
      </c>
      <c r="AR2143" s="306">
        <f ca="1">IF($AQ2143=1,IF(INDIRECT(ADDRESS(($AO2143-1)*3+$AP2143+5,$AQ2143+7))="",0,INDIRECT(ADDRESS(($AO2143-1)*3+$AP2143+5,$AQ2143+7))),IF(INDIRECT(ADDRESS(($AO2143-1)*3+$AP2143+5,$AQ2143+7))="",0,IF(COUNTIF(INDIRECT(ADDRESS(($AO2143-1)*36+($AP2143-1)*12+6,COLUMN())):INDIRECT(ADDRESS(($AO2143-1)*36+($AP2143-1)*12+$AQ2143+4,COLUMN())),INDIRECT(ADDRESS(($AO2143-1)*3+$AP2143+5,$AQ2143+7)))&gt;=1,0,INDIRECT(ADDRESS(($AO2143-1)*3+$AP2143+5,$AQ2143+7)))))</f>
        <v>0</v>
      </c>
      <c r="AS2143" s="304">
        <f ca="1">COUNTIF(INDIRECT("H"&amp;(ROW()+12*(($AO2143-1)*3+$AP2143)-ROW())/12+5):INDIRECT("S"&amp;(ROW()+12*(($AO2143-1)*3+$AP2143)-ROW())/12+5),AR2143)</f>
        <v>0</v>
      </c>
      <c r="AT2143" s="306">
        <f ca="1">IF($AQ2143=1,IF(INDIRECT(ADDRESS(($AO2143-1)*3+$AP2143+5,$AQ2143+20))="",0,INDIRECT(ADDRESS(($AO2143-1)*3+$AP2143+5,$AQ2143+20))),IF(INDIRECT(ADDRESS(($AO2143-1)*3+$AP2143+5,$AQ2143+20))="",0,IF(COUNTIF(INDIRECT(ADDRESS(($AO2143-1)*36+($AP2143-1)*12+6,COLUMN())):INDIRECT(ADDRESS(($AO2143-1)*36+($AP2143-1)*12+$AQ2143+4,COLUMN())),INDIRECT(ADDRESS(($AO2143-1)*3+$AP2143+5,$AQ2143+20)))&gt;=1,0,INDIRECT(ADDRESS(($AO2143-1)*3+$AP2143+5,$AQ2143+20)))))</f>
        <v>0</v>
      </c>
      <c r="AU2143" s="304">
        <f ca="1">COUNTIF(INDIRECT("U"&amp;(ROW()+12*(($AO2143-1)*3+$AP2143)-ROW())/12+5):INDIRECT("AF"&amp;(ROW()+12*(($AO2143-1)*3+$AP2143)-ROW())/12+5),AT2143)</f>
        <v>0</v>
      </c>
      <c r="AV2143" s="304">
        <f ca="1">IF(AND(AR2143+AT2143&gt;0,AS2143+AU2143&gt;0),COUNTIF(AV$6:AV2142,"&gt;0")+1,0)</f>
        <v>0</v>
      </c>
    </row>
    <row r="2144" spans="41:48" x14ac:dyDescent="0.15">
      <c r="AO2144" s="304">
        <v>60</v>
      </c>
      <c r="AP2144" s="304">
        <v>2</v>
      </c>
      <c r="AQ2144" s="304">
        <v>3</v>
      </c>
      <c r="AR2144" s="306">
        <f ca="1">IF($AQ2144=1,IF(INDIRECT(ADDRESS(($AO2144-1)*3+$AP2144+5,$AQ2144+7))="",0,INDIRECT(ADDRESS(($AO2144-1)*3+$AP2144+5,$AQ2144+7))),IF(INDIRECT(ADDRESS(($AO2144-1)*3+$AP2144+5,$AQ2144+7))="",0,IF(COUNTIF(INDIRECT(ADDRESS(($AO2144-1)*36+($AP2144-1)*12+6,COLUMN())):INDIRECT(ADDRESS(($AO2144-1)*36+($AP2144-1)*12+$AQ2144+4,COLUMN())),INDIRECT(ADDRESS(($AO2144-1)*3+$AP2144+5,$AQ2144+7)))&gt;=1,0,INDIRECT(ADDRESS(($AO2144-1)*3+$AP2144+5,$AQ2144+7)))))</f>
        <v>0</v>
      </c>
      <c r="AS2144" s="304">
        <f ca="1">COUNTIF(INDIRECT("H"&amp;(ROW()+12*(($AO2144-1)*3+$AP2144)-ROW())/12+5):INDIRECT("S"&amp;(ROW()+12*(($AO2144-1)*3+$AP2144)-ROW())/12+5),AR2144)</f>
        <v>0</v>
      </c>
      <c r="AT2144" s="306">
        <f ca="1">IF($AQ2144=1,IF(INDIRECT(ADDRESS(($AO2144-1)*3+$AP2144+5,$AQ2144+20))="",0,INDIRECT(ADDRESS(($AO2144-1)*3+$AP2144+5,$AQ2144+20))),IF(INDIRECT(ADDRESS(($AO2144-1)*3+$AP2144+5,$AQ2144+20))="",0,IF(COUNTIF(INDIRECT(ADDRESS(($AO2144-1)*36+($AP2144-1)*12+6,COLUMN())):INDIRECT(ADDRESS(($AO2144-1)*36+($AP2144-1)*12+$AQ2144+4,COLUMN())),INDIRECT(ADDRESS(($AO2144-1)*3+$AP2144+5,$AQ2144+20)))&gt;=1,0,INDIRECT(ADDRESS(($AO2144-1)*3+$AP2144+5,$AQ2144+20)))))</f>
        <v>0</v>
      </c>
      <c r="AU2144" s="304">
        <f ca="1">COUNTIF(INDIRECT("U"&amp;(ROW()+12*(($AO2144-1)*3+$AP2144)-ROW())/12+5):INDIRECT("AF"&amp;(ROW()+12*(($AO2144-1)*3+$AP2144)-ROW())/12+5),AT2144)</f>
        <v>0</v>
      </c>
      <c r="AV2144" s="304">
        <f ca="1">IF(AND(AR2144+AT2144&gt;0,AS2144+AU2144&gt;0),COUNTIF(AV$6:AV2143,"&gt;0")+1,0)</f>
        <v>0</v>
      </c>
    </row>
    <row r="2145" spans="41:48" x14ac:dyDescent="0.15">
      <c r="AO2145" s="304">
        <v>60</v>
      </c>
      <c r="AP2145" s="304">
        <v>2</v>
      </c>
      <c r="AQ2145" s="304">
        <v>4</v>
      </c>
      <c r="AR2145" s="306">
        <f ca="1">IF($AQ2145=1,IF(INDIRECT(ADDRESS(($AO2145-1)*3+$AP2145+5,$AQ2145+7))="",0,INDIRECT(ADDRESS(($AO2145-1)*3+$AP2145+5,$AQ2145+7))),IF(INDIRECT(ADDRESS(($AO2145-1)*3+$AP2145+5,$AQ2145+7))="",0,IF(COUNTIF(INDIRECT(ADDRESS(($AO2145-1)*36+($AP2145-1)*12+6,COLUMN())):INDIRECT(ADDRESS(($AO2145-1)*36+($AP2145-1)*12+$AQ2145+4,COLUMN())),INDIRECT(ADDRESS(($AO2145-1)*3+$AP2145+5,$AQ2145+7)))&gt;=1,0,INDIRECT(ADDRESS(($AO2145-1)*3+$AP2145+5,$AQ2145+7)))))</f>
        <v>0</v>
      </c>
      <c r="AS2145" s="304">
        <f ca="1">COUNTIF(INDIRECT("H"&amp;(ROW()+12*(($AO2145-1)*3+$AP2145)-ROW())/12+5):INDIRECT("S"&amp;(ROW()+12*(($AO2145-1)*3+$AP2145)-ROW())/12+5),AR2145)</f>
        <v>0</v>
      </c>
      <c r="AT2145" s="306">
        <f ca="1">IF($AQ2145=1,IF(INDIRECT(ADDRESS(($AO2145-1)*3+$AP2145+5,$AQ2145+20))="",0,INDIRECT(ADDRESS(($AO2145-1)*3+$AP2145+5,$AQ2145+20))),IF(INDIRECT(ADDRESS(($AO2145-1)*3+$AP2145+5,$AQ2145+20))="",0,IF(COUNTIF(INDIRECT(ADDRESS(($AO2145-1)*36+($AP2145-1)*12+6,COLUMN())):INDIRECT(ADDRESS(($AO2145-1)*36+($AP2145-1)*12+$AQ2145+4,COLUMN())),INDIRECT(ADDRESS(($AO2145-1)*3+$AP2145+5,$AQ2145+20)))&gt;=1,0,INDIRECT(ADDRESS(($AO2145-1)*3+$AP2145+5,$AQ2145+20)))))</f>
        <v>0</v>
      </c>
      <c r="AU2145" s="304">
        <f ca="1">COUNTIF(INDIRECT("U"&amp;(ROW()+12*(($AO2145-1)*3+$AP2145)-ROW())/12+5):INDIRECT("AF"&amp;(ROW()+12*(($AO2145-1)*3+$AP2145)-ROW())/12+5),AT2145)</f>
        <v>0</v>
      </c>
      <c r="AV2145" s="304">
        <f ca="1">IF(AND(AR2145+AT2145&gt;0,AS2145+AU2145&gt;0),COUNTIF(AV$6:AV2144,"&gt;0")+1,0)</f>
        <v>0</v>
      </c>
    </row>
    <row r="2146" spans="41:48" x14ac:dyDescent="0.15">
      <c r="AO2146" s="304">
        <v>60</v>
      </c>
      <c r="AP2146" s="304">
        <v>2</v>
      </c>
      <c r="AQ2146" s="304">
        <v>5</v>
      </c>
      <c r="AR2146" s="306">
        <f ca="1">IF($AQ2146=1,IF(INDIRECT(ADDRESS(($AO2146-1)*3+$AP2146+5,$AQ2146+7))="",0,INDIRECT(ADDRESS(($AO2146-1)*3+$AP2146+5,$AQ2146+7))),IF(INDIRECT(ADDRESS(($AO2146-1)*3+$AP2146+5,$AQ2146+7))="",0,IF(COUNTIF(INDIRECT(ADDRESS(($AO2146-1)*36+($AP2146-1)*12+6,COLUMN())):INDIRECT(ADDRESS(($AO2146-1)*36+($AP2146-1)*12+$AQ2146+4,COLUMN())),INDIRECT(ADDRESS(($AO2146-1)*3+$AP2146+5,$AQ2146+7)))&gt;=1,0,INDIRECT(ADDRESS(($AO2146-1)*3+$AP2146+5,$AQ2146+7)))))</f>
        <v>0</v>
      </c>
      <c r="AS2146" s="304">
        <f ca="1">COUNTIF(INDIRECT("H"&amp;(ROW()+12*(($AO2146-1)*3+$AP2146)-ROW())/12+5):INDIRECT("S"&amp;(ROW()+12*(($AO2146-1)*3+$AP2146)-ROW())/12+5),AR2146)</f>
        <v>0</v>
      </c>
      <c r="AT2146" s="306">
        <f ca="1">IF($AQ2146=1,IF(INDIRECT(ADDRESS(($AO2146-1)*3+$AP2146+5,$AQ2146+20))="",0,INDIRECT(ADDRESS(($AO2146-1)*3+$AP2146+5,$AQ2146+20))),IF(INDIRECT(ADDRESS(($AO2146-1)*3+$AP2146+5,$AQ2146+20))="",0,IF(COUNTIF(INDIRECT(ADDRESS(($AO2146-1)*36+($AP2146-1)*12+6,COLUMN())):INDIRECT(ADDRESS(($AO2146-1)*36+($AP2146-1)*12+$AQ2146+4,COLUMN())),INDIRECT(ADDRESS(($AO2146-1)*3+$AP2146+5,$AQ2146+20)))&gt;=1,0,INDIRECT(ADDRESS(($AO2146-1)*3+$AP2146+5,$AQ2146+20)))))</f>
        <v>0</v>
      </c>
      <c r="AU2146" s="304">
        <f ca="1">COUNTIF(INDIRECT("U"&amp;(ROW()+12*(($AO2146-1)*3+$AP2146)-ROW())/12+5):INDIRECT("AF"&amp;(ROW()+12*(($AO2146-1)*3+$AP2146)-ROW())/12+5),AT2146)</f>
        <v>0</v>
      </c>
      <c r="AV2146" s="304">
        <f ca="1">IF(AND(AR2146+AT2146&gt;0,AS2146+AU2146&gt;0),COUNTIF(AV$6:AV2145,"&gt;0")+1,0)</f>
        <v>0</v>
      </c>
    </row>
    <row r="2147" spans="41:48" x14ac:dyDescent="0.15">
      <c r="AO2147" s="304">
        <v>60</v>
      </c>
      <c r="AP2147" s="304">
        <v>2</v>
      </c>
      <c r="AQ2147" s="304">
        <v>6</v>
      </c>
      <c r="AR2147" s="306">
        <f ca="1">IF($AQ2147=1,IF(INDIRECT(ADDRESS(($AO2147-1)*3+$AP2147+5,$AQ2147+7))="",0,INDIRECT(ADDRESS(($AO2147-1)*3+$AP2147+5,$AQ2147+7))),IF(INDIRECT(ADDRESS(($AO2147-1)*3+$AP2147+5,$AQ2147+7))="",0,IF(COUNTIF(INDIRECT(ADDRESS(($AO2147-1)*36+($AP2147-1)*12+6,COLUMN())):INDIRECT(ADDRESS(($AO2147-1)*36+($AP2147-1)*12+$AQ2147+4,COLUMN())),INDIRECT(ADDRESS(($AO2147-1)*3+$AP2147+5,$AQ2147+7)))&gt;=1,0,INDIRECT(ADDRESS(($AO2147-1)*3+$AP2147+5,$AQ2147+7)))))</f>
        <v>0</v>
      </c>
      <c r="AS2147" s="304">
        <f ca="1">COUNTIF(INDIRECT("H"&amp;(ROW()+12*(($AO2147-1)*3+$AP2147)-ROW())/12+5):INDIRECT("S"&amp;(ROW()+12*(($AO2147-1)*3+$AP2147)-ROW())/12+5),AR2147)</f>
        <v>0</v>
      </c>
      <c r="AT2147" s="306">
        <f ca="1">IF($AQ2147=1,IF(INDIRECT(ADDRESS(($AO2147-1)*3+$AP2147+5,$AQ2147+20))="",0,INDIRECT(ADDRESS(($AO2147-1)*3+$AP2147+5,$AQ2147+20))),IF(INDIRECT(ADDRESS(($AO2147-1)*3+$AP2147+5,$AQ2147+20))="",0,IF(COUNTIF(INDIRECT(ADDRESS(($AO2147-1)*36+($AP2147-1)*12+6,COLUMN())):INDIRECT(ADDRESS(($AO2147-1)*36+($AP2147-1)*12+$AQ2147+4,COLUMN())),INDIRECT(ADDRESS(($AO2147-1)*3+$AP2147+5,$AQ2147+20)))&gt;=1,0,INDIRECT(ADDRESS(($AO2147-1)*3+$AP2147+5,$AQ2147+20)))))</f>
        <v>0</v>
      </c>
      <c r="AU2147" s="304">
        <f ca="1">COUNTIF(INDIRECT("U"&amp;(ROW()+12*(($AO2147-1)*3+$AP2147)-ROW())/12+5):INDIRECT("AF"&amp;(ROW()+12*(($AO2147-1)*3+$AP2147)-ROW())/12+5),AT2147)</f>
        <v>0</v>
      </c>
      <c r="AV2147" s="304">
        <f ca="1">IF(AND(AR2147+AT2147&gt;0,AS2147+AU2147&gt;0),COUNTIF(AV$6:AV2146,"&gt;0")+1,0)</f>
        <v>0</v>
      </c>
    </row>
    <row r="2148" spans="41:48" x14ac:dyDescent="0.15">
      <c r="AO2148" s="304">
        <v>60</v>
      </c>
      <c r="AP2148" s="304">
        <v>2</v>
      </c>
      <c r="AQ2148" s="304">
        <v>7</v>
      </c>
      <c r="AR2148" s="306">
        <f ca="1">IF($AQ2148=1,IF(INDIRECT(ADDRESS(($AO2148-1)*3+$AP2148+5,$AQ2148+7))="",0,INDIRECT(ADDRESS(($AO2148-1)*3+$AP2148+5,$AQ2148+7))),IF(INDIRECT(ADDRESS(($AO2148-1)*3+$AP2148+5,$AQ2148+7))="",0,IF(COUNTIF(INDIRECT(ADDRESS(($AO2148-1)*36+($AP2148-1)*12+6,COLUMN())):INDIRECT(ADDRESS(($AO2148-1)*36+($AP2148-1)*12+$AQ2148+4,COLUMN())),INDIRECT(ADDRESS(($AO2148-1)*3+$AP2148+5,$AQ2148+7)))&gt;=1,0,INDIRECT(ADDRESS(($AO2148-1)*3+$AP2148+5,$AQ2148+7)))))</f>
        <v>0</v>
      </c>
      <c r="AS2148" s="304">
        <f ca="1">COUNTIF(INDIRECT("H"&amp;(ROW()+12*(($AO2148-1)*3+$AP2148)-ROW())/12+5):INDIRECT("S"&amp;(ROW()+12*(($AO2148-1)*3+$AP2148)-ROW())/12+5),AR2148)</f>
        <v>0</v>
      </c>
      <c r="AT2148" s="306">
        <f ca="1">IF($AQ2148=1,IF(INDIRECT(ADDRESS(($AO2148-1)*3+$AP2148+5,$AQ2148+20))="",0,INDIRECT(ADDRESS(($AO2148-1)*3+$AP2148+5,$AQ2148+20))),IF(INDIRECT(ADDRESS(($AO2148-1)*3+$AP2148+5,$AQ2148+20))="",0,IF(COUNTIF(INDIRECT(ADDRESS(($AO2148-1)*36+($AP2148-1)*12+6,COLUMN())):INDIRECT(ADDRESS(($AO2148-1)*36+($AP2148-1)*12+$AQ2148+4,COLUMN())),INDIRECT(ADDRESS(($AO2148-1)*3+$AP2148+5,$AQ2148+20)))&gt;=1,0,INDIRECT(ADDRESS(($AO2148-1)*3+$AP2148+5,$AQ2148+20)))))</f>
        <v>0</v>
      </c>
      <c r="AU2148" s="304">
        <f ca="1">COUNTIF(INDIRECT("U"&amp;(ROW()+12*(($AO2148-1)*3+$AP2148)-ROW())/12+5):INDIRECT("AF"&amp;(ROW()+12*(($AO2148-1)*3+$AP2148)-ROW())/12+5),AT2148)</f>
        <v>0</v>
      </c>
      <c r="AV2148" s="304">
        <f ca="1">IF(AND(AR2148+AT2148&gt;0,AS2148+AU2148&gt;0),COUNTIF(AV$6:AV2147,"&gt;0")+1,0)</f>
        <v>0</v>
      </c>
    </row>
    <row r="2149" spans="41:48" x14ac:dyDescent="0.15">
      <c r="AO2149" s="304">
        <v>60</v>
      </c>
      <c r="AP2149" s="304">
        <v>2</v>
      </c>
      <c r="AQ2149" s="304">
        <v>8</v>
      </c>
      <c r="AR2149" s="306">
        <f ca="1">IF($AQ2149=1,IF(INDIRECT(ADDRESS(($AO2149-1)*3+$AP2149+5,$AQ2149+7))="",0,INDIRECT(ADDRESS(($AO2149-1)*3+$AP2149+5,$AQ2149+7))),IF(INDIRECT(ADDRESS(($AO2149-1)*3+$AP2149+5,$AQ2149+7))="",0,IF(COUNTIF(INDIRECT(ADDRESS(($AO2149-1)*36+($AP2149-1)*12+6,COLUMN())):INDIRECT(ADDRESS(($AO2149-1)*36+($AP2149-1)*12+$AQ2149+4,COLUMN())),INDIRECT(ADDRESS(($AO2149-1)*3+$AP2149+5,$AQ2149+7)))&gt;=1,0,INDIRECT(ADDRESS(($AO2149-1)*3+$AP2149+5,$AQ2149+7)))))</f>
        <v>0</v>
      </c>
      <c r="AS2149" s="304">
        <f ca="1">COUNTIF(INDIRECT("H"&amp;(ROW()+12*(($AO2149-1)*3+$AP2149)-ROW())/12+5):INDIRECT("S"&amp;(ROW()+12*(($AO2149-1)*3+$AP2149)-ROW())/12+5),AR2149)</f>
        <v>0</v>
      </c>
      <c r="AT2149" s="306">
        <f ca="1">IF($AQ2149=1,IF(INDIRECT(ADDRESS(($AO2149-1)*3+$AP2149+5,$AQ2149+20))="",0,INDIRECT(ADDRESS(($AO2149-1)*3+$AP2149+5,$AQ2149+20))),IF(INDIRECT(ADDRESS(($AO2149-1)*3+$AP2149+5,$AQ2149+20))="",0,IF(COUNTIF(INDIRECT(ADDRESS(($AO2149-1)*36+($AP2149-1)*12+6,COLUMN())):INDIRECT(ADDRESS(($AO2149-1)*36+($AP2149-1)*12+$AQ2149+4,COLUMN())),INDIRECT(ADDRESS(($AO2149-1)*3+$AP2149+5,$AQ2149+20)))&gt;=1,0,INDIRECT(ADDRESS(($AO2149-1)*3+$AP2149+5,$AQ2149+20)))))</f>
        <v>0</v>
      </c>
      <c r="AU2149" s="304">
        <f ca="1">COUNTIF(INDIRECT("U"&amp;(ROW()+12*(($AO2149-1)*3+$AP2149)-ROW())/12+5):INDIRECT("AF"&amp;(ROW()+12*(($AO2149-1)*3+$AP2149)-ROW())/12+5),AT2149)</f>
        <v>0</v>
      </c>
      <c r="AV2149" s="304">
        <f ca="1">IF(AND(AR2149+AT2149&gt;0,AS2149+AU2149&gt;0),COUNTIF(AV$6:AV2148,"&gt;0")+1,0)</f>
        <v>0</v>
      </c>
    </row>
    <row r="2150" spans="41:48" x14ac:dyDescent="0.15">
      <c r="AO2150" s="304">
        <v>60</v>
      </c>
      <c r="AP2150" s="304">
        <v>2</v>
      </c>
      <c r="AQ2150" s="304">
        <v>9</v>
      </c>
      <c r="AR2150" s="306">
        <f ca="1">IF($AQ2150=1,IF(INDIRECT(ADDRESS(($AO2150-1)*3+$AP2150+5,$AQ2150+7))="",0,INDIRECT(ADDRESS(($AO2150-1)*3+$AP2150+5,$AQ2150+7))),IF(INDIRECT(ADDRESS(($AO2150-1)*3+$AP2150+5,$AQ2150+7))="",0,IF(COUNTIF(INDIRECT(ADDRESS(($AO2150-1)*36+($AP2150-1)*12+6,COLUMN())):INDIRECT(ADDRESS(($AO2150-1)*36+($AP2150-1)*12+$AQ2150+4,COLUMN())),INDIRECT(ADDRESS(($AO2150-1)*3+$AP2150+5,$AQ2150+7)))&gt;=1,0,INDIRECT(ADDRESS(($AO2150-1)*3+$AP2150+5,$AQ2150+7)))))</f>
        <v>0</v>
      </c>
      <c r="AS2150" s="304">
        <f ca="1">COUNTIF(INDIRECT("H"&amp;(ROW()+12*(($AO2150-1)*3+$AP2150)-ROW())/12+5):INDIRECT("S"&amp;(ROW()+12*(($AO2150-1)*3+$AP2150)-ROW())/12+5),AR2150)</f>
        <v>0</v>
      </c>
      <c r="AT2150" s="306">
        <f ca="1">IF($AQ2150=1,IF(INDIRECT(ADDRESS(($AO2150-1)*3+$AP2150+5,$AQ2150+20))="",0,INDIRECT(ADDRESS(($AO2150-1)*3+$AP2150+5,$AQ2150+20))),IF(INDIRECT(ADDRESS(($AO2150-1)*3+$AP2150+5,$AQ2150+20))="",0,IF(COUNTIF(INDIRECT(ADDRESS(($AO2150-1)*36+($AP2150-1)*12+6,COLUMN())):INDIRECT(ADDRESS(($AO2150-1)*36+($AP2150-1)*12+$AQ2150+4,COLUMN())),INDIRECT(ADDRESS(($AO2150-1)*3+$AP2150+5,$AQ2150+20)))&gt;=1,0,INDIRECT(ADDRESS(($AO2150-1)*3+$AP2150+5,$AQ2150+20)))))</f>
        <v>0</v>
      </c>
      <c r="AU2150" s="304">
        <f ca="1">COUNTIF(INDIRECT("U"&amp;(ROW()+12*(($AO2150-1)*3+$AP2150)-ROW())/12+5):INDIRECT("AF"&amp;(ROW()+12*(($AO2150-1)*3+$AP2150)-ROW())/12+5),AT2150)</f>
        <v>0</v>
      </c>
      <c r="AV2150" s="304">
        <f ca="1">IF(AND(AR2150+AT2150&gt;0,AS2150+AU2150&gt;0),COUNTIF(AV$6:AV2149,"&gt;0")+1,0)</f>
        <v>0</v>
      </c>
    </row>
    <row r="2151" spans="41:48" x14ac:dyDescent="0.15">
      <c r="AO2151" s="304">
        <v>60</v>
      </c>
      <c r="AP2151" s="304">
        <v>2</v>
      </c>
      <c r="AQ2151" s="304">
        <v>10</v>
      </c>
      <c r="AR2151" s="306">
        <f ca="1">IF($AQ2151=1,IF(INDIRECT(ADDRESS(($AO2151-1)*3+$AP2151+5,$AQ2151+7))="",0,INDIRECT(ADDRESS(($AO2151-1)*3+$AP2151+5,$AQ2151+7))),IF(INDIRECT(ADDRESS(($AO2151-1)*3+$AP2151+5,$AQ2151+7))="",0,IF(COUNTIF(INDIRECT(ADDRESS(($AO2151-1)*36+($AP2151-1)*12+6,COLUMN())):INDIRECT(ADDRESS(($AO2151-1)*36+($AP2151-1)*12+$AQ2151+4,COLUMN())),INDIRECT(ADDRESS(($AO2151-1)*3+$AP2151+5,$AQ2151+7)))&gt;=1,0,INDIRECT(ADDRESS(($AO2151-1)*3+$AP2151+5,$AQ2151+7)))))</f>
        <v>0</v>
      </c>
      <c r="AS2151" s="304">
        <f ca="1">COUNTIF(INDIRECT("H"&amp;(ROW()+12*(($AO2151-1)*3+$AP2151)-ROW())/12+5):INDIRECT("S"&amp;(ROW()+12*(($AO2151-1)*3+$AP2151)-ROW())/12+5),AR2151)</f>
        <v>0</v>
      </c>
      <c r="AT2151" s="306">
        <f ca="1">IF($AQ2151=1,IF(INDIRECT(ADDRESS(($AO2151-1)*3+$AP2151+5,$AQ2151+20))="",0,INDIRECT(ADDRESS(($AO2151-1)*3+$AP2151+5,$AQ2151+20))),IF(INDIRECT(ADDRESS(($AO2151-1)*3+$AP2151+5,$AQ2151+20))="",0,IF(COUNTIF(INDIRECT(ADDRESS(($AO2151-1)*36+($AP2151-1)*12+6,COLUMN())):INDIRECT(ADDRESS(($AO2151-1)*36+($AP2151-1)*12+$AQ2151+4,COLUMN())),INDIRECT(ADDRESS(($AO2151-1)*3+$AP2151+5,$AQ2151+20)))&gt;=1,0,INDIRECT(ADDRESS(($AO2151-1)*3+$AP2151+5,$AQ2151+20)))))</f>
        <v>0</v>
      </c>
      <c r="AU2151" s="304">
        <f ca="1">COUNTIF(INDIRECT("U"&amp;(ROW()+12*(($AO2151-1)*3+$AP2151)-ROW())/12+5):INDIRECT("AF"&amp;(ROW()+12*(($AO2151-1)*3+$AP2151)-ROW())/12+5),AT2151)</f>
        <v>0</v>
      </c>
      <c r="AV2151" s="304">
        <f ca="1">IF(AND(AR2151+AT2151&gt;0,AS2151+AU2151&gt;0),COUNTIF(AV$6:AV2150,"&gt;0")+1,0)</f>
        <v>0</v>
      </c>
    </row>
    <row r="2152" spans="41:48" x14ac:dyDescent="0.15">
      <c r="AO2152" s="304">
        <v>60</v>
      </c>
      <c r="AP2152" s="304">
        <v>2</v>
      </c>
      <c r="AQ2152" s="304">
        <v>11</v>
      </c>
      <c r="AR2152" s="306">
        <f ca="1">IF($AQ2152=1,IF(INDIRECT(ADDRESS(($AO2152-1)*3+$AP2152+5,$AQ2152+7))="",0,INDIRECT(ADDRESS(($AO2152-1)*3+$AP2152+5,$AQ2152+7))),IF(INDIRECT(ADDRESS(($AO2152-1)*3+$AP2152+5,$AQ2152+7))="",0,IF(COUNTIF(INDIRECT(ADDRESS(($AO2152-1)*36+($AP2152-1)*12+6,COLUMN())):INDIRECT(ADDRESS(($AO2152-1)*36+($AP2152-1)*12+$AQ2152+4,COLUMN())),INDIRECT(ADDRESS(($AO2152-1)*3+$AP2152+5,$AQ2152+7)))&gt;=1,0,INDIRECT(ADDRESS(($AO2152-1)*3+$AP2152+5,$AQ2152+7)))))</f>
        <v>0</v>
      </c>
      <c r="AS2152" s="304">
        <f ca="1">COUNTIF(INDIRECT("H"&amp;(ROW()+12*(($AO2152-1)*3+$AP2152)-ROW())/12+5):INDIRECT("S"&amp;(ROW()+12*(($AO2152-1)*3+$AP2152)-ROW())/12+5),AR2152)</f>
        <v>0</v>
      </c>
      <c r="AT2152" s="306">
        <f ca="1">IF($AQ2152=1,IF(INDIRECT(ADDRESS(($AO2152-1)*3+$AP2152+5,$AQ2152+20))="",0,INDIRECT(ADDRESS(($AO2152-1)*3+$AP2152+5,$AQ2152+20))),IF(INDIRECT(ADDRESS(($AO2152-1)*3+$AP2152+5,$AQ2152+20))="",0,IF(COUNTIF(INDIRECT(ADDRESS(($AO2152-1)*36+($AP2152-1)*12+6,COLUMN())):INDIRECT(ADDRESS(($AO2152-1)*36+($AP2152-1)*12+$AQ2152+4,COLUMN())),INDIRECT(ADDRESS(($AO2152-1)*3+$AP2152+5,$AQ2152+20)))&gt;=1,0,INDIRECT(ADDRESS(($AO2152-1)*3+$AP2152+5,$AQ2152+20)))))</f>
        <v>0</v>
      </c>
      <c r="AU2152" s="304">
        <f ca="1">COUNTIF(INDIRECT("U"&amp;(ROW()+12*(($AO2152-1)*3+$AP2152)-ROW())/12+5):INDIRECT("AF"&amp;(ROW()+12*(($AO2152-1)*3+$AP2152)-ROW())/12+5),AT2152)</f>
        <v>0</v>
      </c>
      <c r="AV2152" s="304">
        <f ca="1">IF(AND(AR2152+AT2152&gt;0,AS2152+AU2152&gt;0),COUNTIF(AV$6:AV2151,"&gt;0")+1,0)</f>
        <v>0</v>
      </c>
    </row>
    <row r="2153" spans="41:48" x14ac:dyDescent="0.15">
      <c r="AO2153" s="304">
        <v>60</v>
      </c>
      <c r="AP2153" s="304">
        <v>2</v>
      </c>
      <c r="AQ2153" s="304">
        <v>12</v>
      </c>
      <c r="AR2153" s="306">
        <f ca="1">IF($AQ2153=1,IF(INDIRECT(ADDRESS(($AO2153-1)*3+$AP2153+5,$AQ2153+7))="",0,INDIRECT(ADDRESS(($AO2153-1)*3+$AP2153+5,$AQ2153+7))),IF(INDIRECT(ADDRESS(($AO2153-1)*3+$AP2153+5,$AQ2153+7))="",0,IF(COUNTIF(INDIRECT(ADDRESS(($AO2153-1)*36+($AP2153-1)*12+6,COLUMN())):INDIRECT(ADDRESS(($AO2153-1)*36+($AP2153-1)*12+$AQ2153+4,COLUMN())),INDIRECT(ADDRESS(($AO2153-1)*3+$AP2153+5,$AQ2153+7)))&gt;=1,0,INDIRECT(ADDRESS(($AO2153-1)*3+$AP2153+5,$AQ2153+7)))))</f>
        <v>0</v>
      </c>
      <c r="AS2153" s="304">
        <f ca="1">COUNTIF(INDIRECT("H"&amp;(ROW()+12*(($AO2153-1)*3+$AP2153)-ROW())/12+5):INDIRECT("S"&amp;(ROW()+12*(($AO2153-1)*3+$AP2153)-ROW())/12+5),AR2153)</f>
        <v>0</v>
      </c>
      <c r="AT2153" s="306">
        <f ca="1">IF($AQ2153=1,IF(INDIRECT(ADDRESS(($AO2153-1)*3+$AP2153+5,$AQ2153+20))="",0,INDIRECT(ADDRESS(($AO2153-1)*3+$AP2153+5,$AQ2153+20))),IF(INDIRECT(ADDRESS(($AO2153-1)*3+$AP2153+5,$AQ2153+20))="",0,IF(COUNTIF(INDIRECT(ADDRESS(($AO2153-1)*36+($AP2153-1)*12+6,COLUMN())):INDIRECT(ADDRESS(($AO2153-1)*36+($AP2153-1)*12+$AQ2153+4,COLUMN())),INDIRECT(ADDRESS(($AO2153-1)*3+$AP2153+5,$AQ2153+20)))&gt;=1,0,INDIRECT(ADDRESS(($AO2153-1)*3+$AP2153+5,$AQ2153+20)))))</f>
        <v>0</v>
      </c>
      <c r="AU2153" s="304">
        <f ca="1">COUNTIF(INDIRECT("U"&amp;(ROW()+12*(($AO2153-1)*3+$AP2153)-ROW())/12+5):INDIRECT("AF"&amp;(ROW()+12*(($AO2153-1)*3+$AP2153)-ROW())/12+5),AT2153)</f>
        <v>0</v>
      </c>
      <c r="AV2153" s="304">
        <f ca="1">IF(AND(AR2153+AT2153&gt;0,AS2153+AU2153&gt;0),COUNTIF(AV$6:AV2152,"&gt;0")+1,0)</f>
        <v>0</v>
      </c>
    </row>
    <row r="2154" spans="41:48" x14ac:dyDescent="0.15">
      <c r="AO2154" s="304">
        <v>60</v>
      </c>
      <c r="AP2154" s="304">
        <v>3</v>
      </c>
      <c r="AQ2154" s="304">
        <v>1</v>
      </c>
      <c r="AR2154" s="306">
        <f ca="1">IF($AQ2154=1,IF(INDIRECT(ADDRESS(($AO2154-1)*3+$AP2154+5,$AQ2154+7))="",0,INDIRECT(ADDRESS(($AO2154-1)*3+$AP2154+5,$AQ2154+7))),IF(INDIRECT(ADDRESS(($AO2154-1)*3+$AP2154+5,$AQ2154+7))="",0,IF(COUNTIF(INDIRECT(ADDRESS(($AO2154-1)*36+($AP2154-1)*12+6,COLUMN())):INDIRECT(ADDRESS(($AO2154-1)*36+($AP2154-1)*12+$AQ2154+4,COLUMN())),INDIRECT(ADDRESS(($AO2154-1)*3+$AP2154+5,$AQ2154+7)))&gt;=1,0,INDIRECT(ADDRESS(($AO2154-1)*3+$AP2154+5,$AQ2154+7)))))</f>
        <v>0</v>
      </c>
      <c r="AS2154" s="304">
        <f ca="1">COUNTIF(INDIRECT("H"&amp;(ROW()+12*(($AO2154-1)*3+$AP2154)-ROW())/12+5):INDIRECT("S"&amp;(ROW()+12*(($AO2154-1)*3+$AP2154)-ROW())/12+5),AR2154)</f>
        <v>0</v>
      </c>
      <c r="AT2154" s="306">
        <f ca="1">IF($AQ2154=1,IF(INDIRECT(ADDRESS(($AO2154-1)*3+$AP2154+5,$AQ2154+20))="",0,INDIRECT(ADDRESS(($AO2154-1)*3+$AP2154+5,$AQ2154+20))),IF(INDIRECT(ADDRESS(($AO2154-1)*3+$AP2154+5,$AQ2154+20))="",0,IF(COUNTIF(INDIRECT(ADDRESS(($AO2154-1)*36+($AP2154-1)*12+6,COLUMN())):INDIRECT(ADDRESS(($AO2154-1)*36+($AP2154-1)*12+$AQ2154+4,COLUMN())),INDIRECT(ADDRESS(($AO2154-1)*3+$AP2154+5,$AQ2154+20)))&gt;=1,0,INDIRECT(ADDRESS(($AO2154-1)*3+$AP2154+5,$AQ2154+20)))))</f>
        <v>0</v>
      </c>
      <c r="AU2154" s="304">
        <f ca="1">COUNTIF(INDIRECT("U"&amp;(ROW()+12*(($AO2154-1)*3+$AP2154)-ROW())/12+5):INDIRECT("AF"&amp;(ROW()+12*(($AO2154-1)*3+$AP2154)-ROW())/12+5),AT2154)</f>
        <v>0</v>
      </c>
      <c r="AV2154" s="304">
        <f ca="1">IF(AND(AR2154+AT2154&gt;0,AS2154+AU2154&gt;0),COUNTIF(AV$6:AV2153,"&gt;0")+1,0)</f>
        <v>0</v>
      </c>
    </row>
    <row r="2155" spans="41:48" x14ac:dyDescent="0.15">
      <c r="AO2155" s="304">
        <v>60</v>
      </c>
      <c r="AP2155" s="304">
        <v>3</v>
      </c>
      <c r="AQ2155" s="304">
        <v>2</v>
      </c>
      <c r="AR2155" s="306">
        <f ca="1">IF($AQ2155=1,IF(INDIRECT(ADDRESS(($AO2155-1)*3+$AP2155+5,$AQ2155+7))="",0,INDIRECT(ADDRESS(($AO2155-1)*3+$AP2155+5,$AQ2155+7))),IF(INDIRECT(ADDRESS(($AO2155-1)*3+$AP2155+5,$AQ2155+7))="",0,IF(COUNTIF(INDIRECT(ADDRESS(($AO2155-1)*36+($AP2155-1)*12+6,COLUMN())):INDIRECT(ADDRESS(($AO2155-1)*36+($AP2155-1)*12+$AQ2155+4,COLUMN())),INDIRECT(ADDRESS(($AO2155-1)*3+$AP2155+5,$AQ2155+7)))&gt;=1,0,INDIRECT(ADDRESS(($AO2155-1)*3+$AP2155+5,$AQ2155+7)))))</f>
        <v>0</v>
      </c>
      <c r="AS2155" s="304">
        <f ca="1">COUNTIF(INDIRECT("H"&amp;(ROW()+12*(($AO2155-1)*3+$AP2155)-ROW())/12+5):INDIRECT("S"&amp;(ROW()+12*(($AO2155-1)*3+$AP2155)-ROW())/12+5),AR2155)</f>
        <v>0</v>
      </c>
      <c r="AT2155" s="306">
        <f ca="1">IF($AQ2155=1,IF(INDIRECT(ADDRESS(($AO2155-1)*3+$AP2155+5,$AQ2155+20))="",0,INDIRECT(ADDRESS(($AO2155-1)*3+$AP2155+5,$AQ2155+20))),IF(INDIRECT(ADDRESS(($AO2155-1)*3+$AP2155+5,$AQ2155+20))="",0,IF(COUNTIF(INDIRECT(ADDRESS(($AO2155-1)*36+($AP2155-1)*12+6,COLUMN())):INDIRECT(ADDRESS(($AO2155-1)*36+($AP2155-1)*12+$AQ2155+4,COLUMN())),INDIRECT(ADDRESS(($AO2155-1)*3+$AP2155+5,$AQ2155+20)))&gt;=1,0,INDIRECT(ADDRESS(($AO2155-1)*3+$AP2155+5,$AQ2155+20)))))</f>
        <v>0</v>
      </c>
      <c r="AU2155" s="304">
        <f ca="1">COUNTIF(INDIRECT("U"&amp;(ROW()+12*(($AO2155-1)*3+$AP2155)-ROW())/12+5):INDIRECT("AF"&amp;(ROW()+12*(($AO2155-1)*3+$AP2155)-ROW())/12+5),AT2155)</f>
        <v>0</v>
      </c>
      <c r="AV2155" s="304">
        <f ca="1">IF(AND(AR2155+AT2155&gt;0,AS2155+AU2155&gt;0),COUNTIF(AV$6:AV2154,"&gt;0")+1,0)</f>
        <v>0</v>
      </c>
    </row>
    <row r="2156" spans="41:48" x14ac:dyDescent="0.15">
      <c r="AO2156" s="304">
        <v>60</v>
      </c>
      <c r="AP2156" s="304">
        <v>3</v>
      </c>
      <c r="AQ2156" s="304">
        <v>3</v>
      </c>
      <c r="AR2156" s="306">
        <f ca="1">IF($AQ2156=1,IF(INDIRECT(ADDRESS(($AO2156-1)*3+$AP2156+5,$AQ2156+7))="",0,INDIRECT(ADDRESS(($AO2156-1)*3+$AP2156+5,$AQ2156+7))),IF(INDIRECT(ADDRESS(($AO2156-1)*3+$AP2156+5,$AQ2156+7))="",0,IF(COUNTIF(INDIRECT(ADDRESS(($AO2156-1)*36+($AP2156-1)*12+6,COLUMN())):INDIRECT(ADDRESS(($AO2156-1)*36+($AP2156-1)*12+$AQ2156+4,COLUMN())),INDIRECT(ADDRESS(($AO2156-1)*3+$AP2156+5,$AQ2156+7)))&gt;=1,0,INDIRECT(ADDRESS(($AO2156-1)*3+$AP2156+5,$AQ2156+7)))))</f>
        <v>0</v>
      </c>
      <c r="AS2156" s="304">
        <f ca="1">COUNTIF(INDIRECT("H"&amp;(ROW()+12*(($AO2156-1)*3+$AP2156)-ROW())/12+5):INDIRECT("S"&amp;(ROW()+12*(($AO2156-1)*3+$AP2156)-ROW())/12+5),AR2156)</f>
        <v>0</v>
      </c>
      <c r="AT2156" s="306">
        <f ca="1">IF($AQ2156=1,IF(INDIRECT(ADDRESS(($AO2156-1)*3+$AP2156+5,$AQ2156+20))="",0,INDIRECT(ADDRESS(($AO2156-1)*3+$AP2156+5,$AQ2156+20))),IF(INDIRECT(ADDRESS(($AO2156-1)*3+$AP2156+5,$AQ2156+20))="",0,IF(COUNTIF(INDIRECT(ADDRESS(($AO2156-1)*36+($AP2156-1)*12+6,COLUMN())):INDIRECT(ADDRESS(($AO2156-1)*36+($AP2156-1)*12+$AQ2156+4,COLUMN())),INDIRECT(ADDRESS(($AO2156-1)*3+$AP2156+5,$AQ2156+20)))&gt;=1,0,INDIRECT(ADDRESS(($AO2156-1)*3+$AP2156+5,$AQ2156+20)))))</f>
        <v>0</v>
      </c>
      <c r="AU2156" s="304">
        <f ca="1">COUNTIF(INDIRECT("U"&amp;(ROW()+12*(($AO2156-1)*3+$AP2156)-ROW())/12+5):INDIRECT("AF"&amp;(ROW()+12*(($AO2156-1)*3+$AP2156)-ROW())/12+5),AT2156)</f>
        <v>0</v>
      </c>
      <c r="AV2156" s="304">
        <f ca="1">IF(AND(AR2156+AT2156&gt;0,AS2156+AU2156&gt;0),COUNTIF(AV$6:AV2155,"&gt;0")+1,0)</f>
        <v>0</v>
      </c>
    </row>
    <row r="2157" spans="41:48" x14ac:dyDescent="0.15">
      <c r="AO2157" s="304">
        <v>60</v>
      </c>
      <c r="AP2157" s="304">
        <v>3</v>
      </c>
      <c r="AQ2157" s="304">
        <v>4</v>
      </c>
      <c r="AR2157" s="306">
        <f ca="1">IF($AQ2157=1,IF(INDIRECT(ADDRESS(($AO2157-1)*3+$AP2157+5,$AQ2157+7))="",0,INDIRECT(ADDRESS(($AO2157-1)*3+$AP2157+5,$AQ2157+7))),IF(INDIRECT(ADDRESS(($AO2157-1)*3+$AP2157+5,$AQ2157+7))="",0,IF(COUNTIF(INDIRECT(ADDRESS(($AO2157-1)*36+($AP2157-1)*12+6,COLUMN())):INDIRECT(ADDRESS(($AO2157-1)*36+($AP2157-1)*12+$AQ2157+4,COLUMN())),INDIRECT(ADDRESS(($AO2157-1)*3+$AP2157+5,$AQ2157+7)))&gt;=1,0,INDIRECT(ADDRESS(($AO2157-1)*3+$AP2157+5,$AQ2157+7)))))</f>
        <v>0</v>
      </c>
      <c r="AS2157" s="304">
        <f ca="1">COUNTIF(INDIRECT("H"&amp;(ROW()+12*(($AO2157-1)*3+$AP2157)-ROW())/12+5):INDIRECT("S"&amp;(ROW()+12*(($AO2157-1)*3+$AP2157)-ROW())/12+5),AR2157)</f>
        <v>0</v>
      </c>
      <c r="AT2157" s="306">
        <f ca="1">IF($AQ2157=1,IF(INDIRECT(ADDRESS(($AO2157-1)*3+$AP2157+5,$AQ2157+20))="",0,INDIRECT(ADDRESS(($AO2157-1)*3+$AP2157+5,$AQ2157+20))),IF(INDIRECT(ADDRESS(($AO2157-1)*3+$AP2157+5,$AQ2157+20))="",0,IF(COUNTIF(INDIRECT(ADDRESS(($AO2157-1)*36+($AP2157-1)*12+6,COLUMN())):INDIRECT(ADDRESS(($AO2157-1)*36+($AP2157-1)*12+$AQ2157+4,COLUMN())),INDIRECT(ADDRESS(($AO2157-1)*3+$AP2157+5,$AQ2157+20)))&gt;=1,0,INDIRECT(ADDRESS(($AO2157-1)*3+$AP2157+5,$AQ2157+20)))))</f>
        <v>0</v>
      </c>
      <c r="AU2157" s="304">
        <f ca="1">COUNTIF(INDIRECT("U"&amp;(ROW()+12*(($AO2157-1)*3+$AP2157)-ROW())/12+5):INDIRECT("AF"&amp;(ROW()+12*(($AO2157-1)*3+$AP2157)-ROW())/12+5),AT2157)</f>
        <v>0</v>
      </c>
      <c r="AV2157" s="304">
        <f ca="1">IF(AND(AR2157+AT2157&gt;0,AS2157+AU2157&gt;0),COUNTIF(AV$6:AV2156,"&gt;0")+1,0)</f>
        <v>0</v>
      </c>
    </row>
    <row r="2158" spans="41:48" x14ac:dyDescent="0.15">
      <c r="AO2158" s="304">
        <v>60</v>
      </c>
      <c r="AP2158" s="304">
        <v>3</v>
      </c>
      <c r="AQ2158" s="304">
        <v>5</v>
      </c>
      <c r="AR2158" s="306">
        <f ca="1">IF($AQ2158=1,IF(INDIRECT(ADDRESS(($AO2158-1)*3+$AP2158+5,$AQ2158+7))="",0,INDIRECT(ADDRESS(($AO2158-1)*3+$AP2158+5,$AQ2158+7))),IF(INDIRECT(ADDRESS(($AO2158-1)*3+$AP2158+5,$AQ2158+7))="",0,IF(COUNTIF(INDIRECT(ADDRESS(($AO2158-1)*36+($AP2158-1)*12+6,COLUMN())):INDIRECT(ADDRESS(($AO2158-1)*36+($AP2158-1)*12+$AQ2158+4,COLUMN())),INDIRECT(ADDRESS(($AO2158-1)*3+$AP2158+5,$AQ2158+7)))&gt;=1,0,INDIRECT(ADDRESS(($AO2158-1)*3+$AP2158+5,$AQ2158+7)))))</f>
        <v>0</v>
      </c>
      <c r="AS2158" s="304">
        <f ca="1">COUNTIF(INDIRECT("H"&amp;(ROW()+12*(($AO2158-1)*3+$AP2158)-ROW())/12+5):INDIRECT("S"&amp;(ROW()+12*(($AO2158-1)*3+$AP2158)-ROW())/12+5),AR2158)</f>
        <v>0</v>
      </c>
      <c r="AT2158" s="306">
        <f ca="1">IF($AQ2158=1,IF(INDIRECT(ADDRESS(($AO2158-1)*3+$AP2158+5,$AQ2158+20))="",0,INDIRECT(ADDRESS(($AO2158-1)*3+$AP2158+5,$AQ2158+20))),IF(INDIRECT(ADDRESS(($AO2158-1)*3+$AP2158+5,$AQ2158+20))="",0,IF(COUNTIF(INDIRECT(ADDRESS(($AO2158-1)*36+($AP2158-1)*12+6,COLUMN())):INDIRECT(ADDRESS(($AO2158-1)*36+($AP2158-1)*12+$AQ2158+4,COLUMN())),INDIRECT(ADDRESS(($AO2158-1)*3+$AP2158+5,$AQ2158+20)))&gt;=1,0,INDIRECT(ADDRESS(($AO2158-1)*3+$AP2158+5,$AQ2158+20)))))</f>
        <v>0</v>
      </c>
      <c r="AU2158" s="304">
        <f ca="1">COUNTIF(INDIRECT("U"&amp;(ROW()+12*(($AO2158-1)*3+$AP2158)-ROW())/12+5):INDIRECT("AF"&amp;(ROW()+12*(($AO2158-1)*3+$AP2158)-ROW())/12+5),AT2158)</f>
        <v>0</v>
      </c>
      <c r="AV2158" s="304">
        <f ca="1">IF(AND(AR2158+AT2158&gt;0,AS2158+AU2158&gt;0),COUNTIF(AV$6:AV2157,"&gt;0")+1,0)</f>
        <v>0</v>
      </c>
    </row>
    <row r="2159" spans="41:48" x14ac:dyDescent="0.15">
      <c r="AO2159" s="304">
        <v>60</v>
      </c>
      <c r="AP2159" s="304">
        <v>3</v>
      </c>
      <c r="AQ2159" s="304">
        <v>6</v>
      </c>
      <c r="AR2159" s="306">
        <f ca="1">IF($AQ2159=1,IF(INDIRECT(ADDRESS(($AO2159-1)*3+$AP2159+5,$AQ2159+7))="",0,INDIRECT(ADDRESS(($AO2159-1)*3+$AP2159+5,$AQ2159+7))),IF(INDIRECT(ADDRESS(($AO2159-1)*3+$AP2159+5,$AQ2159+7))="",0,IF(COUNTIF(INDIRECT(ADDRESS(($AO2159-1)*36+($AP2159-1)*12+6,COLUMN())):INDIRECT(ADDRESS(($AO2159-1)*36+($AP2159-1)*12+$AQ2159+4,COLUMN())),INDIRECT(ADDRESS(($AO2159-1)*3+$AP2159+5,$AQ2159+7)))&gt;=1,0,INDIRECT(ADDRESS(($AO2159-1)*3+$AP2159+5,$AQ2159+7)))))</f>
        <v>0</v>
      </c>
      <c r="AS2159" s="304">
        <f ca="1">COUNTIF(INDIRECT("H"&amp;(ROW()+12*(($AO2159-1)*3+$AP2159)-ROW())/12+5):INDIRECT("S"&amp;(ROW()+12*(($AO2159-1)*3+$AP2159)-ROW())/12+5),AR2159)</f>
        <v>0</v>
      </c>
      <c r="AT2159" s="306">
        <f ca="1">IF($AQ2159=1,IF(INDIRECT(ADDRESS(($AO2159-1)*3+$AP2159+5,$AQ2159+20))="",0,INDIRECT(ADDRESS(($AO2159-1)*3+$AP2159+5,$AQ2159+20))),IF(INDIRECT(ADDRESS(($AO2159-1)*3+$AP2159+5,$AQ2159+20))="",0,IF(COUNTIF(INDIRECT(ADDRESS(($AO2159-1)*36+($AP2159-1)*12+6,COLUMN())):INDIRECT(ADDRESS(($AO2159-1)*36+($AP2159-1)*12+$AQ2159+4,COLUMN())),INDIRECT(ADDRESS(($AO2159-1)*3+$AP2159+5,$AQ2159+20)))&gt;=1,0,INDIRECT(ADDRESS(($AO2159-1)*3+$AP2159+5,$AQ2159+20)))))</f>
        <v>0</v>
      </c>
      <c r="AU2159" s="304">
        <f ca="1">COUNTIF(INDIRECT("U"&amp;(ROW()+12*(($AO2159-1)*3+$AP2159)-ROW())/12+5):INDIRECT("AF"&amp;(ROW()+12*(($AO2159-1)*3+$AP2159)-ROW())/12+5),AT2159)</f>
        <v>0</v>
      </c>
      <c r="AV2159" s="304">
        <f ca="1">IF(AND(AR2159+AT2159&gt;0,AS2159+AU2159&gt;0),COUNTIF(AV$6:AV2158,"&gt;0")+1,0)</f>
        <v>0</v>
      </c>
    </row>
    <row r="2160" spans="41:48" x14ac:dyDescent="0.15">
      <c r="AO2160" s="304">
        <v>60</v>
      </c>
      <c r="AP2160" s="304">
        <v>3</v>
      </c>
      <c r="AQ2160" s="304">
        <v>7</v>
      </c>
      <c r="AR2160" s="306">
        <f ca="1">IF($AQ2160=1,IF(INDIRECT(ADDRESS(($AO2160-1)*3+$AP2160+5,$AQ2160+7))="",0,INDIRECT(ADDRESS(($AO2160-1)*3+$AP2160+5,$AQ2160+7))),IF(INDIRECT(ADDRESS(($AO2160-1)*3+$AP2160+5,$AQ2160+7))="",0,IF(COUNTIF(INDIRECT(ADDRESS(($AO2160-1)*36+($AP2160-1)*12+6,COLUMN())):INDIRECT(ADDRESS(($AO2160-1)*36+($AP2160-1)*12+$AQ2160+4,COLUMN())),INDIRECT(ADDRESS(($AO2160-1)*3+$AP2160+5,$AQ2160+7)))&gt;=1,0,INDIRECT(ADDRESS(($AO2160-1)*3+$AP2160+5,$AQ2160+7)))))</f>
        <v>0</v>
      </c>
      <c r="AS2160" s="304">
        <f ca="1">COUNTIF(INDIRECT("H"&amp;(ROW()+12*(($AO2160-1)*3+$AP2160)-ROW())/12+5):INDIRECT("S"&amp;(ROW()+12*(($AO2160-1)*3+$AP2160)-ROW())/12+5),AR2160)</f>
        <v>0</v>
      </c>
      <c r="AT2160" s="306">
        <f ca="1">IF($AQ2160=1,IF(INDIRECT(ADDRESS(($AO2160-1)*3+$AP2160+5,$AQ2160+20))="",0,INDIRECT(ADDRESS(($AO2160-1)*3+$AP2160+5,$AQ2160+20))),IF(INDIRECT(ADDRESS(($AO2160-1)*3+$AP2160+5,$AQ2160+20))="",0,IF(COUNTIF(INDIRECT(ADDRESS(($AO2160-1)*36+($AP2160-1)*12+6,COLUMN())):INDIRECT(ADDRESS(($AO2160-1)*36+($AP2160-1)*12+$AQ2160+4,COLUMN())),INDIRECT(ADDRESS(($AO2160-1)*3+$AP2160+5,$AQ2160+20)))&gt;=1,0,INDIRECT(ADDRESS(($AO2160-1)*3+$AP2160+5,$AQ2160+20)))))</f>
        <v>0</v>
      </c>
      <c r="AU2160" s="304">
        <f ca="1">COUNTIF(INDIRECT("U"&amp;(ROW()+12*(($AO2160-1)*3+$AP2160)-ROW())/12+5):INDIRECT("AF"&amp;(ROW()+12*(($AO2160-1)*3+$AP2160)-ROW())/12+5),AT2160)</f>
        <v>0</v>
      </c>
      <c r="AV2160" s="304">
        <f ca="1">IF(AND(AR2160+AT2160&gt;0,AS2160+AU2160&gt;0),COUNTIF(AV$6:AV2159,"&gt;0")+1,0)</f>
        <v>0</v>
      </c>
    </row>
    <row r="2161" spans="41:48" x14ac:dyDescent="0.15">
      <c r="AO2161" s="304">
        <v>60</v>
      </c>
      <c r="AP2161" s="304">
        <v>3</v>
      </c>
      <c r="AQ2161" s="304">
        <v>8</v>
      </c>
      <c r="AR2161" s="306">
        <f ca="1">IF($AQ2161=1,IF(INDIRECT(ADDRESS(($AO2161-1)*3+$AP2161+5,$AQ2161+7))="",0,INDIRECT(ADDRESS(($AO2161-1)*3+$AP2161+5,$AQ2161+7))),IF(INDIRECT(ADDRESS(($AO2161-1)*3+$AP2161+5,$AQ2161+7))="",0,IF(COUNTIF(INDIRECT(ADDRESS(($AO2161-1)*36+($AP2161-1)*12+6,COLUMN())):INDIRECT(ADDRESS(($AO2161-1)*36+($AP2161-1)*12+$AQ2161+4,COLUMN())),INDIRECT(ADDRESS(($AO2161-1)*3+$AP2161+5,$AQ2161+7)))&gt;=1,0,INDIRECT(ADDRESS(($AO2161-1)*3+$AP2161+5,$AQ2161+7)))))</f>
        <v>0</v>
      </c>
      <c r="AS2161" s="304">
        <f ca="1">COUNTIF(INDIRECT("H"&amp;(ROW()+12*(($AO2161-1)*3+$AP2161)-ROW())/12+5):INDIRECT("S"&amp;(ROW()+12*(($AO2161-1)*3+$AP2161)-ROW())/12+5),AR2161)</f>
        <v>0</v>
      </c>
      <c r="AT2161" s="306">
        <f ca="1">IF($AQ2161=1,IF(INDIRECT(ADDRESS(($AO2161-1)*3+$AP2161+5,$AQ2161+20))="",0,INDIRECT(ADDRESS(($AO2161-1)*3+$AP2161+5,$AQ2161+20))),IF(INDIRECT(ADDRESS(($AO2161-1)*3+$AP2161+5,$AQ2161+20))="",0,IF(COUNTIF(INDIRECT(ADDRESS(($AO2161-1)*36+($AP2161-1)*12+6,COLUMN())):INDIRECT(ADDRESS(($AO2161-1)*36+($AP2161-1)*12+$AQ2161+4,COLUMN())),INDIRECT(ADDRESS(($AO2161-1)*3+$AP2161+5,$AQ2161+20)))&gt;=1,0,INDIRECT(ADDRESS(($AO2161-1)*3+$AP2161+5,$AQ2161+20)))))</f>
        <v>0</v>
      </c>
      <c r="AU2161" s="304">
        <f ca="1">COUNTIF(INDIRECT("U"&amp;(ROW()+12*(($AO2161-1)*3+$AP2161)-ROW())/12+5):INDIRECT("AF"&amp;(ROW()+12*(($AO2161-1)*3+$AP2161)-ROW())/12+5),AT2161)</f>
        <v>0</v>
      </c>
      <c r="AV2161" s="304">
        <f ca="1">IF(AND(AR2161+AT2161&gt;0,AS2161+AU2161&gt;0),COUNTIF(AV$6:AV2160,"&gt;0")+1,0)</f>
        <v>0</v>
      </c>
    </row>
    <row r="2162" spans="41:48" x14ac:dyDescent="0.15">
      <c r="AO2162" s="304">
        <v>60</v>
      </c>
      <c r="AP2162" s="304">
        <v>3</v>
      </c>
      <c r="AQ2162" s="304">
        <v>9</v>
      </c>
      <c r="AR2162" s="306">
        <f ca="1">IF($AQ2162=1,IF(INDIRECT(ADDRESS(($AO2162-1)*3+$AP2162+5,$AQ2162+7))="",0,INDIRECT(ADDRESS(($AO2162-1)*3+$AP2162+5,$AQ2162+7))),IF(INDIRECT(ADDRESS(($AO2162-1)*3+$AP2162+5,$AQ2162+7))="",0,IF(COUNTIF(INDIRECT(ADDRESS(($AO2162-1)*36+($AP2162-1)*12+6,COLUMN())):INDIRECT(ADDRESS(($AO2162-1)*36+($AP2162-1)*12+$AQ2162+4,COLUMN())),INDIRECT(ADDRESS(($AO2162-1)*3+$AP2162+5,$AQ2162+7)))&gt;=1,0,INDIRECT(ADDRESS(($AO2162-1)*3+$AP2162+5,$AQ2162+7)))))</f>
        <v>0</v>
      </c>
      <c r="AS2162" s="304">
        <f ca="1">COUNTIF(INDIRECT("H"&amp;(ROW()+12*(($AO2162-1)*3+$AP2162)-ROW())/12+5):INDIRECT("S"&amp;(ROW()+12*(($AO2162-1)*3+$AP2162)-ROW())/12+5),AR2162)</f>
        <v>0</v>
      </c>
      <c r="AT2162" s="306">
        <f ca="1">IF($AQ2162=1,IF(INDIRECT(ADDRESS(($AO2162-1)*3+$AP2162+5,$AQ2162+20))="",0,INDIRECT(ADDRESS(($AO2162-1)*3+$AP2162+5,$AQ2162+20))),IF(INDIRECT(ADDRESS(($AO2162-1)*3+$AP2162+5,$AQ2162+20))="",0,IF(COUNTIF(INDIRECT(ADDRESS(($AO2162-1)*36+($AP2162-1)*12+6,COLUMN())):INDIRECT(ADDRESS(($AO2162-1)*36+($AP2162-1)*12+$AQ2162+4,COLUMN())),INDIRECT(ADDRESS(($AO2162-1)*3+$AP2162+5,$AQ2162+20)))&gt;=1,0,INDIRECT(ADDRESS(($AO2162-1)*3+$AP2162+5,$AQ2162+20)))))</f>
        <v>0</v>
      </c>
      <c r="AU2162" s="304">
        <f ca="1">COUNTIF(INDIRECT("U"&amp;(ROW()+12*(($AO2162-1)*3+$AP2162)-ROW())/12+5):INDIRECT("AF"&amp;(ROW()+12*(($AO2162-1)*3+$AP2162)-ROW())/12+5),AT2162)</f>
        <v>0</v>
      </c>
      <c r="AV2162" s="304">
        <f ca="1">IF(AND(AR2162+AT2162&gt;0,AS2162+AU2162&gt;0),COUNTIF(AV$6:AV2161,"&gt;0")+1,0)</f>
        <v>0</v>
      </c>
    </row>
    <row r="2163" spans="41:48" x14ac:dyDescent="0.15">
      <c r="AO2163" s="304">
        <v>60</v>
      </c>
      <c r="AP2163" s="304">
        <v>3</v>
      </c>
      <c r="AQ2163" s="304">
        <v>10</v>
      </c>
      <c r="AR2163" s="306">
        <f ca="1">IF($AQ2163=1,IF(INDIRECT(ADDRESS(($AO2163-1)*3+$AP2163+5,$AQ2163+7))="",0,INDIRECT(ADDRESS(($AO2163-1)*3+$AP2163+5,$AQ2163+7))),IF(INDIRECT(ADDRESS(($AO2163-1)*3+$AP2163+5,$AQ2163+7))="",0,IF(COUNTIF(INDIRECT(ADDRESS(($AO2163-1)*36+($AP2163-1)*12+6,COLUMN())):INDIRECT(ADDRESS(($AO2163-1)*36+($AP2163-1)*12+$AQ2163+4,COLUMN())),INDIRECT(ADDRESS(($AO2163-1)*3+$AP2163+5,$AQ2163+7)))&gt;=1,0,INDIRECT(ADDRESS(($AO2163-1)*3+$AP2163+5,$AQ2163+7)))))</f>
        <v>0</v>
      </c>
      <c r="AS2163" s="304">
        <f ca="1">COUNTIF(INDIRECT("H"&amp;(ROW()+12*(($AO2163-1)*3+$AP2163)-ROW())/12+5):INDIRECT("S"&amp;(ROW()+12*(($AO2163-1)*3+$AP2163)-ROW())/12+5),AR2163)</f>
        <v>0</v>
      </c>
      <c r="AT2163" s="306">
        <f ca="1">IF($AQ2163=1,IF(INDIRECT(ADDRESS(($AO2163-1)*3+$AP2163+5,$AQ2163+20))="",0,INDIRECT(ADDRESS(($AO2163-1)*3+$AP2163+5,$AQ2163+20))),IF(INDIRECT(ADDRESS(($AO2163-1)*3+$AP2163+5,$AQ2163+20))="",0,IF(COUNTIF(INDIRECT(ADDRESS(($AO2163-1)*36+($AP2163-1)*12+6,COLUMN())):INDIRECT(ADDRESS(($AO2163-1)*36+($AP2163-1)*12+$AQ2163+4,COLUMN())),INDIRECT(ADDRESS(($AO2163-1)*3+$AP2163+5,$AQ2163+20)))&gt;=1,0,INDIRECT(ADDRESS(($AO2163-1)*3+$AP2163+5,$AQ2163+20)))))</f>
        <v>0</v>
      </c>
      <c r="AU2163" s="304">
        <f ca="1">COUNTIF(INDIRECT("U"&amp;(ROW()+12*(($AO2163-1)*3+$AP2163)-ROW())/12+5):INDIRECT("AF"&amp;(ROW()+12*(($AO2163-1)*3+$AP2163)-ROW())/12+5),AT2163)</f>
        <v>0</v>
      </c>
      <c r="AV2163" s="304">
        <f ca="1">IF(AND(AR2163+AT2163&gt;0,AS2163+AU2163&gt;0),COUNTIF(AV$6:AV2162,"&gt;0")+1,0)</f>
        <v>0</v>
      </c>
    </row>
    <row r="2164" spans="41:48" x14ac:dyDescent="0.15">
      <c r="AO2164" s="304">
        <v>60</v>
      </c>
      <c r="AP2164" s="304">
        <v>3</v>
      </c>
      <c r="AQ2164" s="304">
        <v>11</v>
      </c>
      <c r="AR2164" s="306">
        <f ca="1">IF($AQ2164=1,IF(INDIRECT(ADDRESS(($AO2164-1)*3+$AP2164+5,$AQ2164+7))="",0,INDIRECT(ADDRESS(($AO2164-1)*3+$AP2164+5,$AQ2164+7))),IF(INDIRECT(ADDRESS(($AO2164-1)*3+$AP2164+5,$AQ2164+7))="",0,IF(COUNTIF(INDIRECT(ADDRESS(($AO2164-1)*36+($AP2164-1)*12+6,COLUMN())):INDIRECT(ADDRESS(($AO2164-1)*36+($AP2164-1)*12+$AQ2164+4,COLUMN())),INDIRECT(ADDRESS(($AO2164-1)*3+$AP2164+5,$AQ2164+7)))&gt;=1,0,INDIRECT(ADDRESS(($AO2164-1)*3+$AP2164+5,$AQ2164+7)))))</f>
        <v>0</v>
      </c>
      <c r="AS2164" s="304">
        <f ca="1">COUNTIF(INDIRECT("H"&amp;(ROW()+12*(($AO2164-1)*3+$AP2164)-ROW())/12+5):INDIRECT("S"&amp;(ROW()+12*(($AO2164-1)*3+$AP2164)-ROW())/12+5),AR2164)</f>
        <v>0</v>
      </c>
      <c r="AT2164" s="306">
        <f ca="1">IF($AQ2164=1,IF(INDIRECT(ADDRESS(($AO2164-1)*3+$AP2164+5,$AQ2164+20))="",0,INDIRECT(ADDRESS(($AO2164-1)*3+$AP2164+5,$AQ2164+20))),IF(INDIRECT(ADDRESS(($AO2164-1)*3+$AP2164+5,$AQ2164+20))="",0,IF(COUNTIF(INDIRECT(ADDRESS(($AO2164-1)*36+($AP2164-1)*12+6,COLUMN())):INDIRECT(ADDRESS(($AO2164-1)*36+($AP2164-1)*12+$AQ2164+4,COLUMN())),INDIRECT(ADDRESS(($AO2164-1)*3+$AP2164+5,$AQ2164+20)))&gt;=1,0,INDIRECT(ADDRESS(($AO2164-1)*3+$AP2164+5,$AQ2164+20)))))</f>
        <v>0</v>
      </c>
      <c r="AU2164" s="304">
        <f ca="1">COUNTIF(INDIRECT("U"&amp;(ROW()+12*(($AO2164-1)*3+$AP2164)-ROW())/12+5):INDIRECT("AF"&amp;(ROW()+12*(($AO2164-1)*3+$AP2164)-ROW())/12+5),AT2164)</f>
        <v>0</v>
      </c>
      <c r="AV2164" s="304">
        <f ca="1">IF(AND(AR2164+AT2164&gt;0,AS2164+AU2164&gt;0),COUNTIF(AV$6:AV2163,"&gt;0")+1,0)</f>
        <v>0</v>
      </c>
    </row>
    <row r="2165" spans="41:48" x14ac:dyDescent="0.15">
      <c r="AO2165" s="304">
        <v>60</v>
      </c>
      <c r="AP2165" s="304">
        <v>3</v>
      </c>
      <c r="AQ2165" s="304">
        <v>12</v>
      </c>
      <c r="AR2165" s="306">
        <f ca="1">IF($AQ2165=1,IF(INDIRECT(ADDRESS(($AO2165-1)*3+$AP2165+5,$AQ2165+7))="",0,INDIRECT(ADDRESS(($AO2165-1)*3+$AP2165+5,$AQ2165+7))),IF(INDIRECT(ADDRESS(($AO2165-1)*3+$AP2165+5,$AQ2165+7))="",0,IF(COUNTIF(INDIRECT(ADDRESS(($AO2165-1)*36+($AP2165-1)*12+6,COLUMN())):INDIRECT(ADDRESS(($AO2165-1)*36+($AP2165-1)*12+$AQ2165+4,COLUMN())),INDIRECT(ADDRESS(($AO2165-1)*3+$AP2165+5,$AQ2165+7)))&gt;=1,0,INDIRECT(ADDRESS(($AO2165-1)*3+$AP2165+5,$AQ2165+7)))))</f>
        <v>0</v>
      </c>
      <c r="AS2165" s="304">
        <f ca="1">COUNTIF(INDIRECT("H"&amp;(ROW()+12*(($AO2165-1)*3+$AP2165)-ROW())/12+5):INDIRECT("S"&amp;(ROW()+12*(($AO2165-1)*3+$AP2165)-ROW())/12+5),AR2165)</f>
        <v>0</v>
      </c>
      <c r="AT2165" s="306">
        <f ca="1">IF($AQ2165=1,IF(INDIRECT(ADDRESS(($AO2165-1)*3+$AP2165+5,$AQ2165+20))="",0,INDIRECT(ADDRESS(($AO2165-1)*3+$AP2165+5,$AQ2165+20))),IF(INDIRECT(ADDRESS(($AO2165-1)*3+$AP2165+5,$AQ2165+20))="",0,IF(COUNTIF(INDIRECT(ADDRESS(($AO2165-1)*36+($AP2165-1)*12+6,COLUMN())):INDIRECT(ADDRESS(($AO2165-1)*36+($AP2165-1)*12+$AQ2165+4,COLUMN())),INDIRECT(ADDRESS(($AO2165-1)*3+$AP2165+5,$AQ2165+20)))&gt;=1,0,INDIRECT(ADDRESS(($AO2165-1)*3+$AP2165+5,$AQ2165+20)))))</f>
        <v>0</v>
      </c>
      <c r="AU2165" s="304">
        <f ca="1">COUNTIF(INDIRECT("U"&amp;(ROW()+12*(($AO2165-1)*3+$AP2165)-ROW())/12+5):INDIRECT("AF"&amp;(ROW()+12*(($AO2165-1)*3+$AP2165)-ROW())/12+5),AT2165)</f>
        <v>0</v>
      </c>
      <c r="AV2165" s="304">
        <f ca="1">IF(AND(AR2165+AT2165&gt;0,AS2165+AU2165&gt;0),COUNTIF(AV$6:AV2164,"&gt;0")+1,0)</f>
        <v>0</v>
      </c>
    </row>
  </sheetData>
  <sheetProtection password="EE69" sheet="1" objects="1" scenarios="1"/>
  <mergeCells count="430">
    <mergeCell ref="AD1:AG1"/>
    <mergeCell ref="R2:S2"/>
    <mergeCell ref="T2:U2"/>
    <mergeCell ref="V2:W2"/>
    <mergeCell ref="X2:Y2"/>
    <mergeCell ref="Z2:AA2"/>
    <mergeCell ref="AH6:AH8"/>
    <mergeCell ref="A9:A11"/>
    <mergeCell ref="B9:B11"/>
    <mergeCell ref="C9:C11"/>
    <mergeCell ref="D9:D11"/>
    <mergeCell ref="E9:E11"/>
    <mergeCell ref="F9:F11"/>
    <mergeCell ref="AH9:AH11"/>
    <mergeCell ref="A4:G4"/>
    <mergeCell ref="H4:T4"/>
    <mergeCell ref="U4:AG4"/>
    <mergeCell ref="AH4:AH5"/>
    <mergeCell ref="A6:A8"/>
    <mergeCell ref="B6:B8"/>
    <mergeCell ref="C6:C8"/>
    <mergeCell ref="D6:D8"/>
    <mergeCell ref="E6:E8"/>
    <mergeCell ref="F6:F8"/>
    <mergeCell ref="AH12:AH14"/>
    <mergeCell ref="A15:A17"/>
    <mergeCell ref="B15:B17"/>
    <mergeCell ref="C15:C17"/>
    <mergeCell ref="E15:E17"/>
    <mergeCell ref="F15:F17"/>
    <mergeCell ref="AH15:AH17"/>
    <mergeCell ref="A12:A14"/>
    <mergeCell ref="B12:B14"/>
    <mergeCell ref="C12:C14"/>
    <mergeCell ref="D12:D14"/>
    <mergeCell ref="E12:E14"/>
    <mergeCell ref="F12:F14"/>
    <mergeCell ref="D15:D17"/>
    <mergeCell ref="D18:D20"/>
    <mergeCell ref="AH18:AH20"/>
    <mergeCell ref="A21:A23"/>
    <mergeCell ref="B21:B23"/>
    <mergeCell ref="C21:C23"/>
    <mergeCell ref="E21:E23"/>
    <mergeCell ref="F21:F23"/>
    <mergeCell ref="AH21:AH23"/>
    <mergeCell ref="A18:A20"/>
    <mergeCell ref="B18:B20"/>
    <mergeCell ref="C18:C20"/>
    <mergeCell ref="E18:E20"/>
    <mergeCell ref="F18:F20"/>
    <mergeCell ref="D21:D23"/>
    <mergeCell ref="AH24:AH26"/>
    <mergeCell ref="A27:A29"/>
    <mergeCell ref="B27:B29"/>
    <mergeCell ref="C27:C29"/>
    <mergeCell ref="D27:D29"/>
    <mergeCell ref="E27:E29"/>
    <mergeCell ref="F27:F29"/>
    <mergeCell ref="AH27:AH29"/>
    <mergeCell ref="A24:A26"/>
    <mergeCell ref="B24:B26"/>
    <mergeCell ref="C24:C26"/>
    <mergeCell ref="D24:D26"/>
    <mergeCell ref="E24:E26"/>
    <mergeCell ref="F24:F26"/>
    <mergeCell ref="AH30:AH32"/>
    <mergeCell ref="A33:A35"/>
    <mergeCell ref="B33:B35"/>
    <mergeCell ref="C33:C35"/>
    <mergeCell ref="D33:D35"/>
    <mergeCell ref="E33:E35"/>
    <mergeCell ref="F33:F35"/>
    <mergeCell ref="AH33:AH35"/>
    <mergeCell ref="A30:A32"/>
    <mergeCell ref="B30:B32"/>
    <mergeCell ref="C30:C32"/>
    <mergeCell ref="D30:D32"/>
    <mergeCell ref="E30:E32"/>
    <mergeCell ref="F30:F32"/>
    <mergeCell ref="AH36:AH38"/>
    <mergeCell ref="A39:A41"/>
    <mergeCell ref="B39:B41"/>
    <mergeCell ref="C39:C41"/>
    <mergeCell ref="D39:D41"/>
    <mergeCell ref="E39:E41"/>
    <mergeCell ref="F39:F41"/>
    <mergeCell ref="AH39:AH41"/>
    <mergeCell ref="A36:A38"/>
    <mergeCell ref="B36:B38"/>
    <mergeCell ref="C36:C38"/>
    <mergeCell ref="D36:D38"/>
    <mergeCell ref="E36:E38"/>
    <mergeCell ref="F36:F38"/>
    <mergeCell ref="AH42:AH44"/>
    <mergeCell ref="A45:A47"/>
    <mergeCell ref="B45:B47"/>
    <mergeCell ref="C45:C47"/>
    <mergeCell ref="D45:D47"/>
    <mergeCell ref="E45:E47"/>
    <mergeCell ref="F45:F47"/>
    <mergeCell ref="AH45:AH47"/>
    <mergeCell ref="A42:A44"/>
    <mergeCell ref="B42:B44"/>
    <mergeCell ref="C42:C44"/>
    <mergeCell ref="D42:D44"/>
    <mergeCell ref="E42:E44"/>
    <mergeCell ref="F42:F44"/>
    <mergeCell ref="AH48:AH50"/>
    <mergeCell ref="A51:A53"/>
    <mergeCell ref="B51:B53"/>
    <mergeCell ref="C51:C53"/>
    <mergeCell ref="D51:D53"/>
    <mergeCell ref="E51:E53"/>
    <mergeCell ref="F51:F53"/>
    <mergeCell ref="AH51:AH53"/>
    <mergeCell ref="A48:A50"/>
    <mergeCell ref="B48:B50"/>
    <mergeCell ref="C48:C50"/>
    <mergeCell ref="D48:D50"/>
    <mergeCell ref="E48:E50"/>
    <mergeCell ref="F48:F50"/>
    <mergeCell ref="AH54:AH56"/>
    <mergeCell ref="A57:A59"/>
    <mergeCell ref="B57:B59"/>
    <mergeCell ref="C57:C59"/>
    <mergeCell ref="D57:D59"/>
    <mergeCell ref="E57:E59"/>
    <mergeCell ref="F57:F59"/>
    <mergeCell ref="AH57:AH59"/>
    <mergeCell ref="A54:A56"/>
    <mergeCell ref="B54:B56"/>
    <mergeCell ref="C54:C56"/>
    <mergeCell ref="D54:D56"/>
    <mergeCell ref="E54:E56"/>
    <mergeCell ref="F54:F56"/>
    <mergeCell ref="AH60:AH62"/>
    <mergeCell ref="A63:A65"/>
    <mergeCell ref="B63:B65"/>
    <mergeCell ref="C63:C65"/>
    <mergeCell ref="D63:D65"/>
    <mergeCell ref="E63:E65"/>
    <mergeCell ref="F63:F65"/>
    <mergeCell ref="AH63:AH65"/>
    <mergeCell ref="A60:A62"/>
    <mergeCell ref="B60:B62"/>
    <mergeCell ref="C60:C62"/>
    <mergeCell ref="D60:D62"/>
    <mergeCell ref="E60:E62"/>
    <mergeCell ref="F60:F62"/>
    <mergeCell ref="AH66:AH68"/>
    <mergeCell ref="A69:A71"/>
    <mergeCell ref="B69:B71"/>
    <mergeCell ref="C69:C71"/>
    <mergeCell ref="D69:D71"/>
    <mergeCell ref="E69:E71"/>
    <mergeCell ref="F69:F71"/>
    <mergeCell ref="AH69:AH71"/>
    <mergeCell ref="A66:A68"/>
    <mergeCell ref="B66:B68"/>
    <mergeCell ref="C66:C68"/>
    <mergeCell ref="D66:D68"/>
    <mergeCell ref="E66:E68"/>
    <mergeCell ref="F66:F68"/>
    <mergeCell ref="AH72:AH74"/>
    <mergeCell ref="A75:A77"/>
    <mergeCell ref="B75:B77"/>
    <mergeCell ref="C75:C77"/>
    <mergeCell ref="D75:D77"/>
    <mergeCell ref="E75:E77"/>
    <mergeCell ref="F75:F77"/>
    <mergeCell ref="AH75:AH77"/>
    <mergeCell ref="A72:A74"/>
    <mergeCell ref="B72:B74"/>
    <mergeCell ref="C72:C74"/>
    <mergeCell ref="D72:D74"/>
    <mergeCell ref="E72:E74"/>
    <mergeCell ref="F72:F74"/>
    <mergeCell ref="AH78:AH80"/>
    <mergeCell ref="A81:A83"/>
    <mergeCell ref="B81:B83"/>
    <mergeCell ref="C81:C83"/>
    <mergeCell ref="D81:D83"/>
    <mergeCell ref="E81:E83"/>
    <mergeCell ref="F81:F83"/>
    <mergeCell ref="AH81:AH83"/>
    <mergeCell ref="A78:A80"/>
    <mergeCell ref="B78:B80"/>
    <mergeCell ref="C78:C80"/>
    <mergeCell ref="D78:D80"/>
    <mergeCell ref="E78:E80"/>
    <mergeCell ref="F78:F80"/>
    <mergeCell ref="AH84:AH86"/>
    <mergeCell ref="A87:A89"/>
    <mergeCell ref="B87:B89"/>
    <mergeCell ref="C87:C89"/>
    <mergeCell ref="D87:D89"/>
    <mergeCell ref="E87:E89"/>
    <mergeCell ref="F87:F89"/>
    <mergeCell ref="AH87:AH89"/>
    <mergeCell ref="A84:A86"/>
    <mergeCell ref="B84:B86"/>
    <mergeCell ref="C84:C86"/>
    <mergeCell ref="D84:D86"/>
    <mergeCell ref="E84:E86"/>
    <mergeCell ref="F84:F86"/>
    <mergeCell ref="AH90:AH92"/>
    <mergeCell ref="A93:A95"/>
    <mergeCell ref="B93:B95"/>
    <mergeCell ref="C93:C95"/>
    <mergeCell ref="D93:D95"/>
    <mergeCell ref="E93:E95"/>
    <mergeCell ref="F93:F95"/>
    <mergeCell ref="AH93:AH95"/>
    <mergeCell ref="A90:A92"/>
    <mergeCell ref="B90:B92"/>
    <mergeCell ref="C90:C92"/>
    <mergeCell ref="D90:D92"/>
    <mergeCell ref="E90:E92"/>
    <mergeCell ref="F90:F92"/>
    <mergeCell ref="A96:A98"/>
    <mergeCell ref="B96:B98"/>
    <mergeCell ref="C96:C98"/>
    <mergeCell ref="D96:D98"/>
    <mergeCell ref="E96:E98"/>
    <mergeCell ref="F96:F98"/>
    <mergeCell ref="AH96:AH98"/>
    <mergeCell ref="A99:A101"/>
    <mergeCell ref="B99:B101"/>
    <mergeCell ref="C99:C101"/>
    <mergeCell ref="D99:D101"/>
    <mergeCell ref="E99:E101"/>
    <mergeCell ref="F99:F101"/>
    <mergeCell ref="AH99:AH101"/>
    <mergeCell ref="A102:A104"/>
    <mergeCell ref="B102:B104"/>
    <mergeCell ref="C102:C104"/>
    <mergeCell ref="D102:D104"/>
    <mergeCell ref="E102:E104"/>
    <mergeCell ref="F102:F104"/>
    <mergeCell ref="AH102:AH104"/>
    <mergeCell ref="A105:A107"/>
    <mergeCell ref="B105:B107"/>
    <mergeCell ref="C105:C107"/>
    <mergeCell ref="D105:D107"/>
    <mergeCell ref="E105:E107"/>
    <mergeCell ref="F105:F107"/>
    <mergeCell ref="AH105:AH107"/>
    <mergeCell ref="A108:A110"/>
    <mergeCell ref="B108:B110"/>
    <mergeCell ref="C108:C110"/>
    <mergeCell ref="D108:D110"/>
    <mergeCell ref="E108:E110"/>
    <mergeCell ref="F108:F110"/>
    <mergeCell ref="AH108:AH110"/>
    <mergeCell ref="A111:A113"/>
    <mergeCell ref="B111:B113"/>
    <mergeCell ref="C111:C113"/>
    <mergeCell ref="D111:D113"/>
    <mergeCell ref="E111:E113"/>
    <mergeCell ref="F111:F113"/>
    <mergeCell ref="AH111:AH113"/>
    <mergeCell ref="A114:A116"/>
    <mergeCell ref="B114:B116"/>
    <mergeCell ref="C114:C116"/>
    <mergeCell ref="D114:D116"/>
    <mergeCell ref="E114:E116"/>
    <mergeCell ref="F114:F116"/>
    <mergeCell ref="AH114:AH116"/>
    <mergeCell ref="A117:A119"/>
    <mergeCell ref="B117:B119"/>
    <mergeCell ref="C117:C119"/>
    <mergeCell ref="D117:D119"/>
    <mergeCell ref="E117:E119"/>
    <mergeCell ref="F117:F119"/>
    <mergeCell ref="AH117:AH119"/>
    <mergeCell ref="A120:A122"/>
    <mergeCell ref="B120:B122"/>
    <mergeCell ref="C120:C122"/>
    <mergeCell ref="D120:D122"/>
    <mergeCell ref="E120:E122"/>
    <mergeCell ref="F120:F122"/>
    <mergeCell ref="AH120:AH122"/>
    <mergeCell ref="A123:A125"/>
    <mergeCell ref="B123:B125"/>
    <mergeCell ref="C123:C125"/>
    <mergeCell ref="D123:D125"/>
    <mergeCell ref="E123:E125"/>
    <mergeCell ref="F123:F125"/>
    <mergeCell ref="AH123:AH125"/>
    <mergeCell ref="A126:A128"/>
    <mergeCell ref="B126:B128"/>
    <mergeCell ref="C126:C128"/>
    <mergeCell ref="D126:D128"/>
    <mergeCell ref="E126:E128"/>
    <mergeCell ref="F126:F128"/>
    <mergeCell ref="AH126:AH128"/>
    <mergeCell ref="A129:A131"/>
    <mergeCell ref="B129:B131"/>
    <mergeCell ref="C129:C131"/>
    <mergeCell ref="D129:D131"/>
    <mergeCell ref="E129:E131"/>
    <mergeCell ref="F129:F131"/>
    <mergeCell ref="AH129:AH131"/>
    <mergeCell ref="A132:A134"/>
    <mergeCell ref="B132:B134"/>
    <mergeCell ref="C132:C134"/>
    <mergeCell ref="D132:D134"/>
    <mergeCell ref="E132:E134"/>
    <mergeCell ref="F132:F134"/>
    <mergeCell ref="AH132:AH134"/>
    <mergeCell ref="A135:A137"/>
    <mergeCell ref="B135:B137"/>
    <mergeCell ref="C135:C137"/>
    <mergeCell ref="D135:D137"/>
    <mergeCell ref="E135:E137"/>
    <mergeCell ref="F135:F137"/>
    <mergeCell ref="AH135:AH137"/>
    <mergeCell ref="A138:A140"/>
    <mergeCell ref="B138:B140"/>
    <mergeCell ref="C138:C140"/>
    <mergeCell ref="D138:D140"/>
    <mergeCell ref="E138:E140"/>
    <mergeCell ref="F138:F140"/>
    <mergeCell ref="AH138:AH140"/>
    <mergeCell ref="A141:A143"/>
    <mergeCell ref="B141:B143"/>
    <mergeCell ref="C141:C143"/>
    <mergeCell ref="D141:D143"/>
    <mergeCell ref="E141:E143"/>
    <mergeCell ref="F141:F143"/>
    <mergeCell ref="AH141:AH143"/>
    <mergeCell ref="A144:A146"/>
    <mergeCell ref="B144:B146"/>
    <mergeCell ref="C144:C146"/>
    <mergeCell ref="D144:D146"/>
    <mergeCell ref="E144:E146"/>
    <mergeCell ref="F144:F146"/>
    <mergeCell ref="AH144:AH146"/>
    <mergeCell ref="A147:A149"/>
    <mergeCell ref="B147:B149"/>
    <mergeCell ref="C147:C149"/>
    <mergeCell ref="D147:D149"/>
    <mergeCell ref="E147:E149"/>
    <mergeCell ref="F147:F149"/>
    <mergeCell ref="AH147:AH149"/>
    <mergeCell ref="A150:A152"/>
    <mergeCell ref="B150:B152"/>
    <mergeCell ref="C150:C152"/>
    <mergeCell ref="D150:D152"/>
    <mergeCell ref="E150:E152"/>
    <mergeCell ref="F150:F152"/>
    <mergeCell ref="AH150:AH152"/>
    <mergeCell ref="A153:A155"/>
    <mergeCell ref="B153:B155"/>
    <mergeCell ref="C153:C155"/>
    <mergeCell ref="D153:D155"/>
    <mergeCell ref="E153:E155"/>
    <mergeCell ref="F153:F155"/>
    <mergeCell ref="AH153:AH155"/>
    <mergeCell ref="A156:A158"/>
    <mergeCell ref="B156:B158"/>
    <mergeCell ref="C156:C158"/>
    <mergeCell ref="D156:D158"/>
    <mergeCell ref="E156:E158"/>
    <mergeCell ref="F156:F158"/>
    <mergeCell ref="AH156:AH158"/>
    <mergeCell ref="A159:A161"/>
    <mergeCell ref="B159:B161"/>
    <mergeCell ref="C159:C161"/>
    <mergeCell ref="D159:D161"/>
    <mergeCell ref="E159:E161"/>
    <mergeCell ref="F159:F161"/>
    <mergeCell ref="AH159:AH161"/>
    <mergeCell ref="A162:A164"/>
    <mergeCell ref="B162:B164"/>
    <mergeCell ref="C162:C164"/>
    <mergeCell ref="D162:D164"/>
    <mergeCell ref="E162:E164"/>
    <mergeCell ref="F162:F164"/>
    <mergeCell ref="AH162:AH164"/>
    <mergeCell ref="A165:A167"/>
    <mergeCell ref="B165:B167"/>
    <mergeCell ref="C165:C167"/>
    <mergeCell ref="D165:D167"/>
    <mergeCell ref="E165:E167"/>
    <mergeCell ref="F165:F167"/>
    <mergeCell ref="AH165:AH167"/>
    <mergeCell ref="A168:A170"/>
    <mergeCell ref="B168:B170"/>
    <mergeCell ref="C168:C170"/>
    <mergeCell ref="D168:D170"/>
    <mergeCell ref="E168:E170"/>
    <mergeCell ref="F168:F170"/>
    <mergeCell ref="AH168:AH170"/>
    <mergeCell ref="A171:A173"/>
    <mergeCell ref="B171:B173"/>
    <mergeCell ref="C171:C173"/>
    <mergeCell ref="D171:D173"/>
    <mergeCell ref="E171:E173"/>
    <mergeCell ref="F171:F173"/>
    <mergeCell ref="AH171:AH173"/>
    <mergeCell ref="A174:A176"/>
    <mergeCell ref="B174:B176"/>
    <mergeCell ref="C174:C176"/>
    <mergeCell ref="D174:D176"/>
    <mergeCell ref="E174:E176"/>
    <mergeCell ref="F174:F176"/>
    <mergeCell ref="AH174:AH176"/>
    <mergeCell ref="A177:A179"/>
    <mergeCell ref="B177:B179"/>
    <mergeCell ref="C177:C179"/>
    <mergeCell ref="D177:D179"/>
    <mergeCell ref="E177:E179"/>
    <mergeCell ref="F177:F179"/>
    <mergeCell ref="AH177:AH179"/>
    <mergeCell ref="A180:A182"/>
    <mergeCell ref="B180:B182"/>
    <mergeCell ref="C180:C182"/>
    <mergeCell ref="D180:D182"/>
    <mergeCell ref="E180:E182"/>
    <mergeCell ref="F180:F182"/>
    <mergeCell ref="AH180:AH182"/>
    <mergeCell ref="A183:A185"/>
    <mergeCell ref="B183:B185"/>
    <mergeCell ref="C183:C185"/>
    <mergeCell ref="D183:D185"/>
    <mergeCell ref="E183:E185"/>
    <mergeCell ref="F183:F185"/>
    <mergeCell ref="AH183:AH185"/>
  </mergeCells>
  <phoneticPr fontId="17"/>
  <conditionalFormatting sqref="U8:AF8">
    <cfRule type="expression" dxfId="137" priority="333">
      <formula>OR(AND($E6&lt;&gt;"保育士",$E6&lt;&gt;"保育教諭",$E6&lt;&gt;"教諭",$E6&lt;&gt;"保健師・助産師・看護師・准看護師"),$F6&lt;7)</formula>
    </cfRule>
  </conditionalFormatting>
  <conditionalFormatting sqref="H6:H7 H9:H10 H12:H13 H15:H16 H18:H19 H21:H22 H24:H25 H27:H28 H30:H31 H33:H34 H36:H37 H39:H40 H42:H43 H45:H46 H48:H49 H51:H52 H54:H55 H57:H58 H60:H61 H63:H64 H66:H67 H69:H70 H72:H73 H75:H76 H78:H79 H81:H82 H84:H85 H87:H88 H90:H91 H93:H94 H96:H97 H99:H100 H102:H103 H105:H106 H108:H109 H111:H112 H114:H115 H117:H118 H120:H121 H123:H124 H126:H127 H129:H130 H132:H133 H135:H136 H138:H139 H141:H142 H144:H145 H147:H148 H150:H151 H153:H154 H156:H157 H159:H160 H162:H163 H165:H166 H168:H169 H171:H172 H174:H175 H177:H178 H180:H181 H183:H184">
    <cfRule type="expression" dxfId="136" priority="211">
      <formula>$AP$2&gt;$AP$3</formula>
    </cfRule>
  </conditionalFormatting>
  <conditionalFormatting sqref="U6:U7">
    <cfRule type="expression" dxfId="135" priority="224">
      <formula>$AQ$2&gt;$AQ$3</formula>
    </cfRule>
  </conditionalFormatting>
  <conditionalFormatting sqref="AH6:AH7">
    <cfRule type="expression" dxfId="134" priority="236">
      <formula>AND($AH6="",OR(MAX($BH6:$BS6)&lt;&gt;MIN($BH6:$BS6),MAX($BU6:$CF6)&lt;&gt;MIN($BU6:$CF6)))</formula>
    </cfRule>
  </conditionalFormatting>
  <conditionalFormatting sqref="V6:AF6">
    <cfRule type="expression" dxfId="133" priority="234">
      <formula>BI7=1</formula>
    </cfRule>
  </conditionalFormatting>
  <conditionalFormatting sqref="V7:AF7">
    <cfRule type="expression" dxfId="132" priority="235">
      <formula>BI7=1</formula>
    </cfRule>
  </conditionalFormatting>
  <conditionalFormatting sqref="H6:S6 H9:S9 H12:S12 H15:S15 H18:S18 H21:S21 H24:S24 H27:S27 H30:S30 H33:S33 H36:S36 H39:S39 H42:S42 H45:S45 H48:S48 H51:S51 H54:S54 H57:S57 H60:S60 H63:S63 H66:S66 H69:S69 H72:S72 H75:S75 H78:S78 H81:S81 H84:S84 H87:S87 H90:S90 H93:S93 H96:S96 H99:S99 H102:S102 H105:S105 H108:S108 H111:S111 H114:S114 H117:S117 H120:S120 H123:S123 H126:S126 H129:S129 H132:S132 H135:S135 H138:S138 H141:S141 H144:S144 H147:S147 H150:S150 H153:S153 H156:S156 H159:S159 H162:S162 H165:S165 H168:S168 H171:S171 H174:S174 H177:S177 H180:S180 H183:S183">
    <cfRule type="expression" dxfId="131" priority="220">
      <formula>BH7=1</formula>
    </cfRule>
  </conditionalFormatting>
  <conditionalFormatting sqref="H7:S7 H10:S10 H13:S13 H16:S16 H19:S19 H22:S22 H25:S25 H28:S28 H31:S31 H34:S34 H37:S37 H40:S40 H43:S43 H46:S46 H49:S49 H52:S52 H55:S55 H58:S58 H61:S61 H64:S64 H67:S67 H70:S70 H73:S73 H76:S76 H79:S79 H82:S82 H85:S85 H88:S88 H91:S91 H94:S94 H97:S97 H100:S100 H103:S103 H106:S106 H109:S109 H112:S112 H115:S115 H118:S118 H121:S121 H124:S124 H127:S127 H130:S130 H133:S133 H136:S136 H139:S139 H142:S142 H145:S145 H148:S148 H151:S151 H154:S154 H157:S157 H160:S160 H163:S163 H166:S166 H169:S169 H172:S172 H175:S175 H178:S178 H181:S181 H184:S184">
    <cfRule type="expression" dxfId="130" priority="213">
      <formula>BH7=1</formula>
    </cfRule>
  </conditionalFormatting>
  <conditionalFormatting sqref="U6">
    <cfRule type="expression" dxfId="129" priority="370">
      <formula>BH7=1</formula>
    </cfRule>
  </conditionalFormatting>
  <conditionalFormatting sqref="U7">
    <cfRule type="expression" dxfId="128" priority="372">
      <formula>BH7=1</formula>
    </cfRule>
  </conditionalFormatting>
  <conditionalFormatting sqref="I6 I9 I12 I15 I18 I21 I24 I27 I30 I33 I36 I39 I42 I45 I48 I51 I54 I57 I60 I63 I66 I69 I72 I75 I78 I81 I84 I87 I90 I93 I96 I99 I102 I105 I108 I111 I114 I117 I120 I123 I126 I129 I132 I135 I138 I141 I144 I147 I150 I153 I156 I159 I162 I165 I168 I171 I174 I177 I180 I183">
    <cfRule type="expression" dxfId="127" priority="216">
      <formula>BI7=1</formula>
    </cfRule>
  </conditionalFormatting>
  <conditionalFormatting sqref="I6 I9 I12 I15 I18 I21 I24 I27 I30 I33 I36 I39 I42 I45 I48 I51 I54 I57 I60 I63 I66 I69 I72 I75 I78 I81 I84 I87 I90 I93 I96 I99 I102 I105 I108 I111 I114 I117 I120 I123 I126 I129 I132 I135 I138 I141 I144 I147 I150 I153 I156 I159 I162 I165 I168 I171 I174 I177 I180 I183">
    <cfRule type="expression" dxfId="126" priority="217">
      <formula>AND(OR($D6="副園長",$D6="教頭",$D6="主幹教諭",$D6="主任保育士"),BI6=#REF!)</formula>
    </cfRule>
  </conditionalFormatting>
  <conditionalFormatting sqref="U6:AF6">
    <cfRule type="expression" dxfId="125" priority="218">
      <formula>OR(AND($E6&lt;&gt;"保育士",$E6&lt;&gt;"保育教諭",$E6&lt;&gt;"教諭",$E6&lt;&gt;"保健師・助産師・看護師・准看護師"),$F6&lt;7)</formula>
    </cfRule>
    <cfRule type="expression" dxfId="124" priority="371">
      <formula>AND(BU6&gt;0,BU6&lt;5000)</formula>
    </cfRule>
  </conditionalFormatting>
  <conditionalFormatting sqref="U7:AF7">
    <cfRule type="expression" dxfId="123" priority="219">
      <formula>OR(AND($E6&lt;&gt;"保育士",$E6&lt;&gt;"保育教諭",$E6&lt;&gt;"教諭",$E6&lt;&gt;"保健師・助産師・看護師・准看護師"),$F6&lt;7)</formula>
    </cfRule>
    <cfRule type="expression" dxfId="122" priority="373">
      <formula>AND(BU6&gt;0,BU6&lt;5000)</formula>
    </cfRule>
  </conditionalFormatting>
  <conditionalFormatting sqref="I2 L2 O2">
    <cfRule type="containsBlanks" dxfId="121" priority="214">
      <formula>LEN(TRIM(I2))=0</formula>
    </cfRule>
  </conditionalFormatting>
  <conditionalFormatting sqref="AH8">
    <cfRule type="expression" dxfId="120" priority="375">
      <formula>AND($AH8="",OR(MAX($CJ6:$CU6)&lt;&gt;MIN($CJ6:$CU6),MAX($BU8:$CF8)&lt;&gt;MIN($BU8:$CF8)))</formula>
    </cfRule>
  </conditionalFormatting>
  <conditionalFormatting sqref="H6:S6 H9:S9 H12:S12 H15:S15 H18:S18 H21:S21 H24:S24 H27:S27 H30:S30 H33:S33 H36:S36 H39:S39 H42:S42 H45:S45 H48:S48 H51:S51 H54:S54 H57:S57 H60:S60 H63:S63 H66:S66 H69:S69 H72:S72 H75:S75 H78:S78 H81:S81 H84:S84 H87:S87 H90:S90 H93:S93 H96:S96 H99:S99 H102:S102 H105:S105 H108:S108 H111:S111 H114:S114 H117:S117 H120:S120 H123:S123 H126:S126 H129:S129 H132:S132 H135:S135 H138:S138 H141:S141 H144:S144 H147:S147 H150:S150 H153:S153 H156:S156 H159:S159 H162:S162 H165:S165 H168:S168 H171:S171 H174:S174 H177:S177 H180:S180 H183:S183">
    <cfRule type="expression" dxfId="119" priority="378">
      <formula>AND(BH6&gt;0,BH6&lt;5000)</formula>
    </cfRule>
  </conditionalFormatting>
  <conditionalFormatting sqref="H7:S7 H10:S10 H13:S13 H16:S16 H19:S19 H22:S22 H25:S25 H28:S28 H31:S31 H34:S34 H37:S37 H40:S40 H43:S43 H46:S46 H49:S49 H52:S52 H55:S55 H58:S58 H61:S61 H64:S64 H67:S67 H70:S70 H73:S73 H76:S76 H79:S79 H82:S82 H85:S85 H88:S88 H91:S91 H94:S94 H97:S97 H100:S100 H103:S103 H106:S106 H109:S109 H112:S112 H115:S115 H118:S118 H121:S121 H124:S124 H127:S127 H130:S130 H133:S133 H136:S136 H139:S139 H142:S142 H145:S145 H148:S148 H151:S151 H154:S154 H157:S157 H160:S160 H163:S163 H166:S166 H169:S169 H172:S172 H175:S175 H178:S178 H181:S181 H184:S184">
    <cfRule type="expression" dxfId="118" priority="377">
      <formula>AND(BH6&gt;0,BH6&lt;5000)</formula>
    </cfRule>
  </conditionalFormatting>
  <conditionalFormatting sqref="AH6:AH8">
    <cfRule type="cellIs" dxfId="117" priority="210" operator="equal">
      <formula>""</formula>
    </cfRule>
  </conditionalFormatting>
  <conditionalFormatting sqref="U11:AF11 U14:AF14 U17:AF17 U20:AF20 U23:AF23 U26:AF26 U29:AF29 U32:AF32 U35:AF35 U38:AF38 U41:AF41 U44:AF44 U47:AF47 U50:AF50 U53:AF53 U56:AF56 U59:AF59 U62:AF62 U65:AF65 U68:AF68 U71:AF71 U74:AF74 U77:AF77 U80:AF80 U83:AF83 U86:AF86 U89:AF89 U92:AF92 U95:AF95 U98:AF98 U101:AF101 U104:AF104 U107:AF107 U110:AF110 U113:AF113 U116:AF116 U119:AF119 U122:AF122 U125:AF125 U128:AF128 U131:AF131 U134:AF134 U137:AF137 U140:AF140 U143:AF143 U146:AF146 U149:AF149 U152:AF152 U155:AF155 U158:AF158 U161:AF161 U164:AF164 U167:AF167 U170:AF170 U173:AF173 U176:AF176 U179:AF179 U182:AF182 U185:AF185">
    <cfRule type="expression" dxfId="116" priority="17">
      <formula>OR(AND($E9&lt;&gt;"保育士",$E9&lt;&gt;"保育教諭",$E9&lt;&gt;"教諭",$E9&lt;&gt;"保健師・助産師・看護師・准看護師"),$F9&lt;7)</formula>
    </cfRule>
  </conditionalFormatting>
  <conditionalFormatting sqref="U9:U10 U12:U13 U15:U16 U18:U19 U21:U22 U24:U25 U27:U28 U30:U31 U33:U34 U36:U37 U39:U40 U42:U43 U45:U46 U48:U49 U51:U52 U54:U55 U57:U58 U60:U61 U63:U64 U66:U67 U69:U70 U72:U73 U75:U76 U78:U79 U81:U82 U84:U85 U87:U88 U90:U91 U93:U94 U96:U97 U99:U100 U102:U103 U105:U106 U108:U109 U111:U112 U114:U115 U117:U118 U120:U121 U123:U124 U126:U127 U129:U130 U132:U133 U135:U136 U138:U139 U141:U142 U144:U145 U147:U148 U150:U151 U153:U154 U156:U157 U159:U160 U162:U163 U165:U166 U168:U169 U171:U172 U174:U175 U177:U178 U180:U181 U183:U184">
    <cfRule type="expression" dxfId="115" priority="10">
      <formula>$AQ$2&gt;$AQ$3</formula>
    </cfRule>
  </conditionalFormatting>
  <conditionalFormatting sqref="AH9:AH10 AH12:AH13 AH15:AH16 AH18:AH19 AH21:AH22 AH24:AH25 AH27:AH28 AH30:AH31 AH33:AH34 AH36:AH37 AH39:AH40 AH42:AH43 AH45:AH46 AH48:AH49 AH51:AH52 AH54:AH55 AH57:AH58 AH60:AH61 AH63:AH64 AH66:AH67 AH69:AH70 AH72:AH73 AH75:AH76 AH78:AH79 AH81:AH82 AH84:AH85 AH87:AH88 AH90:AH91 AH93:AH94 AH96:AH97 AH99:AH100 AH102:AH103 AH105:AH106 AH108:AH109 AH111:AH112 AH114:AH115 AH117:AH118 AH120:AH121 AH123:AH124 AH126:AH127 AH129:AH130 AH132:AH133 AH135:AH136 AH138:AH139 AH141:AH142 AH144:AH145 AH147:AH148 AH150:AH151 AH153:AH154 AH156:AH157 AH159:AH160 AH162:AH163 AH165:AH166 AH168:AH169 AH171:AH172 AH174:AH175 AH177:AH178 AH180:AH181 AH183:AH184">
    <cfRule type="expression" dxfId="114" priority="14">
      <formula>AND($AH9="",OR(MAX($BH9:$BS9)&lt;&gt;MIN($BH9:$BS9),MAX($BU9:$CF9)&lt;&gt;MIN($BU9:$CF9)))</formula>
    </cfRule>
  </conditionalFormatting>
  <conditionalFormatting sqref="V9:AF9 V12:AF12 V15:AF15 V18:AF18 V21:AF21 V24:AF24 V27:AF27 V30:AF30 V33:AF33 V36:AF36 V39:AF39 V42:AF42 V45:AF45 V48:AF48 V51:AF51 V54:AF54 V57:AF57 V60:AF60 V63:AF63 V66:AF66 V69:AF69 V72:AF72 V75:AF75 V78:AF78 V81:AF81 V84:AF84 V87:AF87 V90:AF90 V93:AF93 V96:AF96 V99:AF99 V102:AF102 V105:AF105 V108:AF108 V111:AF111 V114:AF114 V117:AF117 V120:AF120 V123:AF123 V126:AF126 V129:AF129 V132:AF132 V135:AF135 V138:AF138 V141:AF141 V144:AF144 V147:AF147 V150:AF150 V153:AF153 V156:AF156 V159:AF159 V162:AF162 V165:AF165 V168:AF168 V171:AF171 V174:AF174 V177:AF177 V180:AF180 V183:AF183">
    <cfRule type="expression" dxfId="113" priority="12">
      <formula>BI10=1</formula>
    </cfRule>
  </conditionalFormatting>
  <conditionalFormatting sqref="V10:AF10 V13:AF13 V16:AF16 V19:AF19 V22:AF22 V25:AF25 V28:AF28 V31:AF31 V34:AF34 V37:AF37 V40:AF40 V43:AF43 V46:AF46 V49:AF49 V52:AF52 V55:AF55 V58:AF58 V61:AF61 V64:AF64 V67:AF67 V70:AF70 V73:AF73 V76:AF76 V79:AF79 V82:AF82 V85:AF85 V88:AF88 V91:AF91 V94:AF94 V97:AF97 V100:AF100 V103:AF103 V106:AF106 V109:AF109 V112:AF112 V115:AF115 V118:AF118 V121:AF121 V124:AF124 V127:AF127 V130:AF130 V133:AF133 V136:AF136 V139:AF139 V142:AF142 V145:AF145 V148:AF148 V151:AF151 V154:AF154 V157:AF157 V160:AF160 V163:AF163 V166:AF166 V169:AF169 V172:AF172 V175:AF175 V178:AF178 V181:AF181 V184:AF184">
    <cfRule type="expression" dxfId="112" priority="13">
      <formula>BI10=1</formula>
    </cfRule>
  </conditionalFormatting>
  <conditionalFormatting sqref="U9 U12 U15 U18 U21 U24 U27 U30 U33 U36 U39 U42 U45 U48 U51 U54 U57 U60 U63 U66 U69 U72 U75 U78 U81 U84 U87 U90 U93 U96 U99 U102 U105 U108 U111 U114 U117 U120 U123 U126 U129 U132 U135 U138 U141 U144 U147 U150 U153 U156 U159 U162 U165 U168 U171 U174 U177 U180 U183">
    <cfRule type="expression" dxfId="111" priority="18">
      <formula>BH10=1</formula>
    </cfRule>
  </conditionalFormatting>
  <conditionalFormatting sqref="U10 U13 U16 U19 U22 U25 U28 U31 U34 U37 U40 U43 U46 U49 U52 U55 U58 U61 U64 U67 U70 U73 U76 U79 U82 U85 U88 U91 U94 U97 U100 U103 U106 U109 U112 U115 U118 U121 U124 U127 U130 U133 U136 U139 U142 U145 U148 U151 U154 U157 U160 U163 U166 U169 U172 U175 U178 U181 U184">
    <cfRule type="expression" dxfId="110" priority="20">
      <formula>BH10=1</formula>
    </cfRule>
  </conditionalFormatting>
  <conditionalFormatting sqref="U9:AF9 U12:AF12 U15:AF15 U18:AF18 U21:AF21 U24:AF24 U27:AF27 U30:AF30 U33:AF33 U36:AF36 U39:AF39 U42:AF42 U45:AF45 U48:AF48 U51:AF51 U54:AF54 U57:AF57 U60:AF60 U63:AF63 U66:AF66 U69:AF69 U72:AF72 U75:AF75 U78:AF78 U81:AF81 U84:AF84 U87:AF87 U90:AF90 U93:AF93 U96:AF96 U99:AF99 U102:AF102 U105:AF105 U108:AF108 U111:AF111 U114:AF114 U117:AF117 U120:AF120 U123:AF123 U126:AF126 U129:AF129 U132:AF132 U135:AF135 U138:AF138 U141:AF141 U144:AF144 U147:AF147 U150:AF150 U153:AF153 U156:AF156 U159:AF159 U162:AF162 U165:AF165 U168:AF168 U171:AF171 U174:AF174 U177:AF177 U180:AF180 U183:AF183">
    <cfRule type="expression" dxfId="109" priority="7">
      <formula>OR(AND($E9&lt;&gt;"保育士",$E9&lt;&gt;"保育教諭",$E9&lt;&gt;"教諭",$E9&lt;&gt;"保健師・助産師・看護師・准看護師"),$F9&lt;7)</formula>
    </cfRule>
    <cfRule type="expression" dxfId="108" priority="19">
      <formula>AND(BU9&gt;0,BU9&lt;5000)</formula>
    </cfRule>
  </conditionalFormatting>
  <conditionalFormatting sqref="U10:AF10 U13:AF13 U16:AF16 U19:AF19 U22:AF22 U25:AF25 U28:AF28 U31:AF31 U34:AF34 U37:AF37 U40:AF40 U43:AF43 U46:AF46 U49:AF49 U52:AF52 U55:AF55 U58:AF58 U61:AF61 U64:AF64 U67:AF67 U70:AF70 U73:AF73 U76:AF76 U79:AF79 U82:AF82 U85:AF85 U88:AF88 U91:AF91 U94:AF94 U97:AF97 U100:AF100 U103:AF103 U106:AF106 U109:AF109 U112:AF112 U115:AF115 U118:AF118 U121:AF121 U124:AF124 U127:AF127 U130:AF130 U133:AF133 U136:AF136 U139:AF139 U142:AF142 U145:AF145 U148:AF148 U151:AF151 U154:AF154 U157:AF157 U160:AF160 U163:AF163 U166:AF166 U169:AF169 U172:AF172 U175:AF175 U178:AF178 U181:AF181 U184:AF184">
    <cfRule type="expression" dxfId="107" priority="8">
      <formula>OR(AND($E9&lt;&gt;"保育士",$E9&lt;&gt;"保育教諭",$E9&lt;&gt;"教諭",$E9&lt;&gt;"保健師・助産師・看護師・准看護師"),$F9&lt;7)</formula>
    </cfRule>
    <cfRule type="expression" dxfId="106" priority="21">
      <formula>AND(BU9&gt;0,BU9&lt;5000)</formula>
    </cfRule>
  </conditionalFormatting>
  <conditionalFormatting sqref="AH11 AH14 AH17 AH20 AH23 AH26 AH29 AH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cfRule type="expression" dxfId="105" priority="22">
      <formula>AND($AH11="",OR(MAX($CJ9:$CU9)&lt;&gt;MIN($CJ9:$CU9),MAX($BU11:$CF11)&lt;&gt;MIN($BU11:$CF11)))</formula>
    </cfRule>
  </conditionalFormatting>
  <conditionalFormatting sqref="AH9:AH185">
    <cfRule type="cellIs" dxfId="104" priority="1" operator="equal">
      <formula>""</formula>
    </cfRule>
  </conditionalFormatting>
  <dataValidations count="1">
    <dataValidation type="list" allowBlank="1" showInputMessage="1" showErrorMessage="1" sqref="AH6:AH185">
      <formula1>"【保育所等】０分野,【保育所等】１分野,【保育所等】２分野,【保育所等】３分野,【保育所等】４分野,【幼稚園・認定こども園】15時間未満,【幼稚園・認定こども園】15時間以上30時間未満,【幼稚園・認定こども園】30時間以上45時間未満,【幼稚園・認定こども園】45時間以上60時間未満,【幼稚園・認定こども園】60時間以上"</formula1>
    </dataValidation>
  </dataValidations>
  <pageMargins left="0.23622047244094491" right="0.23622047244094491" top="0.35433070866141736" bottom="0.35433070866141736" header="0.31496062992125984" footer="0.31496062992125984"/>
  <pageSetup paperSize="9" scale="45" fitToHeight="0" orientation="landscape" r:id="rId1"/>
  <rowBreaks count="1" manualBreakCount="1">
    <brk id="95" max="33" man="1"/>
  </rowBreaks>
  <extLst>
    <ext xmlns:x14="http://schemas.microsoft.com/office/spreadsheetml/2009/9/main" uri="{78C0D931-6437-407d-A8EE-F0AAD7539E65}">
      <x14:conditionalFormattings>
        <x14:conditionalFormatting xmlns:xm="http://schemas.microsoft.com/office/excel/2006/main">
          <x14:cfRule type="expression" priority="231" id="{53C6875F-1DF9-41DD-B6E8-56CD93093BD7}">
            <xm:f>AND(OR($D6="副園長",$D6="教頭",$D6="主幹教諭",$D6="主任保育士"),BH6=マスタ!$C$3)</xm:f>
            <x14:dxf>
              <fill>
                <patternFill>
                  <bgColor rgb="FF92D050"/>
                </patternFill>
              </fill>
            </x14:dxf>
          </x14:cfRule>
          <x14:cfRule type="expression" priority="331" id="{6EF7787D-8D4A-4B80-A8CE-C2B8A30EBF61}">
            <xm:f>AND(CJ$5&lt;④入力シート３!BH$5,CJ$5=CJ6)</xm:f>
            <x14:dxf>
              <fill>
                <patternFill>
                  <bgColor rgb="FFCC00CC"/>
                </patternFill>
              </fill>
            </x14:dxf>
          </x14:cfRule>
          <xm:sqref>H6:S6 H9:S9 H12:S12 H15:S15 H18:S18 H21:S21 H24:S24 H27:S27 H30:S30 H33:S33 H36:S36 H39:S39 H42:S42 H45:S45 H48:S48 H51:S51 H54:S54 H57:S57 H60:S60 H63:S63 H66:S66 H69:S69 H72:S72 H75:S75 H78:S78 H81:S81 H84:S84 H87:S87 H90:S90 H93:S93 H96:S96 H99:S99 H102:S102 H105:S105 H108:S108 H111:S111 H114:S114 H117:S117 H120:S120 H123:S123 H126:S126 H129:S129 H132:S132 H135:S135 H138:S138 H141:S141 H144:S144 H147:S147 H150:S150 H153:S153 H156:S156 H159:S159 H162:S162 H165:S165 H168:S168 H171:S171 H174:S174 H177:S177 H180:S180 H183:S183</xm:sqref>
        </x14:conditionalFormatting>
        <x14:conditionalFormatting xmlns:xm="http://schemas.microsoft.com/office/excel/2006/main">
          <x14:cfRule type="expression" priority="212" id="{4CFA63C1-CE76-4C9D-8DD2-97D0BFF127D5}">
            <xm:f>AND(OR($D6="副園長",$D6="教頭",$D6="主幹教諭",$D6="主任保育士"),BH6=マスタ!$C$3)</xm:f>
            <x14:dxf>
              <fill>
                <patternFill>
                  <bgColor rgb="FF92D050"/>
                </patternFill>
              </fill>
            </x14:dxf>
          </x14:cfRule>
          <x14:cfRule type="expression" priority="326" id="{2B7064F2-7E4C-479D-933C-94F51BF7B048}">
            <xm:f>AND(CJ$5&lt;④入力シート３!BH$5,CJ$5=CJ6)</xm:f>
            <x14:dxf>
              <fill>
                <patternFill>
                  <bgColor rgb="FFCC00CC"/>
                </patternFill>
              </fill>
            </x14:dxf>
          </x14:cfRule>
          <xm:sqref>H7:S7 H10:S10 H13:S13 H16:S16 H19:S19 H22:S22 H25:S25 H28:S28 H31:S31 H34:S34 H37:S37 H40:S40 H43:S43 H46:S46 H49:S49 H52:S52 H55:S55 H58:S58 H61:S61 H64:S64 H67:S67 H70:S70 H73:S73 H76:S76 H79:S79 H82:S82 H85:S85 H88:S88 H91:S91 H94:S94 H97:S97 H100:S100 H103:S103 H106:S106 H109:S109 H112:S112 H115:S115 H118:S118 H121:S121 H124:S124 H127:S127 H130:S130 H133:S133 H136:S136 H139:S139 H142:S142 H145:S145 H148:S148 H151:S151 H154:S154 H157:S157 H160:S160 H163:S163 H166:S166 H169:S169 H172:S172 H175:S175 H178:S178 H181:S181 H184:S184</xm:sqref>
        </x14:conditionalFormatting>
        <x14:conditionalFormatting xmlns:xm="http://schemas.microsoft.com/office/excel/2006/main">
          <x14:cfRule type="expression" priority="376" id="{99338710-7171-4FC1-9989-1F09B4BCAC05}">
            <xm:f>AND($I$2&gt;=2,MAX(BH$6,BH$9,BH$12,BH$15,BH$18,BH$21,BH$24,BH$27,BH$30,BH$33,BH$39,BH$42,BH$45,BH$48,BH$51,BH$54,BH$57,BH$60,BH$63,BH$66,BH$69,BH$72,BH$75,BH$78,BH$81,BH$84,BH$87,BH$90,BH$93,$BH$96,$BH$99,$BH$102,$BH$105,$BH$108,$BH$111,$BH$114,$BH$117,$BH$120,$BH$123,$BH$126,$BH$129,$BH$132,$BH$135,$BH$138,$BH$141,$BH$144,$BH$147,$BH$150,$BH$153,$BH$156,$BH$159,$BH$162,$BH$165,$BH$168,$BH$171,$BH$174,$BH$177,$BH$180,$BH$183)&lt;マスタ!$C$3)</xm:f>
            <x14:dxf>
              <fill>
                <patternFill>
                  <bgColor rgb="FFFF6699"/>
                </patternFill>
              </fill>
            </x14:dxf>
          </x14:cfRule>
          <xm:sqref>H6:S7 H9:S10 H12:S13 H15:S16 H18:S19 H21:S22 H24:S25 H27:S28 H30:S31 H33:S34 H36:S37 H39:S40 H42:S43 H45:S46 H48:S49 H51:S52 H54:S55 H57:S58 H60:S61 H63:S64 H66:S67 H69:S70 H72:S73 H75:S76 H78:S79 H81:S82 H84:S85 H87:S88 H90:S91 H93:S94 H96:S97 H99:S100 H102:S103 H105:S106 H108:S109 H111:S112 H114:S115 H117:S118 H120:S121 H123:S124 H126:S127 H129:S130 H132:S133 H135:S136 H138:S139 H141:S142 H144:S145 H147:S148 H150:S151 H153:S154 H156:S157 H159:S160 H162:S163 H165:S166 H168:S169 H171:S172 H174:S175 H177:S178 H180:S181 H183:S184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マスタ!$E$3:$E$8</xm:f>
          </x14:formula1>
          <xm:sqref>D6:D185</xm:sqref>
        </x14:dataValidation>
        <x14:dataValidation type="list" allowBlank="1" showInputMessage="1" showErrorMessage="1">
          <x14:formula1>
            <xm:f>マスタ!$F$3:$F$15</xm:f>
          </x14:formula1>
          <xm:sqref>E6:E185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sheetPr>
  <dimension ref="A1:CG1085"/>
  <sheetViews>
    <sheetView view="pageBreakPreview" zoomScale="80" zoomScaleNormal="89" zoomScaleSheetLayoutView="80" workbookViewId="0">
      <selection activeCell="B6" sqref="B6:B8"/>
    </sheetView>
  </sheetViews>
  <sheetFormatPr defaultRowHeight="13.5" x14ac:dyDescent="0.15"/>
  <cols>
    <col min="1" max="1" width="5.125" style="304" customWidth="1"/>
    <col min="2" max="3" width="13.375" style="304" customWidth="1"/>
    <col min="4" max="4" width="11.625" style="304" customWidth="1"/>
    <col min="5" max="6" width="7.875" style="304" customWidth="1"/>
    <col min="7" max="7" width="12.75" style="304" customWidth="1"/>
    <col min="8" max="20" width="8" style="305" customWidth="1"/>
    <col min="21" max="21" width="30.125" style="319" customWidth="1"/>
    <col min="22" max="22" width="3.375" style="329" hidden="1" customWidth="1"/>
    <col min="23" max="33" width="8" style="329" hidden="1" customWidth="1"/>
    <col min="34" max="34" width="8" style="304" hidden="1" customWidth="1"/>
    <col min="35" max="42" width="9" style="304" hidden="1" customWidth="1"/>
    <col min="43" max="43" width="13.25" style="304" hidden="1" customWidth="1"/>
    <col min="44" max="85" width="9" style="304" hidden="1" customWidth="1"/>
    <col min="86" max="16384" width="9" style="304"/>
  </cols>
  <sheetData>
    <row r="1" spans="1:84" x14ac:dyDescent="0.15">
      <c r="A1" s="324"/>
      <c r="B1" s="324"/>
      <c r="C1" s="324"/>
      <c r="D1" s="324"/>
      <c r="E1" s="324"/>
      <c r="F1" s="324"/>
      <c r="G1" s="324"/>
      <c r="H1" s="325"/>
      <c r="I1" s="325"/>
      <c r="J1" s="325"/>
      <c r="K1" s="325"/>
      <c r="L1" s="325"/>
      <c r="M1" s="325"/>
      <c r="N1" s="325"/>
      <c r="O1" s="325"/>
      <c r="P1" s="325"/>
      <c r="Q1" s="549" t="str">
        <f>IF(①入力シート!D9="","","（"&amp;①入力シート!D9&amp;"）　　")</f>
        <v/>
      </c>
      <c r="R1" s="549"/>
      <c r="S1" s="549"/>
      <c r="T1" s="549"/>
    </row>
    <row r="2" spans="1:84" x14ac:dyDescent="0.15">
      <c r="A2" s="324"/>
      <c r="B2" s="324"/>
      <c r="C2" s="324"/>
      <c r="D2" s="324"/>
      <c r="E2" s="324"/>
      <c r="F2" s="324"/>
      <c r="G2" s="324"/>
      <c r="H2" s="328" t="s">
        <v>384</v>
      </c>
      <c r="I2" s="331">
        <f>③入力シート２!I2</f>
        <v>0</v>
      </c>
      <c r="J2" s="326" t="s">
        <v>381</v>
      </c>
      <c r="K2" s="328" t="s">
        <v>383</v>
      </c>
      <c r="L2" s="331">
        <f>③入力シート２!L2</f>
        <v>0</v>
      </c>
      <c r="M2" s="326" t="s">
        <v>381</v>
      </c>
      <c r="N2" s="328" t="s">
        <v>382</v>
      </c>
      <c r="O2" s="331">
        <f>③入力シート２!O2</f>
        <v>0</v>
      </c>
      <c r="P2" s="326" t="s">
        <v>381</v>
      </c>
      <c r="Q2" s="325"/>
      <c r="R2" s="325"/>
      <c r="S2" s="325"/>
      <c r="T2" s="325"/>
    </row>
    <row r="3" spans="1:84" x14ac:dyDescent="0.15">
      <c r="A3" s="324"/>
      <c r="B3" s="324"/>
      <c r="C3" s="324"/>
      <c r="D3" s="324"/>
      <c r="E3" s="324"/>
      <c r="F3" s="324"/>
      <c r="G3" s="324"/>
      <c r="H3" s="325"/>
      <c r="I3" s="325"/>
      <c r="J3" s="325"/>
      <c r="K3" s="325"/>
      <c r="L3" s="325"/>
      <c r="M3" s="325"/>
      <c r="N3" s="325"/>
      <c r="O3" s="325"/>
      <c r="P3" s="325"/>
      <c r="Q3" s="325"/>
      <c r="R3" s="325"/>
      <c r="S3" s="325"/>
      <c r="T3" s="325"/>
    </row>
    <row r="4" spans="1:84" ht="21.75" customHeight="1" x14ac:dyDescent="0.15">
      <c r="A4" s="571" t="s">
        <v>388</v>
      </c>
      <c r="B4" s="571"/>
      <c r="C4" s="571"/>
      <c r="D4" s="571"/>
      <c r="E4" s="571"/>
      <c r="F4" s="571"/>
      <c r="G4" s="556"/>
      <c r="H4" s="558" t="s">
        <v>387</v>
      </c>
      <c r="I4" s="559"/>
      <c r="J4" s="559"/>
      <c r="K4" s="559"/>
      <c r="L4" s="559"/>
      <c r="M4" s="559"/>
      <c r="N4" s="559"/>
      <c r="O4" s="559"/>
      <c r="P4" s="559"/>
      <c r="Q4" s="559"/>
      <c r="R4" s="559"/>
      <c r="S4" s="559"/>
      <c r="T4" s="560"/>
      <c r="U4" s="561" t="s">
        <v>453</v>
      </c>
      <c r="BG4" s="304" t="s">
        <v>386</v>
      </c>
      <c r="BH4" s="304">
        <f>COUNTA(C6:C95)</f>
        <v>0</v>
      </c>
    </row>
    <row r="5" spans="1:84" x14ac:dyDescent="0.15">
      <c r="A5" s="323"/>
      <c r="B5" s="337" t="s">
        <v>373</v>
      </c>
      <c r="C5" s="322" t="s">
        <v>372</v>
      </c>
      <c r="D5" s="322" t="s">
        <v>371</v>
      </c>
      <c r="E5" s="322" t="s">
        <v>106</v>
      </c>
      <c r="F5" s="322" t="s">
        <v>370</v>
      </c>
      <c r="G5" s="337" t="s">
        <v>369</v>
      </c>
      <c r="H5" s="321" t="s">
        <v>368</v>
      </c>
      <c r="I5" s="321" t="s">
        <v>367</v>
      </c>
      <c r="J5" s="321" t="s">
        <v>366</v>
      </c>
      <c r="K5" s="321" t="s">
        <v>365</v>
      </c>
      <c r="L5" s="321" t="s">
        <v>364</v>
      </c>
      <c r="M5" s="321" t="s">
        <v>363</v>
      </c>
      <c r="N5" s="321" t="s">
        <v>362</v>
      </c>
      <c r="O5" s="321" t="s">
        <v>361</v>
      </c>
      <c r="P5" s="321" t="s">
        <v>360</v>
      </c>
      <c r="Q5" s="321" t="s">
        <v>359</v>
      </c>
      <c r="R5" s="321" t="s">
        <v>358</v>
      </c>
      <c r="S5" s="321" t="s">
        <v>357</v>
      </c>
      <c r="T5" s="321" t="s">
        <v>356</v>
      </c>
      <c r="U5" s="534"/>
      <c r="AH5" s="320"/>
      <c r="AI5" s="320"/>
      <c r="AJ5" s="320"/>
      <c r="AK5" s="320"/>
      <c r="AL5" s="320"/>
      <c r="AM5" s="320"/>
      <c r="AN5" s="320"/>
      <c r="AO5" s="320" t="s">
        <v>355</v>
      </c>
      <c r="AP5" s="320" t="s">
        <v>354</v>
      </c>
      <c r="AQ5" s="319" t="s">
        <v>353</v>
      </c>
      <c r="AR5" s="319" t="s">
        <v>352</v>
      </c>
      <c r="AS5" s="319" t="s">
        <v>351</v>
      </c>
      <c r="AT5" s="319" t="s">
        <v>352</v>
      </c>
      <c r="AU5" s="319" t="s">
        <v>351</v>
      </c>
      <c r="AV5" s="319" t="s">
        <v>350</v>
      </c>
      <c r="BG5" s="304" t="s">
        <v>385</v>
      </c>
      <c r="BH5" s="304">
        <f>MAX(BH6,BH9,BH12,BH15,BH18,BH21,BH24,BH27,BH30,BH33,BH36,BH39,BH42,BH45,BH48,BH51,BH54,BH57,BH60,BH63,BH66,BH69,BH72,BH75,BH78,BH81,BH84,BH87,BH90,BH93)</f>
        <v>0</v>
      </c>
      <c r="BI5" s="304">
        <f t="shared" ref="BI5:BS5" si="0">MAX(BI6,BI9,BI12,BI15,BI18,BI21,BI24,BI27,BI30,BI33,BI36,BI39,BI42,BI45,BI48,BI51,BI54,BI57,BI60,BI63,BI66,BI69,BI72,BI75,BI78,BI81,BI84,BI87,BI90,BI93)</f>
        <v>0</v>
      </c>
      <c r="BJ5" s="304">
        <f t="shared" si="0"/>
        <v>0</v>
      </c>
      <c r="BK5" s="304">
        <f t="shared" si="0"/>
        <v>0</v>
      </c>
      <c r="BL5" s="304">
        <f t="shared" si="0"/>
        <v>0</v>
      </c>
      <c r="BM5" s="304">
        <f t="shared" si="0"/>
        <v>0</v>
      </c>
      <c r="BN5" s="304">
        <f t="shared" si="0"/>
        <v>0</v>
      </c>
      <c r="BO5" s="304">
        <f t="shared" si="0"/>
        <v>0</v>
      </c>
      <c r="BP5" s="304">
        <f t="shared" si="0"/>
        <v>0</v>
      </c>
      <c r="BQ5" s="304">
        <f t="shared" si="0"/>
        <v>0</v>
      </c>
      <c r="BR5" s="304">
        <f t="shared" si="0"/>
        <v>0</v>
      </c>
      <c r="BS5" s="304">
        <f t="shared" si="0"/>
        <v>0</v>
      </c>
    </row>
    <row r="6" spans="1:84" x14ac:dyDescent="0.15">
      <c r="A6" s="532">
        <v>1</v>
      </c>
      <c r="B6" s="572"/>
      <c r="C6" s="572"/>
      <c r="D6" s="539"/>
      <c r="E6" s="540"/>
      <c r="F6" s="539"/>
      <c r="G6" s="318" t="s">
        <v>348</v>
      </c>
      <c r="H6" s="317"/>
      <c r="I6" s="343" t="str">
        <f t="shared" ref="I6:S21" si="1">IF(H6="","",H6)</f>
        <v/>
      </c>
      <c r="J6" s="343" t="str">
        <f t="shared" si="1"/>
        <v/>
      </c>
      <c r="K6" s="343" t="str">
        <f t="shared" si="1"/>
        <v/>
      </c>
      <c r="L6" s="343" t="str">
        <f t="shared" si="1"/>
        <v/>
      </c>
      <c r="M6" s="343" t="str">
        <f t="shared" si="1"/>
        <v/>
      </c>
      <c r="N6" s="343" t="str">
        <f t="shared" si="1"/>
        <v/>
      </c>
      <c r="O6" s="343" t="str">
        <f t="shared" si="1"/>
        <v/>
      </c>
      <c r="P6" s="343" t="str">
        <f t="shared" si="1"/>
        <v/>
      </c>
      <c r="Q6" s="343" t="str">
        <f t="shared" si="1"/>
        <v/>
      </c>
      <c r="R6" s="343" t="str">
        <f t="shared" si="1"/>
        <v/>
      </c>
      <c r="S6" s="343" t="str">
        <f t="shared" si="1"/>
        <v/>
      </c>
      <c r="T6" s="315">
        <f t="shared" ref="T6:T69" si="2">SUM(H6:S6)</f>
        <v>0</v>
      </c>
      <c r="U6" s="562"/>
      <c r="AH6" s="305"/>
      <c r="AI6" s="305"/>
      <c r="AJ6" s="305"/>
      <c r="AK6" s="305"/>
      <c r="AL6" s="305"/>
      <c r="AM6" s="305"/>
      <c r="AN6" s="305"/>
      <c r="AO6" s="304">
        <v>1</v>
      </c>
      <c r="AP6" s="304">
        <v>1</v>
      </c>
      <c r="AQ6" s="304">
        <v>1</v>
      </c>
      <c r="AR6" s="306">
        <f ca="1">IF($AQ6=1,IF(INDIRECT(ADDRESS(($AO6-1)*3+$AP6+5,$AQ6+7))="",0,INDIRECT(ADDRESS(($AO6-1)*3+$AP6+5,$AQ6+7))),IF(INDIRECT(ADDRESS(($AO6-1)*3+$AP6+5,$AQ6+7))="",0,IF(COUNTIF(INDIRECT(ADDRESS(($AO6-1)*36+($AP6-1)*12+6,COLUMN())):INDIRECT(ADDRESS(($AO6-1)*36+($AP6-1)*12+$AQ6+4,COLUMN())),INDIRECT(ADDRESS(($AO6-1)*3+$AP6+5,$AQ6+7)))&gt;=1,0,INDIRECT(ADDRESS(($AO6-1)*3+$AP6+5,$AQ6+7)))))</f>
        <v>0</v>
      </c>
      <c r="AS6" s="304">
        <f ca="1">COUNTIF(INDIRECT("H"&amp;(ROW()+12*(($AO6-1)*3+$AP6)-ROW())/12+5):INDIRECT("S"&amp;(ROW()+12*(($AO6-1)*3+$AP6)-ROW())/12+5),AR6)</f>
        <v>0</v>
      </c>
      <c r="AT6" s="306"/>
      <c r="AV6" s="304">
        <f t="shared" ref="AV6" ca="1" si="3">IF(AND(AR6&gt;0,AS6&gt;0),1,0)</f>
        <v>0</v>
      </c>
      <c r="BF6" s="304">
        <v>1</v>
      </c>
      <c r="BH6" s="310">
        <f t="shared" ref="BH6:BS6" si="4">SUM(H6:H7)</f>
        <v>0</v>
      </c>
      <c r="BI6" s="310">
        <f t="shared" si="4"/>
        <v>0</v>
      </c>
      <c r="BJ6" s="310">
        <f t="shared" si="4"/>
        <v>0</v>
      </c>
      <c r="BK6" s="310">
        <f t="shared" si="4"/>
        <v>0</v>
      </c>
      <c r="BL6" s="310">
        <f t="shared" si="4"/>
        <v>0</v>
      </c>
      <c r="BM6" s="310">
        <f t="shared" si="4"/>
        <v>0</v>
      </c>
      <c r="BN6" s="310">
        <f t="shared" si="4"/>
        <v>0</v>
      </c>
      <c r="BO6" s="310">
        <f t="shared" si="4"/>
        <v>0</v>
      </c>
      <c r="BP6" s="310">
        <f t="shared" si="4"/>
        <v>0</v>
      </c>
      <c r="BQ6" s="310">
        <f t="shared" si="4"/>
        <v>0</v>
      </c>
      <c r="BR6" s="310">
        <f t="shared" si="4"/>
        <v>0</v>
      </c>
      <c r="BS6" s="310">
        <f t="shared" si="4"/>
        <v>0</v>
      </c>
      <c r="BT6" s="305"/>
      <c r="BU6" s="310">
        <f t="shared" ref="BU6:CF6" si="5">SUM(U6:U7)</f>
        <v>0</v>
      </c>
      <c r="BV6" s="310">
        <f t="shared" si="5"/>
        <v>0</v>
      </c>
      <c r="BW6" s="310">
        <f t="shared" si="5"/>
        <v>0</v>
      </c>
      <c r="BX6" s="310">
        <f t="shared" si="5"/>
        <v>0</v>
      </c>
      <c r="BY6" s="310">
        <f t="shared" si="5"/>
        <v>0</v>
      </c>
      <c r="BZ6" s="310">
        <f t="shared" si="5"/>
        <v>0</v>
      </c>
      <c r="CA6" s="310">
        <f t="shared" si="5"/>
        <v>0</v>
      </c>
      <c r="CB6" s="310">
        <f t="shared" si="5"/>
        <v>0</v>
      </c>
      <c r="CC6" s="310">
        <f t="shared" si="5"/>
        <v>0</v>
      </c>
      <c r="CD6" s="310">
        <f t="shared" si="5"/>
        <v>0</v>
      </c>
      <c r="CE6" s="310">
        <f t="shared" si="5"/>
        <v>0</v>
      </c>
      <c r="CF6" s="310">
        <f t="shared" si="5"/>
        <v>0</v>
      </c>
    </row>
    <row r="7" spans="1:84" x14ac:dyDescent="0.15">
      <c r="A7" s="533"/>
      <c r="B7" s="536"/>
      <c r="C7" s="536"/>
      <c r="D7" s="536"/>
      <c r="E7" s="541"/>
      <c r="F7" s="536"/>
      <c r="G7" s="314" t="s">
        <v>347</v>
      </c>
      <c r="H7" s="313"/>
      <c r="I7" s="344" t="str">
        <f t="shared" si="1"/>
        <v/>
      </c>
      <c r="J7" s="344" t="str">
        <f t="shared" si="1"/>
        <v/>
      </c>
      <c r="K7" s="344" t="str">
        <f t="shared" si="1"/>
        <v/>
      </c>
      <c r="L7" s="344" t="str">
        <f t="shared" si="1"/>
        <v/>
      </c>
      <c r="M7" s="344" t="str">
        <f t="shared" si="1"/>
        <v/>
      </c>
      <c r="N7" s="344" t="str">
        <f t="shared" si="1"/>
        <v/>
      </c>
      <c r="O7" s="344" t="str">
        <f t="shared" si="1"/>
        <v/>
      </c>
      <c r="P7" s="344" t="str">
        <f t="shared" si="1"/>
        <v/>
      </c>
      <c r="Q7" s="344" t="str">
        <f t="shared" si="1"/>
        <v/>
      </c>
      <c r="R7" s="344" t="str">
        <f t="shared" si="1"/>
        <v/>
      </c>
      <c r="S7" s="344" t="str">
        <f t="shared" si="1"/>
        <v/>
      </c>
      <c r="T7" s="311">
        <f t="shared" si="2"/>
        <v>0</v>
      </c>
      <c r="U7" s="563"/>
      <c r="AH7" s="305"/>
      <c r="AI7" s="305"/>
      <c r="AJ7" s="305"/>
      <c r="AK7" s="305"/>
      <c r="AL7" s="305"/>
      <c r="AM7" s="305"/>
      <c r="AN7" s="305"/>
      <c r="AO7" s="304">
        <v>1</v>
      </c>
      <c r="AP7" s="304">
        <v>1</v>
      </c>
      <c r="AQ7" s="304">
        <v>2</v>
      </c>
      <c r="AR7" s="306">
        <f ca="1">IF($AQ7=1,IF(INDIRECT(ADDRESS(($AO7-1)*3+$AP7+5,$AQ7+7))="",0,INDIRECT(ADDRESS(($AO7-1)*3+$AP7+5,$AQ7+7))),IF(INDIRECT(ADDRESS(($AO7-1)*3+$AP7+5,$AQ7+7))="",0,IF(COUNTIF(INDIRECT(ADDRESS(($AO7-1)*36+($AP7-1)*12+6,COLUMN())):INDIRECT(ADDRESS(($AO7-1)*36+($AP7-1)*12+$AQ7+4,COLUMN())),INDIRECT(ADDRESS(($AO7-1)*3+$AP7+5,$AQ7+7)))&gt;=1,0,INDIRECT(ADDRESS(($AO7-1)*3+$AP7+5,$AQ7+7)))))</f>
        <v>0</v>
      </c>
      <c r="AS7" s="304">
        <f ca="1">COUNTIF(INDIRECT("H"&amp;(ROW()+12*(($AO7-1)*3+$AP7)-ROW())/12+5):INDIRECT("S"&amp;(ROW()+12*(($AO7-1)*3+$AP7)-ROW())/12+5),AR7)</f>
        <v>0</v>
      </c>
      <c r="AT7" s="306"/>
      <c r="AV7" s="304">
        <f ca="1">IF(AND(AR7&gt;0,AS7&gt;0),COUNTIF(AV$6:AV6,"&gt;0")+1,0)</f>
        <v>0</v>
      </c>
      <c r="BF7" s="304">
        <v>2</v>
      </c>
      <c r="BG7" s="304" t="s">
        <v>346</v>
      </c>
      <c r="BH7" s="310">
        <f t="shared" ref="BH7:BS7" si="6">IF(BH6+BU6&gt;40000,1,0)</f>
        <v>0</v>
      </c>
      <c r="BI7" s="310">
        <f t="shared" si="6"/>
        <v>0</v>
      </c>
      <c r="BJ7" s="310">
        <f t="shared" si="6"/>
        <v>0</v>
      </c>
      <c r="BK7" s="310">
        <f t="shared" si="6"/>
        <v>0</v>
      </c>
      <c r="BL7" s="310">
        <f t="shared" si="6"/>
        <v>0</v>
      </c>
      <c r="BM7" s="310">
        <f t="shared" si="6"/>
        <v>0</v>
      </c>
      <c r="BN7" s="310">
        <f t="shared" si="6"/>
        <v>0</v>
      </c>
      <c r="BO7" s="310">
        <f t="shared" si="6"/>
        <v>0</v>
      </c>
      <c r="BP7" s="310">
        <f t="shared" si="6"/>
        <v>0</v>
      </c>
      <c r="BQ7" s="310">
        <f t="shared" si="6"/>
        <v>0</v>
      </c>
      <c r="BR7" s="310">
        <f t="shared" si="6"/>
        <v>0</v>
      </c>
      <c r="BS7" s="310">
        <f t="shared" si="6"/>
        <v>0</v>
      </c>
      <c r="BT7" s="305"/>
      <c r="BU7" s="310"/>
      <c r="BV7" s="310"/>
      <c r="BW7" s="310"/>
      <c r="BX7" s="310"/>
      <c r="BY7" s="310"/>
      <c r="BZ7" s="310"/>
      <c r="CA7" s="310"/>
      <c r="CB7" s="310"/>
      <c r="CC7" s="310"/>
      <c r="CD7" s="310"/>
      <c r="CE7" s="310"/>
      <c r="CF7" s="310"/>
    </row>
    <row r="8" spans="1:84" x14ac:dyDescent="0.15">
      <c r="A8" s="534"/>
      <c r="B8" s="537"/>
      <c r="C8" s="537"/>
      <c r="D8" s="537"/>
      <c r="E8" s="542"/>
      <c r="F8" s="537"/>
      <c r="G8" s="353" t="s">
        <v>448</v>
      </c>
      <c r="H8" s="309"/>
      <c r="I8" s="347"/>
      <c r="J8" s="347"/>
      <c r="K8" s="347"/>
      <c r="L8" s="347"/>
      <c r="M8" s="347"/>
      <c r="N8" s="347"/>
      <c r="O8" s="347"/>
      <c r="P8" s="347"/>
      <c r="Q8" s="347"/>
      <c r="R8" s="347"/>
      <c r="S8" s="347"/>
      <c r="T8" s="307">
        <f t="shared" si="2"/>
        <v>0</v>
      </c>
      <c r="U8" s="564"/>
      <c r="AH8" s="305"/>
      <c r="AI8" s="305"/>
      <c r="AJ8" s="305"/>
      <c r="AK8" s="305"/>
      <c r="AL8" s="305"/>
      <c r="AM8" s="305"/>
      <c r="AN8" s="305"/>
      <c r="AO8" s="304">
        <v>1</v>
      </c>
      <c r="AP8" s="304">
        <v>1</v>
      </c>
      <c r="AQ8" s="304">
        <v>3</v>
      </c>
      <c r="AR8" s="306">
        <f ca="1">IF($AQ8=1,IF(INDIRECT(ADDRESS(($AO8-1)*3+$AP8+5,$AQ8+7))="",0,INDIRECT(ADDRESS(($AO8-1)*3+$AP8+5,$AQ8+7))),IF(INDIRECT(ADDRESS(($AO8-1)*3+$AP8+5,$AQ8+7))="",0,IF(COUNTIF(INDIRECT(ADDRESS(($AO8-1)*36+($AP8-1)*12+6,COLUMN())):INDIRECT(ADDRESS(($AO8-1)*36+($AP8-1)*12+$AQ8+4,COLUMN())),INDIRECT(ADDRESS(($AO8-1)*3+$AP8+5,$AQ8+7)))&gt;=1,0,INDIRECT(ADDRESS(($AO8-1)*3+$AP8+5,$AQ8+7)))))</f>
        <v>0</v>
      </c>
      <c r="AS8" s="304">
        <f ca="1">COUNTIF(INDIRECT("H"&amp;(ROW()+12*(($AO8-1)*3+$AP8)-ROW())/12+5):INDIRECT("S"&amp;(ROW()+12*(($AO8-1)*3+$AP8)-ROW())/12+5),AR8)</f>
        <v>0</v>
      </c>
      <c r="AT8" s="306"/>
      <c r="AV8" s="304">
        <f ca="1">IF(AND(AR8&gt;0,AS8&gt;0),COUNTIF(AV$6:AV7,"&gt;0")+1,0)</f>
        <v>0</v>
      </c>
      <c r="BF8" s="304">
        <v>3</v>
      </c>
      <c r="BH8" s="310"/>
      <c r="BI8" s="310"/>
      <c r="BJ8" s="310"/>
      <c r="BK8" s="310"/>
      <c r="BL8" s="310"/>
      <c r="BM8" s="310"/>
      <c r="BN8" s="310"/>
      <c r="BO8" s="310"/>
      <c r="BP8" s="310"/>
      <c r="BQ8" s="310"/>
      <c r="BR8" s="310"/>
      <c r="BS8" s="310"/>
      <c r="BT8" s="305"/>
      <c r="BU8" s="310"/>
      <c r="BV8" s="310"/>
      <c r="BW8" s="310"/>
      <c r="BX8" s="310"/>
      <c r="BY8" s="310"/>
      <c r="BZ8" s="310"/>
      <c r="CA8" s="310"/>
      <c r="CB8" s="310"/>
      <c r="CC8" s="310"/>
      <c r="CD8" s="310"/>
      <c r="CE8" s="310"/>
      <c r="CF8" s="310"/>
    </row>
    <row r="9" spans="1:84" x14ac:dyDescent="0.15">
      <c r="A9" s="532">
        <v>2</v>
      </c>
      <c r="B9" s="535"/>
      <c r="C9" s="570"/>
      <c r="D9" s="539"/>
      <c r="E9" s="540"/>
      <c r="F9" s="539"/>
      <c r="G9" s="318" t="s">
        <v>348</v>
      </c>
      <c r="H9" s="317"/>
      <c r="I9" s="343" t="str">
        <f t="shared" si="1"/>
        <v/>
      </c>
      <c r="J9" s="343" t="str">
        <f t="shared" si="1"/>
        <v/>
      </c>
      <c r="K9" s="343" t="str">
        <f t="shared" si="1"/>
        <v/>
      </c>
      <c r="L9" s="343" t="str">
        <f t="shared" si="1"/>
        <v/>
      </c>
      <c r="M9" s="343" t="str">
        <f t="shared" si="1"/>
        <v/>
      </c>
      <c r="N9" s="343" t="str">
        <f t="shared" si="1"/>
        <v/>
      </c>
      <c r="O9" s="343" t="str">
        <f t="shared" si="1"/>
        <v/>
      </c>
      <c r="P9" s="343" t="str">
        <f t="shared" si="1"/>
        <v/>
      </c>
      <c r="Q9" s="343" t="str">
        <f t="shared" si="1"/>
        <v/>
      </c>
      <c r="R9" s="343" t="str">
        <f t="shared" si="1"/>
        <v/>
      </c>
      <c r="S9" s="343" t="str">
        <f t="shared" si="1"/>
        <v/>
      </c>
      <c r="T9" s="315">
        <f t="shared" si="2"/>
        <v>0</v>
      </c>
      <c r="U9" s="562"/>
      <c r="AH9" s="305"/>
      <c r="AI9" s="305"/>
      <c r="AJ9" s="305"/>
      <c r="AK9" s="305"/>
      <c r="AL9" s="305"/>
      <c r="AM9" s="305"/>
      <c r="AN9" s="305"/>
      <c r="AO9" s="304">
        <v>1</v>
      </c>
      <c r="AP9" s="304">
        <v>1</v>
      </c>
      <c r="AQ9" s="304">
        <v>4</v>
      </c>
      <c r="AR9" s="306">
        <f ca="1">IF($AQ9=1,IF(INDIRECT(ADDRESS(($AO9-1)*3+$AP9+5,$AQ9+7))="",0,INDIRECT(ADDRESS(($AO9-1)*3+$AP9+5,$AQ9+7))),IF(INDIRECT(ADDRESS(($AO9-1)*3+$AP9+5,$AQ9+7))="",0,IF(COUNTIF(INDIRECT(ADDRESS(($AO9-1)*36+($AP9-1)*12+6,COLUMN())):INDIRECT(ADDRESS(($AO9-1)*36+($AP9-1)*12+$AQ9+4,COLUMN())),INDIRECT(ADDRESS(($AO9-1)*3+$AP9+5,$AQ9+7)))&gt;=1,0,INDIRECT(ADDRESS(($AO9-1)*3+$AP9+5,$AQ9+7)))))</f>
        <v>0</v>
      </c>
      <c r="AS9" s="304">
        <f ca="1">COUNTIF(INDIRECT("H"&amp;(ROW()+12*(($AO9-1)*3+$AP9)-ROW())/12+5):INDIRECT("S"&amp;(ROW()+12*(($AO9-1)*3+$AP9)-ROW())/12+5),AR9)</f>
        <v>0</v>
      </c>
      <c r="AT9" s="306"/>
      <c r="AV9" s="304">
        <f ca="1">IF(AND(AR9&gt;0,AS9&gt;0),COUNTIF(AV$6:AV8,"&gt;0")+1,0)</f>
        <v>0</v>
      </c>
      <c r="BF9" s="304">
        <v>1</v>
      </c>
      <c r="BH9" s="310">
        <f t="shared" ref="BH9:BS9" si="7">SUM(H9:H10)</f>
        <v>0</v>
      </c>
      <c r="BI9" s="310">
        <f t="shared" si="7"/>
        <v>0</v>
      </c>
      <c r="BJ9" s="310">
        <f t="shared" si="7"/>
        <v>0</v>
      </c>
      <c r="BK9" s="310">
        <f t="shared" si="7"/>
        <v>0</v>
      </c>
      <c r="BL9" s="310">
        <f t="shared" si="7"/>
        <v>0</v>
      </c>
      <c r="BM9" s="310">
        <f t="shared" si="7"/>
        <v>0</v>
      </c>
      <c r="BN9" s="310">
        <f t="shared" si="7"/>
        <v>0</v>
      </c>
      <c r="BO9" s="310">
        <f t="shared" si="7"/>
        <v>0</v>
      </c>
      <c r="BP9" s="310">
        <f t="shared" si="7"/>
        <v>0</v>
      </c>
      <c r="BQ9" s="310">
        <f t="shared" si="7"/>
        <v>0</v>
      </c>
      <c r="BR9" s="310">
        <f t="shared" si="7"/>
        <v>0</v>
      </c>
      <c r="BS9" s="310">
        <f t="shared" si="7"/>
        <v>0</v>
      </c>
      <c r="BT9" s="305"/>
      <c r="BU9" s="310">
        <f t="shared" ref="BU9:CF9" si="8">SUM(U9:U10)</f>
        <v>0</v>
      </c>
      <c r="BV9" s="310">
        <f t="shared" si="8"/>
        <v>0</v>
      </c>
      <c r="BW9" s="310">
        <f t="shared" si="8"/>
        <v>0</v>
      </c>
      <c r="BX9" s="310">
        <f t="shared" si="8"/>
        <v>0</v>
      </c>
      <c r="BY9" s="310">
        <f t="shared" si="8"/>
        <v>0</v>
      </c>
      <c r="BZ9" s="310">
        <f t="shared" si="8"/>
        <v>0</v>
      </c>
      <c r="CA9" s="310">
        <f t="shared" si="8"/>
        <v>0</v>
      </c>
      <c r="CB9" s="310">
        <f t="shared" si="8"/>
        <v>0</v>
      </c>
      <c r="CC9" s="310">
        <f t="shared" si="8"/>
        <v>0</v>
      </c>
      <c r="CD9" s="310">
        <f t="shared" si="8"/>
        <v>0</v>
      </c>
      <c r="CE9" s="310">
        <f t="shared" si="8"/>
        <v>0</v>
      </c>
      <c r="CF9" s="310">
        <f t="shared" si="8"/>
        <v>0</v>
      </c>
    </row>
    <row r="10" spans="1:84" x14ac:dyDescent="0.15">
      <c r="A10" s="533"/>
      <c r="B10" s="536"/>
      <c r="C10" s="536"/>
      <c r="D10" s="536"/>
      <c r="E10" s="541"/>
      <c r="F10" s="536"/>
      <c r="G10" s="314" t="s">
        <v>347</v>
      </c>
      <c r="H10" s="313"/>
      <c r="I10" s="344" t="str">
        <f t="shared" si="1"/>
        <v/>
      </c>
      <c r="J10" s="344" t="str">
        <f t="shared" si="1"/>
        <v/>
      </c>
      <c r="K10" s="344" t="str">
        <f t="shared" si="1"/>
        <v/>
      </c>
      <c r="L10" s="344" t="str">
        <f t="shared" si="1"/>
        <v/>
      </c>
      <c r="M10" s="344" t="str">
        <f t="shared" si="1"/>
        <v/>
      </c>
      <c r="N10" s="344" t="str">
        <f t="shared" si="1"/>
        <v/>
      </c>
      <c r="O10" s="344" t="str">
        <f t="shared" si="1"/>
        <v/>
      </c>
      <c r="P10" s="344" t="str">
        <f t="shared" si="1"/>
        <v/>
      </c>
      <c r="Q10" s="344" t="str">
        <f t="shared" si="1"/>
        <v/>
      </c>
      <c r="R10" s="344" t="str">
        <f t="shared" si="1"/>
        <v/>
      </c>
      <c r="S10" s="344" t="str">
        <f t="shared" si="1"/>
        <v/>
      </c>
      <c r="T10" s="311">
        <f t="shared" si="2"/>
        <v>0</v>
      </c>
      <c r="U10" s="563"/>
      <c r="AH10" s="305"/>
      <c r="AI10" s="305"/>
      <c r="AJ10" s="305"/>
      <c r="AK10" s="305"/>
      <c r="AL10" s="305"/>
      <c r="AM10" s="305"/>
      <c r="AN10" s="305"/>
      <c r="AO10" s="304">
        <v>1</v>
      </c>
      <c r="AP10" s="304">
        <v>1</v>
      </c>
      <c r="AQ10" s="304">
        <v>5</v>
      </c>
      <c r="AR10" s="306">
        <f ca="1">IF($AQ10=1,IF(INDIRECT(ADDRESS(($AO10-1)*3+$AP10+5,$AQ10+7))="",0,INDIRECT(ADDRESS(($AO10-1)*3+$AP10+5,$AQ10+7))),IF(INDIRECT(ADDRESS(($AO10-1)*3+$AP10+5,$AQ10+7))="",0,IF(COUNTIF(INDIRECT(ADDRESS(($AO10-1)*36+($AP10-1)*12+6,COLUMN())):INDIRECT(ADDRESS(($AO10-1)*36+($AP10-1)*12+$AQ10+4,COLUMN())),INDIRECT(ADDRESS(($AO10-1)*3+$AP10+5,$AQ10+7)))&gt;=1,0,INDIRECT(ADDRESS(($AO10-1)*3+$AP10+5,$AQ10+7)))))</f>
        <v>0</v>
      </c>
      <c r="AS10" s="304">
        <f ca="1">COUNTIF(INDIRECT("H"&amp;(ROW()+12*(($AO10-1)*3+$AP10)-ROW())/12+5):INDIRECT("S"&amp;(ROW()+12*(($AO10-1)*3+$AP10)-ROW())/12+5),AR10)</f>
        <v>0</v>
      </c>
      <c r="AT10" s="306"/>
      <c r="AV10" s="304">
        <f ca="1">IF(AND(AR10&gt;0,AS10&gt;0),COUNTIF(AV$6:AV9,"&gt;0")+1,0)</f>
        <v>0</v>
      </c>
      <c r="BF10" s="304">
        <v>2</v>
      </c>
      <c r="BG10" s="304" t="s">
        <v>346</v>
      </c>
      <c r="BH10" s="310">
        <f t="shared" ref="BH10:BS10" si="9">IF(BH9+BU9&gt;40000,1,0)</f>
        <v>0</v>
      </c>
      <c r="BI10" s="310">
        <f t="shared" si="9"/>
        <v>0</v>
      </c>
      <c r="BJ10" s="310">
        <f t="shared" si="9"/>
        <v>0</v>
      </c>
      <c r="BK10" s="310">
        <f t="shared" si="9"/>
        <v>0</v>
      </c>
      <c r="BL10" s="310">
        <f t="shared" si="9"/>
        <v>0</v>
      </c>
      <c r="BM10" s="310">
        <f t="shared" si="9"/>
        <v>0</v>
      </c>
      <c r="BN10" s="310">
        <f t="shared" si="9"/>
        <v>0</v>
      </c>
      <c r="BO10" s="310">
        <f t="shared" si="9"/>
        <v>0</v>
      </c>
      <c r="BP10" s="310">
        <f t="shared" si="9"/>
        <v>0</v>
      </c>
      <c r="BQ10" s="310">
        <f t="shared" si="9"/>
        <v>0</v>
      </c>
      <c r="BR10" s="310">
        <f t="shared" si="9"/>
        <v>0</v>
      </c>
      <c r="BS10" s="310">
        <f t="shared" si="9"/>
        <v>0</v>
      </c>
      <c r="BT10" s="305"/>
      <c r="BU10" s="310"/>
      <c r="BV10" s="310"/>
      <c r="BW10" s="310"/>
      <c r="BX10" s="310"/>
      <c r="BY10" s="310"/>
      <c r="BZ10" s="310"/>
      <c r="CA10" s="310"/>
      <c r="CB10" s="310"/>
      <c r="CC10" s="310"/>
      <c r="CD10" s="310"/>
      <c r="CE10" s="310"/>
      <c r="CF10" s="310"/>
    </row>
    <row r="11" spans="1:84" x14ac:dyDescent="0.15">
      <c r="A11" s="534"/>
      <c r="B11" s="537"/>
      <c r="C11" s="537"/>
      <c r="D11" s="537"/>
      <c r="E11" s="542"/>
      <c r="F11" s="537"/>
      <c r="G11" s="353" t="s">
        <v>448</v>
      </c>
      <c r="H11" s="309"/>
      <c r="I11" s="347"/>
      <c r="J11" s="347"/>
      <c r="K11" s="347"/>
      <c r="L11" s="347"/>
      <c r="M11" s="347"/>
      <c r="N11" s="347"/>
      <c r="O11" s="347"/>
      <c r="P11" s="347"/>
      <c r="Q11" s="347"/>
      <c r="R11" s="347"/>
      <c r="S11" s="347"/>
      <c r="T11" s="307">
        <f t="shared" si="2"/>
        <v>0</v>
      </c>
      <c r="U11" s="564"/>
      <c r="AH11" s="305"/>
      <c r="AI11" s="305"/>
      <c r="AJ11" s="305"/>
      <c r="AK11" s="305"/>
      <c r="AL11" s="305"/>
      <c r="AM11" s="305"/>
      <c r="AN11" s="305"/>
      <c r="AO11" s="304">
        <v>1</v>
      </c>
      <c r="AP11" s="304">
        <v>1</v>
      </c>
      <c r="AQ11" s="304">
        <v>6</v>
      </c>
      <c r="AR11" s="306">
        <f ca="1">IF($AQ11=1,IF(INDIRECT(ADDRESS(($AO11-1)*3+$AP11+5,$AQ11+7))="",0,INDIRECT(ADDRESS(($AO11-1)*3+$AP11+5,$AQ11+7))),IF(INDIRECT(ADDRESS(($AO11-1)*3+$AP11+5,$AQ11+7))="",0,IF(COUNTIF(INDIRECT(ADDRESS(($AO11-1)*36+($AP11-1)*12+6,COLUMN())):INDIRECT(ADDRESS(($AO11-1)*36+($AP11-1)*12+$AQ11+4,COLUMN())),INDIRECT(ADDRESS(($AO11-1)*3+$AP11+5,$AQ11+7)))&gt;=1,0,INDIRECT(ADDRESS(($AO11-1)*3+$AP11+5,$AQ11+7)))))</f>
        <v>0</v>
      </c>
      <c r="AS11" s="304">
        <f ca="1">COUNTIF(INDIRECT("H"&amp;(ROW()+12*(($AO11-1)*3+$AP11)-ROW())/12+5):INDIRECT("S"&amp;(ROW()+12*(($AO11-1)*3+$AP11)-ROW())/12+5),AR11)</f>
        <v>0</v>
      </c>
      <c r="AT11" s="306"/>
      <c r="AV11" s="304">
        <f ca="1">IF(AND(AR11&gt;0,AS11&gt;0),COUNTIF(AV$6:AV10,"&gt;0")+1,0)</f>
        <v>0</v>
      </c>
      <c r="BF11" s="304">
        <v>3</v>
      </c>
      <c r="BH11" s="310"/>
      <c r="BI11" s="310"/>
      <c r="BJ11" s="310"/>
      <c r="BK11" s="310"/>
      <c r="BL11" s="310"/>
      <c r="BM11" s="310"/>
      <c r="BN11" s="310"/>
      <c r="BO11" s="310"/>
      <c r="BP11" s="310"/>
      <c r="BQ11" s="310"/>
      <c r="BR11" s="310"/>
      <c r="BS11" s="310"/>
      <c r="BT11" s="305"/>
      <c r="BU11" s="310"/>
      <c r="BV11" s="310"/>
      <c r="BW11" s="310"/>
      <c r="BX11" s="310"/>
      <c r="BY11" s="310"/>
      <c r="BZ11" s="310"/>
      <c r="CA11" s="310"/>
      <c r="CB11" s="310"/>
      <c r="CC11" s="310"/>
      <c r="CD11" s="310"/>
      <c r="CE11" s="310"/>
      <c r="CF11" s="310"/>
    </row>
    <row r="12" spans="1:84" x14ac:dyDescent="0.15">
      <c r="A12" s="532">
        <v>3</v>
      </c>
      <c r="B12" s="535"/>
      <c r="C12" s="569"/>
      <c r="D12" s="539"/>
      <c r="E12" s="540"/>
      <c r="F12" s="539"/>
      <c r="G12" s="318" t="s">
        <v>348</v>
      </c>
      <c r="H12" s="317"/>
      <c r="I12" s="343" t="str">
        <f t="shared" si="1"/>
        <v/>
      </c>
      <c r="J12" s="343" t="str">
        <f t="shared" si="1"/>
        <v/>
      </c>
      <c r="K12" s="343" t="str">
        <f t="shared" si="1"/>
        <v/>
      </c>
      <c r="L12" s="343" t="str">
        <f t="shared" si="1"/>
        <v/>
      </c>
      <c r="M12" s="343" t="str">
        <f t="shared" si="1"/>
        <v/>
      </c>
      <c r="N12" s="343" t="str">
        <f t="shared" si="1"/>
        <v/>
      </c>
      <c r="O12" s="343" t="str">
        <f t="shared" si="1"/>
        <v/>
      </c>
      <c r="P12" s="343" t="str">
        <f t="shared" si="1"/>
        <v/>
      </c>
      <c r="Q12" s="343" t="str">
        <f t="shared" si="1"/>
        <v/>
      </c>
      <c r="R12" s="343" t="str">
        <f t="shared" si="1"/>
        <v/>
      </c>
      <c r="S12" s="343" t="str">
        <f t="shared" si="1"/>
        <v/>
      </c>
      <c r="T12" s="315">
        <f t="shared" si="2"/>
        <v>0</v>
      </c>
      <c r="U12" s="562"/>
      <c r="AH12" s="305"/>
      <c r="AI12" s="305"/>
      <c r="AJ12" s="305"/>
      <c r="AK12" s="305"/>
      <c r="AL12" s="305"/>
      <c r="AM12" s="305"/>
      <c r="AN12" s="305"/>
      <c r="AO12" s="304">
        <v>1</v>
      </c>
      <c r="AP12" s="304">
        <v>1</v>
      </c>
      <c r="AQ12" s="304">
        <v>7</v>
      </c>
      <c r="AR12" s="306">
        <f ca="1">IF($AQ12=1,IF(INDIRECT(ADDRESS(($AO12-1)*3+$AP12+5,$AQ12+7))="",0,INDIRECT(ADDRESS(($AO12-1)*3+$AP12+5,$AQ12+7))),IF(INDIRECT(ADDRESS(($AO12-1)*3+$AP12+5,$AQ12+7))="",0,IF(COUNTIF(INDIRECT(ADDRESS(($AO12-1)*36+($AP12-1)*12+6,COLUMN())):INDIRECT(ADDRESS(($AO12-1)*36+($AP12-1)*12+$AQ12+4,COLUMN())),INDIRECT(ADDRESS(($AO12-1)*3+$AP12+5,$AQ12+7)))&gt;=1,0,INDIRECT(ADDRESS(($AO12-1)*3+$AP12+5,$AQ12+7)))))</f>
        <v>0</v>
      </c>
      <c r="AS12" s="304">
        <f ca="1">COUNTIF(INDIRECT("H"&amp;(ROW()+12*(($AO12-1)*3+$AP12)-ROW())/12+5):INDIRECT("S"&amp;(ROW()+12*(($AO12-1)*3+$AP12)-ROW())/12+5),AR12)</f>
        <v>0</v>
      </c>
      <c r="AT12" s="306"/>
      <c r="AV12" s="304">
        <f ca="1">IF(AND(AR12&gt;0,AS12&gt;0),COUNTIF(AV$6:AV11,"&gt;0")+1,0)</f>
        <v>0</v>
      </c>
      <c r="BF12" s="304">
        <v>1</v>
      </c>
      <c r="BH12" s="310">
        <f t="shared" ref="BH12:BS12" si="10">SUM(H12:H13)</f>
        <v>0</v>
      </c>
      <c r="BI12" s="310">
        <f t="shared" si="10"/>
        <v>0</v>
      </c>
      <c r="BJ12" s="310">
        <f t="shared" si="10"/>
        <v>0</v>
      </c>
      <c r="BK12" s="310">
        <f t="shared" si="10"/>
        <v>0</v>
      </c>
      <c r="BL12" s="310">
        <f t="shared" si="10"/>
        <v>0</v>
      </c>
      <c r="BM12" s="310">
        <f t="shared" si="10"/>
        <v>0</v>
      </c>
      <c r="BN12" s="310">
        <f t="shared" si="10"/>
        <v>0</v>
      </c>
      <c r="BO12" s="310">
        <f t="shared" si="10"/>
        <v>0</v>
      </c>
      <c r="BP12" s="310">
        <f t="shared" si="10"/>
        <v>0</v>
      </c>
      <c r="BQ12" s="310">
        <f t="shared" si="10"/>
        <v>0</v>
      </c>
      <c r="BR12" s="310">
        <f t="shared" si="10"/>
        <v>0</v>
      </c>
      <c r="BS12" s="310">
        <f t="shared" si="10"/>
        <v>0</v>
      </c>
      <c r="BT12" s="305"/>
      <c r="BU12" s="310">
        <f t="shared" ref="BU12:CF12" si="11">SUM(U12:U13)</f>
        <v>0</v>
      </c>
      <c r="BV12" s="310">
        <f t="shared" si="11"/>
        <v>0</v>
      </c>
      <c r="BW12" s="310">
        <f t="shared" si="11"/>
        <v>0</v>
      </c>
      <c r="BX12" s="310">
        <f t="shared" si="11"/>
        <v>0</v>
      </c>
      <c r="BY12" s="310">
        <f t="shared" si="11"/>
        <v>0</v>
      </c>
      <c r="BZ12" s="310">
        <f t="shared" si="11"/>
        <v>0</v>
      </c>
      <c r="CA12" s="310">
        <f t="shared" si="11"/>
        <v>0</v>
      </c>
      <c r="CB12" s="310">
        <f t="shared" si="11"/>
        <v>0</v>
      </c>
      <c r="CC12" s="310">
        <f t="shared" si="11"/>
        <v>0</v>
      </c>
      <c r="CD12" s="310">
        <f t="shared" si="11"/>
        <v>0</v>
      </c>
      <c r="CE12" s="310">
        <f t="shared" si="11"/>
        <v>0</v>
      </c>
      <c r="CF12" s="310">
        <f t="shared" si="11"/>
        <v>0</v>
      </c>
    </row>
    <row r="13" spans="1:84" x14ac:dyDescent="0.15">
      <c r="A13" s="533"/>
      <c r="B13" s="536"/>
      <c r="C13" s="536"/>
      <c r="D13" s="536"/>
      <c r="E13" s="541"/>
      <c r="F13" s="536"/>
      <c r="G13" s="314" t="s">
        <v>347</v>
      </c>
      <c r="H13" s="313"/>
      <c r="I13" s="344" t="str">
        <f t="shared" si="1"/>
        <v/>
      </c>
      <c r="J13" s="344" t="str">
        <f t="shared" si="1"/>
        <v/>
      </c>
      <c r="K13" s="344" t="str">
        <f t="shared" si="1"/>
        <v/>
      </c>
      <c r="L13" s="344" t="str">
        <f t="shared" si="1"/>
        <v/>
      </c>
      <c r="M13" s="344" t="str">
        <f t="shared" si="1"/>
        <v/>
      </c>
      <c r="N13" s="344" t="str">
        <f t="shared" si="1"/>
        <v/>
      </c>
      <c r="O13" s="344" t="str">
        <f t="shared" si="1"/>
        <v/>
      </c>
      <c r="P13" s="344" t="str">
        <f t="shared" si="1"/>
        <v/>
      </c>
      <c r="Q13" s="344" t="str">
        <f t="shared" si="1"/>
        <v/>
      </c>
      <c r="R13" s="344" t="str">
        <f t="shared" si="1"/>
        <v/>
      </c>
      <c r="S13" s="344" t="str">
        <f t="shared" si="1"/>
        <v/>
      </c>
      <c r="T13" s="311">
        <f t="shared" si="2"/>
        <v>0</v>
      </c>
      <c r="U13" s="563"/>
      <c r="AH13" s="305"/>
      <c r="AI13" s="305"/>
      <c r="AJ13" s="305"/>
      <c r="AK13" s="305"/>
      <c r="AL13" s="305"/>
      <c r="AM13" s="305"/>
      <c r="AN13" s="305"/>
      <c r="AO13" s="304">
        <v>1</v>
      </c>
      <c r="AP13" s="304">
        <v>1</v>
      </c>
      <c r="AQ13" s="304">
        <v>8</v>
      </c>
      <c r="AR13" s="306">
        <f ca="1">IF($AQ13=1,IF(INDIRECT(ADDRESS(($AO13-1)*3+$AP13+5,$AQ13+7))="",0,INDIRECT(ADDRESS(($AO13-1)*3+$AP13+5,$AQ13+7))),IF(INDIRECT(ADDRESS(($AO13-1)*3+$AP13+5,$AQ13+7))="",0,IF(COUNTIF(INDIRECT(ADDRESS(($AO13-1)*36+($AP13-1)*12+6,COLUMN())):INDIRECT(ADDRESS(($AO13-1)*36+($AP13-1)*12+$AQ13+4,COLUMN())),INDIRECT(ADDRESS(($AO13-1)*3+$AP13+5,$AQ13+7)))&gt;=1,0,INDIRECT(ADDRESS(($AO13-1)*3+$AP13+5,$AQ13+7)))))</f>
        <v>0</v>
      </c>
      <c r="AS13" s="304">
        <f ca="1">COUNTIF(INDIRECT("H"&amp;(ROW()+12*(($AO13-1)*3+$AP13)-ROW())/12+5):INDIRECT("S"&amp;(ROW()+12*(($AO13-1)*3+$AP13)-ROW())/12+5),AR13)</f>
        <v>0</v>
      </c>
      <c r="AT13" s="306"/>
      <c r="AV13" s="304">
        <f ca="1">IF(AND(AR13&gt;0,AS13&gt;0),COUNTIF(AV$6:AV12,"&gt;0")+1,0)</f>
        <v>0</v>
      </c>
      <c r="BF13" s="304">
        <v>2</v>
      </c>
      <c r="BG13" s="304" t="s">
        <v>346</v>
      </c>
      <c r="BH13" s="310">
        <f t="shared" ref="BH13:BS13" si="12">IF(BH12+BU12&gt;40000,1,0)</f>
        <v>0</v>
      </c>
      <c r="BI13" s="310">
        <f t="shared" si="12"/>
        <v>0</v>
      </c>
      <c r="BJ13" s="310">
        <f t="shared" si="12"/>
        <v>0</v>
      </c>
      <c r="BK13" s="310">
        <f t="shared" si="12"/>
        <v>0</v>
      </c>
      <c r="BL13" s="310">
        <f t="shared" si="12"/>
        <v>0</v>
      </c>
      <c r="BM13" s="310">
        <f t="shared" si="12"/>
        <v>0</v>
      </c>
      <c r="BN13" s="310">
        <f t="shared" si="12"/>
        <v>0</v>
      </c>
      <c r="BO13" s="310">
        <f t="shared" si="12"/>
        <v>0</v>
      </c>
      <c r="BP13" s="310">
        <f t="shared" si="12"/>
        <v>0</v>
      </c>
      <c r="BQ13" s="310">
        <f t="shared" si="12"/>
        <v>0</v>
      </c>
      <c r="BR13" s="310">
        <f t="shared" si="12"/>
        <v>0</v>
      </c>
      <c r="BS13" s="310">
        <f t="shared" si="12"/>
        <v>0</v>
      </c>
      <c r="BT13" s="305"/>
      <c r="BU13" s="310"/>
      <c r="BV13" s="310"/>
      <c r="BW13" s="310"/>
      <c r="BX13" s="310"/>
      <c r="BY13" s="310"/>
      <c r="BZ13" s="310"/>
      <c r="CA13" s="310"/>
      <c r="CB13" s="310"/>
      <c r="CC13" s="310"/>
      <c r="CD13" s="310"/>
      <c r="CE13" s="310"/>
      <c r="CF13" s="310"/>
    </row>
    <row r="14" spans="1:84" x14ac:dyDescent="0.15">
      <c r="A14" s="534"/>
      <c r="B14" s="537"/>
      <c r="C14" s="537"/>
      <c r="D14" s="537"/>
      <c r="E14" s="542"/>
      <c r="F14" s="537"/>
      <c r="G14" s="353" t="s">
        <v>448</v>
      </c>
      <c r="H14" s="309"/>
      <c r="I14" s="347"/>
      <c r="J14" s="347"/>
      <c r="K14" s="347"/>
      <c r="L14" s="347"/>
      <c r="M14" s="347"/>
      <c r="N14" s="347"/>
      <c r="O14" s="347"/>
      <c r="P14" s="347"/>
      <c r="Q14" s="347"/>
      <c r="R14" s="347"/>
      <c r="S14" s="347"/>
      <c r="T14" s="307">
        <f t="shared" si="2"/>
        <v>0</v>
      </c>
      <c r="U14" s="564"/>
      <c r="AH14" s="305"/>
      <c r="AI14" s="305"/>
      <c r="AJ14" s="305"/>
      <c r="AK14" s="305"/>
      <c r="AL14" s="305"/>
      <c r="AM14" s="305"/>
      <c r="AN14" s="305"/>
      <c r="AO14" s="304">
        <v>1</v>
      </c>
      <c r="AP14" s="304">
        <v>1</v>
      </c>
      <c r="AQ14" s="304">
        <v>9</v>
      </c>
      <c r="AR14" s="306">
        <f ca="1">IF($AQ14=1,IF(INDIRECT(ADDRESS(($AO14-1)*3+$AP14+5,$AQ14+7))="",0,INDIRECT(ADDRESS(($AO14-1)*3+$AP14+5,$AQ14+7))),IF(INDIRECT(ADDRESS(($AO14-1)*3+$AP14+5,$AQ14+7))="",0,IF(COUNTIF(INDIRECT(ADDRESS(($AO14-1)*36+($AP14-1)*12+6,COLUMN())):INDIRECT(ADDRESS(($AO14-1)*36+($AP14-1)*12+$AQ14+4,COLUMN())),INDIRECT(ADDRESS(($AO14-1)*3+$AP14+5,$AQ14+7)))&gt;=1,0,INDIRECT(ADDRESS(($AO14-1)*3+$AP14+5,$AQ14+7)))))</f>
        <v>0</v>
      </c>
      <c r="AS14" s="304">
        <f ca="1">COUNTIF(INDIRECT("H"&amp;(ROW()+12*(($AO14-1)*3+$AP14)-ROW())/12+5):INDIRECT("S"&amp;(ROW()+12*(($AO14-1)*3+$AP14)-ROW())/12+5),AR14)</f>
        <v>0</v>
      </c>
      <c r="AT14" s="306"/>
      <c r="AV14" s="304">
        <f ca="1">IF(AND(AR14&gt;0,AS14&gt;0),COUNTIF(AV$6:AV13,"&gt;0")+1,0)</f>
        <v>0</v>
      </c>
      <c r="BF14" s="304">
        <v>3</v>
      </c>
      <c r="BH14" s="310"/>
      <c r="BI14" s="310"/>
      <c r="BJ14" s="310"/>
      <c r="BK14" s="310"/>
      <c r="BL14" s="310"/>
      <c r="BM14" s="310"/>
      <c r="BN14" s="310"/>
      <c r="BO14" s="310"/>
      <c r="BP14" s="310"/>
      <c r="BQ14" s="310"/>
      <c r="BR14" s="310"/>
      <c r="BS14" s="310"/>
      <c r="BT14" s="305"/>
      <c r="BU14" s="310"/>
      <c r="BV14" s="310"/>
      <c r="BW14" s="310"/>
      <c r="BX14" s="310"/>
      <c r="BY14" s="310"/>
      <c r="BZ14" s="310"/>
      <c r="CA14" s="310"/>
      <c r="CB14" s="310"/>
      <c r="CC14" s="310"/>
      <c r="CD14" s="310"/>
      <c r="CE14" s="310"/>
      <c r="CF14" s="310"/>
    </row>
    <row r="15" spans="1:84" x14ac:dyDescent="0.15">
      <c r="A15" s="532">
        <v>4</v>
      </c>
      <c r="B15" s="535"/>
      <c r="C15" s="566"/>
      <c r="D15" s="539"/>
      <c r="E15" s="540"/>
      <c r="F15" s="539"/>
      <c r="G15" s="318" t="s">
        <v>348</v>
      </c>
      <c r="H15" s="317"/>
      <c r="I15" s="343" t="str">
        <f t="shared" si="1"/>
        <v/>
      </c>
      <c r="J15" s="343" t="str">
        <f t="shared" si="1"/>
        <v/>
      </c>
      <c r="K15" s="343" t="str">
        <f t="shared" si="1"/>
        <v/>
      </c>
      <c r="L15" s="343" t="str">
        <f t="shared" si="1"/>
        <v/>
      </c>
      <c r="M15" s="343" t="str">
        <f t="shared" si="1"/>
        <v/>
      </c>
      <c r="N15" s="343" t="str">
        <f t="shared" si="1"/>
        <v/>
      </c>
      <c r="O15" s="343" t="str">
        <f t="shared" si="1"/>
        <v/>
      </c>
      <c r="P15" s="343" t="str">
        <f t="shared" si="1"/>
        <v/>
      </c>
      <c r="Q15" s="343" t="str">
        <f t="shared" si="1"/>
        <v/>
      </c>
      <c r="R15" s="343" t="str">
        <f t="shared" si="1"/>
        <v/>
      </c>
      <c r="S15" s="343" t="str">
        <f t="shared" si="1"/>
        <v/>
      </c>
      <c r="T15" s="315">
        <f t="shared" si="2"/>
        <v>0</v>
      </c>
      <c r="U15" s="562"/>
      <c r="AH15" s="305"/>
      <c r="AI15" s="305"/>
      <c r="AJ15" s="305"/>
      <c r="AK15" s="305"/>
      <c r="AL15" s="305"/>
      <c r="AM15" s="305"/>
      <c r="AN15" s="305"/>
      <c r="AO15" s="304">
        <v>1</v>
      </c>
      <c r="AP15" s="304">
        <v>1</v>
      </c>
      <c r="AQ15" s="304">
        <v>10</v>
      </c>
      <c r="AR15" s="306">
        <f ca="1">IF($AQ15=1,IF(INDIRECT(ADDRESS(($AO15-1)*3+$AP15+5,$AQ15+7))="",0,INDIRECT(ADDRESS(($AO15-1)*3+$AP15+5,$AQ15+7))),IF(INDIRECT(ADDRESS(($AO15-1)*3+$AP15+5,$AQ15+7))="",0,IF(COUNTIF(INDIRECT(ADDRESS(($AO15-1)*36+($AP15-1)*12+6,COLUMN())):INDIRECT(ADDRESS(($AO15-1)*36+($AP15-1)*12+$AQ15+4,COLUMN())),INDIRECT(ADDRESS(($AO15-1)*3+$AP15+5,$AQ15+7)))&gt;=1,0,INDIRECT(ADDRESS(($AO15-1)*3+$AP15+5,$AQ15+7)))))</f>
        <v>0</v>
      </c>
      <c r="AS15" s="304">
        <f ca="1">COUNTIF(INDIRECT("H"&amp;(ROW()+12*(($AO15-1)*3+$AP15)-ROW())/12+5):INDIRECT("S"&amp;(ROW()+12*(($AO15-1)*3+$AP15)-ROW())/12+5),AR15)</f>
        <v>0</v>
      </c>
      <c r="AT15" s="306"/>
      <c r="AV15" s="304">
        <f ca="1">IF(AND(AR15&gt;0,AS15&gt;0),COUNTIF(AV$6:AV14,"&gt;0")+1,0)</f>
        <v>0</v>
      </c>
      <c r="BF15" s="304">
        <v>1</v>
      </c>
      <c r="BH15" s="310">
        <f t="shared" ref="BH15:BS15" si="13">SUM(H15:H16)</f>
        <v>0</v>
      </c>
      <c r="BI15" s="310">
        <f t="shared" si="13"/>
        <v>0</v>
      </c>
      <c r="BJ15" s="310">
        <f t="shared" si="13"/>
        <v>0</v>
      </c>
      <c r="BK15" s="310">
        <f t="shared" si="13"/>
        <v>0</v>
      </c>
      <c r="BL15" s="310">
        <f t="shared" si="13"/>
        <v>0</v>
      </c>
      <c r="BM15" s="310">
        <f t="shared" si="13"/>
        <v>0</v>
      </c>
      <c r="BN15" s="310">
        <f t="shared" si="13"/>
        <v>0</v>
      </c>
      <c r="BO15" s="310">
        <f t="shared" si="13"/>
        <v>0</v>
      </c>
      <c r="BP15" s="310">
        <f t="shared" si="13"/>
        <v>0</v>
      </c>
      <c r="BQ15" s="310">
        <f t="shared" si="13"/>
        <v>0</v>
      </c>
      <c r="BR15" s="310">
        <f t="shared" si="13"/>
        <v>0</v>
      </c>
      <c r="BS15" s="310">
        <f t="shared" si="13"/>
        <v>0</v>
      </c>
      <c r="BT15" s="305"/>
      <c r="BU15" s="310">
        <f t="shared" ref="BU15:CF15" si="14">SUM(U15:U16)</f>
        <v>0</v>
      </c>
      <c r="BV15" s="310">
        <f t="shared" si="14"/>
        <v>0</v>
      </c>
      <c r="BW15" s="310">
        <f t="shared" si="14"/>
        <v>0</v>
      </c>
      <c r="BX15" s="310">
        <f t="shared" si="14"/>
        <v>0</v>
      </c>
      <c r="BY15" s="310">
        <f t="shared" si="14"/>
        <v>0</v>
      </c>
      <c r="BZ15" s="310">
        <f t="shared" si="14"/>
        <v>0</v>
      </c>
      <c r="CA15" s="310">
        <f t="shared" si="14"/>
        <v>0</v>
      </c>
      <c r="CB15" s="310">
        <f t="shared" si="14"/>
        <v>0</v>
      </c>
      <c r="CC15" s="310">
        <f t="shared" si="14"/>
        <v>0</v>
      </c>
      <c r="CD15" s="310">
        <f t="shared" si="14"/>
        <v>0</v>
      </c>
      <c r="CE15" s="310">
        <f t="shared" si="14"/>
        <v>0</v>
      </c>
      <c r="CF15" s="310">
        <f t="shared" si="14"/>
        <v>0</v>
      </c>
    </row>
    <row r="16" spans="1:84" x14ac:dyDescent="0.15">
      <c r="A16" s="533"/>
      <c r="B16" s="536"/>
      <c r="C16" s="567"/>
      <c r="D16" s="536"/>
      <c r="E16" s="541"/>
      <c r="F16" s="536"/>
      <c r="G16" s="314" t="s">
        <v>347</v>
      </c>
      <c r="H16" s="313"/>
      <c r="I16" s="344" t="str">
        <f t="shared" si="1"/>
        <v/>
      </c>
      <c r="J16" s="344" t="str">
        <f t="shared" si="1"/>
        <v/>
      </c>
      <c r="K16" s="344" t="str">
        <f t="shared" si="1"/>
        <v/>
      </c>
      <c r="L16" s="344" t="str">
        <f t="shared" si="1"/>
        <v/>
      </c>
      <c r="M16" s="344" t="str">
        <f t="shared" si="1"/>
        <v/>
      </c>
      <c r="N16" s="344" t="str">
        <f t="shared" si="1"/>
        <v/>
      </c>
      <c r="O16" s="344" t="str">
        <f t="shared" si="1"/>
        <v/>
      </c>
      <c r="P16" s="344" t="str">
        <f t="shared" si="1"/>
        <v/>
      </c>
      <c r="Q16" s="344" t="str">
        <f t="shared" si="1"/>
        <v/>
      </c>
      <c r="R16" s="344" t="str">
        <f t="shared" si="1"/>
        <v/>
      </c>
      <c r="S16" s="344" t="str">
        <f t="shared" si="1"/>
        <v/>
      </c>
      <c r="T16" s="311">
        <f t="shared" si="2"/>
        <v>0</v>
      </c>
      <c r="U16" s="563"/>
      <c r="AH16" s="305"/>
      <c r="AI16" s="305"/>
      <c r="AJ16" s="305"/>
      <c r="AK16" s="305"/>
      <c r="AL16" s="305"/>
      <c r="AM16" s="305"/>
      <c r="AN16" s="305"/>
      <c r="AO16" s="304">
        <v>1</v>
      </c>
      <c r="AP16" s="304">
        <v>1</v>
      </c>
      <c r="AQ16" s="304">
        <v>11</v>
      </c>
      <c r="AR16" s="306">
        <f ca="1">IF($AQ16=1,IF(INDIRECT(ADDRESS(($AO16-1)*3+$AP16+5,$AQ16+7))="",0,INDIRECT(ADDRESS(($AO16-1)*3+$AP16+5,$AQ16+7))),IF(INDIRECT(ADDRESS(($AO16-1)*3+$AP16+5,$AQ16+7))="",0,IF(COUNTIF(INDIRECT(ADDRESS(($AO16-1)*36+($AP16-1)*12+6,COLUMN())):INDIRECT(ADDRESS(($AO16-1)*36+($AP16-1)*12+$AQ16+4,COLUMN())),INDIRECT(ADDRESS(($AO16-1)*3+$AP16+5,$AQ16+7)))&gt;=1,0,INDIRECT(ADDRESS(($AO16-1)*3+$AP16+5,$AQ16+7)))))</f>
        <v>0</v>
      </c>
      <c r="AS16" s="304">
        <f ca="1">COUNTIF(INDIRECT("H"&amp;(ROW()+12*(($AO16-1)*3+$AP16)-ROW())/12+5):INDIRECT("S"&amp;(ROW()+12*(($AO16-1)*3+$AP16)-ROW())/12+5),AR16)</f>
        <v>0</v>
      </c>
      <c r="AT16" s="306"/>
      <c r="AV16" s="304">
        <f ca="1">IF(AND(AR16&gt;0,AS16&gt;0),COUNTIF(AV$6:AV15,"&gt;0")+1,0)</f>
        <v>0</v>
      </c>
      <c r="BF16" s="304">
        <v>2</v>
      </c>
      <c r="BG16" s="304" t="s">
        <v>346</v>
      </c>
      <c r="BH16" s="310">
        <f t="shared" ref="BH16:BS16" si="15">IF(BH15+BU15&gt;40000,1,0)</f>
        <v>0</v>
      </c>
      <c r="BI16" s="310">
        <f t="shared" si="15"/>
        <v>0</v>
      </c>
      <c r="BJ16" s="310">
        <f t="shared" si="15"/>
        <v>0</v>
      </c>
      <c r="BK16" s="310">
        <f t="shared" si="15"/>
        <v>0</v>
      </c>
      <c r="BL16" s="310">
        <f t="shared" si="15"/>
        <v>0</v>
      </c>
      <c r="BM16" s="310">
        <f t="shared" si="15"/>
        <v>0</v>
      </c>
      <c r="BN16" s="310">
        <f t="shared" si="15"/>
        <v>0</v>
      </c>
      <c r="BO16" s="310">
        <f t="shared" si="15"/>
        <v>0</v>
      </c>
      <c r="BP16" s="310">
        <f t="shared" si="15"/>
        <v>0</v>
      </c>
      <c r="BQ16" s="310">
        <f t="shared" si="15"/>
        <v>0</v>
      </c>
      <c r="BR16" s="310">
        <f t="shared" si="15"/>
        <v>0</v>
      </c>
      <c r="BS16" s="310">
        <f t="shared" si="15"/>
        <v>0</v>
      </c>
      <c r="BT16" s="305"/>
      <c r="BU16" s="310"/>
      <c r="BV16" s="310"/>
      <c r="BW16" s="310"/>
      <c r="BX16" s="310"/>
      <c r="BY16" s="310"/>
      <c r="BZ16" s="310"/>
      <c r="CA16" s="310"/>
      <c r="CB16" s="310"/>
      <c r="CC16" s="310"/>
      <c r="CD16" s="310"/>
      <c r="CE16" s="310"/>
      <c r="CF16" s="310"/>
    </row>
    <row r="17" spans="1:84" x14ac:dyDescent="0.15">
      <c r="A17" s="534"/>
      <c r="B17" s="537"/>
      <c r="C17" s="568"/>
      <c r="D17" s="537"/>
      <c r="E17" s="542"/>
      <c r="F17" s="537"/>
      <c r="G17" s="353" t="s">
        <v>448</v>
      </c>
      <c r="H17" s="309"/>
      <c r="I17" s="347"/>
      <c r="J17" s="347"/>
      <c r="K17" s="347"/>
      <c r="L17" s="347"/>
      <c r="M17" s="347"/>
      <c r="N17" s="347"/>
      <c r="O17" s="347"/>
      <c r="P17" s="347"/>
      <c r="Q17" s="347"/>
      <c r="R17" s="347"/>
      <c r="S17" s="347"/>
      <c r="T17" s="307">
        <f t="shared" si="2"/>
        <v>0</v>
      </c>
      <c r="U17" s="564"/>
      <c r="AH17" s="305"/>
      <c r="AI17" s="305"/>
      <c r="AJ17" s="305"/>
      <c r="AK17" s="305"/>
      <c r="AL17" s="305"/>
      <c r="AM17" s="305"/>
      <c r="AN17" s="305"/>
      <c r="AO17" s="304">
        <v>1</v>
      </c>
      <c r="AP17" s="304">
        <v>1</v>
      </c>
      <c r="AQ17" s="304">
        <v>12</v>
      </c>
      <c r="AR17" s="306">
        <f ca="1">IF($AQ17=1,IF(INDIRECT(ADDRESS(($AO17-1)*3+$AP17+5,$AQ17+7))="",0,INDIRECT(ADDRESS(($AO17-1)*3+$AP17+5,$AQ17+7))),IF(INDIRECT(ADDRESS(($AO17-1)*3+$AP17+5,$AQ17+7))="",0,IF(COUNTIF(INDIRECT(ADDRESS(($AO17-1)*36+($AP17-1)*12+6,COLUMN())):INDIRECT(ADDRESS(($AO17-1)*36+($AP17-1)*12+$AQ17+4,COLUMN())),INDIRECT(ADDRESS(($AO17-1)*3+$AP17+5,$AQ17+7)))&gt;=1,0,INDIRECT(ADDRESS(($AO17-1)*3+$AP17+5,$AQ17+7)))))</f>
        <v>0</v>
      </c>
      <c r="AS17" s="304">
        <f ca="1">COUNTIF(INDIRECT("H"&amp;(ROW()+12*(($AO17-1)*3+$AP17)-ROW())/12+5):INDIRECT("S"&amp;(ROW()+12*(($AO17-1)*3+$AP17)-ROW())/12+5),AR17)</f>
        <v>0</v>
      </c>
      <c r="AT17" s="306"/>
      <c r="AV17" s="304">
        <f ca="1">IF(AND(AR17&gt;0,AS17&gt;0),COUNTIF(AV$6:AV16,"&gt;0")+1,0)</f>
        <v>0</v>
      </c>
      <c r="BF17" s="304">
        <v>3</v>
      </c>
      <c r="BH17" s="310"/>
      <c r="BI17" s="310"/>
      <c r="BJ17" s="310"/>
      <c r="BK17" s="310"/>
      <c r="BL17" s="310"/>
      <c r="BM17" s="310"/>
      <c r="BN17" s="310"/>
      <c r="BO17" s="310"/>
      <c r="BP17" s="310"/>
      <c r="BQ17" s="310"/>
      <c r="BR17" s="310"/>
      <c r="BS17" s="310"/>
      <c r="BT17" s="305"/>
      <c r="BU17" s="310"/>
      <c r="BV17" s="310"/>
      <c r="BW17" s="310"/>
      <c r="BX17" s="310"/>
      <c r="BY17" s="310"/>
      <c r="BZ17" s="310"/>
      <c r="CA17" s="310"/>
      <c r="CB17" s="310"/>
      <c r="CC17" s="310"/>
      <c r="CD17" s="310"/>
      <c r="CE17" s="310"/>
      <c r="CF17" s="310"/>
    </row>
    <row r="18" spans="1:84" x14ac:dyDescent="0.15">
      <c r="A18" s="532">
        <v>5</v>
      </c>
      <c r="B18" s="565"/>
      <c r="C18" s="569"/>
      <c r="D18" s="539"/>
      <c r="E18" s="540"/>
      <c r="F18" s="539"/>
      <c r="G18" s="318" t="s">
        <v>348</v>
      </c>
      <c r="H18" s="317"/>
      <c r="I18" s="343" t="str">
        <f t="shared" si="1"/>
        <v/>
      </c>
      <c r="J18" s="343" t="str">
        <f t="shared" si="1"/>
        <v/>
      </c>
      <c r="K18" s="343" t="str">
        <f t="shared" si="1"/>
        <v/>
      </c>
      <c r="L18" s="343" t="str">
        <f t="shared" si="1"/>
        <v/>
      </c>
      <c r="M18" s="343" t="str">
        <f t="shared" si="1"/>
        <v/>
      </c>
      <c r="N18" s="343" t="str">
        <f t="shared" si="1"/>
        <v/>
      </c>
      <c r="O18" s="343" t="str">
        <f t="shared" si="1"/>
        <v/>
      </c>
      <c r="P18" s="343" t="str">
        <f t="shared" si="1"/>
        <v/>
      </c>
      <c r="Q18" s="343" t="str">
        <f t="shared" si="1"/>
        <v/>
      </c>
      <c r="R18" s="343" t="str">
        <f t="shared" si="1"/>
        <v/>
      </c>
      <c r="S18" s="343" t="str">
        <f t="shared" si="1"/>
        <v/>
      </c>
      <c r="T18" s="315">
        <f t="shared" si="2"/>
        <v>0</v>
      </c>
      <c r="U18" s="562"/>
      <c r="AH18" s="305"/>
      <c r="AI18" s="305"/>
      <c r="AJ18" s="305"/>
      <c r="AK18" s="305"/>
      <c r="AL18" s="305"/>
      <c r="AM18" s="305"/>
      <c r="AN18" s="305"/>
      <c r="AO18" s="304">
        <v>1</v>
      </c>
      <c r="AP18" s="304">
        <v>2</v>
      </c>
      <c r="AQ18" s="304">
        <v>1</v>
      </c>
      <c r="AR18" s="306">
        <f ca="1">IF($AQ18=1,IF(INDIRECT(ADDRESS(($AO18-1)*3+$AP18+5,$AQ18+7))="",0,INDIRECT(ADDRESS(($AO18-1)*3+$AP18+5,$AQ18+7))),IF(INDIRECT(ADDRESS(($AO18-1)*3+$AP18+5,$AQ18+7))="",0,IF(COUNTIF(INDIRECT(ADDRESS(($AO18-1)*36+($AP18-1)*12+6,COLUMN())):INDIRECT(ADDRESS(($AO18-1)*36+($AP18-1)*12+$AQ18+4,COLUMN())),INDIRECT(ADDRESS(($AO18-1)*3+$AP18+5,$AQ18+7)))&gt;=1,0,INDIRECT(ADDRESS(($AO18-1)*3+$AP18+5,$AQ18+7)))))</f>
        <v>0</v>
      </c>
      <c r="AS18" s="304">
        <f ca="1">COUNTIF(INDIRECT("H"&amp;(ROW()+12*(($AO18-1)*3+$AP18)-ROW())/12+5):INDIRECT("S"&amp;(ROW()+12*(($AO18-1)*3+$AP18)-ROW())/12+5),AR18)</f>
        <v>0</v>
      </c>
      <c r="AT18" s="306"/>
      <c r="AV18" s="304">
        <f ca="1">IF(AND(AR18&gt;0,AS18&gt;0),COUNTIF(AV$6:AV17,"&gt;0")+1,0)</f>
        <v>0</v>
      </c>
      <c r="BF18" s="304">
        <v>1</v>
      </c>
      <c r="BH18" s="310">
        <f t="shared" ref="BH18:BS18" si="16">SUM(H18:H19)</f>
        <v>0</v>
      </c>
      <c r="BI18" s="310">
        <f t="shared" si="16"/>
        <v>0</v>
      </c>
      <c r="BJ18" s="310">
        <f t="shared" si="16"/>
        <v>0</v>
      </c>
      <c r="BK18" s="310">
        <f t="shared" si="16"/>
        <v>0</v>
      </c>
      <c r="BL18" s="310">
        <f t="shared" si="16"/>
        <v>0</v>
      </c>
      <c r="BM18" s="310">
        <f t="shared" si="16"/>
        <v>0</v>
      </c>
      <c r="BN18" s="310">
        <f t="shared" si="16"/>
        <v>0</v>
      </c>
      <c r="BO18" s="310">
        <f t="shared" si="16"/>
        <v>0</v>
      </c>
      <c r="BP18" s="310">
        <f t="shared" si="16"/>
        <v>0</v>
      </c>
      <c r="BQ18" s="310">
        <f t="shared" si="16"/>
        <v>0</v>
      </c>
      <c r="BR18" s="310">
        <f t="shared" si="16"/>
        <v>0</v>
      </c>
      <c r="BS18" s="310">
        <f t="shared" si="16"/>
        <v>0</v>
      </c>
      <c r="BT18" s="305"/>
      <c r="BU18" s="310">
        <f t="shared" ref="BU18:CF18" si="17">SUM(U18:U19)</f>
        <v>0</v>
      </c>
      <c r="BV18" s="310">
        <f t="shared" si="17"/>
        <v>0</v>
      </c>
      <c r="BW18" s="310">
        <f t="shared" si="17"/>
        <v>0</v>
      </c>
      <c r="BX18" s="310">
        <f t="shared" si="17"/>
        <v>0</v>
      </c>
      <c r="BY18" s="310">
        <f t="shared" si="17"/>
        <v>0</v>
      </c>
      <c r="BZ18" s="310">
        <f t="shared" si="17"/>
        <v>0</v>
      </c>
      <c r="CA18" s="310">
        <f t="shared" si="17"/>
        <v>0</v>
      </c>
      <c r="CB18" s="310">
        <f t="shared" si="17"/>
        <v>0</v>
      </c>
      <c r="CC18" s="310">
        <f t="shared" si="17"/>
        <v>0</v>
      </c>
      <c r="CD18" s="310">
        <f t="shared" si="17"/>
        <v>0</v>
      </c>
      <c r="CE18" s="310">
        <f t="shared" si="17"/>
        <v>0</v>
      </c>
      <c r="CF18" s="310">
        <f t="shared" si="17"/>
        <v>0</v>
      </c>
    </row>
    <row r="19" spans="1:84" x14ac:dyDescent="0.15">
      <c r="A19" s="533"/>
      <c r="B19" s="536"/>
      <c r="C19" s="536"/>
      <c r="D19" s="536"/>
      <c r="E19" s="541"/>
      <c r="F19" s="536"/>
      <c r="G19" s="314" t="s">
        <v>347</v>
      </c>
      <c r="H19" s="313"/>
      <c r="I19" s="344" t="str">
        <f t="shared" si="1"/>
        <v/>
      </c>
      <c r="J19" s="344" t="str">
        <f t="shared" si="1"/>
        <v/>
      </c>
      <c r="K19" s="344" t="str">
        <f t="shared" si="1"/>
        <v/>
      </c>
      <c r="L19" s="344" t="str">
        <f t="shared" si="1"/>
        <v/>
      </c>
      <c r="M19" s="344" t="str">
        <f t="shared" si="1"/>
        <v/>
      </c>
      <c r="N19" s="344" t="str">
        <f t="shared" si="1"/>
        <v/>
      </c>
      <c r="O19" s="344" t="str">
        <f t="shared" si="1"/>
        <v/>
      </c>
      <c r="P19" s="344" t="str">
        <f t="shared" si="1"/>
        <v/>
      </c>
      <c r="Q19" s="344" t="str">
        <f t="shared" si="1"/>
        <v/>
      </c>
      <c r="R19" s="344" t="str">
        <f t="shared" si="1"/>
        <v/>
      </c>
      <c r="S19" s="344" t="str">
        <f t="shared" si="1"/>
        <v/>
      </c>
      <c r="T19" s="311">
        <f t="shared" si="2"/>
        <v>0</v>
      </c>
      <c r="U19" s="563"/>
      <c r="AH19" s="305"/>
      <c r="AI19" s="305"/>
      <c r="AJ19" s="305"/>
      <c r="AK19" s="305"/>
      <c r="AL19" s="305"/>
      <c r="AM19" s="305"/>
      <c r="AN19" s="305"/>
      <c r="AO19" s="304">
        <v>1</v>
      </c>
      <c r="AP19" s="304">
        <v>2</v>
      </c>
      <c r="AQ19" s="304">
        <v>2</v>
      </c>
      <c r="AR19" s="306">
        <f ca="1">IF($AQ19=1,IF(INDIRECT(ADDRESS(($AO19-1)*3+$AP19+5,$AQ19+7))="",0,INDIRECT(ADDRESS(($AO19-1)*3+$AP19+5,$AQ19+7))),IF(INDIRECT(ADDRESS(($AO19-1)*3+$AP19+5,$AQ19+7))="",0,IF(COUNTIF(INDIRECT(ADDRESS(($AO19-1)*36+($AP19-1)*12+6,COLUMN())):INDIRECT(ADDRESS(($AO19-1)*36+($AP19-1)*12+$AQ19+4,COLUMN())),INDIRECT(ADDRESS(($AO19-1)*3+$AP19+5,$AQ19+7)))&gt;=1,0,INDIRECT(ADDRESS(($AO19-1)*3+$AP19+5,$AQ19+7)))))</f>
        <v>0</v>
      </c>
      <c r="AS19" s="304">
        <f ca="1">COUNTIF(INDIRECT("H"&amp;(ROW()+12*(($AO19-1)*3+$AP19)-ROW())/12+5):INDIRECT("S"&amp;(ROW()+12*(($AO19-1)*3+$AP19)-ROW())/12+5),AR19)</f>
        <v>0</v>
      </c>
      <c r="AT19" s="306"/>
      <c r="AV19" s="304">
        <f ca="1">IF(AND(AR19&gt;0,AS19&gt;0),COUNTIF(AV$6:AV18,"&gt;0")+1,0)</f>
        <v>0</v>
      </c>
      <c r="BF19" s="304">
        <v>2</v>
      </c>
      <c r="BG19" s="304" t="s">
        <v>346</v>
      </c>
      <c r="BH19" s="310">
        <f t="shared" ref="BH19:BS19" si="18">IF(BH18+BU18&gt;40000,1,0)</f>
        <v>0</v>
      </c>
      <c r="BI19" s="310">
        <f t="shared" si="18"/>
        <v>0</v>
      </c>
      <c r="BJ19" s="310">
        <f t="shared" si="18"/>
        <v>0</v>
      </c>
      <c r="BK19" s="310">
        <f t="shared" si="18"/>
        <v>0</v>
      </c>
      <c r="BL19" s="310">
        <f t="shared" si="18"/>
        <v>0</v>
      </c>
      <c r="BM19" s="310">
        <f t="shared" si="18"/>
        <v>0</v>
      </c>
      <c r="BN19" s="310">
        <f t="shared" si="18"/>
        <v>0</v>
      </c>
      <c r="BO19" s="310">
        <f t="shared" si="18"/>
        <v>0</v>
      </c>
      <c r="BP19" s="310">
        <f t="shared" si="18"/>
        <v>0</v>
      </c>
      <c r="BQ19" s="310">
        <f t="shared" si="18"/>
        <v>0</v>
      </c>
      <c r="BR19" s="310">
        <f t="shared" si="18"/>
        <v>0</v>
      </c>
      <c r="BS19" s="310">
        <f t="shared" si="18"/>
        <v>0</v>
      </c>
      <c r="BT19" s="305"/>
      <c r="BU19" s="310"/>
      <c r="BV19" s="310"/>
      <c r="BW19" s="310"/>
      <c r="BX19" s="310"/>
      <c r="BY19" s="310"/>
      <c r="BZ19" s="310"/>
      <c r="CA19" s="310"/>
      <c r="CB19" s="310"/>
      <c r="CC19" s="310"/>
      <c r="CD19" s="310"/>
      <c r="CE19" s="310"/>
      <c r="CF19" s="310"/>
    </row>
    <row r="20" spans="1:84" x14ac:dyDescent="0.15">
      <c r="A20" s="534"/>
      <c r="B20" s="537"/>
      <c r="C20" s="537"/>
      <c r="D20" s="537"/>
      <c r="E20" s="542"/>
      <c r="F20" s="537"/>
      <c r="G20" s="353" t="s">
        <v>448</v>
      </c>
      <c r="H20" s="309"/>
      <c r="I20" s="347"/>
      <c r="J20" s="347"/>
      <c r="K20" s="347"/>
      <c r="L20" s="347"/>
      <c r="M20" s="347"/>
      <c r="N20" s="347"/>
      <c r="O20" s="347"/>
      <c r="P20" s="347"/>
      <c r="Q20" s="347"/>
      <c r="R20" s="347"/>
      <c r="S20" s="347"/>
      <c r="T20" s="307">
        <f t="shared" si="2"/>
        <v>0</v>
      </c>
      <c r="U20" s="564"/>
      <c r="AH20" s="305"/>
      <c r="AI20" s="305"/>
      <c r="AJ20" s="305"/>
      <c r="AK20" s="305"/>
      <c r="AL20" s="305"/>
      <c r="AM20" s="305"/>
      <c r="AN20" s="305"/>
      <c r="AO20" s="304">
        <v>1</v>
      </c>
      <c r="AP20" s="304">
        <v>2</v>
      </c>
      <c r="AQ20" s="304">
        <v>3</v>
      </c>
      <c r="AR20" s="306">
        <f ca="1">IF($AQ20=1,IF(INDIRECT(ADDRESS(($AO20-1)*3+$AP20+5,$AQ20+7))="",0,INDIRECT(ADDRESS(($AO20-1)*3+$AP20+5,$AQ20+7))),IF(INDIRECT(ADDRESS(($AO20-1)*3+$AP20+5,$AQ20+7))="",0,IF(COUNTIF(INDIRECT(ADDRESS(($AO20-1)*36+($AP20-1)*12+6,COLUMN())):INDIRECT(ADDRESS(($AO20-1)*36+($AP20-1)*12+$AQ20+4,COLUMN())),INDIRECT(ADDRESS(($AO20-1)*3+$AP20+5,$AQ20+7)))&gt;=1,0,INDIRECT(ADDRESS(($AO20-1)*3+$AP20+5,$AQ20+7)))))</f>
        <v>0</v>
      </c>
      <c r="AS20" s="304">
        <f ca="1">COUNTIF(INDIRECT("H"&amp;(ROW()+12*(($AO20-1)*3+$AP20)-ROW())/12+5):INDIRECT("S"&amp;(ROW()+12*(($AO20-1)*3+$AP20)-ROW())/12+5),AR20)</f>
        <v>0</v>
      </c>
      <c r="AT20" s="306"/>
      <c r="AV20" s="304">
        <f ca="1">IF(AND(AR20&gt;0,AS20&gt;0),COUNTIF(AV$6:AV19,"&gt;0")+1,0)</f>
        <v>0</v>
      </c>
      <c r="BF20" s="304">
        <v>3</v>
      </c>
      <c r="BH20" s="310"/>
      <c r="BI20" s="310"/>
      <c r="BJ20" s="310"/>
      <c r="BK20" s="310"/>
      <c r="BL20" s="310"/>
      <c r="BM20" s="310"/>
      <c r="BN20" s="310"/>
      <c r="BO20" s="310"/>
      <c r="BP20" s="310"/>
      <c r="BQ20" s="310"/>
      <c r="BR20" s="310"/>
      <c r="BS20" s="310"/>
      <c r="BT20" s="305"/>
      <c r="BU20" s="310"/>
      <c r="BV20" s="310"/>
      <c r="BW20" s="310"/>
      <c r="BX20" s="310"/>
      <c r="BY20" s="310"/>
      <c r="BZ20" s="310"/>
      <c r="CA20" s="310"/>
      <c r="CB20" s="310"/>
      <c r="CC20" s="310"/>
      <c r="CD20" s="310"/>
      <c r="CE20" s="310"/>
      <c r="CF20" s="310"/>
    </row>
    <row r="21" spans="1:84" x14ac:dyDescent="0.15">
      <c r="A21" s="532">
        <v>6</v>
      </c>
      <c r="B21" s="565"/>
      <c r="C21" s="539"/>
      <c r="D21" s="539"/>
      <c r="E21" s="540"/>
      <c r="F21" s="539"/>
      <c r="G21" s="318" t="s">
        <v>348</v>
      </c>
      <c r="H21" s="317"/>
      <c r="I21" s="343" t="str">
        <f t="shared" si="1"/>
        <v/>
      </c>
      <c r="J21" s="343" t="str">
        <f t="shared" si="1"/>
        <v/>
      </c>
      <c r="K21" s="343" t="str">
        <f t="shared" si="1"/>
        <v/>
      </c>
      <c r="L21" s="343" t="str">
        <f t="shared" si="1"/>
        <v/>
      </c>
      <c r="M21" s="343" t="str">
        <f t="shared" si="1"/>
        <v/>
      </c>
      <c r="N21" s="343" t="str">
        <f t="shared" si="1"/>
        <v/>
      </c>
      <c r="O21" s="343" t="str">
        <f t="shared" si="1"/>
        <v/>
      </c>
      <c r="P21" s="343" t="str">
        <f t="shared" si="1"/>
        <v/>
      </c>
      <c r="Q21" s="343" t="str">
        <f t="shared" si="1"/>
        <v/>
      </c>
      <c r="R21" s="343" t="str">
        <f t="shared" si="1"/>
        <v/>
      </c>
      <c r="S21" s="343" t="str">
        <f t="shared" si="1"/>
        <v/>
      </c>
      <c r="T21" s="315">
        <f t="shared" si="2"/>
        <v>0</v>
      </c>
      <c r="U21" s="562"/>
      <c r="AH21" s="305"/>
      <c r="AI21" s="305"/>
      <c r="AJ21" s="305"/>
      <c r="AK21" s="305"/>
      <c r="AL21" s="305"/>
      <c r="AM21" s="305"/>
      <c r="AN21" s="305"/>
      <c r="AO21" s="304">
        <v>1</v>
      </c>
      <c r="AP21" s="304">
        <v>2</v>
      </c>
      <c r="AQ21" s="304">
        <v>4</v>
      </c>
      <c r="AR21" s="306">
        <f ca="1">IF($AQ21=1,IF(INDIRECT(ADDRESS(($AO21-1)*3+$AP21+5,$AQ21+7))="",0,INDIRECT(ADDRESS(($AO21-1)*3+$AP21+5,$AQ21+7))),IF(INDIRECT(ADDRESS(($AO21-1)*3+$AP21+5,$AQ21+7))="",0,IF(COUNTIF(INDIRECT(ADDRESS(($AO21-1)*36+($AP21-1)*12+6,COLUMN())):INDIRECT(ADDRESS(($AO21-1)*36+($AP21-1)*12+$AQ21+4,COLUMN())),INDIRECT(ADDRESS(($AO21-1)*3+$AP21+5,$AQ21+7)))&gt;=1,0,INDIRECT(ADDRESS(($AO21-1)*3+$AP21+5,$AQ21+7)))))</f>
        <v>0</v>
      </c>
      <c r="AS21" s="304">
        <f ca="1">COUNTIF(INDIRECT("H"&amp;(ROW()+12*(($AO21-1)*3+$AP21)-ROW())/12+5):INDIRECT("S"&amp;(ROW()+12*(($AO21-1)*3+$AP21)-ROW())/12+5),AR21)</f>
        <v>0</v>
      </c>
      <c r="AT21" s="306"/>
      <c r="AV21" s="304">
        <f ca="1">IF(AND(AR21&gt;0,AS21&gt;0),COUNTIF(AV$6:AV20,"&gt;0")+1,0)</f>
        <v>0</v>
      </c>
      <c r="BF21" s="304">
        <v>1</v>
      </c>
      <c r="BH21" s="310">
        <f t="shared" ref="BH21:BS21" si="19">SUM(H21:H22)</f>
        <v>0</v>
      </c>
      <c r="BI21" s="310">
        <f t="shared" si="19"/>
        <v>0</v>
      </c>
      <c r="BJ21" s="310">
        <f t="shared" si="19"/>
        <v>0</v>
      </c>
      <c r="BK21" s="310">
        <f t="shared" si="19"/>
        <v>0</v>
      </c>
      <c r="BL21" s="310">
        <f t="shared" si="19"/>
        <v>0</v>
      </c>
      <c r="BM21" s="310">
        <f t="shared" si="19"/>
        <v>0</v>
      </c>
      <c r="BN21" s="310">
        <f t="shared" si="19"/>
        <v>0</v>
      </c>
      <c r="BO21" s="310">
        <f t="shared" si="19"/>
        <v>0</v>
      </c>
      <c r="BP21" s="310">
        <f t="shared" si="19"/>
        <v>0</v>
      </c>
      <c r="BQ21" s="310">
        <f t="shared" si="19"/>
        <v>0</v>
      </c>
      <c r="BR21" s="310">
        <f t="shared" si="19"/>
        <v>0</v>
      </c>
      <c r="BS21" s="310">
        <f t="shared" si="19"/>
        <v>0</v>
      </c>
      <c r="BT21" s="305"/>
      <c r="BU21" s="310">
        <f t="shared" ref="BU21:CF21" si="20">SUM(U21:U22)</f>
        <v>0</v>
      </c>
      <c r="BV21" s="310">
        <f t="shared" si="20"/>
        <v>0</v>
      </c>
      <c r="BW21" s="310">
        <f t="shared" si="20"/>
        <v>0</v>
      </c>
      <c r="BX21" s="310">
        <f t="shared" si="20"/>
        <v>0</v>
      </c>
      <c r="BY21" s="310">
        <f t="shared" si="20"/>
        <v>0</v>
      </c>
      <c r="BZ21" s="310">
        <f t="shared" si="20"/>
        <v>0</v>
      </c>
      <c r="CA21" s="310">
        <f t="shared" si="20"/>
        <v>0</v>
      </c>
      <c r="CB21" s="310">
        <f t="shared" si="20"/>
        <v>0</v>
      </c>
      <c r="CC21" s="310">
        <f t="shared" si="20"/>
        <v>0</v>
      </c>
      <c r="CD21" s="310">
        <f t="shared" si="20"/>
        <v>0</v>
      </c>
      <c r="CE21" s="310">
        <f t="shared" si="20"/>
        <v>0</v>
      </c>
      <c r="CF21" s="310">
        <f t="shared" si="20"/>
        <v>0</v>
      </c>
    </row>
    <row r="22" spans="1:84" x14ac:dyDescent="0.15">
      <c r="A22" s="533"/>
      <c r="B22" s="536"/>
      <c r="C22" s="536"/>
      <c r="D22" s="536"/>
      <c r="E22" s="541"/>
      <c r="F22" s="536"/>
      <c r="G22" s="314" t="s">
        <v>347</v>
      </c>
      <c r="H22" s="313"/>
      <c r="I22" s="344" t="str">
        <f t="shared" ref="I22:S37" si="21">IF(H22="","",H22)</f>
        <v/>
      </c>
      <c r="J22" s="344" t="str">
        <f t="shared" si="21"/>
        <v/>
      </c>
      <c r="K22" s="344" t="str">
        <f t="shared" si="21"/>
        <v/>
      </c>
      <c r="L22" s="344" t="str">
        <f t="shared" si="21"/>
        <v/>
      </c>
      <c r="M22" s="344" t="str">
        <f t="shared" si="21"/>
        <v/>
      </c>
      <c r="N22" s="344" t="str">
        <f t="shared" si="21"/>
        <v/>
      </c>
      <c r="O22" s="344" t="str">
        <f t="shared" si="21"/>
        <v/>
      </c>
      <c r="P22" s="344" t="str">
        <f t="shared" si="21"/>
        <v/>
      </c>
      <c r="Q22" s="344" t="str">
        <f t="shared" si="21"/>
        <v/>
      </c>
      <c r="R22" s="344" t="str">
        <f t="shared" si="21"/>
        <v/>
      </c>
      <c r="S22" s="344" t="str">
        <f t="shared" si="21"/>
        <v/>
      </c>
      <c r="T22" s="311">
        <f t="shared" si="2"/>
        <v>0</v>
      </c>
      <c r="U22" s="563"/>
      <c r="AH22" s="305"/>
      <c r="AI22" s="305"/>
      <c r="AJ22" s="305"/>
      <c r="AK22" s="305"/>
      <c r="AL22" s="305"/>
      <c r="AM22" s="305"/>
      <c r="AN22" s="305"/>
      <c r="AO22" s="304">
        <v>1</v>
      </c>
      <c r="AP22" s="304">
        <v>2</v>
      </c>
      <c r="AQ22" s="304">
        <v>5</v>
      </c>
      <c r="AR22" s="306">
        <f ca="1">IF($AQ22=1,IF(INDIRECT(ADDRESS(($AO22-1)*3+$AP22+5,$AQ22+7))="",0,INDIRECT(ADDRESS(($AO22-1)*3+$AP22+5,$AQ22+7))),IF(INDIRECT(ADDRESS(($AO22-1)*3+$AP22+5,$AQ22+7))="",0,IF(COUNTIF(INDIRECT(ADDRESS(($AO22-1)*36+($AP22-1)*12+6,COLUMN())):INDIRECT(ADDRESS(($AO22-1)*36+($AP22-1)*12+$AQ22+4,COLUMN())),INDIRECT(ADDRESS(($AO22-1)*3+$AP22+5,$AQ22+7)))&gt;=1,0,INDIRECT(ADDRESS(($AO22-1)*3+$AP22+5,$AQ22+7)))))</f>
        <v>0</v>
      </c>
      <c r="AS22" s="304">
        <f ca="1">COUNTIF(INDIRECT("H"&amp;(ROW()+12*(($AO22-1)*3+$AP22)-ROW())/12+5):INDIRECT("S"&amp;(ROW()+12*(($AO22-1)*3+$AP22)-ROW())/12+5),AR22)</f>
        <v>0</v>
      </c>
      <c r="AT22" s="306"/>
      <c r="AV22" s="304">
        <f ca="1">IF(AND(AR22&gt;0,AS22&gt;0),COUNTIF(AV$6:AV21,"&gt;0")+1,0)</f>
        <v>0</v>
      </c>
      <c r="BF22" s="304">
        <v>2</v>
      </c>
      <c r="BG22" s="304" t="s">
        <v>346</v>
      </c>
      <c r="BH22" s="310">
        <f t="shared" ref="BH22:BS22" si="22">IF(BH21+BU21&gt;40000,1,0)</f>
        <v>0</v>
      </c>
      <c r="BI22" s="310">
        <f t="shared" si="22"/>
        <v>0</v>
      </c>
      <c r="BJ22" s="310">
        <f t="shared" si="22"/>
        <v>0</v>
      </c>
      <c r="BK22" s="310">
        <f t="shared" si="22"/>
        <v>0</v>
      </c>
      <c r="BL22" s="310">
        <f t="shared" si="22"/>
        <v>0</v>
      </c>
      <c r="BM22" s="310">
        <f t="shared" si="22"/>
        <v>0</v>
      </c>
      <c r="BN22" s="310">
        <f t="shared" si="22"/>
        <v>0</v>
      </c>
      <c r="BO22" s="310">
        <f t="shared" si="22"/>
        <v>0</v>
      </c>
      <c r="BP22" s="310">
        <f t="shared" si="22"/>
        <v>0</v>
      </c>
      <c r="BQ22" s="310">
        <f t="shared" si="22"/>
        <v>0</v>
      </c>
      <c r="BR22" s="310">
        <f t="shared" si="22"/>
        <v>0</v>
      </c>
      <c r="BS22" s="310">
        <f t="shared" si="22"/>
        <v>0</v>
      </c>
      <c r="BT22" s="305"/>
      <c r="BU22" s="310"/>
      <c r="BV22" s="310"/>
      <c r="BW22" s="310"/>
      <c r="BX22" s="310"/>
      <c r="BY22" s="310"/>
      <c r="BZ22" s="310"/>
      <c r="CA22" s="310"/>
      <c r="CB22" s="310"/>
      <c r="CC22" s="310"/>
      <c r="CD22" s="310"/>
      <c r="CE22" s="310"/>
      <c r="CF22" s="310"/>
    </row>
    <row r="23" spans="1:84" x14ac:dyDescent="0.15">
      <c r="A23" s="534"/>
      <c r="B23" s="537"/>
      <c r="C23" s="537"/>
      <c r="D23" s="537"/>
      <c r="E23" s="542"/>
      <c r="F23" s="537"/>
      <c r="G23" s="353" t="s">
        <v>448</v>
      </c>
      <c r="H23" s="309"/>
      <c r="I23" s="347"/>
      <c r="J23" s="347"/>
      <c r="K23" s="347"/>
      <c r="L23" s="347"/>
      <c r="M23" s="347"/>
      <c r="N23" s="347"/>
      <c r="O23" s="347"/>
      <c r="P23" s="347"/>
      <c r="Q23" s="347"/>
      <c r="R23" s="347"/>
      <c r="S23" s="347"/>
      <c r="T23" s="307">
        <f t="shared" si="2"/>
        <v>0</v>
      </c>
      <c r="U23" s="564"/>
      <c r="AH23" s="305"/>
      <c r="AI23" s="305"/>
      <c r="AJ23" s="305"/>
      <c r="AK23" s="305"/>
      <c r="AL23" s="305"/>
      <c r="AM23" s="305"/>
      <c r="AN23" s="305"/>
      <c r="AO23" s="304">
        <v>1</v>
      </c>
      <c r="AP23" s="304">
        <v>2</v>
      </c>
      <c r="AQ23" s="304">
        <v>6</v>
      </c>
      <c r="AR23" s="306">
        <f ca="1">IF($AQ23=1,IF(INDIRECT(ADDRESS(($AO23-1)*3+$AP23+5,$AQ23+7))="",0,INDIRECT(ADDRESS(($AO23-1)*3+$AP23+5,$AQ23+7))),IF(INDIRECT(ADDRESS(($AO23-1)*3+$AP23+5,$AQ23+7))="",0,IF(COUNTIF(INDIRECT(ADDRESS(($AO23-1)*36+($AP23-1)*12+6,COLUMN())):INDIRECT(ADDRESS(($AO23-1)*36+($AP23-1)*12+$AQ23+4,COLUMN())),INDIRECT(ADDRESS(($AO23-1)*3+$AP23+5,$AQ23+7)))&gt;=1,0,INDIRECT(ADDRESS(($AO23-1)*3+$AP23+5,$AQ23+7)))))</f>
        <v>0</v>
      </c>
      <c r="AS23" s="304">
        <f ca="1">COUNTIF(INDIRECT("H"&amp;(ROW()+12*(($AO23-1)*3+$AP23)-ROW())/12+5):INDIRECT("S"&amp;(ROW()+12*(($AO23-1)*3+$AP23)-ROW())/12+5),AR23)</f>
        <v>0</v>
      </c>
      <c r="AT23" s="306"/>
      <c r="AV23" s="304">
        <f ca="1">IF(AND(AR23&gt;0,AS23&gt;0),COUNTIF(AV$6:AV22,"&gt;0")+1,0)</f>
        <v>0</v>
      </c>
      <c r="BF23" s="304">
        <v>3</v>
      </c>
      <c r="BH23" s="310"/>
      <c r="BI23" s="310"/>
      <c r="BJ23" s="310"/>
      <c r="BK23" s="310"/>
      <c r="BL23" s="310"/>
      <c r="BM23" s="310"/>
      <c r="BN23" s="310"/>
      <c r="BO23" s="310"/>
      <c r="BP23" s="310"/>
      <c r="BQ23" s="310"/>
      <c r="BR23" s="310"/>
      <c r="BS23" s="310"/>
      <c r="BT23" s="305"/>
      <c r="BU23" s="310"/>
      <c r="BV23" s="310"/>
      <c r="BW23" s="310"/>
      <c r="BX23" s="310"/>
      <c r="BY23" s="310"/>
      <c r="BZ23" s="310"/>
      <c r="CA23" s="310"/>
      <c r="CB23" s="310"/>
      <c r="CC23" s="310"/>
      <c r="CD23" s="310"/>
      <c r="CE23" s="310"/>
      <c r="CF23" s="310"/>
    </row>
    <row r="24" spans="1:84" x14ac:dyDescent="0.15">
      <c r="A24" s="532">
        <v>7</v>
      </c>
      <c r="B24" s="565"/>
      <c r="C24" s="539"/>
      <c r="D24" s="539"/>
      <c r="E24" s="540"/>
      <c r="F24" s="539"/>
      <c r="G24" s="318" t="s">
        <v>348</v>
      </c>
      <c r="H24" s="317"/>
      <c r="I24" s="343" t="str">
        <f t="shared" si="21"/>
        <v/>
      </c>
      <c r="J24" s="343" t="str">
        <f t="shared" si="21"/>
        <v/>
      </c>
      <c r="K24" s="343" t="str">
        <f t="shared" si="21"/>
        <v/>
      </c>
      <c r="L24" s="343" t="str">
        <f t="shared" si="21"/>
        <v/>
      </c>
      <c r="M24" s="343" t="str">
        <f t="shared" si="21"/>
        <v/>
      </c>
      <c r="N24" s="343" t="str">
        <f t="shared" si="21"/>
        <v/>
      </c>
      <c r="O24" s="343" t="str">
        <f t="shared" si="21"/>
        <v/>
      </c>
      <c r="P24" s="343" t="str">
        <f t="shared" si="21"/>
        <v/>
      </c>
      <c r="Q24" s="343" t="str">
        <f t="shared" si="21"/>
        <v/>
      </c>
      <c r="R24" s="343" t="str">
        <f t="shared" si="21"/>
        <v/>
      </c>
      <c r="S24" s="343" t="str">
        <f t="shared" si="21"/>
        <v/>
      </c>
      <c r="T24" s="315">
        <f t="shared" si="2"/>
        <v>0</v>
      </c>
      <c r="U24" s="562"/>
      <c r="AH24" s="305"/>
      <c r="AI24" s="305"/>
      <c r="AJ24" s="305"/>
      <c r="AK24" s="305"/>
      <c r="AL24" s="305"/>
      <c r="AM24" s="305"/>
      <c r="AN24" s="305"/>
      <c r="AO24" s="304">
        <v>1</v>
      </c>
      <c r="AP24" s="304">
        <v>2</v>
      </c>
      <c r="AQ24" s="304">
        <v>7</v>
      </c>
      <c r="AR24" s="306">
        <f ca="1">IF($AQ24=1,IF(INDIRECT(ADDRESS(($AO24-1)*3+$AP24+5,$AQ24+7))="",0,INDIRECT(ADDRESS(($AO24-1)*3+$AP24+5,$AQ24+7))),IF(INDIRECT(ADDRESS(($AO24-1)*3+$AP24+5,$AQ24+7))="",0,IF(COUNTIF(INDIRECT(ADDRESS(($AO24-1)*36+($AP24-1)*12+6,COLUMN())):INDIRECT(ADDRESS(($AO24-1)*36+($AP24-1)*12+$AQ24+4,COLUMN())),INDIRECT(ADDRESS(($AO24-1)*3+$AP24+5,$AQ24+7)))&gt;=1,0,INDIRECT(ADDRESS(($AO24-1)*3+$AP24+5,$AQ24+7)))))</f>
        <v>0</v>
      </c>
      <c r="AS24" s="304">
        <f ca="1">COUNTIF(INDIRECT("H"&amp;(ROW()+12*(($AO24-1)*3+$AP24)-ROW())/12+5):INDIRECT("S"&amp;(ROW()+12*(($AO24-1)*3+$AP24)-ROW())/12+5),AR24)</f>
        <v>0</v>
      </c>
      <c r="AT24" s="306"/>
      <c r="AV24" s="304">
        <f ca="1">IF(AND(AR24&gt;0,AS24&gt;0),COUNTIF(AV$6:AV23,"&gt;0")+1,0)</f>
        <v>0</v>
      </c>
      <c r="BF24" s="304">
        <v>1</v>
      </c>
      <c r="BH24" s="310">
        <f t="shared" ref="BH24:BS24" si="23">SUM(H24:H25)</f>
        <v>0</v>
      </c>
      <c r="BI24" s="310">
        <f t="shared" si="23"/>
        <v>0</v>
      </c>
      <c r="BJ24" s="310">
        <f t="shared" si="23"/>
        <v>0</v>
      </c>
      <c r="BK24" s="310">
        <f t="shared" si="23"/>
        <v>0</v>
      </c>
      <c r="BL24" s="310">
        <f t="shared" si="23"/>
        <v>0</v>
      </c>
      <c r="BM24" s="310">
        <f t="shared" si="23"/>
        <v>0</v>
      </c>
      <c r="BN24" s="310">
        <f t="shared" si="23"/>
        <v>0</v>
      </c>
      <c r="BO24" s="310">
        <f t="shared" si="23"/>
        <v>0</v>
      </c>
      <c r="BP24" s="310">
        <f t="shared" si="23"/>
        <v>0</v>
      </c>
      <c r="BQ24" s="310">
        <f t="shared" si="23"/>
        <v>0</v>
      </c>
      <c r="BR24" s="310">
        <f t="shared" si="23"/>
        <v>0</v>
      </c>
      <c r="BS24" s="310">
        <f t="shared" si="23"/>
        <v>0</v>
      </c>
      <c r="BT24" s="305"/>
      <c r="BU24" s="310">
        <f t="shared" ref="BU24:CF24" si="24">SUM(U24:U25)</f>
        <v>0</v>
      </c>
      <c r="BV24" s="310">
        <f t="shared" si="24"/>
        <v>0</v>
      </c>
      <c r="BW24" s="310">
        <f t="shared" si="24"/>
        <v>0</v>
      </c>
      <c r="BX24" s="310">
        <f t="shared" si="24"/>
        <v>0</v>
      </c>
      <c r="BY24" s="310">
        <f t="shared" si="24"/>
        <v>0</v>
      </c>
      <c r="BZ24" s="310">
        <f t="shared" si="24"/>
        <v>0</v>
      </c>
      <c r="CA24" s="310">
        <f t="shared" si="24"/>
        <v>0</v>
      </c>
      <c r="CB24" s="310">
        <f t="shared" si="24"/>
        <v>0</v>
      </c>
      <c r="CC24" s="310">
        <f t="shared" si="24"/>
        <v>0</v>
      </c>
      <c r="CD24" s="310">
        <f t="shared" si="24"/>
        <v>0</v>
      </c>
      <c r="CE24" s="310">
        <f t="shared" si="24"/>
        <v>0</v>
      </c>
      <c r="CF24" s="310">
        <f t="shared" si="24"/>
        <v>0</v>
      </c>
    </row>
    <row r="25" spans="1:84" x14ac:dyDescent="0.15">
      <c r="A25" s="533"/>
      <c r="B25" s="536"/>
      <c r="C25" s="536"/>
      <c r="D25" s="536"/>
      <c r="E25" s="541"/>
      <c r="F25" s="536"/>
      <c r="G25" s="314" t="s">
        <v>347</v>
      </c>
      <c r="H25" s="313"/>
      <c r="I25" s="344" t="str">
        <f t="shared" si="21"/>
        <v/>
      </c>
      <c r="J25" s="344" t="str">
        <f t="shared" si="21"/>
        <v/>
      </c>
      <c r="K25" s="344" t="str">
        <f t="shared" si="21"/>
        <v/>
      </c>
      <c r="L25" s="344" t="str">
        <f t="shared" si="21"/>
        <v/>
      </c>
      <c r="M25" s="344" t="str">
        <f t="shared" si="21"/>
        <v/>
      </c>
      <c r="N25" s="344" t="str">
        <f t="shared" si="21"/>
        <v/>
      </c>
      <c r="O25" s="344" t="str">
        <f t="shared" si="21"/>
        <v/>
      </c>
      <c r="P25" s="344" t="str">
        <f t="shared" si="21"/>
        <v/>
      </c>
      <c r="Q25" s="344" t="str">
        <f t="shared" si="21"/>
        <v/>
      </c>
      <c r="R25" s="344" t="str">
        <f t="shared" si="21"/>
        <v/>
      </c>
      <c r="S25" s="344" t="str">
        <f t="shared" si="21"/>
        <v/>
      </c>
      <c r="T25" s="311">
        <f t="shared" si="2"/>
        <v>0</v>
      </c>
      <c r="U25" s="563"/>
      <c r="AH25" s="305"/>
      <c r="AI25" s="305"/>
      <c r="AJ25" s="305"/>
      <c r="AK25" s="305"/>
      <c r="AL25" s="305"/>
      <c r="AM25" s="305"/>
      <c r="AN25" s="305"/>
      <c r="AO25" s="304">
        <v>1</v>
      </c>
      <c r="AP25" s="304">
        <v>2</v>
      </c>
      <c r="AQ25" s="304">
        <v>8</v>
      </c>
      <c r="AR25" s="306">
        <f ca="1">IF($AQ25=1,IF(INDIRECT(ADDRESS(($AO25-1)*3+$AP25+5,$AQ25+7))="",0,INDIRECT(ADDRESS(($AO25-1)*3+$AP25+5,$AQ25+7))),IF(INDIRECT(ADDRESS(($AO25-1)*3+$AP25+5,$AQ25+7))="",0,IF(COUNTIF(INDIRECT(ADDRESS(($AO25-1)*36+($AP25-1)*12+6,COLUMN())):INDIRECT(ADDRESS(($AO25-1)*36+($AP25-1)*12+$AQ25+4,COLUMN())),INDIRECT(ADDRESS(($AO25-1)*3+$AP25+5,$AQ25+7)))&gt;=1,0,INDIRECT(ADDRESS(($AO25-1)*3+$AP25+5,$AQ25+7)))))</f>
        <v>0</v>
      </c>
      <c r="AS25" s="304">
        <f ca="1">COUNTIF(INDIRECT("H"&amp;(ROW()+12*(($AO25-1)*3+$AP25)-ROW())/12+5):INDIRECT("S"&amp;(ROW()+12*(($AO25-1)*3+$AP25)-ROW())/12+5),AR25)</f>
        <v>0</v>
      </c>
      <c r="AT25" s="306"/>
      <c r="AV25" s="304">
        <f ca="1">IF(AND(AR25&gt;0,AS25&gt;0),COUNTIF(AV$6:AV24,"&gt;0")+1,0)</f>
        <v>0</v>
      </c>
      <c r="BF25" s="304">
        <v>2</v>
      </c>
      <c r="BG25" s="304" t="s">
        <v>346</v>
      </c>
      <c r="BH25" s="310">
        <f t="shared" ref="BH25:BS25" si="25">IF(BH24+BU24&gt;40000,1,0)</f>
        <v>0</v>
      </c>
      <c r="BI25" s="310">
        <f t="shared" si="25"/>
        <v>0</v>
      </c>
      <c r="BJ25" s="310">
        <f t="shared" si="25"/>
        <v>0</v>
      </c>
      <c r="BK25" s="310">
        <f t="shared" si="25"/>
        <v>0</v>
      </c>
      <c r="BL25" s="310">
        <f t="shared" si="25"/>
        <v>0</v>
      </c>
      <c r="BM25" s="310">
        <f t="shared" si="25"/>
        <v>0</v>
      </c>
      <c r="BN25" s="310">
        <f t="shared" si="25"/>
        <v>0</v>
      </c>
      <c r="BO25" s="310">
        <f t="shared" si="25"/>
        <v>0</v>
      </c>
      <c r="BP25" s="310">
        <f t="shared" si="25"/>
        <v>0</v>
      </c>
      <c r="BQ25" s="310">
        <f t="shared" si="25"/>
        <v>0</v>
      </c>
      <c r="BR25" s="310">
        <f t="shared" si="25"/>
        <v>0</v>
      </c>
      <c r="BS25" s="310">
        <f t="shared" si="25"/>
        <v>0</v>
      </c>
      <c r="BT25" s="305"/>
      <c r="BU25" s="310"/>
      <c r="BV25" s="310"/>
      <c r="BW25" s="310"/>
      <c r="BX25" s="310"/>
      <c r="BY25" s="310"/>
      <c r="BZ25" s="310"/>
      <c r="CA25" s="310"/>
      <c r="CB25" s="310"/>
      <c r="CC25" s="310"/>
      <c r="CD25" s="310"/>
      <c r="CE25" s="310"/>
      <c r="CF25" s="310"/>
    </row>
    <row r="26" spans="1:84" x14ac:dyDescent="0.15">
      <c r="A26" s="534"/>
      <c r="B26" s="537"/>
      <c r="C26" s="537"/>
      <c r="D26" s="537"/>
      <c r="E26" s="542"/>
      <c r="F26" s="537"/>
      <c r="G26" s="353" t="s">
        <v>448</v>
      </c>
      <c r="H26" s="309"/>
      <c r="I26" s="347"/>
      <c r="J26" s="347"/>
      <c r="K26" s="347"/>
      <c r="L26" s="347"/>
      <c r="M26" s="347"/>
      <c r="N26" s="347"/>
      <c r="O26" s="347"/>
      <c r="P26" s="347"/>
      <c r="Q26" s="347"/>
      <c r="R26" s="347"/>
      <c r="S26" s="347"/>
      <c r="T26" s="307">
        <f t="shared" si="2"/>
        <v>0</v>
      </c>
      <c r="U26" s="564"/>
      <c r="AH26" s="305"/>
      <c r="AI26" s="305"/>
      <c r="AJ26" s="305"/>
      <c r="AK26" s="305"/>
      <c r="AL26" s="305"/>
      <c r="AM26" s="305"/>
      <c r="AN26" s="305"/>
      <c r="AO26" s="304">
        <v>1</v>
      </c>
      <c r="AP26" s="304">
        <v>2</v>
      </c>
      <c r="AQ26" s="304">
        <v>9</v>
      </c>
      <c r="AR26" s="306">
        <f ca="1">IF($AQ26=1,IF(INDIRECT(ADDRESS(($AO26-1)*3+$AP26+5,$AQ26+7))="",0,INDIRECT(ADDRESS(($AO26-1)*3+$AP26+5,$AQ26+7))),IF(INDIRECT(ADDRESS(($AO26-1)*3+$AP26+5,$AQ26+7))="",0,IF(COUNTIF(INDIRECT(ADDRESS(($AO26-1)*36+($AP26-1)*12+6,COLUMN())):INDIRECT(ADDRESS(($AO26-1)*36+($AP26-1)*12+$AQ26+4,COLUMN())),INDIRECT(ADDRESS(($AO26-1)*3+$AP26+5,$AQ26+7)))&gt;=1,0,INDIRECT(ADDRESS(($AO26-1)*3+$AP26+5,$AQ26+7)))))</f>
        <v>0</v>
      </c>
      <c r="AS26" s="304">
        <f ca="1">COUNTIF(INDIRECT("H"&amp;(ROW()+12*(($AO26-1)*3+$AP26)-ROW())/12+5):INDIRECT("S"&amp;(ROW()+12*(($AO26-1)*3+$AP26)-ROW())/12+5),AR26)</f>
        <v>0</v>
      </c>
      <c r="AT26" s="306"/>
      <c r="AV26" s="304">
        <f ca="1">IF(AND(AR26&gt;0,AS26&gt;0),COUNTIF(AV$6:AV25,"&gt;0")+1,0)</f>
        <v>0</v>
      </c>
      <c r="BF26" s="304">
        <v>3</v>
      </c>
      <c r="BH26" s="310"/>
      <c r="BI26" s="310"/>
      <c r="BJ26" s="310"/>
      <c r="BK26" s="310"/>
      <c r="BL26" s="310"/>
      <c r="BM26" s="310"/>
      <c r="BN26" s="310"/>
      <c r="BO26" s="310"/>
      <c r="BP26" s="310"/>
      <c r="BQ26" s="310"/>
      <c r="BR26" s="310"/>
      <c r="BS26" s="310"/>
      <c r="BT26" s="305"/>
      <c r="BU26" s="310"/>
      <c r="BV26" s="310"/>
      <c r="BW26" s="310"/>
      <c r="BX26" s="310"/>
      <c r="BY26" s="310"/>
      <c r="BZ26" s="310"/>
      <c r="CA26" s="310"/>
      <c r="CB26" s="310"/>
      <c r="CC26" s="310"/>
      <c r="CD26" s="310"/>
      <c r="CE26" s="310"/>
      <c r="CF26" s="310"/>
    </row>
    <row r="27" spans="1:84" x14ac:dyDescent="0.15">
      <c r="A27" s="532">
        <v>8</v>
      </c>
      <c r="B27" s="565"/>
      <c r="C27" s="539"/>
      <c r="D27" s="539"/>
      <c r="E27" s="540"/>
      <c r="F27" s="539"/>
      <c r="G27" s="318" t="s">
        <v>348</v>
      </c>
      <c r="H27" s="317"/>
      <c r="I27" s="343" t="str">
        <f t="shared" si="21"/>
        <v/>
      </c>
      <c r="J27" s="343" t="str">
        <f t="shared" si="21"/>
        <v/>
      </c>
      <c r="K27" s="343" t="str">
        <f t="shared" si="21"/>
        <v/>
      </c>
      <c r="L27" s="343" t="str">
        <f t="shared" si="21"/>
        <v/>
      </c>
      <c r="M27" s="343" t="str">
        <f t="shared" si="21"/>
        <v/>
      </c>
      <c r="N27" s="343" t="str">
        <f t="shared" si="21"/>
        <v/>
      </c>
      <c r="O27" s="343" t="str">
        <f t="shared" si="21"/>
        <v/>
      </c>
      <c r="P27" s="343" t="str">
        <f t="shared" si="21"/>
        <v/>
      </c>
      <c r="Q27" s="343" t="str">
        <f t="shared" si="21"/>
        <v/>
      </c>
      <c r="R27" s="343" t="str">
        <f t="shared" si="21"/>
        <v/>
      </c>
      <c r="S27" s="343" t="str">
        <f t="shared" si="21"/>
        <v/>
      </c>
      <c r="T27" s="315">
        <f t="shared" si="2"/>
        <v>0</v>
      </c>
      <c r="U27" s="562"/>
      <c r="AH27" s="305"/>
      <c r="AI27" s="305"/>
      <c r="AJ27" s="305"/>
      <c r="AK27" s="305"/>
      <c r="AL27" s="305"/>
      <c r="AM27" s="305"/>
      <c r="AN27" s="305"/>
      <c r="AO27" s="304">
        <v>1</v>
      </c>
      <c r="AP27" s="304">
        <v>2</v>
      </c>
      <c r="AQ27" s="304">
        <v>10</v>
      </c>
      <c r="AR27" s="306">
        <f ca="1">IF($AQ27=1,IF(INDIRECT(ADDRESS(($AO27-1)*3+$AP27+5,$AQ27+7))="",0,INDIRECT(ADDRESS(($AO27-1)*3+$AP27+5,$AQ27+7))),IF(INDIRECT(ADDRESS(($AO27-1)*3+$AP27+5,$AQ27+7))="",0,IF(COUNTIF(INDIRECT(ADDRESS(($AO27-1)*36+($AP27-1)*12+6,COLUMN())):INDIRECT(ADDRESS(($AO27-1)*36+($AP27-1)*12+$AQ27+4,COLUMN())),INDIRECT(ADDRESS(($AO27-1)*3+$AP27+5,$AQ27+7)))&gt;=1,0,INDIRECT(ADDRESS(($AO27-1)*3+$AP27+5,$AQ27+7)))))</f>
        <v>0</v>
      </c>
      <c r="AS27" s="304">
        <f ca="1">COUNTIF(INDIRECT("H"&amp;(ROW()+12*(($AO27-1)*3+$AP27)-ROW())/12+5):INDIRECT("S"&amp;(ROW()+12*(($AO27-1)*3+$AP27)-ROW())/12+5),AR27)</f>
        <v>0</v>
      </c>
      <c r="AT27" s="306"/>
      <c r="AV27" s="304">
        <f ca="1">IF(AND(AR27&gt;0,AS27&gt;0),COUNTIF(AV$6:AV26,"&gt;0")+1,0)</f>
        <v>0</v>
      </c>
      <c r="BF27" s="304">
        <v>1</v>
      </c>
      <c r="BH27" s="310">
        <f t="shared" ref="BH27:BS27" si="26">SUM(H27:H28)</f>
        <v>0</v>
      </c>
      <c r="BI27" s="310">
        <f t="shared" si="26"/>
        <v>0</v>
      </c>
      <c r="BJ27" s="310">
        <f t="shared" si="26"/>
        <v>0</v>
      </c>
      <c r="BK27" s="310">
        <f t="shared" si="26"/>
        <v>0</v>
      </c>
      <c r="BL27" s="310">
        <f t="shared" si="26"/>
        <v>0</v>
      </c>
      <c r="BM27" s="310">
        <f t="shared" si="26"/>
        <v>0</v>
      </c>
      <c r="BN27" s="310">
        <f t="shared" si="26"/>
        <v>0</v>
      </c>
      <c r="BO27" s="310">
        <f t="shared" si="26"/>
        <v>0</v>
      </c>
      <c r="BP27" s="310">
        <f t="shared" si="26"/>
        <v>0</v>
      </c>
      <c r="BQ27" s="310">
        <f t="shared" si="26"/>
        <v>0</v>
      </c>
      <c r="BR27" s="310">
        <f t="shared" si="26"/>
        <v>0</v>
      </c>
      <c r="BS27" s="310">
        <f t="shared" si="26"/>
        <v>0</v>
      </c>
      <c r="BT27" s="305"/>
      <c r="BU27" s="310">
        <f t="shared" ref="BU27:CF27" si="27">SUM(U27:U28)</f>
        <v>0</v>
      </c>
      <c r="BV27" s="310">
        <f t="shared" si="27"/>
        <v>0</v>
      </c>
      <c r="BW27" s="310">
        <f t="shared" si="27"/>
        <v>0</v>
      </c>
      <c r="BX27" s="310">
        <f t="shared" si="27"/>
        <v>0</v>
      </c>
      <c r="BY27" s="310">
        <f t="shared" si="27"/>
        <v>0</v>
      </c>
      <c r="BZ27" s="310">
        <f t="shared" si="27"/>
        <v>0</v>
      </c>
      <c r="CA27" s="310">
        <f t="shared" si="27"/>
        <v>0</v>
      </c>
      <c r="CB27" s="310">
        <f t="shared" si="27"/>
        <v>0</v>
      </c>
      <c r="CC27" s="310">
        <f t="shared" si="27"/>
        <v>0</v>
      </c>
      <c r="CD27" s="310">
        <f t="shared" si="27"/>
        <v>0</v>
      </c>
      <c r="CE27" s="310">
        <f t="shared" si="27"/>
        <v>0</v>
      </c>
      <c r="CF27" s="310">
        <f t="shared" si="27"/>
        <v>0</v>
      </c>
    </row>
    <row r="28" spans="1:84" x14ac:dyDescent="0.15">
      <c r="A28" s="533"/>
      <c r="B28" s="536"/>
      <c r="C28" s="536"/>
      <c r="D28" s="536"/>
      <c r="E28" s="541"/>
      <c r="F28" s="536"/>
      <c r="G28" s="314" t="s">
        <v>347</v>
      </c>
      <c r="H28" s="313"/>
      <c r="I28" s="344" t="str">
        <f t="shared" si="21"/>
        <v/>
      </c>
      <c r="J28" s="344" t="str">
        <f t="shared" si="21"/>
        <v/>
      </c>
      <c r="K28" s="344" t="str">
        <f t="shared" si="21"/>
        <v/>
      </c>
      <c r="L28" s="344" t="str">
        <f t="shared" si="21"/>
        <v/>
      </c>
      <c r="M28" s="344" t="str">
        <f t="shared" si="21"/>
        <v/>
      </c>
      <c r="N28" s="344" t="str">
        <f t="shared" si="21"/>
        <v/>
      </c>
      <c r="O28" s="344" t="str">
        <f t="shared" si="21"/>
        <v/>
      </c>
      <c r="P28" s="344" t="str">
        <f t="shared" si="21"/>
        <v/>
      </c>
      <c r="Q28" s="344" t="str">
        <f t="shared" si="21"/>
        <v/>
      </c>
      <c r="R28" s="344" t="str">
        <f t="shared" si="21"/>
        <v/>
      </c>
      <c r="S28" s="344" t="str">
        <f t="shared" si="21"/>
        <v/>
      </c>
      <c r="T28" s="311">
        <f t="shared" si="2"/>
        <v>0</v>
      </c>
      <c r="U28" s="563"/>
      <c r="AH28" s="305"/>
      <c r="AI28" s="305"/>
      <c r="AJ28" s="305"/>
      <c r="AK28" s="305"/>
      <c r="AL28" s="305"/>
      <c r="AM28" s="305"/>
      <c r="AN28" s="305"/>
      <c r="AO28" s="304">
        <v>1</v>
      </c>
      <c r="AP28" s="304">
        <v>2</v>
      </c>
      <c r="AQ28" s="304">
        <v>11</v>
      </c>
      <c r="AR28" s="306">
        <f ca="1">IF($AQ28=1,IF(INDIRECT(ADDRESS(($AO28-1)*3+$AP28+5,$AQ28+7))="",0,INDIRECT(ADDRESS(($AO28-1)*3+$AP28+5,$AQ28+7))),IF(INDIRECT(ADDRESS(($AO28-1)*3+$AP28+5,$AQ28+7))="",0,IF(COUNTIF(INDIRECT(ADDRESS(($AO28-1)*36+($AP28-1)*12+6,COLUMN())):INDIRECT(ADDRESS(($AO28-1)*36+($AP28-1)*12+$AQ28+4,COLUMN())),INDIRECT(ADDRESS(($AO28-1)*3+$AP28+5,$AQ28+7)))&gt;=1,0,INDIRECT(ADDRESS(($AO28-1)*3+$AP28+5,$AQ28+7)))))</f>
        <v>0</v>
      </c>
      <c r="AS28" s="304">
        <f ca="1">COUNTIF(INDIRECT("H"&amp;(ROW()+12*(($AO28-1)*3+$AP28)-ROW())/12+5):INDIRECT("S"&amp;(ROW()+12*(($AO28-1)*3+$AP28)-ROW())/12+5),AR28)</f>
        <v>0</v>
      </c>
      <c r="AT28" s="306"/>
      <c r="AV28" s="304">
        <f ca="1">IF(AND(AR28&gt;0,AS28&gt;0),COUNTIF(AV$6:AV27,"&gt;0")+1,0)</f>
        <v>0</v>
      </c>
      <c r="BF28" s="304">
        <v>2</v>
      </c>
      <c r="BG28" s="304" t="s">
        <v>346</v>
      </c>
      <c r="BH28" s="310">
        <f t="shared" ref="BH28:BS28" si="28">IF(BH27+BU27&gt;40000,1,0)</f>
        <v>0</v>
      </c>
      <c r="BI28" s="310">
        <f t="shared" si="28"/>
        <v>0</v>
      </c>
      <c r="BJ28" s="310">
        <f t="shared" si="28"/>
        <v>0</v>
      </c>
      <c r="BK28" s="310">
        <f t="shared" si="28"/>
        <v>0</v>
      </c>
      <c r="BL28" s="310">
        <f t="shared" si="28"/>
        <v>0</v>
      </c>
      <c r="BM28" s="310">
        <f t="shared" si="28"/>
        <v>0</v>
      </c>
      <c r="BN28" s="310">
        <f t="shared" si="28"/>
        <v>0</v>
      </c>
      <c r="BO28" s="310">
        <f t="shared" si="28"/>
        <v>0</v>
      </c>
      <c r="BP28" s="310">
        <f t="shared" si="28"/>
        <v>0</v>
      </c>
      <c r="BQ28" s="310">
        <f t="shared" si="28"/>
        <v>0</v>
      </c>
      <c r="BR28" s="310">
        <f t="shared" si="28"/>
        <v>0</v>
      </c>
      <c r="BS28" s="310">
        <f t="shared" si="28"/>
        <v>0</v>
      </c>
      <c r="BT28" s="305"/>
      <c r="BU28" s="310"/>
      <c r="BV28" s="310"/>
      <c r="BW28" s="310"/>
      <c r="BX28" s="310"/>
      <c r="BY28" s="310"/>
      <c r="BZ28" s="310"/>
      <c r="CA28" s="310"/>
      <c r="CB28" s="310"/>
      <c r="CC28" s="310"/>
      <c r="CD28" s="310"/>
      <c r="CE28" s="310"/>
      <c r="CF28" s="310"/>
    </row>
    <row r="29" spans="1:84" x14ac:dyDescent="0.15">
      <c r="A29" s="534"/>
      <c r="B29" s="537"/>
      <c r="C29" s="537"/>
      <c r="D29" s="537"/>
      <c r="E29" s="542"/>
      <c r="F29" s="537"/>
      <c r="G29" s="353" t="s">
        <v>448</v>
      </c>
      <c r="H29" s="309"/>
      <c r="I29" s="347"/>
      <c r="J29" s="347"/>
      <c r="K29" s="347"/>
      <c r="L29" s="347"/>
      <c r="M29" s="347"/>
      <c r="N29" s="347"/>
      <c r="O29" s="347"/>
      <c r="P29" s="347"/>
      <c r="Q29" s="347"/>
      <c r="R29" s="347"/>
      <c r="S29" s="347"/>
      <c r="T29" s="307">
        <f t="shared" si="2"/>
        <v>0</v>
      </c>
      <c r="U29" s="564"/>
      <c r="AH29" s="305"/>
      <c r="AI29" s="305"/>
      <c r="AJ29" s="305"/>
      <c r="AK29" s="305"/>
      <c r="AL29" s="305"/>
      <c r="AM29" s="305"/>
      <c r="AN29" s="305"/>
      <c r="AO29" s="304">
        <v>1</v>
      </c>
      <c r="AP29" s="304">
        <v>2</v>
      </c>
      <c r="AQ29" s="304">
        <v>12</v>
      </c>
      <c r="AR29" s="306">
        <f ca="1">IF($AQ29=1,IF(INDIRECT(ADDRESS(($AO29-1)*3+$AP29+5,$AQ29+7))="",0,INDIRECT(ADDRESS(($AO29-1)*3+$AP29+5,$AQ29+7))),IF(INDIRECT(ADDRESS(($AO29-1)*3+$AP29+5,$AQ29+7))="",0,IF(COUNTIF(INDIRECT(ADDRESS(($AO29-1)*36+($AP29-1)*12+6,COLUMN())):INDIRECT(ADDRESS(($AO29-1)*36+($AP29-1)*12+$AQ29+4,COLUMN())),INDIRECT(ADDRESS(($AO29-1)*3+$AP29+5,$AQ29+7)))&gt;=1,0,INDIRECT(ADDRESS(($AO29-1)*3+$AP29+5,$AQ29+7)))))</f>
        <v>0</v>
      </c>
      <c r="AS29" s="304">
        <f ca="1">COUNTIF(INDIRECT("H"&amp;(ROW()+12*(($AO29-1)*3+$AP29)-ROW())/12+5):INDIRECT("S"&amp;(ROW()+12*(($AO29-1)*3+$AP29)-ROW())/12+5),AR29)</f>
        <v>0</v>
      </c>
      <c r="AT29" s="306"/>
      <c r="AV29" s="304">
        <f ca="1">IF(AND(AR29&gt;0,AS29&gt;0),COUNTIF(AV$6:AV28,"&gt;0")+1,0)</f>
        <v>0</v>
      </c>
      <c r="BF29" s="304">
        <v>3</v>
      </c>
      <c r="BH29" s="310"/>
      <c r="BI29" s="310"/>
      <c r="BJ29" s="310"/>
      <c r="BK29" s="310"/>
      <c r="BL29" s="310"/>
      <c r="BM29" s="310"/>
      <c r="BN29" s="310"/>
      <c r="BO29" s="310"/>
      <c r="BP29" s="310"/>
      <c r="BQ29" s="310"/>
      <c r="BR29" s="310"/>
      <c r="BS29" s="310"/>
    </row>
    <row r="30" spans="1:84" x14ac:dyDescent="0.15">
      <c r="A30" s="532">
        <v>9</v>
      </c>
      <c r="B30" s="565"/>
      <c r="C30" s="539"/>
      <c r="D30" s="539"/>
      <c r="E30" s="540"/>
      <c r="F30" s="539"/>
      <c r="G30" s="318" t="s">
        <v>348</v>
      </c>
      <c r="H30" s="317"/>
      <c r="I30" s="343" t="str">
        <f t="shared" si="21"/>
        <v/>
      </c>
      <c r="J30" s="343" t="str">
        <f t="shared" si="21"/>
        <v/>
      </c>
      <c r="K30" s="343" t="str">
        <f t="shared" si="21"/>
        <v/>
      </c>
      <c r="L30" s="343" t="str">
        <f t="shared" si="21"/>
        <v/>
      </c>
      <c r="M30" s="343" t="str">
        <f t="shared" si="21"/>
        <v/>
      </c>
      <c r="N30" s="343" t="str">
        <f t="shared" si="21"/>
        <v/>
      </c>
      <c r="O30" s="343" t="str">
        <f t="shared" si="21"/>
        <v/>
      </c>
      <c r="P30" s="343" t="str">
        <f t="shared" si="21"/>
        <v/>
      </c>
      <c r="Q30" s="343" t="str">
        <f t="shared" si="21"/>
        <v/>
      </c>
      <c r="R30" s="343" t="str">
        <f t="shared" si="21"/>
        <v/>
      </c>
      <c r="S30" s="343" t="str">
        <f t="shared" si="21"/>
        <v/>
      </c>
      <c r="T30" s="315">
        <f t="shared" si="2"/>
        <v>0</v>
      </c>
      <c r="U30" s="562"/>
      <c r="AH30" s="305"/>
      <c r="AI30" s="305"/>
      <c r="AJ30" s="305"/>
      <c r="AK30" s="305"/>
      <c r="AL30" s="305"/>
      <c r="AM30" s="305"/>
      <c r="AN30" s="305"/>
      <c r="AO30" s="304">
        <v>1</v>
      </c>
      <c r="AP30" s="304">
        <v>3</v>
      </c>
      <c r="AQ30" s="304">
        <v>1</v>
      </c>
      <c r="AR30" s="306">
        <f ca="1">IF($AQ30=1,IF(INDIRECT(ADDRESS(($AO30-1)*3+$AP30+5,$AQ30+7))="",0,INDIRECT(ADDRESS(($AO30-1)*3+$AP30+5,$AQ30+7))),IF(INDIRECT(ADDRESS(($AO30-1)*3+$AP30+5,$AQ30+7))="",0,IF(COUNTIF(INDIRECT(ADDRESS(($AO30-1)*36+($AP30-1)*12+6,COLUMN())):INDIRECT(ADDRESS(($AO30-1)*36+($AP30-1)*12+$AQ30+4,COLUMN())),INDIRECT(ADDRESS(($AO30-1)*3+$AP30+5,$AQ30+7)))&gt;=1,0,INDIRECT(ADDRESS(($AO30-1)*3+$AP30+5,$AQ30+7)))))</f>
        <v>0</v>
      </c>
      <c r="AS30" s="304">
        <f ca="1">COUNTIF(INDIRECT("H"&amp;(ROW()+12*(($AO30-1)*3+$AP30)-ROW())/12+5):INDIRECT("S"&amp;(ROW()+12*(($AO30-1)*3+$AP30)-ROW())/12+5),AR30)</f>
        <v>0</v>
      </c>
      <c r="AT30" s="306"/>
      <c r="AV30" s="304">
        <f ca="1">IF(AND(AR30&gt;0,AS30&gt;0),COUNTIF(AV$6:AV29,"&gt;0")+1,0)</f>
        <v>0</v>
      </c>
      <c r="BF30" s="304">
        <v>1</v>
      </c>
      <c r="BH30" s="310">
        <f t="shared" ref="BH30:BS30" si="29">SUM(H30:H31)</f>
        <v>0</v>
      </c>
      <c r="BI30" s="310">
        <f t="shared" si="29"/>
        <v>0</v>
      </c>
      <c r="BJ30" s="310">
        <f t="shared" si="29"/>
        <v>0</v>
      </c>
      <c r="BK30" s="310">
        <f t="shared" si="29"/>
        <v>0</v>
      </c>
      <c r="BL30" s="310">
        <f t="shared" si="29"/>
        <v>0</v>
      </c>
      <c r="BM30" s="310">
        <f t="shared" si="29"/>
        <v>0</v>
      </c>
      <c r="BN30" s="310">
        <f t="shared" si="29"/>
        <v>0</v>
      </c>
      <c r="BO30" s="310">
        <f t="shared" si="29"/>
        <v>0</v>
      </c>
      <c r="BP30" s="310">
        <f t="shared" si="29"/>
        <v>0</v>
      </c>
      <c r="BQ30" s="310">
        <f t="shared" si="29"/>
        <v>0</v>
      </c>
      <c r="BR30" s="310">
        <f t="shared" si="29"/>
        <v>0</v>
      </c>
      <c r="BS30" s="310">
        <f t="shared" si="29"/>
        <v>0</v>
      </c>
      <c r="BT30" s="305"/>
      <c r="BU30" s="310">
        <f t="shared" ref="BU30:CF30" si="30">SUM(U30:U31)</f>
        <v>0</v>
      </c>
      <c r="BV30" s="310">
        <f t="shared" si="30"/>
        <v>0</v>
      </c>
      <c r="BW30" s="310">
        <f t="shared" si="30"/>
        <v>0</v>
      </c>
      <c r="BX30" s="310">
        <f t="shared" si="30"/>
        <v>0</v>
      </c>
      <c r="BY30" s="310">
        <f t="shared" si="30"/>
        <v>0</v>
      </c>
      <c r="BZ30" s="310">
        <f t="shared" si="30"/>
        <v>0</v>
      </c>
      <c r="CA30" s="310">
        <f t="shared" si="30"/>
        <v>0</v>
      </c>
      <c r="CB30" s="310">
        <f t="shared" si="30"/>
        <v>0</v>
      </c>
      <c r="CC30" s="310">
        <f t="shared" si="30"/>
        <v>0</v>
      </c>
      <c r="CD30" s="310">
        <f t="shared" si="30"/>
        <v>0</v>
      </c>
      <c r="CE30" s="310">
        <f t="shared" si="30"/>
        <v>0</v>
      </c>
      <c r="CF30" s="310">
        <f t="shared" si="30"/>
        <v>0</v>
      </c>
    </row>
    <row r="31" spans="1:84" x14ac:dyDescent="0.15">
      <c r="A31" s="533"/>
      <c r="B31" s="536"/>
      <c r="C31" s="536"/>
      <c r="D31" s="536"/>
      <c r="E31" s="541"/>
      <c r="F31" s="536"/>
      <c r="G31" s="314" t="s">
        <v>347</v>
      </c>
      <c r="H31" s="313"/>
      <c r="I31" s="344" t="str">
        <f t="shared" si="21"/>
        <v/>
      </c>
      <c r="J31" s="344" t="str">
        <f t="shared" si="21"/>
        <v/>
      </c>
      <c r="K31" s="344" t="str">
        <f t="shared" si="21"/>
        <v/>
      </c>
      <c r="L31" s="344" t="str">
        <f t="shared" si="21"/>
        <v/>
      </c>
      <c r="M31" s="344" t="str">
        <f t="shared" si="21"/>
        <v/>
      </c>
      <c r="N31" s="344" t="str">
        <f t="shared" si="21"/>
        <v/>
      </c>
      <c r="O31" s="344" t="str">
        <f t="shared" si="21"/>
        <v/>
      </c>
      <c r="P31" s="344" t="str">
        <f t="shared" si="21"/>
        <v/>
      </c>
      <c r="Q31" s="344" t="str">
        <f t="shared" si="21"/>
        <v/>
      </c>
      <c r="R31" s="344" t="str">
        <f t="shared" si="21"/>
        <v/>
      </c>
      <c r="S31" s="344" t="str">
        <f t="shared" si="21"/>
        <v/>
      </c>
      <c r="T31" s="311">
        <f t="shared" si="2"/>
        <v>0</v>
      </c>
      <c r="U31" s="563"/>
      <c r="AH31" s="305"/>
      <c r="AI31" s="305"/>
      <c r="AJ31" s="305"/>
      <c r="AK31" s="305"/>
      <c r="AL31" s="305"/>
      <c r="AM31" s="305"/>
      <c r="AN31" s="305"/>
      <c r="AO31" s="304">
        <v>1</v>
      </c>
      <c r="AP31" s="304">
        <v>3</v>
      </c>
      <c r="AQ31" s="304">
        <v>2</v>
      </c>
      <c r="AR31" s="306">
        <f ca="1">IF($AQ31=1,IF(INDIRECT(ADDRESS(($AO31-1)*3+$AP31+5,$AQ31+7))="",0,INDIRECT(ADDRESS(($AO31-1)*3+$AP31+5,$AQ31+7))),IF(INDIRECT(ADDRESS(($AO31-1)*3+$AP31+5,$AQ31+7))="",0,IF(COUNTIF(INDIRECT(ADDRESS(($AO31-1)*36+($AP31-1)*12+6,COLUMN())):INDIRECT(ADDRESS(($AO31-1)*36+($AP31-1)*12+$AQ31+4,COLUMN())),INDIRECT(ADDRESS(($AO31-1)*3+$AP31+5,$AQ31+7)))&gt;=1,0,INDIRECT(ADDRESS(($AO31-1)*3+$AP31+5,$AQ31+7)))))</f>
        <v>0</v>
      </c>
      <c r="AS31" s="304">
        <f ca="1">COUNTIF(INDIRECT("H"&amp;(ROW()+12*(($AO31-1)*3+$AP31)-ROW())/12+5):INDIRECT("S"&amp;(ROW()+12*(($AO31-1)*3+$AP31)-ROW())/12+5),AR31)</f>
        <v>0</v>
      </c>
      <c r="AT31" s="306"/>
      <c r="AV31" s="304">
        <f ca="1">IF(AND(AR31&gt;0,AS31&gt;0),COUNTIF(AV$6:AV30,"&gt;0")+1,0)</f>
        <v>0</v>
      </c>
      <c r="BF31" s="304">
        <v>2</v>
      </c>
      <c r="BG31" s="304" t="s">
        <v>346</v>
      </c>
      <c r="BH31" s="310">
        <f t="shared" ref="BH31:BS31" si="31">IF(BH30+BU30&gt;40000,1,0)</f>
        <v>0</v>
      </c>
      <c r="BI31" s="310">
        <f t="shared" si="31"/>
        <v>0</v>
      </c>
      <c r="BJ31" s="310">
        <f t="shared" si="31"/>
        <v>0</v>
      </c>
      <c r="BK31" s="310">
        <f t="shared" si="31"/>
        <v>0</v>
      </c>
      <c r="BL31" s="310">
        <f t="shared" si="31"/>
        <v>0</v>
      </c>
      <c r="BM31" s="310">
        <f t="shared" si="31"/>
        <v>0</v>
      </c>
      <c r="BN31" s="310">
        <f t="shared" si="31"/>
        <v>0</v>
      </c>
      <c r="BO31" s="310">
        <f t="shared" si="31"/>
        <v>0</v>
      </c>
      <c r="BP31" s="310">
        <f t="shared" si="31"/>
        <v>0</v>
      </c>
      <c r="BQ31" s="310">
        <f t="shared" si="31"/>
        <v>0</v>
      </c>
      <c r="BR31" s="310">
        <f t="shared" si="31"/>
        <v>0</v>
      </c>
      <c r="BS31" s="310">
        <f t="shared" si="31"/>
        <v>0</v>
      </c>
      <c r="BT31" s="305"/>
      <c r="BU31" s="310"/>
      <c r="BV31" s="310"/>
      <c r="BW31" s="310"/>
      <c r="BX31" s="310"/>
      <c r="BY31" s="310"/>
      <c r="BZ31" s="310"/>
      <c r="CA31" s="310"/>
      <c r="CB31" s="310"/>
      <c r="CC31" s="310"/>
      <c r="CD31" s="310"/>
      <c r="CE31" s="310"/>
      <c r="CF31" s="310"/>
    </row>
    <row r="32" spans="1:84" x14ac:dyDescent="0.15">
      <c r="A32" s="534"/>
      <c r="B32" s="537"/>
      <c r="C32" s="537"/>
      <c r="D32" s="537"/>
      <c r="E32" s="542"/>
      <c r="F32" s="537"/>
      <c r="G32" s="353" t="s">
        <v>448</v>
      </c>
      <c r="H32" s="309"/>
      <c r="I32" s="347"/>
      <c r="J32" s="347"/>
      <c r="K32" s="347"/>
      <c r="L32" s="347"/>
      <c r="M32" s="347"/>
      <c r="N32" s="347"/>
      <c r="O32" s="347"/>
      <c r="P32" s="347"/>
      <c r="Q32" s="347"/>
      <c r="R32" s="347"/>
      <c r="S32" s="347"/>
      <c r="T32" s="307">
        <f t="shared" si="2"/>
        <v>0</v>
      </c>
      <c r="U32" s="564"/>
      <c r="AH32" s="305"/>
      <c r="AI32" s="305"/>
      <c r="AJ32" s="305"/>
      <c r="AK32" s="305"/>
      <c r="AL32" s="305"/>
      <c r="AM32" s="305"/>
      <c r="AN32" s="305"/>
      <c r="AO32" s="304">
        <v>1</v>
      </c>
      <c r="AP32" s="304">
        <v>3</v>
      </c>
      <c r="AQ32" s="304">
        <v>3</v>
      </c>
      <c r="AR32" s="306">
        <f ca="1">IF($AQ32=1,IF(INDIRECT(ADDRESS(($AO32-1)*3+$AP32+5,$AQ32+7))="",0,INDIRECT(ADDRESS(($AO32-1)*3+$AP32+5,$AQ32+7))),IF(INDIRECT(ADDRESS(($AO32-1)*3+$AP32+5,$AQ32+7))="",0,IF(COUNTIF(INDIRECT(ADDRESS(($AO32-1)*36+($AP32-1)*12+6,COLUMN())):INDIRECT(ADDRESS(($AO32-1)*36+($AP32-1)*12+$AQ32+4,COLUMN())),INDIRECT(ADDRESS(($AO32-1)*3+$AP32+5,$AQ32+7)))&gt;=1,0,INDIRECT(ADDRESS(($AO32-1)*3+$AP32+5,$AQ32+7)))))</f>
        <v>0</v>
      </c>
      <c r="AS32" s="304">
        <f ca="1">COUNTIF(INDIRECT("H"&amp;(ROW()+12*(($AO32-1)*3+$AP32)-ROW())/12+5):INDIRECT("S"&amp;(ROW()+12*(($AO32-1)*3+$AP32)-ROW())/12+5),AR32)</f>
        <v>0</v>
      </c>
      <c r="AT32" s="306"/>
      <c r="AV32" s="304">
        <f ca="1">IF(AND(AR32&gt;0,AS32&gt;0),COUNTIF(AV$6:AV31,"&gt;0")+1,0)</f>
        <v>0</v>
      </c>
      <c r="BF32" s="304">
        <v>3</v>
      </c>
      <c r="BH32" s="310"/>
      <c r="BI32" s="310"/>
      <c r="BJ32" s="310"/>
      <c r="BK32" s="310"/>
      <c r="BL32" s="310"/>
      <c r="BM32" s="310"/>
      <c r="BN32" s="310"/>
      <c r="BO32" s="310"/>
      <c r="BP32" s="310"/>
      <c r="BQ32" s="310"/>
      <c r="BR32" s="310"/>
      <c r="BS32" s="310"/>
      <c r="BT32" s="305"/>
      <c r="BU32" s="310"/>
      <c r="BV32" s="310"/>
      <c r="BW32" s="310"/>
      <c r="BX32" s="310"/>
      <c r="BY32" s="310"/>
      <c r="BZ32" s="310"/>
      <c r="CA32" s="310"/>
      <c r="CB32" s="310"/>
      <c r="CC32" s="310"/>
      <c r="CD32" s="310"/>
      <c r="CE32" s="310"/>
      <c r="CF32" s="310"/>
    </row>
    <row r="33" spans="1:84" x14ac:dyDescent="0.15">
      <c r="A33" s="532">
        <v>10</v>
      </c>
      <c r="B33" s="565"/>
      <c r="C33" s="539"/>
      <c r="D33" s="539"/>
      <c r="E33" s="540"/>
      <c r="F33" s="539"/>
      <c r="G33" s="318" t="s">
        <v>348</v>
      </c>
      <c r="H33" s="317"/>
      <c r="I33" s="343" t="str">
        <f t="shared" si="21"/>
        <v/>
      </c>
      <c r="J33" s="343" t="str">
        <f t="shared" si="21"/>
        <v/>
      </c>
      <c r="K33" s="343" t="str">
        <f t="shared" si="21"/>
        <v/>
      </c>
      <c r="L33" s="343" t="str">
        <f t="shared" si="21"/>
        <v/>
      </c>
      <c r="M33" s="343" t="str">
        <f t="shared" si="21"/>
        <v/>
      </c>
      <c r="N33" s="343" t="str">
        <f t="shared" si="21"/>
        <v/>
      </c>
      <c r="O33" s="343" t="str">
        <f t="shared" si="21"/>
        <v/>
      </c>
      <c r="P33" s="343" t="str">
        <f t="shared" si="21"/>
        <v/>
      </c>
      <c r="Q33" s="343" t="str">
        <f t="shared" si="21"/>
        <v/>
      </c>
      <c r="R33" s="343" t="str">
        <f t="shared" si="21"/>
        <v/>
      </c>
      <c r="S33" s="343" t="str">
        <f t="shared" si="21"/>
        <v/>
      </c>
      <c r="T33" s="315">
        <f t="shared" si="2"/>
        <v>0</v>
      </c>
      <c r="U33" s="562"/>
      <c r="AH33" s="305"/>
      <c r="AI33" s="305"/>
      <c r="AJ33" s="305"/>
      <c r="AK33" s="305"/>
      <c r="AL33" s="305"/>
      <c r="AM33" s="305"/>
      <c r="AN33" s="305"/>
      <c r="AO33" s="304">
        <v>1</v>
      </c>
      <c r="AP33" s="304">
        <v>3</v>
      </c>
      <c r="AQ33" s="304">
        <v>4</v>
      </c>
      <c r="AR33" s="306">
        <f ca="1">IF($AQ33=1,IF(INDIRECT(ADDRESS(($AO33-1)*3+$AP33+5,$AQ33+7))="",0,INDIRECT(ADDRESS(($AO33-1)*3+$AP33+5,$AQ33+7))),IF(INDIRECT(ADDRESS(($AO33-1)*3+$AP33+5,$AQ33+7))="",0,IF(COUNTIF(INDIRECT(ADDRESS(($AO33-1)*36+($AP33-1)*12+6,COLUMN())):INDIRECT(ADDRESS(($AO33-1)*36+($AP33-1)*12+$AQ33+4,COLUMN())),INDIRECT(ADDRESS(($AO33-1)*3+$AP33+5,$AQ33+7)))&gt;=1,0,INDIRECT(ADDRESS(($AO33-1)*3+$AP33+5,$AQ33+7)))))</f>
        <v>0</v>
      </c>
      <c r="AS33" s="304">
        <f ca="1">COUNTIF(INDIRECT("H"&amp;(ROW()+12*(($AO33-1)*3+$AP33)-ROW())/12+5):INDIRECT("S"&amp;(ROW()+12*(($AO33-1)*3+$AP33)-ROW())/12+5),AR33)</f>
        <v>0</v>
      </c>
      <c r="AT33" s="306"/>
      <c r="AV33" s="304">
        <f ca="1">IF(AND(AR33&gt;0,AS33&gt;0),COUNTIF(AV$6:AV32,"&gt;0")+1,0)</f>
        <v>0</v>
      </c>
      <c r="BF33" s="304">
        <v>1</v>
      </c>
      <c r="BH33" s="310">
        <f t="shared" ref="BH33:BS33" si="32">SUM(H33:H34)</f>
        <v>0</v>
      </c>
      <c r="BI33" s="310">
        <f t="shared" si="32"/>
        <v>0</v>
      </c>
      <c r="BJ33" s="310">
        <f t="shared" si="32"/>
        <v>0</v>
      </c>
      <c r="BK33" s="310">
        <f t="shared" si="32"/>
        <v>0</v>
      </c>
      <c r="BL33" s="310">
        <f t="shared" si="32"/>
        <v>0</v>
      </c>
      <c r="BM33" s="310">
        <f t="shared" si="32"/>
        <v>0</v>
      </c>
      <c r="BN33" s="310">
        <f t="shared" si="32"/>
        <v>0</v>
      </c>
      <c r="BO33" s="310">
        <f t="shared" si="32"/>
        <v>0</v>
      </c>
      <c r="BP33" s="310">
        <f t="shared" si="32"/>
        <v>0</v>
      </c>
      <c r="BQ33" s="310">
        <f t="shared" si="32"/>
        <v>0</v>
      </c>
      <c r="BR33" s="310">
        <f t="shared" si="32"/>
        <v>0</v>
      </c>
      <c r="BS33" s="310">
        <f t="shared" si="32"/>
        <v>0</v>
      </c>
      <c r="BT33" s="305"/>
      <c r="BU33" s="310">
        <f t="shared" ref="BU33:CF33" si="33">SUM(U33:U34)</f>
        <v>0</v>
      </c>
      <c r="BV33" s="310">
        <f t="shared" si="33"/>
        <v>0</v>
      </c>
      <c r="BW33" s="310">
        <f t="shared" si="33"/>
        <v>0</v>
      </c>
      <c r="BX33" s="310">
        <f t="shared" si="33"/>
        <v>0</v>
      </c>
      <c r="BY33" s="310">
        <f t="shared" si="33"/>
        <v>0</v>
      </c>
      <c r="BZ33" s="310">
        <f t="shared" si="33"/>
        <v>0</v>
      </c>
      <c r="CA33" s="310">
        <f t="shared" si="33"/>
        <v>0</v>
      </c>
      <c r="CB33" s="310">
        <f t="shared" si="33"/>
        <v>0</v>
      </c>
      <c r="CC33" s="310">
        <f t="shared" si="33"/>
        <v>0</v>
      </c>
      <c r="CD33" s="310">
        <f t="shared" si="33"/>
        <v>0</v>
      </c>
      <c r="CE33" s="310">
        <f t="shared" si="33"/>
        <v>0</v>
      </c>
      <c r="CF33" s="310">
        <f t="shared" si="33"/>
        <v>0</v>
      </c>
    </row>
    <row r="34" spans="1:84" x14ac:dyDescent="0.15">
      <c r="A34" s="533"/>
      <c r="B34" s="536"/>
      <c r="C34" s="536"/>
      <c r="D34" s="536"/>
      <c r="E34" s="541"/>
      <c r="F34" s="536"/>
      <c r="G34" s="314" t="s">
        <v>347</v>
      </c>
      <c r="H34" s="313"/>
      <c r="I34" s="344" t="str">
        <f t="shared" si="21"/>
        <v/>
      </c>
      <c r="J34" s="344" t="str">
        <f t="shared" si="21"/>
        <v/>
      </c>
      <c r="K34" s="344" t="str">
        <f t="shared" si="21"/>
        <v/>
      </c>
      <c r="L34" s="344" t="str">
        <f t="shared" si="21"/>
        <v/>
      </c>
      <c r="M34" s="344" t="str">
        <f t="shared" si="21"/>
        <v/>
      </c>
      <c r="N34" s="344" t="str">
        <f t="shared" si="21"/>
        <v/>
      </c>
      <c r="O34" s="344" t="str">
        <f t="shared" si="21"/>
        <v/>
      </c>
      <c r="P34" s="344" t="str">
        <f t="shared" si="21"/>
        <v/>
      </c>
      <c r="Q34" s="344" t="str">
        <f t="shared" si="21"/>
        <v/>
      </c>
      <c r="R34" s="344" t="str">
        <f t="shared" si="21"/>
        <v/>
      </c>
      <c r="S34" s="344" t="str">
        <f t="shared" si="21"/>
        <v/>
      </c>
      <c r="T34" s="311">
        <f t="shared" si="2"/>
        <v>0</v>
      </c>
      <c r="U34" s="563"/>
      <c r="Z34" s="330"/>
      <c r="AH34" s="305"/>
      <c r="AI34" s="305"/>
      <c r="AJ34" s="305"/>
      <c r="AK34" s="305"/>
      <c r="AL34" s="305"/>
      <c r="AM34" s="305"/>
      <c r="AN34" s="305"/>
      <c r="AO34" s="304">
        <v>1</v>
      </c>
      <c r="AP34" s="304">
        <v>3</v>
      </c>
      <c r="AQ34" s="304">
        <v>5</v>
      </c>
      <c r="AR34" s="306">
        <f ca="1">IF($AQ34=1,IF(INDIRECT(ADDRESS(($AO34-1)*3+$AP34+5,$AQ34+7))="",0,INDIRECT(ADDRESS(($AO34-1)*3+$AP34+5,$AQ34+7))),IF(INDIRECT(ADDRESS(($AO34-1)*3+$AP34+5,$AQ34+7))="",0,IF(COUNTIF(INDIRECT(ADDRESS(($AO34-1)*36+($AP34-1)*12+6,COLUMN())):INDIRECT(ADDRESS(($AO34-1)*36+($AP34-1)*12+$AQ34+4,COLUMN())),INDIRECT(ADDRESS(($AO34-1)*3+$AP34+5,$AQ34+7)))&gt;=1,0,INDIRECT(ADDRESS(($AO34-1)*3+$AP34+5,$AQ34+7)))))</f>
        <v>0</v>
      </c>
      <c r="AS34" s="304">
        <f ca="1">COUNTIF(INDIRECT("H"&amp;(ROW()+12*(($AO34-1)*3+$AP34)-ROW())/12+5):INDIRECT("S"&amp;(ROW()+12*(($AO34-1)*3+$AP34)-ROW())/12+5),AR34)</f>
        <v>0</v>
      </c>
      <c r="AT34" s="306"/>
      <c r="AV34" s="304">
        <f ca="1">IF(AND(AR34&gt;0,AS34&gt;0),COUNTIF(AV$6:AV33,"&gt;0")+1,0)</f>
        <v>0</v>
      </c>
      <c r="BF34" s="304">
        <v>2</v>
      </c>
      <c r="BG34" s="304" t="s">
        <v>346</v>
      </c>
      <c r="BH34" s="310">
        <f t="shared" ref="BH34:BS34" si="34">IF(BH33+BU33&gt;40000,1,0)</f>
        <v>0</v>
      </c>
      <c r="BI34" s="310">
        <f t="shared" si="34"/>
        <v>0</v>
      </c>
      <c r="BJ34" s="310">
        <f t="shared" si="34"/>
        <v>0</v>
      </c>
      <c r="BK34" s="310">
        <f t="shared" si="34"/>
        <v>0</v>
      </c>
      <c r="BL34" s="310">
        <f t="shared" si="34"/>
        <v>0</v>
      </c>
      <c r="BM34" s="310">
        <f t="shared" si="34"/>
        <v>0</v>
      </c>
      <c r="BN34" s="310">
        <f t="shared" si="34"/>
        <v>0</v>
      </c>
      <c r="BO34" s="310">
        <f t="shared" si="34"/>
        <v>0</v>
      </c>
      <c r="BP34" s="310">
        <f t="shared" si="34"/>
        <v>0</v>
      </c>
      <c r="BQ34" s="310">
        <f t="shared" si="34"/>
        <v>0</v>
      </c>
      <c r="BR34" s="310">
        <f t="shared" si="34"/>
        <v>0</v>
      </c>
      <c r="BS34" s="310">
        <f t="shared" si="34"/>
        <v>0</v>
      </c>
      <c r="BT34" s="305"/>
      <c r="BU34" s="310"/>
      <c r="BV34" s="310"/>
      <c r="BW34" s="310"/>
      <c r="BX34" s="310"/>
      <c r="BY34" s="310"/>
      <c r="BZ34" s="310"/>
      <c r="CA34" s="310"/>
      <c r="CB34" s="310"/>
      <c r="CC34" s="310"/>
      <c r="CD34" s="310"/>
      <c r="CE34" s="310"/>
      <c r="CF34" s="310"/>
    </row>
    <row r="35" spans="1:84" x14ac:dyDescent="0.15">
      <c r="A35" s="534"/>
      <c r="B35" s="537"/>
      <c r="C35" s="537"/>
      <c r="D35" s="537"/>
      <c r="E35" s="542"/>
      <c r="F35" s="537"/>
      <c r="G35" s="353" t="s">
        <v>448</v>
      </c>
      <c r="H35" s="309"/>
      <c r="I35" s="347"/>
      <c r="J35" s="347"/>
      <c r="K35" s="347"/>
      <c r="L35" s="347"/>
      <c r="M35" s="347"/>
      <c r="N35" s="347"/>
      <c r="O35" s="347"/>
      <c r="P35" s="347"/>
      <c r="Q35" s="347"/>
      <c r="R35" s="347"/>
      <c r="S35" s="347"/>
      <c r="T35" s="307">
        <f t="shared" si="2"/>
        <v>0</v>
      </c>
      <c r="U35" s="564"/>
      <c r="AH35" s="305"/>
      <c r="AI35" s="305"/>
      <c r="AJ35" s="305"/>
      <c r="AK35" s="305"/>
      <c r="AL35" s="305"/>
      <c r="AM35" s="305"/>
      <c r="AN35" s="305"/>
      <c r="AO35" s="304">
        <v>1</v>
      </c>
      <c r="AP35" s="304">
        <v>3</v>
      </c>
      <c r="AQ35" s="304">
        <v>6</v>
      </c>
      <c r="AR35" s="306">
        <f ca="1">IF($AQ35=1,IF(INDIRECT(ADDRESS(($AO35-1)*3+$AP35+5,$AQ35+7))="",0,INDIRECT(ADDRESS(($AO35-1)*3+$AP35+5,$AQ35+7))),IF(INDIRECT(ADDRESS(($AO35-1)*3+$AP35+5,$AQ35+7))="",0,IF(COUNTIF(INDIRECT(ADDRESS(($AO35-1)*36+($AP35-1)*12+6,COLUMN())):INDIRECT(ADDRESS(($AO35-1)*36+($AP35-1)*12+$AQ35+4,COLUMN())),INDIRECT(ADDRESS(($AO35-1)*3+$AP35+5,$AQ35+7)))&gt;=1,0,INDIRECT(ADDRESS(($AO35-1)*3+$AP35+5,$AQ35+7)))))</f>
        <v>0</v>
      </c>
      <c r="AS35" s="304">
        <f ca="1">COUNTIF(INDIRECT("H"&amp;(ROW()+12*(($AO35-1)*3+$AP35)-ROW())/12+5):INDIRECT("S"&amp;(ROW()+12*(($AO35-1)*3+$AP35)-ROW())/12+5),AR35)</f>
        <v>0</v>
      </c>
      <c r="AT35" s="306"/>
      <c r="AV35" s="304">
        <f ca="1">IF(AND(AR35&gt;0,AS35&gt;0),COUNTIF(AV$6:AV34,"&gt;0")+1,0)</f>
        <v>0</v>
      </c>
      <c r="BF35" s="304">
        <v>3</v>
      </c>
      <c r="BH35" s="310"/>
      <c r="BI35" s="310"/>
      <c r="BJ35" s="310"/>
      <c r="BK35" s="310"/>
      <c r="BL35" s="310"/>
      <c r="BM35" s="310"/>
      <c r="BN35" s="310"/>
      <c r="BO35" s="310"/>
      <c r="BP35" s="310"/>
      <c r="BQ35" s="310"/>
      <c r="BR35" s="310"/>
      <c r="BS35" s="310"/>
    </row>
    <row r="36" spans="1:84" x14ac:dyDescent="0.15">
      <c r="A36" s="532">
        <v>11</v>
      </c>
      <c r="B36" s="565"/>
      <c r="C36" s="539"/>
      <c r="D36" s="539"/>
      <c r="E36" s="540"/>
      <c r="F36" s="539"/>
      <c r="G36" s="318" t="s">
        <v>348</v>
      </c>
      <c r="H36" s="317"/>
      <c r="I36" s="343" t="str">
        <f t="shared" si="21"/>
        <v/>
      </c>
      <c r="J36" s="343" t="str">
        <f t="shared" si="21"/>
        <v/>
      </c>
      <c r="K36" s="343" t="str">
        <f t="shared" si="21"/>
        <v/>
      </c>
      <c r="L36" s="343" t="str">
        <f t="shared" si="21"/>
        <v/>
      </c>
      <c r="M36" s="343" t="str">
        <f t="shared" si="21"/>
        <v/>
      </c>
      <c r="N36" s="343" t="str">
        <f t="shared" si="21"/>
        <v/>
      </c>
      <c r="O36" s="343" t="str">
        <f t="shared" si="21"/>
        <v/>
      </c>
      <c r="P36" s="343" t="str">
        <f t="shared" si="21"/>
        <v/>
      </c>
      <c r="Q36" s="343" t="str">
        <f t="shared" si="21"/>
        <v/>
      </c>
      <c r="R36" s="343" t="str">
        <f t="shared" si="21"/>
        <v/>
      </c>
      <c r="S36" s="343" t="str">
        <f t="shared" si="21"/>
        <v/>
      </c>
      <c r="T36" s="315">
        <f t="shared" si="2"/>
        <v>0</v>
      </c>
      <c r="U36" s="562"/>
      <c r="AH36" s="305"/>
      <c r="AI36" s="305"/>
      <c r="AJ36" s="305"/>
      <c r="AO36" s="304">
        <v>1</v>
      </c>
      <c r="AP36" s="304">
        <v>3</v>
      </c>
      <c r="AQ36" s="304">
        <v>7</v>
      </c>
      <c r="AR36" s="306">
        <f ca="1">IF($AQ36=1,IF(INDIRECT(ADDRESS(($AO36-1)*3+$AP36+5,$AQ36+7))="",0,INDIRECT(ADDRESS(($AO36-1)*3+$AP36+5,$AQ36+7))),IF(INDIRECT(ADDRESS(($AO36-1)*3+$AP36+5,$AQ36+7))="",0,IF(COUNTIF(INDIRECT(ADDRESS(($AO36-1)*36+($AP36-1)*12+6,COLUMN())):INDIRECT(ADDRESS(($AO36-1)*36+($AP36-1)*12+$AQ36+4,COLUMN())),INDIRECT(ADDRESS(($AO36-1)*3+$AP36+5,$AQ36+7)))&gt;=1,0,INDIRECT(ADDRESS(($AO36-1)*3+$AP36+5,$AQ36+7)))))</f>
        <v>0</v>
      </c>
      <c r="AS36" s="304">
        <f ca="1">COUNTIF(INDIRECT("H"&amp;(ROW()+12*(($AO36-1)*3+$AP36)-ROW())/12+5):INDIRECT("S"&amp;(ROW()+12*(($AO36-1)*3+$AP36)-ROW())/12+5),AR36)</f>
        <v>0</v>
      </c>
      <c r="AT36" s="306"/>
      <c r="AV36" s="304">
        <f ca="1">IF(AND(AR36&gt;0,AS36&gt;0),COUNTIF(AV$6:AV35,"&gt;0")+1,0)</f>
        <v>0</v>
      </c>
      <c r="BF36" s="304">
        <v>1</v>
      </c>
      <c r="BH36" s="310">
        <f t="shared" ref="BH36:BS36" si="35">SUM(H36:H37)</f>
        <v>0</v>
      </c>
      <c r="BI36" s="310">
        <f t="shared" si="35"/>
        <v>0</v>
      </c>
      <c r="BJ36" s="310">
        <f t="shared" si="35"/>
        <v>0</v>
      </c>
      <c r="BK36" s="310">
        <f t="shared" si="35"/>
        <v>0</v>
      </c>
      <c r="BL36" s="310">
        <f t="shared" si="35"/>
        <v>0</v>
      </c>
      <c r="BM36" s="310">
        <f t="shared" si="35"/>
        <v>0</v>
      </c>
      <c r="BN36" s="310">
        <f t="shared" si="35"/>
        <v>0</v>
      </c>
      <c r="BO36" s="310">
        <f t="shared" si="35"/>
        <v>0</v>
      </c>
      <c r="BP36" s="310">
        <f t="shared" si="35"/>
        <v>0</v>
      </c>
      <c r="BQ36" s="310">
        <f t="shared" si="35"/>
        <v>0</v>
      </c>
      <c r="BR36" s="310">
        <f t="shared" si="35"/>
        <v>0</v>
      </c>
      <c r="BS36" s="310">
        <f t="shared" si="35"/>
        <v>0</v>
      </c>
      <c r="BU36" s="310">
        <f t="shared" ref="BU36:CF36" si="36">SUM(U36:U37)</f>
        <v>0</v>
      </c>
      <c r="BV36" s="310">
        <f t="shared" si="36"/>
        <v>0</v>
      </c>
      <c r="BW36" s="310">
        <f t="shared" si="36"/>
        <v>0</v>
      </c>
      <c r="BX36" s="310">
        <f t="shared" si="36"/>
        <v>0</v>
      </c>
      <c r="BY36" s="310">
        <f t="shared" si="36"/>
        <v>0</v>
      </c>
      <c r="BZ36" s="310">
        <f t="shared" si="36"/>
        <v>0</v>
      </c>
      <c r="CA36" s="310">
        <f t="shared" si="36"/>
        <v>0</v>
      </c>
      <c r="CB36" s="310">
        <f t="shared" si="36"/>
        <v>0</v>
      </c>
      <c r="CC36" s="310">
        <f t="shared" si="36"/>
        <v>0</v>
      </c>
      <c r="CD36" s="310">
        <f t="shared" si="36"/>
        <v>0</v>
      </c>
      <c r="CE36" s="310">
        <f t="shared" si="36"/>
        <v>0</v>
      </c>
      <c r="CF36" s="310">
        <f t="shared" si="36"/>
        <v>0</v>
      </c>
    </row>
    <row r="37" spans="1:84" x14ac:dyDescent="0.15">
      <c r="A37" s="533"/>
      <c r="B37" s="536"/>
      <c r="C37" s="536"/>
      <c r="D37" s="536"/>
      <c r="E37" s="541"/>
      <c r="F37" s="536"/>
      <c r="G37" s="314" t="s">
        <v>347</v>
      </c>
      <c r="H37" s="313"/>
      <c r="I37" s="344" t="str">
        <f t="shared" si="21"/>
        <v/>
      </c>
      <c r="J37" s="344" t="str">
        <f t="shared" si="21"/>
        <v/>
      </c>
      <c r="K37" s="344" t="str">
        <f t="shared" si="21"/>
        <v/>
      </c>
      <c r="L37" s="344" t="str">
        <f t="shared" si="21"/>
        <v/>
      </c>
      <c r="M37" s="344" t="str">
        <f t="shared" si="21"/>
        <v/>
      </c>
      <c r="N37" s="344" t="str">
        <f t="shared" si="21"/>
        <v/>
      </c>
      <c r="O37" s="344" t="str">
        <f t="shared" si="21"/>
        <v/>
      </c>
      <c r="P37" s="344" t="str">
        <f t="shared" si="21"/>
        <v/>
      </c>
      <c r="Q37" s="344" t="str">
        <f t="shared" si="21"/>
        <v/>
      </c>
      <c r="R37" s="344" t="str">
        <f t="shared" si="21"/>
        <v/>
      </c>
      <c r="S37" s="344" t="str">
        <f t="shared" si="21"/>
        <v/>
      </c>
      <c r="T37" s="311">
        <f t="shared" si="2"/>
        <v>0</v>
      </c>
      <c r="U37" s="563"/>
      <c r="AH37" s="305"/>
      <c r="AI37" s="305"/>
      <c r="AJ37" s="305"/>
      <c r="AO37" s="304">
        <v>1</v>
      </c>
      <c r="AP37" s="304">
        <v>3</v>
      </c>
      <c r="AQ37" s="304">
        <v>8</v>
      </c>
      <c r="AR37" s="306">
        <f ca="1">IF($AQ37=1,IF(INDIRECT(ADDRESS(($AO37-1)*3+$AP37+5,$AQ37+7))="",0,INDIRECT(ADDRESS(($AO37-1)*3+$AP37+5,$AQ37+7))),IF(INDIRECT(ADDRESS(($AO37-1)*3+$AP37+5,$AQ37+7))="",0,IF(COUNTIF(INDIRECT(ADDRESS(($AO37-1)*36+($AP37-1)*12+6,COLUMN())):INDIRECT(ADDRESS(($AO37-1)*36+($AP37-1)*12+$AQ37+4,COLUMN())),INDIRECT(ADDRESS(($AO37-1)*3+$AP37+5,$AQ37+7)))&gt;=1,0,INDIRECT(ADDRESS(($AO37-1)*3+$AP37+5,$AQ37+7)))))</f>
        <v>0</v>
      </c>
      <c r="AS37" s="304">
        <f ca="1">COUNTIF(INDIRECT("H"&amp;(ROW()+12*(($AO37-1)*3+$AP37)-ROW())/12+5):INDIRECT("S"&amp;(ROW()+12*(($AO37-1)*3+$AP37)-ROW())/12+5),AR37)</f>
        <v>0</v>
      </c>
      <c r="AT37" s="306"/>
      <c r="AV37" s="304">
        <f ca="1">IF(AND(AR37&gt;0,AS37&gt;0),COUNTIF(AV$6:AV36,"&gt;0")+1,0)</f>
        <v>0</v>
      </c>
      <c r="BF37" s="304">
        <v>2</v>
      </c>
      <c r="BG37" s="304" t="s">
        <v>346</v>
      </c>
      <c r="BH37" s="310">
        <f t="shared" ref="BH37:BS37" si="37">IF(BH36+BU36&gt;40000,1,0)</f>
        <v>0</v>
      </c>
      <c r="BI37" s="310">
        <f t="shared" si="37"/>
        <v>0</v>
      </c>
      <c r="BJ37" s="310">
        <f t="shared" si="37"/>
        <v>0</v>
      </c>
      <c r="BK37" s="310">
        <f t="shared" si="37"/>
        <v>0</v>
      </c>
      <c r="BL37" s="310">
        <f t="shared" si="37"/>
        <v>0</v>
      </c>
      <c r="BM37" s="310">
        <f t="shared" si="37"/>
        <v>0</v>
      </c>
      <c r="BN37" s="310">
        <f t="shared" si="37"/>
        <v>0</v>
      </c>
      <c r="BO37" s="310">
        <f t="shared" si="37"/>
        <v>0</v>
      </c>
      <c r="BP37" s="310">
        <f t="shared" si="37"/>
        <v>0</v>
      </c>
      <c r="BQ37" s="310">
        <f t="shared" si="37"/>
        <v>0</v>
      </c>
      <c r="BR37" s="310">
        <f t="shared" si="37"/>
        <v>0</v>
      </c>
      <c r="BS37" s="310">
        <f t="shared" si="37"/>
        <v>0</v>
      </c>
    </row>
    <row r="38" spans="1:84" x14ac:dyDescent="0.15">
      <c r="A38" s="534"/>
      <c r="B38" s="537"/>
      <c r="C38" s="537"/>
      <c r="D38" s="537"/>
      <c r="E38" s="542"/>
      <c r="F38" s="537"/>
      <c r="G38" s="353" t="s">
        <v>448</v>
      </c>
      <c r="H38" s="309"/>
      <c r="I38" s="347"/>
      <c r="J38" s="347"/>
      <c r="K38" s="347"/>
      <c r="L38" s="347"/>
      <c r="M38" s="347"/>
      <c r="N38" s="347"/>
      <c r="O38" s="347"/>
      <c r="P38" s="347"/>
      <c r="Q38" s="347"/>
      <c r="R38" s="347"/>
      <c r="S38" s="347"/>
      <c r="T38" s="307">
        <f t="shared" si="2"/>
        <v>0</v>
      </c>
      <c r="U38" s="564"/>
      <c r="AH38" s="305"/>
      <c r="AI38" s="305"/>
      <c r="AJ38" s="305"/>
      <c r="AO38" s="304">
        <v>1</v>
      </c>
      <c r="AP38" s="304">
        <v>3</v>
      </c>
      <c r="AQ38" s="304">
        <v>9</v>
      </c>
      <c r="AR38" s="306">
        <f ca="1">IF($AQ38=1,IF(INDIRECT(ADDRESS(($AO38-1)*3+$AP38+5,$AQ38+7))="",0,INDIRECT(ADDRESS(($AO38-1)*3+$AP38+5,$AQ38+7))),IF(INDIRECT(ADDRESS(($AO38-1)*3+$AP38+5,$AQ38+7))="",0,IF(COUNTIF(INDIRECT(ADDRESS(($AO38-1)*36+($AP38-1)*12+6,COLUMN())):INDIRECT(ADDRESS(($AO38-1)*36+($AP38-1)*12+$AQ38+4,COLUMN())),INDIRECT(ADDRESS(($AO38-1)*3+$AP38+5,$AQ38+7)))&gt;=1,0,INDIRECT(ADDRESS(($AO38-1)*3+$AP38+5,$AQ38+7)))))</f>
        <v>0</v>
      </c>
      <c r="AS38" s="304">
        <f ca="1">COUNTIF(INDIRECT("H"&amp;(ROW()+12*(($AO38-1)*3+$AP38)-ROW())/12+5):INDIRECT("S"&amp;(ROW()+12*(($AO38-1)*3+$AP38)-ROW())/12+5),AR38)</f>
        <v>0</v>
      </c>
      <c r="AT38" s="306"/>
      <c r="AV38" s="304">
        <f ca="1">IF(AND(AR38&gt;0,AS38&gt;0),COUNTIF(AV$6:AV37,"&gt;0")+1,0)</f>
        <v>0</v>
      </c>
      <c r="BF38" s="304">
        <v>3</v>
      </c>
      <c r="BH38" s="310"/>
      <c r="BI38" s="310"/>
      <c r="BJ38" s="310"/>
      <c r="BK38" s="310"/>
      <c r="BL38" s="310"/>
      <c r="BM38" s="310"/>
      <c r="BN38" s="310"/>
      <c r="BO38" s="310"/>
      <c r="BP38" s="310"/>
      <c r="BQ38" s="310"/>
      <c r="BR38" s="310"/>
      <c r="BS38" s="310"/>
    </row>
    <row r="39" spans="1:84" x14ac:dyDescent="0.15">
      <c r="A39" s="532">
        <v>12</v>
      </c>
      <c r="B39" s="565"/>
      <c r="C39" s="539"/>
      <c r="D39" s="539"/>
      <c r="E39" s="540"/>
      <c r="F39" s="539"/>
      <c r="G39" s="318" t="s">
        <v>348</v>
      </c>
      <c r="H39" s="317"/>
      <c r="I39" s="343" t="str">
        <f t="shared" ref="I39:S52" si="38">IF(H39="","",H39)</f>
        <v/>
      </c>
      <c r="J39" s="343" t="str">
        <f t="shared" si="38"/>
        <v/>
      </c>
      <c r="K39" s="343" t="str">
        <f t="shared" si="38"/>
        <v/>
      </c>
      <c r="L39" s="343" t="str">
        <f t="shared" si="38"/>
        <v/>
      </c>
      <c r="M39" s="343" t="str">
        <f t="shared" si="38"/>
        <v/>
      </c>
      <c r="N39" s="343" t="str">
        <f t="shared" si="38"/>
        <v/>
      </c>
      <c r="O39" s="343" t="str">
        <f t="shared" si="38"/>
        <v/>
      </c>
      <c r="P39" s="343" t="str">
        <f t="shared" si="38"/>
        <v/>
      </c>
      <c r="Q39" s="343" t="str">
        <f t="shared" si="38"/>
        <v/>
      </c>
      <c r="R39" s="343" t="str">
        <f t="shared" si="38"/>
        <v/>
      </c>
      <c r="S39" s="343" t="str">
        <f t="shared" si="38"/>
        <v/>
      </c>
      <c r="T39" s="315">
        <f t="shared" si="2"/>
        <v>0</v>
      </c>
      <c r="U39" s="562"/>
      <c r="AH39" s="305"/>
      <c r="AI39" s="305"/>
      <c r="AJ39" s="305"/>
      <c r="AO39" s="304">
        <v>1</v>
      </c>
      <c r="AP39" s="304">
        <v>3</v>
      </c>
      <c r="AQ39" s="304">
        <v>10</v>
      </c>
      <c r="AR39" s="306">
        <f ca="1">IF($AQ39=1,IF(INDIRECT(ADDRESS(($AO39-1)*3+$AP39+5,$AQ39+7))="",0,INDIRECT(ADDRESS(($AO39-1)*3+$AP39+5,$AQ39+7))),IF(INDIRECT(ADDRESS(($AO39-1)*3+$AP39+5,$AQ39+7))="",0,IF(COUNTIF(INDIRECT(ADDRESS(($AO39-1)*36+($AP39-1)*12+6,COLUMN())):INDIRECT(ADDRESS(($AO39-1)*36+($AP39-1)*12+$AQ39+4,COLUMN())),INDIRECT(ADDRESS(($AO39-1)*3+$AP39+5,$AQ39+7)))&gt;=1,0,INDIRECT(ADDRESS(($AO39-1)*3+$AP39+5,$AQ39+7)))))</f>
        <v>0</v>
      </c>
      <c r="AS39" s="304">
        <f ca="1">COUNTIF(INDIRECT("H"&amp;(ROW()+12*(($AO39-1)*3+$AP39)-ROW())/12+5):INDIRECT("S"&amp;(ROW()+12*(($AO39-1)*3+$AP39)-ROW())/12+5),AR39)</f>
        <v>0</v>
      </c>
      <c r="AT39" s="306"/>
      <c r="AV39" s="304">
        <f ca="1">IF(AND(AR39&gt;0,AS39&gt;0),COUNTIF(AV$6:AV38,"&gt;0")+1,0)</f>
        <v>0</v>
      </c>
      <c r="BF39" s="304">
        <v>1</v>
      </c>
      <c r="BH39" s="310">
        <f t="shared" ref="BH39:BS39" si="39">SUM(H39:H40)</f>
        <v>0</v>
      </c>
      <c r="BI39" s="310">
        <f t="shared" si="39"/>
        <v>0</v>
      </c>
      <c r="BJ39" s="310">
        <f t="shared" si="39"/>
        <v>0</v>
      </c>
      <c r="BK39" s="310">
        <f t="shared" si="39"/>
        <v>0</v>
      </c>
      <c r="BL39" s="310">
        <f t="shared" si="39"/>
        <v>0</v>
      </c>
      <c r="BM39" s="310">
        <f t="shared" si="39"/>
        <v>0</v>
      </c>
      <c r="BN39" s="310">
        <f t="shared" si="39"/>
        <v>0</v>
      </c>
      <c r="BO39" s="310">
        <f t="shared" si="39"/>
        <v>0</v>
      </c>
      <c r="BP39" s="310">
        <f t="shared" si="39"/>
        <v>0</v>
      </c>
      <c r="BQ39" s="310">
        <f t="shared" si="39"/>
        <v>0</v>
      </c>
      <c r="BR39" s="310">
        <f t="shared" si="39"/>
        <v>0</v>
      </c>
      <c r="BS39" s="310">
        <f t="shared" si="39"/>
        <v>0</v>
      </c>
      <c r="BU39" s="310">
        <f t="shared" ref="BU39:CF39" si="40">SUM(U39:U40)</f>
        <v>0</v>
      </c>
      <c r="BV39" s="310">
        <f t="shared" si="40"/>
        <v>0</v>
      </c>
      <c r="BW39" s="310">
        <f t="shared" si="40"/>
        <v>0</v>
      </c>
      <c r="BX39" s="310">
        <f t="shared" si="40"/>
        <v>0</v>
      </c>
      <c r="BY39" s="310">
        <f t="shared" si="40"/>
        <v>0</v>
      </c>
      <c r="BZ39" s="310">
        <f t="shared" si="40"/>
        <v>0</v>
      </c>
      <c r="CA39" s="310">
        <f t="shared" si="40"/>
        <v>0</v>
      </c>
      <c r="CB39" s="310">
        <f t="shared" si="40"/>
        <v>0</v>
      </c>
      <c r="CC39" s="310">
        <f t="shared" si="40"/>
        <v>0</v>
      </c>
      <c r="CD39" s="310">
        <f t="shared" si="40"/>
        <v>0</v>
      </c>
      <c r="CE39" s="310">
        <f t="shared" si="40"/>
        <v>0</v>
      </c>
      <c r="CF39" s="310">
        <f t="shared" si="40"/>
        <v>0</v>
      </c>
    </row>
    <row r="40" spans="1:84" x14ac:dyDescent="0.15">
      <c r="A40" s="533"/>
      <c r="B40" s="536"/>
      <c r="C40" s="536"/>
      <c r="D40" s="536"/>
      <c r="E40" s="541"/>
      <c r="F40" s="536"/>
      <c r="G40" s="314" t="s">
        <v>347</v>
      </c>
      <c r="H40" s="313"/>
      <c r="I40" s="344" t="str">
        <f t="shared" si="38"/>
        <v/>
      </c>
      <c r="J40" s="344" t="str">
        <f t="shared" si="38"/>
        <v/>
      </c>
      <c r="K40" s="344" t="str">
        <f t="shared" si="38"/>
        <v/>
      </c>
      <c r="L40" s="344" t="str">
        <f t="shared" si="38"/>
        <v/>
      </c>
      <c r="M40" s="344" t="str">
        <f t="shared" si="38"/>
        <v/>
      </c>
      <c r="N40" s="344" t="str">
        <f t="shared" si="38"/>
        <v/>
      </c>
      <c r="O40" s="344" t="str">
        <f t="shared" si="38"/>
        <v/>
      </c>
      <c r="P40" s="344" t="str">
        <f t="shared" si="38"/>
        <v/>
      </c>
      <c r="Q40" s="344" t="str">
        <f t="shared" si="38"/>
        <v/>
      </c>
      <c r="R40" s="344" t="str">
        <f t="shared" si="38"/>
        <v/>
      </c>
      <c r="S40" s="344" t="str">
        <f t="shared" si="38"/>
        <v/>
      </c>
      <c r="T40" s="311">
        <f t="shared" si="2"/>
        <v>0</v>
      </c>
      <c r="U40" s="563"/>
      <c r="AH40" s="305"/>
      <c r="AI40" s="305"/>
      <c r="AJ40" s="305"/>
      <c r="AO40" s="304">
        <v>1</v>
      </c>
      <c r="AP40" s="304">
        <v>3</v>
      </c>
      <c r="AQ40" s="304">
        <v>11</v>
      </c>
      <c r="AR40" s="306">
        <f ca="1">IF($AQ40=1,IF(INDIRECT(ADDRESS(($AO40-1)*3+$AP40+5,$AQ40+7))="",0,INDIRECT(ADDRESS(($AO40-1)*3+$AP40+5,$AQ40+7))),IF(INDIRECT(ADDRESS(($AO40-1)*3+$AP40+5,$AQ40+7))="",0,IF(COUNTIF(INDIRECT(ADDRESS(($AO40-1)*36+($AP40-1)*12+6,COLUMN())):INDIRECT(ADDRESS(($AO40-1)*36+($AP40-1)*12+$AQ40+4,COLUMN())),INDIRECT(ADDRESS(($AO40-1)*3+$AP40+5,$AQ40+7)))&gt;=1,0,INDIRECT(ADDRESS(($AO40-1)*3+$AP40+5,$AQ40+7)))))</f>
        <v>0</v>
      </c>
      <c r="AS40" s="304">
        <f ca="1">COUNTIF(INDIRECT("H"&amp;(ROW()+12*(($AO40-1)*3+$AP40)-ROW())/12+5):INDIRECT("S"&amp;(ROW()+12*(($AO40-1)*3+$AP40)-ROW())/12+5),AR40)</f>
        <v>0</v>
      </c>
      <c r="AT40" s="306"/>
      <c r="AV40" s="304">
        <f ca="1">IF(AND(AR40&gt;0,AS40&gt;0),COUNTIF(AV$6:AV39,"&gt;0")+1,0)</f>
        <v>0</v>
      </c>
      <c r="BF40" s="304">
        <v>2</v>
      </c>
      <c r="BG40" s="304" t="s">
        <v>346</v>
      </c>
      <c r="BH40" s="310">
        <f t="shared" ref="BH40:BS40" si="41">IF(BH39+BU39&gt;40000,1,0)</f>
        <v>0</v>
      </c>
      <c r="BI40" s="310">
        <f t="shared" si="41"/>
        <v>0</v>
      </c>
      <c r="BJ40" s="310">
        <f t="shared" si="41"/>
        <v>0</v>
      </c>
      <c r="BK40" s="310">
        <f t="shared" si="41"/>
        <v>0</v>
      </c>
      <c r="BL40" s="310">
        <f t="shared" si="41"/>
        <v>0</v>
      </c>
      <c r="BM40" s="310">
        <f t="shared" si="41"/>
        <v>0</v>
      </c>
      <c r="BN40" s="310">
        <f t="shared" si="41"/>
        <v>0</v>
      </c>
      <c r="BO40" s="310">
        <f t="shared" si="41"/>
        <v>0</v>
      </c>
      <c r="BP40" s="310">
        <f t="shared" si="41"/>
        <v>0</v>
      </c>
      <c r="BQ40" s="310">
        <f t="shared" si="41"/>
        <v>0</v>
      </c>
      <c r="BR40" s="310">
        <f t="shared" si="41"/>
        <v>0</v>
      </c>
      <c r="BS40" s="310">
        <f t="shared" si="41"/>
        <v>0</v>
      </c>
    </row>
    <row r="41" spans="1:84" x14ac:dyDescent="0.15">
      <c r="A41" s="534"/>
      <c r="B41" s="537"/>
      <c r="C41" s="537"/>
      <c r="D41" s="537"/>
      <c r="E41" s="542"/>
      <c r="F41" s="537"/>
      <c r="G41" s="353" t="s">
        <v>448</v>
      </c>
      <c r="H41" s="309"/>
      <c r="I41" s="347"/>
      <c r="J41" s="347"/>
      <c r="K41" s="347"/>
      <c r="L41" s="347"/>
      <c r="M41" s="347"/>
      <c r="N41" s="347"/>
      <c r="O41" s="347"/>
      <c r="P41" s="347"/>
      <c r="Q41" s="347"/>
      <c r="R41" s="347"/>
      <c r="S41" s="347"/>
      <c r="T41" s="307">
        <f t="shared" si="2"/>
        <v>0</v>
      </c>
      <c r="U41" s="564"/>
      <c r="AH41" s="305"/>
      <c r="AI41" s="305"/>
      <c r="AJ41" s="305"/>
      <c r="AO41" s="304">
        <v>1</v>
      </c>
      <c r="AP41" s="304">
        <v>3</v>
      </c>
      <c r="AQ41" s="304">
        <v>12</v>
      </c>
      <c r="AR41" s="306">
        <f ca="1">IF($AQ41=1,IF(INDIRECT(ADDRESS(($AO41-1)*3+$AP41+5,$AQ41+7))="",0,INDIRECT(ADDRESS(($AO41-1)*3+$AP41+5,$AQ41+7))),IF(INDIRECT(ADDRESS(($AO41-1)*3+$AP41+5,$AQ41+7))="",0,IF(COUNTIF(INDIRECT(ADDRESS(($AO41-1)*36+($AP41-1)*12+6,COLUMN())):INDIRECT(ADDRESS(($AO41-1)*36+($AP41-1)*12+$AQ41+4,COLUMN())),INDIRECT(ADDRESS(($AO41-1)*3+$AP41+5,$AQ41+7)))&gt;=1,0,INDIRECT(ADDRESS(($AO41-1)*3+$AP41+5,$AQ41+7)))))</f>
        <v>0</v>
      </c>
      <c r="AS41" s="304">
        <f ca="1">COUNTIF(INDIRECT("H"&amp;(ROW()+12*(($AO41-1)*3+$AP41)-ROW())/12+5):INDIRECT("S"&amp;(ROW()+12*(($AO41-1)*3+$AP41)-ROW())/12+5),AR41)</f>
        <v>0</v>
      </c>
      <c r="AT41" s="306"/>
      <c r="AV41" s="304">
        <f ca="1">IF(AND(AR41&gt;0,AS41&gt;0),COUNTIF(AV$6:AV40,"&gt;0")+1,0)</f>
        <v>0</v>
      </c>
      <c r="BF41" s="304">
        <v>3</v>
      </c>
      <c r="BH41" s="310"/>
      <c r="BI41" s="310"/>
      <c r="BJ41" s="310"/>
      <c r="BK41" s="310"/>
      <c r="BL41" s="310"/>
      <c r="BM41" s="310"/>
      <c r="BN41" s="310"/>
      <c r="BO41" s="310"/>
      <c r="BP41" s="310"/>
      <c r="BQ41" s="310"/>
      <c r="BR41" s="310"/>
      <c r="BS41" s="310"/>
    </row>
    <row r="42" spans="1:84" x14ac:dyDescent="0.15">
      <c r="A42" s="532">
        <v>13</v>
      </c>
      <c r="B42" s="565"/>
      <c r="C42" s="539"/>
      <c r="D42" s="539"/>
      <c r="E42" s="540"/>
      <c r="F42" s="539"/>
      <c r="G42" s="318" t="s">
        <v>348</v>
      </c>
      <c r="H42" s="317"/>
      <c r="I42" s="343" t="str">
        <f t="shared" si="38"/>
        <v/>
      </c>
      <c r="J42" s="343" t="str">
        <f t="shared" si="38"/>
        <v/>
      </c>
      <c r="K42" s="343" t="str">
        <f t="shared" si="38"/>
        <v/>
      </c>
      <c r="L42" s="343" t="str">
        <f t="shared" si="38"/>
        <v/>
      </c>
      <c r="M42" s="343" t="str">
        <f t="shared" si="38"/>
        <v/>
      </c>
      <c r="N42" s="343" t="str">
        <f t="shared" si="38"/>
        <v/>
      </c>
      <c r="O42" s="343" t="str">
        <f t="shared" si="38"/>
        <v/>
      </c>
      <c r="P42" s="343" t="str">
        <f t="shared" si="38"/>
        <v/>
      </c>
      <c r="Q42" s="343" t="str">
        <f t="shared" si="38"/>
        <v/>
      </c>
      <c r="R42" s="343" t="str">
        <f t="shared" si="38"/>
        <v/>
      </c>
      <c r="S42" s="343" t="str">
        <f t="shared" si="38"/>
        <v/>
      </c>
      <c r="T42" s="315">
        <f t="shared" si="2"/>
        <v>0</v>
      </c>
      <c r="U42" s="562"/>
      <c r="AH42" s="305"/>
      <c r="AI42" s="305"/>
      <c r="AJ42" s="305"/>
      <c r="AO42" s="304">
        <v>2</v>
      </c>
      <c r="AP42" s="304">
        <v>1</v>
      </c>
      <c r="AQ42" s="304">
        <v>1</v>
      </c>
      <c r="AR42" s="306">
        <f ca="1">IF($AQ42=1,IF(INDIRECT(ADDRESS(($AO42-1)*3+$AP42+5,$AQ42+7))="",0,INDIRECT(ADDRESS(($AO42-1)*3+$AP42+5,$AQ42+7))),IF(INDIRECT(ADDRESS(($AO42-1)*3+$AP42+5,$AQ42+7))="",0,IF(COUNTIF(INDIRECT(ADDRESS(($AO42-1)*36+($AP42-1)*12+6,COLUMN())):INDIRECT(ADDRESS(($AO42-1)*36+($AP42-1)*12+$AQ42+4,COLUMN())),INDIRECT(ADDRESS(($AO42-1)*3+$AP42+5,$AQ42+7)))&gt;=1,0,INDIRECT(ADDRESS(($AO42-1)*3+$AP42+5,$AQ42+7)))))</f>
        <v>0</v>
      </c>
      <c r="AS42" s="304">
        <f ca="1">COUNTIF(INDIRECT("H"&amp;(ROW()+12*(($AO42-1)*3+$AP42)-ROW())/12+5):INDIRECT("S"&amp;(ROW()+12*(($AO42-1)*3+$AP42)-ROW())/12+5),AR42)</f>
        <v>0</v>
      </c>
      <c r="AT42" s="306"/>
      <c r="AV42" s="304">
        <f ca="1">IF(AND(AR42&gt;0,AS42&gt;0),COUNTIF(AV$6:AV41,"&gt;0")+1,0)</f>
        <v>0</v>
      </c>
      <c r="BF42" s="304">
        <v>1</v>
      </c>
      <c r="BH42" s="310">
        <f t="shared" ref="BH42:BS42" si="42">SUM(H42:H43)</f>
        <v>0</v>
      </c>
      <c r="BI42" s="310">
        <f t="shared" si="42"/>
        <v>0</v>
      </c>
      <c r="BJ42" s="310">
        <f t="shared" si="42"/>
        <v>0</v>
      </c>
      <c r="BK42" s="310">
        <f t="shared" si="42"/>
        <v>0</v>
      </c>
      <c r="BL42" s="310">
        <f t="shared" si="42"/>
        <v>0</v>
      </c>
      <c r="BM42" s="310">
        <f t="shared" si="42"/>
        <v>0</v>
      </c>
      <c r="BN42" s="310">
        <f t="shared" si="42"/>
        <v>0</v>
      </c>
      <c r="BO42" s="310">
        <f t="shared" si="42"/>
        <v>0</v>
      </c>
      <c r="BP42" s="310">
        <f t="shared" si="42"/>
        <v>0</v>
      </c>
      <c r="BQ42" s="310">
        <f t="shared" si="42"/>
        <v>0</v>
      </c>
      <c r="BR42" s="310">
        <f t="shared" si="42"/>
        <v>0</v>
      </c>
      <c r="BS42" s="310">
        <f t="shared" si="42"/>
        <v>0</v>
      </c>
      <c r="BU42" s="310">
        <f t="shared" ref="BU42:CF42" si="43">SUM(U42:U43)</f>
        <v>0</v>
      </c>
      <c r="BV42" s="310">
        <f t="shared" si="43"/>
        <v>0</v>
      </c>
      <c r="BW42" s="310">
        <f t="shared" si="43"/>
        <v>0</v>
      </c>
      <c r="BX42" s="310">
        <f t="shared" si="43"/>
        <v>0</v>
      </c>
      <c r="BY42" s="310">
        <f t="shared" si="43"/>
        <v>0</v>
      </c>
      <c r="BZ42" s="310">
        <f t="shared" si="43"/>
        <v>0</v>
      </c>
      <c r="CA42" s="310">
        <f t="shared" si="43"/>
        <v>0</v>
      </c>
      <c r="CB42" s="310">
        <f t="shared" si="43"/>
        <v>0</v>
      </c>
      <c r="CC42" s="310">
        <f t="shared" si="43"/>
        <v>0</v>
      </c>
      <c r="CD42" s="310">
        <f t="shared" si="43"/>
        <v>0</v>
      </c>
      <c r="CE42" s="310">
        <f t="shared" si="43"/>
        <v>0</v>
      </c>
      <c r="CF42" s="310">
        <f t="shared" si="43"/>
        <v>0</v>
      </c>
    </row>
    <row r="43" spans="1:84" x14ac:dyDescent="0.15">
      <c r="A43" s="533"/>
      <c r="B43" s="536"/>
      <c r="C43" s="536"/>
      <c r="D43" s="536"/>
      <c r="E43" s="541"/>
      <c r="F43" s="536"/>
      <c r="G43" s="314" t="s">
        <v>347</v>
      </c>
      <c r="H43" s="313"/>
      <c r="I43" s="344" t="str">
        <f t="shared" si="38"/>
        <v/>
      </c>
      <c r="J43" s="344" t="str">
        <f t="shared" si="38"/>
        <v/>
      </c>
      <c r="K43" s="344" t="str">
        <f t="shared" si="38"/>
        <v/>
      </c>
      <c r="L43" s="344" t="str">
        <f t="shared" si="38"/>
        <v/>
      </c>
      <c r="M43" s="344" t="str">
        <f t="shared" si="38"/>
        <v/>
      </c>
      <c r="N43" s="344" t="str">
        <f t="shared" si="38"/>
        <v/>
      </c>
      <c r="O43" s="344" t="str">
        <f t="shared" si="38"/>
        <v/>
      </c>
      <c r="P43" s="344" t="str">
        <f t="shared" si="38"/>
        <v/>
      </c>
      <c r="Q43" s="344" t="str">
        <f t="shared" si="38"/>
        <v/>
      </c>
      <c r="R43" s="344" t="str">
        <f t="shared" si="38"/>
        <v/>
      </c>
      <c r="S43" s="344" t="str">
        <f t="shared" si="38"/>
        <v/>
      </c>
      <c r="T43" s="311">
        <f t="shared" si="2"/>
        <v>0</v>
      </c>
      <c r="U43" s="563"/>
      <c r="AH43" s="305"/>
      <c r="AI43" s="305"/>
      <c r="AJ43" s="305"/>
      <c r="AO43" s="304">
        <v>2</v>
      </c>
      <c r="AP43" s="304">
        <v>1</v>
      </c>
      <c r="AQ43" s="304">
        <v>2</v>
      </c>
      <c r="AR43" s="306">
        <f ca="1">IF($AQ43=1,IF(INDIRECT(ADDRESS(($AO43-1)*3+$AP43+5,$AQ43+7))="",0,INDIRECT(ADDRESS(($AO43-1)*3+$AP43+5,$AQ43+7))),IF(INDIRECT(ADDRESS(($AO43-1)*3+$AP43+5,$AQ43+7))="",0,IF(COUNTIF(INDIRECT(ADDRESS(($AO43-1)*36+($AP43-1)*12+6,COLUMN())):INDIRECT(ADDRESS(($AO43-1)*36+($AP43-1)*12+$AQ43+4,COLUMN())),INDIRECT(ADDRESS(($AO43-1)*3+$AP43+5,$AQ43+7)))&gt;=1,0,INDIRECT(ADDRESS(($AO43-1)*3+$AP43+5,$AQ43+7)))))</f>
        <v>0</v>
      </c>
      <c r="AS43" s="304">
        <f ca="1">COUNTIF(INDIRECT("H"&amp;(ROW()+12*(($AO43-1)*3+$AP43)-ROW())/12+5):INDIRECT("S"&amp;(ROW()+12*(($AO43-1)*3+$AP43)-ROW())/12+5),AR43)</f>
        <v>0</v>
      </c>
      <c r="AT43" s="306"/>
      <c r="AV43" s="304">
        <f ca="1">IF(AND(AR43&gt;0,AS43&gt;0),COUNTIF(AV$6:AV42,"&gt;0")+1,0)</f>
        <v>0</v>
      </c>
      <c r="BF43" s="304">
        <v>2</v>
      </c>
      <c r="BG43" s="304" t="s">
        <v>346</v>
      </c>
      <c r="BH43" s="310">
        <f t="shared" ref="BH43:BS43" si="44">IF(BH42+BU42&gt;40000,1,0)</f>
        <v>0</v>
      </c>
      <c r="BI43" s="310">
        <f t="shared" si="44"/>
        <v>0</v>
      </c>
      <c r="BJ43" s="310">
        <f t="shared" si="44"/>
        <v>0</v>
      </c>
      <c r="BK43" s="310">
        <f t="shared" si="44"/>
        <v>0</v>
      </c>
      <c r="BL43" s="310">
        <f t="shared" si="44"/>
        <v>0</v>
      </c>
      <c r="BM43" s="310">
        <f t="shared" si="44"/>
        <v>0</v>
      </c>
      <c r="BN43" s="310">
        <f t="shared" si="44"/>
        <v>0</v>
      </c>
      <c r="BO43" s="310">
        <f t="shared" si="44"/>
        <v>0</v>
      </c>
      <c r="BP43" s="310">
        <f t="shared" si="44"/>
        <v>0</v>
      </c>
      <c r="BQ43" s="310">
        <f t="shared" si="44"/>
        <v>0</v>
      </c>
      <c r="BR43" s="310">
        <f t="shared" si="44"/>
        <v>0</v>
      </c>
      <c r="BS43" s="310">
        <f t="shared" si="44"/>
        <v>0</v>
      </c>
    </row>
    <row r="44" spans="1:84" x14ac:dyDescent="0.15">
      <c r="A44" s="534"/>
      <c r="B44" s="537"/>
      <c r="C44" s="537"/>
      <c r="D44" s="537"/>
      <c r="E44" s="542"/>
      <c r="F44" s="537"/>
      <c r="G44" s="353" t="s">
        <v>448</v>
      </c>
      <c r="H44" s="309"/>
      <c r="I44" s="347"/>
      <c r="J44" s="347"/>
      <c r="K44" s="347"/>
      <c r="L44" s="347"/>
      <c r="M44" s="347"/>
      <c r="N44" s="347"/>
      <c r="O44" s="347"/>
      <c r="P44" s="347"/>
      <c r="Q44" s="347"/>
      <c r="R44" s="347"/>
      <c r="S44" s="347"/>
      <c r="T44" s="307">
        <f t="shared" si="2"/>
        <v>0</v>
      </c>
      <c r="U44" s="564"/>
      <c r="AH44" s="305"/>
      <c r="AI44" s="305"/>
      <c r="AJ44" s="305"/>
      <c r="AO44" s="304">
        <v>2</v>
      </c>
      <c r="AP44" s="304">
        <v>1</v>
      </c>
      <c r="AQ44" s="304">
        <v>3</v>
      </c>
      <c r="AR44" s="306">
        <f ca="1">IF($AQ44=1,IF(INDIRECT(ADDRESS(($AO44-1)*3+$AP44+5,$AQ44+7))="",0,INDIRECT(ADDRESS(($AO44-1)*3+$AP44+5,$AQ44+7))),IF(INDIRECT(ADDRESS(($AO44-1)*3+$AP44+5,$AQ44+7))="",0,IF(COUNTIF(INDIRECT(ADDRESS(($AO44-1)*36+($AP44-1)*12+6,COLUMN())):INDIRECT(ADDRESS(($AO44-1)*36+($AP44-1)*12+$AQ44+4,COLUMN())),INDIRECT(ADDRESS(($AO44-1)*3+$AP44+5,$AQ44+7)))&gt;=1,0,INDIRECT(ADDRESS(($AO44-1)*3+$AP44+5,$AQ44+7)))))</f>
        <v>0</v>
      </c>
      <c r="AS44" s="304">
        <f ca="1">COUNTIF(INDIRECT("H"&amp;(ROW()+12*(($AO44-1)*3+$AP44)-ROW())/12+5):INDIRECT("S"&amp;(ROW()+12*(($AO44-1)*3+$AP44)-ROW())/12+5),AR44)</f>
        <v>0</v>
      </c>
      <c r="AT44" s="306"/>
      <c r="AV44" s="304">
        <f ca="1">IF(AND(AR44&gt;0,AS44&gt;0),COUNTIF(AV$6:AV43,"&gt;0")+1,0)</f>
        <v>0</v>
      </c>
      <c r="BF44" s="304">
        <v>3</v>
      </c>
      <c r="BH44" s="310"/>
      <c r="BI44" s="310"/>
      <c r="BJ44" s="310"/>
      <c r="BK44" s="310"/>
      <c r="BL44" s="310"/>
      <c r="BM44" s="310"/>
      <c r="BN44" s="310"/>
      <c r="BO44" s="310"/>
      <c r="BP44" s="310"/>
      <c r="BQ44" s="310"/>
      <c r="BR44" s="310"/>
      <c r="BS44" s="310"/>
    </row>
    <row r="45" spans="1:84" x14ac:dyDescent="0.15">
      <c r="A45" s="532">
        <v>14</v>
      </c>
      <c r="B45" s="565"/>
      <c r="C45" s="566"/>
      <c r="D45" s="539"/>
      <c r="E45" s="540"/>
      <c r="F45" s="539"/>
      <c r="G45" s="318" t="s">
        <v>348</v>
      </c>
      <c r="H45" s="317"/>
      <c r="I45" s="343" t="str">
        <f t="shared" si="38"/>
        <v/>
      </c>
      <c r="J45" s="343" t="str">
        <f t="shared" si="38"/>
        <v/>
      </c>
      <c r="K45" s="343" t="str">
        <f t="shared" si="38"/>
        <v/>
      </c>
      <c r="L45" s="343" t="str">
        <f t="shared" si="38"/>
        <v/>
      </c>
      <c r="M45" s="343" t="str">
        <f t="shared" si="38"/>
        <v/>
      </c>
      <c r="N45" s="343" t="str">
        <f t="shared" si="38"/>
        <v/>
      </c>
      <c r="O45" s="343" t="str">
        <f t="shared" si="38"/>
        <v/>
      </c>
      <c r="P45" s="343" t="str">
        <f t="shared" si="38"/>
        <v/>
      </c>
      <c r="Q45" s="343" t="str">
        <f t="shared" si="38"/>
        <v/>
      </c>
      <c r="R45" s="343" t="str">
        <f t="shared" si="38"/>
        <v/>
      </c>
      <c r="S45" s="343" t="str">
        <f t="shared" si="38"/>
        <v/>
      </c>
      <c r="T45" s="315">
        <f t="shared" si="2"/>
        <v>0</v>
      </c>
      <c r="U45" s="562"/>
      <c r="AH45" s="305"/>
      <c r="AI45" s="305"/>
      <c r="AJ45" s="305"/>
      <c r="AO45" s="304">
        <v>2</v>
      </c>
      <c r="AP45" s="304">
        <v>1</v>
      </c>
      <c r="AQ45" s="304">
        <v>4</v>
      </c>
      <c r="AR45" s="306">
        <f ca="1">IF($AQ45=1,IF(INDIRECT(ADDRESS(($AO45-1)*3+$AP45+5,$AQ45+7))="",0,INDIRECT(ADDRESS(($AO45-1)*3+$AP45+5,$AQ45+7))),IF(INDIRECT(ADDRESS(($AO45-1)*3+$AP45+5,$AQ45+7))="",0,IF(COUNTIF(INDIRECT(ADDRESS(($AO45-1)*36+($AP45-1)*12+6,COLUMN())):INDIRECT(ADDRESS(($AO45-1)*36+($AP45-1)*12+$AQ45+4,COLUMN())),INDIRECT(ADDRESS(($AO45-1)*3+$AP45+5,$AQ45+7)))&gt;=1,0,INDIRECT(ADDRESS(($AO45-1)*3+$AP45+5,$AQ45+7)))))</f>
        <v>0</v>
      </c>
      <c r="AS45" s="304">
        <f ca="1">COUNTIF(INDIRECT("H"&amp;(ROW()+12*(($AO45-1)*3+$AP45)-ROW())/12+5):INDIRECT("S"&amp;(ROW()+12*(($AO45-1)*3+$AP45)-ROW())/12+5),AR45)</f>
        <v>0</v>
      </c>
      <c r="AT45" s="306"/>
      <c r="AV45" s="304">
        <f ca="1">IF(AND(AR45&gt;0,AS45&gt;0),COUNTIF(AV$6:AV44,"&gt;0")+1,0)</f>
        <v>0</v>
      </c>
      <c r="BF45" s="304">
        <v>1</v>
      </c>
      <c r="BH45" s="310">
        <f t="shared" ref="BH45:BS45" si="45">SUM(H45:H46)</f>
        <v>0</v>
      </c>
      <c r="BI45" s="310">
        <f t="shared" si="45"/>
        <v>0</v>
      </c>
      <c r="BJ45" s="310">
        <f t="shared" si="45"/>
        <v>0</v>
      </c>
      <c r="BK45" s="310">
        <f t="shared" si="45"/>
        <v>0</v>
      </c>
      <c r="BL45" s="310">
        <f t="shared" si="45"/>
        <v>0</v>
      </c>
      <c r="BM45" s="310">
        <f t="shared" si="45"/>
        <v>0</v>
      </c>
      <c r="BN45" s="310">
        <f t="shared" si="45"/>
        <v>0</v>
      </c>
      <c r="BO45" s="310">
        <f t="shared" si="45"/>
        <v>0</v>
      </c>
      <c r="BP45" s="310">
        <f t="shared" si="45"/>
        <v>0</v>
      </c>
      <c r="BQ45" s="310">
        <f t="shared" si="45"/>
        <v>0</v>
      </c>
      <c r="BR45" s="310">
        <f t="shared" si="45"/>
        <v>0</v>
      </c>
      <c r="BS45" s="310">
        <f t="shared" si="45"/>
        <v>0</v>
      </c>
      <c r="BU45" s="310">
        <f t="shared" ref="BU45:CF45" si="46">SUM(U45:U46)</f>
        <v>0</v>
      </c>
      <c r="BV45" s="310">
        <f t="shared" si="46"/>
        <v>0</v>
      </c>
      <c r="BW45" s="310">
        <f t="shared" si="46"/>
        <v>0</v>
      </c>
      <c r="BX45" s="310">
        <f t="shared" si="46"/>
        <v>0</v>
      </c>
      <c r="BY45" s="310">
        <f t="shared" si="46"/>
        <v>0</v>
      </c>
      <c r="BZ45" s="310">
        <f t="shared" si="46"/>
        <v>0</v>
      </c>
      <c r="CA45" s="310">
        <f t="shared" si="46"/>
        <v>0</v>
      </c>
      <c r="CB45" s="310">
        <f t="shared" si="46"/>
        <v>0</v>
      </c>
      <c r="CC45" s="310">
        <f t="shared" si="46"/>
        <v>0</v>
      </c>
      <c r="CD45" s="310">
        <f t="shared" si="46"/>
        <v>0</v>
      </c>
      <c r="CE45" s="310">
        <f t="shared" si="46"/>
        <v>0</v>
      </c>
      <c r="CF45" s="310">
        <f t="shared" si="46"/>
        <v>0</v>
      </c>
    </row>
    <row r="46" spans="1:84" x14ac:dyDescent="0.15">
      <c r="A46" s="533"/>
      <c r="B46" s="536"/>
      <c r="C46" s="567"/>
      <c r="D46" s="536"/>
      <c r="E46" s="541"/>
      <c r="F46" s="536"/>
      <c r="G46" s="314" t="s">
        <v>347</v>
      </c>
      <c r="H46" s="313"/>
      <c r="I46" s="344" t="str">
        <f t="shared" si="38"/>
        <v/>
      </c>
      <c r="J46" s="344" t="str">
        <f t="shared" si="38"/>
        <v/>
      </c>
      <c r="K46" s="344" t="str">
        <f t="shared" si="38"/>
        <v/>
      </c>
      <c r="L46" s="344" t="str">
        <f t="shared" si="38"/>
        <v/>
      </c>
      <c r="M46" s="344" t="str">
        <f t="shared" si="38"/>
        <v/>
      </c>
      <c r="N46" s="344" t="str">
        <f t="shared" si="38"/>
        <v/>
      </c>
      <c r="O46" s="344" t="str">
        <f t="shared" si="38"/>
        <v/>
      </c>
      <c r="P46" s="344" t="str">
        <f t="shared" si="38"/>
        <v/>
      </c>
      <c r="Q46" s="344" t="str">
        <f t="shared" si="38"/>
        <v/>
      </c>
      <c r="R46" s="344" t="str">
        <f t="shared" si="38"/>
        <v/>
      </c>
      <c r="S46" s="344" t="str">
        <f t="shared" si="38"/>
        <v/>
      </c>
      <c r="T46" s="311">
        <f t="shared" si="2"/>
        <v>0</v>
      </c>
      <c r="U46" s="563"/>
      <c r="AH46" s="305"/>
      <c r="AI46" s="305"/>
      <c r="AJ46" s="305"/>
      <c r="AO46" s="304">
        <v>2</v>
      </c>
      <c r="AP46" s="304">
        <v>1</v>
      </c>
      <c r="AQ46" s="304">
        <v>5</v>
      </c>
      <c r="AR46" s="306">
        <f ca="1">IF($AQ46=1,IF(INDIRECT(ADDRESS(($AO46-1)*3+$AP46+5,$AQ46+7))="",0,INDIRECT(ADDRESS(($AO46-1)*3+$AP46+5,$AQ46+7))),IF(INDIRECT(ADDRESS(($AO46-1)*3+$AP46+5,$AQ46+7))="",0,IF(COUNTIF(INDIRECT(ADDRESS(($AO46-1)*36+($AP46-1)*12+6,COLUMN())):INDIRECT(ADDRESS(($AO46-1)*36+($AP46-1)*12+$AQ46+4,COLUMN())),INDIRECT(ADDRESS(($AO46-1)*3+$AP46+5,$AQ46+7)))&gt;=1,0,INDIRECT(ADDRESS(($AO46-1)*3+$AP46+5,$AQ46+7)))))</f>
        <v>0</v>
      </c>
      <c r="AS46" s="304">
        <f ca="1">COUNTIF(INDIRECT("H"&amp;(ROW()+12*(($AO46-1)*3+$AP46)-ROW())/12+5):INDIRECT("S"&amp;(ROW()+12*(($AO46-1)*3+$AP46)-ROW())/12+5),AR46)</f>
        <v>0</v>
      </c>
      <c r="AT46" s="306"/>
      <c r="AV46" s="304">
        <f ca="1">IF(AND(AR46&gt;0,AS46&gt;0),COUNTIF(AV$6:AV45,"&gt;0")+1,0)</f>
        <v>0</v>
      </c>
      <c r="BF46" s="304">
        <v>2</v>
      </c>
      <c r="BG46" s="304" t="s">
        <v>346</v>
      </c>
      <c r="BH46" s="310">
        <f t="shared" ref="BH46:BS46" si="47">IF(BH45+BU45&gt;40000,1,0)</f>
        <v>0</v>
      </c>
      <c r="BI46" s="310">
        <f t="shared" si="47"/>
        <v>0</v>
      </c>
      <c r="BJ46" s="310">
        <f t="shared" si="47"/>
        <v>0</v>
      </c>
      <c r="BK46" s="310">
        <f t="shared" si="47"/>
        <v>0</v>
      </c>
      <c r="BL46" s="310">
        <f t="shared" si="47"/>
        <v>0</v>
      </c>
      <c r="BM46" s="310">
        <f t="shared" si="47"/>
        <v>0</v>
      </c>
      <c r="BN46" s="310">
        <f t="shared" si="47"/>
        <v>0</v>
      </c>
      <c r="BO46" s="310">
        <f t="shared" si="47"/>
        <v>0</v>
      </c>
      <c r="BP46" s="310">
        <f t="shared" si="47"/>
        <v>0</v>
      </c>
      <c r="BQ46" s="310">
        <f t="shared" si="47"/>
        <v>0</v>
      </c>
      <c r="BR46" s="310">
        <f t="shared" si="47"/>
        <v>0</v>
      </c>
      <c r="BS46" s="310">
        <f t="shared" si="47"/>
        <v>0</v>
      </c>
    </row>
    <row r="47" spans="1:84" x14ac:dyDescent="0.15">
      <c r="A47" s="534"/>
      <c r="B47" s="537"/>
      <c r="C47" s="568"/>
      <c r="D47" s="537"/>
      <c r="E47" s="542"/>
      <c r="F47" s="537"/>
      <c r="G47" s="353" t="s">
        <v>448</v>
      </c>
      <c r="H47" s="309"/>
      <c r="I47" s="347"/>
      <c r="J47" s="347"/>
      <c r="K47" s="347"/>
      <c r="L47" s="347"/>
      <c r="M47" s="347"/>
      <c r="N47" s="347"/>
      <c r="O47" s="347"/>
      <c r="P47" s="347"/>
      <c r="Q47" s="347"/>
      <c r="R47" s="347"/>
      <c r="S47" s="347"/>
      <c r="T47" s="307">
        <f t="shared" si="2"/>
        <v>0</v>
      </c>
      <c r="U47" s="564"/>
      <c r="AH47" s="305"/>
      <c r="AI47" s="305"/>
      <c r="AJ47" s="305"/>
      <c r="AO47" s="304">
        <v>2</v>
      </c>
      <c r="AP47" s="304">
        <v>1</v>
      </c>
      <c r="AQ47" s="304">
        <v>6</v>
      </c>
      <c r="AR47" s="306">
        <f ca="1">IF($AQ47=1,IF(INDIRECT(ADDRESS(($AO47-1)*3+$AP47+5,$AQ47+7))="",0,INDIRECT(ADDRESS(($AO47-1)*3+$AP47+5,$AQ47+7))),IF(INDIRECT(ADDRESS(($AO47-1)*3+$AP47+5,$AQ47+7))="",0,IF(COUNTIF(INDIRECT(ADDRESS(($AO47-1)*36+($AP47-1)*12+6,COLUMN())):INDIRECT(ADDRESS(($AO47-1)*36+($AP47-1)*12+$AQ47+4,COLUMN())),INDIRECT(ADDRESS(($AO47-1)*3+$AP47+5,$AQ47+7)))&gt;=1,0,INDIRECT(ADDRESS(($AO47-1)*3+$AP47+5,$AQ47+7)))))</f>
        <v>0</v>
      </c>
      <c r="AS47" s="304">
        <f ca="1">COUNTIF(INDIRECT("H"&amp;(ROW()+12*(($AO47-1)*3+$AP47)-ROW())/12+5):INDIRECT("S"&amp;(ROW()+12*(($AO47-1)*3+$AP47)-ROW())/12+5),AR47)</f>
        <v>0</v>
      </c>
      <c r="AT47" s="306"/>
      <c r="AV47" s="304">
        <f ca="1">IF(AND(AR47&gt;0,AS47&gt;0),COUNTIF(AV$6:AV46,"&gt;0")+1,0)</f>
        <v>0</v>
      </c>
      <c r="BF47" s="304">
        <v>3</v>
      </c>
      <c r="BH47" s="310"/>
      <c r="BI47" s="310"/>
      <c r="BJ47" s="310"/>
      <c r="BK47" s="310"/>
      <c r="BL47" s="310"/>
      <c r="BM47" s="310"/>
      <c r="BN47" s="310"/>
      <c r="BO47" s="310"/>
      <c r="BP47" s="310"/>
      <c r="BQ47" s="310"/>
      <c r="BR47" s="310"/>
      <c r="BS47" s="310"/>
    </row>
    <row r="48" spans="1:84" x14ac:dyDescent="0.15">
      <c r="A48" s="532">
        <v>15</v>
      </c>
      <c r="B48" s="565"/>
      <c r="C48" s="539"/>
      <c r="D48" s="539"/>
      <c r="E48" s="540"/>
      <c r="F48" s="539"/>
      <c r="G48" s="318" t="s">
        <v>348</v>
      </c>
      <c r="H48" s="317"/>
      <c r="I48" s="343" t="str">
        <f t="shared" si="38"/>
        <v/>
      </c>
      <c r="J48" s="343" t="str">
        <f t="shared" si="38"/>
        <v/>
      </c>
      <c r="K48" s="343" t="str">
        <f t="shared" si="38"/>
        <v/>
      </c>
      <c r="L48" s="343" t="str">
        <f t="shared" si="38"/>
        <v/>
      </c>
      <c r="M48" s="343" t="str">
        <f t="shared" si="38"/>
        <v/>
      </c>
      <c r="N48" s="343" t="str">
        <f t="shared" si="38"/>
        <v/>
      </c>
      <c r="O48" s="343" t="str">
        <f t="shared" si="38"/>
        <v/>
      </c>
      <c r="P48" s="343" t="str">
        <f t="shared" si="38"/>
        <v/>
      </c>
      <c r="Q48" s="343" t="str">
        <f t="shared" si="38"/>
        <v/>
      </c>
      <c r="R48" s="343" t="str">
        <f t="shared" si="38"/>
        <v/>
      </c>
      <c r="S48" s="343" t="str">
        <f t="shared" si="38"/>
        <v/>
      </c>
      <c r="T48" s="315">
        <f t="shared" si="2"/>
        <v>0</v>
      </c>
      <c r="U48" s="562"/>
      <c r="AH48" s="305"/>
      <c r="AI48" s="305"/>
      <c r="AJ48" s="305"/>
      <c r="AO48" s="304">
        <v>2</v>
      </c>
      <c r="AP48" s="304">
        <v>1</v>
      </c>
      <c r="AQ48" s="304">
        <v>7</v>
      </c>
      <c r="AR48" s="306">
        <f ca="1">IF($AQ48=1,IF(INDIRECT(ADDRESS(($AO48-1)*3+$AP48+5,$AQ48+7))="",0,INDIRECT(ADDRESS(($AO48-1)*3+$AP48+5,$AQ48+7))),IF(INDIRECT(ADDRESS(($AO48-1)*3+$AP48+5,$AQ48+7))="",0,IF(COUNTIF(INDIRECT(ADDRESS(($AO48-1)*36+($AP48-1)*12+6,COLUMN())):INDIRECT(ADDRESS(($AO48-1)*36+($AP48-1)*12+$AQ48+4,COLUMN())),INDIRECT(ADDRESS(($AO48-1)*3+$AP48+5,$AQ48+7)))&gt;=1,0,INDIRECT(ADDRESS(($AO48-1)*3+$AP48+5,$AQ48+7)))))</f>
        <v>0</v>
      </c>
      <c r="AS48" s="304">
        <f ca="1">COUNTIF(INDIRECT("H"&amp;(ROW()+12*(($AO48-1)*3+$AP48)-ROW())/12+5):INDIRECT("S"&amp;(ROW()+12*(($AO48-1)*3+$AP48)-ROW())/12+5),AR48)</f>
        <v>0</v>
      </c>
      <c r="AT48" s="306"/>
      <c r="AV48" s="304">
        <f ca="1">IF(AND(AR48&gt;0,AS48&gt;0),COUNTIF(AV$6:AV47,"&gt;0")+1,0)</f>
        <v>0</v>
      </c>
      <c r="BF48" s="304">
        <v>1</v>
      </c>
      <c r="BH48" s="310">
        <f t="shared" ref="BH48:BS48" si="48">SUM(H48:H49)</f>
        <v>0</v>
      </c>
      <c r="BI48" s="310">
        <f t="shared" si="48"/>
        <v>0</v>
      </c>
      <c r="BJ48" s="310">
        <f t="shared" si="48"/>
        <v>0</v>
      </c>
      <c r="BK48" s="310">
        <f t="shared" si="48"/>
        <v>0</v>
      </c>
      <c r="BL48" s="310">
        <f t="shared" si="48"/>
        <v>0</v>
      </c>
      <c r="BM48" s="310">
        <f t="shared" si="48"/>
        <v>0</v>
      </c>
      <c r="BN48" s="310">
        <f t="shared" si="48"/>
        <v>0</v>
      </c>
      <c r="BO48" s="310">
        <f t="shared" si="48"/>
        <v>0</v>
      </c>
      <c r="BP48" s="310">
        <f t="shared" si="48"/>
        <v>0</v>
      </c>
      <c r="BQ48" s="310">
        <f t="shared" si="48"/>
        <v>0</v>
      </c>
      <c r="BR48" s="310">
        <f t="shared" si="48"/>
        <v>0</v>
      </c>
      <c r="BS48" s="310">
        <f t="shared" si="48"/>
        <v>0</v>
      </c>
      <c r="BU48" s="310">
        <f t="shared" ref="BU48:CF48" si="49">SUM(U48:U49)</f>
        <v>0</v>
      </c>
      <c r="BV48" s="310">
        <f t="shared" si="49"/>
        <v>0</v>
      </c>
      <c r="BW48" s="310">
        <f t="shared" si="49"/>
        <v>0</v>
      </c>
      <c r="BX48" s="310">
        <f t="shared" si="49"/>
        <v>0</v>
      </c>
      <c r="BY48" s="310">
        <f t="shared" si="49"/>
        <v>0</v>
      </c>
      <c r="BZ48" s="310">
        <f t="shared" si="49"/>
        <v>0</v>
      </c>
      <c r="CA48" s="310">
        <f t="shared" si="49"/>
        <v>0</v>
      </c>
      <c r="CB48" s="310">
        <f t="shared" si="49"/>
        <v>0</v>
      </c>
      <c r="CC48" s="310">
        <f t="shared" si="49"/>
        <v>0</v>
      </c>
      <c r="CD48" s="310">
        <f t="shared" si="49"/>
        <v>0</v>
      </c>
      <c r="CE48" s="310">
        <f t="shared" si="49"/>
        <v>0</v>
      </c>
      <c r="CF48" s="310">
        <f t="shared" si="49"/>
        <v>0</v>
      </c>
    </row>
    <row r="49" spans="1:84" x14ac:dyDescent="0.15">
      <c r="A49" s="533"/>
      <c r="B49" s="536"/>
      <c r="C49" s="536"/>
      <c r="D49" s="536"/>
      <c r="E49" s="541"/>
      <c r="F49" s="536"/>
      <c r="G49" s="314" t="s">
        <v>347</v>
      </c>
      <c r="H49" s="313"/>
      <c r="I49" s="344" t="str">
        <f t="shared" si="38"/>
        <v/>
      </c>
      <c r="J49" s="344" t="str">
        <f t="shared" si="38"/>
        <v/>
      </c>
      <c r="K49" s="344" t="str">
        <f t="shared" si="38"/>
        <v/>
      </c>
      <c r="L49" s="344" t="str">
        <f t="shared" si="38"/>
        <v/>
      </c>
      <c r="M49" s="344" t="str">
        <f t="shared" si="38"/>
        <v/>
      </c>
      <c r="N49" s="344" t="str">
        <f t="shared" si="38"/>
        <v/>
      </c>
      <c r="O49" s="344" t="str">
        <f t="shared" si="38"/>
        <v/>
      </c>
      <c r="P49" s="344" t="str">
        <f t="shared" si="38"/>
        <v/>
      </c>
      <c r="Q49" s="344" t="str">
        <f t="shared" si="38"/>
        <v/>
      </c>
      <c r="R49" s="344" t="str">
        <f t="shared" si="38"/>
        <v/>
      </c>
      <c r="S49" s="344" t="str">
        <f t="shared" si="38"/>
        <v/>
      </c>
      <c r="T49" s="311">
        <f t="shared" si="2"/>
        <v>0</v>
      </c>
      <c r="U49" s="563"/>
      <c r="AH49" s="305"/>
      <c r="AI49" s="305"/>
      <c r="AJ49" s="305"/>
      <c r="AO49" s="304">
        <v>2</v>
      </c>
      <c r="AP49" s="304">
        <v>1</v>
      </c>
      <c r="AQ49" s="304">
        <v>8</v>
      </c>
      <c r="AR49" s="306">
        <f ca="1">IF($AQ49=1,IF(INDIRECT(ADDRESS(($AO49-1)*3+$AP49+5,$AQ49+7))="",0,INDIRECT(ADDRESS(($AO49-1)*3+$AP49+5,$AQ49+7))),IF(INDIRECT(ADDRESS(($AO49-1)*3+$AP49+5,$AQ49+7))="",0,IF(COUNTIF(INDIRECT(ADDRESS(($AO49-1)*36+($AP49-1)*12+6,COLUMN())):INDIRECT(ADDRESS(($AO49-1)*36+($AP49-1)*12+$AQ49+4,COLUMN())),INDIRECT(ADDRESS(($AO49-1)*3+$AP49+5,$AQ49+7)))&gt;=1,0,INDIRECT(ADDRESS(($AO49-1)*3+$AP49+5,$AQ49+7)))))</f>
        <v>0</v>
      </c>
      <c r="AS49" s="304">
        <f ca="1">COUNTIF(INDIRECT("H"&amp;(ROW()+12*(($AO49-1)*3+$AP49)-ROW())/12+5):INDIRECT("S"&amp;(ROW()+12*(($AO49-1)*3+$AP49)-ROW())/12+5),AR49)</f>
        <v>0</v>
      </c>
      <c r="AT49" s="306"/>
      <c r="AV49" s="304">
        <f ca="1">IF(AND(AR49&gt;0,AS49&gt;0),COUNTIF(AV$6:AV48,"&gt;0")+1,0)</f>
        <v>0</v>
      </c>
      <c r="BF49" s="304">
        <v>2</v>
      </c>
      <c r="BG49" s="304" t="s">
        <v>346</v>
      </c>
      <c r="BH49" s="310">
        <f t="shared" ref="BH49:BS49" si="50">IF(BH48+BU48&gt;40000,1,0)</f>
        <v>0</v>
      </c>
      <c r="BI49" s="310">
        <f t="shared" si="50"/>
        <v>0</v>
      </c>
      <c r="BJ49" s="310">
        <f t="shared" si="50"/>
        <v>0</v>
      </c>
      <c r="BK49" s="310">
        <f t="shared" si="50"/>
        <v>0</v>
      </c>
      <c r="BL49" s="310">
        <f t="shared" si="50"/>
        <v>0</v>
      </c>
      <c r="BM49" s="310">
        <f t="shared" si="50"/>
        <v>0</v>
      </c>
      <c r="BN49" s="310">
        <f t="shared" si="50"/>
        <v>0</v>
      </c>
      <c r="BO49" s="310">
        <f t="shared" si="50"/>
        <v>0</v>
      </c>
      <c r="BP49" s="310">
        <f t="shared" si="50"/>
        <v>0</v>
      </c>
      <c r="BQ49" s="310">
        <f t="shared" si="50"/>
        <v>0</v>
      </c>
      <c r="BR49" s="310">
        <f t="shared" si="50"/>
        <v>0</v>
      </c>
      <c r="BS49" s="310">
        <f t="shared" si="50"/>
        <v>0</v>
      </c>
    </row>
    <row r="50" spans="1:84" x14ac:dyDescent="0.15">
      <c r="A50" s="534"/>
      <c r="B50" s="537"/>
      <c r="C50" s="537"/>
      <c r="D50" s="537"/>
      <c r="E50" s="542"/>
      <c r="F50" s="537"/>
      <c r="G50" s="353" t="s">
        <v>448</v>
      </c>
      <c r="H50" s="309"/>
      <c r="I50" s="347"/>
      <c r="J50" s="347"/>
      <c r="K50" s="347"/>
      <c r="L50" s="347"/>
      <c r="M50" s="347"/>
      <c r="N50" s="347"/>
      <c r="O50" s="347"/>
      <c r="P50" s="347"/>
      <c r="Q50" s="347"/>
      <c r="R50" s="347"/>
      <c r="S50" s="347"/>
      <c r="T50" s="307">
        <f t="shared" si="2"/>
        <v>0</v>
      </c>
      <c r="U50" s="564"/>
      <c r="AH50" s="305"/>
      <c r="AI50" s="305"/>
      <c r="AJ50" s="305"/>
      <c r="AO50" s="304">
        <v>2</v>
      </c>
      <c r="AP50" s="304">
        <v>1</v>
      </c>
      <c r="AQ50" s="304">
        <v>9</v>
      </c>
      <c r="AR50" s="306">
        <f ca="1">IF($AQ50=1,IF(INDIRECT(ADDRESS(($AO50-1)*3+$AP50+5,$AQ50+7))="",0,INDIRECT(ADDRESS(($AO50-1)*3+$AP50+5,$AQ50+7))),IF(INDIRECT(ADDRESS(($AO50-1)*3+$AP50+5,$AQ50+7))="",0,IF(COUNTIF(INDIRECT(ADDRESS(($AO50-1)*36+($AP50-1)*12+6,COLUMN())):INDIRECT(ADDRESS(($AO50-1)*36+($AP50-1)*12+$AQ50+4,COLUMN())),INDIRECT(ADDRESS(($AO50-1)*3+$AP50+5,$AQ50+7)))&gt;=1,0,INDIRECT(ADDRESS(($AO50-1)*3+$AP50+5,$AQ50+7)))))</f>
        <v>0</v>
      </c>
      <c r="AS50" s="304">
        <f ca="1">COUNTIF(INDIRECT("H"&amp;(ROW()+12*(($AO50-1)*3+$AP50)-ROW())/12+5):INDIRECT("S"&amp;(ROW()+12*(($AO50-1)*3+$AP50)-ROW())/12+5),AR50)</f>
        <v>0</v>
      </c>
      <c r="AT50" s="306"/>
      <c r="AV50" s="304">
        <f ca="1">IF(AND(AR50&gt;0,AS50&gt;0),COUNTIF(AV$6:AV49,"&gt;0")+1,0)</f>
        <v>0</v>
      </c>
      <c r="BF50" s="304">
        <v>3</v>
      </c>
      <c r="BH50" s="310"/>
      <c r="BI50" s="310"/>
      <c r="BJ50" s="310"/>
      <c r="BK50" s="310"/>
      <c r="BL50" s="310"/>
      <c r="BM50" s="310"/>
      <c r="BN50" s="310"/>
      <c r="BO50" s="310"/>
      <c r="BP50" s="310"/>
      <c r="BQ50" s="310"/>
      <c r="BR50" s="310"/>
      <c r="BS50" s="310"/>
    </row>
    <row r="51" spans="1:84" x14ac:dyDescent="0.15">
      <c r="A51" s="532">
        <v>16</v>
      </c>
      <c r="B51" s="565"/>
      <c r="C51" s="539"/>
      <c r="D51" s="539"/>
      <c r="E51" s="540"/>
      <c r="F51" s="539"/>
      <c r="G51" s="318" t="s">
        <v>348</v>
      </c>
      <c r="H51" s="317"/>
      <c r="I51" s="343" t="str">
        <f t="shared" si="38"/>
        <v/>
      </c>
      <c r="J51" s="343" t="str">
        <f t="shared" si="38"/>
        <v/>
      </c>
      <c r="K51" s="343" t="str">
        <f t="shared" si="38"/>
        <v/>
      </c>
      <c r="L51" s="343" t="str">
        <f t="shared" si="38"/>
        <v/>
      </c>
      <c r="M51" s="343" t="str">
        <f t="shared" si="38"/>
        <v/>
      </c>
      <c r="N51" s="343" t="str">
        <f t="shared" si="38"/>
        <v/>
      </c>
      <c r="O51" s="343" t="str">
        <f t="shared" si="38"/>
        <v/>
      </c>
      <c r="P51" s="343" t="str">
        <f t="shared" si="38"/>
        <v/>
      </c>
      <c r="Q51" s="343" t="str">
        <f t="shared" si="38"/>
        <v/>
      </c>
      <c r="R51" s="343" t="str">
        <f t="shared" si="38"/>
        <v/>
      </c>
      <c r="S51" s="343" t="str">
        <f t="shared" si="38"/>
        <v/>
      </c>
      <c r="T51" s="315">
        <f t="shared" si="2"/>
        <v>0</v>
      </c>
      <c r="U51" s="562"/>
      <c r="AH51" s="305"/>
      <c r="AI51" s="305"/>
      <c r="AJ51" s="305"/>
      <c r="AO51" s="304">
        <v>2</v>
      </c>
      <c r="AP51" s="304">
        <v>1</v>
      </c>
      <c r="AQ51" s="304">
        <v>10</v>
      </c>
      <c r="AR51" s="306">
        <f ca="1">IF($AQ51=1,IF(INDIRECT(ADDRESS(($AO51-1)*3+$AP51+5,$AQ51+7))="",0,INDIRECT(ADDRESS(($AO51-1)*3+$AP51+5,$AQ51+7))),IF(INDIRECT(ADDRESS(($AO51-1)*3+$AP51+5,$AQ51+7))="",0,IF(COUNTIF(INDIRECT(ADDRESS(($AO51-1)*36+($AP51-1)*12+6,COLUMN())):INDIRECT(ADDRESS(($AO51-1)*36+($AP51-1)*12+$AQ51+4,COLUMN())),INDIRECT(ADDRESS(($AO51-1)*3+$AP51+5,$AQ51+7)))&gt;=1,0,INDIRECT(ADDRESS(($AO51-1)*3+$AP51+5,$AQ51+7)))))</f>
        <v>0</v>
      </c>
      <c r="AS51" s="304">
        <f ca="1">COUNTIF(INDIRECT("H"&amp;(ROW()+12*(($AO51-1)*3+$AP51)-ROW())/12+5):INDIRECT("S"&amp;(ROW()+12*(($AO51-1)*3+$AP51)-ROW())/12+5),AR51)</f>
        <v>0</v>
      </c>
      <c r="AT51" s="306"/>
      <c r="AV51" s="304">
        <f ca="1">IF(AND(AR51&gt;0,AS51&gt;0),COUNTIF(AV$6:AV50,"&gt;0")+1,0)</f>
        <v>0</v>
      </c>
      <c r="BF51" s="304">
        <v>1</v>
      </c>
      <c r="BH51" s="310">
        <f t="shared" ref="BH51:BS51" si="51">SUM(H51:H52)</f>
        <v>0</v>
      </c>
      <c r="BI51" s="310">
        <f t="shared" si="51"/>
        <v>0</v>
      </c>
      <c r="BJ51" s="310">
        <f t="shared" si="51"/>
        <v>0</v>
      </c>
      <c r="BK51" s="310">
        <f t="shared" si="51"/>
        <v>0</v>
      </c>
      <c r="BL51" s="310">
        <f t="shared" si="51"/>
        <v>0</v>
      </c>
      <c r="BM51" s="310">
        <f t="shared" si="51"/>
        <v>0</v>
      </c>
      <c r="BN51" s="310">
        <f t="shared" si="51"/>
        <v>0</v>
      </c>
      <c r="BO51" s="310">
        <f t="shared" si="51"/>
        <v>0</v>
      </c>
      <c r="BP51" s="310">
        <f t="shared" si="51"/>
        <v>0</v>
      </c>
      <c r="BQ51" s="310">
        <f t="shared" si="51"/>
        <v>0</v>
      </c>
      <c r="BR51" s="310">
        <f t="shared" si="51"/>
        <v>0</v>
      </c>
      <c r="BS51" s="310">
        <f t="shared" si="51"/>
        <v>0</v>
      </c>
      <c r="BU51" s="310">
        <f t="shared" ref="BU51:CF51" si="52">SUM(U51:U52)</f>
        <v>0</v>
      </c>
      <c r="BV51" s="310">
        <f t="shared" si="52"/>
        <v>0</v>
      </c>
      <c r="BW51" s="310">
        <f t="shared" si="52"/>
        <v>0</v>
      </c>
      <c r="BX51" s="310">
        <f t="shared" si="52"/>
        <v>0</v>
      </c>
      <c r="BY51" s="310">
        <f t="shared" si="52"/>
        <v>0</v>
      </c>
      <c r="BZ51" s="310">
        <f t="shared" si="52"/>
        <v>0</v>
      </c>
      <c r="CA51" s="310">
        <f t="shared" si="52"/>
        <v>0</v>
      </c>
      <c r="CB51" s="310">
        <f t="shared" si="52"/>
        <v>0</v>
      </c>
      <c r="CC51" s="310">
        <f t="shared" si="52"/>
        <v>0</v>
      </c>
      <c r="CD51" s="310">
        <f t="shared" si="52"/>
        <v>0</v>
      </c>
      <c r="CE51" s="310">
        <f t="shared" si="52"/>
        <v>0</v>
      </c>
      <c r="CF51" s="310">
        <f t="shared" si="52"/>
        <v>0</v>
      </c>
    </row>
    <row r="52" spans="1:84" x14ac:dyDescent="0.15">
      <c r="A52" s="533"/>
      <c r="B52" s="536"/>
      <c r="C52" s="536"/>
      <c r="D52" s="536"/>
      <c r="E52" s="541"/>
      <c r="F52" s="536"/>
      <c r="G52" s="314" t="s">
        <v>347</v>
      </c>
      <c r="H52" s="313"/>
      <c r="I52" s="344" t="str">
        <f t="shared" si="38"/>
        <v/>
      </c>
      <c r="J52" s="344" t="str">
        <f t="shared" si="38"/>
        <v/>
      </c>
      <c r="K52" s="344" t="str">
        <f t="shared" si="38"/>
        <v/>
      </c>
      <c r="L52" s="344" t="str">
        <f t="shared" si="38"/>
        <v/>
      </c>
      <c r="M52" s="344" t="str">
        <f t="shared" si="38"/>
        <v/>
      </c>
      <c r="N52" s="344" t="str">
        <f t="shared" si="38"/>
        <v/>
      </c>
      <c r="O52" s="344" t="str">
        <f t="shared" si="38"/>
        <v/>
      </c>
      <c r="P52" s="344" t="str">
        <f t="shared" si="38"/>
        <v/>
      </c>
      <c r="Q52" s="344" t="str">
        <f t="shared" si="38"/>
        <v/>
      </c>
      <c r="R52" s="344" t="str">
        <f t="shared" si="38"/>
        <v/>
      </c>
      <c r="S52" s="344" t="str">
        <f t="shared" si="38"/>
        <v/>
      </c>
      <c r="T52" s="311">
        <f t="shared" si="2"/>
        <v>0</v>
      </c>
      <c r="U52" s="563"/>
      <c r="AH52" s="305"/>
      <c r="AI52" s="305"/>
      <c r="AJ52" s="305"/>
      <c r="AO52" s="304">
        <v>2</v>
      </c>
      <c r="AP52" s="304">
        <v>1</v>
      </c>
      <c r="AQ52" s="304">
        <v>11</v>
      </c>
      <c r="AR52" s="306">
        <f ca="1">IF($AQ52=1,IF(INDIRECT(ADDRESS(($AO52-1)*3+$AP52+5,$AQ52+7))="",0,INDIRECT(ADDRESS(($AO52-1)*3+$AP52+5,$AQ52+7))),IF(INDIRECT(ADDRESS(($AO52-1)*3+$AP52+5,$AQ52+7))="",0,IF(COUNTIF(INDIRECT(ADDRESS(($AO52-1)*36+($AP52-1)*12+6,COLUMN())):INDIRECT(ADDRESS(($AO52-1)*36+($AP52-1)*12+$AQ52+4,COLUMN())),INDIRECT(ADDRESS(($AO52-1)*3+$AP52+5,$AQ52+7)))&gt;=1,0,INDIRECT(ADDRESS(($AO52-1)*3+$AP52+5,$AQ52+7)))))</f>
        <v>0</v>
      </c>
      <c r="AS52" s="304">
        <f ca="1">COUNTIF(INDIRECT("H"&amp;(ROW()+12*(($AO52-1)*3+$AP52)-ROW())/12+5):INDIRECT("S"&amp;(ROW()+12*(($AO52-1)*3+$AP52)-ROW())/12+5),AR52)</f>
        <v>0</v>
      </c>
      <c r="AT52" s="306"/>
      <c r="AV52" s="304">
        <f ca="1">IF(AND(AR52&gt;0,AS52&gt;0),COUNTIF(AV$6:AV51,"&gt;0")+1,0)</f>
        <v>0</v>
      </c>
      <c r="BF52" s="304">
        <v>2</v>
      </c>
      <c r="BG52" s="304" t="s">
        <v>346</v>
      </c>
      <c r="BH52" s="310">
        <f t="shared" ref="BH52:BS52" si="53">IF(BH51+BU51&gt;40000,1,0)</f>
        <v>0</v>
      </c>
      <c r="BI52" s="310">
        <f t="shared" si="53"/>
        <v>0</v>
      </c>
      <c r="BJ52" s="310">
        <f t="shared" si="53"/>
        <v>0</v>
      </c>
      <c r="BK52" s="310">
        <f t="shared" si="53"/>
        <v>0</v>
      </c>
      <c r="BL52" s="310">
        <f t="shared" si="53"/>
        <v>0</v>
      </c>
      <c r="BM52" s="310">
        <f t="shared" si="53"/>
        <v>0</v>
      </c>
      <c r="BN52" s="310">
        <f t="shared" si="53"/>
        <v>0</v>
      </c>
      <c r="BO52" s="310">
        <f t="shared" si="53"/>
        <v>0</v>
      </c>
      <c r="BP52" s="310">
        <f t="shared" si="53"/>
        <v>0</v>
      </c>
      <c r="BQ52" s="310">
        <f t="shared" si="53"/>
        <v>0</v>
      </c>
      <c r="BR52" s="310">
        <f t="shared" si="53"/>
        <v>0</v>
      </c>
      <c r="BS52" s="310">
        <f t="shared" si="53"/>
        <v>0</v>
      </c>
    </row>
    <row r="53" spans="1:84" x14ac:dyDescent="0.15">
      <c r="A53" s="534"/>
      <c r="B53" s="537"/>
      <c r="C53" s="537"/>
      <c r="D53" s="537"/>
      <c r="E53" s="542"/>
      <c r="F53" s="537"/>
      <c r="G53" s="353" t="s">
        <v>448</v>
      </c>
      <c r="H53" s="309"/>
      <c r="I53" s="347"/>
      <c r="J53" s="347"/>
      <c r="K53" s="347"/>
      <c r="L53" s="347"/>
      <c r="M53" s="347"/>
      <c r="N53" s="347"/>
      <c r="O53" s="347"/>
      <c r="P53" s="347"/>
      <c r="Q53" s="347"/>
      <c r="R53" s="347"/>
      <c r="S53" s="347"/>
      <c r="T53" s="307">
        <f t="shared" si="2"/>
        <v>0</v>
      </c>
      <c r="U53" s="564"/>
      <c r="AH53" s="305"/>
      <c r="AI53" s="305"/>
      <c r="AJ53" s="305"/>
      <c r="AO53" s="304">
        <v>2</v>
      </c>
      <c r="AP53" s="304">
        <v>1</v>
      </c>
      <c r="AQ53" s="304">
        <v>12</v>
      </c>
      <c r="AR53" s="306">
        <f ca="1">IF($AQ53=1,IF(INDIRECT(ADDRESS(($AO53-1)*3+$AP53+5,$AQ53+7))="",0,INDIRECT(ADDRESS(($AO53-1)*3+$AP53+5,$AQ53+7))),IF(INDIRECT(ADDRESS(($AO53-1)*3+$AP53+5,$AQ53+7))="",0,IF(COUNTIF(INDIRECT(ADDRESS(($AO53-1)*36+($AP53-1)*12+6,COLUMN())):INDIRECT(ADDRESS(($AO53-1)*36+($AP53-1)*12+$AQ53+4,COLUMN())),INDIRECT(ADDRESS(($AO53-1)*3+$AP53+5,$AQ53+7)))&gt;=1,0,INDIRECT(ADDRESS(($AO53-1)*3+$AP53+5,$AQ53+7)))))</f>
        <v>0</v>
      </c>
      <c r="AS53" s="304">
        <f ca="1">COUNTIF(INDIRECT("H"&amp;(ROW()+12*(($AO53-1)*3+$AP53)-ROW())/12+5):INDIRECT("S"&amp;(ROW()+12*(($AO53-1)*3+$AP53)-ROW())/12+5),AR53)</f>
        <v>0</v>
      </c>
      <c r="AT53" s="306"/>
      <c r="AV53" s="304">
        <f ca="1">IF(AND(AR53&gt;0,AS53&gt;0),COUNTIF(AV$6:AV52,"&gt;0")+1,0)</f>
        <v>0</v>
      </c>
      <c r="BF53" s="304">
        <v>3</v>
      </c>
      <c r="BH53" s="310"/>
      <c r="BI53" s="310"/>
      <c r="BJ53" s="310"/>
      <c r="BK53" s="310"/>
      <c r="BL53" s="310"/>
      <c r="BM53" s="310"/>
      <c r="BN53" s="310"/>
      <c r="BO53" s="310"/>
      <c r="BP53" s="310"/>
      <c r="BQ53" s="310"/>
      <c r="BR53" s="310"/>
      <c r="BS53" s="310"/>
    </row>
    <row r="54" spans="1:84" x14ac:dyDescent="0.15">
      <c r="A54" s="532">
        <v>17</v>
      </c>
      <c r="B54" s="565"/>
      <c r="C54" s="539"/>
      <c r="D54" s="539"/>
      <c r="E54" s="540"/>
      <c r="F54" s="539"/>
      <c r="G54" s="318" t="s">
        <v>348</v>
      </c>
      <c r="H54" s="317"/>
      <c r="I54" s="343" t="str">
        <f t="shared" ref="I54:S69" si="54">IF(H54="","",H54)</f>
        <v/>
      </c>
      <c r="J54" s="343" t="str">
        <f t="shared" si="54"/>
        <v/>
      </c>
      <c r="K54" s="343" t="str">
        <f t="shared" si="54"/>
        <v/>
      </c>
      <c r="L54" s="343" t="str">
        <f t="shared" si="54"/>
        <v/>
      </c>
      <c r="M54" s="343" t="str">
        <f t="shared" si="54"/>
        <v/>
      </c>
      <c r="N54" s="343" t="str">
        <f t="shared" si="54"/>
        <v/>
      </c>
      <c r="O54" s="343" t="str">
        <f t="shared" si="54"/>
        <v/>
      </c>
      <c r="P54" s="343" t="str">
        <f t="shared" si="54"/>
        <v/>
      </c>
      <c r="Q54" s="343" t="str">
        <f t="shared" si="54"/>
        <v/>
      </c>
      <c r="R54" s="343" t="str">
        <f t="shared" si="54"/>
        <v/>
      </c>
      <c r="S54" s="343" t="str">
        <f t="shared" si="54"/>
        <v/>
      </c>
      <c r="T54" s="315">
        <f t="shared" si="2"/>
        <v>0</v>
      </c>
      <c r="U54" s="562"/>
      <c r="AH54" s="305"/>
      <c r="AI54" s="305"/>
      <c r="AJ54" s="305"/>
      <c r="AO54" s="304">
        <v>2</v>
      </c>
      <c r="AP54" s="304">
        <v>2</v>
      </c>
      <c r="AQ54" s="304">
        <v>1</v>
      </c>
      <c r="AR54" s="306">
        <f ca="1">IF($AQ54=1,IF(INDIRECT(ADDRESS(($AO54-1)*3+$AP54+5,$AQ54+7))="",0,INDIRECT(ADDRESS(($AO54-1)*3+$AP54+5,$AQ54+7))),IF(INDIRECT(ADDRESS(($AO54-1)*3+$AP54+5,$AQ54+7))="",0,IF(COUNTIF(INDIRECT(ADDRESS(($AO54-1)*36+($AP54-1)*12+6,COLUMN())):INDIRECT(ADDRESS(($AO54-1)*36+($AP54-1)*12+$AQ54+4,COLUMN())),INDIRECT(ADDRESS(($AO54-1)*3+$AP54+5,$AQ54+7)))&gt;=1,0,INDIRECT(ADDRESS(($AO54-1)*3+$AP54+5,$AQ54+7)))))</f>
        <v>0</v>
      </c>
      <c r="AS54" s="304">
        <f ca="1">COUNTIF(INDIRECT("H"&amp;(ROW()+12*(($AO54-1)*3+$AP54)-ROW())/12+5):INDIRECT("S"&amp;(ROW()+12*(($AO54-1)*3+$AP54)-ROW())/12+5),AR54)</f>
        <v>0</v>
      </c>
      <c r="AT54" s="306"/>
      <c r="AV54" s="304">
        <f ca="1">IF(AND(AR54&gt;0,AS54&gt;0),COUNTIF(AV$6:AV53,"&gt;0")+1,0)</f>
        <v>0</v>
      </c>
      <c r="BF54" s="304">
        <v>1</v>
      </c>
      <c r="BH54" s="310">
        <f t="shared" ref="BH54:BS54" si="55">SUM(H54:H55)</f>
        <v>0</v>
      </c>
      <c r="BI54" s="310">
        <f t="shared" si="55"/>
        <v>0</v>
      </c>
      <c r="BJ54" s="310">
        <f t="shared" si="55"/>
        <v>0</v>
      </c>
      <c r="BK54" s="310">
        <f t="shared" si="55"/>
        <v>0</v>
      </c>
      <c r="BL54" s="310">
        <f t="shared" si="55"/>
        <v>0</v>
      </c>
      <c r="BM54" s="310">
        <f t="shared" si="55"/>
        <v>0</v>
      </c>
      <c r="BN54" s="310">
        <f t="shared" si="55"/>
        <v>0</v>
      </c>
      <c r="BO54" s="310">
        <f t="shared" si="55"/>
        <v>0</v>
      </c>
      <c r="BP54" s="310">
        <f t="shared" si="55"/>
        <v>0</v>
      </c>
      <c r="BQ54" s="310">
        <f t="shared" si="55"/>
        <v>0</v>
      </c>
      <c r="BR54" s="310">
        <f t="shared" si="55"/>
        <v>0</v>
      </c>
      <c r="BS54" s="310">
        <f t="shared" si="55"/>
        <v>0</v>
      </c>
      <c r="BU54" s="310">
        <f t="shared" ref="BU54:CF54" si="56">SUM(U54:U55)</f>
        <v>0</v>
      </c>
      <c r="BV54" s="310">
        <f t="shared" si="56"/>
        <v>0</v>
      </c>
      <c r="BW54" s="310">
        <f t="shared" si="56"/>
        <v>0</v>
      </c>
      <c r="BX54" s="310">
        <f t="shared" si="56"/>
        <v>0</v>
      </c>
      <c r="BY54" s="310">
        <f t="shared" si="56"/>
        <v>0</v>
      </c>
      <c r="BZ54" s="310">
        <f t="shared" si="56"/>
        <v>0</v>
      </c>
      <c r="CA54" s="310">
        <f t="shared" si="56"/>
        <v>0</v>
      </c>
      <c r="CB54" s="310">
        <f t="shared" si="56"/>
        <v>0</v>
      </c>
      <c r="CC54" s="310">
        <f t="shared" si="56"/>
        <v>0</v>
      </c>
      <c r="CD54" s="310">
        <f t="shared" si="56"/>
        <v>0</v>
      </c>
      <c r="CE54" s="310">
        <f t="shared" si="56"/>
        <v>0</v>
      </c>
      <c r="CF54" s="310">
        <f t="shared" si="56"/>
        <v>0</v>
      </c>
    </row>
    <row r="55" spans="1:84" x14ac:dyDescent="0.15">
      <c r="A55" s="533"/>
      <c r="B55" s="536"/>
      <c r="C55" s="536"/>
      <c r="D55" s="536"/>
      <c r="E55" s="541"/>
      <c r="F55" s="536"/>
      <c r="G55" s="314" t="s">
        <v>347</v>
      </c>
      <c r="H55" s="313"/>
      <c r="I55" s="344" t="str">
        <f t="shared" si="54"/>
        <v/>
      </c>
      <c r="J55" s="344" t="str">
        <f t="shared" si="54"/>
        <v/>
      </c>
      <c r="K55" s="344" t="str">
        <f t="shared" si="54"/>
        <v/>
      </c>
      <c r="L55" s="344" t="str">
        <f t="shared" si="54"/>
        <v/>
      </c>
      <c r="M55" s="344" t="str">
        <f t="shared" si="54"/>
        <v/>
      </c>
      <c r="N55" s="344" t="str">
        <f t="shared" si="54"/>
        <v/>
      </c>
      <c r="O55" s="344" t="str">
        <f t="shared" si="54"/>
        <v/>
      </c>
      <c r="P55" s="344" t="str">
        <f t="shared" si="54"/>
        <v/>
      </c>
      <c r="Q55" s="344" t="str">
        <f t="shared" si="54"/>
        <v/>
      </c>
      <c r="R55" s="344" t="str">
        <f t="shared" si="54"/>
        <v/>
      </c>
      <c r="S55" s="344" t="str">
        <f t="shared" si="54"/>
        <v/>
      </c>
      <c r="T55" s="311">
        <f t="shared" si="2"/>
        <v>0</v>
      </c>
      <c r="U55" s="563"/>
      <c r="AH55" s="305"/>
      <c r="AI55" s="305"/>
      <c r="AJ55" s="305"/>
      <c r="AO55" s="304">
        <v>2</v>
      </c>
      <c r="AP55" s="304">
        <v>2</v>
      </c>
      <c r="AQ55" s="304">
        <v>2</v>
      </c>
      <c r="AR55" s="306">
        <f ca="1">IF($AQ55=1,IF(INDIRECT(ADDRESS(($AO55-1)*3+$AP55+5,$AQ55+7))="",0,INDIRECT(ADDRESS(($AO55-1)*3+$AP55+5,$AQ55+7))),IF(INDIRECT(ADDRESS(($AO55-1)*3+$AP55+5,$AQ55+7))="",0,IF(COUNTIF(INDIRECT(ADDRESS(($AO55-1)*36+($AP55-1)*12+6,COLUMN())):INDIRECT(ADDRESS(($AO55-1)*36+($AP55-1)*12+$AQ55+4,COLUMN())),INDIRECT(ADDRESS(($AO55-1)*3+$AP55+5,$AQ55+7)))&gt;=1,0,INDIRECT(ADDRESS(($AO55-1)*3+$AP55+5,$AQ55+7)))))</f>
        <v>0</v>
      </c>
      <c r="AS55" s="304">
        <f ca="1">COUNTIF(INDIRECT("H"&amp;(ROW()+12*(($AO55-1)*3+$AP55)-ROW())/12+5):INDIRECT("S"&amp;(ROW()+12*(($AO55-1)*3+$AP55)-ROW())/12+5),AR55)</f>
        <v>0</v>
      </c>
      <c r="AT55" s="306"/>
      <c r="AV55" s="304">
        <f ca="1">IF(AND(AR55&gt;0,AS55&gt;0),COUNTIF(AV$6:AV54,"&gt;0")+1,0)</f>
        <v>0</v>
      </c>
      <c r="BF55" s="304">
        <v>2</v>
      </c>
      <c r="BG55" s="304" t="s">
        <v>346</v>
      </c>
      <c r="BH55" s="310">
        <f t="shared" ref="BH55:BS55" si="57">IF(BH54+BU54&gt;40000,1,0)</f>
        <v>0</v>
      </c>
      <c r="BI55" s="310">
        <f t="shared" si="57"/>
        <v>0</v>
      </c>
      <c r="BJ55" s="310">
        <f t="shared" si="57"/>
        <v>0</v>
      </c>
      <c r="BK55" s="310">
        <f t="shared" si="57"/>
        <v>0</v>
      </c>
      <c r="BL55" s="310">
        <f t="shared" si="57"/>
        <v>0</v>
      </c>
      <c r="BM55" s="310">
        <f t="shared" si="57"/>
        <v>0</v>
      </c>
      <c r="BN55" s="310">
        <f t="shared" si="57"/>
        <v>0</v>
      </c>
      <c r="BO55" s="310">
        <f t="shared" si="57"/>
        <v>0</v>
      </c>
      <c r="BP55" s="310">
        <f t="shared" si="57"/>
        <v>0</v>
      </c>
      <c r="BQ55" s="310">
        <f t="shared" si="57"/>
        <v>0</v>
      </c>
      <c r="BR55" s="310">
        <f t="shared" si="57"/>
        <v>0</v>
      </c>
      <c r="BS55" s="310">
        <f t="shared" si="57"/>
        <v>0</v>
      </c>
    </row>
    <row r="56" spans="1:84" x14ac:dyDescent="0.15">
      <c r="A56" s="534"/>
      <c r="B56" s="537"/>
      <c r="C56" s="537"/>
      <c r="D56" s="537"/>
      <c r="E56" s="542"/>
      <c r="F56" s="537"/>
      <c r="G56" s="353" t="s">
        <v>448</v>
      </c>
      <c r="H56" s="309"/>
      <c r="I56" s="347"/>
      <c r="J56" s="347"/>
      <c r="K56" s="347"/>
      <c r="L56" s="347"/>
      <c r="M56" s="347"/>
      <c r="N56" s="347"/>
      <c r="O56" s="347"/>
      <c r="P56" s="347"/>
      <c r="Q56" s="347"/>
      <c r="R56" s="347"/>
      <c r="S56" s="347"/>
      <c r="T56" s="307">
        <f t="shared" si="2"/>
        <v>0</v>
      </c>
      <c r="U56" s="564"/>
      <c r="AH56" s="305"/>
      <c r="AI56" s="305"/>
      <c r="AJ56" s="305"/>
      <c r="AO56" s="304">
        <v>2</v>
      </c>
      <c r="AP56" s="304">
        <v>2</v>
      </c>
      <c r="AQ56" s="304">
        <v>3</v>
      </c>
      <c r="AR56" s="306">
        <f ca="1">IF($AQ56=1,IF(INDIRECT(ADDRESS(($AO56-1)*3+$AP56+5,$AQ56+7))="",0,INDIRECT(ADDRESS(($AO56-1)*3+$AP56+5,$AQ56+7))),IF(INDIRECT(ADDRESS(($AO56-1)*3+$AP56+5,$AQ56+7))="",0,IF(COUNTIF(INDIRECT(ADDRESS(($AO56-1)*36+($AP56-1)*12+6,COLUMN())):INDIRECT(ADDRESS(($AO56-1)*36+($AP56-1)*12+$AQ56+4,COLUMN())),INDIRECT(ADDRESS(($AO56-1)*3+$AP56+5,$AQ56+7)))&gt;=1,0,INDIRECT(ADDRESS(($AO56-1)*3+$AP56+5,$AQ56+7)))))</f>
        <v>0</v>
      </c>
      <c r="AS56" s="304">
        <f ca="1">COUNTIF(INDIRECT("H"&amp;(ROW()+12*(($AO56-1)*3+$AP56)-ROW())/12+5):INDIRECT("S"&amp;(ROW()+12*(($AO56-1)*3+$AP56)-ROW())/12+5),AR56)</f>
        <v>0</v>
      </c>
      <c r="AT56" s="306"/>
      <c r="AV56" s="304">
        <f ca="1">IF(AND(AR56&gt;0,AS56&gt;0),COUNTIF(AV$6:AV55,"&gt;0")+1,0)</f>
        <v>0</v>
      </c>
      <c r="BF56" s="304">
        <v>3</v>
      </c>
      <c r="BH56" s="310"/>
      <c r="BI56" s="310"/>
      <c r="BJ56" s="310"/>
      <c r="BK56" s="310"/>
      <c r="BL56" s="310"/>
      <c r="BM56" s="310"/>
      <c r="BN56" s="310"/>
      <c r="BO56" s="310"/>
      <c r="BP56" s="310"/>
      <c r="BQ56" s="310"/>
      <c r="BR56" s="310"/>
      <c r="BS56" s="310"/>
    </row>
    <row r="57" spans="1:84" x14ac:dyDescent="0.15">
      <c r="A57" s="532">
        <v>18</v>
      </c>
      <c r="B57" s="565"/>
      <c r="C57" s="539"/>
      <c r="D57" s="539"/>
      <c r="E57" s="540"/>
      <c r="F57" s="539"/>
      <c r="G57" s="318" t="s">
        <v>348</v>
      </c>
      <c r="H57" s="317"/>
      <c r="I57" s="343" t="str">
        <f t="shared" si="54"/>
        <v/>
      </c>
      <c r="J57" s="343" t="str">
        <f t="shared" si="54"/>
        <v/>
      </c>
      <c r="K57" s="343" t="str">
        <f t="shared" si="54"/>
        <v/>
      </c>
      <c r="L57" s="343" t="str">
        <f t="shared" si="54"/>
        <v/>
      </c>
      <c r="M57" s="343" t="str">
        <f t="shared" si="54"/>
        <v/>
      </c>
      <c r="N57" s="343" t="str">
        <f t="shared" si="54"/>
        <v/>
      </c>
      <c r="O57" s="343" t="str">
        <f t="shared" si="54"/>
        <v/>
      </c>
      <c r="P57" s="343" t="str">
        <f t="shared" si="54"/>
        <v/>
      </c>
      <c r="Q57" s="343" t="str">
        <f t="shared" si="54"/>
        <v/>
      </c>
      <c r="R57" s="343" t="str">
        <f t="shared" si="54"/>
        <v/>
      </c>
      <c r="S57" s="343" t="str">
        <f t="shared" si="54"/>
        <v/>
      </c>
      <c r="T57" s="315">
        <f t="shared" si="2"/>
        <v>0</v>
      </c>
      <c r="U57" s="562"/>
      <c r="AH57" s="305"/>
      <c r="AI57" s="305"/>
      <c r="AJ57" s="305"/>
      <c r="AO57" s="304">
        <v>2</v>
      </c>
      <c r="AP57" s="304">
        <v>2</v>
      </c>
      <c r="AQ57" s="304">
        <v>4</v>
      </c>
      <c r="AR57" s="306">
        <f ca="1">IF($AQ57=1,IF(INDIRECT(ADDRESS(($AO57-1)*3+$AP57+5,$AQ57+7))="",0,INDIRECT(ADDRESS(($AO57-1)*3+$AP57+5,$AQ57+7))),IF(INDIRECT(ADDRESS(($AO57-1)*3+$AP57+5,$AQ57+7))="",0,IF(COUNTIF(INDIRECT(ADDRESS(($AO57-1)*36+($AP57-1)*12+6,COLUMN())):INDIRECT(ADDRESS(($AO57-1)*36+($AP57-1)*12+$AQ57+4,COLUMN())),INDIRECT(ADDRESS(($AO57-1)*3+$AP57+5,$AQ57+7)))&gt;=1,0,INDIRECT(ADDRESS(($AO57-1)*3+$AP57+5,$AQ57+7)))))</f>
        <v>0</v>
      </c>
      <c r="AS57" s="304">
        <f ca="1">COUNTIF(INDIRECT("H"&amp;(ROW()+12*(($AO57-1)*3+$AP57)-ROW())/12+5):INDIRECT("S"&amp;(ROW()+12*(($AO57-1)*3+$AP57)-ROW())/12+5),AR57)</f>
        <v>0</v>
      </c>
      <c r="AT57" s="306"/>
      <c r="AV57" s="304">
        <f ca="1">IF(AND(AR57&gt;0,AS57&gt;0),COUNTIF(AV$6:AV56,"&gt;0")+1,0)</f>
        <v>0</v>
      </c>
      <c r="BF57" s="304">
        <v>1</v>
      </c>
      <c r="BH57" s="310">
        <f t="shared" ref="BH57:BS57" si="58">SUM(H57:H58)</f>
        <v>0</v>
      </c>
      <c r="BI57" s="310">
        <f t="shared" si="58"/>
        <v>0</v>
      </c>
      <c r="BJ57" s="310">
        <f t="shared" si="58"/>
        <v>0</v>
      </c>
      <c r="BK57" s="310">
        <f t="shared" si="58"/>
        <v>0</v>
      </c>
      <c r="BL57" s="310">
        <f t="shared" si="58"/>
        <v>0</v>
      </c>
      <c r="BM57" s="310">
        <f t="shared" si="58"/>
        <v>0</v>
      </c>
      <c r="BN57" s="310">
        <f t="shared" si="58"/>
        <v>0</v>
      </c>
      <c r="BO57" s="310">
        <f t="shared" si="58"/>
        <v>0</v>
      </c>
      <c r="BP57" s="310">
        <f t="shared" si="58"/>
        <v>0</v>
      </c>
      <c r="BQ57" s="310">
        <f t="shared" si="58"/>
        <v>0</v>
      </c>
      <c r="BR57" s="310">
        <f t="shared" si="58"/>
        <v>0</v>
      </c>
      <c r="BS57" s="310">
        <f t="shared" si="58"/>
        <v>0</v>
      </c>
      <c r="BU57" s="310">
        <f t="shared" ref="BU57:CF57" si="59">SUM(U57:U58)</f>
        <v>0</v>
      </c>
      <c r="BV57" s="310">
        <f t="shared" si="59"/>
        <v>0</v>
      </c>
      <c r="BW57" s="310">
        <f t="shared" si="59"/>
        <v>0</v>
      </c>
      <c r="BX57" s="310">
        <f t="shared" si="59"/>
        <v>0</v>
      </c>
      <c r="BY57" s="310">
        <f t="shared" si="59"/>
        <v>0</v>
      </c>
      <c r="BZ57" s="310">
        <f t="shared" si="59"/>
        <v>0</v>
      </c>
      <c r="CA57" s="310">
        <f t="shared" si="59"/>
        <v>0</v>
      </c>
      <c r="CB57" s="310">
        <f t="shared" si="59"/>
        <v>0</v>
      </c>
      <c r="CC57" s="310">
        <f t="shared" si="59"/>
        <v>0</v>
      </c>
      <c r="CD57" s="310">
        <f t="shared" si="59"/>
        <v>0</v>
      </c>
      <c r="CE57" s="310">
        <f t="shared" si="59"/>
        <v>0</v>
      </c>
      <c r="CF57" s="310">
        <f t="shared" si="59"/>
        <v>0</v>
      </c>
    </row>
    <row r="58" spans="1:84" x14ac:dyDescent="0.15">
      <c r="A58" s="533"/>
      <c r="B58" s="536"/>
      <c r="C58" s="536"/>
      <c r="D58" s="536"/>
      <c r="E58" s="541"/>
      <c r="F58" s="536"/>
      <c r="G58" s="314" t="s">
        <v>347</v>
      </c>
      <c r="H58" s="313"/>
      <c r="I58" s="344" t="str">
        <f t="shared" si="54"/>
        <v/>
      </c>
      <c r="J58" s="344" t="str">
        <f t="shared" si="54"/>
        <v/>
      </c>
      <c r="K58" s="344" t="str">
        <f t="shared" si="54"/>
        <v/>
      </c>
      <c r="L58" s="344" t="str">
        <f t="shared" si="54"/>
        <v/>
      </c>
      <c r="M58" s="344" t="str">
        <f t="shared" si="54"/>
        <v/>
      </c>
      <c r="N58" s="344" t="str">
        <f t="shared" si="54"/>
        <v/>
      </c>
      <c r="O58" s="344" t="str">
        <f t="shared" si="54"/>
        <v/>
      </c>
      <c r="P58" s="344" t="str">
        <f t="shared" si="54"/>
        <v/>
      </c>
      <c r="Q58" s="344" t="str">
        <f t="shared" si="54"/>
        <v/>
      </c>
      <c r="R58" s="344" t="str">
        <f t="shared" si="54"/>
        <v/>
      </c>
      <c r="S58" s="344" t="str">
        <f t="shared" si="54"/>
        <v/>
      </c>
      <c r="T58" s="311">
        <f t="shared" si="2"/>
        <v>0</v>
      </c>
      <c r="U58" s="563"/>
      <c r="AH58" s="305"/>
      <c r="AI58" s="305"/>
      <c r="AJ58" s="305"/>
      <c r="AO58" s="304">
        <v>2</v>
      </c>
      <c r="AP58" s="304">
        <v>2</v>
      </c>
      <c r="AQ58" s="304">
        <v>5</v>
      </c>
      <c r="AR58" s="306">
        <f ca="1">IF($AQ58=1,IF(INDIRECT(ADDRESS(($AO58-1)*3+$AP58+5,$AQ58+7))="",0,INDIRECT(ADDRESS(($AO58-1)*3+$AP58+5,$AQ58+7))),IF(INDIRECT(ADDRESS(($AO58-1)*3+$AP58+5,$AQ58+7))="",0,IF(COUNTIF(INDIRECT(ADDRESS(($AO58-1)*36+($AP58-1)*12+6,COLUMN())):INDIRECT(ADDRESS(($AO58-1)*36+($AP58-1)*12+$AQ58+4,COLUMN())),INDIRECT(ADDRESS(($AO58-1)*3+$AP58+5,$AQ58+7)))&gt;=1,0,INDIRECT(ADDRESS(($AO58-1)*3+$AP58+5,$AQ58+7)))))</f>
        <v>0</v>
      </c>
      <c r="AS58" s="304">
        <f ca="1">COUNTIF(INDIRECT("H"&amp;(ROW()+12*(($AO58-1)*3+$AP58)-ROW())/12+5):INDIRECT("S"&amp;(ROW()+12*(($AO58-1)*3+$AP58)-ROW())/12+5),AR58)</f>
        <v>0</v>
      </c>
      <c r="AT58" s="306"/>
      <c r="AV58" s="304">
        <f ca="1">IF(AND(AR58&gt;0,AS58&gt;0),COUNTIF(AV$6:AV57,"&gt;0")+1,0)</f>
        <v>0</v>
      </c>
      <c r="BF58" s="304">
        <v>2</v>
      </c>
      <c r="BG58" s="304" t="s">
        <v>346</v>
      </c>
      <c r="BH58" s="310">
        <f t="shared" ref="BH58:BS58" si="60">IF(BH57+BU57&gt;40000,1,0)</f>
        <v>0</v>
      </c>
      <c r="BI58" s="310">
        <f t="shared" si="60"/>
        <v>0</v>
      </c>
      <c r="BJ58" s="310">
        <f t="shared" si="60"/>
        <v>0</v>
      </c>
      <c r="BK58" s="310">
        <f t="shared" si="60"/>
        <v>0</v>
      </c>
      <c r="BL58" s="310">
        <f t="shared" si="60"/>
        <v>0</v>
      </c>
      <c r="BM58" s="310">
        <f t="shared" si="60"/>
        <v>0</v>
      </c>
      <c r="BN58" s="310">
        <f t="shared" si="60"/>
        <v>0</v>
      </c>
      <c r="BO58" s="310">
        <f t="shared" si="60"/>
        <v>0</v>
      </c>
      <c r="BP58" s="310">
        <f t="shared" si="60"/>
        <v>0</v>
      </c>
      <c r="BQ58" s="310">
        <f t="shared" si="60"/>
        <v>0</v>
      </c>
      <c r="BR58" s="310">
        <f t="shared" si="60"/>
        <v>0</v>
      </c>
      <c r="BS58" s="310">
        <f t="shared" si="60"/>
        <v>0</v>
      </c>
    </row>
    <row r="59" spans="1:84" x14ac:dyDescent="0.15">
      <c r="A59" s="534"/>
      <c r="B59" s="537"/>
      <c r="C59" s="537"/>
      <c r="D59" s="537"/>
      <c r="E59" s="542"/>
      <c r="F59" s="537"/>
      <c r="G59" s="353" t="s">
        <v>448</v>
      </c>
      <c r="H59" s="309"/>
      <c r="I59" s="347"/>
      <c r="J59" s="347"/>
      <c r="K59" s="347"/>
      <c r="L59" s="347"/>
      <c r="M59" s="347"/>
      <c r="N59" s="347"/>
      <c r="O59" s="347"/>
      <c r="P59" s="347"/>
      <c r="Q59" s="347"/>
      <c r="R59" s="347"/>
      <c r="S59" s="347"/>
      <c r="T59" s="307">
        <f t="shared" si="2"/>
        <v>0</v>
      </c>
      <c r="U59" s="564"/>
      <c r="AH59" s="305"/>
      <c r="AI59" s="305"/>
      <c r="AJ59" s="305"/>
      <c r="AO59" s="304">
        <v>2</v>
      </c>
      <c r="AP59" s="304">
        <v>2</v>
      </c>
      <c r="AQ59" s="304">
        <v>6</v>
      </c>
      <c r="AR59" s="306">
        <f ca="1">IF($AQ59=1,IF(INDIRECT(ADDRESS(($AO59-1)*3+$AP59+5,$AQ59+7))="",0,INDIRECT(ADDRESS(($AO59-1)*3+$AP59+5,$AQ59+7))),IF(INDIRECT(ADDRESS(($AO59-1)*3+$AP59+5,$AQ59+7))="",0,IF(COUNTIF(INDIRECT(ADDRESS(($AO59-1)*36+($AP59-1)*12+6,COLUMN())):INDIRECT(ADDRESS(($AO59-1)*36+($AP59-1)*12+$AQ59+4,COLUMN())),INDIRECT(ADDRESS(($AO59-1)*3+$AP59+5,$AQ59+7)))&gt;=1,0,INDIRECT(ADDRESS(($AO59-1)*3+$AP59+5,$AQ59+7)))))</f>
        <v>0</v>
      </c>
      <c r="AS59" s="304">
        <f ca="1">COUNTIF(INDIRECT("H"&amp;(ROW()+12*(($AO59-1)*3+$AP59)-ROW())/12+5):INDIRECT("S"&amp;(ROW()+12*(($AO59-1)*3+$AP59)-ROW())/12+5),AR59)</f>
        <v>0</v>
      </c>
      <c r="AT59" s="306"/>
      <c r="AV59" s="304">
        <f ca="1">IF(AND(AR59&gt;0,AS59&gt;0),COUNTIF(AV$6:AV58,"&gt;0")+1,0)</f>
        <v>0</v>
      </c>
      <c r="BF59" s="304">
        <v>3</v>
      </c>
      <c r="BH59" s="310"/>
      <c r="BI59" s="310"/>
      <c r="BJ59" s="310"/>
      <c r="BK59" s="310"/>
      <c r="BL59" s="310"/>
      <c r="BM59" s="310"/>
      <c r="BN59" s="310"/>
      <c r="BO59" s="310"/>
      <c r="BP59" s="310"/>
      <c r="BQ59" s="310"/>
      <c r="BR59" s="310"/>
      <c r="BS59" s="310"/>
    </row>
    <row r="60" spans="1:84" x14ac:dyDescent="0.15">
      <c r="A60" s="532">
        <v>19</v>
      </c>
      <c r="B60" s="565"/>
      <c r="C60" s="539"/>
      <c r="D60" s="539"/>
      <c r="E60" s="540"/>
      <c r="F60" s="539"/>
      <c r="G60" s="318" t="s">
        <v>348</v>
      </c>
      <c r="H60" s="317"/>
      <c r="I60" s="343" t="str">
        <f t="shared" si="54"/>
        <v/>
      </c>
      <c r="J60" s="343" t="str">
        <f t="shared" si="54"/>
        <v/>
      </c>
      <c r="K60" s="343" t="str">
        <f t="shared" si="54"/>
        <v/>
      </c>
      <c r="L60" s="343" t="str">
        <f t="shared" si="54"/>
        <v/>
      </c>
      <c r="M60" s="343" t="str">
        <f t="shared" si="54"/>
        <v/>
      </c>
      <c r="N60" s="343" t="str">
        <f t="shared" si="54"/>
        <v/>
      </c>
      <c r="O60" s="343" t="str">
        <f t="shared" si="54"/>
        <v/>
      </c>
      <c r="P60" s="343" t="str">
        <f t="shared" si="54"/>
        <v/>
      </c>
      <c r="Q60" s="343" t="str">
        <f t="shared" si="54"/>
        <v/>
      </c>
      <c r="R60" s="343" t="str">
        <f t="shared" si="54"/>
        <v/>
      </c>
      <c r="S60" s="343" t="str">
        <f t="shared" si="54"/>
        <v/>
      </c>
      <c r="T60" s="315">
        <f t="shared" si="2"/>
        <v>0</v>
      </c>
      <c r="U60" s="562"/>
      <c r="AH60" s="305"/>
      <c r="AI60" s="305"/>
      <c r="AJ60" s="305"/>
      <c r="AO60" s="304">
        <v>2</v>
      </c>
      <c r="AP60" s="304">
        <v>2</v>
      </c>
      <c r="AQ60" s="304">
        <v>7</v>
      </c>
      <c r="AR60" s="306">
        <f ca="1">IF($AQ60=1,IF(INDIRECT(ADDRESS(($AO60-1)*3+$AP60+5,$AQ60+7))="",0,INDIRECT(ADDRESS(($AO60-1)*3+$AP60+5,$AQ60+7))),IF(INDIRECT(ADDRESS(($AO60-1)*3+$AP60+5,$AQ60+7))="",0,IF(COUNTIF(INDIRECT(ADDRESS(($AO60-1)*36+($AP60-1)*12+6,COLUMN())):INDIRECT(ADDRESS(($AO60-1)*36+($AP60-1)*12+$AQ60+4,COLUMN())),INDIRECT(ADDRESS(($AO60-1)*3+$AP60+5,$AQ60+7)))&gt;=1,0,INDIRECT(ADDRESS(($AO60-1)*3+$AP60+5,$AQ60+7)))))</f>
        <v>0</v>
      </c>
      <c r="AS60" s="304">
        <f ca="1">COUNTIF(INDIRECT("H"&amp;(ROW()+12*(($AO60-1)*3+$AP60)-ROW())/12+5):INDIRECT("S"&amp;(ROW()+12*(($AO60-1)*3+$AP60)-ROW())/12+5),AR60)</f>
        <v>0</v>
      </c>
      <c r="AT60" s="306"/>
      <c r="AV60" s="304">
        <f ca="1">IF(AND(AR60&gt;0,AS60&gt;0),COUNTIF(AV$6:AV59,"&gt;0")+1,0)</f>
        <v>0</v>
      </c>
      <c r="BF60" s="304">
        <v>1</v>
      </c>
      <c r="BH60" s="310">
        <f t="shared" ref="BH60:BS60" si="61">SUM(H60:H61)</f>
        <v>0</v>
      </c>
      <c r="BI60" s="310">
        <f t="shared" si="61"/>
        <v>0</v>
      </c>
      <c r="BJ60" s="310">
        <f t="shared" si="61"/>
        <v>0</v>
      </c>
      <c r="BK60" s="310">
        <f t="shared" si="61"/>
        <v>0</v>
      </c>
      <c r="BL60" s="310">
        <f t="shared" si="61"/>
        <v>0</v>
      </c>
      <c r="BM60" s="310">
        <f t="shared" si="61"/>
        <v>0</v>
      </c>
      <c r="BN60" s="310">
        <f t="shared" si="61"/>
        <v>0</v>
      </c>
      <c r="BO60" s="310">
        <f t="shared" si="61"/>
        <v>0</v>
      </c>
      <c r="BP60" s="310">
        <f t="shared" si="61"/>
        <v>0</v>
      </c>
      <c r="BQ60" s="310">
        <f t="shared" si="61"/>
        <v>0</v>
      </c>
      <c r="BR60" s="310">
        <f t="shared" si="61"/>
        <v>0</v>
      </c>
      <c r="BS60" s="310">
        <f t="shared" si="61"/>
        <v>0</v>
      </c>
      <c r="BU60" s="310">
        <f t="shared" ref="BU60:CF60" si="62">SUM(U60:U61)</f>
        <v>0</v>
      </c>
      <c r="BV60" s="310">
        <f t="shared" si="62"/>
        <v>0</v>
      </c>
      <c r="BW60" s="310">
        <f t="shared" si="62"/>
        <v>0</v>
      </c>
      <c r="BX60" s="310">
        <f t="shared" si="62"/>
        <v>0</v>
      </c>
      <c r="BY60" s="310">
        <f t="shared" si="62"/>
        <v>0</v>
      </c>
      <c r="BZ60" s="310">
        <f t="shared" si="62"/>
        <v>0</v>
      </c>
      <c r="CA60" s="310">
        <f t="shared" si="62"/>
        <v>0</v>
      </c>
      <c r="CB60" s="310">
        <f t="shared" si="62"/>
        <v>0</v>
      </c>
      <c r="CC60" s="310">
        <f t="shared" si="62"/>
        <v>0</v>
      </c>
      <c r="CD60" s="310">
        <f t="shared" si="62"/>
        <v>0</v>
      </c>
      <c r="CE60" s="310">
        <f t="shared" si="62"/>
        <v>0</v>
      </c>
      <c r="CF60" s="310">
        <f t="shared" si="62"/>
        <v>0</v>
      </c>
    </row>
    <row r="61" spans="1:84" x14ac:dyDescent="0.15">
      <c r="A61" s="533"/>
      <c r="B61" s="536"/>
      <c r="C61" s="536"/>
      <c r="D61" s="536"/>
      <c r="E61" s="541"/>
      <c r="F61" s="536"/>
      <c r="G61" s="314" t="s">
        <v>347</v>
      </c>
      <c r="H61" s="313"/>
      <c r="I61" s="344" t="str">
        <f t="shared" si="54"/>
        <v/>
      </c>
      <c r="J61" s="344" t="str">
        <f t="shared" si="54"/>
        <v/>
      </c>
      <c r="K61" s="344" t="str">
        <f t="shared" si="54"/>
        <v/>
      </c>
      <c r="L61" s="344" t="str">
        <f t="shared" si="54"/>
        <v/>
      </c>
      <c r="M61" s="344" t="str">
        <f t="shared" si="54"/>
        <v/>
      </c>
      <c r="N61" s="344" t="str">
        <f t="shared" si="54"/>
        <v/>
      </c>
      <c r="O61" s="344" t="str">
        <f t="shared" si="54"/>
        <v/>
      </c>
      <c r="P61" s="344" t="str">
        <f t="shared" si="54"/>
        <v/>
      </c>
      <c r="Q61" s="344" t="str">
        <f t="shared" si="54"/>
        <v/>
      </c>
      <c r="R61" s="344" t="str">
        <f t="shared" si="54"/>
        <v/>
      </c>
      <c r="S61" s="344" t="str">
        <f t="shared" si="54"/>
        <v/>
      </c>
      <c r="T61" s="311">
        <f t="shared" si="2"/>
        <v>0</v>
      </c>
      <c r="U61" s="563"/>
      <c r="AH61" s="305"/>
      <c r="AI61" s="305"/>
      <c r="AJ61" s="305"/>
      <c r="AO61" s="304">
        <v>2</v>
      </c>
      <c r="AP61" s="304">
        <v>2</v>
      </c>
      <c r="AQ61" s="304">
        <v>8</v>
      </c>
      <c r="AR61" s="306">
        <f ca="1">IF($AQ61=1,IF(INDIRECT(ADDRESS(($AO61-1)*3+$AP61+5,$AQ61+7))="",0,INDIRECT(ADDRESS(($AO61-1)*3+$AP61+5,$AQ61+7))),IF(INDIRECT(ADDRESS(($AO61-1)*3+$AP61+5,$AQ61+7))="",0,IF(COUNTIF(INDIRECT(ADDRESS(($AO61-1)*36+($AP61-1)*12+6,COLUMN())):INDIRECT(ADDRESS(($AO61-1)*36+($AP61-1)*12+$AQ61+4,COLUMN())),INDIRECT(ADDRESS(($AO61-1)*3+$AP61+5,$AQ61+7)))&gt;=1,0,INDIRECT(ADDRESS(($AO61-1)*3+$AP61+5,$AQ61+7)))))</f>
        <v>0</v>
      </c>
      <c r="AS61" s="304">
        <f ca="1">COUNTIF(INDIRECT("H"&amp;(ROW()+12*(($AO61-1)*3+$AP61)-ROW())/12+5):INDIRECT("S"&amp;(ROW()+12*(($AO61-1)*3+$AP61)-ROW())/12+5),AR61)</f>
        <v>0</v>
      </c>
      <c r="AT61" s="306"/>
      <c r="AV61" s="304">
        <f ca="1">IF(AND(AR61&gt;0,AS61&gt;0),COUNTIF(AV$6:AV60,"&gt;0")+1,0)</f>
        <v>0</v>
      </c>
      <c r="BF61" s="304">
        <v>2</v>
      </c>
      <c r="BG61" s="304" t="s">
        <v>346</v>
      </c>
      <c r="BH61" s="310">
        <f t="shared" ref="BH61:BS61" si="63">IF(BH60+BU60&gt;40000,1,0)</f>
        <v>0</v>
      </c>
      <c r="BI61" s="310">
        <f t="shared" si="63"/>
        <v>0</v>
      </c>
      <c r="BJ61" s="310">
        <f t="shared" si="63"/>
        <v>0</v>
      </c>
      <c r="BK61" s="310">
        <f t="shared" si="63"/>
        <v>0</v>
      </c>
      <c r="BL61" s="310">
        <f t="shared" si="63"/>
        <v>0</v>
      </c>
      <c r="BM61" s="310">
        <f t="shared" si="63"/>
        <v>0</v>
      </c>
      <c r="BN61" s="310">
        <f t="shared" si="63"/>
        <v>0</v>
      </c>
      <c r="BO61" s="310">
        <f t="shared" si="63"/>
        <v>0</v>
      </c>
      <c r="BP61" s="310">
        <f t="shared" si="63"/>
        <v>0</v>
      </c>
      <c r="BQ61" s="310">
        <f t="shared" si="63"/>
        <v>0</v>
      </c>
      <c r="BR61" s="310">
        <f t="shared" si="63"/>
        <v>0</v>
      </c>
      <c r="BS61" s="310">
        <f t="shared" si="63"/>
        <v>0</v>
      </c>
    </row>
    <row r="62" spans="1:84" x14ac:dyDescent="0.15">
      <c r="A62" s="534"/>
      <c r="B62" s="537"/>
      <c r="C62" s="537"/>
      <c r="D62" s="537"/>
      <c r="E62" s="542"/>
      <c r="F62" s="537"/>
      <c r="G62" s="353" t="s">
        <v>448</v>
      </c>
      <c r="H62" s="309"/>
      <c r="I62" s="347"/>
      <c r="J62" s="347"/>
      <c r="K62" s="347"/>
      <c r="L62" s="347"/>
      <c r="M62" s="347"/>
      <c r="N62" s="347"/>
      <c r="O62" s="347"/>
      <c r="P62" s="347"/>
      <c r="Q62" s="347"/>
      <c r="R62" s="347"/>
      <c r="S62" s="347"/>
      <c r="T62" s="307">
        <f t="shared" si="2"/>
        <v>0</v>
      </c>
      <c r="U62" s="564"/>
      <c r="AH62" s="305"/>
      <c r="AI62" s="305"/>
      <c r="AJ62" s="305"/>
      <c r="AO62" s="304">
        <v>2</v>
      </c>
      <c r="AP62" s="304">
        <v>2</v>
      </c>
      <c r="AQ62" s="304">
        <v>9</v>
      </c>
      <c r="AR62" s="306">
        <f ca="1">IF($AQ62=1,IF(INDIRECT(ADDRESS(($AO62-1)*3+$AP62+5,$AQ62+7))="",0,INDIRECT(ADDRESS(($AO62-1)*3+$AP62+5,$AQ62+7))),IF(INDIRECT(ADDRESS(($AO62-1)*3+$AP62+5,$AQ62+7))="",0,IF(COUNTIF(INDIRECT(ADDRESS(($AO62-1)*36+($AP62-1)*12+6,COLUMN())):INDIRECT(ADDRESS(($AO62-1)*36+($AP62-1)*12+$AQ62+4,COLUMN())),INDIRECT(ADDRESS(($AO62-1)*3+$AP62+5,$AQ62+7)))&gt;=1,0,INDIRECT(ADDRESS(($AO62-1)*3+$AP62+5,$AQ62+7)))))</f>
        <v>0</v>
      </c>
      <c r="AS62" s="304">
        <f ca="1">COUNTIF(INDIRECT("H"&amp;(ROW()+12*(($AO62-1)*3+$AP62)-ROW())/12+5):INDIRECT("S"&amp;(ROW()+12*(($AO62-1)*3+$AP62)-ROW())/12+5),AR62)</f>
        <v>0</v>
      </c>
      <c r="AT62" s="306"/>
      <c r="AV62" s="304">
        <f ca="1">IF(AND(AR62&gt;0,AS62&gt;0),COUNTIF(AV$6:AV61,"&gt;0")+1,0)</f>
        <v>0</v>
      </c>
      <c r="BF62" s="304">
        <v>3</v>
      </c>
      <c r="BH62" s="310"/>
      <c r="BI62" s="310"/>
      <c r="BJ62" s="310"/>
      <c r="BK62" s="310"/>
      <c r="BL62" s="310"/>
      <c r="BM62" s="310"/>
      <c r="BN62" s="310"/>
      <c r="BO62" s="310"/>
      <c r="BP62" s="310"/>
      <c r="BQ62" s="310"/>
      <c r="BR62" s="310"/>
      <c r="BS62" s="310"/>
    </row>
    <row r="63" spans="1:84" x14ac:dyDescent="0.15">
      <c r="A63" s="532">
        <v>20</v>
      </c>
      <c r="B63" s="565"/>
      <c r="C63" s="539"/>
      <c r="D63" s="539"/>
      <c r="E63" s="540"/>
      <c r="F63" s="539"/>
      <c r="G63" s="318" t="s">
        <v>348</v>
      </c>
      <c r="H63" s="317"/>
      <c r="I63" s="343" t="str">
        <f t="shared" si="54"/>
        <v/>
      </c>
      <c r="J63" s="343" t="str">
        <f t="shared" si="54"/>
        <v/>
      </c>
      <c r="K63" s="343" t="str">
        <f t="shared" si="54"/>
        <v/>
      </c>
      <c r="L63" s="343" t="str">
        <f t="shared" si="54"/>
        <v/>
      </c>
      <c r="M63" s="343" t="str">
        <f t="shared" si="54"/>
        <v/>
      </c>
      <c r="N63" s="343" t="str">
        <f t="shared" si="54"/>
        <v/>
      </c>
      <c r="O63" s="343" t="str">
        <f t="shared" si="54"/>
        <v/>
      </c>
      <c r="P63" s="343" t="str">
        <f t="shared" si="54"/>
        <v/>
      </c>
      <c r="Q63" s="343" t="str">
        <f t="shared" si="54"/>
        <v/>
      </c>
      <c r="R63" s="343" t="str">
        <f t="shared" si="54"/>
        <v/>
      </c>
      <c r="S63" s="343" t="str">
        <f t="shared" si="54"/>
        <v/>
      </c>
      <c r="T63" s="315">
        <f t="shared" si="2"/>
        <v>0</v>
      </c>
      <c r="U63" s="562"/>
      <c r="AH63" s="305"/>
      <c r="AI63" s="305"/>
      <c r="AJ63" s="305"/>
      <c r="AO63" s="304">
        <v>2</v>
      </c>
      <c r="AP63" s="304">
        <v>2</v>
      </c>
      <c r="AQ63" s="304">
        <v>10</v>
      </c>
      <c r="AR63" s="306">
        <f ca="1">IF($AQ63=1,IF(INDIRECT(ADDRESS(($AO63-1)*3+$AP63+5,$AQ63+7))="",0,INDIRECT(ADDRESS(($AO63-1)*3+$AP63+5,$AQ63+7))),IF(INDIRECT(ADDRESS(($AO63-1)*3+$AP63+5,$AQ63+7))="",0,IF(COUNTIF(INDIRECT(ADDRESS(($AO63-1)*36+($AP63-1)*12+6,COLUMN())):INDIRECT(ADDRESS(($AO63-1)*36+($AP63-1)*12+$AQ63+4,COLUMN())),INDIRECT(ADDRESS(($AO63-1)*3+$AP63+5,$AQ63+7)))&gt;=1,0,INDIRECT(ADDRESS(($AO63-1)*3+$AP63+5,$AQ63+7)))))</f>
        <v>0</v>
      </c>
      <c r="AS63" s="304">
        <f ca="1">COUNTIF(INDIRECT("H"&amp;(ROW()+12*(($AO63-1)*3+$AP63)-ROW())/12+5):INDIRECT("S"&amp;(ROW()+12*(($AO63-1)*3+$AP63)-ROW())/12+5),AR63)</f>
        <v>0</v>
      </c>
      <c r="AT63" s="306"/>
      <c r="AV63" s="304">
        <f ca="1">IF(AND(AR63&gt;0,AS63&gt;0),COUNTIF(AV$6:AV62,"&gt;0")+1,0)</f>
        <v>0</v>
      </c>
      <c r="BF63" s="304">
        <v>1</v>
      </c>
      <c r="BH63" s="310">
        <f t="shared" ref="BH63:BS63" si="64">SUM(H63:H64)</f>
        <v>0</v>
      </c>
      <c r="BI63" s="310">
        <f t="shared" si="64"/>
        <v>0</v>
      </c>
      <c r="BJ63" s="310">
        <f t="shared" si="64"/>
        <v>0</v>
      </c>
      <c r="BK63" s="310">
        <f t="shared" si="64"/>
        <v>0</v>
      </c>
      <c r="BL63" s="310">
        <f t="shared" si="64"/>
        <v>0</v>
      </c>
      <c r="BM63" s="310">
        <f t="shared" si="64"/>
        <v>0</v>
      </c>
      <c r="BN63" s="310">
        <f t="shared" si="64"/>
        <v>0</v>
      </c>
      <c r="BO63" s="310">
        <f t="shared" si="64"/>
        <v>0</v>
      </c>
      <c r="BP63" s="310">
        <f t="shared" si="64"/>
        <v>0</v>
      </c>
      <c r="BQ63" s="310">
        <f t="shared" si="64"/>
        <v>0</v>
      </c>
      <c r="BR63" s="310">
        <f t="shared" si="64"/>
        <v>0</v>
      </c>
      <c r="BS63" s="310">
        <f t="shared" si="64"/>
        <v>0</v>
      </c>
      <c r="BU63" s="310">
        <f t="shared" ref="BU63:CF63" si="65">SUM(U63:U64)</f>
        <v>0</v>
      </c>
      <c r="BV63" s="310">
        <f t="shared" si="65"/>
        <v>0</v>
      </c>
      <c r="BW63" s="310">
        <f t="shared" si="65"/>
        <v>0</v>
      </c>
      <c r="BX63" s="310">
        <f t="shared" si="65"/>
        <v>0</v>
      </c>
      <c r="BY63" s="310">
        <f t="shared" si="65"/>
        <v>0</v>
      </c>
      <c r="BZ63" s="310">
        <f t="shared" si="65"/>
        <v>0</v>
      </c>
      <c r="CA63" s="310">
        <f t="shared" si="65"/>
        <v>0</v>
      </c>
      <c r="CB63" s="310">
        <f t="shared" si="65"/>
        <v>0</v>
      </c>
      <c r="CC63" s="310">
        <f t="shared" si="65"/>
        <v>0</v>
      </c>
      <c r="CD63" s="310">
        <f t="shared" si="65"/>
        <v>0</v>
      </c>
      <c r="CE63" s="310">
        <f t="shared" si="65"/>
        <v>0</v>
      </c>
      <c r="CF63" s="310">
        <f t="shared" si="65"/>
        <v>0</v>
      </c>
    </row>
    <row r="64" spans="1:84" x14ac:dyDescent="0.15">
      <c r="A64" s="533"/>
      <c r="B64" s="536"/>
      <c r="C64" s="536"/>
      <c r="D64" s="536"/>
      <c r="E64" s="541"/>
      <c r="F64" s="536"/>
      <c r="G64" s="314" t="s">
        <v>347</v>
      </c>
      <c r="H64" s="313"/>
      <c r="I64" s="344" t="str">
        <f t="shared" si="54"/>
        <v/>
      </c>
      <c r="J64" s="344" t="str">
        <f t="shared" si="54"/>
        <v/>
      </c>
      <c r="K64" s="344" t="str">
        <f t="shared" si="54"/>
        <v/>
      </c>
      <c r="L64" s="344" t="str">
        <f t="shared" si="54"/>
        <v/>
      </c>
      <c r="M64" s="344" t="str">
        <f t="shared" si="54"/>
        <v/>
      </c>
      <c r="N64" s="344" t="str">
        <f t="shared" si="54"/>
        <v/>
      </c>
      <c r="O64" s="344" t="str">
        <f t="shared" si="54"/>
        <v/>
      </c>
      <c r="P64" s="344" t="str">
        <f t="shared" si="54"/>
        <v/>
      </c>
      <c r="Q64" s="344" t="str">
        <f t="shared" si="54"/>
        <v/>
      </c>
      <c r="R64" s="344" t="str">
        <f t="shared" si="54"/>
        <v/>
      </c>
      <c r="S64" s="344" t="str">
        <f t="shared" si="54"/>
        <v/>
      </c>
      <c r="T64" s="311">
        <f t="shared" si="2"/>
        <v>0</v>
      </c>
      <c r="U64" s="563"/>
      <c r="AH64" s="305"/>
      <c r="AI64" s="305"/>
      <c r="AJ64" s="305"/>
      <c r="AO64" s="304">
        <v>2</v>
      </c>
      <c r="AP64" s="304">
        <v>2</v>
      </c>
      <c r="AQ64" s="304">
        <v>11</v>
      </c>
      <c r="AR64" s="306">
        <f ca="1">IF($AQ64=1,IF(INDIRECT(ADDRESS(($AO64-1)*3+$AP64+5,$AQ64+7))="",0,INDIRECT(ADDRESS(($AO64-1)*3+$AP64+5,$AQ64+7))),IF(INDIRECT(ADDRESS(($AO64-1)*3+$AP64+5,$AQ64+7))="",0,IF(COUNTIF(INDIRECT(ADDRESS(($AO64-1)*36+($AP64-1)*12+6,COLUMN())):INDIRECT(ADDRESS(($AO64-1)*36+($AP64-1)*12+$AQ64+4,COLUMN())),INDIRECT(ADDRESS(($AO64-1)*3+$AP64+5,$AQ64+7)))&gt;=1,0,INDIRECT(ADDRESS(($AO64-1)*3+$AP64+5,$AQ64+7)))))</f>
        <v>0</v>
      </c>
      <c r="AS64" s="304">
        <f ca="1">COUNTIF(INDIRECT("H"&amp;(ROW()+12*(($AO64-1)*3+$AP64)-ROW())/12+5):INDIRECT("S"&amp;(ROW()+12*(($AO64-1)*3+$AP64)-ROW())/12+5),AR64)</f>
        <v>0</v>
      </c>
      <c r="AT64" s="306"/>
      <c r="AV64" s="304">
        <f ca="1">IF(AND(AR64&gt;0,AS64&gt;0),COUNTIF(AV$6:AV63,"&gt;0")+1,0)</f>
        <v>0</v>
      </c>
      <c r="BF64" s="304">
        <v>2</v>
      </c>
      <c r="BG64" s="304" t="s">
        <v>346</v>
      </c>
      <c r="BH64" s="310">
        <f t="shared" ref="BH64:BS64" si="66">IF(BH63+BU63&gt;40000,1,0)</f>
        <v>0</v>
      </c>
      <c r="BI64" s="310">
        <f t="shared" si="66"/>
        <v>0</v>
      </c>
      <c r="BJ64" s="310">
        <f t="shared" si="66"/>
        <v>0</v>
      </c>
      <c r="BK64" s="310">
        <f t="shared" si="66"/>
        <v>0</v>
      </c>
      <c r="BL64" s="310">
        <f t="shared" si="66"/>
        <v>0</v>
      </c>
      <c r="BM64" s="310">
        <f t="shared" si="66"/>
        <v>0</v>
      </c>
      <c r="BN64" s="310">
        <f t="shared" si="66"/>
        <v>0</v>
      </c>
      <c r="BO64" s="310">
        <f t="shared" si="66"/>
        <v>0</v>
      </c>
      <c r="BP64" s="310">
        <f t="shared" si="66"/>
        <v>0</v>
      </c>
      <c r="BQ64" s="310">
        <f t="shared" si="66"/>
        <v>0</v>
      </c>
      <c r="BR64" s="310">
        <f t="shared" si="66"/>
        <v>0</v>
      </c>
      <c r="BS64" s="310">
        <f t="shared" si="66"/>
        <v>0</v>
      </c>
    </row>
    <row r="65" spans="1:84" x14ac:dyDescent="0.15">
      <c r="A65" s="534"/>
      <c r="B65" s="537"/>
      <c r="C65" s="537"/>
      <c r="D65" s="537"/>
      <c r="E65" s="542"/>
      <c r="F65" s="537"/>
      <c r="G65" s="353" t="s">
        <v>448</v>
      </c>
      <c r="H65" s="309"/>
      <c r="I65" s="347"/>
      <c r="J65" s="347"/>
      <c r="K65" s="347"/>
      <c r="L65" s="347"/>
      <c r="M65" s="347"/>
      <c r="N65" s="347"/>
      <c r="O65" s="347"/>
      <c r="P65" s="347"/>
      <c r="Q65" s="347"/>
      <c r="R65" s="347"/>
      <c r="S65" s="347"/>
      <c r="T65" s="307">
        <f t="shared" si="2"/>
        <v>0</v>
      </c>
      <c r="U65" s="564"/>
      <c r="AH65" s="305"/>
      <c r="AI65" s="305"/>
      <c r="AJ65" s="305"/>
      <c r="AO65" s="304">
        <v>2</v>
      </c>
      <c r="AP65" s="304">
        <v>2</v>
      </c>
      <c r="AQ65" s="304">
        <v>12</v>
      </c>
      <c r="AR65" s="306">
        <f ca="1">IF($AQ65=1,IF(INDIRECT(ADDRESS(($AO65-1)*3+$AP65+5,$AQ65+7))="",0,INDIRECT(ADDRESS(($AO65-1)*3+$AP65+5,$AQ65+7))),IF(INDIRECT(ADDRESS(($AO65-1)*3+$AP65+5,$AQ65+7))="",0,IF(COUNTIF(INDIRECT(ADDRESS(($AO65-1)*36+($AP65-1)*12+6,COLUMN())):INDIRECT(ADDRESS(($AO65-1)*36+($AP65-1)*12+$AQ65+4,COLUMN())),INDIRECT(ADDRESS(($AO65-1)*3+$AP65+5,$AQ65+7)))&gt;=1,0,INDIRECT(ADDRESS(($AO65-1)*3+$AP65+5,$AQ65+7)))))</f>
        <v>0</v>
      </c>
      <c r="AS65" s="304">
        <f ca="1">COUNTIF(INDIRECT("H"&amp;(ROW()+12*(($AO65-1)*3+$AP65)-ROW())/12+5):INDIRECT("S"&amp;(ROW()+12*(($AO65-1)*3+$AP65)-ROW())/12+5),AR65)</f>
        <v>0</v>
      </c>
      <c r="AT65" s="306"/>
      <c r="AV65" s="304">
        <f ca="1">IF(AND(AR65&gt;0,AS65&gt;0),COUNTIF(AV$6:AV64,"&gt;0")+1,0)</f>
        <v>0</v>
      </c>
      <c r="BF65" s="304">
        <v>3</v>
      </c>
      <c r="BH65" s="310"/>
      <c r="BI65" s="310"/>
      <c r="BJ65" s="310"/>
      <c r="BK65" s="310"/>
      <c r="BL65" s="310"/>
      <c r="BM65" s="310"/>
      <c r="BN65" s="310"/>
      <c r="BO65" s="310"/>
      <c r="BP65" s="310"/>
      <c r="BQ65" s="310"/>
      <c r="BR65" s="310"/>
      <c r="BS65" s="310"/>
    </row>
    <row r="66" spans="1:84" x14ac:dyDescent="0.15">
      <c r="A66" s="532">
        <v>21</v>
      </c>
      <c r="B66" s="565"/>
      <c r="C66" s="566"/>
      <c r="D66" s="539"/>
      <c r="E66" s="540"/>
      <c r="F66" s="539"/>
      <c r="G66" s="318" t="s">
        <v>348</v>
      </c>
      <c r="H66" s="317"/>
      <c r="I66" s="343" t="str">
        <f t="shared" si="54"/>
        <v/>
      </c>
      <c r="J66" s="343" t="str">
        <f t="shared" si="54"/>
        <v/>
      </c>
      <c r="K66" s="343" t="str">
        <f t="shared" si="54"/>
        <v/>
      </c>
      <c r="L66" s="343" t="str">
        <f t="shared" si="54"/>
        <v/>
      </c>
      <c r="M66" s="343" t="str">
        <f t="shared" si="54"/>
        <v/>
      </c>
      <c r="N66" s="343" t="str">
        <f t="shared" si="54"/>
        <v/>
      </c>
      <c r="O66" s="343" t="str">
        <f t="shared" si="54"/>
        <v/>
      </c>
      <c r="P66" s="343" t="str">
        <f t="shared" si="54"/>
        <v/>
      </c>
      <c r="Q66" s="343" t="str">
        <f t="shared" si="54"/>
        <v/>
      </c>
      <c r="R66" s="343" t="str">
        <f t="shared" si="54"/>
        <v/>
      </c>
      <c r="S66" s="343" t="str">
        <f t="shared" si="54"/>
        <v/>
      </c>
      <c r="T66" s="315">
        <f t="shared" si="2"/>
        <v>0</v>
      </c>
      <c r="U66" s="562"/>
      <c r="AO66" s="304">
        <v>2</v>
      </c>
      <c r="AP66" s="304">
        <v>3</v>
      </c>
      <c r="AQ66" s="304">
        <v>1</v>
      </c>
      <c r="AR66" s="306">
        <f ca="1">IF($AQ66=1,IF(INDIRECT(ADDRESS(($AO66-1)*3+$AP66+5,$AQ66+7))="",0,INDIRECT(ADDRESS(($AO66-1)*3+$AP66+5,$AQ66+7))),IF(INDIRECT(ADDRESS(($AO66-1)*3+$AP66+5,$AQ66+7))="",0,IF(COUNTIF(INDIRECT(ADDRESS(($AO66-1)*36+($AP66-1)*12+6,COLUMN())):INDIRECT(ADDRESS(($AO66-1)*36+($AP66-1)*12+$AQ66+4,COLUMN())),INDIRECT(ADDRESS(($AO66-1)*3+$AP66+5,$AQ66+7)))&gt;=1,0,INDIRECT(ADDRESS(($AO66-1)*3+$AP66+5,$AQ66+7)))))</f>
        <v>0</v>
      </c>
      <c r="AS66" s="304">
        <f ca="1">COUNTIF(INDIRECT("H"&amp;(ROW()+12*(($AO66-1)*3+$AP66)-ROW())/12+5):INDIRECT("S"&amp;(ROW()+12*(($AO66-1)*3+$AP66)-ROW())/12+5),AR66)</f>
        <v>0</v>
      </c>
      <c r="AT66" s="306"/>
      <c r="AV66" s="304">
        <f ca="1">IF(AND(AR66&gt;0,AS66&gt;0),COUNTIF(AV$6:AV65,"&gt;0")+1,0)</f>
        <v>0</v>
      </c>
      <c r="BF66" s="304">
        <v>1</v>
      </c>
      <c r="BH66" s="304">
        <f t="shared" ref="BH66" si="67">SUM(H66:H67)</f>
        <v>0</v>
      </c>
      <c r="BI66" s="304">
        <f t="shared" ref="BI66:BS66" si="68">SUM(I66:I67)</f>
        <v>0</v>
      </c>
      <c r="BJ66" s="304">
        <f t="shared" si="68"/>
        <v>0</v>
      </c>
      <c r="BK66" s="304">
        <f t="shared" si="68"/>
        <v>0</v>
      </c>
      <c r="BL66" s="304">
        <f t="shared" si="68"/>
        <v>0</v>
      </c>
      <c r="BM66" s="304">
        <f t="shared" si="68"/>
        <v>0</v>
      </c>
      <c r="BN66" s="304">
        <f t="shared" si="68"/>
        <v>0</v>
      </c>
      <c r="BO66" s="304">
        <f t="shared" si="68"/>
        <v>0</v>
      </c>
      <c r="BP66" s="304">
        <f t="shared" si="68"/>
        <v>0</v>
      </c>
      <c r="BQ66" s="304">
        <f t="shared" si="68"/>
        <v>0</v>
      </c>
      <c r="BR66" s="304">
        <f t="shared" si="68"/>
        <v>0</v>
      </c>
      <c r="BS66" s="304">
        <f t="shared" si="68"/>
        <v>0</v>
      </c>
      <c r="BU66" s="304">
        <f t="shared" ref="BU66:CF66" si="69">SUM(U66:U67)</f>
        <v>0</v>
      </c>
      <c r="BV66" s="304">
        <f t="shared" si="69"/>
        <v>0</v>
      </c>
      <c r="BW66" s="304">
        <f t="shared" si="69"/>
        <v>0</v>
      </c>
      <c r="BX66" s="304">
        <f t="shared" si="69"/>
        <v>0</v>
      </c>
      <c r="BY66" s="304">
        <f t="shared" si="69"/>
        <v>0</v>
      </c>
      <c r="BZ66" s="304">
        <f t="shared" si="69"/>
        <v>0</v>
      </c>
      <c r="CA66" s="304">
        <f t="shared" si="69"/>
        <v>0</v>
      </c>
      <c r="CB66" s="304">
        <f t="shared" si="69"/>
        <v>0</v>
      </c>
      <c r="CC66" s="304">
        <f t="shared" si="69"/>
        <v>0</v>
      </c>
      <c r="CD66" s="304">
        <f t="shared" si="69"/>
        <v>0</v>
      </c>
      <c r="CE66" s="304">
        <f t="shared" si="69"/>
        <v>0</v>
      </c>
      <c r="CF66" s="304">
        <f t="shared" si="69"/>
        <v>0</v>
      </c>
    </row>
    <row r="67" spans="1:84" x14ac:dyDescent="0.15">
      <c r="A67" s="533"/>
      <c r="B67" s="536"/>
      <c r="C67" s="536"/>
      <c r="D67" s="536"/>
      <c r="E67" s="541"/>
      <c r="F67" s="536"/>
      <c r="G67" s="314" t="s">
        <v>347</v>
      </c>
      <c r="H67" s="313"/>
      <c r="I67" s="344" t="str">
        <f t="shared" si="54"/>
        <v/>
      </c>
      <c r="J67" s="344" t="str">
        <f t="shared" si="54"/>
        <v/>
      </c>
      <c r="K67" s="344" t="str">
        <f t="shared" si="54"/>
        <v/>
      </c>
      <c r="L67" s="344" t="str">
        <f t="shared" si="54"/>
        <v/>
      </c>
      <c r="M67" s="344" t="str">
        <f t="shared" si="54"/>
        <v/>
      </c>
      <c r="N67" s="344" t="str">
        <f t="shared" si="54"/>
        <v/>
      </c>
      <c r="O67" s="344" t="str">
        <f t="shared" si="54"/>
        <v/>
      </c>
      <c r="P67" s="344" t="str">
        <f t="shared" si="54"/>
        <v/>
      </c>
      <c r="Q67" s="344" t="str">
        <f t="shared" si="54"/>
        <v/>
      </c>
      <c r="R67" s="344" t="str">
        <f t="shared" si="54"/>
        <v/>
      </c>
      <c r="S67" s="344" t="str">
        <f t="shared" si="54"/>
        <v/>
      </c>
      <c r="T67" s="311">
        <f t="shared" si="2"/>
        <v>0</v>
      </c>
      <c r="U67" s="563"/>
      <c r="AO67" s="304">
        <v>2</v>
      </c>
      <c r="AP67" s="304">
        <v>3</v>
      </c>
      <c r="AQ67" s="304">
        <v>2</v>
      </c>
      <c r="AR67" s="306">
        <f ca="1">IF($AQ67=1,IF(INDIRECT(ADDRESS(($AO67-1)*3+$AP67+5,$AQ67+7))="",0,INDIRECT(ADDRESS(($AO67-1)*3+$AP67+5,$AQ67+7))),IF(INDIRECT(ADDRESS(($AO67-1)*3+$AP67+5,$AQ67+7))="",0,IF(COUNTIF(INDIRECT(ADDRESS(($AO67-1)*36+($AP67-1)*12+6,COLUMN())):INDIRECT(ADDRESS(($AO67-1)*36+($AP67-1)*12+$AQ67+4,COLUMN())),INDIRECT(ADDRESS(($AO67-1)*3+$AP67+5,$AQ67+7)))&gt;=1,0,INDIRECT(ADDRESS(($AO67-1)*3+$AP67+5,$AQ67+7)))))</f>
        <v>0</v>
      </c>
      <c r="AS67" s="304">
        <f ca="1">COUNTIF(INDIRECT("H"&amp;(ROW()+12*(($AO67-1)*3+$AP67)-ROW())/12+5):INDIRECT("S"&amp;(ROW()+12*(($AO67-1)*3+$AP67)-ROW())/12+5),AR67)</f>
        <v>0</v>
      </c>
      <c r="AT67" s="306"/>
      <c r="AV67" s="304">
        <f ca="1">IF(AND(AR67&gt;0,AS67&gt;0),COUNTIF(AV$6:AV66,"&gt;0")+1,0)</f>
        <v>0</v>
      </c>
      <c r="BF67" s="304">
        <v>2</v>
      </c>
      <c r="BG67" s="304" t="s">
        <v>346</v>
      </c>
      <c r="BH67" s="304">
        <f t="shared" ref="BH67:BS67" si="70">IF(BH66+BU66&gt;40000,1,0)</f>
        <v>0</v>
      </c>
      <c r="BI67" s="304">
        <f t="shared" si="70"/>
        <v>0</v>
      </c>
      <c r="BJ67" s="304">
        <f t="shared" si="70"/>
        <v>0</v>
      </c>
      <c r="BK67" s="304">
        <f t="shared" si="70"/>
        <v>0</v>
      </c>
      <c r="BL67" s="304">
        <f t="shared" si="70"/>
        <v>0</v>
      </c>
      <c r="BM67" s="304">
        <f t="shared" si="70"/>
        <v>0</v>
      </c>
      <c r="BN67" s="304">
        <f t="shared" si="70"/>
        <v>0</v>
      </c>
      <c r="BO67" s="304">
        <f t="shared" si="70"/>
        <v>0</v>
      </c>
      <c r="BP67" s="304">
        <f t="shared" si="70"/>
        <v>0</v>
      </c>
      <c r="BQ67" s="304">
        <f t="shared" si="70"/>
        <v>0</v>
      </c>
      <c r="BR67" s="304">
        <f t="shared" si="70"/>
        <v>0</v>
      </c>
      <c r="BS67" s="304">
        <f t="shared" si="70"/>
        <v>0</v>
      </c>
    </row>
    <row r="68" spans="1:84" x14ac:dyDescent="0.15">
      <c r="A68" s="534"/>
      <c r="B68" s="537"/>
      <c r="C68" s="537"/>
      <c r="D68" s="537"/>
      <c r="E68" s="542"/>
      <c r="F68" s="537"/>
      <c r="G68" s="353" t="s">
        <v>448</v>
      </c>
      <c r="H68" s="309"/>
      <c r="I68" s="347"/>
      <c r="J68" s="347"/>
      <c r="K68" s="347"/>
      <c r="L68" s="347"/>
      <c r="M68" s="347"/>
      <c r="N68" s="347"/>
      <c r="O68" s="347"/>
      <c r="P68" s="347"/>
      <c r="Q68" s="347"/>
      <c r="R68" s="347"/>
      <c r="S68" s="347"/>
      <c r="T68" s="307">
        <f t="shared" si="2"/>
        <v>0</v>
      </c>
      <c r="U68" s="564"/>
      <c r="AO68" s="304">
        <v>2</v>
      </c>
      <c r="AP68" s="304">
        <v>3</v>
      </c>
      <c r="AQ68" s="304">
        <v>3</v>
      </c>
      <c r="AR68" s="306">
        <f ca="1">IF($AQ68=1,IF(INDIRECT(ADDRESS(($AO68-1)*3+$AP68+5,$AQ68+7))="",0,INDIRECT(ADDRESS(($AO68-1)*3+$AP68+5,$AQ68+7))),IF(INDIRECT(ADDRESS(($AO68-1)*3+$AP68+5,$AQ68+7))="",0,IF(COUNTIF(INDIRECT(ADDRESS(($AO68-1)*36+($AP68-1)*12+6,COLUMN())):INDIRECT(ADDRESS(($AO68-1)*36+($AP68-1)*12+$AQ68+4,COLUMN())),INDIRECT(ADDRESS(($AO68-1)*3+$AP68+5,$AQ68+7)))&gt;=1,0,INDIRECT(ADDRESS(($AO68-1)*3+$AP68+5,$AQ68+7)))))</f>
        <v>0</v>
      </c>
      <c r="AS68" s="304">
        <f ca="1">COUNTIF(INDIRECT("H"&amp;(ROW()+12*(($AO68-1)*3+$AP68)-ROW())/12+5):INDIRECT("S"&amp;(ROW()+12*(($AO68-1)*3+$AP68)-ROW())/12+5),AR68)</f>
        <v>0</v>
      </c>
      <c r="AT68" s="306"/>
      <c r="AV68" s="304">
        <f ca="1">IF(AND(AR68&gt;0,AS68&gt;0),COUNTIF(AV$6:AV67,"&gt;0")+1,0)</f>
        <v>0</v>
      </c>
      <c r="BF68" s="304">
        <v>3</v>
      </c>
    </row>
    <row r="69" spans="1:84" x14ac:dyDescent="0.15">
      <c r="A69" s="532">
        <v>22</v>
      </c>
      <c r="B69" s="565"/>
      <c r="C69" s="566"/>
      <c r="D69" s="539"/>
      <c r="E69" s="540"/>
      <c r="F69" s="539"/>
      <c r="G69" s="318" t="s">
        <v>348</v>
      </c>
      <c r="H69" s="317"/>
      <c r="I69" s="343" t="str">
        <f t="shared" si="54"/>
        <v/>
      </c>
      <c r="J69" s="343" t="str">
        <f t="shared" si="54"/>
        <v/>
      </c>
      <c r="K69" s="343" t="str">
        <f t="shared" si="54"/>
        <v/>
      </c>
      <c r="L69" s="343" t="str">
        <f t="shared" si="54"/>
        <v/>
      </c>
      <c r="M69" s="343" t="str">
        <f t="shared" si="54"/>
        <v/>
      </c>
      <c r="N69" s="343" t="str">
        <f t="shared" si="54"/>
        <v/>
      </c>
      <c r="O69" s="343" t="str">
        <f t="shared" si="54"/>
        <v/>
      </c>
      <c r="P69" s="343" t="str">
        <f t="shared" si="54"/>
        <v/>
      </c>
      <c r="Q69" s="343" t="str">
        <f t="shared" si="54"/>
        <v/>
      </c>
      <c r="R69" s="343" t="str">
        <f t="shared" si="54"/>
        <v/>
      </c>
      <c r="S69" s="343" t="str">
        <f t="shared" si="54"/>
        <v/>
      </c>
      <c r="T69" s="315">
        <f t="shared" si="2"/>
        <v>0</v>
      </c>
      <c r="U69" s="562"/>
      <c r="AO69" s="304">
        <v>2</v>
      </c>
      <c r="AP69" s="304">
        <v>3</v>
      </c>
      <c r="AQ69" s="304">
        <v>4</v>
      </c>
      <c r="AR69" s="306">
        <f ca="1">IF($AQ69=1,IF(INDIRECT(ADDRESS(($AO69-1)*3+$AP69+5,$AQ69+7))="",0,INDIRECT(ADDRESS(($AO69-1)*3+$AP69+5,$AQ69+7))),IF(INDIRECT(ADDRESS(($AO69-1)*3+$AP69+5,$AQ69+7))="",0,IF(COUNTIF(INDIRECT(ADDRESS(($AO69-1)*36+($AP69-1)*12+6,COLUMN())):INDIRECT(ADDRESS(($AO69-1)*36+($AP69-1)*12+$AQ69+4,COLUMN())),INDIRECT(ADDRESS(($AO69-1)*3+$AP69+5,$AQ69+7)))&gt;=1,0,INDIRECT(ADDRESS(($AO69-1)*3+$AP69+5,$AQ69+7)))))</f>
        <v>0</v>
      </c>
      <c r="AS69" s="304">
        <f ca="1">COUNTIF(INDIRECT("H"&amp;(ROW()+12*(($AO69-1)*3+$AP69)-ROW())/12+5):INDIRECT("S"&amp;(ROW()+12*(($AO69-1)*3+$AP69)-ROW())/12+5),AR69)</f>
        <v>0</v>
      </c>
      <c r="AT69" s="306"/>
      <c r="AV69" s="304">
        <f ca="1">IF(AND(AR69&gt;0,AS69&gt;0),COUNTIF(AV$6:AV68,"&gt;0")+1,0)</f>
        <v>0</v>
      </c>
      <c r="BF69" s="304">
        <v>1</v>
      </c>
      <c r="BH69" s="304">
        <f t="shared" ref="BH69" si="71">SUM(H69:H70)</f>
        <v>0</v>
      </c>
      <c r="BI69" s="304">
        <f t="shared" ref="BI69:BS69" si="72">SUM(I69:I70)</f>
        <v>0</v>
      </c>
      <c r="BJ69" s="304">
        <f t="shared" si="72"/>
        <v>0</v>
      </c>
      <c r="BK69" s="304">
        <f t="shared" si="72"/>
        <v>0</v>
      </c>
      <c r="BL69" s="304">
        <f t="shared" si="72"/>
        <v>0</v>
      </c>
      <c r="BM69" s="304">
        <f t="shared" si="72"/>
        <v>0</v>
      </c>
      <c r="BN69" s="304">
        <f t="shared" si="72"/>
        <v>0</v>
      </c>
      <c r="BO69" s="304">
        <f t="shared" si="72"/>
        <v>0</v>
      </c>
      <c r="BP69" s="304">
        <f t="shared" si="72"/>
        <v>0</v>
      </c>
      <c r="BQ69" s="304">
        <f t="shared" si="72"/>
        <v>0</v>
      </c>
      <c r="BR69" s="304">
        <f t="shared" si="72"/>
        <v>0</v>
      </c>
      <c r="BS69" s="304">
        <f t="shared" si="72"/>
        <v>0</v>
      </c>
      <c r="BU69" s="304">
        <f t="shared" ref="BU69:CF69" si="73">SUM(U69:U70)</f>
        <v>0</v>
      </c>
      <c r="BV69" s="304">
        <f t="shared" si="73"/>
        <v>0</v>
      </c>
      <c r="BW69" s="304">
        <f t="shared" si="73"/>
        <v>0</v>
      </c>
      <c r="BX69" s="304">
        <f t="shared" si="73"/>
        <v>0</v>
      </c>
      <c r="BY69" s="304">
        <f t="shared" si="73"/>
        <v>0</v>
      </c>
      <c r="BZ69" s="304">
        <f t="shared" si="73"/>
        <v>0</v>
      </c>
      <c r="CA69" s="304">
        <f t="shared" si="73"/>
        <v>0</v>
      </c>
      <c r="CB69" s="304">
        <f t="shared" si="73"/>
        <v>0</v>
      </c>
      <c r="CC69" s="304">
        <f t="shared" si="73"/>
        <v>0</v>
      </c>
      <c r="CD69" s="304">
        <f t="shared" si="73"/>
        <v>0</v>
      </c>
      <c r="CE69" s="304">
        <f t="shared" si="73"/>
        <v>0</v>
      </c>
      <c r="CF69" s="304">
        <f t="shared" si="73"/>
        <v>0</v>
      </c>
    </row>
    <row r="70" spans="1:84" x14ac:dyDescent="0.15">
      <c r="A70" s="533"/>
      <c r="B70" s="536"/>
      <c r="C70" s="536"/>
      <c r="D70" s="536"/>
      <c r="E70" s="541"/>
      <c r="F70" s="536"/>
      <c r="G70" s="314" t="s">
        <v>347</v>
      </c>
      <c r="H70" s="313"/>
      <c r="I70" s="344" t="str">
        <f t="shared" ref="I70:S85" si="74">IF(H70="","",H70)</f>
        <v/>
      </c>
      <c r="J70" s="344" t="str">
        <f t="shared" si="74"/>
        <v/>
      </c>
      <c r="K70" s="344" t="str">
        <f t="shared" si="74"/>
        <v/>
      </c>
      <c r="L70" s="344" t="str">
        <f t="shared" si="74"/>
        <v/>
      </c>
      <c r="M70" s="344" t="str">
        <f t="shared" si="74"/>
        <v/>
      </c>
      <c r="N70" s="344" t="str">
        <f t="shared" si="74"/>
        <v/>
      </c>
      <c r="O70" s="344" t="str">
        <f t="shared" si="74"/>
        <v/>
      </c>
      <c r="P70" s="344" t="str">
        <f t="shared" si="74"/>
        <v/>
      </c>
      <c r="Q70" s="344" t="str">
        <f t="shared" si="74"/>
        <v/>
      </c>
      <c r="R70" s="344" t="str">
        <f t="shared" si="74"/>
        <v/>
      </c>
      <c r="S70" s="344" t="str">
        <f t="shared" si="74"/>
        <v/>
      </c>
      <c r="T70" s="311">
        <f t="shared" ref="T70:T95" si="75">SUM(H70:S70)</f>
        <v>0</v>
      </c>
      <c r="U70" s="563"/>
      <c r="AO70" s="304">
        <v>2</v>
      </c>
      <c r="AP70" s="304">
        <v>3</v>
      </c>
      <c r="AQ70" s="304">
        <v>5</v>
      </c>
      <c r="AR70" s="306">
        <f ca="1">IF($AQ70=1,IF(INDIRECT(ADDRESS(($AO70-1)*3+$AP70+5,$AQ70+7))="",0,INDIRECT(ADDRESS(($AO70-1)*3+$AP70+5,$AQ70+7))),IF(INDIRECT(ADDRESS(($AO70-1)*3+$AP70+5,$AQ70+7))="",0,IF(COUNTIF(INDIRECT(ADDRESS(($AO70-1)*36+($AP70-1)*12+6,COLUMN())):INDIRECT(ADDRESS(($AO70-1)*36+($AP70-1)*12+$AQ70+4,COLUMN())),INDIRECT(ADDRESS(($AO70-1)*3+$AP70+5,$AQ70+7)))&gt;=1,0,INDIRECT(ADDRESS(($AO70-1)*3+$AP70+5,$AQ70+7)))))</f>
        <v>0</v>
      </c>
      <c r="AS70" s="304">
        <f ca="1">COUNTIF(INDIRECT("H"&amp;(ROW()+12*(($AO70-1)*3+$AP70)-ROW())/12+5):INDIRECT("S"&amp;(ROW()+12*(($AO70-1)*3+$AP70)-ROW())/12+5),AR70)</f>
        <v>0</v>
      </c>
      <c r="AT70" s="306"/>
      <c r="AV70" s="304">
        <f ca="1">IF(AND(AR70&gt;0,AS70&gt;0),COUNTIF(AV$6:AV69,"&gt;0")+1,0)</f>
        <v>0</v>
      </c>
      <c r="BF70" s="304">
        <v>2</v>
      </c>
      <c r="BG70" s="304" t="s">
        <v>346</v>
      </c>
      <c r="BH70" s="304">
        <f t="shared" ref="BH70:BS70" si="76">IF(BH69+BU69&gt;40000,1,0)</f>
        <v>0</v>
      </c>
      <c r="BI70" s="304">
        <f t="shared" si="76"/>
        <v>0</v>
      </c>
      <c r="BJ70" s="304">
        <f t="shared" si="76"/>
        <v>0</v>
      </c>
      <c r="BK70" s="304">
        <f t="shared" si="76"/>
        <v>0</v>
      </c>
      <c r="BL70" s="304">
        <f t="shared" si="76"/>
        <v>0</v>
      </c>
      <c r="BM70" s="304">
        <f t="shared" si="76"/>
        <v>0</v>
      </c>
      <c r="BN70" s="304">
        <f t="shared" si="76"/>
        <v>0</v>
      </c>
      <c r="BO70" s="304">
        <f t="shared" si="76"/>
        <v>0</v>
      </c>
      <c r="BP70" s="304">
        <f t="shared" si="76"/>
        <v>0</v>
      </c>
      <c r="BQ70" s="304">
        <f t="shared" si="76"/>
        <v>0</v>
      </c>
      <c r="BR70" s="304">
        <f t="shared" si="76"/>
        <v>0</v>
      </c>
      <c r="BS70" s="304">
        <f t="shared" si="76"/>
        <v>0</v>
      </c>
    </row>
    <row r="71" spans="1:84" x14ac:dyDescent="0.15">
      <c r="A71" s="534"/>
      <c r="B71" s="537"/>
      <c r="C71" s="537"/>
      <c r="D71" s="537"/>
      <c r="E71" s="542"/>
      <c r="F71" s="537"/>
      <c r="G71" s="353" t="s">
        <v>448</v>
      </c>
      <c r="H71" s="309"/>
      <c r="I71" s="347"/>
      <c r="J71" s="347"/>
      <c r="K71" s="347"/>
      <c r="L71" s="347"/>
      <c r="M71" s="347"/>
      <c r="N71" s="347"/>
      <c r="O71" s="347"/>
      <c r="P71" s="347"/>
      <c r="Q71" s="347"/>
      <c r="R71" s="347"/>
      <c r="S71" s="347"/>
      <c r="T71" s="307">
        <f t="shared" si="75"/>
        <v>0</v>
      </c>
      <c r="U71" s="564"/>
      <c r="AO71" s="304">
        <v>2</v>
      </c>
      <c r="AP71" s="304">
        <v>3</v>
      </c>
      <c r="AQ71" s="304">
        <v>6</v>
      </c>
      <c r="AR71" s="306">
        <f ca="1">IF($AQ71=1,IF(INDIRECT(ADDRESS(($AO71-1)*3+$AP71+5,$AQ71+7))="",0,INDIRECT(ADDRESS(($AO71-1)*3+$AP71+5,$AQ71+7))),IF(INDIRECT(ADDRESS(($AO71-1)*3+$AP71+5,$AQ71+7))="",0,IF(COUNTIF(INDIRECT(ADDRESS(($AO71-1)*36+($AP71-1)*12+6,COLUMN())):INDIRECT(ADDRESS(($AO71-1)*36+($AP71-1)*12+$AQ71+4,COLUMN())),INDIRECT(ADDRESS(($AO71-1)*3+$AP71+5,$AQ71+7)))&gt;=1,0,INDIRECT(ADDRESS(($AO71-1)*3+$AP71+5,$AQ71+7)))))</f>
        <v>0</v>
      </c>
      <c r="AS71" s="304">
        <f ca="1">COUNTIF(INDIRECT("H"&amp;(ROW()+12*(($AO71-1)*3+$AP71)-ROW())/12+5):INDIRECT("S"&amp;(ROW()+12*(($AO71-1)*3+$AP71)-ROW())/12+5),AR71)</f>
        <v>0</v>
      </c>
      <c r="AT71" s="306"/>
      <c r="AV71" s="304">
        <f ca="1">IF(AND(AR71&gt;0,AS71&gt;0),COUNTIF(AV$6:AV70,"&gt;0")+1,0)</f>
        <v>0</v>
      </c>
      <c r="BF71" s="304">
        <v>3</v>
      </c>
    </row>
    <row r="72" spans="1:84" x14ac:dyDescent="0.15">
      <c r="A72" s="532">
        <v>23</v>
      </c>
      <c r="B72" s="565"/>
      <c r="C72" s="539"/>
      <c r="D72" s="539"/>
      <c r="E72" s="540"/>
      <c r="F72" s="539"/>
      <c r="G72" s="318" t="s">
        <v>348</v>
      </c>
      <c r="H72" s="317"/>
      <c r="I72" s="343" t="str">
        <f t="shared" si="74"/>
        <v/>
      </c>
      <c r="J72" s="343" t="str">
        <f t="shared" si="74"/>
        <v/>
      </c>
      <c r="K72" s="343" t="str">
        <f t="shared" si="74"/>
        <v/>
      </c>
      <c r="L72" s="343" t="str">
        <f t="shared" si="74"/>
        <v/>
      </c>
      <c r="M72" s="343" t="str">
        <f t="shared" si="74"/>
        <v/>
      </c>
      <c r="N72" s="343" t="str">
        <f t="shared" si="74"/>
        <v/>
      </c>
      <c r="O72" s="343" t="str">
        <f t="shared" si="74"/>
        <v/>
      </c>
      <c r="P72" s="343" t="str">
        <f t="shared" si="74"/>
        <v/>
      </c>
      <c r="Q72" s="343" t="str">
        <f t="shared" si="74"/>
        <v/>
      </c>
      <c r="R72" s="343" t="str">
        <f t="shared" si="74"/>
        <v/>
      </c>
      <c r="S72" s="343" t="str">
        <f t="shared" si="74"/>
        <v/>
      </c>
      <c r="T72" s="315">
        <f t="shared" si="75"/>
        <v>0</v>
      </c>
      <c r="U72" s="562"/>
      <c r="AO72" s="304">
        <v>2</v>
      </c>
      <c r="AP72" s="304">
        <v>3</v>
      </c>
      <c r="AQ72" s="304">
        <v>7</v>
      </c>
      <c r="AR72" s="306">
        <f ca="1">IF($AQ72=1,IF(INDIRECT(ADDRESS(($AO72-1)*3+$AP72+5,$AQ72+7))="",0,INDIRECT(ADDRESS(($AO72-1)*3+$AP72+5,$AQ72+7))),IF(INDIRECT(ADDRESS(($AO72-1)*3+$AP72+5,$AQ72+7))="",0,IF(COUNTIF(INDIRECT(ADDRESS(($AO72-1)*36+($AP72-1)*12+6,COLUMN())):INDIRECT(ADDRESS(($AO72-1)*36+($AP72-1)*12+$AQ72+4,COLUMN())),INDIRECT(ADDRESS(($AO72-1)*3+$AP72+5,$AQ72+7)))&gt;=1,0,INDIRECT(ADDRESS(($AO72-1)*3+$AP72+5,$AQ72+7)))))</f>
        <v>0</v>
      </c>
      <c r="AS72" s="304">
        <f ca="1">COUNTIF(INDIRECT("H"&amp;(ROW()+12*(($AO72-1)*3+$AP72)-ROW())/12+5):INDIRECT("S"&amp;(ROW()+12*(($AO72-1)*3+$AP72)-ROW())/12+5),AR72)</f>
        <v>0</v>
      </c>
      <c r="AT72" s="306"/>
      <c r="AV72" s="304">
        <f ca="1">IF(AND(AR72&gt;0,AS72&gt;0),COUNTIF(AV$6:AV71,"&gt;0")+1,0)</f>
        <v>0</v>
      </c>
      <c r="BF72" s="304">
        <v>1</v>
      </c>
      <c r="BH72" s="304">
        <f t="shared" ref="BH72" si="77">SUM(H72:H73)</f>
        <v>0</v>
      </c>
      <c r="BI72" s="304">
        <f t="shared" ref="BI72:BS72" si="78">SUM(I72:I73)</f>
        <v>0</v>
      </c>
      <c r="BJ72" s="304">
        <f t="shared" si="78"/>
        <v>0</v>
      </c>
      <c r="BK72" s="304">
        <f t="shared" si="78"/>
        <v>0</v>
      </c>
      <c r="BL72" s="304">
        <f t="shared" si="78"/>
        <v>0</v>
      </c>
      <c r="BM72" s="304">
        <f t="shared" si="78"/>
        <v>0</v>
      </c>
      <c r="BN72" s="304">
        <f t="shared" si="78"/>
        <v>0</v>
      </c>
      <c r="BO72" s="304">
        <f t="shared" si="78"/>
        <v>0</v>
      </c>
      <c r="BP72" s="304">
        <f t="shared" si="78"/>
        <v>0</v>
      </c>
      <c r="BQ72" s="304">
        <f t="shared" si="78"/>
        <v>0</v>
      </c>
      <c r="BR72" s="304">
        <f t="shared" si="78"/>
        <v>0</v>
      </c>
      <c r="BS72" s="304">
        <f t="shared" si="78"/>
        <v>0</v>
      </c>
      <c r="BU72" s="304">
        <f t="shared" ref="BU72:CF72" si="79">SUM(U72:U73)</f>
        <v>0</v>
      </c>
      <c r="BV72" s="304">
        <f t="shared" si="79"/>
        <v>0</v>
      </c>
      <c r="BW72" s="304">
        <f t="shared" si="79"/>
        <v>0</v>
      </c>
      <c r="BX72" s="304">
        <f t="shared" si="79"/>
        <v>0</v>
      </c>
      <c r="BY72" s="304">
        <f t="shared" si="79"/>
        <v>0</v>
      </c>
      <c r="BZ72" s="304">
        <f t="shared" si="79"/>
        <v>0</v>
      </c>
      <c r="CA72" s="304">
        <f t="shared" si="79"/>
        <v>0</v>
      </c>
      <c r="CB72" s="304">
        <f t="shared" si="79"/>
        <v>0</v>
      </c>
      <c r="CC72" s="304">
        <f t="shared" si="79"/>
        <v>0</v>
      </c>
      <c r="CD72" s="304">
        <f t="shared" si="79"/>
        <v>0</v>
      </c>
      <c r="CE72" s="304">
        <f t="shared" si="79"/>
        <v>0</v>
      </c>
      <c r="CF72" s="304">
        <f t="shared" si="79"/>
        <v>0</v>
      </c>
    </row>
    <row r="73" spans="1:84" x14ac:dyDescent="0.15">
      <c r="A73" s="533"/>
      <c r="B73" s="536"/>
      <c r="C73" s="536"/>
      <c r="D73" s="536"/>
      <c r="E73" s="541"/>
      <c r="F73" s="536"/>
      <c r="G73" s="314" t="s">
        <v>347</v>
      </c>
      <c r="H73" s="313"/>
      <c r="I73" s="344" t="str">
        <f t="shared" si="74"/>
        <v/>
      </c>
      <c r="J73" s="344" t="str">
        <f t="shared" si="74"/>
        <v/>
      </c>
      <c r="K73" s="344" t="str">
        <f t="shared" si="74"/>
        <v/>
      </c>
      <c r="L73" s="344" t="str">
        <f t="shared" si="74"/>
        <v/>
      </c>
      <c r="M73" s="344" t="str">
        <f t="shared" si="74"/>
        <v/>
      </c>
      <c r="N73" s="344" t="str">
        <f t="shared" si="74"/>
        <v/>
      </c>
      <c r="O73" s="344" t="str">
        <f t="shared" si="74"/>
        <v/>
      </c>
      <c r="P73" s="344" t="str">
        <f t="shared" si="74"/>
        <v/>
      </c>
      <c r="Q73" s="344" t="str">
        <f t="shared" si="74"/>
        <v/>
      </c>
      <c r="R73" s="344" t="str">
        <f t="shared" si="74"/>
        <v/>
      </c>
      <c r="S73" s="344" t="str">
        <f t="shared" si="74"/>
        <v/>
      </c>
      <c r="T73" s="311">
        <f t="shared" si="75"/>
        <v>0</v>
      </c>
      <c r="U73" s="563"/>
      <c r="AO73" s="304">
        <v>2</v>
      </c>
      <c r="AP73" s="304">
        <v>3</v>
      </c>
      <c r="AQ73" s="304">
        <v>8</v>
      </c>
      <c r="AR73" s="306">
        <f ca="1">IF($AQ73=1,IF(INDIRECT(ADDRESS(($AO73-1)*3+$AP73+5,$AQ73+7))="",0,INDIRECT(ADDRESS(($AO73-1)*3+$AP73+5,$AQ73+7))),IF(INDIRECT(ADDRESS(($AO73-1)*3+$AP73+5,$AQ73+7))="",0,IF(COUNTIF(INDIRECT(ADDRESS(($AO73-1)*36+($AP73-1)*12+6,COLUMN())):INDIRECT(ADDRESS(($AO73-1)*36+($AP73-1)*12+$AQ73+4,COLUMN())),INDIRECT(ADDRESS(($AO73-1)*3+$AP73+5,$AQ73+7)))&gt;=1,0,INDIRECT(ADDRESS(($AO73-1)*3+$AP73+5,$AQ73+7)))))</f>
        <v>0</v>
      </c>
      <c r="AS73" s="304">
        <f ca="1">COUNTIF(INDIRECT("H"&amp;(ROW()+12*(($AO73-1)*3+$AP73)-ROW())/12+5):INDIRECT("S"&amp;(ROW()+12*(($AO73-1)*3+$AP73)-ROW())/12+5),AR73)</f>
        <v>0</v>
      </c>
      <c r="AT73" s="306"/>
      <c r="AV73" s="304">
        <f ca="1">IF(AND(AR73&gt;0,AS73&gt;0),COUNTIF(AV$6:AV72,"&gt;0")+1,0)</f>
        <v>0</v>
      </c>
      <c r="BF73" s="304">
        <v>2</v>
      </c>
      <c r="BG73" s="304" t="s">
        <v>346</v>
      </c>
      <c r="BH73" s="304">
        <f t="shared" ref="BH73:BS73" si="80">IF(BH72+BU72&gt;40000,1,0)</f>
        <v>0</v>
      </c>
      <c r="BI73" s="304">
        <f t="shared" si="80"/>
        <v>0</v>
      </c>
      <c r="BJ73" s="304">
        <f t="shared" si="80"/>
        <v>0</v>
      </c>
      <c r="BK73" s="304">
        <f t="shared" si="80"/>
        <v>0</v>
      </c>
      <c r="BL73" s="304">
        <f t="shared" si="80"/>
        <v>0</v>
      </c>
      <c r="BM73" s="304">
        <f t="shared" si="80"/>
        <v>0</v>
      </c>
      <c r="BN73" s="304">
        <f t="shared" si="80"/>
        <v>0</v>
      </c>
      <c r="BO73" s="304">
        <f t="shared" si="80"/>
        <v>0</v>
      </c>
      <c r="BP73" s="304">
        <f t="shared" si="80"/>
        <v>0</v>
      </c>
      <c r="BQ73" s="304">
        <f t="shared" si="80"/>
        <v>0</v>
      </c>
      <c r="BR73" s="304">
        <f t="shared" si="80"/>
        <v>0</v>
      </c>
      <c r="BS73" s="304">
        <f t="shared" si="80"/>
        <v>0</v>
      </c>
    </row>
    <row r="74" spans="1:84" x14ac:dyDescent="0.15">
      <c r="A74" s="534"/>
      <c r="B74" s="537"/>
      <c r="C74" s="537"/>
      <c r="D74" s="537"/>
      <c r="E74" s="542"/>
      <c r="F74" s="537"/>
      <c r="G74" s="353" t="s">
        <v>448</v>
      </c>
      <c r="H74" s="309"/>
      <c r="I74" s="347"/>
      <c r="J74" s="347"/>
      <c r="K74" s="347"/>
      <c r="L74" s="347"/>
      <c r="M74" s="347"/>
      <c r="N74" s="347"/>
      <c r="O74" s="347"/>
      <c r="P74" s="347"/>
      <c r="Q74" s="347"/>
      <c r="R74" s="347"/>
      <c r="S74" s="347"/>
      <c r="T74" s="307">
        <f t="shared" si="75"/>
        <v>0</v>
      </c>
      <c r="U74" s="564"/>
      <c r="AO74" s="304">
        <v>2</v>
      </c>
      <c r="AP74" s="304">
        <v>3</v>
      </c>
      <c r="AQ74" s="304">
        <v>9</v>
      </c>
      <c r="AR74" s="306">
        <f ca="1">IF($AQ74=1,IF(INDIRECT(ADDRESS(($AO74-1)*3+$AP74+5,$AQ74+7))="",0,INDIRECT(ADDRESS(($AO74-1)*3+$AP74+5,$AQ74+7))),IF(INDIRECT(ADDRESS(($AO74-1)*3+$AP74+5,$AQ74+7))="",0,IF(COUNTIF(INDIRECT(ADDRESS(($AO74-1)*36+($AP74-1)*12+6,COLUMN())):INDIRECT(ADDRESS(($AO74-1)*36+($AP74-1)*12+$AQ74+4,COLUMN())),INDIRECT(ADDRESS(($AO74-1)*3+$AP74+5,$AQ74+7)))&gt;=1,0,INDIRECT(ADDRESS(($AO74-1)*3+$AP74+5,$AQ74+7)))))</f>
        <v>0</v>
      </c>
      <c r="AS74" s="304">
        <f ca="1">COUNTIF(INDIRECT("H"&amp;(ROW()+12*(($AO74-1)*3+$AP74)-ROW())/12+5):INDIRECT("S"&amp;(ROW()+12*(($AO74-1)*3+$AP74)-ROW())/12+5),AR74)</f>
        <v>0</v>
      </c>
      <c r="AT74" s="306"/>
      <c r="AV74" s="304">
        <f ca="1">IF(AND(AR74&gt;0,AS74&gt;0),COUNTIF(AV$6:AV73,"&gt;0")+1,0)</f>
        <v>0</v>
      </c>
      <c r="BF74" s="304">
        <v>3</v>
      </c>
    </row>
    <row r="75" spans="1:84" x14ac:dyDescent="0.15">
      <c r="A75" s="532">
        <v>24</v>
      </c>
      <c r="B75" s="565"/>
      <c r="C75" s="566"/>
      <c r="D75" s="539"/>
      <c r="E75" s="540"/>
      <c r="F75" s="539"/>
      <c r="G75" s="318" t="s">
        <v>348</v>
      </c>
      <c r="H75" s="317"/>
      <c r="I75" s="343" t="str">
        <f t="shared" si="74"/>
        <v/>
      </c>
      <c r="J75" s="343" t="str">
        <f t="shared" si="74"/>
        <v/>
      </c>
      <c r="K75" s="343" t="str">
        <f t="shared" si="74"/>
        <v/>
      </c>
      <c r="L75" s="343" t="str">
        <f t="shared" si="74"/>
        <v/>
      </c>
      <c r="M75" s="343" t="str">
        <f t="shared" si="74"/>
        <v/>
      </c>
      <c r="N75" s="343" t="str">
        <f t="shared" si="74"/>
        <v/>
      </c>
      <c r="O75" s="343" t="str">
        <f t="shared" si="74"/>
        <v/>
      </c>
      <c r="P75" s="343" t="str">
        <f t="shared" si="74"/>
        <v/>
      </c>
      <c r="Q75" s="343" t="str">
        <f t="shared" si="74"/>
        <v/>
      </c>
      <c r="R75" s="343" t="str">
        <f t="shared" si="74"/>
        <v/>
      </c>
      <c r="S75" s="343" t="str">
        <f t="shared" si="74"/>
        <v/>
      </c>
      <c r="T75" s="315">
        <f t="shared" si="75"/>
        <v>0</v>
      </c>
      <c r="U75" s="562"/>
      <c r="AO75" s="304">
        <v>2</v>
      </c>
      <c r="AP75" s="304">
        <v>3</v>
      </c>
      <c r="AQ75" s="304">
        <v>10</v>
      </c>
      <c r="AR75" s="306">
        <f ca="1">IF($AQ75=1,IF(INDIRECT(ADDRESS(($AO75-1)*3+$AP75+5,$AQ75+7))="",0,INDIRECT(ADDRESS(($AO75-1)*3+$AP75+5,$AQ75+7))),IF(INDIRECT(ADDRESS(($AO75-1)*3+$AP75+5,$AQ75+7))="",0,IF(COUNTIF(INDIRECT(ADDRESS(($AO75-1)*36+($AP75-1)*12+6,COLUMN())):INDIRECT(ADDRESS(($AO75-1)*36+($AP75-1)*12+$AQ75+4,COLUMN())),INDIRECT(ADDRESS(($AO75-1)*3+$AP75+5,$AQ75+7)))&gt;=1,0,INDIRECT(ADDRESS(($AO75-1)*3+$AP75+5,$AQ75+7)))))</f>
        <v>0</v>
      </c>
      <c r="AS75" s="304">
        <f ca="1">COUNTIF(INDIRECT("H"&amp;(ROW()+12*(($AO75-1)*3+$AP75)-ROW())/12+5):INDIRECT("S"&amp;(ROW()+12*(($AO75-1)*3+$AP75)-ROW())/12+5),AR75)</f>
        <v>0</v>
      </c>
      <c r="AT75" s="306"/>
      <c r="AV75" s="304">
        <f ca="1">IF(AND(AR75&gt;0,AS75&gt;0),COUNTIF(AV$6:AV74,"&gt;0")+1,0)</f>
        <v>0</v>
      </c>
      <c r="BF75" s="304">
        <v>1</v>
      </c>
      <c r="BH75" s="304">
        <f t="shared" ref="BH75" si="81">SUM(H75:H76)</f>
        <v>0</v>
      </c>
      <c r="BI75" s="304">
        <f t="shared" ref="BI75:BS75" si="82">SUM(I75:I76)</f>
        <v>0</v>
      </c>
      <c r="BJ75" s="304">
        <f t="shared" si="82"/>
        <v>0</v>
      </c>
      <c r="BK75" s="304">
        <f t="shared" si="82"/>
        <v>0</v>
      </c>
      <c r="BL75" s="304">
        <f t="shared" si="82"/>
        <v>0</v>
      </c>
      <c r="BM75" s="304">
        <f t="shared" si="82"/>
        <v>0</v>
      </c>
      <c r="BN75" s="304">
        <f t="shared" si="82"/>
        <v>0</v>
      </c>
      <c r="BO75" s="304">
        <f t="shared" si="82"/>
        <v>0</v>
      </c>
      <c r="BP75" s="304">
        <f t="shared" si="82"/>
        <v>0</v>
      </c>
      <c r="BQ75" s="304">
        <f t="shared" si="82"/>
        <v>0</v>
      </c>
      <c r="BR75" s="304">
        <f t="shared" si="82"/>
        <v>0</v>
      </c>
      <c r="BS75" s="304">
        <f t="shared" si="82"/>
        <v>0</v>
      </c>
      <c r="BU75" s="304">
        <f t="shared" ref="BU75:CF75" si="83">SUM(U75:U76)</f>
        <v>0</v>
      </c>
      <c r="BV75" s="304">
        <f t="shared" si="83"/>
        <v>0</v>
      </c>
      <c r="BW75" s="304">
        <f t="shared" si="83"/>
        <v>0</v>
      </c>
      <c r="BX75" s="304">
        <f t="shared" si="83"/>
        <v>0</v>
      </c>
      <c r="BY75" s="304">
        <f t="shared" si="83"/>
        <v>0</v>
      </c>
      <c r="BZ75" s="304">
        <f t="shared" si="83"/>
        <v>0</v>
      </c>
      <c r="CA75" s="304">
        <f t="shared" si="83"/>
        <v>0</v>
      </c>
      <c r="CB75" s="304">
        <f t="shared" si="83"/>
        <v>0</v>
      </c>
      <c r="CC75" s="304">
        <f t="shared" si="83"/>
        <v>0</v>
      </c>
      <c r="CD75" s="304">
        <f t="shared" si="83"/>
        <v>0</v>
      </c>
      <c r="CE75" s="304">
        <f t="shared" si="83"/>
        <v>0</v>
      </c>
      <c r="CF75" s="304">
        <f t="shared" si="83"/>
        <v>0</v>
      </c>
    </row>
    <row r="76" spans="1:84" x14ac:dyDescent="0.15">
      <c r="A76" s="533"/>
      <c r="B76" s="536"/>
      <c r="C76" s="567"/>
      <c r="D76" s="536"/>
      <c r="E76" s="541"/>
      <c r="F76" s="536"/>
      <c r="G76" s="314" t="s">
        <v>347</v>
      </c>
      <c r="H76" s="313"/>
      <c r="I76" s="344" t="str">
        <f t="shared" si="74"/>
        <v/>
      </c>
      <c r="J76" s="344" t="str">
        <f t="shared" si="74"/>
        <v/>
      </c>
      <c r="K76" s="344" t="str">
        <f t="shared" si="74"/>
        <v/>
      </c>
      <c r="L76" s="344" t="str">
        <f t="shared" si="74"/>
        <v/>
      </c>
      <c r="M76" s="344" t="str">
        <f t="shared" si="74"/>
        <v/>
      </c>
      <c r="N76" s="344" t="str">
        <f t="shared" si="74"/>
        <v/>
      </c>
      <c r="O76" s="344" t="str">
        <f t="shared" si="74"/>
        <v/>
      </c>
      <c r="P76" s="344" t="str">
        <f t="shared" si="74"/>
        <v/>
      </c>
      <c r="Q76" s="344" t="str">
        <f t="shared" si="74"/>
        <v/>
      </c>
      <c r="R76" s="344" t="str">
        <f t="shared" si="74"/>
        <v/>
      </c>
      <c r="S76" s="344" t="str">
        <f t="shared" si="74"/>
        <v/>
      </c>
      <c r="T76" s="311">
        <f t="shared" si="75"/>
        <v>0</v>
      </c>
      <c r="U76" s="563"/>
      <c r="AO76" s="304">
        <v>2</v>
      </c>
      <c r="AP76" s="304">
        <v>3</v>
      </c>
      <c r="AQ76" s="304">
        <v>11</v>
      </c>
      <c r="AR76" s="306">
        <f ca="1">IF($AQ76=1,IF(INDIRECT(ADDRESS(($AO76-1)*3+$AP76+5,$AQ76+7))="",0,INDIRECT(ADDRESS(($AO76-1)*3+$AP76+5,$AQ76+7))),IF(INDIRECT(ADDRESS(($AO76-1)*3+$AP76+5,$AQ76+7))="",0,IF(COUNTIF(INDIRECT(ADDRESS(($AO76-1)*36+($AP76-1)*12+6,COLUMN())):INDIRECT(ADDRESS(($AO76-1)*36+($AP76-1)*12+$AQ76+4,COLUMN())),INDIRECT(ADDRESS(($AO76-1)*3+$AP76+5,$AQ76+7)))&gt;=1,0,INDIRECT(ADDRESS(($AO76-1)*3+$AP76+5,$AQ76+7)))))</f>
        <v>0</v>
      </c>
      <c r="AS76" s="304">
        <f ca="1">COUNTIF(INDIRECT("H"&amp;(ROW()+12*(($AO76-1)*3+$AP76)-ROW())/12+5):INDIRECT("S"&amp;(ROW()+12*(($AO76-1)*3+$AP76)-ROW())/12+5),AR76)</f>
        <v>0</v>
      </c>
      <c r="AT76" s="306"/>
      <c r="AV76" s="304">
        <f ca="1">IF(AND(AR76&gt;0,AS76&gt;0),COUNTIF(AV$6:AV75,"&gt;0")+1,0)</f>
        <v>0</v>
      </c>
      <c r="BF76" s="304">
        <v>2</v>
      </c>
      <c r="BG76" s="304" t="s">
        <v>346</v>
      </c>
      <c r="BH76" s="304">
        <f t="shared" ref="BH76:BS76" si="84">IF(BH75+BU75&gt;40000,1,0)</f>
        <v>0</v>
      </c>
      <c r="BI76" s="304">
        <f t="shared" si="84"/>
        <v>0</v>
      </c>
      <c r="BJ76" s="304">
        <f t="shared" si="84"/>
        <v>0</v>
      </c>
      <c r="BK76" s="304">
        <f t="shared" si="84"/>
        <v>0</v>
      </c>
      <c r="BL76" s="304">
        <f t="shared" si="84"/>
        <v>0</v>
      </c>
      <c r="BM76" s="304">
        <f t="shared" si="84"/>
        <v>0</v>
      </c>
      <c r="BN76" s="304">
        <f t="shared" si="84"/>
        <v>0</v>
      </c>
      <c r="BO76" s="304">
        <f t="shared" si="84"/>
        <v>0</v>
      </c>
      <c r="BP76" s="304">
        <f t="shared" si="84"/>
        <v>0</v>
      </c>
      <c r="BQ76" s="304">
        <f t="shared" si="84"/>
        <v>0</v>
      </c>
      <c r="BR76" s="304">
        <f t="shared" si="84"/>
        <v>0</v>
      </c>
      <c r="BS76" s="304">
        <f t="shared" si="84"/>
        <v>0</v>
      </c>
    </row>
    <row r="77" spans="1:84" x14ac:dyDescent="0.15">
      <c r="A77" s="534"/>
      <c r="B77" s="537"/>
      <c r="C77" s="568"/>
      <c r="D77" s="537"/>
      <c r="E77" s="542"/>
      <c r="F77" s="537"/>
      <c r="G77" s="353" t="s">
        <v>448</v>
      </c>
      <c r="H77" s="309"/>
      <c r="I77" s="347"/>
      <c r="J77" s="347"/>
      <c r="K77" s="347"/>
      <c r="L77" s="347"/>
      <c r="M77" s="347"/>
      <c r="N77" s="347"/>
      <c r="O77" s="347"/>
      <c r="P77" s="347"/>
      <c r="Q77" s="347"/>
      <c r="R77" s="347"/>
      <c r="S77" s="347"/>
      <c r="T77" s="307">
        <f t="shared" si="75"/>
        <v>0</v>
      </c>
      <c r="U77" s="564"/>
      <c r="AO77" s="304">
        <v>2</v>
      </c>
      <c r="AP77" s="304">
        <v>3</v>
      </c>
      <c r="AQ77" s="304">
        <v>12</v>
      </c>
      <c r="AR77" s="306">
        <f ca="1">IF($AQ77=1,IF(INDIRECT(ADDRESS(($AO77-1)*3+$AP77+5,$AQ77+7))="",0,INDIRECT(ADDRESS(($AO77-1)*3+$AP77+5,$AQ77+7))),IF(INDIRECT(ADDRESS(($AO77-1)*3+$AP77+5,$AQ77+7))="",0,IF(COUNTIF(INDIRECT(ADDRESS(($AO77-1)*36+($AP77-1)*12+6,COLUMN())):INDIRECT(ADDRESS(($AO77-1)*36+($AP77-1)*12+$AQ77+4,COLUMN())),INDIRECT(ADDRESS(($AO77-1)*3+$AP77+5,$AQ77+7)))&gt;=1,0,INDIRECT(ADDRESS(($AO77-1)*3+$AP77+5,$AQ77+7)))))</f>
        <v>0</v>
      </c>
      <c r="AS77" s="304">
        <f ca="1">COUNTIF(INDIRECT("H"&amp;(ROW()+12*(($AO77-1)*3+$AP77)-ROW())/12+5):INDIRECT("S"&amp;(ROW()+12*(($AO77-1)*3+$AP77)-ROW())/12+5),AR77)</f>
        <v>0</v>
      </c>
      <c r="AT77" s="306"/>
      <c r="AV77" s="304">
        <f ca="1">IF(AND(AR77&gt;0,AS77&gt;0),COUNTIF(AV$6:AV76,"&gt;0")+1,0)</f>
        <v>0</v>
      </c>
      <c r="BF77" s="304">
        <v>3</v>
      </c>
    </row>
    <row r="78" spans="1:84" x14ac:dyDescent="0.15">
      <c r="A78" s="532">
        <v>25</v>
      </c>
      <c r="B78" s="565"/>
      <c r="C78" s="539"/>
      <c r="D78" s="539"/>
      <c r="E78" s="540"/>
      <c r="F78" s="539"/>
      <c r="G78" s="318" t="s">
        <v>348</v>
      </c>
      <c r="H78" s="317"/>
      <c r="I78" s="343" t="str">
        <f t="shared" si="74"/>
        <v/>
      </c>
      <c r="J78" s="343" t="str">
        <f t="shared" si="74"/>
        <v/>
      </c>
      <c r="K78" s="343" t="str">
        <f t="shared" si="74"/>
        <v/>
      </c>
      <c r="L78" s="343" t="str">
        <f t="shared" si="74"/>
        <v/>
      </c>
      <c r="M78" s="343" t="str">
        <f t="shared" si="74"/>
        <v/>
      </c>
      <c r="N78" s="343" t="str">
        <f t="shared" si="74"/>
        <v/>
      </c>
      <c r="O78" s="343" t="str">
        <f t="shared" si="74"/>
        <v/>
      </c>
      <c r="P78" s="343" t="str">
        <f t="shared" si="74"/>
        <v/>
      </c>
      <c r="Q78" s="343" t="str">
        <f t="shared" si="74"/>
        <v/>
      </c>
      <c r="R78" s="343" t="str">
        <f t="shared" si="74"/>
        <v/>
      </c>
      <c r="S78" s="343" t="str">
        <f t="shared" si="74"/>
        <v/>
      </c>
      <c r="T78" s="315">
        <f t="shared" si="75"/>
        <v>0</v>
      </c>
      <c r="U78" s="562"/>
      <c r="AO78" s="304">
        <v>3</v>
      </c>
      <c r="AP78" s="304">
        <v>1</v>
      </c>
      <c r="AQ78" s="304">
        <v>1</v>
      </c>
      <c r="AR78" s="306">
        <f ca="1">IF($AQ78=1,IF(INDIRECT(ADDRESS(($AO78-1)*3+$AP78+5,$AQ78+7))="",0,INDIRECT(ADDRESS(($AO78-1)*3+$AP78+5,$AQ78+7))),IF(INDIRECT(ADDRESS(($AO78-1)*3+$AP78+5,$AQ78+7))="",0,IF(COUNTIF(INDIRECT(ADDRESS(($AO78-1)*36+($AP78-1)*12+6,COLUMN())):INDIRECT(ADDRESS(($AO78-1)*36+($AP78-1)*12+$AQ78+4,COLUMN())),INDIRECT(ADDRESS(($AO78-1)*3+$AP78+5,$AQ78+7)))&gt;=1,0,INDIRECT(ADDRESS(($AO78-1)*3+$AP78+5,$AQ78+7)))))</f>
        <v>0</v>
      </c>
      <c r="AS78" s="304">
        <f ca="1">COUNTIF(INDIRECT("H"&amp;(ROW()+12*(($AO78-1)*3+$AP78)-ROW())/12+5):INDIRECT("S"&amp;(ROW()+12*(($AO78-1)*3+$AP78)-ROW())/12+5),AR78)</f>
        <v>0</v>
      </c>
      <c r="AT78" s="306"/>
      <c r="AV78" s="304">
        <f ca="1">IF(AND(AR78&gt;0,AS78&gt;0),COUNTIF(AV$6:AV77,"&gt;0")+1,0)</f>
        <v>0</v>
      </c>
      <c r="BF78" s="304">
        <v>1</v>
      </c>
      <c r="BH78" s="304">
        <f t="shared" ref="BH78" si="85">SUM(H78:H79)</f>
        <v>0</v>
      </c>
      <c r="BI78" s="304">
        <f t="shared" ref="BI78:BS78" si="86">SUM(I78:I79)</f>
        <v>0</v>
      </c>
      <c r="BJ78" s="304">
        <f t="shared" si="86"/>
        <v>0</v>
      </c>
      <c r="BK78" s="304">
        <f t="shared" si="86"/>
        <v>0</v>
      </c>
      <c r="BL78" s="304">
        <f t="shared" si="86"/>
        <v>0</v>
      </c>
      <c r="BM78" s="304">
        <f t="shared" si="86"/>
        <v>0</v>
      </c>
      <c r="BN78" s="304">
        <f t="shared" si="86"/>
        <v>0</v>
      </c>
      <c r="BO78" s="304">
        <f t="shared" si="86"/>
        <v>0</v>
      </c>
      <c r="BP78" s="304">
        <f t="shared" si="86"/>
        <v>0</v>
      </c>
      <c r="BQ78" s="304">
        <f t="shared" si="86"/>
        <v>0</v>
      </c>
      <c r="BR78" s="304">
        <f t="shared" si="86"/>
        <v>0</v>
      </c>
      <c r="BS78" s="304">
        <f t="shared" si="86"/>
        <v>0</v>
      </c>
      <c r="BU78" s="304">
        <f t="shared" ref="BU78:CF78" si="87">SUM(U78:U79)</f>
        <v>0</v>
      </c>
      <c r="BV78" s="304">
        <f t="shared" si="87"/>
        <v>0</v>
      </c>
      <c r="BW78" s="304">
        <f t="shared" si="87"/>
        <v>0</v>
      </c>
      <c r="BX78" s="304">
        <f t="shared" si="87"/>
        <v>0</v>
      </c>
      <c r="BY78" s="304">
        <f t="shared" si="87"/>
        <v>0</v>
      </c>
      <c r="BZ78" s="304">
        <f t="shared" si="87"/>
        <v>0</v>
      </c>
      <c r="CA78" s="304">
        <f t="shared" si="87"/>
        <v>0</v>
      </c>
      <c r="CB78" s="304">
        <f t="shared" si="87"/>
        <v>0</v>
      </c>
      <c r="CC78" s="304">
        <f t="shared" si="87"/>
        <v>0</v>
      </c>
      <c r="CD78" s="304">
        <f t="shared" si="87"/>
        <v>0</v>
      </c>
      <c r="CE78" s="304">
        <f t="shared" si="87"/>
        <v>0</v>
      </c>
      <c r="CF78" s="304">
        <f t="shared" si="87"/>
        <v>0</v>
      </c>
    </row>
    <row r="79" spans="1:84" x14ac:dyDescent="0.15">
      <c r="A79" s="533"/>
      <c r="B79" s="536"/>
      <c r="C79" s="536"/>
      <c r="D79" s="536"/>
      <c r="E79" s="541"/>
      <c r="F79" s="536"/>
      <c r="G79" s="314" t="s">
        <v>347</v>
      </c>
      <c r="H79" s="313"/>
      <c r="I79" s="344" t="str">
        <f t="shared" si="74"/>
        <v/>
      </c>
      <c r="J79" s="344" t="str">
        <f t="shared" si="74"/>
        <v/>
      </c>
      <c r="K79" s="344" t="str">
        <f t="shared" si="74"/>
        <v/>
      </c>
      <c r="L79" s="344" t="str">
        <f t="shared" si="74"/>
        <v/>
      </c>
      <c r="M79" s="344" t="str">
        <f t="shared" si="74"/>
        <v/>
      </c>
      <c r="N79" s="344" t="str">
        <f t="shared" si="74"/>
        <v/>
      </c>
      <c r="O79" s="344" t="str">
        <f t="shared" si="74"/>
        <v/>
      </c>
      <c r="P79" s="344" t="str">
        <f t="shared" si="74"/>
        <v/>
      </c>
      <c r="Q79" s="344" t="str">
        <f t="shared" si="74"/>
        <v/>
      </c>
      <c r="R79" s="344" t="str">
        <f t="shared" si="74"/>
        <v/>
      </c>
      <c r="S79" s="344" t="str">
        <f t="shared" si="74"/>
        <v/>
      </c>
      <c r="T79" s="311">
        <f t="shared" si="75"/>
        <v>0</v>
      </c>
      <c r="U79" s="563"/>
      <c r="AO79" s="304">
        <v>3</v>
      </c>
      <c r="AP79" s="304">
        <v>1</v>
      </c>
      <c r="AQ79" s="304">
        <v>2</v>
      </c>
      <c r="AR79" s="306">
        <f ca="1">IF($AQ79=1,IF(INDIRECT(ADDRESS(($AO79-1)*3+$AP79+5,$AQ79+7))="",0,INDIRECT(ADDRESS(($AO79-1)*3+$AP79+5,$AQ79+7))),IF(INDIRECT(ADDRESS(($AO79-1)*3+$AP79+5,$AQ79+7))="",0,IF(COUNTIF(INDIRECT(ADDRESS(($AO79-1)*36+($AP79-1)*12+6,COLUMN())):INDIRECT(ADDRESS(($AO79-1)*36+($AP79-1)*12+$AQ79+4,COLUMN())),INDIRECT(ADDRESS(($AO79-1)*3+$AP79+5,$AQ79+7)))&gt;=1,0,INDIRECT(ADDRESS(($AO79-1)*3+$AP79+5,$AQ79+7)))))</f>
        <v>0</v>
      </c>
      <c r="AS79" s="304">
        <f ca="1">COUNTIF(INDIRECT("H"&amp;(ROW()+12*(($AO79-1)*3+$AP79)-ROW())/12+5):INDIRECT("S"&amp;(ROW()+12*(($AO79-1)*3+$AP79)-ROW())/12+5),AR79)</f>
        <v>0</v>
      </c>
      <c r="AT79" s="306"/>
      <c r="AV79" s="304">
        <f ca="1">IF(AND(AR79&gt;0,AS79&gt;0),COUNTIF(AV$6:AV78,"&gt;0")+1,0)</f>
        <v>0</v>
      </c>
      <c r="BF79" s="304">
        <v>2</v>
      </c>
      <c r="BG79" s="304" t="s">
        <v>346</v>
      </c>
      <c r="BH79" s="304">
        <f t="shared" ref="BH79:BS79" si="88">IF(BH78+BU78&gt;40000,1,0)</f>
        <v>0</v>
      </c>
      <c r="BI79" s="304">
        <f t="shared" si="88"/>
        <v>0</v>
      </c>
      <c r="BJ79" s="304">
        <f t="shared" si="88"/>
        <v>0</v>
      </c>
      <c r="BK79" s="304">
        <f t="shared" si="88"/>
        <v>0</v>
      </c>
      <c r="BL79" s="304">
        <f t="shared" si="88"/>
        <v>0</v>
      </c>
      <c r="BM79" s="304">
        <f t="shared" si="88"/>
        <v>0</v>
      </c>
      <c r="BN79" s="304">
        <f t="shared" si="88"/>
        <v>0</v>
      </c>
      <c r="BO79" s="304">
        <f t="shared" si="88"/>
        <v>0</v>
      </c>
      <c r="BP79" s="304">
        <f t="shared" si="88"/>
        <v>0</v>
      </c>
      <c r="BQ79" s="304">
        <f t="shared" si="88"/>
        <v>0</v>
      </c>
      <c r="BR79" s="304">
        <f t="shared" si="88"/>
        <v>0</v>
      </c>
      <c r="BS79" s="304">
        <f t="shared" si="88"/>
        <v>0</v>
      </c>
    </row>
    <row r="80" spans="1:84" x14ac:dyDescent="0.15">
      <c r="A80" s="534"/>
      <c r="B80" s="537"/>
      <c r="C80" s="537"/>
      <c r="D80" s="537"/>
      <c r="E80" s="542"/>
      <c r="F80" s="537"/>
      <c r="G80" s="353" t="s">
        <v>448</v>
      </c>
      <c r="H80" s="309"/>
      <c r="I80" s="347"/>
      <c r="J80" s="347"/>
      <c r="K80" s="347"/>
      <c r="L80" s="347"/>
      <c r="M80" s="347"/>
      <c r="N80" s="347"/>
      <c r="O80" s="347"/>
      <c r="P80" s="347"/>
      <c r="Q80" s="347"/>
      <c r="R80" s="347"/>
      <c r="S80" s="347"/>
      <c r="T80" s="307">
        <f t="shared" si="75"/>
        <v>0</v>
      </c>
      <c r="U80" s="564"/>
      <c r="AO80" s="304">
        <v>3</v>
      </c>
      <c r="AP80" s="304">
        <v>1</v>
      </c>
      <c r="AQ80" s="304">
        <v>3</v>
      </c>
      <c r="AR80" s="306">
        <f ca="1">IF($AQ80=1,IF(INDIRECT(ADDRESS(($AO80-1)*3+$AP80+5,$AQ80+7))="",0,INDIRECT(ADDRESS(($AO80-1)*3+$AP80+5,$AQ80+7))),IF(INDIRECT(ADDRESS(($AO80-1)*3+$AP80+5,$AQ80+7))="",0,IF(COUNTIF(INDIRECT(ADDRESS(($AO80-1)*36+($AP80-1)*12+6,COLUMN())):INDIRECT(ADDRESS(($AO80-1)*36+($AP80-1)*12+$AQ80+4,COLUMN())),INDIRECT(ADDRESS(($AO80-1)*3+$AP80+5,$AQ80+7)))&gt;=1,0,INDIRECT(ADDRESS(($AO80-1)*3+$AP80+5,$AQ80+7)))))</f>
        <v>0</v>
      </c>
      <c r="AS80" s="304">
        <f ca="1">COUNTIF(INDIRECT("H"&amp;(ROW()+12*(($AO80-1)*3+$AP80)-ROW())/12+5):INDIRECT("S"&amp;(ROW()+12*(($AO80-1)*3+$AP80)-ROW())/12+5),AR80)</f>
        <v>0</v>
      </c>
      <c r="AT80" s="306"/>
      <c r="AV80" s="304">
        <f ca="1">IF(AND(AR80&gt;0,AS80&gt;0),COUNTIF(AV$6:AV79,"&gt;0")+1,0)</f>
        <v>0</v>
      </c>
      <c r="BF80" s="304">
        <v>3</v>
      </c>
    </row>
    <row r="81" spans="1:84" x14ac:dyDescent="0.15">
      <c r="A81" s="532">
        <v>26</v>
      </c>
      <c r="B81" s="565"/>
      <c r="C81" s="539"/>
      <c r="D81" s="539"/>
      <c r="E81" s="540"/>
      <c r="F81" s="539"/>
      <c r="G81" s="318" t="s">
        <v>348</v>
      </c>
      <c r="H81" s="317"/>
      <c r="I81" s="343" t="str">
        <f t="shared" si="74"/>
        <v/>
      </c>
      <c r="J81" s="343" t="str">
        <f t="shared" si="74"/>
        <v/>
      </c>
      <c r="K81" s="343" t="str">
        <f t="shared" si="74"/>
        <v/>
      </c>
      <c r="L81" s="343" t="str">
        <f t="shared" si="74"/>
        <v/>
      </c>
      <c r="M81" s="343" t="str">
        <f t="shared" si="74"/>
        <v/>
      </c>
      <c r="N81" s="343" t="str">
        <f t="shared" si="74"/>
        <v/>
      </c>
      <c r="O81" s="343" t="str">
        <f t="shared" si="74"/>
        <v/>
      </c>
      <c r="P81" s="343" t="str">
        <f t="shared" si="74"/>
        <v/>
      </c>
      <c r="Q81" s="343" t="str">
        <f t="shared" si="74"/>
        <v/>
      </c>
      <c r="R81" s="343" t="str">
        <f t="shared" si="74"/>
        <v/>
      </c>
      <c r="S81" s="343" t="str">
        <f t="shared" si="74"/>
        <v/>
      </c>
      <c r="T81" s="315">
        <f t="shared" si="75"/>
        <v>0</v>
      </c>
      <c r="U81" s="562"/>
      <c r="AO81" s="304">
        <v>3</v>
      </c>
      <c r="AP81" s="304">
        <v>1</v>
      </c>
      <c r="AQ81" s="304">
        <v>4</v>
      </c>
      <c r="AR81" s="306">
        <f ca="1">IF($AQ81=1,IF(INDIRECT(ADDRESS(($AO81-1)*3+$AP81+5,$AQ81+7))="",0,INDIRECT(ADDRESS(($AO81-1)*3+$AP81+5,$AQ81+7))),IF(INDIRECT(ADDRESS(($AO81-1)*3+$AP81+5,$AQ81+7))="",0,IF(COUNTIF(INDIRECT(ADDRESS(($AO81-1)*36+($AP81-1)*12+6,COLUMN())):INDIRECT(ADDRESS(($AO81-1)*36+($AP81-1)*12+$AQ81+4,COLUMN())),INDIRECT(ADDRESS(($AO81-1)*3+$AP81+5,$AQ81+7)))&gt;=1,0,INDIRECT(ADDRESS(($AO81-1)*3+$AP81+5,$AQ81+7)))))</f>
        <v>0</v>
      </c>
      <c r="AS81" s="304">
        <f ca="1">COUNTIF(INDIRECT("H"&amp;(ROW()+12*(($AO81-1)*3+$AP81)-ROW())/12+5):INDIRECT("S"&amp;(ROW()+12*(($AO81-1)*3+$AP81)-ROW())/12+5),AR81)</f>
        <v>0</v>
      </c>
      <c r="AT81" s="306"/>
      <c r="AV81" s="304">
        <f ca="1">IF(AND(AR81&gt;0,AS81&gt;0),COUNTIF(AV$6:AV80,"&gt;0")+1,0)</f>
        <v>0</v>
      </c>
      <c r="BF81" s="304">
        <v>1</v>
      </c>
      <c r="BH81" s="304">
        <f t="shared" ref="BH81" si="89">SUM(H81:H82)</f>
        <v>0</v>
      </c>
      <c r="BI81" s="304">
        <f t="shared" ref="BI81:BS81" si="90">SUM(I81:I82)</f>
        <v>0</v>
      </c>
      <c r="BJ81" s="304">
        <f t="shared" si="90"/>
        <v>0</v>
      </c>
      <c r="BK81" s="304">
        <f t="shared" si="90"/>
        <v>0</v>
      </c>
      <c r="BL81" s="304">
        <f t="shared" si="90"/>
        <v>0</v>
      </c>
      <c r="BM81" s="304">
        <f t="shared" si="90"/>
        <v>0</v>
      </c>
      <c r="BN81" s="304">
        <f t="shared" si="90"/>
        <v>0</v>
      </c>
      <c r="BO81" s="304">
        <f t="shared" si="90"/>
        <v>0</v>
      </c>
      <c r="BP81" s="304">
        <f t="shared" si="90"/>
        <v>0</v>
      </c>
      <c r="BQ81" s="304">
        <f t="shared" si="90"/>
        <v>0</v>
      </c>
      <c r="BR81" s="304">
        <f t="shared" si="90"/>
        <v>0</v>
      </c>
      <c r="BS81" s="304">
        <f t="shared" si="90"/>
        <v>0</v>
      </c>
      <c r="BU81" s="304">
        <f t="shared" ref="BU81:CF81" si="91">SUM(U81:U82)</f>
        <v>0</v>
      </c>
      <c r="BV81" s="304">
        <f t="shared" si="91"/>
        <v>0</v>
      </c>
      <c r="BW81" s="304">
        <f t="shared" si="91"/>
        <v>0</v>
      </c>
      <c r="BX81" s="304">
        <f t="shared" si="91"/>
        <v>0</v>
      </c>
      <c r="BY81" s="304">
        <f t="shared" si="91"/>
        <v>0</v>
      </c>
      <c r="BZ81" s="304">
        <f t="shared" si="91"/>
        <v>0</v>
      </c>
      <c r="CA81" s="304">
        <f t="shared" si="91"/>
        <v>0</v>
      </c>
      <c r="CB81" s="304">
        <f t="shared" si="91"/>
        <v>0</v>
      </c>
      <c r="CC81" s="304">
        <f t="shared" si="91"/>
        <v>0</v>
      </c>
      <c r="CD81" s="304">
        <f t="shared" si="91"/>
        <v>0</v>
      </c>
      <c r="CE81" s="304">
        <f t="shared" si="91"/>
        <v>0</v>
      </c>
      <c r="CF81" s="304">
        <f t="shared" si="91"/>
        <v>0</v>
      </c>
    </row>
    <row r="82" spans="1:84" x14ac:dyDescent="0.15">
      <c r="A82" s="533"/>
      <c r="B82" s="536"/>
      <c r="C82" s="536"/>
      <c r="D82" s="536"/>
      <c r="E82" s="541"/>
      <c r="F82" s="536"/>
      <c r="G82" s="314" t="s">
        <v>347</v>
      </c>
      <c r="H82" s="313"/>
      <c r="I82" s="344" t="str">
        <f t="shared" si="74"/>
        <v/>
      </c>
      <c r="J82" s="344" t="str">
        <f t="shared" si="74"/>
        <v/>
      </c>
      <c r="K82" s="344" t="str">
        <f t="shared" si="74"/>
        <v/>
      </c>
      <c r="L82" s="344" t="str">
        <f t="shared" si="74"/>
        <v/>
      </c>
      <c r="M82" s="344" t="str">
        <f t="shared" si="74"/>
        <v/>
      </c>
      <c r="N82" s="344" t="str">
        <f t="shared" si="74"/>
        <v/>
      </c>
      <c r="O82" s="344" t="str">
        <f t="shared" si="74"/>
        <v/>
      </c>
      <c r="P82" s="344" t="str">
        <f t="shared" si="74"/>
        <v/>
      </c>
      <c r="Q82" s="344" t="str">
        <f t="shared" si="74"/>
        <v/>
      </c>
      <c r="R82" s="344" t="str">
        <f t="shared" si="74"/>
        <v/>
      </c>
      <c r="S82" s="344" t="str">
        <f t="shared" si="74"/>
        <v/>
      </c>
      <c r="T82" s="311">
        <f t="shared" si="75"/>
        <v>0</v>
      </c>
      <c r="U82" s="563"/>
      <c r="AO82" s="304">
        <v>3</v>
      </c>
      <c r="AP82" s="304">
        <v>1</v>
      </c>
      <c r="AQ82" s="304">
        <v>5</v>
      </c>
      <c r="AR82" s="306">
        <f ca="1">IF($AQ82=1,IF(INDIRECT(ADDRESS(($AO82-1)*3+$AP82+5,$AQ82+7))="",0,INDIRECT(ADDRESS(($AO82-1)*3+$AP82+5,$AQ82+7))),IF(INDIRECT(ADDRESS(($AO82-1)*3+$AP82+5,$AQ82+7))="",0,IF(COUNTIF(INDIRECT(ADDRESS(($AO82-1)*36+($AP82-1)*12+6,COLUMN())):INDIRECT(ADDRESS(($AO82-1)*36+($AP82-1)*12+$AQ82+4,COLUMN())),INDIRECT(ADDRESS(($AO82-1)*3+$AP82+5,$AQ82+7)))&gt;=1,0,INDIRECT(ADDRESS(($AO82-1)*3+$AP82+5,$AQ82+7)))))</f>
        <v>0</v>
      </c>
      <c r="AS82" s="304">
        <f ca="1">COUNTIF(INDIRECT("H"&amp;(ROW()+12*(($AO82-1)*3+$AP82)-ROW())/12+5):INDIRECT("S"&amp;(ROW()+12*(($AO82-1)*3+$AP82)-ROW())/12+5),AR82)</f>
        <v>0</v>
      </c>
      <c r="AT82" s="306"/>
      <c r="AV82" s="304">
        <f ca="1">IF(AND(AR82&gt;0,AS82&gt;0),COUNTIF(AV$6:AV81,"&gt;0")+1,0)</f>
        <v>0</v>
      </c>
      <c r="BF82" s="304">
        <v>2</v>
      </c>
      <c r="BG82" s="304" t="s">
        <v>346</v>
      </c>
      <c r="BH82" s="304">
        <f t="shared" ref="BH82:BS82" si="92">IF(BH81+BU81&gt;40000,1,0)</f>
        <v>0</v>
      </c>
      <c r="BI82" s="304">
        <f t="shared" si="92"/>
        <v>0</v>
      </c>
      <c r="BJ82" s="304">
        <f t="shared" si="92"/>
        <v>0</v>
      </c>
      <c r="BK82" s="304">
        <f t="shared" si="92"/>
        <v>0</v>
      </c>
      <c r="BL82" s="304">
        <f t="shared" si="92"/>
        <v>0</v>
      </c>
      <c r="BM82" s="304">
        <f t="shared" si="92"/>
        <v>0</v>
      </c>
      <c r="BN82" s="304">
        <f t="shared" si="92"/>
        <v>0</v>
      </c>
      <c r="BO82" s="304">
        <f t="shared" si="92"/>
        <v>0</v>
      </c>
      <c r="BP82" s="304">
        <f t="shared" si="92"/>
        <v>0</v>
      </c>
      <c r="BQ82" s="304">
        <f t="shared" si="92"/>
        <v>0</v>
      </c>
      <c r="BR82" s="304">
        <f t="shared" si="92"/>
        <v>0</v>
      </c>
      <c r="BS82" s="304">
        <f t="shared" si="92"/>
        <v>0</v>
      </c>
    </row>
    <row r="83" spans="1:84" x14ac:dyDescent="0.15">
      <c r="A83" s="534"/>
      <c r="B83" s="537"/>
      <c r="C83" s="537"/>
      <c r="D83" s="537"/>
      <c r="E83" s="542"/>
      <c r="F83" s="537"/>
      <c r="G83" s="353" t="s">
        <v>448</v>
      </c>
      <c r="H83" s="309"/>
      <c r="I83" s="347"/>
      <c r="J83" s="347"/>
      <c r="K83" s="347"/>
      <c r="L83" s="347"/>
      <c r="M83" s="347"/>
      <c r="N83" s="347"/>
      <c r="O83" s="347"/>
      <c r="P83" s="347"/>
      <c r="Q83" s="347"/>
      <c r="R83" s="347"/>
      <c r="S83" s="347"/>
      <c r="T83" s="307">
        <f t="shared" si="75"/>
        <v>0</v>
      </c>
      <c r="U83" s="564"/>
      <c r="AO83" s="304">
        <v>3</v>
      </c>
      <c r="AP83" s="304">
        <v>1</v>
      </c>
      <c r="AQ83" s="304">
        <v>6</v>
      </c>
      <c r="AR83" s="306">
        <f ca="1">IF($AQ83=1,IF(INDIRECT(ADDRESS(($AO83-1)*3+$AP83+5,$AQ83+7))="",0,INDIRECT(ADDRESS(($AO83-1)*3+$AP83+5,$AQ83+7))),IF(INDIRECT(ADDRESS(($AO83-1)*3+$AP83+5,$AQ83+7))="",0,IF(COUNTIF(INDIRECT(ADDRESS(($AO83-1)*36+($AP83-1)*12+6,COLUMN())):INDIRECT(ADDRESS(($AO83-1)*36+($AP83-1)*12+$AQ83+4,COLUMN())),INDIRECT(ADDRESS(($AO83-1)*3+$AP83+5,$AQ83+7)))&gt;=1,0,INDIRECT(ADDRESS(($AO83-1)*3+$AP83+5,$AQ83+7)))))</f>
        <v>0</v>
      </c>
      <c r="AS83" s="304">
        <f ca="1">COUNTIF(INDIRECT("H"&amp;(ROW()+12*(($AO83-1)*3+$AP83)-ROW())/12+5):INDIRECT("S"&amp;(ROW()+12*(($AO83-1)*3+$AP83)-ROW())/12+5),AR83)</f>
        <v>0</v>
      </c>
      <c r="AT83" s="306"/>
      <c r="AV83" s="304">
        <f ca="1">IF(AND(AR83&gt;0,AS83&gt;0),COUNTIF(AV$6:AV82,"&gt;0")+1,0)</f>
        <v>0</v>
      </c>
      <c r="BF83" s="304">
        <v>3</v>
      </c>
    </row>
    <row r="84" spans="1:84" x14ac:dyDescent="0.15">
      <c r="A84" s="532">
        <v>27</v>
      </c>
      <c r="B84" s="565"/>
      <c r="C84" s="539"/>
      <c r="D84" s="539"/>
      <c r="E84" s="540"/>
      <c r="F84" s="539"/>
      <c r="G84" s="318" t="s">
        <v>348</v>
      </c>
      <c r="H84" s="317"/>
      <c r="I84" s="343" t="str">
        <f t="shared" si="74"/>
        <v/>
      </c>
      <c r="J84" s="343" t="str">
        <f t="shared" si="74"/>
        <v/>
      </c>
      <c r="K84" s="343" t="str">
        <f t="shared" si="74"/>
        <v/>
      </c>
      <c r="L84" s="343" t="str">
        <f t="shared" si="74"/>
        <v/>
      </c>
      <c r="M84" s="343" t="str">
        <f t="shared" si="74"/>
        <v/>
      </c>
      <c r="N84" s="343" t="str">
        <f t="shared" si="74"/>
        <v/>
      </c>
      <c r="O84" s="343" t="str">
        <f t="shared" si="74"/>
        <v/>
      </c>
      <c r="P84" s="343" t="str">
        <f t="shared" si="74"/>
        <v/>
      </c>
      <c r="Q84" s="343" t="str">
        <f t="shared" si="74"/>
        <v/>
      </c>
      <c r="R84" s="343" t="str">
        <f t="shared" si="74"/>
        <v/>
      </c>
      <c r="S84" s="343" t="str">
        <f t="shared" si="74"/>
        <v/>
      </c>
      <c r="T84" s="315">
        <f t="shared" si="75"/>
        <v>0</v>
      </c>
      <c r="U84" s="562"/>
      <c r="AO84" s="304">
        <v>3</v>
      </c>
      <c r="AP84" s="304">
        <v>1</v>
      </c>
      <c r="AQ84" s="304">
        <v>7</v>
      </c>
      <c r="AR84" s="306">
        <f ca="1">IF($AQ84=1,IF(INDIRECT(ADDRESS(($AO84-1)*3+$AP84+5,$AQ84+7))="",0,INDIRECT(ADDRESS(($AO84-1)*3+$AP84+5,$AQ84+7))),IF(INDIRECT(ADDRESS(($AO84-1)*3+$AP84+5,$AQ84+7))="",0,IF(COUNTIF(INDIRECT(ADDRESS(($AO84-1)*36+($AP84-1)*12+6,COLUMN())):INDIRECT(ADDRESS(($AO84-1)*36+($AP84-1)*12+$AQ84+4,COLUMN())),INDIRECT(ADDRESS(($AO84-1)*3+$AP84+5,$AQ84+7)))&gt;=1,0,INDIRECT(ADDRESS(($AO84-1)*3+$AP84+5,$AQ84+7)))))</f>
        <v>0</v>
      </c>
      <c r="AS84" s="304">
        <f ca="1">COUNTIF(INDIRECT("H"&amp;(ROW()+12*(($AO84-1)*3+$AP84)-ROW())/12+5):INDIRECT("S"&amp;(ROW()+12*(($AO84-1)*3+$AP84)-ROW())/12+5),AR84)</f>
        <v>0</v>
      </c>
      <c r="AT84" s="306"/>
      <c r="AV84" s="304">
        <f ca="1">IF(AND(AR84&gt;0,AS84&gt;0),COUNTIF(AV$6:AV83,"&gt;0")+1,0)</f>
        <v>0</v>
      </c>
      <c r="BF84" s="304">
        <v>1</v>
      </c>
      <c r="BH84" s="304">
        <f t="shared" ref="BH84" si="93">SUM(H84:H85)</f>
        <v>0</v>
      </c>
      <c r="BI84" s="304">
        <f t="shared" ref="BI84:BS84" si="94">SUM(I84:I85)</f>
        <v>0</v>
      </c>
      <c r="BJ84" s="304">
        <f t="shared" si="94"/>
        <v>0</v>
      </c>
      <c r="BK84" s="304">
        <f t="shared" si="94"/>
        <v>0</v>
      </c>
      <c r="BL84" s="304">
        <f t="shared" si="94"/>
        <v>0</v>
      </c>
      <c r="BM84" s="304">
        <f t="shared" si="94"/>
        <v>0</v>
      </c>
      <c r="BN84" s="304">
        <f t="shared" si="94"/>
        <v>0</v>
      </c>
      <c r="BO84" s="304">
        <f t="shared" si="94"/>
        <v>0</v>
      </c>
      <c r="BP84" s="304">
        <f t="shared" si="94"/>
        <v>0</v>
      </c>
      <c r="BQ84" s="304">
        <f t="shared" si="94"/>
        <v>0</v>
      </c>
      <c r="BR84" s="304">
        <f t="shared" si="94"/>
        <v>0</v>
      </c>
      <c r="BS84" s="304">
        <f t="shared" si="94"/>
        <v>0</v>
      </c>
      <c r="BU84" s="304">
        <f t="shared" ref="BU84:CF84" si="95">SUM(U84:U85)</f>
        <v>0</v>
      </c>
      <c r="BV84" s="304">
        <f t="shared" si="95"/>
        <v>0</v>
      </c>
      <c r="BW84" s="304">
        <f t="shared" si="95"/>
        <v>0</v>
      </c>
      <c r="BX84" s="304">
        <f t="shared" si="95"/>
        <v>0</v>
      </c>
      <c r="BY84" s="304">
        <f t="shared" si="95"/>
        <v>0</v>
      </c>
      <c r="BZ84" s="304">
        <f t="shared" si="95"/>
        <v>0</v>
      </c>
      <c r="CA84" s="304">
        <f t="shared" si="95"/>
        <v>0</v>
      </c>
      <c r="CB84" s="304">
        <f t="shared" si="95"/>
        <v>0</v>
      </c>
      <c r="CC84" s="304">
        <f t="shared" si="95"/>
        <v>0</v>
      </c>
      <c r="CD84" s="304">
        <f t="shared" si="95"/>
        <v>0</v>
      </c>
      <c r="CE84" s="304">
        <f t="shared" si="95"/>
        <v>0</v>
      </c>
      <c r="CF84" s="304">
        <f t="shared" si="95"/>
        <v>0</v>
      </c>
    </row>
    <row r="85" spans="1:84" x14ac:dyDescent="0.15">
      <c r="A85" s="533"/>
      <c r="B85" s="536"/>
      <c r="C85" s="536"/>
      <c r="D85" s="536"/>
      <c r="E85" s="541"/>
      <c r="F85" s="536"/>
      <c r="G85" s="314" t="s">
        <v>347</v>
      </c>
      <c r="H85" s="313"/>
      <c r="I85" s="344" t="str">
        <f t="shared" si="74"/>
        <v/>
      </c>
      <c r="J85" s="344" t="str">
        <f t="shared" si="74"/>
        <v/>
      </c>
      <c r="K85" s="344" t="str">
        <f t="shared" si="74"/>
        <v/>
      </c>
      <c r="L85" s="344" t="str">
        <f t="shared" si="74"/>
        <v/>
      </c>
      <c r="M85" s="344" t="str">
        <f t="shared" si="74"/>
        <v/>
      </c>
      <c r="N85" s="344" t="str">
        <f t="shared" si="74"/>
        <v/>
      </c>
      <c r="O85" s="344" t="str">
        <f t="shared" si="74"/>
        <v/>
      </c>
      <c r="P85" s="344" t="str">
        <f t="shared" si="74"/>
        <v/>
      </c>
      <c r="Q85" s="344" t="str">
        <f t="shared" si="74"/>
        <v/>
      </c>
      <c r="R85" s="344" t="str">
        <f t="shared" si="74"/>
        <v/>
      </c>
      <c r="S85" s="344" t="str">
        <f t="shared" si="74"/>
        <v/>
      </c>
      <c r="T85" s="311">
        <f t="shared" si="75"/>
        <v>0</v>
      </c>
      <c r="U85" s="563"/>
      <c r="AO85" s="304">
        <v>3</v>
      </c>
      <c r="AP85" s="304">
        <v>1</v>
      </c>
      <c r="AQ85" s="304">
        <v>8</v>
      </c>
      <c r="AR85" s="306">
        <f ca="1">IF($AQ85=1,IF(INDIRECT(ADDRESS(($AO85-1)*3+$AP85+5,$AQ85+7))="",0,INDIRECT(ADDRESS(($AO85-1)*3+$AP85+5,$AQ85+7))),IF(INDIRECT(ADDRESS(($AO85-1)*3+$AP85+5,$AQ85+7))="",0,IF(COUNTIF(INDIRECT(ADDRESS(($AO85-1)*36+($AP85-1)*12+6,COLUMN())):INDIRECT(ADDRESS(($AO85-1)*36+($AP85-1)*12+$AQ85+4,COLUMN())),INDIRECT(ADDRESS(($AO85-1)*3+$AP85+5,$AQ85+7)))&gt;=1,0,INDIRECT(ADDRESS(($AO85-1)*3+$AP85+5,$AQ85+7)))))</f>
        <v>0</v>
      </c>
      <c r="AS85" s="304">
        <f ca="1">COUNTIF(INDIRECT("H"&amp;(ROW()+12*(($AO85-1)*3+$AP85)-ROW())/12+5):INDIRECT("S"&amp;(ROW()+12*(($AO85-1)*3+$AP85)-ROW())/12+5),AR85)</f>
        <v>0</v>
      </c>
      <c r="AT85" s="306"/>
      <c r="AV85" s="304">
        <f ca="1">IF(AND(AR85&gt;0,AS85&gt;0),COUNTIF(AV$6:AV84,"&gt;0")+1,0)</f>
        <v>0</v>
      </c>
      <c r="BF85" s="304">
        <v>2</v>
      </c>
      <c r="BG85" s="304" t="s">
        <v>346</v>
      </c>
      <c r="BH85" s="304">
        <f t="shared" ref="BH85:BS85" si="96">IF(BH84+BU84&gt;40000,1,0)</f>
        <v>0</v>
      </c>
      <c r="BI85" s="304">
        <f t="shared" si="96"/>
        <v>0</v>
      </c>
      <c r="BJ85" s="304">
        <f t="shared" si="96"/>
        <v>0</v>
      </c>
      <c r="BK85" s="304">
        <f t="shared" si="96"/>
        <v>0</v>
      </c>
      <c r="BL85" s="304">
        <f t="shared" si="96"/>
        <v>0</v>
      </c>
      <c r="BM85" s="304">
        <f t="shared" si="96"/>
        <v>0</v>
      </c>
      <c r="BN85" s="304">
        <f t="shared" si="96"/>
        <v>0</v>
      </c>
      <c r="BO85" s="304">
        <f t="shared" si="96"/>
        <v>0</v>
      </c>
      <c r="BP85" s="304">
        <f t="shared" si="96"/>
        <v>0</v>
      </c>
      <c r="BQ85" s="304">
        <f t="shared" si="96"/>
        <v>0</v>
      </c>
      <c r="BR85" s="304">
        <f t="shared" si="96"/>
        <v>0</v>
      </c>
      <c r="BS85" s="304">
        <f t="shared" si="96"/>
        <v>0</v>
      </c>
    </row>
    <row r="86" spans="1:84" x14ac:dyDescent="0.15">
      <c r="A86" s="534"/>
      <c r="B86" s="537"/>
      <c r="C86" s="537"/>
      <c r="D86" s="537"/>
      <c r="E86" s="542"/>
      <c r="F86" s="537"/>
      <c r="G86" s="353" t="s">
        <v>448</v>
      </c>
      <c r="H86" s="309"/>
      <c r="I86" s="347"/>
      <c r="J86" s="347"/>
      <c r="K86" s="347"/>
      <c r="L86" s="347"/>
      <c r="M86" s="347"/>
      <c r="N86" s="347"/>
      <c r="O86" s="347"/>
      <c r="P86" s="347"/>
      <c r="Q86" s="347"/>
      <c r="R86" s="347"/>
      <c r="S86" s="347"/>
      <c r="T86" s="307">
        <f t="shared" si="75"/>
        <v>0</v>
      </c>
      <c r="U86" s="564"/>
      <c r="AO86" s="304">
        <v>3</v>
      </c>
      <c r="AP86" s="304">
        <v>1</v>
      </c>
      <c r="AQ86" s="304">
        <v>9</v>
      </c>
      <c r="AR86" s="306">
        <f ca="1">IF($AQ86=1,IF(INDIRECT(ADDRESS(($AO86-1)*3+$AP86+5,$AQ86+7))="",0,INDIRECT(ADDRESS(($AO86-1)*3+$AP86+5,$AQ86+7))),IF(INDIRECT(ADDRESS(($AO86-1)*3+$AP86+5,$AQ86+7))="",0,IF(COUNTIF(INDIRECT(ADDRESS(($AO86-1)*36+($AP86-1)*12+6,COLUMN())):INDIRECT(ADDRESS(($AO86-1)*36+($AP86-1)*12+$AQ86+4,COLUMN())),INDIRECT(ADDRESS(($AO86-1)*3+$AP86+5,$AQ86+7)))&gt;=1,0,INDIRECT(ADDRESS(($AO86-1)*3+$AP86+5,$AQ86+7)))))</f>
        <v>0</v>
      </c>
      <c r="AS86" s="304">
        <f ca="1">COUNTIF(INDIRECT("H"&amp;(ROW()+12*(($AO86-1)*3+$AP86)-ROW())/12+5):INDIRECT("S"&amp;(ROW()+12*(($AO86-1)*3+$AP86)-ROW())/12+5),AR86)</f>
        <v>0</v>
      </c>
      <c r="AT86" s="306"/>
      <c r="AV86" s="304">
        <f ca="1">IF(AND(AR86&gt;0,AS86&gt;0),COUNTIF(AV$6:AV85,"&gt;0")+1,0)</f>
        <v>0</v>
      </c>
      <c r="BF86" s="304">
        <v>3</v>
      </c>
    </row>
    <row r="87" spans="1:84" x14ac:dyDescent="0.15">
      <c r="A87" s="532">
        <v>28</v>
      </c>
      <c r="B87" s="565"/>
      <c r="C87" s="539"/>
      <c r="D87" s="539"/>
      <c r="E87" s="540"/>
      <c r="F87" s="539"/>
      <c r="G87" s="318" t="s">
        <v>348</v>
      </c>
      <c r="H87" s="317"/>
      <c r="I87" s="343" t="str">
        <f t="shared" ref="I87:S94" si="97">IF(H87="","",H87)</f>
        <v/>
      </c>
      <c r="J87" s="343" t="str">
        <f t="shared" si="97"/>
        <v/>
      </c>
      <c r="K87" s="343" t="str">
        <f t="shared" si="97"/>
        <v/>
      </c>
      <c r="L87" s="343" t="str">
        <f t="shared" si="97"/>
        <v/>
      </c>
      <c r="M87" s="343" t="str">
        <f t="shared" si="97"/>
        <v/>
      </c>
      <c r="N87" s="343" t="str">
        <f t="shared" si="97"/>
        <v/>
      </c>
      <c r="O87" s="343" t="str">
        <f t="shared" si="97"/>
        <v/>
      </c>
      <c r="P87" s="343" t="str">
        <f t="shared" si="97"/>
        <v/>
      </c>
      <c r="Q87" s="343" t="str">
        <f t="shared" si="97"/>
        <v/>
      </c>
      <c r="R87" s="343" t="str">
        <f t="shared" si="97"/>
        <v/>
      </c>
      <c r="S87" s="343" t="str">
        <f t="shared" si="97"/>
        <v/>
      </c>
      <c r="T87" s="315">
        <f t="shared" si="75"/>
        <v>0</v>
      </c>
      <c r="U87" s="562"/>
      <c r="AO87" s="304">
        <v>3</v>
      </c>
      <c r="AP87" s="304">
        <v>1</v>
      </c>
      <c r="AQ87" s="304">
        <v>10</v>
      </c>
      <c r="AR87" s="306">
        <f ca="1">IF($AQ87=1,IF(INDIRECT(ADDRESS(($AO87-1)*3+$AP87+5,$AQ87+7))="",0,INDIRECT(ADDRESS(($AO87-1)*3+$AP87+5,$AQ87+7))),IF(INDIRECT(ADDRESS(($AO87-1)*3+$AP87+5,$AQ87+7))="",0,IF(COUNTIF(INDIRECT(ADDRESS(($AO87-1)*36+($AP87-1)*12+6,COLUMN())):INDIRECT(ADDRESS(($AO87-1)*36+($AP87-1)*12+$AQ87+4,COLUMN())),INDIRECT(ADDRESS(($AO87-1)*3+$AP87+5,$AQ87+7)))&gt;=1,0,INDIRECT(ADDRESS(($AO87-1)*3+$AP87+5,$AQ87+7)))))</f>
        <v>0</v>
      </c>
      <c r="AS87" s="304">
        <f ca="1">COUNTIF(INDIRECT("H"&amp;(ROW()+12*(($AO87-1)*3+$AP87)-ROW())/12+5):INDIRECT("S"&amp;(ROW()+12*(($AO87-1)*3+$AP87)-ROW())/12+5),AR87)</f>
        <v>0</v>
      </c>
      <c r="AT87" s="306"/>
      <c r="AV87" s="304">
        <f ca="1">IF(AND(AR87&gt;0,AS87&gt;0),COUNTIF(AV$6:AV86,"&gt;0")+1,0)</f>
        <v>0</v>
      </c>
      <c r="BF87" s="304">
        <v>1</v>
      </c>
      <c r="BH87" s="304">
        <f t="shared" ref="BH87" si="98">SUM(H87:H88)</f>
        <v>0</v>
      </c>
      <c r="BI87" s="304">
        <f t="shared" ref="BI87:BS87" si="99">SUM(I87:I88)</f>
        <v>0</v>
      </c>
      <c r="BJ87" s="304">
        <f t="shared" si="99"/>
        <v>0</v>
      </c>
      <c r="BK87" s="304">
        <f t="shared" si="99"/>
        <v>0</v>
      </c>
      <c r="BL87" s="304">
        <f t="shared" si="99"/>
        <v>0</v>
      </c>
      <c r="BM87" s="304">
        <f t="shared" si="99"/>
        <v>0</v>
      </c>
      <c r="BN87" s="304">
        <f t="shared" si="99"/>
        <v>0</v>
      </c>
      <c r="BO87" s="304">
        <f t="shared" si="99"/>
        <v>0</v>
      </c>
      <c r="BP87" s="304">
        <f t="shared" si="99"/>
        <v>0</v>
      </c>
      <c r="BQ87" s="304">
        <f t="shared" si="99"/>
        <v>0</v>
      </c>
      <c r="BR87" s="304">
        <f t="shared" si="99"/>
        <v>0</v>
      </c>
      <c r="BS87" s="304">
        <f t="shared" si="99"/>
        <v>0</v>
      </c>
      <c r="BU87" s="304">
        <f t="shared" ref="BU87:CF87" si="100">SUM(U87:U88)</f>
        <v>0</v>
      </c>
      <c r="BV87" s="304">
        <f t="shared" si="100"/>
        <v>0</v>
      </c>
      <c r="BW87" s="304">
        <f t="shared" si="100"/>
        <v>0</v>
      </c>
      <c r="BX87" s="304">
        <f t="shared" si="100"/>
        <v>0</v>
      </c>
      <c r="BY87" s="304">
        <f t="shared" si="100"/>
        <v>0</v>
      </c>
      <c r="BZ87" s="304">
        <f t="shared" si="100"/>
        <v>0</v>
      </c>
      <c r="CA87" s="304">
        <f t="shared" si="100"/>
        <v>0</v>
      </c>
      <c r="CB87" s="304">
        <f t="shared" si="100"/>
        <v>0</v>
      </c>
      <c r="CC87" s="304">
        <f t="shared" si="100"/>
        <v>0</v>
      </c>
      <c r="CD87" s="304">
        <f t="shared" si="100"/>
        <v>0</v>
      </c>
      <c r="CE87" s="304">
        <f t="shared" si="100"/>
        <v>0</v>
      </c>
      <c r="CF87" s="304">
        <f t="shared" si="100"/>
        <v>0</v>
      </c>
    </row>
    <row r="88" spans="1:84" x14ac:dyDescent="0.15">
      <c r="A88" s="533"/>
      <c r="B88" s="536"/>
      <c r="C88" s="536"/>
      <c r="D88" s="536"/>
      <c r="E88" s="541"/>
      <c r="F88" s="536"/>
      <c r="G88" s="314" t="s">
        <v>347</v>
      </c>
      <c r="H88" s="313"/>
      <c r="I88" s="344" t="str">
        <f t="shared" si="97"/>
        <v/>
      </c>
      <c r="J88" s="344" t="str">
        <f t="shared" si="97"/>
        <v/>
      </c>
      <c r="K88" s="344" t="str">
        <f t="shared" si="97"/>
        <v/>
      </c>
      <c r="L88" s="344" t="str">
        <f t="shared" si="97"/>
        <v/>
      </c>
      <c r="M88" s="344" t="str">
        <f t="shared" si="97"/>
        <v/>
      </c>
      <c r="N88" s="344" t="str">
        <f t="shared" si="97"/>
        <v/>
      </c>
      <c r="O88" s="344" t="str">
        <f t="shared" si="97"/>
        <v/>
      </c>
      <c r="P88" s="344" t="str">
        <f t="shared" si="97"/>
        <v/>
      </c>
      <c r="Q88" s="344" t="str">
        <f t="shared" si="97"/>
        <v/>
      </c>
      <c r="R88" s="344" t="str">
        <f t="shared" si="97"/>
        <v/>
      </c>
      <c r="S88" s="344" t="str">
        <f t="shared" si="97"/>
        <v/>
      </c>
      <c r="T88" s="311">
        <f t="shared" si="75"/>
        <v>0</v>
      </c>
      <c r="U88" s="563"/>
      <c r="AO88" s="304">
        <v>3</v>
      </c>
      <c r="AP88" s="304">
        <v>1</v>
      </c>
      <c r="AQ88" s="304">
        <v>11</v>
      </c>
      <c r="AR88" s="306">
        <f ca="1">IF($AQ88=1,IF(INDIRECT(ADDRESS(($AO88-1)*3+$AP88+5,$AQ88+7))="",0,INDIRECT(ADDRESS(($AO88-1)*3+$AP88+5,$AQ88+7))),IF(INDIRECT(ADDRESS(($AO88-1)*3+$AP88+5,$AQ88+7))="",0,IF(COUNTIF(INDIRECT(ADDRESS(($AO88-1)*36+($AP88-1)*12+6,COLUMN())):INDIRECT(ADDRESS(($AO88-1)*36+($AP88-1)*12+$AQ88+4,COLUMN())),INDIRECT(ADDRESS(($AO88-1)*3+$AP88+5,$AQ88+7)))&gt;=1,0,INDIRECT(ADDRESS(($AO88-1)*3+$AP88+5,$AQ88+7)))))</f>
        <v>0</v>
      </c>
      <c r="AS88" s="304">
        <f ca="1">COUNTIF(INDIRECT("H"&amp;(ROW()+12*(($AO88-1)*3+$AP88)-ROW())/12+5):INDIRECT("S"&amp;(ROW()+12*(($AO88-1)*3+$AP88)-ROW())/12+5),AR88)</f>
        <v>0</v>
      </c>
      <c r="AT88" s="306"/>
      <c r="AV88" s="304">
        <f ca="1">IF(AND(AR88&gt;0,AS88&gt;0),COUNTIF(AV$6:AV87,"&gt;0")+1,0)</f>
        <v>0</v>
      </c>
      <c r="BF88" s="304">
        <v>2</v>
      </c>
      <c r="BG88" s="304" t="s">
        <v>346</v>
      </c>
      <c r="BH88" s="304">
        <f t="shared" ref="BH88:BS88" si="101">IF(BH87+BU87&gt;40000,1,0)</f>
        <v>0</v>
      </c>
      <c r="BI88" s="304">
        <f t="shared" si="101"/>
        <v>0</v>
      </c>
      <c r="BJ88" s="304">
        <f t="shared" si="101"/>
        <v>0</v>
      </c>
      <c r="BK88" s="304">
        <f t="shared" si="101"/>
        <v>0</v>
      </c>
      <c r="BL88" s="304">
        <f t="shared" si="101"/>
        <v>0</v>
      </c>
      <c r="BM88" s="304">
        <f t="shared" si="101"/>
        <v>0</v>
      </c>
      <c r="BN88" s="304">
        <f t="shared" si="101"/>
        <v>0</v>
      </c>
      <c r="BO88" s="304">
        <f t="shared" si="101"/>
        <v>0</v>
      </c>
      <c r="BP88" s="304">
        <f t="shared" si="101"/>
        <v>0</v>
      </c>
      <c r="BQ88" s="304">
        <f t="shared" si="101"/>
        <v>0</v>
      </c>
      <c r="BR88" s="304">
        <f t="shared" si="101"/>
        <v>0</v>
      </c>
      <c r="BS88" s="304">
        <f t="shared" si="101"/>
        <v>0</v>
      </c>
    </row>
    <row r="89" spans="1:84" x14ac:dyDescent="0.15">
      <c r="A89" s="534"/>
      <c r="B89" s="537"/>
      <c r="C89" s="537"/>
      <c r="D89" s="537"/>
      <c r="E89" s="542"/>
      <c r="F89" s="537"/>
      <c r="G89" s="353" t="s">
        <v>448</v>
      </c>
      <c r="H89" s="309"/>
      <c r="I89" s="347"/>
      <c r="J89" s="347"/>
      <c r="K89" s="347"/>
      <c r="L89" s="347"/>
      <c r="M89" s="347"/>
      <c r="N89" s="347"/>
      <c r="O89" s="347"/>
      <c r="P89" s="347"/>
      <c r="Q89" s="347"/>
      <c r="R89" s="347"/>
      <c r="S89" s="347"/>
      <c r="T89" s="307">
        <f t="shared" si="75"/>
        <v>0</v>
      </c>
      <c r="U89" s="564"/>
      <c r="AO89" s="304">
        <v>3</v>
      </c>
      <c r="AP89" s="304">
        <v>1</v>
      </c>
      <c r="AQ89" s="304">
        <v>12</v>
      </c>
      <c r="AR89" s="306">
        <f ca="1">IF($AQ89=1,IF(INDIRECT(ADDRESS(($AO89-1)*3+$AP89+5,$AQ89+7))="",0,INDIRECT(ADDRESS(($AO89-1)*3+$AP89+5,$AQ89+7))),IF(INDIRECT(ADDRESS(($AO89-1)*3+$AP89+5,$AQ89+7))="",0,IF(COUNTIF(INDIRECT(ADDRESS(($AO89-1)*36+($AP89-1)*12+6,COLUMN())):INDIRECT(ADDRESS(($AO89-1)*36+($AP89-1)*12+$AQ89+4,COLUMN())),INDIRECT(ADDRESS(($AO89-1)*3+$AP89+5,$AQ89+7)))&gt;=1,0,INDIRECT(ADDRESS(($AO89-1)*3+$AP89+5,$AQ89+7)))))</f>
        <v>0</v>
      </c>
      <c r="AS89" s="304">
        <f ca="1">COUNTIF(INDIRECT("H"&amp;(ROW()+12*(($AO89-1)*3+$AP89)-ROW())/12+5):INDIRECT("S"&amp;(ROW()+12*(($AO89-1)*3+$AP89)-ROW())/12+5),AR89)</f>
        <v>0</v>
      </c>
      <c r="AT89" s="306"/>
      <c r="AV89" s="304">
        <f ca="1">IF(AND(AR89&gt;0,AS89&gt;0),COUNTIF(AV$6:AV88,"&gt;0")+1,0)</f>
        <v>0</v>
      </c>
      <c r="BF89" s="304">
        <v>3</v>
      </c>
    </row>
    <row r="90" spans="1:84" x14ac:dyDescent="0.15">
      <c r="A90" s="532">
        <v>29</v>
      </c>
      <c r="B90" s="565"/>
      <c r="C90" s="539"/>
      <c r="D90" s="539"/>
      <c r="E90" s="540"/>
      <c r="F90" s="539"/>
      <c r="G90" s="318" t="s">
        <v>348</v>
      </c>
      <c r="H90" s="317"/>
      <c r="I90" s="343" t="str">
        <f t="shared" si="97"/>
        <v/>
      </c>
      <c r="J90" s="343" t="str">
        <f t="shared" si="97"/>
        <v/>
      </c>
      <c r="K90" s="343" t="str">
        <f t="shared" si="97"/>
        <v/>
      </c>
      <c r="L90" s="343" t="str">
        <f t="shared" si="97"/>
        <v/>
      </c>
      <c r="M90" s="343" t="str">
        <f t="shared" si="97"/>
        <v/>
      </c>
      <c r="N90" s="343" t="str">
        <f t="shared" si="97"/>
        <v/>
      </c>
      <c r="O90" s="343" t="str">
        <f t="shared" si="97"/>
        <v/>
      </c>
      <c r="P90" s="343" t="str">
        <f t="shared" si="97"/>
        <v/>
      </c>
      <c r="Q90" s="343" t="str">
        <f t="shared" si="97"/>
        <v/>
      </c>
      <c r="R90" s="343" t="str">
        <f t="shared" si="97"/>
        <v/>
      </c>
      <c r="S90" s="343" t="str">
        <f t="shared" si="97"/>
        <v/>
      </c>
      <c r="T90" s="315">
        <f t="shared" si="75"/>
        <v>0</v>
      </c>
      <c r="U90" s="562"/>
      <c r="AO90" s="304">
        <v>3</v>
      </c>
      <c r="AP90" s="304">
        <v>2</v>
      </c>
      <c r="AQ90" s="304">
        <v>1</v>
      </c>
      <c r="AR90" s="306">
        <f ca="1">IF($AQ90=1,IF(INDIRECT(ADDRESS(($AO90-1)*3+$AP90+5,$AQ90+7))="",0,INDIRECT(ADDRESS(($AO90-1)*3+$AP90+5,$AQ90+7))),IF(INDIRECT(ADDRESS(($AO90-1)*3+$AP90+5,$AQ90+7))="",0,IF(COUNTIF(INDIRECT(ADDRESS(($AO90-1)*36+($AP90-1)*12+6,COLUMN())):INDIRECT(ADDRESS(($AO90-1)*36+($AP90-1)*12+$AQ90+4,COLUMN())),INDIRECT(ADDRESS(($AO90-1)*3+$AP90+5,$AQ90+7)))&gt;=1,0,INDIRECT(ADDRESS(($AO90-1)*3+$AP90+5,$AQ90+7)))))</f>
        <v>0</v>
      </c>
      <c r="AS90" s="304">
        <f ca="1">COUNTIF(INDIRECT("H"&amp;(ROW()+12*(($AO90-1)*3+$AP90)-ROW())/12+5):INDIRECT("S"&amp;(ROW()+12*(($AO90-1)*3+$AP90)-ROW())/12+5),AR90)</f>
        <v>0</v>
      </c>
      <c r="AT90" s="306"/>
      <c r="AV90" s="304">
        <f ca="1">IF(AND(AR90&gt;0,AS90&gt;0),COUNTIF(AV$6:AV89,"&gt;0")+1,0)</f>
        <v>0</v>
      </c>
      <c r="BF90" s="304">
        <v>1</v>
      </c>
      <c r="BH90" s="304">
        <f t="shared" ref="BH90" si="102">SUM(H90:H91)</f>
        <v>0</v>
      </c>
      <c r="BI90" s="304">
        <f t="shared" ref="BI90:BS90" si="103">SUM(I90:I91)</f>
        <v>0</v>
      </c>
      <c r="BJ90" s="304">
        <f t="shared" si="103"/>
        <v>0</v>
      </c>
      <c r="BK90" s="304">
        <f t="shared" si="103"/>
        <v>0</v>
      </c>
      <c r="BL90" s="304">
        <f t="shared" si="103"/>
        <v>0</v>
      </c>
      <c r="BM90" s="304">
        <f t="shared" si="103"/>
        <v>0</v>
      </c>
      <c r="BN90" s="304">
        <f t="shared" si="103"/>
        <v>0</v>
      </c>
      <c r="BO90" s="304">
        <f t="shared" si="103"/>
        <v>0</v>
      </c>
      <c r="BP90" s="304">
        <f t="shared" si="103"/>
        <v>0</v>
      </c>
      <c r="BQ90" s="304">
        <f t="shared" si="103"/>
        <v>0</v>
      </c>
      <c r="BR90" s="304">
        <f t="shared" si="103"/>
        <v>0</v>
      </c>
      <c r="BS90" s="304">
        <f t="shared" si="103"/>
        <v>0</v>
      </c>
      <c r="BU90" s="304">
        <f t="shared" ref="BU90:CF90" si="104">SUM(U90:U91)</f>
        <v>0</v>
      </c>
      <c r="BV90" s="304">
        <f t="shared" si="104"/>
        <v>0</v>
      </c>
      <c r="BW90" s="304">
        <f t="shared" si="104"/>
        <v>0</v>
      </c>
      <c r="BX90" s="304">
        <f t="shared" si="104"/>
        <v>0</v>
      </c>
      <c r="BY90" s="304">
        <f t="shared" si="104"/>
        <v>0</v>
      </c>
      <c r="BZ90" s="304">
        <f t="shared" si="104"/>
        <v>0</v>
      </c>
      <c r="CA90" s="304">
        <f t="shared" si="104"/>
        <v>0</v>
      </c>
      <c r="CB90" s="304">
        <f t="shared" si="104"/>
        <v>0</v>
      </c>
      <c r="CC90" s="304">
        <f t="shared" si="104"/>
        <v>0</v>
      </c>
      <c r="CD90" s="304">
        <f t="shared" si="104"/>
        <v>0</v>
      </c>
      <c r="CE90" s="304">
        <f t="shared" si="104"/>
        <v>0</v>
      </c>
      <c r="CF90" s="304">
        <f t="shared" si="104"/>
        <v>0</v>
      </c>
    </row>
    <row r="91" spans="1:84" x14ac:dyDescent="0.15">
      <c r="A91" s="533"/>
      <c r="B91" s="536"/>
      <c r="C91" s="536"/>
      <c r="D91" s="536"/>
      <c r="E91" s="541"/>
      <c r="F91" s="536"/>
      <c r="G91" s="314" t="s">
        <v>347</v>
      </c>
      <c r="H91" s="313"/>
      <c r="I91" s="344" t="str">
        <f t="shared" si="97"/>
        <v/>
      </c>
      <c r="J91" s="344" t="str">
        <f t="shared" si="97"/>
        <v/>
      </c>
      <c r="K91" s="344" t="str">
        <f t="shared" si="97"/>
        <v/>
      </c>
      <c r="L91" s="344" t="str">
        <f t="shared" si="97"/>
        <v/>
      </c>
      <c r="M91" s="344" t="str">
        <f t="shared" si="97"/>
        <v/>
      </c>
      <c r="N91" s="344" t="str">
        <f t="shared" si="97"/>
        <v/>
      </c>
      <c r="O91" s="344" t="str">
        <f t="shared" si="97"/>
        <v/>
      </c>
      <c r="P91" s="344" t="str">
        <f t="shared" si="97"/>
        <v/>
      </c>
      <c r="Q91" s="344" t="str">
        <f t="shared" si="97"/>
        <v/>
      </c>
      <c r="R91" s="344" t="str">
        <f t="shared" si="97"/>
        <v/>
      </c>
      <c r="S91" s="344" t="str">
        <f t="shared" si="97"/>
        <v/>
      </c>
      <c r="T91" s="311">
        <f t="shared" si="75"/>
        <v>0</v>
      </c>
      <c r="U91" s="563"/>
      <c r="AO91" s="304">
        <v>3</v>
      </c>
      <c r="AP91" s="304">
        <v>2</v>
      </c>
      <c r="AQ91" s="304">
        <v>2</v>
      </c>
      <c r="AR91" s="306">
        <f ca="1">IF($AQ91=1,IF(INDIRECT(ADDRESS(($AO91-1)*3+$AP91+5,$AQ91+7))="",0,INDIRECT(ADDRESS(($AO91-1)*3+$AP91+5,$AQ91+7))),IF(INDIRECT(ADDRESS(($AO91-1)*3+$AP91+5,$AQ91+7))="",0,IF(COUNTIF(INDIRECT(ADDRESS(($AO91-1)*36+($AP91-1)*12+6,COLUMN())):INDIRECT(ADDRESS(($AO91-1)*36+($AP91-1)*12+$AQ91+4,COLUMN())),INDIRECT(ADDRESS(($AO91-1)*3+$AP91+5,$AQ91+7)))&gt;=1,0,INDIRECT(ADDRESS(($AO91-1)*3+$AP91+5,$AQ91+7)))))</f>
        <v>0</v>
      </c>
      <c r="AS91" s="304">
        <f ca="1">COUNTIF(INDIRECT("H"&amp;(ROW()+12*(($AO91-1)*3+$AP91)-ROW())/12+5):INDIRECT("S"&amp;(ROW()+12*(($AO91-1)*3+$AP91)-ROW())/12+5),AR91)</f>
        <v>0</v>
      </c>
      <c r="AT91" s="306"/>
      <c r="AV91" s="304">
        <f ca="1">IF(AND(AR91&gt;0,AS91&gt;0),COUNTIF(AV$6:AV90,"&gt;0")+1,0)</f>
        <v>0</v>
      </c>
      <c r="BF91" s="304">
        <v>2</v>
      </c>
      <c r="BG91" s="304" t="s">
        <v>346</v>
      </c>
      <c r="BH91" s="304">
        <f t="shared" ref="BH91:BS91" si="105">IF(BH90+BU90&gt;40000,1,0)</f>
        <v>0</v>
      </c>
      <c r="BI91" s="304">
        <f t="shared" si="105"/>
        <v>0</v>
      </c>
      <c r="BJ91" s="304">
        <f t="shared" si="105"/>
        <v>0</v>
      </c>
      <c r="BK91" s="304">
        <f t="shared" si="105"/>
        <v>0</v>
      </c>
      <c r="BL91" s="304">
        <f t="shared" si="105"/>
        <v>0</v>
      </c>
      <c r="BM91" s="304">
        <f t="shared" si="105"/>
        <v>0</v>
      </c>
      <c r="BN91" s="304">
        <f t="shared" si="105"/>
        <v>0</v>
      </c>
      <c r="BO91" s="304">
        <f t="shared" si="105"/>
        <v>0</v>
      </c>
      <c r="BP91" s="304">
        <f t="shared" si="105"/>
        <v>0</v>
      </c>
      <c r="BQ91" s="304">
        <f t="shared" si="105"/>
        <v>0</v>
      </c>
      <c r="BR91" s="304">
        <f t="shared" si="105"/>
        <v>0</v>
      </c>
      <c r="BS91" s="304">
        <f t="shared" si="105"/>
        <v>0</v>
      </c>
    </row>
    <row r="92" spans="1:84" x14ac:dyDescent="0.15">
      <c r="A92" s="534"/>
      <c r="B92" s="537"/>
      <c r="C92" s="537"/>
      <c r="D92" s="537"/>
      <c r="E92" s="542"/>
      <c r="F92" s="537"/>
      <c r="G92" s="353" t="s">
        <v>448</v>
      </c>
      <c r="H92" s="309"/>
      <c r="I92" s="347"/>
      <c r="J92" s="347"/>
      <c r="K92" s="347"/>
      <c r="L92" s="347"/>
      <c r="M92" s="347"/>
      <c r="N92" s="347"/>
      <c r="O92" s="347"/>
      <c r="P92" s="347"/>
      <c r="Q92" s="347"/>
      <c r="R92" s="347"/>
      <c r="S92" s="347"/>
      <c r="T92" s="307">
        <f t="shared" si="75"/>
        <v>0</v>
      </c>
      <c r="U92" s="564"/>
      <c r="AO92" s="304">
        <v>3</v>
      </c>
      <c r="AP92" s="304">
        <v>2</v>
      </c>
      <c r="AQ92" s="304">
        <v>3</v>
      </c>
      <c r="AR92" s="306">
        <f ca="1">IF($AQ92=1,IF(INDIRECT(ADDRESS(($AO92-1)*3+$AP92+5,$AQ92+7))="",0,INDIRECT(ADDRESS(($AO92-1)*3+$AP92+5,$AQ92+7))),IF(INDIRECT(ADDRESS(($AO92-1)*3+$AP92+5,$AQ92+7))="",0,IF(COUNTIF(INDIRECT(ADDRESS(($AO92-1)*36+($AP92-1)*12+6,COLUMN())):INDIRECT(ADDRESS(($AO92-1)*36+($AP92-1)*12+$AQ92+4,COLUMN())),INDIRECT(ADDRESS(($AO92-1)*3+$AP92+5,$AQ92+7)))&gt;=1,0,INDIRECT(ADDRESS(($AO92-1)*3+$AP92+5,$AQ92+7)))))</f>
        <v>0</v>
      </c>
      <c r="AS92" s="304">
        <f ca="1">COUNTIF(INDIRECT("H"&amp;(ROW()+12*(($AO92-1)*3+$AP92)-ROW())/12+5):INDIRECT("S"&amp;(ROW()+12*(($AO92-1)*3+$AP92)-ROW())/12+5),AR92)</f>
        <v>0</v>
      </c>
      <c r="AT92" s="306"/>
      <c r="AV92" s="304">
        <f ca="1">IF(AND(AR92&gt;0,AS92&gt;0),COUNTIF(AV$6:AV91,"&gt;0")+1,0)</f>
        <v>0</v>
      </c>
      <c r="BF92" s="304">
        <v>3</v>
      </c>
    </row>
    <row r="93" spans="1:84" x14ac:dyDescent="0.15">
      <c r="A93" s="532">
        <v>30</v>
      </c>
      <c r="B93" s="535"/>
      <c r="C93" s="539"/>
      <c r="D93" s="539"/>
      <c r="E93" s="540"/>
      <c r="F93" s="539"/>
      <c r="G93" s="318" t="s">
        <v>348</v>
      </c>
      <c r="H93" s="317"/>
      <c r="I93" s="343" t="str">
        <f t="shared" si="97"/>
        <v/>
      </c>
      <c r="J93" s="343" t="str">
        <f t="shared" si="97"/>
        <v/>
      </c>
      <c r="K93" s="343" t="str">
        <f t="shared" si="97"/>
        <v/>
      </c>
      <c r="L93" s="343" t="str">
        <f t="shared" si="97"/>
        <v/>
      </c>
      <c r="M93" s="343" t="str">
        <f t="shared" si="97"/>
        <v/>
      </c>
      <c r="N93" s="343" t="str">
        <f t="shared" si="97"/>
        <v/>
      </c>
      <c r="O93" s="343" t="str">
        <f t="shared" si="97"/>
        <v/>
      </c>
      <c r="P93" s="343" t="str">
        <f t="shared" si="97"/>
        <v/>
      </c>
      <c r="Q93" s="343" t="str">
        <f t="shared" si="97"/>
        <v/>
      </c>
      <c r="R93" s="343" t="str">
        <f t="shared" si="97"/>
        <v/>
      </c>
      <c r="S93" s="343" t="str">
        <f t="shared" si="97"/>
        <v/>
      </c>
      <c r="T93" s="315">
        <f t="shared" si="75"/>
        <v>0</v>
      </c>
      <c r="U93" s="562"/>
      <c r="AO93" s="304">
        <v>3</v>
      </c>
      <c r="AP93" s="304">
        <v>2</v>
      </c>
      <c r="AQ93" s="304">
        <v>4</v>
      </c>
      <c r="AR93" s="306">
        <f ca="1">IF($AQ93=1,IF(INDIRECT(ADDRESS(($AO93-1)*3+$AP93+5,$AQ93+7))="",0,INDIRECT(ADDRESS(($AO93-1)*3+$AP93+5,$AQ93+7))),IF(INDIRECT(ADDRESS(($AO93-1)*3+$AP93+5,$AQ93+7))="",0,IF(COUNTIF(INDIRECT(ADDRESS(($AO93-1)*36+($AP93-1)*12+6,COLUMN())):INDIRECT(ADDRESS(($AO93-1)*36+($AP93-1)*12+$AQ93+4,COLUMN())),INDIRECT(ADDRESS(($AO93-1)*3+$AP93+5,$AQ93+7)))&gt;=1,0,INDIRECT(ADDRESS(($AO93-1)*3+$AP93+5,$AQ93+7)))))</f>
        <v>0</v>
      </c>
      <c r="AS93" s="304">
        <f ca="1">COUNTIF(INDIRECT("H"&amp;(ROW()+12*(($AO93-1)*3+$AP93)-ROW())/12+5):INDIRECT("S"&amp;(ROW()+12*(($AO93-1)*3+$AP93)-ROW())/12+5),AR93)</f>
        <v>0</v>
      </c>
      <c r="AT93" s="306"/>
      <c r="AV93" s="304">
        <f ca="1">IF(AND(AR93&gt;0,AS93&gt;0),COUNTIF(AV$6:AV92,"&gt;0")+1,0)</f>
        <v>0</v>
      </c>
      <c r="BF93" s="304">
        <v>1</v>
      </c>
      <c r="BH93" s="304">
        <f t="shared" ref="BH93" si="106">SUM(H93:H94)</f>
        <v>0</v>
      </c>
      <c r="BI93" s="304">
        <f t="shared" ref="BI93:BS93" si="107">SUM(I93:I94)</f>
        <v>0</v>
      </c>
      <c r="BJ93" s="304">
        <f t="shared" si="107"/>
        <v>0</v>
      </c>
      <c r="BK93" s="304">
        <f t="shared" si="107"/>
        <v>0</v>
      </c>
      <c r="BL93" s="304">
        <f t="shared" si="107"/>
        <v>0</v>
      </c>
      <c r="BM93" s="304">
        <f t="shared" si="107"/>
        <v>0</v>
      </c>
      <c r="BN93" s="304">
        <f t="shared" si="107"/>
        <v>0</v>
      </c>
      <c r="BO93" s="304">
        <f t="shared" si="107"/>
        <v>0</v>
      </c>
      <c r="BP93" s="304">
        <f t="shared" si="107"/>
        <v>0</v>
      </c>
      <c r="BQ93" s="304">
        <f t="shared" si="107"/>
        <v>0</v>
      </c>
      <c r="BR93" s="304">
        <f t="shared" si="107"/>
        <v>0</v>
      </c>
      <c r="BS93" s="304">
        <f t="shared" si="107"/>
        <v>0</v>
      </c>
      <c r="BU93" s="304">
        <f t="shared" ref="BU93:CF93" si="108">SUM(U93:U94)</f>
        <v>0</v>
      </c>
      <c r="BV93" s="304">
        <f t="shared" si="108"/>
        <v>0</v>
      </c>
      <c r="BW93" s="304">
        <f t="shared" si="108"/>
        <v>0</v>
      </c>
      <c r="BX93" s="304">
        <f t="shared" si="108"/>
        <v>0</v>
      </c>
      <c r="BY93" s="304">
        <f t="shared" si="108"/>
        <v>0</v>
      </c>
      <c r="BZ93" s="304">
        <f t="shared" si="108"/>
        <v>0</v>
      </c>
      <c r="CA93" s="304">
        <f t="shared" si="108"/>
        <v>0</v>
      </c>
      <c r="CB93" s="304">
        <f t="shared" si="108"/>
        <v>0</v>
      </c>
      <c r="CC93" s="304">
        <f t="shared" si="108"/>
        <v>0</v>
      </c>
      <c r="CD93" s="304">
        <f t="shared" si="108"/>
        <v>0</v>
      </c>
      <c r="CE93" s="304">
        <f t="shared" si="108"/>
        <v>0</v>
      </c>
      <c r="CF93" s="304">
        <f t="shared" si="108"/>
        <v>0</v>
      </c>
    </row>
    <row r="94" spans="1:84" x14ac:dyDescent="0.15">
      <c r="A94" s="533"/>
      <c r="B94" s="536"/>
      <c r="C94" s="536"/>
      <c r="D94" s="536"/>
      <c r="E94" s="541"/>
      <c r="F94" s="536"/>
      <c r="G94" s="314" t="s">
        <v>347</v>
      </c>
      <c r="H94" s="313"/>
      <c r="I94" s="344" t="str">
        <f t="shared" si="97"/>
        <v/>
      </c>
      <c r="J94" s="344" t="str">
        <f t="shared" si="97"/>
        <v/>
      </c>
      <c r="K94" s="344" t="str">
        <f t="shared" si="97"/>
        <v/>
      </c>
      <c r="L94" s="344" t="str">
        <f t="shared" si="97"/>
        <v/>
      </c>
      <c r="M94" s="344" t="str">
        <f t="shared" si="97"/>
        <v/>
      </c>
      <c r="N94" s="344" t="str">
        <f t="shared" si="97"/>
        <v/>
      </c>
      <c r="O94" s="344" t="str">
        <f t="shared" si="97"/>
        <v/>
      </c>
      <c r="P94" s="344" t="str">
        <f t="shared" si="97"/>
        <v/>
      </c>
      <c r="Q94" s="344" t="str">
        <f t="shared" si="97"/>
        <v/>
      </c>
      <c r="R94" s="344" t="str">
        <f t="shared" si="97"/>
        <v/>
      </c>
      <c r="S94" s="344" t="str">
        <f t="shared" si="97"/>
        <v/>
      </c>
      <c r="T94" s="311">
        <f t="shared" si="75"/>
        <v>0</v>
      </c>
      <c r="U94" s="563"/>
      <c r="AO94" s="304">
        <v>3</v>
      </c>
      <c r="AP94" s="304">
        <v>2</v>
      </c>
      <c r="AQ94" s="304">
        <v>5</v>
      </c>
      <c r="AR94" s="306">
        <f ca="1">IF($AQ94=1,IF(INDIRECT(ADDRESS(($AO94-1)*3+$AP94+5,$AQ94+7))="",0,INDIRECT(ADDRESS(($AO94-1)*3+$AP94+5,$AQ94+7))),IF(INDIRECT(ADDRESS(($AO94-1)*3+$AP94+5,$AQ94+7))="",0,IF(COUNTIF(INDIRECT(ADDRESS(($AO94-1)*36+($AP94-1)*12+6,COLUMN())):INDIRECT(ADDRESS(($AO94-1)*36+($AP94-1)*12+$AQ94+4,COLUMN())),INDIRECT(ADDRESS(($AO94-1)*3+$AP94+5,$AQ94+7)))&gt;=1,0,INDIRECT(ADDRESS(($AO94-1)*3+$AP94+5,$AQ94+7)))))</f>
        <v>0</v>
      </c>
      <c r="AS94" s="304">
        <f ca="1">COUNTIF(INDIRECT("H"&amp;(ROW()+12*(($AO94-1)*3+$AP94)-ROW())/12+5):INDIRECT("S"&amp;(ROW()+12*(($AO94-1)*3+$AP94)-ROW())/12+5),AR94)</f>
        <v>0</v>
      </c>
      <c r="AT94" s="306"/>
      <c r="AV94" s="304">
        <f ca="1">IF(AND(AR94&gt;0,AS94&gt;0),COUNTIF(AV$6:AV93,"&gt;0")+1,0)</f>
        <v>0</v>
      </c>
      <c r="BF94" s="304">
        <v>2</v>
      </c>
      <c r="BG94" s="304" t="s">
        <v>346</v>
      </c>
      <c r="BH94" s="304">
        <f t="shared" ref="BH94:BS94" si="109">IF(BH93+BU93&gt;40000,1,0)</f>
        <v>0</v>
      </c>
      <c r="BI94" s="304">
        <f t="shared" si="109"/>
        <v>0</v>
      </c>
      <c r="BJ94" s="304">
        <f t="shared" si="109"/>
        <v>0</v>
      </c>
      <c r="BK94" s="304">
        <f t="shared" si="109"/>
        <v>0</v>
      </c>
      <c r="BL94" s="304">
        <f t="shared" si="109"/>
        <v>0</v>
      </c>
      <c r="BM94" s="304">
        <f t="shared" si="109"/>
        <v>0</v>
      </c>
      <c r="BN94" s="304">
        <f t="shared" si="109"/>
        <v>0</v>
      </c>
      <c r="BO94" s="304">
        <f t="shared" si="109"/>
        <v>0</v>
      </c>
      <c r="BP94" s="304">
        <f t="shared" si="109"/>
        <v>0</v>
      </c>
      <c r="BQ94" s="304">
        <f t="shared" si="109"/>
        <v>0</v>
      </c>
      <c r="BR94" s="304">
        <f t="shared" si="109"/>
        <v>0</v>
      </c>
      <c r="BS94" s="304">
        <f t="shared" si="109"/>
        <v>0</v>
      </c>
    </row>
    <row r="95" spans="1:84" x14ac:dyDescent="0.15">
      <c r="A95" s="534"/>
      <c r="B95" s="537"/>
      <c r="C95" s="537"/>
      <c r="D95" s="537"/>
      <c r="E95" s="542"/>
      <c r="F95" s="537"/>
      <c r="G95" s="353" t="s">
        <v>448</v>
      </c>
      <c r="H95" s="309"/>
      <c r="I95" s="347"/>
      <c r="J95" s="347"/>
      <c r="K95" s="347"/>
      <c r="L95" s="347"/>
      <c r="M95" s="347"/>
      <c r="N95" s="347"/>
      <c r="O95" s="347"/>
      <c r="P95" s="347"/>
      <c r="Q95" s="347"/>
      <c r="R95" s="347"/>
      <c r="S95" s="347"/>
      <c r="T95" s="307">
        <f t="shared" si="75"/>
        <v>0</v>
      </c>
      <c r="U95" s="564"/>
      <c r="AO95" s="304">
        <v>3</v>
      </c>
      <c r="AP95" s="304">
        <v>2</v>
      </c>
      <c r="AQ95" s="304">
        <v>6</v>
      </c>
      <c r="AR95" s="306">
        <f ca="1">IF($AQ95=1,IF(INDIRECT(ADDRESS(($AO95-1)*3+$AP95+5,$AQ95+7))="",0,INDIRECT(ADDRESS(($AO95-1)*3+$AP95+5,$AQ95+7))),IF(INDIRECT(ADDRESS(($AO95-1)*3+$AP95+5,$AQ95+7))="",0,IF(COUNTIF(INDIRECT(ADDRESS(($AO95-1)*36+($AP95-1)*12+6,COLUMN())):INDIRECT(ADDRESS(($AO95-1)*36+($AP95-1)*12+$AQ95+4,COLUMN())),INDIRECT(ADDRESS(($AO95-1)*3+$AP95+5,$AQ95+7)))&gt;=1,0,INDIRECT(ADDRESS(($AO95-1)*3+$AP95+5,$AQ95+7)))))</f>
        <v>0</v>
      </c>
      <c r="AS95" s="304">
        <f ca="1">COUNTIF(INDIRECT("H"&amp;(ROW()+12*(($AO95-1)*3+$AP95)-ROW())/12+5):INDIRECT("S"&amp;(ROW()+12*(($AO95-1)*3+$AP95)-ROW())/12+5),AR95)</f>
        <v>0</v>
      </c>
      <c r="AT95" s="306"/>
      <c r="AV95" s="304">
        <f ca="1">IF(AND(AR95&gt;0,AS95&gt;0),COUNTIF(AV$6:AV94,"&gt;0")+1,0)</f>
        <v>0</v>
      </c>
      <c r="BF95" s="304">
        <v>3</v>
      </c>
    </row>
    <row r="96" spans="1:84" x14ac:dyDescent="0.15">
      <c r="AO96" s="304">
        <v>3</v>
      </c>
      <c r="AP96" s="304">
        <v>2</v>
      </c>
      <c r="AQ96" s="304">
        <v>7</v>
      </c>
      <c r="AR96" s="306">
        <f ca="1">IF($AQ96=1,IF(INDIRECT(ADDRESS(($AO96-1)*3+$AP96+5,$AQ96+7))="",0,INDIRECT(ADDRESS(($AO96-1)*3+$AP96+5,$AQ96+7))),IF(INDIRECT(ADDRESS(($AO96-1)*3+$AP96+5,$AQ96+7))="",0,IF(COUNTIF(INDIRECT(ADDRESS(($AO96-1)*36+($AP96-1)*12+6,COLUMN())):INDIRECT(ADDRESS(($AO96-1)*36+($AP96-1)*12+$AQ96+4,COLUMN())),INDIRECT(ADDRESS(($AO96-1)*3+$AP96+5,$AQ96+7)))&gt;=1,0,INDIRECT(ADDRESS(($AO96-1)*3+$AP96+5,$AQ96+7)))))</f>
        <v>0</v>
      </c>
      <c r="AS96" s="304">
        <f ca="1">COUNTIF(INDIRECT("H"&amp;(ROW()+12*(($AO96-1)*3+$AP96)-ROW())/12+5):INDIRECT("S"&amp;(ROW()+12*(($AO96-1)*3+$AP96)-ROW())/12+5),AR96)</f>
        <v>0</v>
      </c>
      <c r="AT96" s="306"/>
      <c r="AV96" s="304">
        <f ca="1">IF(AND(AR96&gt;0,AS96&gt;0),COUNTIF(AV$6:AV95,"&gt;0")+1,0)</f>
        <v>0</v>
      </c>
    </row>
    <row r="97" spans="41:48" x14ac:dyDescent="0.15">
      <c r="AO97" s="304">
        <v>3</v>
      </c>
      <c r="AP97" s="304">
        <v>2</v>
      </c>
      <c r="AQ97" s="304">
        <v>8</v>
      </c>
      <c r="AR97" s="306">
        <f ca="1">IF($AQ97=1,IF(INDIRECT(ADDRESS(($AO97-1)*3+$AP97+5,$AQ97+7))="",0,INDIRECT(ADDRESS(($AO97-1)*3+$AP97+5,$AQ97+7))),IF(INDIRECT(ADDRESS(($AO97-1)*3+$AP97+5,$AQ97+7))="",0,IF(COUNTIF(INDIRECT(ADDRESS(($AO97-1)*36+($AP97-1)*12+6,COLUMN())):INDIRECT(ADDRESS(($AO97-1)*36+($AP97-1)*12+$AQ97+4,COLUMN())),INDIRECT(ADDRESS(($AO97-1)*3+$AP97+5,$AQ97+7)))&gt;=1,0,INDIRECT(ADDRESS(($AO97-1)*3+$AP97+5,$AQ97+7)))))</f>
        <v>0</v>
      </c>
      <c r="AS97" s="304">
        <f ca="1">COUNTIF(INDIRECT("H"&amp;(ROW()+12*(($AO97-1)*3+$AP97)-ROW())/12+5):INDIRECT("S"&amp;(ROW()+12*(($AO97-1)*3+$AP97)-ROW())/12+5),AR97)</f>
        <v>0</v>
      </c>
      <c r="AT97" s="306"/>
      <c r="AV97" s="304">
        <f ca="1">IF(AND(AR97&gt;0,AS97&gt;0),COUNTIF(AV$6:AV96,"&gt;0")+1,0)</f>
        <v>0</v>
      </c>
    </row>
    <row r="98" spans="41:48" x14ac:dyDescent="0.15">
      <c r="AO98" s="304">
        <v>3</v>
      </c>
      <c r="AP98" s="304">
        <v>2</v>
      </c>
      <c r="AQ98" s="304">
        <v>9</v>
      </c>
      <c r="AR98" s="306">
        <f ca="1">IF($AQ98=1,IF(INDIRECT(ADDRESS(($AO98-1)*3+$AP98+5,$AQ98+7))="",0,INDIRECT(ADDRESS(($AO98-1)*3+$AP98+5,$AQ98+7))),IF(INDIRECT(ADDRESS(($AO98-1)*3+$AP98+5,$AQ98+7))="",0,IF(COUNTIF(INDIRECT(ADDRESS(($AO98-1)*36+($AP98-1)*12+6,COLUMN())):INDIRECT(ADDRESS(($AO98-1)*36+($AP98-1)*12+$AQ98+4,COLUMN())),INDIRECT(ADDRESS(($AO98-1)*3+$AP98+5,$AQ98+7)))&gt;=1,0,INDIRECT(ADDRESS(($AO98-1)*3+$AP98+5,$AQ98+7)))))</f>
        <v>0</v>
      </c>
      <c r="AS98" s="304">
        <f ca="1">COUNTIF(INDIRECT("H"&amp;(ROW()+12*(($AO98-1)*3+$AP98)-ROW())/12+5):INDIRECT("S"&amp;(ROW()+12*(($AO98-1)*3+$AP98)-ROW())/12+5),AR98)</f>
        <v>0</v>
      </c>
      <c r="AT98" s="306"/>
      <c r="AV98" s="304">
        <f ca="1">IF(AND(AR98&gt;0,AS98&gt;0),COUNTIF(AV$6:AV97,"&gt;0")+1,0)</f>
        <v>0</v>
      </c>
    </row>
    <row r="99" spans="41:48" x14ac:dyDescent="0.15">
      <c r="AO99" s="304">
        <v>3</v>
      </c>
      <c r="AP99" s="304">
        <v>2</v>
      </c>
      <c r="AQ99" s="304">
        <v>10</v>
      </c>
      <c r="AR99" s="306">
        <f ca="1">IF($AQ99=1,IF(INDIRECT(ADDRESS(($AO99-1)*3+$AP99+5,$AQ99+7))="",0,INDIRECT(ADDRESS(($AO99-1)*3+$AP99+5,$AQ99+7))),IF(INDIRECT(ADDRESS(($AO99-1)*3+$AP99+5,$AQ99+7))="",0,IF(COUNTIF(INDIRECT(ADDRESS(($AO99-1)*36+($AP99-1)*12+6,COLUMN())):INDIRECT(ADDRESS(($AO99-1)*36+($AP99-1)*12+$AQ99+4,COLUMN())),INDIRECT(ADDRESS(($AO99-1)*3+$AP99+5,$AQ99+7)))&gt;=1,0,INDIRECT(ADDRESS(($AO99-1)*3+$AP99+5,$AQ99+7)))))</f>
        <v>0</v>
      </c>
      <c r="AS99" s="304">
        <f ca="1">COUNTIF(INDIRECT("H"&amp;(ROW()+12*(($AO99-1)*3+$AP99)-ROW())/12+5):INDIRECT("S"&amp;(ROW()+12*(($AO99-1)*3+$AP99)-ROW())/12+5),AR99)</f>
        <v>0</v>
      </c>
      <c r="AT99" s="306"/>
      <c r="AV99" s="304">
        <f ca="1">IF(AND(AR99&gt;0,AS99&gt;0),COUNTIF(AV$6:AV98,"&gt;0")+1,0)</f>
        <v>0</v>
      </c>
    </row>
    <row r="100" spans="41:48" x14ac:dyDescent="0.15">
      <c r="AO100" s="304">
        <v>3</v>
      </c>
      <c r="AP100" s="304">
        <v>2</v>
      </c>
      <c r="AQ100" s="304">
        <v>11</v>
      </c>
      <c r="AR100" s="306">
        <f ca="1">IF($AQ100=1,IF(INDIRECT(ADDRESS(($AO100-1)*3+$AP100+5,$AQ100+7))="",0,INDIRECT(ADDRESS(($AO100-1)*3+$AP100+5,$AQ100+7))),IF(INDIRECT(ADDRESS(($AO100-1)*3+$AP100+5,$AQ100+7))="",0,IF(COUNTIF(INDIRECT(ADDRESS(($AO100-1)*36+($AP100-1)*12+6,COLUMN())):INDIRECT(ADDRESS(($AO100-1)*36+($AP100-1)*12+$AQ100+4,COLUMN())),INDIRECT(ADDRESS(($AO100-1)*3+$AP100+5,$AQ100+7)))&gt;=1,0,INDIRECT(ADDRESS(($AO100-1)*3+$AP100+5,$AQ100+7)))))</f>
        <v>0</v>
      </c>
      <c r="AS100" s="304">
        <f ca="1">COUNTIF(INDIRECT("H"&amp;(ROW()+12*(($AO100-1)*3+$AP100)-ROW())/12+5):INDIRECT("S"&amp;(ROW()+12*(($AO100-1)*3+$AP100)-ROW())/12+5),AR100)</f>
        <v>0</v>
      </c>
      <c r="AT100" s="306"/>
      <c r="AV100" s="304">
        <f ca="1">IF(AND(AR100&gt;0,AS100&gt;0),COUNTIF(AV$6:AV99,"&gt;0")+1,0)</f>
        <v>0</v>
      </c>
    </row>
    <row r="101" spans="41:48" x14ac:dyDescent="0.15">
      <c r="AO101" s="304">
        <v>3</v>
      </c>
      <c r="AP101" s="304">
        <v>2</v>
      </c>
      <c r="AQ101" s="304">
        <v>12</v>
      </c>
      <c r="AR101" s="306">
        <f ca="1">IF($AQ101=1,IF(INDIRECT(ADDRESS(($AO101-1)*3+$AP101+5,$AQ101+7))="",0,INDIRECT(ADDRESS(($AO101-1)*3+$AP101+5,$AQ101+7))),IF(INDIRECT(ADDRESS(($AO101-1)*3+$AP101+5,$AQ101+7))="",0,IF(COUNTIF(INDIRECT(ADDRESS(($AO101-1)*36+($AP101-1)*12+6,COLUMN())):INDIRECT(ADDRESS(($AO101-1)*36+($AP101-1)*12+$AQ101+4,COLUMN())),INDIRECT(ADDRESS(($AO101-1)*3+$AP101+5,$AQ101+7)))&gt;=1,0,INDIRECT(ADDRESS(($AO101-1)*3+$AP101+5,$AQ101+7)))))</f>
        <v>0</v>
      </c>
      <c r="AS101" s="304">
        <f ca="1">COUNTIF(INDIRECT("H"&amp;(ROW()+12*(($AO101-1)*3+$AP101)-ROW())/12+5):INDIRECT("S"&amp;(ROW()+12*(($AO101-1)*3+$AP101)-ROW())/12+5),AR101)</f>
        <v>0</v>
      </c>
      <c r="AT101" s="306"/>
      <c r="AV101" s="304">
        <f ca="1">IF(AND(AR101&gt;0,AS101&gt;0),COUNTIF(AV$6:AV100,"&gt;0")+1,0)</f>
        <v>0</v>
      </c>
    </row>
    <row r="102" spans="41:48" x14ac:dyDescent="0.15">
      <c r="AO102" s="304">
        <v>3</v>
      </c>
      <c r="AP102" s="304">
        <v>3</v>
      </c>
      <c r="AQ102" s="304">
        <v>1</v>
      </c>
      <c r="AR102" s="306">
        <f ca="1">IF($AQ102=1,IF(INDIRECT(ADDRESS(($AO102-1)*3+$AP102+5,$AQ102+7))="",0,INDIRECT(ADDRESS(($AO102-1)*3+$AP102+5,$AQ102+7))),IF(INDIRECT(ADDRESS(($AO102-1)*3+$AP102+5,$AQ102+7))="",0,IF(COUNTIF(INDIRECT(ADDRESS(($AO102-1)*36+($AP102-1)*12+6,COLUMN())):INDIRECT(ADDRESS(($AO102-1)*36+($AP102-1)*12+$AQ102+4,COLUMN())),INDIRECT(ADDRESS(($AO102-1)*3+$AP102+5,$AQ102+7)))&gt;=1,0,INDIRECT(ADDRESS(($AO102-1)*3+$AP102+5,$AQ102+7)))))</f>
        <v>0</v>
      </c>
      <c r="AS102" s="304">
        <f ca="1">COUNTIF(INDIRECT("H"&amp;(ROW()+12*(($AO102-1)*3+$AP102)-ROW())/12+5):INDIRECT("S"&amp;(ROW()+12*(($AO102-1)*3+$AP102)-ROW())/12+5),AR102)</f>
        <v>0</v>
      </c>
      <c r="AT102" s="306"/>
      <c r="AV102" s="304">
        <f ca="1">IF(AND(AR102&gt;0,AS102&gt;0),COUNTIF(AV$6:AV101,"&gt;0")+1,0)</f>
        <v>0</v>
      </c>
    </row>
    <row r="103" spans="41:48" x14ac:dyDescent="0.15">
      <c r="AO103" s="304">
        <v>3</v>
      </c>
      <c r="AP103" s="304">
        <v>3</v>
      </c>
      <c r="AQ103" s="304">
        <v>2</v>
      </c>
      <c r="AR103" s="306">
        <f ca="1">IF($AQ103=1,IF(INDIRECT(ADDRESS(($AO103-1)*3+$AP103+5,$AQ103+7))="",0,INDIRECT(ADDRESS(($AO103-1)*3+$AP103+5,$AQ103+7))),IF(INDIRECT(ADDRESS(($AO103-1)*3+$AP103+5,$AQ103+7))="",0,IF(COUNTIF(INDIRECT(ADDRESS(($AO103-1)*36+($AP103-1)*12+6,COLUMN())):INDIRECT(ADDRESS(($AO103-1)*36+($AP103-1)*12+$AQ103+4,COLUMN())),INDIRECT(ADDRESS(($AO103-1)*3+$AP103+5,$AQ103+7)))&gt;=1,0,INDIRECT(ADDRESS(($AO103-1)*3+$AP103+5,$AQ103+7)))))</f>
        <v>0</v>
      </c>
      <c r="AS103" s="304">
        <f ca="1">COUNTIF(INDIRECT("H"&amp;(ROW()+12*(($AO103-1)*3+$AP103)-ROW())/12+5):INDIRECT("S"&amp;(ROW()+12*(($AO103-1)*3+$AP103)-ROW())/12+5),AR103)</f>
        <v>0</v>
      </c>
      <c r="AT103" s="306"/>
      <c r="AV103" s="304">
        <f ca="1">IF(AND(AR103&gt;0,AS103&gt;0),COUNTIF(AV$6:AV102,"&gt;0")+1,0)</f>
        <v>0</v>
      </c>
    </row>
    <row r="104" spans="41:48" x14ac:dyDescent="0.15">
      <c r="AO104" s="304">
        <v>3</v>
      </c>
      <c r="AP104" s="304">
        <v>3</v>
      </c>
      <c r="AQ104" s="304">
        <v>3</v>
      </c>
      <c r="AR104" s="306">
        <f ca="1">IF($AQ104=1,IF(INDIRECT(ADDRESS(($AO104-1)*3+$AP104+5,$AQ104+7))="",0,INDIRECT(ADDRESS(($AO104-1)*3+$AP104+5,$AQ104+7))),IF(INDIRECT(ADDRESS(($AO104-1)*3+$AP104+5,$AQ104+7))="",0,IF(COUNTIF(INDIRECT(ADDRESS(($AO104-1)*36+($AP104-1)*12+6,COLUMN())):INDIRECT(ADDRESS(($AO104-1)*36+($AP104-1)*12+$AQ104+4,COLUMN())),INDIRECT(ADDRESS(($AO104-1)*3+$AP104+5,$AQ104+7)))&gt;=1,0,INDIRECT(ADDRESS(($AO104-1)*3+$AP104+5,$AQ104+7)))))</f>
        <v>0</v>
      </c>
      <c r="AS104" s="304">
        <f ca="1">COUNTIF(INDIRECT("H"&amp;(ROW()+12*(($AO104-1)*3+$AP104)-ROW())/12+5):INDIRECT("S"&amp;(ROW()+12*(($AO104-1)*3+$AP104)-ROW())/12+5),AR104)</f>
        <v>0</v>
      </c>
      <c r="AT104" s="306"/>
      <c r="AV104" s="304">
        <f ca="1">IF(AND(AR104&gt;0,AS104&gt;0),COUNTIF(AV$6:AV103,"&gt;0")+1,0)</f>
        <v>0</v>
      </c>
    </row>
    <row r="105" spans="41:48" x14ac:dyDescent="0.15">
      <c r="AO105" s="304">
        <v>3</v>
      </c>
      <c r="AP105" s="304">
        <v>3</v>
      </c>
      <c r="AQ105" s="304">
        <v>4</v>
      </c>
      <c r="AR105" s="306">
        <f ca="1">IF($AQ105=1,IF(INDIRECT(ADDRESS(($AO105-1)*3+$AP105+5,$AQ105+7))="",0,INDIRECT(ADDRESS(($AO105-1)*3+$AP105+5,$AQ105+7))),IF(INDIRECT(ADDRESS(($AO105-1)*3+$AP105+5,$AQ105+7))="",0,IF(COUNTIF(INDIRECT(ADDRESS(($AO105-1)*36+($AP105-1)*12+6,COLUMN())):INDIRECT(ADDRESS(($AO105-1)*36+($AP105-1)*12+$AQ105+4,COLUMN())),INDIRECT(ADDRESS(($AO105-1)*3+$AP105+5,$AQ105+7)))&gt;=1,0,INDIRECT(ADDRESS(($AO105-1)*3+$AP105+5,$AQ105+7)))))</f>
        <v>0</v>
      </c>
      <c r="AS105" s="304">
        <f ca="1">COUNTIF(INDIRECT("H"&amp;(ROW()+12*(($AO105-1)*3+$AP105)-ROW())/12+5):INDIRECT("S"&amp;(ROW()+12*(($AO105-1)*3+$AP105)-ROW())/12+5),AR105)</f>
        <v>0</v>
      </c>
      <c r="AT105" s="306"/>
      <c r="AV105" s="304">
        <f ca="1">IF(AND(AR105&gt;0,AS105&gt;0),COUNTIF(AV$6:AV104,"&gt;0")+1,0)</f>
        <v>0</v>
      </c>
    </row>
    <row r="106" spans="41:48" x14ac:dyDescent="0.15">
      <c r="AO106" s="304">
        <v>3</v>
      </c>
      <c r="AP106" s="304">
        <v>3</v>
      </c>
      <c r="AQ106" s="304">
        <v>5</v>
      </c>
      <c r="AR106" s="306">
        <f ca="1">IF($AQ106=1,IF(INDIRECT(ADDRESS(($AO106-1)*3+$AP106+5,$AQ106+7))="",0,INDIRECT(ADDRESS(($AO106-1)*3+$AP106+5,$AQ106+7))),IF(INDIRECT(ADDRESS(($AO106-1)*3+$AP106+5,$AQ106+7))="",0,IF(COUNTIF(INDIRECT(ADDRESS(($AO106-1)*36+($AP106-1)*12+6,COLUMN())):INDIRECT(ADDRESS(($AO106-1)*36+($AP106-1)*12+$AQ106+4,COLUMN())),INDIRECT(ADDRESS(($AO106-1)*3+$AP106+5,$AQ106+7)))&gt;=1,0,INDIRECT(ADDRESS(($AO106-1)*3+$AP106+5,$AQ106+7)))))</f>
        <v>0</v>
      </c>
      <c r="AS106" s="304">
        <f ca="1">COUNTIF(INDIRECT("H"&amp;(ROW()+12*(($AO106-1)*3+$AP106)-ROW())/12+5):INDIRECT("S"&amp;(ROW()+12*(($AO106-1)*3+$AP106)-ROW())/12+5),AR106)</f>
        <v>0</v>
      </c>
      <c r="AT106" s="306"/>
      <c r="AV106" s="304">
        <f ca="1">IF(AND(AR106&gt;0,AS106&gt;0),COUNTIF(AV$6:AV105,"&gt;0")+1,0)</f>
        <v>0</v>
      </c>
    </row>
    <row r="107" spans="41:48" x14ac:dyDescent="0.15">
      <c r="AO107" s="304">
        <v>3</v>
      </c>
      <c r="AP107" s="304">
        <v>3</v>
      </c>
      <c r="AQ107" s="304">
        <v>6</v>
      </c>
      <c r="AR107" s="306">
        <f ca="1">IF($AQ107=1,IF(INDIRECT(ADDRESS(($AO107-1)*3+$AP107+5,$AQ107+7))="",0,INDIRECT(ADDRESS(($AO107-1)*3+$AP107+5,$AQ107+7))),IF(INDIRECT(ADDRESS(($AO107-1)*3+$AP107+5,$AQ107+7))="",0,IF(COUNTIF(INDIRECT(ADDRESS(($AO107-1)*36+($AP107-1)*12+6,COLUMN())):INDIRECT(ADDRESS(($AO107-1)*36+($AP107-1)*12+$AQ107+4,COLUMN())),INDIRECT(ADDRESS(($AO107-1)*3+$AP107+5,$AQ107+7)))&gt;=1,0,INDIRECT(ADDRESS(($AO107-1)*3+$AP107+5,$AQ107+7)))))</f>
        <v>0</v>
      </c>
      <c r="AS107" s="304">
        <f ca="1">COUNTIF(INDIRECT("H"&amp;(ROW()+12*(($AO107-1)*3+$AP107)-ROW())/12+5):INDIRECT("S"&amp;(ROW()+12*(($AO107-1)*3+$AP107)-ROW())/12+5),AR107)</f>
        <v>0</v>
      </c>
      <c r="AT107" s="306"/>
      <c r="AV107" s="304">
        <f ca="1">IF(AND(AR107&gt;0,AS107&gt;0),COUNTIF(AV$6:AV106,"&gt;0")+1,0)</f>
        <v>0</v>
      </c>
    </row>
    <row r="108" spans="41:48" x14ac:dyDescent="0.15">
      <c r="AO108" s="304">
        <v>3</v>
      </c>
      <c r="AP108" s="304">
        <v>3</v>
      </c>
      <c r="AQ108" s="304">
        <v>7</v>
      </c>
      <c r="AR108" s="306">
        <f ca="1">IF($AQ108=1,IF(INDIRECT(ADDRESS(($AO108-1)*3+$AP108+5,$AQ108+7))="",0,INDIRECT(ADDRESS(($AO108-1)*3+$AP108+5,$AQ108+7))),IF(INDIRECT(ADDRESS(($AO108-1)*3+$AP108+5,$AQ108+7))="",0,IF(COUNTIF(INDIRECT(ADDRESS(($AO108-1)*36+($AP108-1)*12+6,COLUMN())):INDIRECT(ADDRESS(($AO108-1)*36+($AP108-1)*12+$AQ108+4,COLUMN())),INDIRECT(ADDRESS(($AO108-1)*3+$AP108+5,$AQ108+7)))&gt;=1,0,INDIRECT(ADDRESS(($AO108-1)*3+$AP108+5,$AQ108+7)))))</f>
        <v>0</v>
      </c>
      <c r="AS108" s="304">
        <f ca="1">COUNTIF(INDIRECT("H"&amp;(ROW()+12*(($AO108-1)*3+$AP108)-ROW())/12+5):INDIRECT("S"&amp;(ROW()+12*(($AO108-1)*3+$AP108)-ROW())/12+5),AR108)</f>
        <v>0</v>
      </c>
      <c r="AT108" s="306"/>
      <c r="AV108" s="304">
        <f ca="1">IF(AND(AR108&gt;0,AS108&gt;0),COUNTIF(AV$6:AV107,"&gt;0")+1,0)</f>
        <v>0</v>
      </c>
    </row>
    <row r="109" spans="41:48" x14ac:dyDescent="0.15">
      <c r="AO109" s="304">
        <v>3</v>
      </c>
      <c r="AP109" s="304">
        <v>3</v>
      </c>
      <c r="AQ109" s="304">
        <v>8</v>
      </c>
      <c r="AR109" s="306">
        <f ca="1">IF($AQ109=1,IF(INDIRECT(ADDRESS(($AO109-1)*3+$AP109+5,$AQ109+7))="",0,INDIRECT(ADDRESS(($AO109-1)*3+$AP109+5,$AQ109+7))),IF(INDIRECT(ADDRESS(($AO109-1)*3+$AP109+5,$AQ109+7))="",0,IF(COUNTIF(INDIRECT(ADDRESS(($AO109-1)*36+($AP109-1)*12+6,COLUMN())):INDIRECT(ADDRESS(($AO109-1)*36+($AP109-1)*12+$AQ109+4,COLUMN())),INDIRECT(ADDRESS(($AO109-1)*3+$AP109+5,$AQ109+7)))&gt;=1,0,INDIRECT(ADDRESS(($AO109-1)*3+$AP109+5,$AQ109+7)))))</f>
        <v>0</v>
      </c>
      <c r="AS109" s="304">
        <f ca="1">COUNTIF(INDIRECT("H"&amp;(ROW()+12*(($AO109-1)*3+$AP109)-ROW())/12+5):INDIRECT("S"&amp;(ROW()+12*(($AO109-1)*3+$AP109)-ROW())/12+5),AR109)</f>
        <v>0</v>
      </c>
      <c r="AT109" s="306"/>
      <c r="AV109" s="304">
        <f ca="1">IF(AND(AR109&gt;0,AS109&gt;0),COUNTIF(AV$6:AV108,"&gt;0")+1,0)</f>
        <v>0</v>
      </c>
    </row>
    <row r="110" spans="41:48" x14ac:dyDescent="0.15">
      <c r="AO110" s="304">
        <v>3</v>
      </c>
      <c r="AP110" s="304">
        <v>3</v>
      </c>
      <c r="AQ110" s="304">
        <v>9</v>
      </c>
      <c r="AR110" s="306">
        <f ca="1">IF($AQ110=1,IF(INDIRECT(ADDRESS(($AO110-1)*3+$AP110+5,$AQ110+7))="",0,INDIRECT(ADDRESS(($AO110-1)*3+$AP110+5,$AQ110+7))),IF(INDIRECT(ADDRESS(($AO110-1)*3+$AP110+5,$AQ110+7))="",0,IF(COUNTIF(INDIRECT(ADDRESS(($AO110-1)*36+($AP110-1)*12+6,COLUMN())):INDIRECT(ADDRESS(($AO110-1)*36+($AP110-1)*12+$AQ110+4,COLUMN())),INDIRECT(ADDRESS(($AO110-1)*3+$AP110+5,$AQ110+7)))&gt;=1,0,INDIRECT(ADDRESS(($AO110-1)*3+$AP110+5,$AQ110+7)))))</f>
        <v>0</v>
      </c>
      <c r="AS110" s="304">
        <f ca="1">COUNTIF(INDIRECT("H"&amp;(ROW()+12*(($AO110-1)*3+$AP110)-ROW())/12+5):INDIRECT("S"&amp;(ROW()+12*(($AO110-1)*3+$AP110)-ROW())/12+5),AR110)</f>
        <v>0</v>
      </c>
      <c r="AT110" s="306"/>
      <c r="AV110" s="304">
        <f ca="1">IF(AND(AR110&gt;0,AS110&gt;0),COUNTIF(AV$6:AV109,"&gt;0")+1,0)</f>
        <v>0</v>
      </c>
    </row>
    <row r="111" spans="41:48" x14ac:dyDescent="0.15">
      <c r="AO111" s="304">
        <v>3</v>
      </c>
      <c r="AP111" s="304">
        <v>3</v>
      </c>
      <c r="AQ111" s="304">
        <v>10</v>
      </c>
      <c r="AR111" s="306">
        <f ca="1">IF($AQ111=1,IF(INDIRECT(ADDRESS(($AO111-1)*3+$AP111+5,$AQ111+7))="",0,INDIRECT(ADDRESS(($AO111-1)*3+$AP111+5,$AQ111+7))),IF(INDIRECT(ADDRESS(($AO111-1)*3+$AP111+5,$AQ111+7))="",0,IF(COUNTIF(INDIRECT(ADDRESS(($AO111-1)*36+($AP111-1)*12+6,COLUMN())):INDIRECT(ADDRESS(($AO111-1)*36+($AP111-1)*12+$AQ111+4,COLUMN())),INDIRECT(ADDRESS(($AO111-1)*3+$AP111+5,$AQ111+7)))&gt;=1,0,INDIRECT(ADDRESS(($AO111-1)*3+$AP111+5,$AQ111+7)))))</f>
        <v>0</v>
      </c>
      <c r="AS111" s="304">
        <f ca="1">COUNTIF(INDIRECT("H"&amp;(ROW()+12*(($AO111-1)*3+$AP111)-ROW())/12+5):INDIRECT("S"&amp;(ROW()+12*(($AO111-1)*3+$AP111)-ROW())/12+5),AR111)</f>
        <v>0</v>
      </c>
      <c r="AT111" s="306"/>
      <c r="AV111" s="304">
        <f ca="1">IF(AND(AR111&gt;0,AS111&gt;0),COUNTIF(AV$6:AV110,"&gt;0")+1,0)</f>
        <v>0</v>
      </c>
    </row>
    <row r="112" spans="41:48" x14ac:dyDescent="0.15">
      <c r="AO112" s="304">
        <v>3</v>
      </c>
      <c r="AP112" s="304">
        <v>3</v>
      </c>
      <c r="AQ112" s="304">
        <v>11</v>
      </c>
      <c r="AR112" s="306">
        <f ca="1">IF($AQ112=1,IF(INDIRECT(ADDRESS(($AO112-1)*3+$AP112+5,$AQ112+7))="",0,INDIRECT(ADDRESS(($AO112-1)*3+$AP112+5,$AQ112+7))),IF(INDIRECT(ADDRESS(($AO112-1)*3+$AP112+5,$AQ112+7))="",0,IF(COUNTIF(INDIRECT(ADDRESS(($AO112-1)*36+($AP112-1)*12+6,COLUMN())):INDIRECT(ADDRESS(($AO112-1)*36+($AP112-1)*12+$AQ112+4,COLUMN())),INDIRECT(ADDRESS(($AO112-1)*3+$AP112+5,$AQ112+7)))&gt;=1,0,INDIRECT(ADDRESS(($AO112-1)*3+$AP112+5,$AQ112+7)))))</f>
        <v>0</v>
      </c>
      <c r="AS112" s="304">
        <f ca="1">COUNTIF(INDIRECT("H"&amp;(ROW()+12*(($AO112-1)*3+$AP112)-ROW())/12+5):INDIRECT("S"&amp;(ROW()+12*(($AO112-1)*3+$AP112)-ROW())/12+5),AR112)</f>
        <v>0</v>
      </c>
      <c r="AT112" s="306"/>
      <c r="AV112" s="304">
        <f ca="1">IF(AND(AR112&gt;0,AS112&gt;0),COUNTIF(AV$6:AV111,"&gt;0")+1,0)</f>
        <v>0</v>
      </c>
    </row>
    <row r="113" spans="41:48" x14ac:dyDescent="0.15">
      <c r="AO113" s="304">
        <v>3</v>
      </c>
      <c r="AP113" s="304">
        <v>3</v>
      </c>
      <c r="AQ113" s="304">
        <v>12</v>
      </c>
      <c r="AR113" s="306">
        <f ca="1">IF($AQ113=1,IF(INDIRECT(ADDRESS(($AO113-1)*3+$AP113+5,$AQ113+7))="",0,INDIRECT(ADDRESS(($AO113-1)*3+$AP113+5,$AQ113+7))),IF(INDIRECT(ADDRESS(($AO113-1)*3+$AP113+5,$AQ113+7))="",0,IF(COUNTIF(INDIRECT(ADDRESS(($AO113-1)*36+($AP113-1)*12+6,COLUMN())):INDIRECT(ADDRESS(($AO113-1)*36+($AP113-1)*12+$AQ113+4,COLUMN())),INDIRECT(ADDRESS(($AO113-1)*3+$AP113+5,$AQ113+7)))&gt;=1,0,INDIRECT(ADDRESS(($AO113-1)*3+$AP113+5,$AQ113+7)))))</f>
        <v>0</v>
      </c>
      <c r="AS113" s="304">
        <f ca="1">COUNTIF(INDIRECT("H"&amp;(ROW()+12*(($AO113-1)*3+$AP113)-ROW())/12+5):INDIRECT("S"&amp;(ROW()+12*(($AO113-1)*3+$AP113)-ROW())/12+5),AR113)</f>
        <v>0</v>
      </c>
      <c r="AT113" s="306"/>
      <c r="AV113" s="304">
        <f ca="1">IF(AND(AR113&gt;0,AS113&gt;0),COUNTIF(AV$6:AV112,"&gt;0")+1,0)</f>
        <v>0</v>
      </c>
    </row>
    <row r="114" spans="41:48" x14ac:dyDescent="0.15">
      <c r="AO114" s="304">
        <v>4</v>
      </c>
      <c r="AP114" s="304">
        <v>1</v>
      </c>
      <c r="AQ114" s="304">
        <v>1</v>
      </c>
      <c r="AR114" s="306">
        <f ca="1">IF($AQ114=1,IF(INDIRECT(ADDRESS(($AO114-1)*3+$AP114+5,$AQ114+7))="",0,INDIRECT(ADDRESS(($AO114-1)*3+$AP114+5,$AQ114+7))),IF(INDIRECT(ADDRESS(($AO114-1)*3+$AP114+5,$AQ114+7))="",0,IF(COUNTIF(INDIRECT(ADDRESS(($AO114-1)*36+($AP114-1)*12+6,COLUMN())):INDIRECT(ADDRESS(($AO114-1)*36+($AP114-1)*12+$AQ114+4,COLUMN())),INDIRECT(ADDRESS(($AO114-1)*3+$AP114+5,$AQ114+7)))&gt;=1,0,INDIRECT(ADDRESS(($AO114-1)*3+$AP114+5,$AQ114+7)))))</f>
        <v>0</v>
      </c>
      <c r="AS114" s="304">
        <f ca="1">COUNTIF(INDIRECT("H"&amp;(ROW()+12*(($AO114-1)*3+$AP114)-ROW())/12+5):INDIRECT("S"&amp;(ROW()+12*(($AO114-1)*3+$AP114)-ROW())/12+5),AR114)</f>
        <v>0</v>
      </c>
      <c r="AT114" s="306"/>
      <c r="AV114" s="304">
        <f ca="1">IF(AND(AR114&gt;0,AS114&gt;0),COUNTIF(AV$6:AV113,"&gt;0")+1,0)</f>
        <v>0</v>
      </c>
    </row>
    <row r="115" spans="41:48" x14ac:dyDescent="0.15">
      <c r="AO115" s="304">
        <v>4</v>
      </c>
      <c r="AP115" s="304">
        <v>1</v>
      </c>
      <c r="AQ115" s="304">
        <v>2</v>
      </c>
      <c r="AR115" s="306">
        <f ca="1">IF($AQ115=1,IF(INDIRECT(ADDRESS(($AO115-1)*3+$AP115+5,$AQ115+7))="",0,INDIRECT(ADDRESS(($AO115-1)*3+$AP115+5,$AQ115+7))),IF(INDIRECT(ADDRESS(($AO115-1)*3+$AP115+5,$AQ115+7))="",0,IF(COUNTIF(INDIRECT(ADDRESS(($AO115-1)*36+($AP115-1)*12+6,COLUMN())):INDIRECT(ADDRESS(($AO115-1)*36+($AP115-1)*12+$AQ115+4,COLUMN())),INDIRECT(ADDRESS(($AO115-1)*3+$AP115+5,$AQ115+7)))&gt;=1,0,INDIRECT(ADDRESS(($AO115-1)*3+$AP115+5,$AQ115+7)))))</f>
        <v>0</v>
      </c>
      <c r="AS115" s="304">
        <f ca="1">COUNTIF(INDIRECT("H"&amp;(ROW()+12*(($AO115-1)*3+$AP115)-ROW())/12+5):INDIRECT("S"&amp;(ROW()+12*(($AO115-1)*3+$AP115)-ROW())/12+5),AR115)</f>
        <v>0</v>
      </c>
      <c r="AT115" s="306"/>
      <c r="AV115" s="304">
        <f ca="1">IF(AND(AR115&gt;0,AS115&gt;0),COUNTIF(AV$6:AV114,"&gt;0")+1,0)</f>
        <v>0</v>
      </c>
    </row>
    <row r="116" spans="41:48" x14ac:dyDescent="0.15">
      <c r="AO116" s="304">
        <v>4</v>
      </c>
      <c r="AP116" s="304">
        <v>1</v>
      </c>
      <c r="AQ116" s="304">
        <v>3</v>
      </c>
      <c r="AR116" s="306">
        <f ca="1">IF($AQ116=1,IF(INDIRECT(ADDRESS(($AO116-1)*3+$AP116+5,$AQ116+7))="",0,INDIRECT(ADDRESS(($AO116-1)*3+$AP116+5,$AQ116+7))),IF(INDIRECT(ADDRESS(($AO116-1)*3+$AP116+5,$AQ116+7))="",0,IF(COUNTIF(INDIRECT(ADDRESS(($AO116-1)*36+($AP116-1)*12+6,COLUMN())):INDIRECT(ADDRESS(($AO116-1)*36+($AP116-1)*12+$AQ116+4,COLUMN())),INDIRECT(ADDRESS(($AO116-1)*3+$AP116+5,$AQ116+7)))&gt;=1,0,INDIRECT(ADDRESS(($AO116-1)*3+$AP116+5,$AQ116+7)))))</f>
        <v>0</v>
      </c>
      <c r="AS116" s="304">
        <f ca="1">COUNTIF(INDIRECT("H"&amp;(ROW()+12*(($AO116-1)*3+$AP116)-ROW())/12+5):INDIRECT("S"&amp;(ROW()+12*(($AO116-1)*3+$AP116)-ROW())/12+5),AR116)</f>
        <v>0</v>
      </c>
      <c r="AT116" s="306"/>
      <c r="AV116" s="304">
        <f ca="1">IF(AND(AR116&gt;0,AS116&gt;0),COUNTIF(AV$6:AV115,"&gt;0")+1,0)</f>
        <v>0</v>
      </c>
    </row>
    <row r="117" spans="41:48" x14ac:dyDescent="0.15">
      <c r="AO117" s="304">
        <v>4</v>
      </c>
      <c r="AP117" s="304">
        <v>1</v>
      </c>
      <c r="AQ117" s="304">
        <v>4</v>
      </c>
      <c r="AR117" s="306">
        <f ca="1">IF($AQ117=1,IF(INDIRECT(ADDRESS(($AO117-1)*3+$AP117+5,$AQ117+7))="",0,INDIRECT(ADDRESS(($AO117-1)*3+$AP117+5,$AQ117+7))),IF(INDIRECT(ADDRESS(($AO117-1)*3+$AP117+5,$AQ117+7))="",0,IF(COUNTIF(INDIRECT(ADDRESS(($AO117-1)*36+($AP117-1)*12+6,COLUMN())):INDIRECT(ADDRESS(($AO117-1)*36+($AP117-1)*12+$AQ117+4,COLUMN())),INDIRECT(ADDRESS(($AO117-1)*3+$AP117+5,$AQ117+7)))&gt;=1,0,INDIRECT(ADDRESS(($AO117-1)*3+$AP117+5,$AQ117+7)))))</f>
        <v>0</v>
      </c>
      <c r="AS117" s="304">
        <f ca="1">COUNTIF(INDIRECT("H"&amp;(ROW()+12*(($AO117-1)*3+$AP117)-ROW())/12+5):INDIRECT("S"&amp;(ROW()+12*(($AO117-1)*3+$AP117)-ROW())/12+5),AR117)</f>
        <v>0</v>
      </c>
      <c r="AT117" s="306"/>
      <c r="AV117" s="304">
        <f ca="1">IF(AND(AR117&gt;0,AS117&gt;0),COUNTIF(AV$6:AV116,"&gt;0")+1,0)</f>
        <v>0</v>
      </c>
    </row>
    <row r="118" spans="41:48" x14ac:dyDescent="0.15">
      <c r="AO118" s="304">
        <v>4</v>
      </c>
      <c r="AP118" s="304">
        <v>1</v>
      </c>
      <c r="AQ118" s="304">
        <v>5</v>
      </c>
      <c r="AR118" s="306">
        <f ca="1">IF($AQ118=1,IF(INDIRECT(ADDRESS(($AO118-1)*3+$AP118+5,$AQ118+7))="",0,INDIRECT(ADDRESS(($AO118-1)*3+$AP118+5,$AQ118+7))),IF(INDIRECT(ADDRESS(($AO118-1)*3+$AP118+5,$AQ118+7))="",0,IF(COUNTIF(INDIRECT(ADDRESS(($AO118-1)*36+($AP118-1)*12+6,COLUMN())):INDIRECT(ADDRESS(($AO118-1)*36+($AP118-1)*12+$AQ118+4,COLUMN())),INDIRECT(ADDRESS(($AO118-1)*3+$AP118+5,$AQ118+7)))&gt;=1,0,INDIRECT(ADDRESS(($AO118-1)*3+$AP118+5,$AQ118+7)))))</f>
        <v>0</v>
      </c>
      <c r="AS118" s="304">
        <f ca="1">COUNTIF(INDIRECT("H"&amp;(ROW()+12*(($AO118-1)*3+$AP118)-ROW())/12+5):INDIRECT("S"&amp;(ROW()+12*(($AO118-1)*3+$AP118)-ROW())/12+5),AR118)</f>
        <v>0</v>
      </c>
      <c r="AT118" s="306"/>
      <c r="AV118" s="304">
        <f ca="1">IF(AND(AR118&gt;0,AS118&gt;0),COUNTIF(AV$6:AV117,"&gt;0")+1,0)</f>
        <v>0</v>
      </c>
    </row>
    <row r="119" spans="41:48" x14ac:dyDescent="0.15">
      <c r="AO119" s="304">
        <v>4</v>
      </c>
      <c r="AP119" s="304">
        <v>1</v>
      </c>
      <c r="AQ119" s="304">
        <v>6</v>
      </c>
      <c r="AR119" s="306">
        <f ca="1">IF($AQ119=1,IF(INDIRECT(ADDRESS(($AO119-1)*3+$AP119+5,$AQ119+7))="",0,INDIRECT(ADDRESS(($AO119-1)*3+$AP119+5,$AQ119+7))),IF(INDIRECT(ADDRESS(($AO119-1)*3+$AP119+5,$AQ119+7))="",0,IF(COUNTIF(INDIRECT(ADDRESS(($AO119-1)*36+($AP119-1)*12+6,COLUMN())):INDIRECT(ADDRESS(($AO119-1)*36+($AP119-1)*12+$AQ119+4,COLUMN())),INDIRECT(ADDRESS(($AO119-1)*3+$AP119+5,$AQ119+7)))&gt;=1,0,INDIRECT(ADDRESS(($AO119-1)*3+$AP119+5,$AQ119+7)))))</f>
        <v>0</v>
      </c>
      <c r="AS119" s="304">
        <f ca="1">COUNTIF(INDIRECT("H"&amp;(ROW()+12*(($AO119-1)*3+$AP119)-ROW())/12+5):INDIRECT("S"&amp;(ROW()+12*(($AO119-1)*3+$AP119)-ROW())/12+5),AR119)</f>
        <v>0</v>
      </c>
      <c r="AT119" s="306"/>
      <c r="AV119" s="304">
        <f ca="1">IF(AND(AR119&gt;0,AS119&gt;0),COUNTIF(AV$6:AV118,"&gt;0")+1,0)</f>
        <v>0</v>
      </c>
    </row>
    <row r="120" spans="41:48" x14ac:dyDescent="0.15">
      <c r="AO120" s="304">
        <v>4</v>
      </c>
      <c r="AP120" s="304">
        <v>1</v>
      </c>
      <c r="AQ120" s="304">
        <v>7</v>
      </c>
      <c r="AR120" s="306">
        <f ca="1">IF($AQ120=1,IF(INDIRECT(ADDRESS(($AO120-1)*3+$AP120+5,$AQ120+7))="",0,INDIRECT(ADDRESS(($AO120-1)*3+$AP120+5,$AQ120+7))),IF(INDIRECT(ADDRESS(($AO120-1)*3+$AP120+5,$AQ120+7))="",0,IF(COUNTIF(INDIRECT(ADDRESS(($AO120-1)*36+($AP120-1)*12+6,COLUMN())):INDIRECT(ADDRESS(($AO120-1)*36+($AP120-1)*12+$AQ120+4,COLUMN())),INDIRECT(ADDRESS(($AO120-1)*3+$AP120+5,$AQ120+7)))&gt;=1,0,INDIRECT(ADDRESS(($AO120-1)*3+$AP120+5,$AQ120+7)))))</f>
        <v>0</v>
      </c>
      <c r="AS120" s="304">
        <f ca="1">COUNTIF(INDIRECT("H"&amp;(ROW()+12*(($AO120-1)*3+$AP120)-ROW())/12+5):INDIRECT("S"&amp;(ROW()+12*(($AO120-1)*3+$AP120)-ROW())/12+5),AR120)</f>
        <v>0</v>
      </c>
      <c r="AT120" s="306"/>
      <c r="AV120" s="304">
        <f ca="1">IF(AND(AR120&gt;0,AS120&gt;0),COUNTIF(AV$6:AV119,"&gt;0")+1,0)</f>
        <v>0</v>
      </c>
    </row>
    <row r="121" spans="41:48" x14ac:dyDescent="0.15">
      <c r="AO121" s="304">
        <v>4</v>
      </c>
      <c r="AP121" s="304">
        <v>1</v>
      </c>
      <c r="AQ121" s="304">
        <v>8</v>
      </c>
      <c r="AR121" s="306">
        <f ca="1">IF($AQ121=1,IF(INDIRECT(ADDRESS(($AO121-1)*3+$AP121+5,$AQ121+7))="",0,INDIRECT(ADDRESS(($AO121-1)*3+$AP121+5,$AQ121+7))),IF(INDIRECT(ADDRESS(($AO121-1)*3+$AP121+5,$AQ121+7))="",0,IF(COUNTIF(INDIRECT(ADDRESS(($AO121-1)*36+($AP121-1)*12+6,COLUMN())):INDIRECT(ADDRESS(($AO121-1)*36+($AP121-1)*12+$AQ121+4,COLUMN())),INDIRECT(ADDRESS(($AO121-1)*3+$AP121+5,$AQ121+7)))&gt;=1,0,INDIRECT(ADDRESS(($AO121-1)*3+$AP121+5,$AQ121+7)))))</f>
        <v>0</v>
      </c>
      <c r="AS121" s="304">
        <f ca="1">COUNTIF(INDIRECT("H"&amp;(ROW()+12*(($AO121-1)*3+$AP121)-ROW())/12+5):INDIRECT("S"&amp;(ROW()+12*(($AO121-1)*3+$AP121)-ROW())/12+5),AR121)</f>
        <v>0</v>
      </c>
      <c r="AT121" s="306"/>
      <c r="AV121" s="304">
        <f ca="1">IF(AND(AR121&gt;0,AS121&gt;0),COUNTIF(AV$6:AV120,"&gt;0")+1,0)</f>
        <v>0</v>
      </c>
    </row>
    <row r="122" spans="41:48" x14ac:dyDescent="0.15">
      <c r="AO122" s="304">
        <v>4</v>
      </c>
      <c r="AP122" s="304">
        <v>1</v>
      </c>
      <c r="AQ122" s="304">
        <v>9</v>
      </c>
      <c r="AR122" s="306">
        <f ca="1">IF($AQ122=1,IF(INDIRECT(ADDRESS(($AO122-1)*3+$AP122+5,$AQ122+7))="",0,INDIRECT(ADDRESS(($AO122-1)*3+$AP122+5,$AQ122+7))),IF(INDIRECT(ADDRESS(($AO122-1)*3+$AP122+5,$AQ122+7))="",0,IF(COUNTIF(INDIRECT(ADDRESS(($AO122-1)*36+($AP122-1)*12+6,COLUMN())):INDIRECT(ADDRESS(($AO122-1)*36+($AP122-1)*12+$AQ122+4,COLUMN())),INDIRECT(ADDRESS(($AO122-1)*3+$AP122+5,$AQ122+7)))&gt;=1,0,INDIRECT(ADDRESS(($AO122-1)*3+$AP122+5,$AQ122+7)))))</f>
        <v>0</v>
      </c>
      <c r="AS122" s="304">
        <f ca="1">COUNTIF(INDIRECT("H"&amp;(ROW()+12*(($AO122-1)*3+$AP122)-ROW())/12+5):INDIRECT("S"&amp;(ROW()+12*(($AO122-1)*3+$AP122)-ROW())/12+5),AR122)</f>
        <v>0</v>
      </c>
      <c r="AT122" s="306"/>
      <c r="AV122" s="304">
        <f ca="1">IF(AND(AR122&gt;0,AS122&gt;0),COUNTIF(AV$6:AV121,"&gt;0")+1,0)</f>
        <v>0</v>
      </c>
    </row>
    <row r="123" spans="41:48" x14ac:dyDescent="0.15">
      <c r="AO123" s="304">
        <v>4</v>
      </c>
      <c r="AP123" s="304">
        <v>1</v>
      </c>
      <c r="AQ123" s="304">
        <v>10</v>
      </c>
      <c r="AR123" s="306">
        <f ca="1">IF($AQ123=1,IF(INDIRECT(ADDRESS(($AO123-1)*3+$AP123+5,$AQ123+7))="",0,INDIRECT(ADDRESS(($AO123-1)*3+$AP123+5,$AQ123+7))),IF(INDIRECT(ADDRESS(($AO123-1)*3+$AP123+5,$AQ123+7))="",0,IF(COUNTIF(INDIRECT(ADDRESS(($AO123-1)*36+($AP123-1)*12+6,COLUMN())):INDIRECT(ADDRESS(($AO123-1)*36+($AP123-1)*12+$AQ123+4,COLUMN())),INDIRECT(ADDRESS(($AO123-1)*3+$AP123+5,$AQ123+7)))&gt;=1,0,INDIRECT(ADDRESS(($AO123-1)*3+$AP123+5,$AQ123+7)))))</f>
        <v>0</v>
      </c>
      <c r="AS123" s="304">
        <f ca="1">COUNTIF(INDIRECT("H"&amp;(ROW()+12*(($AO123-1)*3+$AP123)-ROW())/12+5):INDIRECT("S"&amp;(ROW()+12*(($AO123-1)*3+$AP123)-ROW())/12+5),AR123)</f>
        <v>0</v>
      </c>
      <c r="AT123" s="306"/>
      <c r="AV123" s="304">
        <f ca="1">IF(AND(AR123&gt;0,AS123&gt;0),COUNTIF(AV$6:AV122,"&gt;0")+1,0)</f>
        <v>0</v>
      </c>
    </row>
    <row r="124" spans="41:48" x14ac:dyDescent="0.15">
      <c r="AO124" s="304">
        <v>4</v>
      </c>
      <c r="AP124" s="304">
        <v>1</v>
      </c>
      <c r="AQ124" s="304">
        <v>11</v>
      </c>
      <c r="AR124" s="306">
        <f ca="1">IF($AQ124=1,IF(INDIRECT(ADDRESS(($AO124-1)*3+$AP124+5,$AQ124+7))="",0,INDIRECT(ADDRESS(($AO124-1)*3+$AP124+5,$AQ124+7))),IF(INDIRECT(ADDRESS(($AO124-1)*3+$AP124+5,$AQ124+7))="",0,IF(COUNTIF(INDIRECT(ADDRESS(($AO124-1)*36+($AP124-1)*12+6,COLUMN())):INDIRECT(ADDRESS(($AO124-1)*36+($AP124-1)*12+$AQ124+4,COLUMN())),INDIRECT(ADDRESS(($AO124-1)*3+$AP124+5,$AQ124+7)))&gt;=1,0,INDIRECT(ADDRESS(($AO124-1)*3+$AP124+5,$AQ124+7)))))</f>
        <v>0</v>
      </c>
      <c r="AS124" s="304">
        <f ca="1">COUNTIF(INDIRECT("H"&amp;(ROW()+12*(($AO124-1)*3+$AP124)-ROW())/12+5):INDIRECT("S"&amp;(ROW()+12*(($AO124-1)*3+$AP124)-ROW())/12+5),AR124)</f>
        <v>0</v>
      </c>
      <c r="AT124" s="306"/>
      <c r="AV124" s="304">
        <f ca="1">IF(AND(AR124&gt;0,AS124&gt;0),COUNTIF(AV$6:AV123,"&gt;0")+1,0)</f>
        <v>0</v>
      </c>
    </row>
    <row r="125" spans="41:48" x14ac:dyDescent="0.15">
      <c r="AO125" s="304">
        <v>4</v>
      </c>
      <c r="AP125" s="304">
        <v>1</v>
      </c>
      <c r="AQ125" s="304">
        <v>12</v>
      </c>
      <c r="AR125" s="306">
        <f ca="1">IF($AQ125=1,IF(INDIRECT(ADDRESS(($AO125-1)*3+$AP125+5,$AQ125+7))="",0,INDIRECT(ADDRESS(($AO125-1)*3+$AP125+5,$AQ125+7))),IF(INDIRECT(ADDRESS(($AO125-1)*3+$AP125+5,$AQ125+7))="",0,IF(COUNTIF(INDIRECT(ADDRESS(($AO125-1)*36+($AP125-1)*12+6,COLUMN())):INDIRECT(ADDRESS(($AO125-1)*36+($AP125-1)*12+$AQ125+4,COLUMN())),INDIRECT(ADDRESS(($AO125-1)*3+$AP125+5,$AQ125+7)))&gt;=1,0,INDIRECT(ADDRESS(($AO125-1)*3+$AP125+5,$AQ125+7)))))</f>
        <v>0</v>
      </c>
      <c r="AS125" s="304">
        <f ca="1">COUNTIF(INDIRECT("H"&amp;(ROW()+12*(($AO125-1)*3+$AP125)-ROW())/12+5):INDIRECT("S"&amp;(ROW()+12*(($AO125-1)*3+$AP125)-ROW())/12+5),AR125)</f>
        <v>0</v>
      </c>
      <c r="AT125" s="306"/>
      <c r="AV125" s="304">
        <f ca="1">IF(AND(AR125&gt;0,AS125&gt;0),COUNTIF(AV$6:AV124,"&gt;0")+1,0)</f>
        <v>0</v>
      </c>
    </row>
    <row r="126" spans="41:48" x14ac:dyDescent="0.15">
      <c r="AO126" s="304">
        <v>4</v>
      </c>
      <c r="AP126" s="304">
        <v>2</v>
      </c>
      <c r="AQ126" s="304">
        <v>1</v>
      </c>
      <c r="AR126" s="306">
        <f ca="1">IF($AQ126=1,IF(INDIRECT(ADDRESS(($AO126-1)*3+$AP126+5,$AQ126+7))="",0,INDIRECT(ADDRESS(($AO126-1)*3+$AP126+5,$AQ126+7))),IF(INDIRECT(ADDRESS(($AO126-1)*3+$AP126+5,$AQ126+7))="",0,IF(COUNTIF(INDIRECT(ADDRESS(($AO126-1)*36+($AP126-1)*12+6,COLUMN())):INDIRECT(ADDRESS(($AO126-1)*36+($AP126-1)*12+$AQ126+4,COLUMN())),INDIRECT(ADDRESS(($AO126-1)*3+$AP126+5,$AQ126+7)))&gt;=1,0,INDIRECT(ADDRESS(($AO126-1)*3+$AP126+5,$AQ126+7)))))</f>
        <v>0</v>
      </c>
      <c r="AS126" s="304">
        <f ca="1">COUNTIF(INDIRECT("H"&amp;(ROW()+12*(($AO126-1)*3+$AP126)-ROW())/12+5):INDIRECT("S"&amp;(ROW()+12*(($AO126-1)*3+$AP126)-ROW())/12+5),AR126)</f>
        <v>0</v>
      </c>
      <c r="AT126" s="306"/>
      <c r="AV126" s="304">
        <f ca="1">IF(AND(AR126&gt;0,AS126&gt;0),COUNTIF(AV$6:AV125,"&gt;0")+1,0)</f>
        <v>0</v>
      </c>
    </row>
    <row r="127" spans="41:48" x14ac:dyDescent="0.15">
      <c r="AO127" s="304">
        <v>4</v>
      </c>
      <c r="AP127" s="304">
        <v>2</v>
      </c>
      <c r="AQ127" s="304">
        <v>2</v>
      </c>
      <c r="AR127" s="306">
        <f ca="1">IF($AQ127=1,IF(INDIRECT(ADDRESS(($AO127-1)*3+$AP127+5,$AQ127+7))="",0,INDIRECT(ADDRESS(($AO127-1)*3+$AP127+5,$AQ127+7))),IF(INDIRECT(ADDRESS(($AO127-1)*3+$AP127+5,$AQ127+7))="",0,IF(COUNTIF(INDIRECT(ADDRESS(($AO127-1)*36+($AP127-1)*12+6,COLUMN())):INDIRECT(ADDRESS(($AO127-1)*36+($AP127-1)*12+$AQ127+4,COLUMN())),INDIRECT(ADDRESS(($AO127-1)*3+$AP127+5,$AQ127+7)))&gt;=1,0,INDIRECT(ADDRESS(($AO127-1)*3+$AP127+5,$AQ127+7)))))</f>
        <v>0</v>
      </c>
      <c r="AS127" s="304">
        <f ca="1">COUNTIF(INDIRECT("H"&amp;(ROW()+12*(($AO127-1)*3+$AP127)-ROW())/12+5):INDIRECT("S"&amp;(ROW()+12*(($AO127-1)*3+$AP127)-ROW())/12+5),AR127)</f>
        <v>0</v>
      </c>
      <c r="AT127" s="306"/>
      <c r="AV127" s="304">
        <f ca="1">IF(AND(AR127&gt;0,AS127&gt;0),COUNTIF(AV$6:AV126,"&gt;0")+1,0)</f>
        <v>0</v>
      </c>
    </row>
    <row r="128" spans="41:48" x14ac:dyDescent="0.15">
      <c r="AO128" s="304">
        <v>4</v>
      </c>
      <c r="AP128" s="304">
        <v>2</v>
      </c>
      <c r="AQ128" s="304">
        <v>3</v>
      </c>
      <c r="AR128" s="306">
        <f ca="1">IF($AQ128=1,IF(INDIRECT(ADDRESS(($AO128-1)*3+$AP128+5,$AQ128+7))="",0,INDIRECT(ADDRESS(($AO128-1)*3+$AP128+5,$AQ128+7))),IF(INDIRECT(ADDRESS(($AO128-1)*3+$AP128+5,$AQ128+7))="",0,IF(COUNTIF(INDIRECT(ADDRESS(($AO128-1)*36+($AP128-1)*12+6,COLUMN())):INDIRECT(ADDRESS(($AO128-1)*36+($AP128-1)*12+$AQ128+4,COLUMN())),INDIRECT(ADDRESS(($AO128-1)*3+$AP128+5,$AQ128+7)))&gt;=1,0,INDIRECT(ADDRESS(($AO128-1)*3+$AP128+5,$AQ128+7)))))</f>
        <v>0</v>
      </c>
      <c r="AS128" s="304">
        <f ca="1">COUNTIF(INDIRECT("H"&amp;(ROW()+12*(($AO128-1)*3+$AP128)-ROW())/12+5):INDIRECT("S"&amp;(ROW()+12*(($AO128-1)*3+$AP128)-ROW())/12+5),AR128)</f>
        <v>0</v>
      </c>
      <c r="AT128" s="306"/>
      <c r="AV128" s="304">
        <f ca="1">IF(AND(AR128&gt;0,AS128&gt;0),COUNTIF(AV$6:AV127,"&gt;0")+1,0)</f>
        <v>0</v>
      </c>
    </row>
    <row r="129" spans="41:48" x14ac:dyDescent="0.15">
      <c r="AO129" s="304">
        <v>4</v>
      </c>
      <c r="AP129" s="304">
        <v>2</v>
      </c>
      <c r="AQ129" s="304">
        <v>4</v>
      </c>
      <c r="AR129" s="306">
        <f ca="1">IF($AQ129=1,IF(INDIRECT(ADDRESS(($AO129-1)*3+$AP129+5,$AQ129+7))="",0,INDIRECT(ADDRESS(($AO129-1)*3+$AP129+5,$AQ129+7))),IF(INDIRECT(ADDRESS(($AO129-1)*3+$AP129+5,$AQ129+7))="",0,IF(COUNTIF(INDIRECT(ADDRESS(($AO129-1)*36+($AP129-1)*12+6,COLUMN())):INDIRECT(ADDRESS(($AO129-1)*36+($AP129-1)*12+$AQ129+4,COLUMN())),INDIRECT(ADDRESS(($AO129-1)*3+$AP129+5,$AQ129+7)))&gt;=1,0,INDIRECT(ADDRESS(($AO129-1)*3+$AP129+5,$AQ129+7)))))</f>
        <v>0</v>
      </c>
      <c r="AS129" s="304">
        <f ca="1">COUNTIF(INDIRECT("H"&amp;(ROW()+12*(($AO129-1)*3+$AP129)-ROW())/12+5):INDIRECT("S"&amp;(ROW()+12*(($AO129-1)*3+$AP129)-ROW())/12+5),AR129)</f>
        <v>0</v>
      </c>
      <c r="AT129" s="306"/>
      <c r="AV129" s="304">
        <f ca="1">IF(AND(AR129&gt;0,AS129&gt;0),COUNTIF(AV$6:AV128,"&gt;0")+1,0)</f>
        <v>0</v>
      </c>
    </row>
    <row r="130" spans="41:48" x14ac:dyDescent="0.15">
      <c r="AO130" s="304">
        <v>4</v>
      </c>
      <c r="AP130" s="304">
        <v>2</v>
      </c>
      <c r="AQ130" s="304">
        <v>5</v>
      </c>
      <c r="AR130" s="306">
        <f ca="1">IF($AQ130=1,IF(INDIRECT(ADDRESS(($AO130-1)*3+$AP130+5,$AQ130+7))="",0,INDIRECT(ADDRESS(($AO130-1)*3+$AP130+5,$AQ130+7))),IF(INDIRECT(ADDRESS(($AO130-1)*3+$AP130+5,$AQ130+7))="",0,IF(COUNTIF(INDIRECT(ADDRESS(($AO130-1)*36+($AP130-1)*12+6,COLUMN())):INDIRECT(ADDRESS(($AO130-1)*36+($AP130-1)*12+$AQ130+4,COLUMN())),INDIRECT(ADDRESS(($AO130-1)*3+$AP130+5,$AQ130+7)))&gt;=1,0,INDIRECT(ADDRESS(($AO130-1)*3+$AP130+5,$AQ130+7)))))</f>
        <v>0</v>
      </c>
      <c r="AS130" s="304">
        <f ca="1">COUNTIF(INDIRECT("H"&amp;(ROW()+12*(($AO130-1)*3+$AP130)-ROW())/12+5):INDIRECT("S"&amp;(ROW()+12*(($AO130-1)*3+$AP130)-ROW())/12+5),AR130)</f>
        <v>0</v>
      </c>
      <c r="AT130" s="306"/>
      <c r="AV130" s="304">
        <f ca="1">IF(AND(AR130&gt;0,AS130&gt;0),COUNTIF(AV$6:AV129,"&gt;0")+1,0)</f>
        <v>0</v>
      </c>
    </row>
    <row r="131" spans="41:48" x14ac:dyDescent="0.15">
      <c r="AO131" s="304">
        <v>4</v>
      </c>
      <c r="AP131" s="304">
        <v>2</v>
      </c>
      <c r="AQ131" s="304">
        <v>6</v>
      </c>
      <c r="AR131" s="306">
        <f ca="1">IF($AQ131=1,IF(INDIRECT(ADDRESS(($AO131-1)*3+$AP131+5,$AQ131+7))="",0,INDIRECT(ADDRESS(($AO131-1)*3+$AP131+5,$AQ131+7))),IF(INDIRECT(ADDRESS(($AO131-1)*3+$AP131+5,$AQ131+7))="",0,IF(COUNTIF(INDIRECT(ADDRESS(($AO131-1)*36+($AP131-1)*12+6,COLUMN())):INDIRECT(ADDRESS(($AO131-1)*36+($AP131-1)*12+$AQ131+4,COLUMN())),INDIRECT(ADDRESS(($AO131-1)*3+$AP131+5,$AQ131+7)))&gt;=1,0,INDIRECT(ADDRESS(($AO131-1)*3+$AP131+5,$AQ131+7)))))</f>
        <v>0</v>
      </c>
      <c r="AS131" s="304">
        <f ca="1">COUNTIF(INDIRECT("H"&amp;(ROW()+12*(($AO131-1)*3+$AP131)-ROW())/12+5):INDIRECT("S"&amp;(ROW()+12*(($AO131-1)*3+$AP131)-ROW())/12+5),AR131)</f>
        <v>0</v>
      </c>
      <c r="AT131" s="306"/>
      <c r="AV131" s="304">
        <f ca="1">IF(AND(AR131&gt;0,AS131&gt;0),COUNTIF(AV$6:AV130,"&gt;0")+1,0)</f>
        <v>0</v>
      </c>
    </row>
    <row r="132" spans="41:48" x14ac:dyDescent="0.15">
      <c r="AO132" s="304">
        <v>4</v>
      </c>
      <c r="AP132" s="304">
        <v>2</v>
      </c>
      <c r="AQ132" s="304">
        <v>7</v>
      </c>
      <c r="AR132" s="306">
        <f ca="1">IF($AQ132=1,IF(INDIRECT(ADDRESS(($AO132-1)*3+$AP132+5,$AQ132+7))="",0,INDIRECT(ADDRESS(($AO132-1)*3+$AP132+5,$AQ132+7))),IF(INDIRECT(ADDRESS(($AO132-1)*3+$AP132+5,$AQ132+7))="",0,IF(COUNTIF(INDIRECT(ADDRESS(($AO132-1)*36+($AP132-1)*12+6,COLUMN())):INDIRECT(ADDRESS(($AO132-1)*36+($AP132-1)*12+$AQ132+4,COLUMN())),INDIRECT(ADDRESS(($AO132-1)*3+$AP132+5,$AQ132+7)))&gt;=1,0,INDIRECT(ADDRESS(($AO132-1)*3+$AP132+5,$AQ132+7)))))</f>
        <v>0</v>
      </c>
      <c r="AS132" s="304">
        <f ca="1">COUNTIF(INDIRECT("H"&amp;(ROW()+12*(($AO132-1)*3+$AP132)-ROW())/12+5):INDIRECT("S"&amp;(ROW()+12*(($AO132-1)*3+$AP132)-ROW())/12+5),AR132)</f>
        <v>0</v>
      </c>
      <c r="AT132" s="306"/>
      <c r="AV132" s="304">
        <f ca="1">IF(AND(AR132&gt;0,AS132&gt;0),COUNTIF(AV$6:AV131,"&gt;0")+1,0)</f>
        <v>0</v>
      </c>
    </row>
    <row r="133" spans="41:48" x14ac:dyDescent="0.15">
      <c r="AO133" s="304">
        <v>4</v>
      </c>
      <c r="AP133" s="304">
        <v>2</v>
      </c>
      <c r="AQ133" s="304">
        <v>8</v>
      </c>
      <c r="AR133" s="306">
        <f ca="1">IF($AQ133=1,IF(INDIRECT(ADDRESS(($AO133-1)*3+$AP133+5,$AQ133+7))="",0,INDIRECT(ADDRESS(($AO133-1)*3+$AP133+5,$AQ133+7))),IF(INDIRECT(ADDRESS(($AO133-1)*3+$AP133+5,$AQ133+7))="",0,IF(COUNTIF(INDIRECT(ADDRESS(($AO133-1)*36+($AP133-1)*12+6,COLUMN())):INDIRECT(ADDRESS(($AO133-1)*36+($AP133-1)*12+$AQ133+4,COLUMN())),INDIRECT(ADDRESS(($AO133-1)*3+$AP133+5,$AQ133+7)))&gt;=1,0,INDIRECT(ADDRESS(($AO133-1)*3+$AP133+5,$AQ133+7)))))</f>
        <v>0</v>
      </c>
      <c r="AS133" s="304">
        <f ca="1">COUNTIF(INDIRECT("H"&amp;(ROW()+12*(($AO133-1)*3+$AP133)-ROW())/12+5):INDIRECT("S"&amp;(ROW()+12*(($AO133-1)*3+$AP133)-ROW())/12+5),AR133)</f>
        <v>0</v>
      </c>
      <c r="AT133" s="306"/>
      <c r="AV133" s="304">
        <f ca="1">IF(AND(AR133&gt;0,AS133&gt;0),COUNTIF(AV$6:AV132,"&gt;0")+1,0)</f>
        <v>0</v>
      </c>
    </row>
    <row r="134" spans="41:48" x14ac:dyDescent="0.15">
      <c r="AO134" s="304">
        <v>4</v>
      </c>
      <c r="AP134" s="304">
        <v>2</v>
      </c>
      <c r="AQ134" s="304">
        <v>9</v>
      </c>
      <c r="AR134" s="306">
        <f ca="1">IF($AQ134=1,IF(INDIRECT(ADDRESS(($AO134-1)*3+$AP134+5,$AQ134+7))="",0,INDIRECT(ADDRESS(($AO134-1)*3+$AP134+5,$AQ134+7))),IF(INDIRECT(ADDRESS(($AO134-1)*3+$AP134+5,$AQ134+7))="",0,IF(COUNTIF(INDIRECT(ADDRESS(($AO134-1)*36+($AP134-1)*12+6,COLUMN())):INDIRECT(ADDRESS(($AO134-1)*36+($AP134-1)*12+$AQ134+4,COLUMN())),INDIRECT(ADDRESS(($AO134-1)*3+$AP134+5,$AQ134+7)))&gt;=1,0,INDIRECT(ADDRESS(($AO134-1)*3+$AP134+5,$AQ134+7)))))</f>
        <v>0</v>
      </c>
      <c r="AS134" s="304">
        <f ca="1">COUNTIF(INDIRECT("H"&amp;(ROW()+12*(($AO134-1)*3+$AP134)-ROW())/12+5):INDIRECT("S"&amp;(ROW()+12*(($AO134-1)*3+$AP134)-ROW())/12+5),AR134)</f>
        <v>0</v>
      </c>
      <c r="AT134" s="306"/>
      <c r="AV134" s="304">
        <f ca="1">IF(AND(AR134&gt;0,AS134&gt;0),COUNTIF(AV$6:AV133,"&gt;0")+1,0)</f>
        <v>0</v>
      </c>
    </row>
    <row r="135" spans="41:48" x14ac:dyDescent="0.15">
      <c r="AO135" s="304">
        <v>4</v>
      </c>
      <c r="AP135" s="304">
        <v>2</v>
      </c>
      <c r="AQ135" s="304">
        <v>10</v>
      </c>
      <c r="AR135" s="306">
        <f ca="1">IF($AQ135=1,IF(INDIRECT(ADDRESS(($AO135-1)*3+$AP135+5,$AQ135+7))="",0,INDIRECT(ADDRESS(($AO135-1)*3+$AP135+5,$AQ135+7))),IF(INDIRECT(ADDRESS(($AO135-1)*3+$AP135+5,$AQ135+7))="",0,IF(COUNTIF(INDIRECT(ADDRESS(($AO135-1)*36+($AP135-1)*12+6,COLUMN())):INDIRECT(ADDRESS(($AO135-1)*36+($AP135-1)*12+$AQ135+4,COLUMN())),INDIRECT(ADDRESS(($AO135-1)*3+$AP135+5,$AQ135+7)))&gt;=1,0,INDIRECT(ADDRESS(($AO135-1)*3+$AP135+5,$AQ135+7)))))</f>
        <v>0</v>
      </c>
      <c r="AS135" s="304">
        <f ca="1">COUNTIF(INDIRECT("H"&amp;(ROW()+12*(($AO135-1)*3+$AP135)-ROW())/12+5):INDIRECT("S"&amp;(ROW()+12*(($AO135-1)*3+$AP135)-ROW())/12+5),AR135)</f>
        <v>0</v>
      </c>
      <c r="AT135" s="306"/>
      <c r="AV135" s="304">
        <f ca="1">IF(AND(AR135&gt;0,AS135&gt;0),COUNTIF(AV$6:AV134,"&gt;0")+1,0)</f>
        <v>0</v>
      </c>
    </row>
    <row r="136" spans="41:48" x14ac:dyDescent="0.15">
      <c r="AO136" s="304">
        <v>4</v>
      </c>
      <c r="AP136" s="304">
        <v>2</v>
      </c>
      <c r="AQ136" s="304">
        <v>11</v>
      </c>
      <c r="AR136" s="306">
        <f ca="1">IF($AQ136=1,IF(INDIRECT(ADDRESS(($AO136-1)*3+$AP136+5,$AQ136+7))="",0,INDIRECT(ADDRESS(($AO136-1)*3+$AP136+5,$AQ136+7))),IF(INDIRECT(ADDRESS(($AO136-1)*3+$AP136+5,$AQ136+7))="",0,IF(COUNTIF(INDIRECT(ADDRESS(($AO136-1)*36+($AP136-1)*12+6,COLUMN())):INDIRECT(ADDRESS(($AO136-1)*36+($AP136-1)*12+$AQ136+4,COLUMN())),INDIRECT(ADDRESS(($AO136-1)*3+$AP136+5,$AQ136+7)))&gt;=1,0,INDIRECT(ADDRESS(($AO136-1)*3+$AP136+5,$AQ136+7)))))</f>
        <v>0</v>
      </c>
      <c r="AS136" s="304">
        <f ca="1">COUNTIF(INDIRECT("H"&amp;(ROW()+12*(($AO136-1)*3+$AP136)-ROW())/12+5):INDIRECT("S"&amp;(ROW()+12*(($AO136-1)*3+$AP136)-ROW())/12+5),AR136)</f>
        <v>0</v>
      </c>
      <c r="AT136" s="306"/>
      <c r="AV136" s="304">
        <f ca="1">IF(AND(AR136&gt;0,AS136&gt;0),COUNTIF(AV$6:AV135,"&gt;0")+1,0)</f>
        <v>0</v>
      </c>
    </row>
    <row r="137" spans="41:48" x14ac:dyDescent="0.15">
      <c r="AO137" s="304">
        <v>4</v>
      </c>
      <c r="AP137" s="304">
        <v>2</v>
      </c>
      <c r="AQ137" s="304">
        <v>12</v>
      </c>
      <c r="AR137" s="306">
        <f ca="1">IF($AQ137=1,IF(INDIRECT(ADDRESS(($AO137-1)*3+$AP137+5,$AQ137+7))="",0,INDIRECT(ADDRESS(($AO137-1)*3+$AP137+5,$AQ137+7))),IF(INDIRECT(ADDRESS(($AO137-1)*3+$AP137+5,$AQ137+7))="",0,IF(COUNTIF(INDIRECT(ADDRESS(($AO137-1)*36+($AP137-1)*12+6,COLUMN())):INDIRECT(ADDRESS(($AO137-1)*36+($AP137-1)*12+$AQ137+4,COLUMN())),INDIRECT(ADDRESS(($AO137-1)*3+$AP137+5,$AQ137+7)))&gt;=1,0,INDIRECT(ADDRESS(($AO137-1)*3+$AP137+5,$AQ137+7)))))</f>
        <v>0</v>
      </c>
      <c r="AS137" s="304">
        <f ca="1">COUNTIF(INDIRECT("H"&amp;(ROW()+12*(($AO137-1)*3+$AP137)-ROW())/12+5):INDIRECT("S"&amp;(ROW()+12*(($AO137-1)*3+$AP137)-ROW())/12+5),AR137)</f>
        <v>0</v>
      </c>
      <c r="AT137" s="306"/>
      <c r="AV137" s="304">
        <f ca="1">IF(AND(AR137&gt;0,AS137&gt;0),COUNTIF(AV$6:AV136,"&gt;0")+1,0)</f>
        <v>0</v>
      </c>
    </row>
    <row r="138" spans="41:48" x14ac:dyDescent="0.15">
      <c r="AO138" s="304">
        <v>4</v>
      </c>
      <c r="AP138" s="304">
        <v>3</v>
      </c>
      <c r="AQ138" s="304">
        <v>1</v>
      </c>
      <c r="AR138" s="306">
        <f ca="1">IF($AQ138=1,IF(INDIRECT(ADDRESS(($AO138-1)*3+$AP138+5,$AQ138+7))="",0,INDIRECT(ADDRESS(($AO138-1)*3+$AP138+5,$AQ138+7))),IF(INDIRECT(ADDRESS(($AO138-1)*3+$AP138+5,$AQ138+7))="",0,IF(COUNTIF(INDIRECT(ADDRESS(($AO138-1)*36+($AP138-1)*12+6,COLUMN())):INDIRECT(ADDRESS(($AO138-1)*36+($AP138-1)*12+$AQ138+4,COLUMN())),INDIRECT(ADDRESS(($AO138-1)*3+$AP138+5,$AQ138+7)))&gt;=1,0,INDIRECT(ADDRESS(($AO138-1)*3+$AP138+5,$AQ138+7)))))</f>
        <v>0</v>
      </c>
      <c r="AS138" s="304">
        <f ca="1">COUNTIF(INDIRECT("H"&amp;(ROW()+12*(($AO138-1)*3+$AP138)-ROW())/12+5):INDIRECT("S"&amp;(ROW()+12*(($AO138-1)*3+$AP138)-ROW())/12+5),AR138)</f>
        <v>0</v>
      </c>
      <c r="AT138" s="306"/>
      <c r="AV138" s="304">
        <f ca="1">IF(AND(AR138&gt;0,AS138&gt;0),COUNTIF(AV$6:AV137,"&gt;0")+1,0)</f>
        <v>0</v>
      </c>
    </row>
    <row r="139" spans="41:48" x14ac:dyDescent="0.15">
      <c r="AO139" s="304">
        <v>4</v>
      </c>
      <c r="AP139" s="304">
        <v>3</v>
      </c>
      <c r="AQ139" s="304">
        <v>2</v>
      </c>
      <c r="AR139" s="306">
        <f ca="1">IF($AQ139=1,IF(INDIRECT(ADDRESS(($AO139-1)*3+$AP139+5,$AQ139+7))="",0,INDIRECT(ADDRESS(($AO139-1)*3+$AP139+5,$AQ139+7))),IF(INDIRECT(ADDRESS(($AO139-1)*3+$AP139+5,$AQ139+7))="",0,IF(COUNTIF(INDIRECT(ADDRESS(($AO139-1)*36+($AP139-1)*12+6,COLUMN())):INDIRECT(ADDRESS(($AO139-1)*36+($AP139-1)*12+$AQ139+4,COLUMN())),INDIRECT(ADDRESS(($AO139-1)*3+$AP139+5,$AQ139+7)))&gt;=1,0,INDIRECT(ADDRESS(($AO139-1)*3+$AP139+5,$AQ139+7)))))</f>
        <v>0</v>
      </c>
      <c r="AS139" s="304">
        <f ca="1">COUNTIF(INDIRECT("H"&amp;(ROW()+12*(($AO139-1)*3+$AP139)-ROW())/12+5):INDIRECT("S"&amp;(ROW()+12*(($AO139-1)*3+$AP139)-ROW())/12+5),AR139)</f>
        <v>0</v>
      </c>
      <c r="AT139" s="306"/>
      <c r="AV139" s="304">
        <f ca="1">IF(AND(AR139&gt;0,AS139&gt;0),COUNTIF(AV$6:AV138,"&gt;0")+1,0)</f>
        <v>0</v>
      </c>
    </row>
    <row r="140" spans="41:48" x14ac:dyDescent="0.15">
      <c r="AO140" s="304">
        <v>4</v>
      </c>
      <c r="AP140" s="304">
        <v>3</v>
      </c>
      <c r="AQ140" s="304">
        <v>3</v>
      </c>
      <c r="AR140" s="306">
        <f ca="1">IF($AQ140=1,IF(INDIRECT(ADDRESS(($AO140-1)*3+$AP140+5,$AQ140+7))="",0,INDIRECT(ADDRESS(($AO140-1)*3+$AP140+5,$AQ140+7))),IF(INDIRECT(ADDRESS(($AO140-1)*3+$AP140+5,$AQ140+7))="",0,IF(COUNTIF(INDIRECT(ADDRESS(($AO140-1)*36+($AP140-1)*12+6,COLUMN())):INDIRECT(ADDRESS(($AO140-1)*36+($AP140-1)*12+$AQ140+4,COLUMN())),INDIRECT(ADDRESS(($AO140-1)*3+$AP140+5,$AQ140+7)))&gt;=1,0,INDIRECT(ADDRESS(($AO140-1)*3+$AP140+5,$AQ140+7)))))</f>
        <v>0</v>
      </c>
      <c r="AS140" s="304">
        <f ca="1">COUNTIF(INDIRECT("H"&amp;(ROW()+12*(($AO140-1)*3+$AP140)-ROW())/12+5):INDIRECT("S"&amp;(ROW()+12*(($AO140-1)*3+$AP140)-ROW())/12+5),AR140)</f>
        <v>0</v>
      </c>
      <c r="AT140" s="306"/>
      <c r="AV140" s="304">
        <f ca="1">IF(AND(AR140&gt;0,AS140&gt;0),COUNTIF(AV$6:AV139,"&gt;0")+1,0)</f>
        <v>0</v>
      </c>
    </row>
    <row r="141" spans="41:48" x14ac:dyDescent="0.15">
      <c r="AO141" s="304">
        <v>4</v>
      </c>
      <c r="AP141" s="304">
        <v>3</v>
      </c>
      <c r="AQ141" s="304">
        <v>4</v>
      </c>
      <c r="AR141" s="306">
        <f ca="1">IF($AQ141=1,IF(INDIRECT(ADDRESS(($AO141-1)*3+$AP141+5,$AQ141+7))="",0,INDIRECT(ADDRESS(($AO141-1)*3+$AP141+5,$AQ141+7))),IF(INDIRECT(ADDRESS(($AO141-1)*3+$AP141+5,$AQ141+7))="",0,IF(COUNTIF(INDIRECT(ADDRESS(($AO141-1)*36+($AP141-1)*12+6,COLUMN())):INDIRECT(ADDRESS(($AO141-1)*36+($AP141-1)*12+$AQ141+4,COLUMN())),INDIRECT(ADDRESS(($AO141-1)*3+$AP141+5,$AQ141+7)))&gt;=1,0,INDIRECT(ADDRESS(($AO141-1)*3+$AP141+5,$AQ141+7)))))</f>
        <v>0</v>
      </c>
      <c r="AS141" s="304">
        <f ca="1">COUNTIF(INDIRECT("H"&amp;(ROW()+12*(($AO141-1)*3+$AP141)-ROW())/12+5):INDIRECT("S"&amp;(ROW()+12*(($AO141-1)*3+$AP141)-ROW())/12+5),AR141)</f>
        <v>0</v>
      </c>
      <c r="AT141" s="306"/>
      <c r="AV141" s="304">
        <f ca="1">IF(AND(AR141&gt;0,AS141&gt;0),COUNTIF(AV$6:AV140,"&gt;0")+1,0)</f>
        <v>0</v>
      </c>
    </row>
    <row r="142" spans="41:48" x14ac:dyDescent="0.15">
      <c r="AO142" s="304">
        <v>4</v>
      </c>
      <c r="AP142" s="304">
        <v>3</v>
      </c>
      <c r="AQ142" s="304">
        <v>5</v>
      </c>
      <c r="AR142" s="306">
        <f ca="1">IF($AQ142=1,IF(INDIRECT(ADDRESS(($AO142-1)*3+$AP142+5,$AQ142+7))="",0,INDIRECT(ADDRESS(($AO142-1)*3+$AP142+5,$AQ142+7))),IF(INDIRECT(ADDRESS(($AO142-1)*3+$AP142+5,$AQ142+7))="",0,IF(COUNTIF(INDIRECT(ADDRESS(($AO142-1)*36+($AP142-1)*12+6,COLUMN())):INDIRECT(ADDRESS(($AO142-1)*36+($AP142-1)*12+$AQ142+4,COLUMN())),INDIRECT(ADDRESS(($AO142-1)*3+$AP142+5,$AQ142+7)))&gt;=1,0,INDIRECT(ADDRESS(($AO142-1)*3+$AP142+5,$AQ142+7)))))</f>
        <v>0</v>
      </c>
      <c r="AS142" s="304">
        <f ca="1">COUNTIF(INDIRECT("H"&amp;(ROW()+12*(($AO142-1)*3+$AP142)-ROW())/12+5):INDIRECT("S"&amp;(ROW()+12*(($AO142-1)*3+$AP142)-ROW())/12+5),AR142)</f>
        <v>0</v>
      </c>
      <c r="AT142" s="306"/>
      <c r="AV142" s="304">
        <f ca="1">IF(AND(AR142&gt;0,AS142&gt;0),COUNTIF(AV$6:AV141,"&gt;0")+1,0)</f>
        <v>0</v>
      </c>
    </row>
    <row r="143" spans="41:48" x14ac:dyDescent="0.15">
      <c r="AO143" s="304">
        <v>4</v>
      </c>
      <c r="AP143" s="304">
        <v>3</v>
      </c>
      <c r="AQ143" s="304">
        <v>6</v>
      </c>
      <c r="AR143" s="306">
        <f ca="1">IF($AQ143=1,IF(INDIRECT(ADDRESS(($AO143-1)*3+$AP143+5,$AQ143+7))="",0,INDIRECT(ADDRESS(($AO143-1)*3+$AP143+5,$AQ143+7))),IF(INDIRECT(ADDRESS(($AO143-1)*3+$AP143+5,$AQ143+7))="",0,IF(COUNTIF(INDIRECT(ADDRESS(($AO143-1)*36+($AP143-1)*12+6,COLUMN())):INDIRECT(ADDRESS(($AO143-1)*36+($AP143-1)*12+$AQ143+4,COLUMN())),INDIRECT(ADDRESS(($AO143-1)*3+$AP143+5,$AQ143+7)))&gt;=1,0,INDIRECT(ADDRESS(($AO143-1)*3+$AP143+5,$AQ143+7)))))</f>
        <v>0</v>
      </c>
      <c r="AS143" s="304">
        <f ca="1">COUNTIF(INDIRECT("H"&amp;(ROW()+12*(($AO143-1)*3+$AP143)-ROW())/12+5):INDIRECT("S"&amp;(ROW()+12*(($AO143-1)*3+$AP143)-ROW())/12+5),AR143)</f>
        <v>0</v>
      </c>
      <c r="AT143" s="306"/>
      <c r="AV143" s="304">
        <f ca="1">IF(AND(AR143&gt;0,AS143&gt;0),COUNTIF(AV$6:AV142,"&gt;0")+1,0)</f>
        <v>0</v>
      </c>
    </row>
    <row r="144" spans="41:48" x14ac:dyDescent="0.15">
      <c r="AO144" s="304">
        <v>4</v>
      </c>
      <c r="AP144" s="304">
        <v>3</v>
      </c>
      <c r="AQ144" s="304">
        <v>7</v>
      </c>
      <c r="AR144" s="306">
        <f ca="1">IF($AQ144=1,IF(INDIRECT(ADDRESS(($AO144-1)*3+$AP144+5,$AQ144+7))="",0,INDIRECT(ADDRESS(($AO144-1)*3+$AP144+5,$AQ144+7))),IF(INDIRECT(ADDRESS(($AO144-1)*3+$AP144+5,$AQ144+7))="",0,IF(COUNTIF(INDIRECT(ADDRESS(($AO144-1)*36+($AP144-1)*12+6,COLUMN())):INDIRECT(ADDRESS(($AO144-1)*36+($AP144-1)*12+$AQ144+4,COLUMN())),INDIRECT(ADDRESS(($AO144-1)*3+$AP144+5,$AQ144+7)))&gt;=1,0,INDIRECT(ADDRESS(($AO144-1)*3+$AP144+5,$AQ144+7)))))</f>
        <v>0</v>
      </c>
      <c r="AS144" s="304">
        <f ca="1">COUNTIF(INDIRECT("H"&amp;(ROW()+12*(($AO144-1)*3+$AP144)-ROW())/12+5):INDIRECT("S"&amp;(ROW()+12*(($AO144-1)*3+$AP144)-ROW())/12+5),AR144)</f>
        <v>0</v>
      </c>
      <c r="AT144" s="306"/>
      <c r="AV144" s="304">
        <f ca="1">IF(AND(AR144&gt;0,AS144&gt;0),COUNTIF(AV$6:AV143,"&gt;0")+1,0)</f>
        <v>0</v>
      </c>
    </row>
    <row r="145" spans="41:48" x14ac:dyDescent="0.15">
      <c r="AO145" s="304">
        <v>4</v>
      </c>
      <c r="AP145" s="304">
        <v>3</v>
      </c>
      <c r="AQ145" s="304">
        <v>8</v>
      </c>
      <c r="AR145" s="306">
        <f ca="1">IF($AQ145=1,IF(INDIRECT(ADDRESS(($AO145-1)*3+$AP145+5,$AQ145+7))="",0,INDIRECT(ADDRESS(($AO145-1)*3+$AP145+5,$AQ145+7))),IF(INDIRECT(ADDRESS(($AO145-1)*3+$AP145+5,$AQ145+7))="",0,IF(COUNTIF(INDIRECT(ADDRESS(($AO145-1)*36+($AP145-1)*12+6,COLUMN())):INDIRECT(ADDRESS(($AO145-1)*36+($AP145-1)*12+$AQ145+4,COLUMN())),INDIRECT(ADDRESS(($AO145-1)*3+$AP145+5,$AQ145+7)))&gt;=1,0,INDIRECT(ADDRESS(($AO145-1)*3+$AP145+5,$AQ145+7)))))</f>
        <v>0</v>
      </c>
      <c r="AS145" s="304">
        <f ca="1">COUNTIF(INDIRECT("H"&amp;(ROW()+12*(($AO145-1)*3+$AP145)-ROW())/12+5):INDIRECT("S"&amp;(ROW()+12*(($AO145-1)*3+$AP145)-ROW())/12+5),AR145)</f>
        <v>0</v>
      </c>
      <c r="AT145" s="306"/>
      <c r="AV145" s="304">
        <f ca="1">IF(AND(AR145&gt;0,AS145&gt;0),COUNTIF(AV$6:AV144,"&gt;0")+1,0)</f>
        <v>0</v>
      </c>
    </row>
    <row r="146" spans="41:48" x14ac:dyDescent="0.15">
      <c r="AO146" s="304">
        <v>4</v>
      </c>
      <c r="AP146" s="304">
        <v>3</v>
      </c>
      <c r="AQ146" s="304">
        <v>9</v>
      </c>
      <c r="AR146" s="306">
        <f ca="1">IF($AQ146=1,IF(INDIRECT(ADDRESS(($AO146-1)*3+$AP146+5,$AQ146+7))="",0,INDIRECT(ADDRESS(($AO146-1)*3+$AP146+5,$AQ146+7))),IF(INDIRECT(ADDRESS(($AO146-1)*3+$AP146+5,$AQ146+7))="",0,IF(COUNTIF(INDIRECT(ADDRESS(($AO146-1)*36+($AP146-1)*12+6,COLUMN())):INDIRECT(ADDRESS(($AO146-1)*36+($AP146-1)*12+$AQ146+4,COLUMN())),INDIRECT(ADDRESS(($AO146-1)*3+$AP146+5,$AQ146+7)))&gt;=1,0,INDIRECT(ADDRESS(($AO146-1)*3+$AP146+5,$AQ146+7)))))</f>
        <v>0</v>
      </c>
      <c r="AS146" s="304">
        <f ca="1">COUNTIF(INDIRECT("H"&amp;(ROW()+12*(($AO146-1)*3+$AP146)-ROW())/12+5):INDIRECT("S"&amp;(ROW()+12*(($AO146-1)*3+$AP146)-ROW())/12+5),AR146)</f>
        <v>0</v>
      </c>
      <c r="AT146" s="306"/>
      <c r="AV146" s="304">
        <f ca="1">IF(AND(AR146&gt;0,AS146&gt;0),COUNTIF(AV$6:AV145,"&gt;0")+1,0)</f>
        <v>0</v>
      </c>
    </row>
    <row r="147" spans="41:48" x14ac:dyDescent="0.15">
      <c r="AO147" s="304">
        <v>4</v>
      </c>
      <c r="AP147" s="304">
        <v>3</v>
      </c>
      <c r="AQ147" s="304">
        <v>10</v>
      </c>
      <c r="AR147" s="306">
        <f ca="1">IF($AQ147=1,IF(INDIRECT(ADDRESS(($AO147-1)*3+$AP147+5,$AQ147+7))="",0,INDIRECT(ADDRESS(($AO147-1)*3+$AP147+5,$AQ147+7))),IF(INDIRECT(ADDRESS(($AO147-1)*3+$AP147+5,$AQ147+7))="",0,IF(COUNTIF(INDIRECT(ADDRESS(($AO147-1)*36+($AP147-1)*12+6,COLUMN())):INDIRECT(ADDRESS(($AO147-1)*36+($AP147-1)*12+$AQ147+4,COLUMN())),INDIRECT(ADDRESS(($AO147-1)*3+$AP147+5,$AQ147+7)))&gt;=1,0,INDIRECT(ADDRESS(($AO147-1)*3+$AP147+5,$AQ147+7)))))</f>
        <v>0</v>
      </c>
      <c r="AS147" s="304">
        <f ca="1">COUNTIF(INDIRECT("H"&amp;(ROW()+12*(($AO147-1)*3+$AP147)-ROW())/12+5):INDIRECT("S"&amp;(ROW()+12*(($AO147-1)*3+$AP147)-ROW())/12+5),AR147)</f>
        <v>0</v>
      </c>
      <c r="AT147" s="306"/>
      <c r="AV147" s="304">
        <f ca="1">IF(AND(AR147&gt;0,AS147&gt;0),COUNTIF(AV$6:AV146,"&gt;0")+1,0)</f>
        <v>0</v>
      </c>
    </row>
    <row r="148" spans="41:48" x14ac:dyDescent="0.15">
      <c r="AO148" s="304">
        <v>4</v>
      </c>
      <c r="AP148" s="304">
        <v>3</v>
      </c>
      <c r="AQ148" s="304">
        <v>11</v>
      </c>
      <c r="AR148" s="306">
        <f ca="1">IF($AQ148=1,IF(INDIRECT(ADDRESS(($AO148-1)*3+$AP148+5,$AQ148+7))="",0,INDIRECT(ADDRESS(($AO148-1)*3+$AP148+5,$AQ148+7))),IF(INDIRECT(ADDRESS(($AO148-1)*3+$AP148+5,$AQ148+7))="",0,IF(COUNTIF(INDIRECT(ADDRESS(($AO148-1)*36+($AP148-1)*12+6,COLUMN())):INDIRECT(ADDRESS(($AO148-1)*36+($AP148-1)*12+$AQ148+4,COLUMN())),INDIRECT(ADDRESS(($AO148-1)*3+$AP148+5,$AQ148+7)))&gt;=1,0,INDIRECT(ADDRESS(($AO148-1)*3+$AP148+5,$AQ148+7)))))</f>
        <v>0</v>
      </c>
      <c r="AS148" s="304">
        <f ca="1">COUNTIF(INDIRECT("H"&amp;(ROW()+12*(($AO148-1)*3+$AP148)-ROW())/12+5):INDIRECT("S"&amp;(ROW()+12*(($AO148-1)*3+$AP148)-ROW())/12+5),AR148)</f>
        <v>0</v>
      </c>
      <c r="AT148" s="306"/>
      <c r="AV148" s="304">
        <f ca="1">IF(AND(AR148&gt;0,AS148&gt;0),COUNTIF(AV$6:AV147,"&gt;0")+1,0)</f>
        <v>0</v>
      </c>
    </row>
    <row r="149" spans="41:48" x14ac:dyDescent="0.15">
      <c r="AO149" s="304">
        <v>4</v>
      </c>
      <c r="AP149" s="304">
        <v>3</v>
      </c>
      <c r="AQ149" s="304">
        <v>12</v>
      </c>
      <c r="AR149" s="306">
        <f ca="1">IF($AQ149=1,IF(INDIRECT(ADDRESS(($AO149-1)*3+$AP149+5,$AQ149+7))="",0,INDIRECT(ADDRESS(($AO149-1)*3+$AP149+5,$AQ149+7))),IF(INDIRECT(ADDRESS(($AO149-1)*3+$AP149+5,$AQ149+7))="",0,IF(COUNTIF(INDIRECT(ADDRESS(($AO149-1)*36+($AP149-1)*12+6,COLUMN())):INDIRECT(ADDRESS(($AO149-1)*36+($AP149-1)*12+$AQ149+4,COLUMN())),INDIRECT(ADDRESS(($AO149-1)*3+$AP149+5,$AQ149+7)))&gt;=1,0,INDIRECT(ADDRESS(($AO149-1)*3+$AP149+5,$AQ149+7)))))</f>
        <v>0</v>
      </c>
      <c r="AS149" s="304">
        <f ca="1">COUNTIF(INDIRECT("H"&amp;(ROW()+12*(($AO149-1)*3+$AP149)-ROW())/12+5):INDIRECT("S"&amp;(ROW()+12*(($AO149-1)*3+$AP149)-ROW())/12+5),AR149)</f>
        <v>0</v>
      </c>
      <c r="AT149" s="306"/>
      <c r="AV149" s="304">
        <f ca="1">IF(AND(AR149&gt;0,AS149&gt;0),COUNTIF(AV$6:AV148,"&gt;0")+1,0)</f>
        <v>0</v>
      </c>
    </row>
    <row r="150" spans="41:48" x14ac:dyDescent="0.15">
      <c r="AO150" s="304">
        <v>5</v>
      </c>
      <c r="AP150" s="304">
        <v>1</v>
      </c>
      <c r="AQ150" s="304">
        <v>1</v>
      </c>
      <c r="AR150" s="306">
        <f ca="1">IF($AQ150=1,IF(INDIRECT(ADDRESS(($AO150-1)*3+$AP150+5,$AQ150+7))="",0,INDIRECT(ADDRESS(($AO150-1)*3+$AP150+5,$AQ150+7))),IF(INDIRECT(ADDRESS(($AO150-1)*3+$AP150+5,$AQ150+7))="",0,IF(COUNTIF(INDIRECT(ADDRESS(($AO150-1)*36+($AP150-1)*12+6,COLUMN())):INDIRECT(ADDRESS(($AO150-1)*36+($AP150-1)*12+$AQ150+4,COLUMN())),INDIRECT(ADDRESS(($AO150-1)*3+$AP150+5,$AQ150+7)))&gt;=1,0,INDIRECT(ADDRESS(($AO150-1)*3+$AP150+5,$AQ150+7)))))</f>
        <v>0</v>
      </c>
      <c r="AS150" s="304">
        <f ca="1">COUNTIF(INDIRECT("H"&amp;(ROW()+12*(($AO150-1)*3+$AP150)-ROW())/12+5):INDIRECT("S"&amp;(ROW()+12*(($AO150-1)*3+$AP150)-ROW())/12+5),AR150)</f>
        <v>0</v>
      </c>
      <c r="AT150" s="306"/>
      <c r="AV150" s="304">
        <f ca="1">IF(AND(AR150&gt;0,AS150&gt;0),COUNTIF(AV$6:AV149,"&gt;0")+1,0)</f>
        <v>0</v>
      </c>
    </row>
    <row r="151" spans="41:48" x14ac:dyDescent="0.15">
      <c r="AO151" s="304">
        <v>5</v>
      </c>
      <c r="AP151" s="304">
        <v>1</v>
      </c>
      <c r="AQ151" s="304">
        <v>2</v>
      </c>
      <c r="AR151" s="306">
        <f ca="1">IF($AQ151=1,IF(INDIRECT(ADDRESS(($AO151-1)*3+$AP151+5,$AQ151+7))="",0,INDIRECT(ADDRESS(($AO151-1)*3+$AP151+5,$AQ151+7))),IF(INDIRECT(ADDRESS(($AO151-1)*3+$AP151+5,$AQ151+7))="",0,IF(COUNTIF(INDIRECT(ADDRESS(($AO151-1)*36+($AP151-1)*12+6,COLUMN())):INDIRECT(ADDRESS(($AO151-1)*36+($AP151-1)*12+$AQ151+4,COLUMN())),INDIRECT(ADDRESS(($AO151-1)*3+$AP151+5,$AQ151+7)))&gt;=1,0,INDIRECT(ADDRESS(($AO151-1)*3+$AP151+5,$AQ151+7)))))</f>
        <v>0</v>
      </c>
      <c r="AS151" s="304">
        <f ca="1">COUNTIF(INDIRECT("H"&amp;(ROW()+12*(($AO151-1)*3+$AP151)-ROW())/12+5):INDIRECT("S"&amp;(ROW()+12*(($AO151-1)*3+$AP151)-ROW())/12+5),AR151)</f>
        <v>0</v>
      </c>
      <c r="AT151" s="306"/>
      <c r="AV151" s="304">
        <f ca="1">IF(AND(AR151&gt;0,AS151&gt;0),COUNTIF(AV$6:AV150,"&gt;0")+1,0)</f>
        <v>0</v>
      </c>
    </row>
    <row r="152" spans="41:48" x14ac:dyDescent="0.15">
      <c r="AO152" s="304">
        <v>5</v>
      </c>
      <c r="AP152" s="304">
        <v>1</v>
      </c>
      <c r="AQ152" s="304">
        <v>3</v>
      </c>
      <c r="AR152" s="306">
        <f ca="1">IF($AQ152=1,IF(INDIRECT(ADDRESS(($AO152-1)*3+$AP152+5,$AQ152+7))="",0,INDIRECT(ADDRESS(($AO152-1)*3+$AP152+5,$AQ152+7))),IF(INDIRECT(ADDRESS(($AO152-1)*3+$AP152+5,$AQ152+7))="",0,IF(COUNTIF(INDIRECT(ADDRESS(($AO152-1)*36+($AP152-1)*12+6,COLUMN())):INDIRECT(ADDRESS(($AO152-1)*36+($AP152-1)*12+$AQ152+4,COLUMN())),INDIRECT(ADDRESS(($AO152-1)*3+$AP152+5,$AQ152+7)))&gt;=1,0,INDIRECT(ADDRESS(($AO152-1)*3+$AP152+5,$AQ152+7)))))</f>
        <v>0</v>
      </c>
      <c r="AS152" s="304">
        <f ca="1">COUNTIF(INDIRECT("H"&amp;(ROW()+12*(($AO152-1)*3+$AP152)-ROW())/12+5):INDIRECT("S"&amp;(ROW()+12*(($AO152-1)*3+$AP152)-ROW())/12+5),AR152)</f>
        <v>0</v>
      </c>
      <c r="AT152" s="306"/>
      <c r="AV152" s="304">
        <f ca="1">IF(AND(AR152&gt;0,AS152&gt;0),COUNTIF(AV$6:AV151,"&gt;0")+1,0)</f>
        <v>0</v>
      </c>
    </row>
    <row r="153" spans="41:48" x14ac:dyDescent="0.15">
      <c r="AO153" s="304">
        <v>5</v>
      </c>
      <c r="AP153" s="304">
        <v>1</v>
      </c>
      <c r="AQ153" s="304">
        <v>4</v>
      </c>
      <c r="AR153" s="306">
        <f ca="1">IF($AQ153=1,IF(INDIRECT(ADDRESS(($AO153-1)*3+$AP153+5,$AQ153+7))="",0,INDIRECT(ADDRESS(($AO153-1)*3+$AP153+5,$AQ153+7))),IF(INDIRECT(ADDRESS(($AO153-1)*3+$AP153+5,$AQ153+7))="",0,IF(COUNTIF(INDIRECT(ADDRESS(($AO153-1)*36+($AP153-1)*12+6,COLUMN())):INDIRECT(ADDRESS(($AO153-1)*36+($AP153-1)*12+$AQ153+4,COLUMN())),INDIRECT(ADDRESS(($AO153-1)*3+$AP153+5,$AQ153+7)))&gt;=1,0,INDIRECT(ADDRESS(($AO153-1)*3+$AP153+5,$AQ153+7)))))</f>
        <v>0</v>
      </c>
      <c r="AS153" s="304">
        <f ca="1">COUNTIF(INDIRECT("H"&amp;(ROW()+12*(($AO153-1)*3+$AP153)-ROW())/12+5):INDIRECT("S"&amp;(ROW()+12*(($AO153-1)*3+$AP153)-ROW())/12+5),AR153)</f>
        <v>0</v>
      </c>
      <c r="AT153" s="306"/>
      <c r="AV153" s="304">
        <f ca="1">IF(AND(AR153&gt;0,AS153&gt;0),COUNTIF(AV$6:AV152,"&gt;0")+1,0)</f>
        <v>0</v>
      </c>
    </row>
    <row r="154" spans="41:48" x14ac:dyDescent="0.15">
      <c r="AO154" s="304">
        <v>5</v>
      </c>
      <c r="AP154" s="304">
        <v>1</v>
      </c>
      <c r="AQ154" s="304">
        <v>5</v>
      </c>
      <c r="AR154" s="306">
        <f ca="1">IF($AQ154=1,IF(INDIRECT(ADDRESS(($AO154-1)*3+$AP154+5,$AQ154+7))="",0,INDIRECT(ADDRESS(($AO154-1)*3+$AP154+5,$AQ154+7))),IF(INDIRECT(ADDRESS(($AO154-1)*3+$AP154+5,$AQ154+7))="",0,IF(COUNTIF(INDIRECT(ADDRESS(($AO154-1)*36+($AP154-1)*12+6,COLUMN())):INDIRECT(ADDRESS(($AO154-1)*36+($AP154-1)*12+$AQ154+4,COLUMN())),INDIRECT(ADDRESS(($AO154-1)*3+$AP154+5,$AQ154+7)))&gt;=1,0,INDIRECT(ADDRESS(($AO154-1)*3+$AP154+5,$AQ154+7)))))</f>
        <v>0</v>
      </c>
      <c r="AS154" s="304">
        <f ca="1">COUNTIF(INDIRECT("H"&amp;(ROW()+12*(($AO154-1)*3+$AP154)-ROW())/12+5):INDIRECT("S"&amp;(ROW()+12*(($AO154-1)*3+$AP154)-ROW())/12+5),AR154)</f>
        <v>0</v>
      </c>
      <c r="AT154" s="306"/>
      <c r="AV154" s="304">
        <f ca="1">IF(AND(AR154&gt;0,AS154&gt;0),COUNTIF(AV$6:AV153,"&gt;0")+1,0)</f>
        <v>0</v>
      </c>
    </row>
    <row r="155" spans="41:48" x14ac:dyDescent="0.15">
      <c r="AO155" s="304">
        <v>5</v>
      </c>
      <c r="AP155" s="304">
        <v>1</v>
      </c>
      <c r="AQ155" s="304">
        <v>6</v>
      </c>
      <c r="AR155" s="306">
        <f ca="1">IF($AQ155=1,IF(INDIRECT(ADDRESS(($AO155-1)*3+$AP155+5,$AQ155+7))="",0,INDIRECT(ADDRESS(($AO155-1)*3+$AP155+5,$AQ155+7))),IF(INDIRECT(ADDRESS(($AO155-1)*3+$AP155+5,$AQ155+7))="",0,IF(COUNTIF(INDIRECT(ADDRESS(($AO155-1)*36+($AP155-1)*12+6,COLUMN())):INDIRECT(ADDRESS(($AO155-1)*36+($AP155-1)*12+$AQ155+4,COLUMN())),INDIRECT(ADDRESS(($AO155-1)*3+$AP155+5,$AQ155+7)))&gt;=1,0,INDIRECT(ADDRESS(($AO155-1)*3+$AP155+5,$AQ155+7)))))</f>
        <v>0</v>
      </c>
      <c r="AS155" s="304">
        <f ca="1">COUNTIF(INDIRECT("H"&amp;(ROW()+12*(($AO155-1)*3+$AP155)-ROW())/12+5):INDIRECT("S"&amp;(ROW()+12*(($AO155-1)*3+$AP155)-ROW())/12+5),AR155)</f>
        <v>0</v>
      </c>
      <c r="AT155" s="306"/>
      <c r="AV155" s="304">
        <f ca="1">IF(AND(AR155&gt;0,AS155&gt;0),COUNTIF(AV$6:AV154,"&gt;0")+1,0)</f>
        <v>0</v>
      </c>
    </row>
    <row r="156" spans="41:48" x14ac:dyDescent="0.15">
      <c r="AO156" s="304">
        <v>5</v>
      </c>
      <c r="AP156" s="304">
        <v>1</v>
      </c>
      <c r="AQ156" s="304">
        <v>7</v>
      </c>
      <c r="AR156" s="306">
        <f ca="1">IF($AQ156=1,IF(INDIRECT(ADDRESS(($AO156-1)*3+$AP156+5,$AQ156+7))="",0,INDIRECT(ADDRESS(($AO156-1)*3+$AP156+5,$AQ156+7))),IF(INDIRECT(ADDRESS(($AO156-1)*3+$AP156+5,$AQ156+7))="",0,IF(COUNTIF(INDIRECT(ADDRESS(($AO156-1)*36+($AP156-1)*12+6,COLUMN())):INDIRECT(ADDRESS(($AO156-1)*36+($AP156-1)*12+$AQ156+4,COLUMN())),INDIRECT(ADDRESS(($AO156-1)*3+$AP156+5,$AQ156+7)))&gt;=1,0,INDIRECT(ADDRESS(($AO156-1)*3+$AP156+5,$AQ156+7)))))</f>
        <v>0</v>
      </c>
      <c r="AS156" s="304">
        <f ca="1">COUNTIF(INDIRECT("H"&amp;(ROW()+12*(($AO156-1)*3+$AP156)-ROW())/12+5):INDIRECT("S"&amp;(ROW()+12*(($AO156-1)*3+$AP156)-ROW())/12+5),AR156)</f>
        <v>0</v>
      </c>
      <c r="AT156" s="306"/>
      <c r="AV156" s="304">
        <f ca="1">IF(AND(AR156&gt;0,AS156&gt;0),COUNTIF(AV$6:AV155,"&gt;0")+1,0)</f>
        <v>0</v>
      </c>
    </row>
    <row r="157" spans="41:48" x14ac:dyDescent="0.15">
      <c r="AO157" s="304">
        <v>5</v>
      </c>
      <c r="AP157" s="304">
        <v>1</v>
      </c>
      <c r="AQ157" s="304">
        <v>8</v>
      </c>
      <c r="AR157" s="306">
        <f ca="1">IF($AQ157=1,IF(INDIRECT(ADDRESS(($AO157-1)*3+$AP157+5,$AQ157+7))="",0,INDIRECT(ADDRESS(($AO157-1)*3+$AP157+5,$AQ157+7))),IF(INDIRECT(ADDRESS(($AO157-1)*3+$AP157+5,$AQ157+7))="",0,IF(COUNTIF(INDIRECT(ADDRESS(($AO157-1)*36+($AP157-1)*12+6,COLUMN())):INDIRECT(ADDRESS(($AO157-1)*36+($AP157-1)*12+$AQ157+4,COLUMN())),INDIRECT(ADDRESS(($AO157-1)*3+$AP157+5,$AQ157+7)))&gt;=1,0,INDIRECT(ADDRESS(($AO157-1)*3+$AP157+5,$AQ157+7)))))</f>
        <v>0</v>
      </c>
      <c r="AS157" s="304">
        <f ca="1">COUNTIF(INDIRECT("H"&amp;(ROW()+12*(($AO157-1)*3+$AP157)-ROW())/12+5):INDIRECT("S"&amp;(ROW()+12*(($AO157-1)*3+$AP157)-ROW())/12+5),AR157)</f>
        <v>0</v>
      </c>
      <c r="AT157" s="306"/>
      <c r="AV157" s="304">
        <f ca="1">IF(AND(AR157&gt;0,AS157&gt;0),COUNTIF(AV$6:AV156,"&gt;0")+1,0)</f>
        <v>0</v>
      </c>
    </row>
    <row r="158" spans="41:48" x14ac:dyDescent="0.15">
      <c r="AO158" s="304">
        <v>5</v>
      </c>
      <c r="AP158" s="304">
        <v>1</v>
      </c>
      <c r="AQ158" s="304">
        <v>9</v>
      </c>
      <c r="AR158" s="306">
        <f ca="1">IF($AQ158=1,IF(INDIRECT(ADDRESS(($AO158-1)*3+$AP158+5,$AQ158+7))="",0,INDIRECT(ADDRESS(($AO158-1)*3+$AP158+5,$AQ158+7))),IF(INDIRECT(ADDRESS(($AO158-1)*3+$AP158+5,$AQ158+7))="",0,IF(COUNTIF(INDIRECT(ADDRESS(($AO158-1)*36+($AP158-1)*12+6,COLUMN())):INDIRECT(ADDRESS(($AO158-1)*36+($AP158-1)*12+$AQ158+4,COLUMN())),INDIRECT(ADDRESS(($AO158-1)*3+$AP158+5,$AQ158+7)))&gt;=1,0,INDIRECT(ADDRESS(($AO158-1)*3+$AP158+5,$AQ158+7)))))</f>
        <v>0</v>
      </c>
      <c r="AS158" s="304">
        <f ca="1">COUNTIF(INDIRECT("H"&amp;(ROW()+12*(($AO158-1)*3+$AP158)-ROW())/12+5):INDIRECT("S"&amp;(ROW()+12*(($AO158-1)*3+$AP158)-ROW())/12+5),AR158)</f>
        <v>0</v>
      </c>
      <c r="AT158" s="306"/>
      <c r="AV158" s="304">
        <f ca="1">IF(AND(AR158&gt;0,AS158&gt;0),COUNTIF(AV$6:AV157,"&gt;0")+1,0)</f>
        <v>0</v>
      </c>
    </row>
    <row r="159" spans="41:48" x14ac:dyDescent="0.15">
      <c r="AO159" s="304">
        <v>5</v>
      </c>
      <c r="AP159" s="304">
        <v>1</v>
      </c>
      <c r="AQ159" s="304">
        <v>10</v>
      </c>
      <c r="AR159" s="306">
        <f ca="1">IF($AQ159=1,IF(INDIRECT(ADDRESS(($AO159-1)*3+$AP159+5,$AQ159+7))="",0,INDIRECT(ADDRESS(($AO159-1)*3+$AP159+5,$AQ159+7))),IF(INDIRECT(ADDRESS(($AO159-1)*3+$AP159+5,$AQ159+7))="",0,IF(COUNTIF(INDIRECT(ADDRESS(($AO159-1)*36+($AP159-1)*12+6,COLUMN())):INDIRECT(ADDRESS(($AO159-1)*36+($AP159-1)*12+$AQ159+4,COLUMN())),INDIRECT(ADDRESS(($AO159-1)*3+$AP159+5,$AQ159+7)))&gt;=1,0,INDIRECT(ADDRESS(($AO159-1)*3+$AP159+5,$AQ159+7)))))</f>
        <v>0</v>
      </c>
      <c r="AS159" s="304">
        <f ca="1">COUNTIF(INDIRECT("H"&amp;(ROW()+12*(($AO159-1)*3+$AP159)-ROW())/12+5):INDIRECT("S"&amp;(ROW()+12*(($AO159-1)*3+$AP159)-ROW())/12+5),AR159)</f>
        <v>0</v>
      </c>
      <c r="AT159" s="306"/>
      <c r="AV159" s="304">
        <f ca="1">IF(AND(AR159&gt;0,AS159&gt;0),COUNTIF(AV$6:AV158,"&gt;0")+1,0)</f>
        <v>0</v>
      </c>
    </row>
    <row r="160" spans="41:48" x14ac:dyDescent="0.15">
      <c r="AO160" s="304">
        <v>5</v>
      </c>
      <c r="AP160" s="304">
        <v>1</v>
      </c>
      <c r="AQ160" s="304">
        <v>11</v>
      </c>
      <c r="AR160" s="306">
        <f ca="1">IF($AQ160=1,IF(INDIRECT(ADDRESS(($AO160-1)*3+$AP160+5,$AQ160+7))="",0,INDIRECT(ADDRESS(($AO160-1)*3+$AP160+5,$AQ160+7))),IF(INDIRECT(ADDRESS(($AO160-1)*3+$AP160+5,$AQ160+7))="",0,IF(COUNTIF(INDIRECT(ADDRESS(($AO160-1)*36+($AP160-1)*12+6,COLUMN())):INDIRECT(ADDRESS(($AO160-1)*36+($AP160-1)*12+$AQ160+4,COLUMN())),INDIRECT(ADDRESS(($AO160-1)*3+$AP160+5,$AQ160+7)))&gt;=1,0,INDIRECT(ADDRESS(($AO160-1)*3+$AP160+5,$AQ160+7)))))</f>
        <v>0</v>
      </c>
      <c r="AS160" s="304">
        <f ca="1">COUNTIF(INDIRECT("H"&amp;(ROW()+12*(($AO160-1)*3+$AP160)-ROW())/12+5):INDIRECT("S"&amp;(ROW()+12*(($AO160-1)*3+$AP160)-ROW())/12+5),AR160)</f>
        <v>0</v>
      </c>
      <c r="AT160" s="306"/>
      <c r="AV160" s="304">
        <f ca="1">IF(AND(AR160&gt;0,AS160&gt;0),COUNTIF(AV$6:AV159,"&gt;0")+1,0)</f>
        <v>0</v>
      </c>
    </row>
    <row r="161" spans="41:48" x14ac:dyDescent="0.15">
      <c r="AO161" s="304">
        <v>5</v>
      </c>
      <c r="AP161" s="304">
        <v>1</v>
      </c>
      <c r="AQ161" s="304">
        <v>12</v>
      </c>
      <c r="AR161" s="306">
        <f ca="1">IF($AQ161=1,IF(INDIRECT(ADDRESS(($AO161-1)*3+$AP161+5,$AQ161+7))="",0,INDIRECT(ADDRESS(($AO161-1)*3+$AP161+5,$AQ161+7))),IF(INDIRECT(ADDRESS(($AO161-1)*3+$AP161+5,$AQ161+7))="",0,IF(COUNTIF(INDIRECT(ADDRESS(($AO161-1)*36+($AP161-1)*12+6,COLUMN())):INDIRECT(ADDRESS(($AO161-1)*36+($AP161-1)*12+$AQ161+4,COLUMN())),INDIRECT(ADDRESS(($AO161-1)*3+$AP161+5,$AQ161+7)))&gt;=1,0,INDIRECT(ADDRESS(($AO161-1)*3+$AP161+5,$AQ161+7)))))</f>
        <v>0</v>
      </c>
      <c r="AS161" s="304">
        <f ca="1">COUNTIF(INDIRECT("H"&amp;(ROW()+12*(($AO161-1)*3+$AP161)-ROW())/12+5):INDIRECT("S"&amp;(ROW()+12*(($AO161-1)*3+$AP161)-ROW())/12+5),AR161)</f>
        <v>0</v>
      </c>
      <c r="AT161" s="306"/>
      <c r="AV161" s="304">
        <f ca="1">IF(AND(AR161&gt;0,AS161&gt;0),COUNTIF(AV$6:AV160,"&gt;0")+1,0)</f>
        <v>0</v>
      </c>
    </row>
    <row r="162" spans="41:48" x14ac:dyDescent="0.15">
      <c r="AO162" s="304">
        <v>5</v>
      </c>
      <c r="AP162" s="304">
        <v>2</v>
      </c>
      <c r="AQ162" s="304">
        <v>1</v>
      </c>
      <c r="AR162" s="306">
        <f ca="1">IF($AQ162=1,IF(INDIRECT(ADDRESS(($AO162-1)*3+$AP162+5,$AQ162+7))="",0,INDIRECT(ADDRESS(($AO162-1)*3+$AP162+5,$AQ162+7))),IF(INDIRECT(ADDRESS(($AO162-1)*3+$AP162+5,$AQ162+7))="",0,IF(COUNTIF(INDIRECT(ADDRESS(($AO162-1)*36+($AP162-1)*12+6,COLUMN())):INDIRECT(ADDRESS(($AO162-1)*36+($AP162-1)*12+$AQ162+4,COLUMN())),INDIRECT(ADDRESS(($AO162-1)*3+$AP162+5,$AQ162+7)))&gt;=1,0,INDIRECT(ADDRESS(($AO162-1)*3+$AP162+5,$AQ162+7)))))</f>
        <v>0</v>
      </c>
      <c r="AS162" s="304">
        <f ca="1">COUNTIF(INDIRECT("H"&amp;(ROW()+12*(($AO162-1)*3+$AP162)-ROW())/12+5):INDIRECT("S"&amp;(ROW()+12*(($AO162-1)*3+$AP162)-ROW())/12+5),AR162)</f>
        <v>0</v>
      </c>
      <c r="AT162" s="306"/>
      <c r="AV162" s="304">
        <f ca="1">IF(AND(AR162&gt;0,AS162&gt;0),COUNTIF(AV$6:AV161,"&gt;0")+1,0)</f>
        <v>0</v>
      </c>
    </row>
    <row r="163" spans="41:48" x14ac:dyDescent="0.15">
      <c r="AO163" s="304">
        <v>5</v>
      </c>
      <c r="AP163" s="304">
        <v>2</v>
      </c>
      <c r="AQ163" s="304">
        <v>2</v>
      </c>
      <c r="AR163" s="306">
        <f ca="1">IF($AQ163=1,IF(INDIRECT(ADDRESS(($AO163-1)*3+$AP163+5,$AQ163+7))="",0,INDIRECT(ADDRESS(($AO163-1)*3+$AP163+5,$AQ163+7))),IF(INDIRECT(ADDRESS(($AO163-1)*3+$AP163+5,$AQ163+7))="",0,IF(COUNTIF(INDIRECT(ADDRESS(($AO163-1)*36+($AP163-1)*12+6,COLUMN())):INDIRECT(ADDRESS(($AO163-1)*36+($AP163-1)*12+$AQ163+4,COLUMN())),INDIRECT(ADDRESS(($AO163-1)*3+$AP163+5,$AQ163+7)))&gt;=1,0,INDIRECT(ADDRESS(($AO163-1)*3+$AP163+5,$AQ163+7)))))</f>
        <v>0</v>
      </c>
      <c r="AS163" s="304">
        <f ca="1">COUNTIF(INDIRECT("H"&amp;(ROW()+12*(($AO163-1)*3+$AP163)-ROW())/12+5):INDIRECT("S"&amp;(ROW()+12*(($AO163-1)*3+$AP163)-ROW())/12+5),AR163)</f>
        <v>0</v>
      </c>
      <c r="AT163" s="306"/>
      <c r="AV163" s="304">
        <f ca="1">IF(AND(AR163&gt;0,AS163&gt;0),COUNTIF(AV$6:AV162,"&gt;0")+1,0)</f>
        <v>0</v>
      </c>
    </row>
    <row r="164" spans="41:48" x14ac:dyDescent="0.15">
      <c r="AO164" s="304">
        <v>5</v>
      </c>
      <c r="AP164" s="304">
        <v>2</v>
      </c>
      <c r="AQ164" s="304">
        <v>3</v>
      </c>
      <c r="AR164" s="306">
        <f ca="1">IF($AQ164=1,IF(INDIRECT(ADDRESS(($AO164-1)*3+$AP164+5,$AQ164+7))="",0,INDIRECT(ADDRESS(($AO164-1)*3+$AP164+5,$AQ164+7))),IF(INDIRECT(ADDRESS(($AO164-1)*3+$AP164+5,$AQ164+7))="",0,IF(COUNTIF(INDIRECT(ADDRESS(($AO164-1)*36+($AP164-1)*12+6,COLUMN())):INDIRECT(ADDRESS(($AO164-1)*36+($AP164-1)*12+$AQ164+4,COLUMN())),INDIRECT(ADDRESS(($AO164-1)*3+$AP164+5,$AQ164+7)))&gt;=1,0,INDIRECT(ADDRESS(($AO164-1)*3+$AP164+5,$AQ164+7)))))</f>
        <v>0</v>
      </c>
      <c r="AS164" s="304">
        <f ca="1">COUNTIF(INDIRECT("H"&amp;(ROW()+12*(($AO164-1)*3+$AP164)-ROW())/12+5):INDIRECT("S"&amp;(ROW()+12*(($AO164-1)*3+$AP164)-ROW())/12+5),AR164)</f>
        <v>0</v>
      </c>
      <c r="AT164" s="306"/>
      <c r="AV164" s="304">
        <f ca="1">IF(AND(AR164&gt;0,AS164&gt;0),COUNTIF(AV$6:AV163,"&gt;0")+1,0)</f>
        <v>0</v>
      </c>
    </row>
    <row r="165" spans="41:48" x14ac:dyDescent="0.15">
      <c r="AO165" s="304">
        <v>5</v>
      </c>
      <c r="AP165" s="304">
        <v>2</v>
      </c>
      <c r="AQ165" s="304">
        <v>4</v>
      </c>
      <c r="AR165" s="306">
        <f ca="1">IF($AQ165=1,IF(INDIRECT(ADDRESS(($AO165-1)*3+$AP165+5,$AQ165+7))="",0,INDIRECT(ADDRESS(($AO165-1)*3+$AP165+5,$AQ165+7))),IF(INDIRECT(ADDRESS(($AO165-1)*3+$AP165+5,$AQ165+7))="",0,IF(COUNTIF(INDIRECT(ADDRESS(($AO165-1)*36+($AP165-1)*12+6,COLUMN())):INDIRECT(ADDRESS(($AO165-1)*36+($AP165-1)*12+$AQ165+4,COLUMN())),INDIRECT(ADDRESS(($AO165-1)*3+$AP165+5,$AQ165+7)))&gt;=1,0,INDIRECT(ADDRESS(($AO165-1)*3+$AP165+5,$AQ165+7)))))</f>
        <v>0</v>
      </c>
      <c r="AS165" s="304">
        <f ca="1">COUNTIF(INDIRECT("H"&amp;(ROW()+12*(($AO165-1)*3+$AP165)-ROW())/12+5):INDIRECT("S"&amp;(ROW()+12*(($AO165-1)*3+$AP165)-ROW())/12+5),AR165)</f>
        <v>0</v>
      </c>
      <c r="AT165" s="306"/>
      <c r="AV165" s="304">
        <f ca="1">IF(AND(AR165&gt;0,AS165&gt;0),COUNTIF(AV$6:AV164,"&gt;0")+1,0)</f>
        <v>0</v>
      </c>
    </row>
    <row r="166" spans="41:48" x14ac:dyDescent="0.15">
      <c r="AO166" s="304">
        <v>5</v>
      </c>
      <c r="AP166" s="304">
        <v>2</v>
      </c>
      <c r="AQ166" s="304">
        <v>5</v>
      </c>
      <c r="AR166" s="306">
        <f ca="1">IF($AQ166=1,IF(INDIRECT(ADDRESS(($AO166-1)*3+$AP166+5,$AQ166+7))="",0,INDIRECT(ADDRESS(($AO166-1)*3+$AP166+5,$AQ166+7))),IF(INDIRECT(ADDRESS(($AO166-1)*3+$AP166+5,$AQ166+7))="",0,IF(COUNTIF(INDIRECT(ADDRESS(($AO166-1)*36+($AP166-1)*12+6,COLUMN())):INDIRECT(ADDRESS(($AO166-1)*36+($AP166-1)*12+$AQ166+4,COLUMN())),INDIRECT(ADDRESS(($AO166-1)*3+$AP166+5,$AQ166+7)))&gt;=1,0,INDIRECT(ADDRESS(($AO166-1)*3+$AP166+5,$AQ166+7)))))</f>
        <v>0</v>
      </c>
      <c r="AS166" s="304">
        <f ca="1">COUNTIF(INDIRECT("H"&amp;(ROW()+12*(($AO166-1)*3+$AP166)-ROW())/12+5):INDIRECT("S"&amp;(ROW()+12*(($AO166-1)*3+$AP166)-ROW())/12+5),AR166)</f>
        <v>0</v>
      </c>
      <c r="AT166" s="306"/>
      <c r="AV166" s="304">
        <f ca="1">IF(AND(AR166&gt;0,AS166&gt;0),COUNTIF(AV$6:AV165,"&gt;0")+1,0)</f>
        <v>0</v>
      </c>
    </row>
    <row r="167" spans="41:48" x14ac:dyDescent="0.15">
      <c r="AO167" s="304">
        <v>5</v>
      </c>
      <c r="AP167" s="304">
        <v>2</v>
      </c>
      <c r="AQ167" s="304">
        <v>6</v>
      </c>
      <c r="AR167" s="306">
        <f ca="1">IF($AQ167=1,IF(INDIRECT(ADDRESS(($AO167-1)*3+$AP167+5,$AQ167+7))="",0,INDIRECT(ADDRESS(($AO167-1)*3+$AP167+5,$AQ167+7))),IF(INDIRECT(ADDRESS(($AO167-1)*3+$AP167+5,$AQ167+7))="",0,IF(COUNTIF(INDIRECT(ADDRESS(($AO167-1)*36+($AP167-1)*12+6,COLUMN())):INDIRECT(ADDRESS(($AO167-1)*36+($AP167-1)*12+$AQ167+4,COLUMN())),INDIRECT(ADDRESS(($AO167-1)*3+$AP167+5,$AQ167+7)))&gt;=1,0,INDIRECT(ADDRESS(($AO167-1)*3+$AP167+5,$AQ167+7)))))</f>
        <v>0</v>
      </c>
      <c r="AS167" s="304">
        <f ca="1">COUNTIF(INDIRECT("H"&amp;(ROW()+12*(($AO167-1)*3+$AP167)-ROW())/12+5):INDIRECT("S"&amp;(ROW()+12*(($AO167-1)*3+$AP167)-ROW())/12+5),AR167)</f>
        <v>0</v>
      </c>
      <c r="AT167" s="306"/>
      <c r="AV167" s="304">
        <f ca="1">IF(AND(AR167&gt;0,AS167&gt;0),COUNTIF(AV$6:AV166,"&gt;0")+1,0)</f>
        <v>0</v>
      </c>
    </row>
    <row r="168" spans="41:48" x14ac:dyDescent="0.15">
      <c r="AO168" s="304">
        <v>5</v>
      </c>
      <c r="AP168" s="304">
        <v>2</v>
      </c>
      <c r="AQ168" s="304">
        <v>7</v>
      </c>
      <c r="AR168" s="306">
        <f ca="1">IF($AQ168=1,IF(INDIRECT(ADDRESS(($AO168-1)*3+$AP168+5,$AQ168+7))="",0,INDIRECT(ADDRESS(($AO168-1)*3+$AP168+5,$AQ168+7))),IF(INDIRECT(ADDRESS(($AO168-1)*3+$AP168+5,$AQ168+7))="",0,IF(COUNTIF(INDIRECT(ADDRESS(($AO168-1)*36+($AP168-1)*12+6,COLUMN())):INDIRECT(ADDRESS(($AO168-1)*36+($AP168-1)*12+$AQ168+4,COLUMN())),INDIRECT(ADDRESS(($AO168-1)*3+$AP168+5,$AQ168+7)))&gt;=1,0,INDIRECT(ADDRESS(($AO168-1)*3+$AP168+5,$AQ168+7)))))</f>
        <v>0</v>
      </c>
      <c r="AS168" s="304">
        <f ca="1">COUNTIF(INDIRECT("H"&amp;(ROW()+12*(($AO168-1)*3+$AP168)-ROW())/12+5):INDIRECT("S"&amp;(ROW()+12*(($AO168-1)*3+$AP168)-ROW())/12+5),AR168)</f>
        <v>0</v>
      </c>
      <c r="AT168" s="306"/>
      <c r="AV168" s="304">
        <f ca="1">IF(AND(AR168&gt;0,AS168&gt;0),COUNTIF(AV$6:AV167,"&gt;0")+1,0)</f>
        <v>0</v>
      </c>
    </row>
    <row r="169" spans="41:48" x14ac:dyDescent="0.15">
      <c r="AO169" s="304">
        <v>5</v>
      </c>
      <c r="AP169" s="304">
        <v>2</v>
      </c>
      <c r="AQ169" s="304">
        <v>8</v>
      </c>
      <c r="AR169" s="306">
        <f ca="1">IF($AQ169=1,IF(INDIRECT(ADDRESS(($AO169-1)*3+$AP169+5,$AQ169+7))="",0,INDIRECT(ADDRESS(($AO169-1)*3+$AP169+5,$AQ169+7))),IF(INDIRECT(ADDRESS(($AO169-1)*3+$AP169+5,$AQ169+7))="",0,IF(COUNTIF(INDIRECT(ADDRESS(($AO169-1)*36+($AP169-1)*12+6,COLUMN())):INDIRECT(ADDRESS(($AO169-1)*36+($AP169-1)*12+$AQ169+4,COLUMN())),INDIRECT(ADDRESS(($AO169-1)*3+$AP169+5,$AQ169+7)))&gt;=1,0,INDIRECT(ADDRESS(($AO169-1)*3+$AP169+5,$AQ169+7)))))</f>
        <v>0</v>
      </c>
      <c r="AS169" s="304">
        <f ca="1">COUNTIF(INDIRECT("H"&amp;(ROW()+12*(($AO169-1)*3+$AP169)-ROW())/12+5):INDIRECT("S"&amp;(ROW()+12*(($AO169-1)*3+$AP169)-ROW())/12+5),AR169)</f>
        <v>0</v>
      </c>
      <c r="AT169" s="306"/>
      <c r="AV169" s="304">
        <f ca="1">IF(AND(AR169&gt;0,AS169&gt;0),COUNTIF(AV$6:AV168,"&gt;0")+1,0)</f>
        <v>0</v>
      </c>
    </row>
    <row r="170" spans="41:48" x14ac:dyDescent="0.15">
      <c r="AO170" s="304">
        <v>5</v>
      </c>
      <c r="AP170" s="304">
        <v>2</v>
      </c>
      <c r="AQ170" s="304">
        <v>9</v>
      </c>
      <c r="AR170" s="306">
        <f ca="1">IF($AQ170=1,IF(INDIRECT(ADDRESS(($AO170-1)*3+$AP170+5,$AQ170+7))="",0,INDIRECT(ADDRESS(($AO170-1)*3+$AP170+5,$AQ170+7))),IF(INDIRECT(ADDRESS(($AO170-1)*3+$AP170+5,$AQ170+7))="",0,IF(COUNTIF(INDIRECT(ADDRESS(($AO170-1)*36+($AP170-1)*12+6,COLUMN())):INDIRECT(ADDRESS(($AO170-1)*36+($AP170-1)*12+$AQ170+4,COLUMN())),INDIRECT(ADDRESS(($AO170-1)*3+$AP170+5,$AQ170+7)))&gt;=1,0,INDIRECT(ADDRESS(($AO170-1)*3+$AP170+5,$AQ170+7)))))</f>
        <v>0</v>
      </c>
      <c r="AS170" s="304">
        <f ca="1">COUNTIF(INDIRECT("H"&amp;(ROW()+12*(($AO170-1)*3+$AP170)-ROW())/12+5):INDIRECT("S"&amp;(ROW()+12*(($AO170-1)*3+$AP170)-ROW())/12+5),AR170)</f>
        <v>0</v>
      </c>
      <c r="AT170" s="306"/>
      <c r="AV170" s="304">
        <f ca="1">IF(AND(AR170&gt;0,AS170&gt;0),COUNTIF(AV$6:AV169,"&gt;0")+1,0)</f>
        <v>0</v>
      </c>
    </row>
    <row r="171" spans="41:48" x14ac:dyDescent="0.15">
      <c r="AO171" s="304">
        <v>5</v>
      </c>
      <c r="AP171" s="304">
        <v>2</v>
      </c>
      <c r="AQ171" s="304">
        <v>10</v>
      </c>
      <c r="AR171" s="306">
        <f ca="1">IF($AQ171=1,IF(INDIRECT(ADDRESS(($AO171-1)*3+$AP171+5,$AQ171+7))="",0,INDIRECT(ADDRESS(($AO171-1)*3+$AP171+5,$AQ171+7))),IF(INDIRECT(ADDRESS(($AO171-1)*3+$AP171+5,$AQ171+7))="",0,IF(COUNTIF(INDIRECT(ADDRESS(($AO171-1)*36+($AP171-1)*12+6,COLUMN())):INDIRECT(ADDRESS(($AO171-1)*36+($AP171-1)*12+$AQ171+4,COLUMN())),INDIRECT(ADDRESS(($AO171-1)*3+$AP171+5,$AQ171+7)))&gt;=1,0,INDIRECT(ADDRESS(($AO171-1)*3+$AP171+5,$AQ171+7)))))</f>
        <v>0</v>
      </c>
      <c r="AS171" s="304">
        <f ca="1">COUNTIF(INDIRECT("H"&amp;(ROW()+12*(($AO171-1)*3+$AP171)-ROW())/12+5):INDIRECT("S"&amp;(ROW()+12*(($AO171-1)*3+$AP171)-ROW())/12+5),AR171)</f>
        <v>0</v>
      </c>
      <c r="AT171" s="306"/>
      <c r="AV171" s="304">
        <f ca="1">IF(AND(AR171&gt;0,AS171&gt;0),COUNTIF(AV$6:AV170,"&gt;0")+1,0)</f>
        <v>0</v>
      </c>
    </row>
    <row r="172" spans="41:48" x14ac:dyDescent="0.15">
      <c r="AO172" s="304">
        <v>5</v>
      </c>
      <c r="AP172" s="304">
        <v>2</v>
      </c>
      <c r="AQ172" s="304">
        <v>11</v>
      </c>
      <c r="AR172" s="306">
        <f ca="1">IF($AQ172=1,IF(INDIRECT(ADDRESS(($AO172-1)*3+$AP172+5,$AQ172+7))="",0,INDIRECT(ADDRESS(($AO172-1)*3+$AP172+5,$AQ172+7))),IF(INDIRECT(ADDRESS(($AO172-1)*3+$AP172+5,$AQ172+7))="",0,IF(COUNTIF(INDIRECT(ADDRESS(($AO172-1)*36+($AP172-1)*12+6,COLUMN())):INDIRECT(ADDRESS(($AO172-1)*36+($AP172-1)*12+$AQ172+4,COLUMN())),INDIRECT(ADDRESS(($AO172-1)*3+$AP172+5,$AQ172+7)))&gt;=1,0,INDIRECT(ADDRESS(($AO172-1)*3+$AP172+5,$AQ172+7)))))</f>
        <v>0</v>
      </c>
      <c r="AS172" s="304">
        <f ca="1">COUNTIF(INDIRECT("H"&amp;(ROW()+12*(($AO172-1)*3+$AP172)-ROW())/12+5):INDIRECT("S"&amp;(ROW()+12*(($AO172-1)*3+$AP172)-ROW())/12+5),AR172)</f>
        <v>0</v>
      </c>
      <c r="AT172" s="306"/>
      <c r="AV172" s="304">
        <f ca="1">IF(AND(AR172&gt;0,AS172&gt;0),COUNTIF(AV$6:AV171,"&gt;0")+1,0)</f>
        <v>0</v>
      </c>
    </row>
    <row r="173" spans="41:48" x14ac:dyDescent="0.15">
      <c r="AO173" s="304">
        <v>5</v>
      </c>
      <c r="AP173" s="304">
        <v>2</v>
      </c>
      <c r="AQ173" s="304">
        <v>12</v>
      </c>
      <c r="AR173" s="306">
        <f ca="1">IF($AQ173=1,IF(INDIRECT(ADDRESS(($AO173-1)*3+$AP173+5,$AQ173+7))="",0,INDIRECT(ADDRESS(($AO173-1)*3+$AP173+5,$AQ173+7))),IF(INDIRECT(ADDRESS(($AO173-1)*3+$AP173+5,$AQ173+7))="",0,IF(COUNTIF(INDIRECT(ADDRESS(($AO173-1)*36+($AP173-1)*12+6,COLUMN())):INDIRECT(ADDRESS(($AO173-1)*36+($AP173-1)*12+$AQ173+4,COLUMN())),INDIRECT(ADDRESS(($AO173-1)*3+$AP173+5,$AQ173+7)))&gt;=1,0,INDIRECT(ADDRESS(($AO173-1)*3+$AP173+5,$AQ173+7)))))</f>
        <v>0</v>
      </c>
      <c r="AS173" s="304">
        <f ca="1">COUNTIF(INDIRECT("H"&amp;(ROW()+12*(($AO173-1)*3+$AP173)-ROW())/12+5):INDIRECT("S"&amp;(ROW()+12*(($AO173-1)*3+$AP173)-ROW())/12+5),AR173)</f>
        <v>0</v>
      </c>
      <c r="AT173" s="306"/>
      <c r="AV173" s="304">
        <f ca="1">IF(AND(AR173&gt;0,AS173&gt;0),COUNTIF(AV$6:AV172,"&gt;0")+1,0)</f>
        <v>0</v>
      </c>
    </row>
    <row r="174" spans="41:48" x14ac:dyDescent="0.15">
      <c r="AO174" s="304">
        <v>5</v>
      </c>
      <c r="AP174" s="304">
        <v>3</v>
      </c>
      <c r="AQ174" s="304">
        <v>1</v>
      </c>
      <c r="AR174" s="306">
        <f ca="1">IF($AQ174=1,IF(INDIRECT(ADDRESS(($AO174-1)*3+$AP174+5,$AQ174+7))="",0,INDIRECT(ADDRESS(($AO174-1)*3+$AP174+5,$AQ174+7))),IF(INDIRECT(ADDRESS(($AO174-1)*3+$AP174+5,$AQ174+7))="",0,IF(COUNTIF(INDIRECT(ADDRESS(($AO174-1)*36+($AP174-1)*12+6,COLUMN())):INDIRECT(ADDRESS(($AO174-1)*36+($AP174-1)*12+$AQ174+4,COLUMN())),INDIRECT(ADDRESS(($AO174-1)*3+$AP174+5,$AQ174+7)))&gt;=1,0,INDIRECT(ADDRESS(($AO174-1)*3+$AP174+5,$AQ174+7)))))</f>
        <v>0</v>
      </c>
      <c r="AS174" s="304">
        <f ca="1">COUNTIF(INDIRECT("H"&amp;(ROW()+12*(($AO174-1)*3+$AP174)-ROW())/12+5):INDIRECT("S"&amp;(ROW()+12*(($AO174-1)*3+$AP174)-ROW())/12+5),AR174)</f>
        <v>0</v>
      </c>
      <c r="AT174" s="306"/>
      <c r="AV174" s="304">
        <f ca="1">IF(AND(AR174&gt;0,AS174&gt;0),COUNTIF(AV$6:AV173,"&gt;0")+1,0)</f>
        <v>0</v>
      </c>
    </row>
    <row r="175" spans="41:48" x14ac:dyDescent="0.15">
      <c r="AO175" s="304">
        <v>5</v>
      </c>
      <c r="AP175" s="304">
        <v>3</v>
      </c>
      <c r="AQ175" s="304">
        <v>2</v>
      </c>
      <c r="AR175" s="306">
        <f ca="1">IF($AQ175=1,IF(INDIRECT(ADDRESS(($AO175-1)*3+$AP175+5,$AQ175+7))="",0,INDIRECT(ADDRESS(($AO175-1)*3+$AP175+5,$AQ175+7))),IF(INDIRECT(ADDRESS(($AO175-1)*3+$AP175+5,$AQ175+7))="",0,IF(COUNTIF(INDIRECT(ADDRESS(($AO175-1)*36+($AP175-1)*12+6,COLUMN())):INDIRECT(ADDRESS(($AO175-1)*36+($AP175-1)*12+$AQ175+4,COLUMN())),INDIRECT(ADDRESS(($AO175-1)*3+$AP175+5,$AQ175+7)))&gt;=1,0,INDIRECT(ADDRESS(($AO175-1)*3+$AP175+5,$AQ175+7)))))</f>
        <v>0</v>
      </c>
      <c r="AS175" s="304">
        <f ca="1">COUNTIF(INDIRECT("H"&amp;(ROW()+12*(($AO175-1)*3+$AP175)-ROW())/12+5):INDIRECT("S"&amp;(ROW()+12*(($AO175-1)*3+$AP175)-ROW())/12+5),AR175)</f>
        <v>0</v>
      </c>
      <c r="AT175" s="306"/>
      <c r="AV175" s="304">
        <f ca="1">IF(AND(AR175&gt;0,AS175&gt;0),COUNTIF(AV$6:AV174,"&gt;0")+1,0)</f>
        <v>0</v>
      </c>
    </row>
    <row r="176" spans="41:48" x14ac:dyDescent="0.15">
      <c r="AO176" s="304">
        <v>5</v>
      </c>
      <c r="AP176" s="304">
        <v>3</v>
      </c>
      <c r="AQ176" s="304">
        <v>3</v>
      </c>
      <c r="AR176" s="306">
        <f ca="1">IF($AQ176=1,IF(INDIRECT(ADDRESS(($AO176-1)*3+$AP176+5,$AQ176+7))="",0,INDIRECT(ADDRESS(($AO176-1)*3+$AP176+5,$AQ176+7))),IF(INDIRECT(ADDRESS(($AO176-1)*3+$AP176+5,$AQ176+7))="",0,IF(COUNTIF(INDIRECT(ADDRESS(($AO176-1)*36+($AP176-1)*12+6,COLUMN())):INDIRECT(ADDRESS(($AO176-1)*36+($AP176-1)*12+$AQ176+4,COLUMN())),INDIRECT(ADDRESS(($AO176-1)*3+$AP176+5,$AQ176+7)))&gt;=1,0,INDIRECT(ADDRESS(($AO176-1)*3+$AP176+5,$AQ176+7)))))</f>
        <v>0</v>
      </c>
      <c r="AS176" s="304">
        <f ca="1">COUNTIF(INDIRECT("H"&amp;(ROW()+12*(($AO176-1)*3+$AP176)-ROW())/12+5):INDIRECT("S"&amp;(ROW()+12*(($AO176-1)*3+$AP176)-ROW())/12+5),AR176)</f>
        <v>0</v>
      </c>
      <c r="AT176" s="306"/>
      <c r="AV176" s="304">
        <f ca="1">IF(AND(AR176&gt;0,AS176&gt;0),COUNTIF(AV$6:AV175,"&gt;0")+1,0)</f>
        <v>0</v>
      </c>
    </row>
    <row r="177" spans="41:48" x14ac:dyDescent="0.15">
      <c r="AO177" s="304">
        <v>5</v>
      </c>
      <c r="AP177" s="304">
        <v>3</v>
      </c>
      <c r="AQ177" s="304">
        <v>4</v>
      </c>
      <c r="AR177" s="306">
        <f ca="1">IF($AQ177=1,IF(INDIRECT(ADDRESS(($AO177-1)*3+$AP177+5,$AQ177+7))="",0,INDIRECT(ADDRESS(($AO177-1)*3+$AP177+5,$AQ177+7))),IF(INDIRECT(ADDRESS(($AO177-1)*3+$AP177+5,$AQ177+7))="",0,IF(COUNTIF(INDIRECT(ADDRESS(($AO177-1)*36+($AP177-1)*12+6,COLUMN())):INDIRECT(ADDRESS(($AO177-1)*36+($AP177-1)*12+$AQ177+4,COLUMN())),INDIRECT(ADDRESS(($AO177-1)*3+$AP177+5,$AQ177+7)))&gt;=1,0,INDIRECT(ADDRESS(($AO177-1)*3+$AP177+5,$AQ177+7)))))</f>
        <v>0</v>
      </c>
      <c r="AS177" s="304">
        <f ca="1">COUNTIF(INDIRECT("H"&amp;(ROW()+12*(($AO177-1)*3+$AP177)-ROW())/12+5):INDIRECT("S"&amp;(ROW()+12*(($AO177-1)*3+$AP177)-ROW())/12+5),AR177)</f>
        <v>0</v>
      </c>
      <c r="AT177" s="306"/>
      <c r="AV177" s="304">
        <f ca="1">IF(AND(AR177&gt;0,AS177&gt;0),COUNTIF(AV$6:AV176,"&gt;0")+1,0)</f>
        <v>0</v>
      </c>
    </row>
    <row r="178" spans="41:48" x14ac:dyDescent="0.15">
      <c r="AO178" s="304">
        <v>5</v>
      </c>
      <c r="AP178" s="304">
        <v>3</v>
      </c>
      <c r="AQ178" s="304">
        <v>5</v>
      </c>
      <c r="AR178" s="306">
        <f ca="1">IF($AQ178=1,IF(INDIRECT(ADDRESS(($AO178-1)*3+$AP178+5,$AQ178+7))="",0,INDIRECT(ADDRESS(($AO178-1)*3+$AP178+5,$AQ178+7))),IF(INDIRECT(ADDRESS(($AO178-1)*3+$AP178+5,$AQ178+7))="",0,IF(COUNTIF(INDIRECT(ADDRESS(($AO178-1)*36+($AP178-1)*12+6,COLUMN())):INDIRECT(ADDRESS(($AO178-1)*36+($AP178-1)*12+$AQ178+4,COLUMN())),INDIRECT(ADDRESS(($AO178-1)*3+$AP178+5,$AQ178+7)))&gt;=1,0,INDIRECT(ADDRESS(($AO178-1)*3+$AP178+5,$AQ178+7)))))</f>
        <v>0</v>
      </c>
      <c r="AS178" s="304">
        <f ca="1">COUNTIF(INDIRECT("H"&amp;(ROW()+12*(($AO178-1)*3+$AP178)-ROW())/12+5):INDIRECT("S"&amp;(ROW()+12*(($AO178-1)*3+$AP178)-ROW())/12+5),AR178)</f>
        <v>0</v>
      </c>
      <c r="AT178" s="306"/>
      <c r="AV178" s="304">
        <f ca="1">IF(AND(AR178&gt;0,AS178&gt;0),COUNTIF(AV$6:AV177,"&gt;0")+1,0)</f>
        <v>0</v>
      </c>
    </row>
    <row r="179" spans="41:48" x14ac:dyDescent="0.15">
      <c r="AO179" s="304">
        <v>5</v>
      </c>
      <c r="AP179" s="304">
        <v>3</v>
      </c>
      <c r="AQ179" s="304">
        <v>6</v>
      </c>
      <c r="AR179" s="306">
        <f ca="1">IF($AQ179=1,IF(INDIRECT(ADDRESS(($AO179-1)*3+$AP179+5,$AQ179+7))="",0,INDIRECT(ADDRESS(($AO179-1)*3+$AP179+5,$AQ179+7))),IF(INDIRECT(ADDRESS(($AO179-1)*3+$AP179+5,$AQ179+7))="",0,IF(COUNTIF(INDIRECT(ADDRESS(($AO179-1)*36+($AP179-1)*12+6,COLUMN())):INDIRECT(ADDRESS(($AO179-1)*36+($AP179-1)*12+$AQ179+4,COLUMN())),INDIRECT(ADDRESS(($AO179-1)*3+$AP179+5,$AQ179+7)))&gt;=1,0,INDIRECT(ADDRESS(($AO179-1)*3+$AP179+5,$AQ179+7)))))</f>
        <v>0</v>
      </c>
      <c r="AS179" s="304">
        <f ca="1">COUNTIF(INDIRECT("H"&amp;(ROW()+12*(($AO179-1)*3+$AP179)-ROW())/12+5):INDIRECT("S"&amp;(ROW()+12*(($AO179-1)*3+$AP179)-ROW())/12+5),AR179)</f>
        <v>0</v>
      </c>
      <c r="AT179" s="306"/>
      <c r="AV179" s="304">
        <f ca="1">IF(AND(AR179&gt;0,AS179&gt;0),COUNTIF(AV$6:AV178,"&gt;0")+1,0)</f>
        <v>0</v>
      </c>
    </row>
    <row r="180" spans="41:48" x14ac:dyDescent="0.15">
      <c r="AO180" s="304">
        <v>5</v>
      </c>
      <c r="AP180" s="304">
        <v>3</v>
      </c>
      <c r="AQ180" s="304">
        <v>7</v>
      </c>
      <c r="AR180" s="306">
        <f ca="1">IF($AQ180=1,IF(INDIRECT(ADDRESS(($AO180-1)*3+$AP180+5,$AQ180+7))="",0,INDIRECT(ADDRESS(($AO180-1)*3+$AP180+5,$AQ180+7))),IF(INDIRECT(ADDRESS(($AO180-1)*3+$AP180+5,$AQ180+7))="",0,IF(COUNTIF(INDIRECT(ADDRESS(($AO180-1)*36+($AP180-1)*12+6,COLUMN())):INDIRECT(ADDRESS(($AO180-1)*36+($AP180-1)*12+$AQ180+4,COLUMN())),INDIRECT(ADDRESS(($AO180-1)*3+$AP180+5,$AQ180+7)))&gt;=1,0,INDIRECT(ADDRESS(($AO180-1)*3+$AP180+5,$AQ180+7)))))</f>
        <v>0</v>
      </c>
      <c r="AS180" s="304">
        <f ca="1">COUNTIF(INDIRECT("H"&amp;(ROW()+12*(($AO180-1)*3+$AP180)-ROW())/12+5):INDIRECT("S"&amp;(ROW()+12*(($AO180-1)*3+$AP180)-ROW())/12+5),AR180)</f>
        <v>0</v>
      </c>
      <c r="AT180" s="306"/>
      <c r="AV180" s="304">
        <f ca="1">IF(AND(AR180&gt;0,AS180&gt;0),COUNTIF(AV$6:AV179,"&gt;0")+1,0)</f>
        <v>0</v>
      </c>
    </row>
    <row r="181" spans="41:48" x14ac:dyDescent="0.15">
      <c r="AO181" s="304">
        <v>5</v>
      </c>
      <c r="AP181" s="304">
        <v>3</v>
      </c>
      <c r="AQ181" s="304">
        <v>8</v>
      </c>
      <c r="AR181" s="306">
        <f ca="1">IF($AQ181=1,IF(INDIRECT(ADDRESS(($AO181-1)*3+$AP181+5,$AQ181+7))="",0,INDIRECT(ADDRESS(($AO181-1)*3+$AP181+5,$AQ181+7))),IF(INDIRECT(ADDRESS(($AO181-1)*3+$AP181+5,$AQ181+7))="",0,IF(COUNTIF(INDIRECT(ADDRESS(($AO181-1)*36+($AP181-1)*12+6,COLUMN())):INDIRECT(ADDRESS(($AO181-1)*36+($AP181-1)*12+$AQ181+4,COLUMN())),INDIRECT(ADDRESS(($AO181-1)*3+$AP181+5,$AQ181+7)))&gt;=1,0,INDIRECT(ADDRESS(($AO181-1)*3+$AP181+5,$AQ181+7)))))</f>
        <v>0</v>
      </c>
      <c r="AS181" s="304">
        <f ca="1">COUNTIF(INDIRECT("H"&amp;(ROW()+12*(($AO181-1)*3+$AP181)-ROW())/12+5):INDIRECT("S"&amp;(ROW()+12*(($AO181-1)*3+$AP181)-ROW())/12+5),AR181)</f>
        <v>0</v>
      </c>
      <c r="AT181" s="306"/>
      <c r="AV181" s="304">
        <f ca="1">IF(AND(AR181&gt;0,AS181&gt;0),COUNTIF(AV$6:AV180,"&gt;0")+1,0)</f>
        <v>0</v>
      </c>
    </row>
    <row r="182" spans="41:48" x14ac:dyDescent="0.15">
      <c r="AO182" s="304">
        <v>5</v>
      </c>
      <c r="AP182" s="304">
        <v>3</v>
      </c>
      <c r="AQ182" s="304">
        <v>9</v>
      </c>
      <c r="AR182" s="306">
        <f ca="1">IF($AQ182=1,IF(INDIRECT(ADDRESS(($AO182-1)*3+$AP182+5,$AQ182+7))="",0,INDIRECT(ADDRESS(($AO182-1)*3+$AP182+5,$AQ182+7))),IF(INDIRECT(ADDRESS(($AO182-1)*3+$AP182+5,$AQ182+7))="",0,IF(COUNTIF(INDIRECT(ADDRESS(($AO182-1)*36+($AP182-1)*12+6,COLUMN())):INDIRECT(ADDRESS(($AO182-1)*36+($AP182-1)*12+$AQ182+4,COLUMN())),INDIRECT(ADDRESS(($AO182-1)*3+$AP182+5,$AQ182+7)))&gt;=1,0,INDIRECT(ADDRESS(($AO182-1)*3+$AP182+5,$AQ182+7)))))</f>
        <v>0</v>
      </c>
      <c r="AS182" s="304">
        <f ca="1">COUNTIF(INDIRECT("H"&amp;(ROW()+12*(($AO182-1)*3+$AP182)-ROW())/12+5):INDIRECT("S"&amp;(ROW()+12*(($AO182-1)*3+$AP182)-ROW())/12+5),AR182)</f>
        <v>0</v>
      </c>
      <c r="AT182" s="306"/>
      <c r="AV182" s="304">
        <f ca="1">IF(AND(AR182&gt;0,AS182&gt;0),COUNTIF(AV$6:AV181,"&gt;0")+1,0)</f>
        <v>0</v>
      </c>
    </row>
    <row r="183" spans="41:48" x14ac:dyDescent="0.15">
      <c r="AO183" s="304">
        <v>5</v>
      </c>
      <c r="AP183" s="304">
        <v>3</v>
      </c>
      <c r="AQ183" s="304">
        <v>10</v>
      </c>
      <c r="AR183" s="306">
        <f ca="1">IF($AQ183=1,IF(INDIRECT(ADDRESS(($AO183-1)*3+$AP183+5,$AQ183+7))="",0,INDIRECT(ADDRESS(($AO183-1)*3+$AP183+5,$AQ183+7))),IF(INDIRECT(ADDRESS(($AO183-1)*3+$AP183+5,$AQ183+7))="",0,IF(COUNTIF(INDIRECT(ADDRESS(($AO183-1)*36+($AP183-1)*12+6,COLUMN())):INDIRECT(ADDRESS(($AO183-1)*36+($AP183-1)*12+$AQ183+4,COLUMN())),INDIRECT(ADDRESS(($AO183-1)*3+$AP183+5,$AQ183+7)))&gt;=1,0,INDIRECT(ADDRESS(($AO183-1)*3+$AP183+5,$AQ183+7)))))</f>
        <v>0</v>
      </c>
      <c r="AS183" s="304">
        <f ca="1">COUNTIF(INDIRECT("H"&amp;(ROW()+12*(($AO183-1)*3+$AP183)-ROW())/12+5):INDIRECT("S"&amp;(ROW()+12*(($AO183-1)*3+$AP183)-ROW())/12+5),AR183)</f>
        <v>0</v>
      </c>
      <c r="AT183" s="306"/>
      <c r="AV183" s="304">
        <f ca="1">IF(AND(AR183&gt;0,AS183&gt;0),COUNTIF(AV$6:AV182,"&gt;0")+1,0)</f>
        <v>0</v>
      </c>
    </row>
    <row r="184" spans="41:48" x14ac:dyDescent="0.15">
      <c r="AO184" s="304">
        <v>5</v>
      </c>
      <c r="AP184" s="304">
        <v>3</v>
      </c>
      <c r="AQ184" s="304">
        <v>11</v>
      </c>
      <c r="AR184" s="306">
        <f ca="1">IF($AQ184=1,IF(INDIRECT(ADDRESS(($AO184-1)*3+$AP184+5,$AQ184+7))="",0,INDIRECT(ADDRESS(($AO184-1)*3+$AP184+5,$AQ184+7))),IF(INDIRECT(ADDRESS(($AO184-1)*3+$AP184+5,$AQ184+7))="",0,IF(COUNTIF(INDIRECT(ADDRESS(($AO184-1)*36+($AP184-1)*12+6,COLUMN())):INDIRECT(ADDRESS(($AO184-1)*36+($AP184-1)*12+$AQ184+4,COLUMN())),INDIRECT(ADDRESS(($AO184-1)*3+$AP184+5,$AQ184+7)))&gt;=1,0,INDIRECT(ADDRESS(($AO184-1)*3+$AP184+5,$AQ184+7)))))</f>
        <v>0</v>
      </c>
      <c r="AS184" s="304">
        <f ca="1">COUNTIF(INDIRECT("H"&amp;(ROW()+12*(($AO184-1)*3+$AP184)-ROW())/12+5):INDIRECT("S"&amp;(ROW()+12*(($AO184-1)*3+$AP184)-ROW())/12+5),AR184)</f>
        <v>0</v>
      </c>
      <c r="AT184" s="306"/>
      <c r="AV184" s="304">
        <f ca="1">IF(AND(AR184&gt;0,AS184&gt;0),COUNTIF(AV$6:AV183,"&gt;0")+1,0)</f>
        <v>0</v>
      </c>
    </row>
    <row r="185" spans="41:48" x14ac:dyDescent="0.15">
      <c r="AO185" s="304">
        <v>5</v>
      </c>
      <c r="AP185" s="304">
        <v>3</v>
      </c>
      <c r="AQ185" s="304">
        <v>12</v>
      </c>
      <c r="AR185" s="306">
        <f ca="1">IF($AQ185=1,IF(INDIRECT(ADDRESS(($AO185-1)*3+$AP185+5,$AQ185+7))="",0,INDIRECT(ADDRESS(($AO185-1)*3+$AP185+5,$AQ185+7))),IF(INDIRECT(ADDRESS(($AO185-1)*3+$AP185+5,$AQ185+7))="",0,IF(COUNTIF(INDIRECT(ADDRESS(($AO185-1)*36+($AP185-1)*12+6,COLUMN())):INDIRECT(ADDRESS(($AO185-1)*36+($AP185-1)*12+$AQ185+4,COLUMN())),INDIRECT(ADDRESS(($AO185-1)*3+$AP185+5,$AQ185+7)))&gt;=1,0,INDIRECT(ADDRESS(($AO185-1)*3+$AP185+5,$AQ185+7)))))</f>
        <v>0</v>
      </c>
      <c r="AS185" s="304">
        <f ca="1">COUNTIF(INDIRECT("H"&amp;(ROW()+12*(($AO185-1)*3+$AP185)-ROW())/12+5):INDIRECT("S"&amp;(ROW()+12*(($AO185-1)*3+$AP185)-ROW())/12+5),AR185)</f>
        <v>0</v>
      </c>
      <c r="AT185" s="306"/>
      <c r="AV185" s="304">
        <f ca="1">IF(AND(AR185&gt;0,AS185&gt;0),COUNTIF(AV$6:AV184,"&gt;0")+1,0)</f>
        <v>0</v>
      </c>
    </row>
    <row r="186" spans="41:48" x14ac:dyDescent="0.15">
      <c r="AO186" s="304">
        <v>6</v>
      </c>
      <c r="AP186" s="304">
        <v>1</v>
      </c>
      <c r="AQ186" s="304">
        <v>1</v>
      </c>
      <c r="AR186" s="306">
        <f ca="1">IF($AQ186=1,IF(INDIRECT(ADDRESS(($AO186-1)*3+$AP186+5,$AQ186+7))="",0,INDIRECT(ADDRESS(($AO186-1)*3+$AP186+5,$AQ186+7))),IF(INDIRECT(ADDRESS(($AO186-1)*3+$AP186+5,$AQ186+7))="",0,IF(COUNTIF(INDIRECT(ADDRESS(($AO186-1)*36+($AP186-1)*12+6,COLUMN())):INDIRECT(ADDRESS(($AO186-1)*36+($AP186-1)*12+$AQ186+4,COLUMN())),INDIRECT(ADDRESS(($AO186-1)*3+$AP186+5,$AQ186+7)))&gt;=1,0,INDIRECT(ADDRESS(($AO186-1)*3+$AP186+5,$AQ186+7)))))</f>
        <v>0</v>
      </c>
      <c r="AS186" s="304">
        <f ca="1">COUNTIF(INDIRECT("H"&amp;(ROW()+12*(($AO186-1)*3+$AP186)-ROW())/12+5):INDIRECT("S"&amp;(ROW()+12*(($AO186-1)*3+$AP186)-ROW())/12+5),AR186)</f>
        <v>0</v>
      </c>
      <c r="AT186" s="306"/>
      <c r="AV186" s="304">
        <f ca="1">IF(AND(AR186&gt;0,AS186&gt;0),COUNTIF(AV$6:AV185,"&gt;0")+1,0)</f>
        <v>0</v>
      </c>
    </row>
    <row r="187" spans="41:48" x14ac:dyDescent="0.15">
      <c r="AO187" s="304">
        <v>6</v>
      </c>
      <c r="AP187" s="304">
        <v>1</v>
      </c>
      <c r="AQ187" s="304">
        <v>2</v>
      </c>
      <c r="AR187" s="306">
        <f ca="1">IF($AQ187=1,IF(INDIRECT(ADDRESS(($AO187-1)*3+$AP187+5,$AQ187+7))="",0,INDIRECT(ADDRESS(($AO187-1)*3+$AP187+5,$AQ187+7))),IF(INDIRECT(ADDRESS(($AO187-1)*3+$AP187+5,$AQ187+7))="",0,IF(COUNTIF(INDIRECT(ADDRESS(($AO187-1)*36+($AP187-1)*12+6,COLUMN())):INDIRECT(ADDRESS(($AO187-1)*36+($AP187-1)*12+$AQ187+4,COLUMN())),INDIRECT(ADDRESS(($AO187-1)*3+$AP187+5,$AQ187+7)))&gt;=1,0,INDIRECT(ADDRESS(($AO187-1)*3+$AP187+5,$AQ187+7)))))</f>
        <v>0</v>
      </c>
      <c r="AS187" s="304">
        <f ca="1">COUNTIF(INDIRECT("H"&amp;(ROW()+12*(($AO187-1)*3+$AP187)-ROW())/12+5):INDIRECT("S"&amp;(ROW()+12*(($AO187-1)*3+$AP187)-ROW())/12+5),AR187)</f>
        <v>0</v>
      </c>
      <c r="AT187" s="306"/>
      <c r="AV187" s="304">
        <f ca="1">IF(AND(AR187&gt;0,AS187&gt;0),COUNTIF(AV$6:AV186,"&gt;0")+1,0)</f>
        <v>0</v>
      </c>
    </row>
    <row r="188" spans="41:48" x14ac:dyDescent="0.15">
      <c r="AO188" s="304">
        <v>6</v>
      </c>
      <c r="AP188" s="304">
        <v>1</v>
      </c>
      <c r="AQ188" s="304">
        <v>3</v>
      </c>
      <c r="AR188" s="306">
        <f ca="1">IF($AQ188=1,IF(INDIRECT(ADDRESS(($AO188-1)*3+$AP188+5,$AQ188+7))="",0,INDIRECT(ADDRESS(($AO188-1)*3+$AP188+5,$AQ188+7))),IF(INDIRECT(ADDRESS(($AO188-1)*3+$AP188+5,$AQ188+7))="",0,IF(COUNTIF(INDIRECT(ADDRESS(($AO188-1)*36+($AP188-1)*12+6,COLUMN())):INDIRECT(ADDRESS(($AO188-1)*36+($AP188-1)*12+$AQ188+4,COLUMN())),INDIRECT(ADDRESS(($AO188-1)*3+$AP188+5,$AQ188+7)))&gt;=1,0,INDIRECT(ADDRESS(($AO188-1)*3+$AP188+5,$AQ188+7)))))</f>
        <v>0</v>
      </c>
      <c r="AS188" s="304">
        <f ca="1">COUNTIF(INDIRECT("H"&amp;(ROW()+12*(($AO188-1)*3+$AP188)-ROW())/12+5):INDIRECT("S"&amp;(ROW()+12*(($AO188-1)*3+$AP188)-ROW())/12+5),AR188)</f>
        <v>0</v>
      </c>
      <c r="AT188" s="306"/>
      <c r="AV188" s="304">
        <f ca="1">IF(AND(AR188&gt;0,AS188&gt;0),COUNTIF(AV$6:AV187,"&gt;0")+1,0)</f>
        <v>0</v>
      </c>
    </row>
    <row r="189" spans="41:48" x14ac:dyDescent="0.15">
      <c r="AO189" s="304">
        <v>6</v>
      </c>
      <c r="AP189" s="304">
        <v>1</v>
      </c>
      <c r="AQ189" s="304">
        <v>4</v>
      </c>
      <c r="AR189" s="306">
        <f ca="1">IF($AQ189=1,IF(INDIRECT(ADDRESS(($AO189-1)*3+$AP189+5,$AQ189+7))="",0,INDIRECT(ADDRESS(($AO189-1)*3+$AP189+5,$AQ189+7))),IF(INDIRECT(ADDRESS(($AO189-1)*3+$AP189+5,$AQ189+7))="",0,IF(COUNTIF(INDIRECT(ADDRESS(($AO189-1)*36+($AP189-1)*12+6,COLUMN())):INDIRECT(ADDRESS(($AO189-1)*36+($AP189-1)*12+$AQ189+4,COLUMN())),INDIRECT(ADDRESS(($AO189-1)*3+$AP189+5,$AQ189+7)))&gt;=1,0,INDIRECT(ADDRESS(($AO189-1)*3+$AP189+5,$AQ189+7)))))</f>
        <v>0</v>
      </c>
      <c r="AS189" s="304">
        <f ca="1">COUNTIF(INDIRECT("H"&amp;(ROW()+12*(($AO189-1)*3+$AP189)-ROW())/12+5):INDIRECT("S"&amp;(ROW()+12*(($AO189-1)*3+$AP189)-ROW())/12+5),AR189)</f>
        <v>0</v>
      </c>
      <c r="AT189" s="306"/>
      <c r="AV189" s="304">
        <f ca="1">IF(AND(AR189&gt;0,AS189&gt;0),COUNTIF(AV$6:AV188,"&gt;0")+1,0)</f>
        <v>0</v>
      </c>
    </row>
    <row r="190" spans="41:48" x14ac:dyDescent="0.15">
      <c r="AO190" s="304">
        <v>6</v>
      </c>
      <c r="AP190" s="304">
        <v>1</v>
      </c>
      <c r="AQ190" s="304">
        <v>5</v>
      </c>
      <c r="AR190" s="306">
        <f ca="1">IF($AQ190=1,IF(INDIRECT(ADDRESS(($AO190-1)*3+$AP190+5,$AQ190+7))="",0,INDIRECT(ADDRESS(($AO190-1)*3+$AP190+5,$AQ190+7))),IF(INDIRECT(ADDRESS(($AO190-1)*3+$AP190+5,$AQ190+7))="",0,IF(COUNTIF(INDIRECT(ADDRESS(($AO190-1)*36+($AP190-1)*12+6,COLUMN())):INDIRECT(ADDRESS(($AO190-1)*36+($AP190-1)*12+$AQ190+4,COLUMN())),INDIRECT(ADDRESS(($AO190-1)*3+$AP190+5,$AQ190+7)))&gt;=1,0,INDIRECT(ADDRESS(($AO190-1)*3+$AP190+5,$AQ190+7)))))</f>
        <v>0</v>
      </c>
      <c r="AS190" s="304">
        <f ca="1">COUNTIF(INDIRECT("H"&amp;(ROW()+12*(($AO190-1)*3+$AP190)-ROW())/12+5):INDIRECT("S"&amp;(ROW()+12*(($AO190-1)*3+$AP190)-ROW())/12+5),AR190)</f>
        <v>0</v>
      </c>
      <c r="AT190" s="306"/>
      <c r="AV190" s="304">
        <f ca="1">IF(AND(AR190&gt;0,AS190&gt;0),COUNTIF(AV$6:AV189,"&gt;0")+1,0)</f>
        <v>0</v>
      </c>
    </row>
    <row r="191" spans="41:48" x14ac:dyDescent="0.15">
      <c r="AO191" s="304">
        <v>6</v>
      </c>
      <c r="AP191" s="304">
        <v>1</v>
      </c>
      <c r="AQ191" s="304">
        <v>6</v>
      </c>
      <c r="AR191" s="306">
        <f ca="1">IF($AQ191=1,IF(INDIRECT(ADDRESS(($AO191-1)*3+$AP191+5,$AQ191+7))="",0,INDIRECT(ADDRESS(($AO191-1)*3+$AP191+5,$AQ191+7))),IF(INDIRECT(ADDRESS(($AO191-1)*3+$AP191+5,$AQ191+7))="",0,IF(COUNTIF(INDIRECT(ADDRESS(($AO191-1)*36+($AP191-1)*12+6,COLUMN())):INDIRECT(ADDRESS(($AO191-1)*36+($AP191-1)*12+$AQ191+4,COLUMN())),INDIRECT(ADDRESS(($AO191-1)*3+$AP191+5,$AQ191+7)))&gt;=1,0,INDIRECT(ADDRESS(($AO191-1)*3+$AP191+5,$AQ191+7)))))</f>
        <v>0</v>
      </c>
      <c r="AS191" s="304">
        <f ca="1">COUNTIF(INDIRECT("H"&amp;(ROW()+12*(($AO191-1)*3+$AP191)-ROW())/12+5):INDIRECT("S"&amp;(ROW()+12*(($AO191-1)*3+$AP191)-ROW())/12+5),AR191)</f>
        <v>0</v>
      </c>
      <c r="AT191" s="306"/>
      <c r="AV191" s="304">
        <f ca="1">IF(AND(AR191&gt;0,AS191&gt;0),COUNTIF(AV$6:AV190,"&gt;0")+1,0)</f>
        <v>0</v>
      </c>
    </row>
    <row r="192" spans="41:48" x14ac:dyDescent="0.15">
      <c r="AO192" s="304">
        <v>6</v>
      </c>
      <c r="AP192" s="304">
        <v>1</v>
      </c>
      <c r="AQ192" s="304">
        <v>7</v>
      </c>
      <c r="AR192" s="306">
        <f ca="1">IF($AQ192=1,IF(INDIRECT(ADDRESS(($AO192-1)*3+$AP192+5,$AQ192+7))="",0,INDIRECT(ADDRESS(($AO192-1)*3+$AP192+5,$AQ192+7))),IF(INDIRECT(ADDRESS(($AO192-1)*3+$AP192+5,$AQ192+7))="",0,IF(COUNTIF(INDIRECT(ADDRESS(($AO192-1)*36+($AP192-1)*12+6,COLUMN())):INDIRECT(ADDRESS(($AO192-1)*36+($AP192-1)*12+$AQ192+4,COLUMN())),INDIRECT(ADDRESS(($AO192-1)*3+$AP192+5,$AQ192+7)))&gt;=1,0,INDIRECT(ADDRESS(($AO192-1)*3+$AP192+5,$AQ192+7)))))</f>
        <v>0</v>
      </c>
      <c r="AS192" s="304">
        <f ca="1">COUNTIF(INDIRECT("H"&amp;(ROW()+12*(($AO192-1)*3+$AP192)-ROW())/12+5):INDIRECT("S"&amp;(ROW()+12*(($AO192-1)*3+$AP192)-ROW())/12+5),AR192)</f>
        <v>0</v>
      </c>
      <c r="AT192" s="306"/>
      <c r="AV192" s="304">
        <f ca="1">IF(AND(AR192&gt;0,AS192&gt;0),COUNTIF(AV$6:AV191,"&gt;0")+1,0)</f>
        <v>0</v>
      </c>
    </row>
    <row r="193" spans="41:48" x14ac:dyDescent="0.15">
      <c r="AO193" s="304">
        <v>6</v>
      </c>
      <c r="AP193" s="304">
        <v>1</v>
      </c>
      <c r="AQ193" s="304">
        <v>8</v>
      </c>
      <c r="AR193" s="306">
        <f ca="1">IF($AQ193=1,IF(INDIRECT(ADDRESS(($AO193-1)*3+$AP193+5,$AQ193+7))="",0,INDIRECT(ADDRESS(($AO193-1)*3+$AP193+5,$AQ193+7))),IF(INDIRECT(ADDRESS(($AO193-1)*3+$AP193+5,$AQ193+7))="",0,IF(COUNTIF(INDIRECT(ADDRESS(($AO193-1)*36+($AP193-1)*12+6,COLUMN())):INDIRECT(ADDRESS(($AO193-1)*36+($AP193-1)*12+$AQ193+4,COLUMN())),INDIRECT(ADDRESS(($AO193-1)*3+$AP193+5,$AQ193+7)))&gt;=1,0,INDIRECT(ADDRESS(($AO193-1)*3+$AP193+5,$AQ193+7)))))</f>
        <v>0</v>
      </c>
      <c r="AS193" s="304">
        <f ca="1">COUNTIF(INDIRECT("H"&amp;(ROW()+12*(($AO193-1)*3+$AP193)-ROW())/12+5):INDIRECT("S"&amp;(ROW()+12*(($AO193-1)*3+$AP193)-ROW())/12+5),AR193)</f>
        <v>0</v>
      </c>
      <c r="AT193" s="306"/>
      <c r="AV193" s="304">
        <f ca="1">IF(AND(AR193&gt;0,AS193&gt;0),COUNTIF(AV$6:AV192,"&gt;0")+1,0)</f>
        <v>0</v>
      </c>
    </row>
    <row r="194" spans="41:48" x14ac:dyDescent="0.15">
      <c r="AO194" s="304">
        <v>6</v>
      </c>
      <c r="AP194" s="304">
        <v>1</v>
      </c>
      <c r="AQ194" s="304">
        <v>9</v>
      </c>
      <c r="AR194" s="306">
        <f ca="1">IF($AQ194=1,IF(INDIRECT(ADDRESS(($AO194-1)*3+$AP194+5,$AQ194+7))="",0,INDIRECT(ADDRESS(($AO194-1)*3+$AP194+5,$AQ194+7))),IF(INDIRECT(ADDRESS(($AO194-1)*3+$AP194+5,$AQ194+7))="",0,IF(COUNTIF(INDIRECT(ADDRESS(($AO194-1)*36+($AP194-1)*12+6,COLUMN())):INDIRECT(ADDRESS(($AO194-1)*36+($AP194-1)*12+$AQ194+4,COLUMN())),INDIRECT(ADDRESS(($AO194-1)*3+$AP194+5,$AQ194+7)))&gt;=1,0,INDIRECT(ADDRESS(($AO194-1)*3+$AP194+5,$AQ194+7)))))</f>
        <v>0</v>
      </c>
      <c r="AS194" s="304">
        <f ca="1">COUNTIF(INDIRECT("H"&amp;(ROW()+12*(($AO194-1)*3+$AP194)-ROW())/12+5):INDIRECT("S"&amp;(ROW()+12*(($AO194-1)*3+$AP194)-ROW())/12+5),AR194)</f>
        <v>0</v>
      </c>
      <c r="AT194" s="306"/>
      <c r="AV194" s="304">
        <f ca="1">IF(AND(AR194&gt;0,AS194&gt;0),COUNTIF(AV$6:AV193,"&gt;0")+1,0)</f>
        <v>0</v>
      </c>
    </row>
    <row r="195" spans="41:48" x14ac:dyDescent="0.15">
      <c r="AO195" s="304">
        <v>6</v>
      </c>
      <c r="AP195" s="304">
        <v>1</v>
      </c>
      <c r="AQ195" s="304">
        <v>10</v>
      </c>
      <c r="AR195" s="306">
        <f ca="1">IF($AQ195=1,IF(INDIRECT(ADDRESS(($AO195-1)*3+$AP195+5,$AQ195+7))="",0,INDIRECT(ADDRESS(($AO195-1)*3+$AP195+5,$AQ195+7))),IF(INDIRECT(ADDRESS(($AO195-1)*3+$AP195+5,$AQ195+7))="",0,IF(COUNTIF(INDIRECT(ADDRESS(($AO195-1)*36+($AP195-1)*12+6,COLUMN())):INDIRECT(ADDRESS(($AO195-1)*36+($AP195-1)*12+$AQ195+4,COLUMN())),INDIRECT(ADDRESS(($AO195-1)*3+$AP195+5,$AQ195+7)))&gt;=1,0,INDIRECT(ADDRESS(($AO195-1)*3+$AP195+5,$AQ195+7)))))</f>
        <v>0</v>
      </c>
      <c r="AS195" s="304">
        <f ca="1">COUNTIF(INDIRECT("H"&amp;(ROW()+12*(($AO195-1)*3+$AP195)-ROW())/12+5):INDIRECT("S"&amp;(ROW()+12*(($AO195-1)*3+$AP195)-ROW())/12+5),AR195)</f>
        <v>0</v>
      </c>
      <c r="AT195" s="306"/>
      <c r="AV195" s="304">
        <f ca="1">IF(AND(AR195&gt;0,AS195&gt;0),COUNTIF(AV$6:AV194,"&gt;0")+1,0)</f>
        <v>0</v>
      </c>
    </row>
    <row r="196" spans="41:48" x14ac:dyDescent="0.15">
      <c r="AO196" s="304">
        <v>6</v>
      </c>
      <c r="AP196" s="304">
        <v>1</v>
      </c>
      <c r="AQ196" s="304">
        <v>11</v>
      </c>
      <c r="AR196" s="306">
        <f ca="1">IF($AQ196=1,IF(INDIRECT(ADDRESS(($AO196-1)*3+$AP196+5,$AQ196+7))="",0,INDIRECT(ADDRESS(($AO196-1)*3+$AP196+5,$AQ196+7))),IF(INDIRECT(ADDRESS(($AO196-1)*3+$AP196+5,$AQ196+7))="",0,IF(COUNTIF(INDIRECT(ADDRESS(($AO196-1)*36+($AP196-1)*12+6,COLUMN())):INDIRECT(ADDRESS(($AO196-1)*36+($AP196-1)*12+$AQ196+4,COLUMN())),INDIRECT(ADDRESS(($AO196-1)*3+$AP196+5,$AQ196+7)))&gt;=1,0,INDIRECT(ADDRESS(($AO196-1)*3+$AP196+5,$AQ196+7)))))</f>
        <v>0</v>
      </c>
      <c r="AS196" s="304">
        <f ca="1">COUNTIF(INDIRECT("H"&amp;(ROW()+12*(($AO196-1)*3+$AP196)-ROW())/12+5):INDIRECT("S"&amp;(ROW()+12*(($AO196-1)*3+$AP196)-ROW())/12+5),AR196)</f>
        <v>0</v>
      </c>
      <c r="AT196" s="306"/>
      <c r="AV196" s="304">
        <f ca="1">IF(AND(AR196&gt;0,AS196&gt;0),COUNTIF(AV$6:AV195,"&gt;0")+1,0)</f>
        <v>0</v>
      </c>
    </row>
    <row r="197" spans="41:48" x14ac:dyDescent="0.15">
      <c r="AO197" s="304">
        <v>6</v>
      </c>
      <c r="AP197" s="304">
        <v>1</v>
      </c>
      <c r="AQ197" s="304">
        <v>12</v>
      </c>
      <c r="AR197" s="306">
        <f ca="1">IF($AQ197=1,IF(INDIRECT(ADDRESS(($AO197-1)*3+$AP197+5,$AQ197+7))="",0,INDIRECT(ADDRESS(($AO197-1)*3+$AP197+5,$AQ197+7))),IF(INDIRECT(ADDRESS(($AO197-1)*3+$AP197+5,$AQ197+7))="",0,IF(COUNTIF(INDIRECT(ADDRESS(($AO197-1)*36+($AP197-1)*12+6,COLUMN())):INDIRECT(ADDRESS(($AO197-1)*36+($AP197-1)*12+$AQ197+4,COLUMN())),INDIRECT(ADDRESS(($AO197-1)*3+$AP197+5,$AQ197+7)))&gt;=1,0,INDIRECT(ADDRESS(($AO197-1)*3+$AP197+5,$AQ197+7)))))</f>
        <v>0</v>
      </c>
      <c r="AS197" s="304">
        <f ca="1">COUNTIF(INDIRECT("H"&amp;(ROW()+12*(($AO197-1)*3+$AP197)-ROW())/12+5):INDIRECT("S"&amp;(ROW()+12*(($AO197-1)*3+$AP197)-ROW())/12+5),AR197)</f>
        <v>0</v>
      </c>
      <c r="AT197" s="306"/>
      <c r="AV197" s="304">
        <f ca="1">IF(AND(AR197&gt;0,AS197&gt;0),COUNTIF(AV$6:AV196,"&gt;0")+1,0)</f>
        <v>0</v>
      </c>
    </row>
    <row r="198" spans="41:48" x14ac:dyDescent="0.15">
      <c r="AO198" s="304">
        <v>6</v>
      </c>
      <c r="AP198" s="304">
        <v>2</v>
      </c>
      <c r="AQ198" s="304">
        <v>1</v>
      </c>
      <c r="AR198" s="306">
        <f ca="1">IF($AQ198=1,IF(INDIRECT(ADDRESS(($AO198-1)*3+$AP198+5,$AQ198+7))="",0,INDIRECT(ADDRESS(($AO198-1)*3+$AP198+5,$AQ198+7))),IF(INDIRECT(ADDRESS(($AO198-1)*3+$AP198+5,$AQ198+7))="",0,IF(COUNTIF(INDIRECT(ADDRESS(($AO198-1)*36+($AP198-1)*12+6,COLUMN())):INDIRECT(ADDRESS(($AO198-1)*36+($AP198-1)*12+$AQ198+4,COLUMN())),INDIRECT(ADDRESS(($AO198-1)*3+$AP198+5,$AQ198+7)))&gt;=1,0,INDIRECT(ADDRESS(($AO198-1)*3+$AP198+5,$AQ198+7)))))</f>
        <v>0</v>
      </c>
      <c r="AS198" s="304">
        <f ca="1">COUNTIF(INDIRECT("H"&amp;(ROW()+12*(($AO198-1)*3+$AP198)-ROW())/12+5):INDIRECT("S"&amp;(ROW()+12*(($AO198-1)*3+$AP198)-ROW())/12+5),AR198)</f>
        <v>0</v>
      </c>
      <c r="AT198" s="306"/>
      <c r="AV198" s="304">
        <f ca="1">IF(AND(AR198&gt;0,AS198&gt;0),COUNTIF(AV$6:AV197,"&gt;0")+1,0)</f>
        <v>0</v>
      </c>
    </row>
    <row r="199" spans="41:48" x14ac:dyDescent="0.15">
      <c r="AO199" s="304">
        <v>6</v>
      </c>
      <c r="AP199" s="304">
        <v>2</v>
      </c>
      <c r="AQ199" s="304">
        <v>2</v>
      </c>
      <c r="AR199" s="306">
        <f ca="1">IF($AQ199=1,IF(INDIRECT(ADDRESS(($AO199-1)*3+$AP199+5,$AQ199+7))="",0,INDIRECT(ADDRESS(($AO199-1)*3+$AP199+5,$AQ199+7))),IF(INDIRECT(ADDRESS(($AO199-1)*3+$AP199+5,$AQ199+7))="",0,IF(COUNTIF(INDIRECT(ADDRESS(($AO199-1)*36+($AP199-1)*12+6,COLUMN())):INDIRECT(ADDRESS(($AO199-1)*36+($AP199-1)*12+$AQ199+4,COLUMN())),INDIRECT(ADDRESS(($AO199-1)*3+$AP199+5,$AQ199+7)))&gt;=1,0,INDIRECT(ADDRESS(($AO199-1)*3+$AP199+5,$AQ199+7)))))</f>
        <v>0</v>
      </c>
      <c r="AS199" s="304">
        <f ca="1">COUNTIF(INDIRECT("H"&amp;(ROW()+12*(($AO199-1)*3+$AP199)-ROW())/12+5):INDIRECT("S"&amp;(ROW()+12*(($AO199-1)*3+$AP199)-ROW())/12+5),AR199)</f>
        <v>0</v>
      </c>
      <c r="AT199" s="306"/>
      <c r="AV199" s="304">
        <f ca="1">IF(AND(AR199&gt;0,AS199&gt;0),COUNTIF(AV$6:AV198,"&gt;0")+1,0)</f>
        <v>0</v>
      </c>
    </row>
    <row r="200" spans="41:48" x14ac:dyDescent="0.15">
      <c r="AO200" s="304">
        <v>6</v>
      </c>
      <c r="AP200" s="304">
        <v>2</v>
      </c>
      <c r="AQ200" s="304">
        <v>3</v>
      </c>
      <c r="AR200" s="306">
        <f ca="1">IF($AQ200=1,IF(INDIRECT(ADDRESS(($AO200-1)*3+$AP200+5,$AQ200+7))="",0,INDIRECT(ADDRESS(($AO200-1)*3+$AP200+5,$AQ200+7))),IF(INDIRECT(ADDRESS(($AO200-1)*3+$AP200+5,$AQ200+7))="",0,IF(COUNTIF(INDIRECT(ADDRESS(($AO200-1)*36+($AP200-1)*12+6,COLUMN())):INDIRECT(ADDRESS(($AO200-1)*36+($AP200-1)*12+$AQ200+4,COLUMN())),INDIRECT(ADDRESS(($AO200-1)*3+$AP200+5,$AQ200+7)))&gt;=1,0,INDIRECT(ADDRESS(($AO200-1)*3+$AP200+5,$AQ200+7)))))</f>
        <v>0</v>
      </c>
      <c r="AS200" s="304">
        <f ca="1">COUNTIF(INDIRECT("H"&amp;(ROW()+12*(($AO200-1)*3+$AP200)-ROW())/12+5):INDIRECT("S"&amp;(ROW()+12*(($AO200-1)*3+$AP200)-ROW())/12+5),AR200)</f>
        <v>0</v>
      </c>
      <c r="AT200" s="306"/>
      <c r="AV200" s="304">
        <f ca="1">IF(AND(AR200&gt;0,AS200&gt;0),COUNTIF(AV$6:AV199,"&gt;0")+1,0)</f>
        <v>0</v>
      </c>
    </row>
    <row r="201" spans="41:48" x14ac:dyDescent="0.15">
      <c r="AO201" s="304">
        <v>6</v>
      </c>
      <c r="AP201" s="304">
        <v>2</v>
      </c>
      <c r="AQ201" s="304">
        <v>4</v>
      </c>
      <c r="AR201" s="306">
        <f ca="1">IF($AQ201=1,IF(INDIRECT(ADDRESS(($AO201-1)*3+$AP201+5,$AQ201+7))="",0,INDIRECT(ADDRESS(($AO201-1)*3+$AP201+5,$AQ201+7))),IF(INDIRECT(ADDRESS(($AO201-1)*3+$AP201+5,$AQ201+7))="",0,IF(COUNTIF(INDIRECT(ADDRESS(($AO201-1)*36+($AP201-1)*12+6,COLUMN())):INDIRECT(ADDRESS(($AO201-1)*36+($AP201-1)*12+$AQ201+4,COLUMN())),INDIRECT(ADDRESS(($AO201-1)*3+$AP201+5,$AQ201+7)))&gt;=1,0,INDIRECT(ADDRESS(($AO201-1)*3+$AP201+5,$AQ201+7)))))</f>
        <v>0</v>
      </c>
      <c r="AS201" s="304">
        <f ca="1">COUNTIF(INDIRECT("H"&amp;(ROW()+12*(($AO201-1)*3+$AP201)-ROW())/12+5):INDIRECT("S"&amp;(ROW()+12*(($AO201-1)*3+$AP201)-ROW())/12+5),AR201)</f>
        <v>0</v>
      </c>
      <c r="AT201" s="306"/>
      <c r="AV201" s="304">
        <f ca="1">IF(AND(AR201&gt;0,AS201&gt;0),COUNTIF(AV$6:AV200,"&gt;0")+1,0)</f>
        <v>0</v>
      </c>
    </row>
    <row r="202" spans="41:48" x14ac:dyDescent="0.15">
      <c r="AO202" s="304">
        <v>6</v>
      </c>
      <c r="AP202" s="304">
        <v>2</v>
      </c>
      <c r="AQ202" s="304">
        <v>5</v>
      </c>
      <c r="AR202" s="306">
        <f ca="1">IF($AQ202=1,IF(INDIRECT(ADDRESS(($AO202-1)*3+$AP202+5,$AQ202+7))="",0,INDIRECT(ADDRESS(($AO202-1)*3+$AP202+5,$AQ202+7))),IF(INDIRECT(ADDRESS(($AO202-1)*3+$AP202+5,$AQ202+7))="",0,IF(COUNTIF(INDIRECT(ADDRESS(($AO202-1)*36+($AP202-1)*12+6,COLUMN())):INDIRECT(ADDRESS(($AO202-1)*36+($AP202-1)*12+$AQ202+4,COLUMN())),INDIRECT(ADDRESS(($AO202-1)*3+$AP202+5,$AQ202+7)))&gt;=1,0,INDIRECT(ADDRESS(($AO202-1)*3+$AP202+5,$AQ202+7)))))</f>
        <v>0</v>
      </c>
      <c r="AS202" s="304">
        <f ca="1">COUNTIF(INDIRECT("H"&amp;(ROW()+12*(($AO202-1)*3+$AP202)-ROW())/12+5):INDIRECT("S"&amp;(ROW()+12*(($AO202-1)*3+$AP202)-ROW())/12+5),AR202)</f>
        <v>0</v>
      </c>
      <c r="AT202" s="306"/>
      <c r="AV202" s="304">
        <f ca="1">IF(AND(AR202&gt;0,AS202&gt;0),COUNTIF(AV$6:AV201,"&gt;0")+1,0)</f>
        <v>0</v>
      </c>
    </row>
    <row r="203" spans="41:48" x14ac:dyDescent="0.15">
      <c r="AO203" s="304">
        <v>6</v>
      </c>
      <c r="AP203" s="304">
        <v>2</v>
      </c>
      <c r="AQ203" s="304">
        <v>6</v>
      </c>
      <c r="AR203" s="306">
        <f ca="1">IF($AQ203=1,IF(INDIRECT(ADDRESS(($AO203-1)*3+$AP203+5,$AQ203+7))="",0,INDIRECT(ADDRESS(($AO203-1)*3+$AP203+5,$AQ203+7))),IF(INDIRECT(ADDRESS(($AO203-1)*3+$AP203+5,$AQ203+7))="",0,IF(COUNTIF(INDIRECT(ADDRESS(($AO203-1)*36+($AP203-1)*12+6,COLUMN())):INDIRECT(ADDRESS(($AO203-1)*36+($AP203-1)*12+$AQ203+4,COLUMN())),INDIRECT(ADDRESS(($AO203-1)*3+$AP203+5,$AQ203+7)))&gt;=1,0,INDIRECT(ADDRESS(($AO203-1)*3+$AP203+5,$AQ203+7)))))</f>
        <v>0</v>
      </c>
      <c r="AS203" s="304">
        <f ca="1">COUNTIF(INDIRECT("H"&amp;(ROW()+12*(($AO203-1)*3+$AP203)-ROW())/12+5):INDIRECT("S"&amp;(ROW()+12*(($AO203-1)*3+$AP203)-ROW())/12+5),AR203)</f>
        <v>0</v>
      </c>
      <c r="AT203" s="306"/>
      <c r="AV203" s="304">
        <f ca="1">IF(AND(AR203&gt;0,AS203&gt;0),COUNTIF(AV$6:AV202,"&gt;0")+1,0)</f>
        <v>0</v>
      </c>
    </row>
    <row r="204" spans="41:48" x14ac:dyDescent="0.15">
      <c r="AO204" s="304">
        <v>6</v>
      </c>
      <c r="AP204" s="304">
        <v>2</v>
      </c>
      <c r="AQ204" s="304">
        <v>7</v>
      </c>
      <c r="AR204" s="306">
        <f ca="1">IF($AQ204=1,IF(INDIRECT(ADDRESS(($AO204-1)*3+$AP204+5,$AQ204+7))="",0,INDIRECT(ADDRESS(($AO204-1)*3+$AP204+5,$AQ204+7))),IF(INDIRECT(ADDRESS(($AO204-1)*3+$AP204+5,$AQ204+7))="",0,IF(COUNTIF(INDIRECT(ADDRESS(($AO204-1)*36+($AP204-1)*12+6,COLUMN())):INDIRECT(ADDRESS(($AO204-1)*36+($AP204-1)*12+$AQ204+4,COLUMN())),INDIRECT(ADDRESS(($AO204-1)*3+$AP204+5,$AQ204+7)))&gt;=1,0,INDIRECT(ADDRESS(($AO204-1)*3+$AP204+5,$AQ204+7)))))</f>
        <v>0</v>
      </c>
      <c r="AS204" s="304">
        <f ca="1">COUNTIF(INDIRECT("H"&amp;(ROW()+12*(($AO204-1)*3+$AP204)-ROW())/12+5):INDIRECT("S"&amp;(ROW()+12*(($AO204-1)*3+$AP204)-ROW())/12+5),AR204)</f>
        <v>0</v>
      </c>
      <c r="AT204" s="306"/>
      <c r="AV204" s="304">
        <f ca="1">IF(AND(AR204&gt;0,AS204&gt;0),COUNTIF(AV$6:AV203,"&gt;0")+1,0)</f>
        <v>0</v>
      </c>
    </row>
    <row r="205" spans="41:48" x14ac:dyDescent="0.15">
      <c r="AO205" s="304">
        <v>6</v>
      </c>
      <c r="AP205" s="304">
        <v>2</v>
      </c>
      <c r="AQ205" s="304">
        <v>8</v>
      </c>
      <c r="AR205" s="306">
        <f ca="1">IF($AQ205=1,IF(INDIRECT(ADDRESS(($AO205-1)*3+$AP205+5,$AQ205+7))="",0,INDIRECT(ADDRESS(($AO205-1)*3+$AP205+5,$AQ205+7))),IF(INDIRECT(ADDRESS(($AO205-1)*3+$AP205+5,$AQ205+7))="",0,IF(COUNTIF(INDIRECT(ADDRESS(($AO205-1)*36+($AP205-1)*12+6,COLUMN())):INDIRECT(ADDRESS(($AO205-1)*36+($AP205-1)*12+$AQ205+4,COLUMN())),INDIRECT(ADDRESS(($AO205-1)*3+$AP205+5,$AQ205+7)))&gt;=1,0,INDIRECT(ADDRESS(($AO205-1)*3+$AP205+5,$AQ205+7)))))</f>
        <v>0</v>
      </c>
      <c r="AS205" s="304">
        <f ca="1">COUNTIF(INDIRECT("H"&amp;(ROW()+12*(($AO205-1)*3+$AP205)-ROW())/12+5):INDIRECT("S"&amp;(ROW()+12*(($AO205-1)*3+$AP205)-ROW())/12+5),AR205)</f>
        <v>0</v>
      </c>
      <c r="AT205" s="306"/>
      <c r="AV205" s="304">
        <f ca="1">IF(AND(AR205&gt;0,AS205&gt;0),COUNTIF(AV$6:AV204,"&gt;0")+1,0)</f>
        <v>0</v>
      </c>
    </row>
    <row r="206" spans="41:48" x14ac:dyDescent="0.15">
      <c r="AO206" s="304">
        <v>6</v>
      </c>
      <c r="AP206" s="304">
        <v>2</v>
      </c>
      <c r="AQ206" s="304">
        <v>9</v>
      </c>
      <c r="AR206" s="306">
        <f ca="1">IF($AQ206=1,IF(INDIRECT(ADDRESS(($AO206-1)*3+$AP206+5,$AQ206+7))="",0,INDIRECT(ADDRESS(($AO206-1)*3+$AP206+5,$AQ206+7))),IF(INDIRECT(ADDRESS(($AO206-1)*3+$AP206+5,$AQ206+7))="",0,IF(COUNTIF(INDIRECT(ADDRESS(($AO206-1)*36+($AP206-1)*12+6,COLUMN())):INDIRECT(ADDRESS(($AO206-1)*36+($AP206-1)*12+$AQ206+4,COLUMN())),INDIRECT(ADDRESS(($AO206-1)*3+$AP206+5,$AQ206+7)))&gt;=1,0,INDIRECT(ADDRESS(($AO206-1)*3+$AP206+5,$AQ206+7)))))</f>
        <v>0</v>
      </c>
      <c r="AS206" s="304">
        <f ca="1">COUNTIF(INDIRECT("H"&amp;(ROW()+12*(($AO206-1)*3+$AP206)-ROW())/12+5):INDIRECT("S"&amp;(ROW()+12*(($AO206-1)*3+$AP206)-ROW())/12+5),AR206)</f>
        <v>0</v>
      </c>
      <c r="AT206" s="306"/>
      <c r="AV206" s="304">
        <f ca="1">IF(AND(AR206&gt;0,AS206&gt;0),COUNTIF(AV$6:AV205,"&gt;0")+1,0)</f>
        <v>0</v>
      </c>
    </row>
    <row r="207" spans="41:48" x14ac:dyDescent="0.15">
      <c r="AO207" s="304">
        <v>6</v>
      </c>
      <c r="AP207" s="304">
        <v>2</v>
      </c>
      <c r="AQ207" s="304">
        <v>10</v>
      </c>
      <c r="AR207" s="306">
        <f ca="1">IF($AQ207=1,IF(INDIRECT(ADDRESS(($AO207-1)*3+$AP207+5,$AQ207+7))="",0,INDIRECT(ADDRESS(($AO207-1)*3+$AP207+5,$AQ207+7))),IF(INDIRECT(ADDRESS(($AO207-1)*3+$AP207+5,$AQ207+7))="",0,IF(COUNTIF(INDIRECT(ADDRESS(($AO207-1)*36+($AP207-1)*12+6,COLUMN())):INDIRECT(ADDRESS(($AO207-1)*36+($AP207-1)*12+$AQ207+4,COLUMN())),INDIRECT(ADDRESS(($AO207-1)*3+$AP207+5,$AQ207+7)))&gt;=1,0,INDIRECT(ADDRESS(($AO207-1)*3+$AP207+5,$AQ207+7)))))</f>
        <v>0</v>
      </c>
      <c r="AS207" s="304">
        <f ca="1">COUNTIF(INDIRECT("H"&amp;(ROW()+12*(($AO207-1)*3+$AP207)-ROW())/12+5):INDIRECT("S"&amp;(ROW()+12*(($AO207-1)*3+$AP207)-ROW())/12+5),AR207)</f>
        <v>0</v>
      </c>
      <c r="AT207" s="306"/>
      <c r="AV207" s="304">
        <f ca="1">IF(AND(AR207&gt;0,AS207&gt;0),COUNTIF(AV$6:AV206,"&gt;0")+1,0)</f>
        <v>0</v>
      </c>
    </row>
    <row r="208" spans="41:48" x14ac:dyDescent="0.15">
      <c r="AO208" s="304">
        <v>6</v>
      </c>
      <c r="AP208" s="304">
        <v>2</v>
      </c>
      <c r="AQ208" s="304">
        <v>11</v>
      </c>
      <c r="AR208" s="306">
        <f ca="1">IF($AQ208=1,IF(INDIRECT(ADDRESS(($AO208-1)*3+$AP208+5,$AQ208+7))="",0,INDIRECT(ADDRESS(($AO208-1)*3+$AP208+5,$AQ208+7))),IF(INDIRECT(ADDRESS(($AO208-1)*3+$AP208+5,$AQ208+7))="",0,IF(COUNTIF(INDIRECT(ADDRESS(($AO208-1)*36+($AP208-1)*12+6,COLUMN())):INDIRECT(ADDRESS(($AO208-1)*36+($AP208-1)*12+$AQ208+4,COLUMN())),INDIRECT(ADDRESS(($AO208-1)*3+$AP208+5,$AQ208+7)))&gt;=1,0,INDIRECT(ADDRESS(($AO208-1)*3+$AP208+5,$AQ208+7)))))</f>
        <v>0</v>
      </c>
      <c r="AS208" s="304">
        <f ca="1">COUNTIF(INDIRECT("H"&amp;(ROW()+12*(($AO208-1)*3+$AP208)-ROW())/12+5):INDIRECT("S"&amp;(ROW()+12*(($AO208-1)*3+$AP208)-ROW())/12+5),AR208)</f>
        <v>0</v>
      </c>
      <c r="AT208" s="306"/>
      <c r="AV208" s="304">
        <f ca="1">IF(AND(AR208&gt;0,AS208&gt;0),COUNTIF(AV$6:AV207,"&gt;0")+1,0)</f>
        <v>0</v>
      </c>
    </row>
    <row r="209" spans="41:48" x14ac:dyDescent="0.15">
      <c r="AO209" s="304">
        <v>6</v>
      </c>
      <c r="AP209" s="304">
        <v>2</v>
      </c>
      <c r="AQ209" s="304">
        <v>12</v>
      </c>
      <c r="AR209" s="306">
        <f ca="1">IF($AQ209=1,IF(INDIRECT(ADDRESS(($AO209-1)*3+$AP209+5,$AQ209+7))="",0,INDIRECT(ADDRESS(($AO209-1)*3+$AP209+5,$AQ209+7))),IF(INDIRECT(ADDRESS(($AO209-1)*3+$AP209+5,$AQ209+7))="",0,IF(COUNTIF(INDIRECT(ADDRESS(($AO209-1)*36+($AP209-1)*12+6,COLUMN())):INDIRECT(ADDRESS(($AO209-1)*36+($AP209-1)*12+$AQ209+4,COLUMN())),INDIRECT(ADDRESS(($AO209-1)*3+$AP209+5,$AQ209+7)))&gt;=1,0,INDIRECT(ADDRESS(($AO209-1)*3+$AP209+5,$AQ209+7)))))</f>
        <v>0</v>
      </c>
      <c r="AS209" s="304">
        <f ca="1">COUNTIF(INDIRECT("H"&amp;(ROW()+12*(($AO209-1)*3+$AP209)-ROW())/12+5):INDIRECT("S"&amp;(ROW()+12*(($AO209-1)*3+$AP209)-ROW())/12+5),AR209)</f>
        <v>0</v>
      </c>
      <c r="AT209" s="306"/>
      <c r="AV209" s="304">
        <f ca="1">IF(AND(AR209&gt;0,AS209&gt;0),COUNTIF(AV$6:AV208,"&gt;0")+1,0)</f>
        <v>0</v>
      </c>
    </row>
    <row r="210" spans="41:48" x14ac:dyDescent="0.15">
      <c r="AO210" s="304">
        <v>6</v>
      </c>
      <c r="AP210" s="304">
        <v>3</v>
      </c>
      <c r="AQ210" s="304">
        <v>1</v>
      </c>
      <c r="AR210" s="306">
        <f ca="1">IF($AQ210=1,IF(INDIRECT(ADDRESS(($AO210-1)*3+$AP210+5,$AQ210+7))="",0,INDIRECT(ADDRESS(($AO210-1)*3+$AP210+5,$AQ210+7))),IF(INDIRECT(ADDRESS(($AO210-1)*3+$AP210+5,$AQ210+7))="",0,IF(COUNTIF(INDIRECT(ADDRESS(($AO210-1)*36+($AP210-1)*12+6,COLUMN())):INDIRECT(ADDRESS(($AO210-1)*36+($AP210-1)*12+$AQ210+4,COLUMN())),INDIRECT(ADDRESS(($AO210-1)*3+$AP210+5,$AQ210+7)))&gt;=1,0,INDIRECT(ADDRESS(($AO210-1)*3+$AP210+5,$AQ210+7)))))</f>
        <v>0</v>
      </c>
      <c r="AS210" s="304">
        <f ca="1">COUNTIF(INDIRECT("H"&amp;(ROW()+12*(($AO210-1)*3+$AP210)-ROW())/12+5):INDIRECT("S"&amp;(ROW()+12*(($AO210-1)*3+$AP210)-ROW())/12+5),AR210)</f>
        <v>0</v>
      </c>
      <c r="AT210" s="306"/>
      <c r="AV210" s="304">
        <f ca="1">IF(AND(AR210&gt;0,AS210&gt;0),COUNTIF(AV$6:AV209,"&gt;0")+1,0)</f>
        <v>0</v>
      </c>
    </row>
    <row r="211" spans="41:48" x14ac:dyDescent="0.15">
      <c r="AO211" s="304">
        <v>6</v>
      </c>
      <c r="AP211" s="304">
        <v>3</v>
      </c>
      <c r="AQ211" s="304">
        <v>2</v>
      </c>
      <c r="AR211" s="306">
        <f ca="1">IF($AQ211=1,IF(INDIRECT(ADDRESS(($AO211-1)*3+$AP211+5,$AQ211+7))="",0,INDIRECT(ADDRESS(($AO211-1)*3+$AP211+5,$AQ211+7))),IF(INDIRECT(ADDRESS(($AO211-1)*3+$AP211+5,$AQ211+7))="",0,IF(COUNTIF(INDIRECT(ADDRESS(($AO211-1)*36+($AP211-1)*12+6,COLUMN())):INDIRECT(ADDRESS(($AO211-1)*36+($AP211-1)*12+$AQ211+4,COLUMN())),INDIRECT(ADDRESS(($AO211-1)*3+$AP211+5,$AQ211+7)))&gt;=1,0,INDIRECT(ADDRESS(($AO211-1)*3+$AP211+5,$AQ211+7)))))</f>
        <v>0</v>
      </c>
      <c r="AS211" s="304">
        <f ca="1">COUNTIF(INDIRECT("H"&amp;(ROW()+12*(($AO211-1)*3+$AP211)-ROW())/12+5):INDIRECT("S"&amp;(ROW()+12*(($AO211-1)*3+$AP211)-ROW())/12+5),AR211)</f>
        <v>0</v>
      </c>
      <c r="AT211" s="306"/>
      <c r="AV211" s="304">
        <f ca="1">IF(AND(AR211&gt;0,AS211&gt;0),COUNTIF(AV$6:AV210,"&gt;0")+1,0)</f>
        <v>0</v>
      </c>
    </row>
    <row r="212" spans="41:48" x14ac:dyDescent="0.15">
      <c r="AO212" s="304">
        <v>6</v>
      </c>
      <c r="AP212" s="304">
        <v>3</v>
      </c>
      <c r="AQ212" s="304">
        <v>3</v>
      </c>
      <c r="AR212" s="306">
        <f ca="1">IF($AQ212=1,IF(INDIRECT(ADDRESS(($AO212-1)*3+$AP212+5,$AQ212+7))="",0,INDIRECT(ADDRESS(($AO212-1)*3+$AP212+5,$AQ212+7))),IF(INDIRECT(ADDRESS(($AO212-1)*3+$AP212+5,$AQ212+7))="",0,IF(COUNTIF(INDIRECT(ADDRESS(($AO212-1)*36+($AP212-1)*12+6,COLUMN())):INDIRECT(ADDRESS(($AO212-1)*36+($AP212-1)*12+$AQ212+4,COLUMN())),INDIRECT(ADDRESS(($AO212-1)*3+$AP212+5,$AQ212+7)))&gt;=1,0,INDIRECT(ADDRESS(($AO212-1)*3+$AP212+5,$AQ212+7)))))</f>
        <v>0</v>
      </c>
      <c r="AS212" s="304">
        <f ca="1">COUNTIF(INDIRECT("H"&amp;(ROW()+12*(($AO212-1)*3+$AP212)-ROW())/12+5):INDIRECT("S"&amp;(ROW()+12*(($AO212-1)*3+$AP212)-ROW())/12+5),AR212)</f>
        <v>0</v>
      </c>
      <c r="AT212" s="306"/>
      <c r="AV212" s="304">
        <f ca="1">IF(AND(AR212&gt;0,AS212&gt;0),COUNTIF(AV$6:AV211,"&gt;0")+1,0)</f>
        <v>0</v>
      </c>
    </row>
    <row r="213" spans="41:48" x14ac:dyDescent="0.15">
      <c r="AO213" s="304">
        <v>6</v>
      </c>
      <c r="AP213" s="304">
        <v>3</v>
      </c>
      <c r="AQ213" s="304">
        <v>4</v>
      </c>
      <c r="AR213" s="306">
        <f ca="1">IF($AQ213=1,IF(INDIRECT(ADDRESS(($AO213-1)*3+$AP213+5,$AQ213+7))="",0,INDIRECT(ADDRESS(($AO213-1)*3+$AP213+5,$AQ213+7))),IF(INDIRECT(ADDRESS(($AO213-1)*3+$AP213+5,$AQ213+7))="",0,IF(COUNTIF(INDIRECT(ADDRESS(($AO213-1)*36+($AP213-1)*12+6,COLUMN())):INDIRECT(ADDRESS(($AO213-1)*36+($AP213-1)*12+$AQ213+4,COLUMN())),INDIRECT(ADDRESS(($AO213-1)*3+$AP213+5,$AQ213+7)))&gt;=1,0,INDIRECT(ADDRESS(($AO213-1)*3+$AP213+5,$AQ213+7)))))</f>
        <v>0</v>
      </c>
      <c r="AS213" s="304">
        <f ca="1">COUNTIF(INDIRECT("H"&amp;(ROW()+12*(($AO213-1)*3+$AP213)-ROW())/12+5):INDIRECT("S"&amp;(ROW()+12*(($AO213-1)*3+$AP213)-ROW())/12+5),AR213)</f>
        <v>0</v>
      </c>
      <c r="AT213" s="306"/>
      <c r="AV213" s="304">
        <f ca="1">IF(AND(AR213&gt;0,AS213&gt;0),COUNTIF(AV$6:AV212,"&gt;0")+1,0)</f>
        <v>0</v>
      </c>
    </row>
    <row r="214" spans="41:48" x14ac:dyDescent="0.15">
      <c r="AO214" s="304">
        <v>6</v>
      </c>
      <c r="AP214" s="304">
        <v>3</v>
      </c>
      <c r="AQ214" s="304">
        <v>5</v>
      </c>
      <c r="AR214" s="306">
        <f ca="1">IF($AQ214=1,IF(INDIRECT(ADDRESS(($AO214-1)*3+$AP214+5,$AQ214+7))="",0,INDIRECT(ADDRESS(($AO214-1)*3+$AP214+5,$AQ214+7))),IF(INDIRECT(ADDRESS(($AO214-1)*3+$AP214+5,$AQ214+7))="",0,IF(COUNTIF(INDIRECT(ADDRESS(($AO214-1)*36+($AP214-1)*12+6,COLUMN())):INDIRECT(ADDRESS(($AO214-1)*36+($AP214-1)*12+$AQ214+4,COLUMN())),INDIRECT(ADDRESS(($AO214-1)*3+$AP214+5,$AQ214+7)))&gt;=1,0,INDIRECT(ADDRESS(($AO214-1)*3+$AP214+5,$AQ214+7)))))</f>
        <v>0</v>
      </c>
      <c r="AS214" s="304">
        <f ca="1">COUNTIF(INDIRECT("H"&amp;(ROW()+12*(($AO214-1)*3+$AP214)-ROW())/12+5):INDIRECT("S"&amp;(ROW()+12*(($AO214-1)*3+$AP214)-ROW())/12+5),AR214)</f>
        <v>0</v>
      </c>
      <c r="AT214" s="306"/>
      <c r="AV214" s="304">
        <f ca="1">IF(AND(AR214&gt;0,AS214&gt;0),COUNTIF(AV$6:AV213,"&gt;0")+1,0)</f>
        <v>0</v>
      </c>
    </row>
    <row r="215" spans="41:48" x14ac:dyDescent="0.15">
      <c r="AO215" s="304">
        <v>6</v>
      </c>
      <c r="AP215" s="304">
        <v>3</v>
      </c>
      <c r="AQ215" s="304">
        <v>6</v>
      </c>
      <c r="AR215" s="306">
        <f ca="1">IF($AQ215=1,IF(INDIRECT(ADDRESS(($AO215-1)*3+$AP215+5,$AQ215+7))="",0,INDIRECT(ADDRESS(($AO215-1)*3+$AP215+5,$AQ215+7))),IF(INDIRECT(ADDRESS(($AO215-1)*3+$AP215+5,$AQ215+7))="",0,IF(COUNTIF(INDIRECT(ADDRESS(($AO215-1)*36+($AP215-1)*12+6,COLUMN())):INDIRECT(ADDRESS(($AO215-1)*36+($AP215-1)*12+$AQ215+4,COLUMN())),INDIRECT(ADDRESS(($AO215-1)*3+$AP215+5,$AQ215+7)))&gt;=1,0,INDIRECT(ADDRESS(($AO215-1)*3+$AP215+5,$AQ215+7)))))</f>
        <v>0</v>
      </c>
      <c r="AS215" s="304">
        <f ca="1">COUNTIF(INDIRECT("H"&amp;(ROW()+12*(($AO215-1)*3+$AP215)-ROW())/12+5):INDIRECT("S"&amp;(ROW()+12*(($AO215-1)*3+$AP215)-ROW())/12+5),AR215)</f>
        <v>0</v>
      </c>
      <c r="AT215" s="306"/>
      <c r="AV215" s="304">
        <f ca="1">IF(AND(AR215&gt;0,AS215&gt;0),COUNTIF(AV$6:AV214,"&gt;0")+1,0)</f>
        <v>0</v>
      </c>
    </row>
    <row r="216" spans="41:48" x14ac:dyDescent="0.15">
      <c r="AO216" s="304">
        <v>6</v>
      </c>
      <c r="AP216" s="304">
        <v>3</v>
      </c>
      <c r="AQ216" s="304">
        <v>7</v>
      </c>
      <c r="AR216" s="306">
        <f ca="1">IF($AQ216=1,IF(INDIRECT(ADDRESS(($AO216-1)*3+$AP216+5,$AQ216+7))="",0,INDIRECT(ADDRESS(($AO216-1)*3+$AP216+5,$AQ216+7))),IF(INDIRECT(ADDRESS(($AO216-1)*3+$AP216+5,$AQ216+7))="",0,IF(COUNTIF(INDIRECT(ADDRESS(($AO216-1)*36+($AP216-1)*12+6,COLUMN())):INDIRECT(ADDRESS(($AO216-1)*36+($AP216-1)*12+$AQ216+4,COLUMN())),INDIRECT(ADDRESS(($AO216-1)*3+$AP216+5,$AQ216+7)))&gt;=1,0,INDIRECT(ADDRESS(($AO216-1)*3+$AP216+5,$AQ216+7)))))</f>
        <v>0</v>
      </c>
      <c r="AS216" s="304">
        <f ca="1">COUNTIF(INDIRECT("H"&amp;(ROW()+12*(($AO216-1)*3+$AP216)-ROW())/12+5):INDIRECT("S"&amp;(ROW()+12*(($AO216-1)*3+$AP216)-ROW())/12+5),AR216)</f>
        <v>0</v>
      </c>
      <c r="AT216" s="306"/>
      <c r="AV216" s="304">
        <f ca="1">IF(AND(AR216&gt;0,AS216&gt;0),COUNTIF(AV$6:AV215,"&gt;0")+1,0)</f>
        <v>0</v>
      </c>
    </row>
    <row r="217" spans="41:48" x14ac:dyDescent="0.15">
      <c r="AO217" s="304">
        <v>6</v>
      </c>
      <c r="AP217" s="304">
        <v>3</v>
      </c>
      <c r="AQ217" s="304">
        <v>8</v>
      </c>
      <c r="AR217" s="306">
        <f ca="1">IF($AQ217=1,IF(INDIRECT(ADDRESS(($AO217-1)*3+$AP217+5,$AQ217+7))="",0,INDIRECT(ADDRESS(($AO217-1)*3+$AP217+5,$AQ217+7))),IF(INDIRECT(ADDRESS(($AO217-1)*3+$AP217+5,$AQ217+7))="",0,IF(COUNTIF(INDIRECT(ADDRESS(($AO217-1)*36+($AP217-1)*12+6,COLUMN())):INDIRECT(ADDRESS(($AO217-1)*36+($AP217-1)*12+$AQ217+4,COLUMN())),INDIRECT(ADDRESS(($AO217-1)*3+$AP217+5,$AQ217+7)))&gt;=1,0,INDIRECT(ADDRESS(($AO217-1)*3+$AP217+5,$AQ217+7)))))</f>
        <v>0</v>
      </c>
      <c r="AS217" s="304">
        <f ca="1">COUNTIF(INDIRECT("H"&amp;(ROW()+12*(($AO217-1)*3+$AP217)-ROW())/12+5):INDIRECT("S"&amp;(ROW()+12*(($AO217-1)*3+$AP217)-ROW())/12+5),AR217)</f>
        <v>0</v>
      </c>
      <c r="AT217" s="306"/>
      <c r="AV217" s="304">
        <f ca="1">IF(AND(AR217&gt;0,AS217&gt;0),COUNTIF(AV$6:AV216,"&gt;0")+1,0)</f>
        <v>0</v>
      </c>
    </row>
    <row r="218" spans="41:48" x14ac:dyDescent="0.15">
      <c r="AO218" s="304">
        <v>6</v>
      </c>
      <c r="AP218" s="304">
        <v>3</v>
      </c>
      <c r="AQ218" s="304">
        <v>9</v>
      </c>
      <c r="AR218" s="306">
        <f ca="1">IF($AQ218=1,IF(INDIRECT(ADDRESS(($AO218-1)*3+$AP218+5,$AQ218+7))="",0,INDIRECT(ADDRESS(($AO218-1)*3+$AP218+5,$AQ218+7))),IF(INDIRECT(ADDRESS(($AO218-1)*3+$AP218+5,$AQ218+7))="",0,IF(COUNTIF(INDIRECT(ADDRESS(($AO218-1)*36+($AP218-1)*12+6,COLUMN())):INDIRECT(ADDRESS(($AO218-1)*36+($AP218-1)*12+$AQ218+4,COLUMN())),INDIRECT(ADDRESS(($AO218-1)*3+$AP218+5,$AQ218+7)))&gt;=1,0,INDIRECT(ADDRESS(($AO218-1)*3+$AP218+5,$AQ218+7)))))</f>
        <v>0</v>
      </c>
      <c r="AS218" s="304">
        <f ca="1">COUNTIF(INDIRECT("H"&amp;(ROW()+12*(($AO218-1)*3+$AP218)-ROW())/12+5):INDIRECT("S"&amp;(ROW()+12*(($AO218-1)*3+$AP218)-ROW())/12+5),AR218)</f>
        <v>0</v>
      </c>
      <c r="AT218" s="306"/>
      <c r="AV218" s="304">
        <f ca="1">IF(AND(AR218&gt;0,AS218&gt;0),COUNTIF(AV$6:AV217,"&gt;0")+1,0)</f>
        <v>0</v>
      </c>
    </row>
    <row r="219" spans="41:48" x14ac:dyDescent="0.15">
      <c r="AO219" s="304">
        <v>6</v>
      </c>
      <c r="AP219" s="304">
        <v>3</v>
      </c>
      <c r="AQ219" s="304">
        <v>10</v>
      </c>
      <c r="AR219" s="306">
        <f ca="1">IF($AQ219=1,IF(INDIRECT(ADDRESS(($AO219-1)*3+$AP219+5,$AQ219+7))="",0,INDIRECT(ADDRESS(($AO219-1)*3+$AP219+5,$AQ219+7))),IF(INDIRECT(ADDRESS(($AO219-1)*3+$AP219+5,$AQ219+7))="",0,IF(COUNTIF(INDIRECT(ADDRESS(($AO219-1)*36+($AP219-1)*12+6,COLUMN())):INDIRECT(ADDRESS(($AO219-1)*36+($AP219-1)*12+$AQ219+4,COLUMN())),INDIRECT(ADDRESS(($AO219-1)*3+$AP219+5,$AQ219+7)))&gt;=1,0,INDIRECT(ADDRESS(($AO219-1)*3+$AP219+5,$AQ219+7)))))</f>
        <v>0</v>
      </c>
      <c r="AS219" s="304">
        <f ca="1">COUNTIF(INDIRECT("H"&amp;(ROW()+12*(($AO219-1)*3+$AP219)-ROW())/12+5):INDIRECT("S"&amp;(ROW()+12*(($AO219-1)*3+$AP219)-ROW())/12+5),AR219)</f>
        <v>0</v>
      </c>
      <c r="AT219" s="306"/>
      <c r="AV219" s="304">
        <f ca="1">IF(AND(AR219&gt;0,AS219&gt;0),COUNTIF(AV$6:AV218,"&gt;0")+1,0)</f>
        <v>0</v>
      </c>
    </row>
    <row r="220" spans="41:48" x14ac:dyDescent="0.15">
      <c r="AO220" s="304">
        <v>6</v>
      </c>
      <c r="AP220" s="304">
        <v>3</v>
      </c>
      <c r="AQ220" s="304">
        <v>11</v>
      </c>
      <c r="AR220" s="306">
        <f ca="1">IF($AQ220=1,IF(INDIRECT(ADDRESS(($AO220-1)*3+$AP220+5,$AQ220+7))="",0,INDIRECT(ADDRESS(($AO220-1)*3+$AP220+5,$AQ220+7))),IF(INDIRECT(ADDRESS(($AO220-1)*3+$AP220+5,$AQ220+7))="",0,IF(COUNTIF(INDIRECT(ADDRESS(($AO220-1)*36+($AP220-1)*12+6,COLUMN())):INDIRECT(ADDRESS(($AO220-1)*36+($AP220-1)*12+$AQ220+4,COLUMN())),INDIRECT(ADDRESS(($AO220-1)*3+$AP220+5,$AQ220+7)))&gt;=1,0,INDIRECT(ADDRESS(($AO220-1)*3+$AP220+5,$AQ220+7)))))</f>
        <v>0</v>
      </c>
      <c r="AS220" s="304">
        <f ca="1">COUNTIF(INDIRECT("H"&amp;(ROW()+12*(($AO220-1)*3+$AP220)-ROW())/12+5):INDIRECT("S"&amp;(ROW()+12*(($AO220-1)*3+$AP220)-ROW())/12+5),AR220)</f>
        <v>0</v>
      </c>
      <c r="AT220" s="306"/>
      <c r="AV220" s="304">
        <f ca="1">IF(AND(AR220&gt;0,AS220&gt;0),COUNTIF(AV$6:AV219,"&gt;0")+1,0)</f>
        <v>0</v>
      </c>
    </row>
    <row r="221" spans="41:48" x14ac:dyDescent="0.15">
      <c r="AO221" s="304">
        <v>6</v>
      </c>
      <c r="AP221" s="304">
        <v>3</v>
      </c>
      <c r="AQ221" s="304">
        <v>12</v>
      </c>
      <c r="AR221" s="306">
        <f ca="1">IF($AQ221=1,IF(INDIRECT(ADDRESS(($AO221-1)*3+$AP221+5,$AQ221+7))="",0,INDIRECT(ADDRESS(($AO221-1)*3+$AP221+5,$AQ221+7))),IF(INDIRECT(ADDRESS(($AO221-1)*3+$AP221+5,$AQ221+7))="",0,IF(COUNTIF(INDIRECT(ADDRESS(($AO221-1)*36+($AP221-1)*12+6,COLUMN())):INDIRECT(ADDRESS(($AO221-1)*36+($AP221-1)*12+$AQ221+4,COLUMN())),INDIRECT(ADDRESS(($AO221-1)*3+$AP221+5,$AQ221+7)))&gt;=1,0,INDIRECT(ADDRESS(($AO221-1)*3+$AP221+5,$AQ221+7)))))</f>
        <v>0</v>
      </c>
      <c r="AS221" s="304">
        <f ca="1">COUNTIF(INDIRECT("H"&amp;(ROW()+12*(($AO221-1)*3+$AP221)-ROW())/12+5):INDIRECT("S"&amp;(ROW()+12*(($AO221-1)*3+$AP221)-ROW())/12+5),AR221)</f>
        <v>0</v>
      </c>
      <c r="AT221" s="306"/>
      <c r="AV221" s="304">
        <f ca="1">IF(AND(AR221&gt;0,AS221&gt;0),COUNTIF(AV$6:AV220,"&gt;0")+1,0)</f>
        <v>0</v>
      </c>
    </row>
    <row r="222" spans="41:48" x14ac:dyDescent="0.15">
      <c r="AO222" s="304">
        <v>7</v>
      </c>
      <c r="AP222" s="304">
        <v>1</v>
      </c>
      <c r="AQ222" s="304">
        <v>1</v>
      </c>
      <c r="AR222" s="306">
        <f ca="1">IF($AQ222=1,IF(INDIRECT(ADDRESS(($AO222-1)*3+$AP222+5,$AQ222+7))="",0,INDIRECT(ADDRESS(($AO222-1)*3+$AP222+5,$AQ222+7))),IF(INDIRECT(ADDRESS(($AO222-1)*3+$AP222+5,$AQ222+7))="",0,IF(COUNTIF(INDIRECT(ADDRESS(($AO222-1)*36+($AP222-1)*12+6,COLUMN())):INDIRECT(ADDRESS(($AO222-1)*36+($AP222-1)*12+$AQ222+4,COLUMN())),INDIRECT(ADDRESS(($AO222-1)*3+$AP222+5,$AQ222+7)))&gt;=1,0,INDIRECT(ADDRESS(($AO222-1)*3+$AP222+5,$AQ222+7)))))</f>
        <v>0</v>
      </c>
      <c r="AS222" s="304">
        <f ca="1">COUNTIF(INDIRECT("H"&amp;(ROW()+12*(($AO222-1)*3+$AP222)-ROW())/12+5):INDIRECT("S"&amp;(ROW()+12*(($AO222-1)*3+$AP222)-ROW())/12+5),AR222)</f>
        <v>0</v>
      </c>
      <c r="AT222" s="306"/>
      <c r="AV222" s="304">
        <f ca="1">IF(AND(AR222&gt;0,AS222&gt;0),COUNTIF(AV$6:AV221,"&gt;0")+1,0)</f>
        <v>0</v>
      </c>
    </row>
    <row r="223" spans="41:48" x14ac:dyDescent="0.15">
      <c r="AO223" s="304">
        <v>7</v>
      </c>
      <c r="AP223" s="304">
        <v>1</v>
      </c>
      <c r="AQ223" s="304">
        <v>2</v>
      </c>
      <c r="AR223" s="306">
        <f ca="1">IF($AQ223=1,IF(INDIRECT(ADDRESS(($AO223-1)*3+$AP223+5,$AQ223+7))="",0,INDIRECT(ADDRESS(($AO223-1)*3+$AP223+5,$AQ223+7))),IF(INDIRECT(ADDRESS(($AO223-1)*3+$AP223+5,$AQ223+7))="",0,IF(COUNTIF(INDIRECT(ADDRESS(($AO223-1)*36+($AP223-1)*12+6,COLUMN())):INDIRECT(ADDRESS(($AO223-1)*36+($AP223-1)*12+$AQ223+4,COLUMN())),INDIRECT(ADDRESS(($AO223-1)*3+$AP223+5,$AQ223+7)))&gt;=1,0,INDIRECT(ADDRESS(($AO223-1)*3+$AP223+5,$AQ223+7)))))</f>
        <v>0</v>
      </c>
      <c r="AS223" s="304">
        <f ca="1">COUNTIF(INDIRECT("H"&amp;(ROW()+12*(($AO223-1)*3+$AP223)-ROW())/12+5):INDIRECT("S"&amp;(ROW()+12*(($AO223-1)*3+$AP223)-ROW())/12+5),AR223)</f>
        <v>0</v>
      </c>
      <c r="AT223" s="306"/>
      <c r="AV223" s="304">
        <f ca="1">IF(AND(AR223&gt;0,AS223&gt;0),COUNTIF(AV$6:AV222,"&gt;0")+1,0)</f>
        <v>0</v>
      </c>
    </row>
    <row r="224" spans="41:48" x14ac:dyDescent="0.15">
      <c r="AO224" s="304">
        <v>7</v>
      </c>
      <c r="AP224" s="304">
        <v>1</v>
      </c>
      <c r="AQ224" s="304">
        <v>3</v>
      </c>
      <c r="AR224" s="306">
        <f ca="1">IF($AQ224=1,IF(INDIRECT(ADDRESS(($AO224-1)*3+$AP224+5,$AQ224+7))="",0,INDIRECT(ADDRESS(($AO224-1)*3+$AP224+5,$AQ224+7))),IF(INDIRECT(ADDRESS(($AO224-1)*3+$AP224+5,$AQ224+7))="",0,IF(COUNTIF(INDIRECT(ADDRESS(($AO224-1)*36+($AP224-1)*12+6,COLUMN())):INDIRECT(ADDRESS(($AO224-1)*36+($AP224-1)*12+$AQ224+4,COLUMN())),INDIRECT(ADDRESS(($AO224-1)*3+$AP224+5,$AQ224+7)))&gt;=1,0,INDIRECT(ADDRESS(($AO224-1)*3+$AP224+5,$AQ224+7)))))</f>
        <v>0</v>
      </c>
      <c r="AS224" s="304">
        <f ca="1">COUNTIF(INDIRECT("H"&amp;(ROW()+12*(($AO224-1)*3+$AP224)-ROW())/12+5):INDIRECT("S"&amp;(ROW()+12*(($AO224-1)*3+$AP224)-ROW())/12+5),AR224)</f>
        <v>0</v>
      </c>
      <c r="AT224" s="306"/>
      <c r="AV224" s="304">
        <f ca="1">IF(AND(AR224&gt;0,AS224&gt;0),COUNTIF(AV$6:AV223,"&gt;0")+1,0)</f>
        <v>0</v>
      </c>
    </row>
    <row r="225" spans="41:48" x14ac:dyDescent="0.15">
      <c r="AO225" s="304">
        <v>7</v>
      </c>
      <c r="AP225" s="304">
        <v>1</v>
      </c>
      <c r="AQ225" s="304">
        <v>4</v>
      </c>
      <c r="AR225" s="306">
        <f ca="1">IF($AQ225=1,IF(INDIRECT(ADDRESS(($AO225-1)*3+$AP225+5,$AQ225+7))="",0,INDIRECT(ADDRESS(($AO225-1)*3+$AP225+5,$AQ225+7))),IF(INDIRECT(ADDRESS(($AO225-1)*3+$AP225+5,$AQ225+7))="",0,IF(COUNTIF(INDIRECT(ADDRESS(($AO225-1)*36+($AP225-1)*12+6,COLUMN())):INDIRECT(ADDRESS(($AO225-1)*36+($AP225-1)*12+$AQ225+4,COLUMN())),INDIRECT(ADDRESS(($AO225-1)*3+$AP225+5,$AQ225+7)))&gt;=1,0,INDIRECT(ADDRESS(($AO225-1)*3+$AP225+5,$AQ225+7)))))</f>
        <v>0</v>
      </c>
      <c r="AS225" s="304">
        <f ca="1">COUNTIF(INDIRECT("H"&amp;(ROW()+12*(($AO225-1)*3+$AP225)-ROW())/12+5):INDIRECT("S"&amp;(ROW()+12*(($AO225-1)*3+$AP225)-ROW())/12+5),AR225)</f>
        <v>0</v>
      </c>
      <c r="AT225" s="306"/>
      <c r="AV225" s="304">
        <f ca="1">IF(AND(AR225&gt;0,AS225&gt;0),COUNTIF(AV$6:AV224,"&gt;0")+1,0)</f>
        <v>0</v>
      </c>
    </row>
    <row r="226" spans="41:48" x14ac:dyDescent="0.15">
      <c r="AO226" s="304">
        <v>7</v>
      </c>
      <c r="AP226" s="304">
        <v>1</v>
      </c>
      <c r="AQ226" s="304">
        <v>5</v>
      </c>
      <c r="AR226" s="306">
        <f ca="1">IF($AQ226=1,IF(INDIRECT(ADDRESS(($AO226-1)*3+$AP226+5,$AQ226+7))="",0,INDIRECT(ADDRESS(($AO226-1)*3+$AP226+5,$AQ226+7))),IF(INDIRECT(ADDRESS(($AO226-1)*3+$AP226+5,$AQ226+7))="",0,IF(COUNTIF(INDIRECT(ADDRESS(($AO226-1)*36+($AP226-1)*12+6,COLUMN())):INDIRECT(ADDRESS(($AO226-1)*36+($AP226-1)*12+$AQ226+4,COLUMN())),INDIRECT(ADDRESS(($AO226-1)*3+$AP226+5,$AQ226+7)))&gt;=1,0,INDIRECT(ADDRESS(($AO226-1)*3+$AP226+5,$AQ226+7)))))</f>
        <v>0</v>
      </c>
      <c r="AS226" s="304">
        <f ca="1">COUNTIF(INDIRECT("H"&amp;(ROW()+12*(($AO226-1)*3+$AP226)-ROW())/12+5):INDIRECT("S"&amp;(ROW()+12*(($AO226-1)*3+$AP226)-ROW())/12+5),AR226)</f>
        <v>0</v>
      </c>
      <c r="AT226" s="306"/>
      <c r="AV226" s="304">
        <f ca="1">IF(AND(AR226&gt;0,AS226&gt;0),COUNTIF(AV$6:AV225,"&gt;0")+1,0)</f>
        <v>0</v>
      </c>
    </row>
    <row r="227" spans="41:48" x14ac:dyDescent="0.15">
      <c r="AO227" s="304">
        <v>7</v>
      </c>
      <c r="AP227" s="304">
        <v>1</v>
      </c>
      <c r="AQ227" s="304">
        <v>6</v>
      </c>
      <c r="AR227" s="306">
        <f ca="1">IF($AQ227=1,IF(INDIRECT(ADDRESS(($AO227-1)*3+$AP227+5,$AQ227+7))="",0,INDIRECT(ADDRESS(($AO227-1)*3+$AP227+5,$AQ227+7))),IF(INDIRECT(ADDRESS(($AO227-1)*3+$AP227+5,$AQ227+7))="",0,IF(COUNTIF(INDIRECT(ADDRESS(($AO227-1)*36+($AP227-1)*12+6,COLUMN())):INDIRECT(ADDRESS(($AO227-1)*36+($AP227-1)*12+$AQ227+4,COLUMN())),INDIRECT(ADDRESS(($AO227-1)*3+$AP227+5,$AQ227+7)))&gt;=1,0,INDIRECT(ADDRESS(($AO227-1)*3+$AP227+5,$AQ227+7)))))</f>
        <v>0</v>
      </c>
      <c r="AS227" s="304">
        <f ca="1">COUNTIF(INDIRECT("H"&amp;(ROW()+12*(($AO227-1)*3+$AP227)-ROW())/12+5):INDIRECT("S"&amp;(ROW()+12*(($AO227-1)*3+$AP227)-ROW())/12+5),AR227)</f>
        <v>0</v>
      </c>
      <c r="AT227" s="306"/>
      <c r="AV227" s="304">
        <f ca="1">IF(AND(AR227&gt;0,AS227&gt;0),COUNTIF(AV$6:AV226,"&gt;0")+1,0)</f>
        <v>0</v>
      </c>
    </row>
    <row r="228" spans="41:48" x14ac:dyDescent="0.15">
      <c r="AO228" s="304">
        <v>7</v>
      </c>
      <c r="AP228" s="304">
        <v>1</v>
      </c>
      <c r="AQ228" s="304">
        <v>7</v>
      </c>
      <c r="AR228" s="306">
        <f ca="1">IF($AQ228=1,IF(INDIRECT(ADDRESS(($AO228-1)*3+$AP228+5,$AQ228+7))="",0,INDIRECT(ADDRESS(($AO228-1)*3+$AP228+5,$AQ228+7))),IF(INDIRECT(ADDRESS(($AO228-1)*3+$AP228+5,$AQ228+7))="",0,IF(COUNTIF(INDIRECT(ADDRESS(($AO228-1)*36+($AP228-1)*12+6,COLUMN())):INDIRECT(ADDRESS(($AO228-1)*36+($AP228-1)*12+$AQ228+4,COLUMN())),INDIRECT(ADDRESS(($AO228-1)*3+$AP228+5,$AQ228+7)))&gt;=1,0,INDIRECT(ADDRESS(($AO228-1)*3+$AP228+5,$AQ228+7)))))</f>
        <v>0</v>
      </c>
      <c r="AS228" s="304">
        <f ca="1">COUNTIF(INDIRECT("H"&amp;(ROW()+12*(($AO228-1)*3+$AP228)-ROW())/12+5):INDIRECT("S"&amp;(ROW()+12*(($AO228-1)*3+$AP228)-ROW())/12+5),AR228)</f>
        <v>0</v>
      </c>
      <c r="AT228" s="306"/>
      <c r="AV228" s="304">
        <f ca="1">IF(AND(AR228&gt;0,AS228&gt;0),COUNTIF(AV$6:AV227,"&gt;0")+1,0)</f>
        <v>0</v>
      </c>
    </row>
    <row r="229" spans="41:48" x14ac:dyDescent="0.15">
      <c r="AO229" s="304">
        <v>7</v>
      </c>
      <c r="AP229" s="304">
        <v>1</v>
      </c>
      <c r="AQ229" s="304">
        <v>8</v>
      </c>
      <c r="AR229" s="306">
        <f ca="1">IF($AQ229=1,IF(INDIRECT(ADDRESS(($AO229-1)*3+$AP229+5,$AQ229+7))="",0,INDIRECT(ADDRESS(($AO229-1)*3+$AP229+5,$AQ229+7))),IF(INDIRECT(ADDRESS(($AO229-1)*3+$AP229+5,$AQ229+7))="",0,IF(COUNTIF(INDIRECT(ADDRESS(($AO229-1)*36+($AP229-1)*12+6,COLUMN())):INDIRECT(ADDRESS(($AO229-1)*36+($AP229-1)*12+$AQ229+4,COLUMN())),INDIRECT(ADDRESS(($AO229-1)*3+$AP229+5,$AQ229+7)))&gt;=1,0,INDIRECT(ADDRESS(($AO229-1)*3+$AP229+5,$AQ229+7)))))</f>
        <v>0</v>
      </c>
      <c r="AS229" s="304">
        <f ca="1">COUNTIF(INDIRECT("H"&amp;(ROW()+12*(($AO229-1)*3+$AP229)-ROW())/12+5):INDIRECT("S"&amp;(ROW()+12*(($AO229-1)*3+$AP229)-ROW())/12+5),AR229)</f>
        <v>0</v>
      </c>
      <c r="AT229" s="306"/>
      <c r="AV229" s="304">
        <f ca="1">IF(AND(AR229&gt;0,AS229&gt;0),COUNTIF(AV$6:AV228,"&gt;0")+1,0)</f>
        <v>0</v>
      </c>
    </row>
    <row r="230" spans="41:48" x14ac:dyDescent="0.15">
      <c r="AO230" s="304">
        <v>7</v>
      </c>
      <c r="AP230" s="304">
        <v>1</v>
      </c>
      <c r="AQ230" s="304">
        <v>9</v>
      </c>
      <c r="AR230" s="306">
        <f ca="1">IF($AQ230=1,IF(INDIRECT(ADDRESS(($AO230-1)*3+$AP230+5,$AQ230+7))="",0,INDIRECT(ADDRESS(($AO230-1)*3+$AP230+5,$AQ230+7))),IF(INDIRECT(ADDRESS(($AO230-1)*3+$AP230+5,$AQ230+7))="",0,IF(COUNTIF(INDIRECT(ADDRESS(($AO230-1)*36+($AP230-1)*12+6,COLUMN())):INDIRECT(ADDRESS(($AO230-1)*36+($AP230-1)*12+$AQ230+4,COLUMN())),INDIRECT(ADDRESS(($AO230-1)*3+$AP230+5,$AQ230+7)))&gt;=1,0,INDIRECT(ADDRESS(($AO230-1)*3+$AP230+5,$AQ230+7)))))</f>
        <v>0</v>
      </c>
      <c r="AS230" s="304">
        <f ca="1">COUNTIF(INDIRECT("H"&amp;(ROW()+12*(($AO230-1)*3+$AP230)-ROW())/12+5):INDIRECT("S"&amp;(ROW()+12*(($AO230-1)*3+$AP230)-ROW())/12+5),AR230)</f>
        <v>0</v>
      </c>
      <c r="AT230" s="306"/>
      <c r="AV230" s="304">
        <f ca="1">IF(AND(AR230&gt;0,AS230&gt;0),COUNTIF(AV$6:AV229,"&gt;0")+1,0)</f>
        <v>0</v>
      </c>
    </row>
    <row r="231" spans="41:48" x14ac:dyDescent="0.15">
      <c r="AO231" s="304">
        <v>7</v>
      </c>
      <c r="AP231" s="304">
        <v>1</v>
      </c>
      <c r="AQ231" s="304">
        <v>10</v>
      </c>
      <c r="AR231" s="306">
        <f ca="1">IF($AQ231=1,IF(INDIRECT(ADDRESS(($AO231-1)*3+$AP231+5,$AQ231+7))="",0,INDIRECT(ADDRESS(($AO231-1)*3+$AP231+5,$AQ231+7))),IF(INDIRECT(ADDRESS(($AO231-1)*3+$AP231+5,$AQ231+7))="",0,IF(COUNTIF(INDIRECT(ADDRESS(($AO231-1)*36+($AP231-1)*12+6,COLUMN())):INDIRECT(ADDRESS(($AO231-1)*36+($AP231-1)*12+$AQ231+4,COLUMN())),INDIRECT(ADDRESS(($AO231-1)*3+$AP231+5,$AQ231+7)))&gt;=1,0,INDIRECT(ADDRESS(($AO231-1)*3+$AP231+5,$AQ231+7)))))</f>
        <v>0</v>
      </c>
      <c r="AS231" s="304">
        <f ca="1">COUNTIF(INDIRECT("H"&amp;(ROW()+12*(($AO231-1)*3+$AP231)-ROW())/12+5):INDIRECT("S"&amp;(ROW()+12*(($AO231-1)*3+$AP231)-ROW())/12+5),AR231)</f>
        <v>0</v>
      </c>
      <c r="AT231" s="306"/>
      <c r="AV231" s="304">
        <f ca="1">IF(AND(AR231&gt;0,AS231&gt;0),COUNTIF(AV$6:AV230,"&gt;0")+1,0)</f>
        <v>0</v>
      </c>
    </row>
    <row r="232" spans="41:48" x14ac:dyDescent="0.15">
      <c r="AO232" s="304">
        <v>7</v>
      </c>
      <c r="AP232" s="304">
        <v>1</v>
      </c>
      <c r="AQ232" s="304">
        <v>11</v>
      </c>
      <c r="AR232" s="306">
        <f ca="1">IF($AQ232=1,IF(INDIRECT(ADDRESS(($AO232-1)*3+$AP232+5,$AQ232+7))="",0,INDIRECT(ADDRESS(($AO232-1)*3+$AP232+5,$AQ232+7))),IF(INDIRECT(ADDRESS(($AO232-1)*3+$AP232+5,$AQ232+7))="",0,IF(COUNTIF(INDIRECT(ADDRESS(($AO232-1)*36+($AP232-1)*12+6,COLUMN())):INDIRECT(ADDRESS(($AO232-1)*36+($AP232-1)*12+$AQ232+4,COLUMN())),INDIRECT(ADDRESS(($AO232-1)*3+$AP232+5,$AQ232+7)))&gt;=1,0,INDIRECT(ADDRESS(($AO232-1)*3+$AP232+5,$AQ232+7)))))</f>
        <v>0</v>
      </c>
      <c r="AS232" s="304">
        <f ca="1">COUNTIF(INDIRECT("H"&amp;(ROW()+12*(($AO232-1)*3+$AP232)-ROW())/12+5):INDIRECT("S"&amp;(ROW()+12*(($AO232-1)*3+$AP232)-ROW())/12+5),AR232)</f>
        <v>0</v>
      </c>
      <c r="AT232" s="306"/>
      <c r="AV232" s="304">
        <f ca="1">IF(AND(AR232&gt;0,AS232&gt;0),COUNTIF(AV$6:AV231,"&gt;0")+1,0)</f>
        <v>0</v>
      </c>
    </row>
    <row r="233" spans="41:48" x14ac:dyDescent="0.15">
      <c r="AO233" s="304">
        <v>7</v>
      </c>
      <c r="AP233" s="304">
        <v>1</v>
      </c>
      <c r="AQ233" s="304">
        <v>12</v>
      </c>
      <c r="AR233" s="306">
        <f ca="1">IF($AQ233=1,IF(INDIRECT(ADDRESS(($AO233-1)*3+$AP233+5,$AQ233+7))="",0,INDIRECT(ADDRESS(($AO233-1)*3+$AP233+5,$AQ233+7))),IF(INDIRECT(ADDRESS(($AO233-1)*3+$AP233+5,$AQ233+7))="",0,IF(COUNTIF(INDIRECT(ADDRESS(($AO233-1)*36+($AP233-1)*12+6,COLUMN())):INDIRECT(ADDRESS(($AO233-1)*36+($AP233-1)*12+$AQ233+4,COLUMN())),INDIRECT(ADDRESS(($AO233-1)*3+$AP233+5,$AQ233+7)))&gt;=1,0,INDIRECT(ADDRESS(($AO233-1)*3+$AP233+5,$AQ233+7)))))</f>
        <v>0</v>
      </c>
      <c r="AS233" s="304">
        <f ca="1">COUNTIF(INDIRECT("H"&amp;(ROW()+12*(($AO233-1)*3+$AP233)-ROW())/12+5):INDIRECT("S"&amp;(ROW()+12*(($AO233-1)*3+$AP233)-ROW())/12+5),AR233)</f>
        <v>0</v>
      </c>
      <c r="AT233" s="306"/>
      <c r="AV233" s="304">
        <f ca="1">IF(AND(AR233&gt;0,AS233&gt;0),COUNTIF(AV$6:AV232,"&gt;0")+1,0)</f>
        <v>0</v>
      </c>
    </row>
    <row r="234" spans="41:48" x14ac:dyDescent="0.15">
      <c r="AO234" s="304">
        <v>7</v>
      </c>
      <c r="AP234" s="304">
        <v>2</v>
      </c>
      <c r="AQ234" s="304">
        <v>1</v>
      </c>
      <c r="AR234" s="306">
        <f ca="1">IF($AQ234=1,IF(INDIRECT(ADDRESS(($AO234-1)*3+$AP234+5,$AQ234+7))="",0,INDIRECT(ADDRESS(($AO234-1)*3+$AP234+5,$AQ234+7))),IF(INDIRECT(ADDRESS(($AO234-1)*3+$AP234+5,$AQ234+7))="",0,IF(COUNTIF(INDIRECT(ADDRESS(($AO234-1)*36+($AP234-1)*12+6,COLUMN())):INDIRECT(ADDRESS(($AO234-1)*36+($AP234-1)*12+$AQ234+4,COLUMN())),INDIRECT(ADDRESS(($AO234-1)*3+$AP234+5,$AQ234+7)))&gt;=1,0,INDIRECT(ADDRESS(($AO234-1)*3+$AP234+5,$AQ234+7)))))</f>
        <v>0</v>
      </c>
      <c r="AS234" s="304">
        <f ca="1">COUNTIF(INDIRECT("H"&amp;(ROW()+12*(($AO234-1)*3+$AP234)-ROW())/12+5):INDIRECT("S"&amp;(ROW()+12*(($AO234-1)*3+$AP234)-ROW())/12+5),AR234)</f>
        <v>0</v>
      </c>
      <c r="AT234" s="306"/>
      <c r="AV234" s="304">
        <f ca="1">IF(AND(AR234&gt;0,AS234&gt;0),COUNTIF(AV$6:AV233,"&gt;0")+1,0)</f>
        <v>0</v>
      </c>
    </row>
    <row r="235" spans="41:48" x14ac:dyDescent="0.15">
      <c r="AO235" s="304">
        <v>7</v>
      </c>
      <c r="AP235" s="304">
        <v>2</v>
      </c>
      <c r="AQ235" s="304">
        <v>2</v>
      </c>
      <c r="AR235" s="306">
        <f ca="1">IF($AQ235=1,IF(INDIRECT(ADDRESS(($AO235-1)*3+$AP235+5,$AQ235+7))="",0,INDIRECT(ADDRESS(($AO235-1)*3+$AP235+5,$AQ235+7))),IF(INDIRECT(ADDRESS(($AO235-1)*3+$AP235+5,$AQ235+7))="",0,IF(COUNTIF(INDIRECT(ADDRESS(($AO235-1)*36+($AP235-1)*12+6,COLUMN())):INDIRECT(ADDRESS(($AO235-1)*36+($AP235-1)*12+$AQ235+4,COLUMN())),INDIRECT(ADDRESS(($AO235-1)*3+$AP235+5,$AQ235+7)))&gt;=1,0,INDIRECT(ADDRESS(($AO235-1)*3+$AP235+5,$AQ235+7)))))</f>
        <v>0</v>
      </c>
      <c r="AS235" s="304">
        <f ca="1">COUNTIF(INDIRECT("H"&amp;(ROW()+12*(($AO235-1)*3+$AP235)-ROW())/12+5):INDIRECT("S"&amp;(ROW()+12*(($AO235-1)*3+$AP235)-ROW())/12+5),AR235)</f>
        <v>0</v>
      </c>
      <c r="AT235" s="306"/>
      <c r="AV235" s="304">
        <f ca="1">IF(AND(AR235&gt;0,AS235&gt;0),COUNTIF(AV$6:AV234,"&gt;0")+1,0)</f>
        <v>0</v>
      </c>
    </row>
    <row r="236" spans="41:48" x14ac:dyDescent="0.15">
      <c r="AO236" s="304">
        <v>7</v>
      </c>
      <c r="AP236" s="304">
        <v>2</v>
      </c>
      <c r="AQ236" s="304">
        <v>3</v>
      </c>
      <c r="AR236" s="306">
        <f ca="1">IF($AQ236=1,IF(INDIRECT(ADDRESS(($AO236-1)*3+$AP236+5,$AQ236+7))="",0,INDIRECT(ADDRESS(($AO236-1)*3+$AP236+5,$AQ236+7))),IF(INDIRECT(ADDRESS(($AO236-1)*3+$AP236+5,$AQ236+7))="",0,IF(COUNTIF(INDIRECT(ADDRESS(($AO236-1)*36+($AP236-1)*12+6,COLUMN())):INDIRECT(ADDRESS(($AO236-1)*36+($AP236-1)*12+$AQ236+4,COLUMN())),INDIRECT(ADDRESS(($AO236-1)*3+$AP236+5,$AQ236+7)))&gt;=1,0,INDIRECT(ADDRESS(($AO236-1)*3+$AP236+5,$AQ236+7)))))</f>
        <v>0</v>
      </c>
      <c r="AS236" s="304">
        <f ca="1">COUNTIF(INDIRECT("H"&amp;(ROW()+12*(($AO236-1)*3+$AP236)-ROW())/12+5):INDIRECT("S"&amp;(ROW()+12*(($AO236-1)*3+$AP236)-ROW())/12+5),AR236)</f>
        <v>0</v>
      </c>
      <c r="AT236" s="306"/>
      <c r="AV236" s="304">
        <f ca="1">IF(AND(AR236&gt;0,AS236&gt;0),COUNTIF(AV$6:AV235,"&gt;0")+1,0)</f>
        <v>0</v>
      </c>
    </row>
    <row r="237" spans="41:48" x14ac:dyDescent="0.15">
      <c r="AO237" s="304">
        <v>7</v>
      </c>
      <c r="AP237" s="304">
        <v>2</v>
      </c>
      <c r="AQ237" s="304">
        <v>4</v>
      </c>
      <c r="AR237" s="306">
        <f ca="1">IF($AQ237=1,IF(INDIRECT(ADDRESS(($AO237-1)*3+$AP237+5,$AQ237+7))="",0,INDIRECT(ADDRESS(($AO237-1)*3+$AP237+5,$AQ237+7))),IF(INDIRECT(ADDRESS(($AO237-1)*3+$AP237+5,$AQ237+7))="",0,IF(COUNTIF(INDIRECT(ADDRESS(($AO237-1)*36+($AP237-1)*12+6,COLUMN())):INDIRECT(ADDRESS(($AO237-1)*36+($AP237-1)*12+$AQ237+4,COLUMN())),INDIRECT(ADDRESS(($AO237-1)*3+$AP237+5,$AQ237+7)))&gt;=1,0,INDIRECT(ADDRESS(($AO237-1)*3+$AP237+5,$AQ237+7)))))</f>
        <v>0</v>
      </c>
      <c r="AS237" s="304">
        <f ca="1">COUNTIF(INDIRECT("H"&amp;(ROW()+12*(($AO237-1)*3+$AP237)-ROW())/12+5):INDIRECT("S"&amp;(ROW()+12*(($AO237-1)*3+$AP237)-ROW())/12+5),AR237)</f>
        <v>0</v>
      </c>
      <c r="AT237" s="306"/>
      <c r="AV237" s="304">
        <f ca="1">IF(AND(AR237&gt;0,AS237&gt;0),COUNTIF(AV$6:AV236,"&gt;0")+1,0)</f>
        <v>0</v>
      </c>
    </row>
    <row r="238" spans="41:48" x14ac:dyDescent="0.15">
      <c r="AO238" s="304">
        <v>7</v>
      </c>
      <c r="AP238" s="304">
        <v>2</v>
      </c>
      <c r="AQ238" s="304">
        <v>5</v>
      </c>
      <c r="AR238" s="306">
        <f ca="1">IF($AQ238=1,IF(INDIRECT(ADDRESS(($AO238-1)*3+$AP238+5,$AQ238+7))="",0,INDIRECT(ADDRESS(($AO238-1)*3+$AP238+5,$AQ238+7))),IF(INDIRECT(ADDRESS(($AO238-1)*3+$AP238+5,$AQ238+7))="",0,IF(COUNTIF(INDIRECT(ADDRESS(($AO238-1)*36+($AP238-1)*12+6,COLUMN())):INDIRECT(ADDRESS(($AO238-1)*36+($AP238-1)*12+$AQ238+4,COLUMN())),INDIRECT(ADDRESS(($AO238-1)*3+$AP238+5,$AQ238+7)))&gt;=1,0,INDIRECT(ADDRESS(($AO238-1)*3+$AP238+5,$AQ238+7)))))</f>
        <v>0</v>
      </c>
      <c r="AS238" s="304">
        <f ca="1">COUNTIF(INDIRECT("H"&amp;(ROW()+12*(($AO238-1)*3+$AP238)-ROW())/12+5):INDIRECT("S"&amp;(ROW()+12*(($AO238-1)*3+$AP238)-ROW())/12+5),AR238)</f>
        <v>0</v>
      </c>
      <c r="AT238" s="306"/>
      <c r="AV238" s="304">
        <f ca="1">IF(AND(AR238&gt;0,AS238&gt;0),COUNTIF(AV$6:AV237,"&gt;0")+1,0)</f>
        <v>0</v>
      </c>
    </row>
    <row r="239" spans="41:48" x14ac:dyDescent="0.15">
      <c r="AO239" s="304">
        <v>7</v>
      </c>
      <c r="AP239" s="304">
        <v>2</v>
      </c>
      <c r="AQ239" s="304">
        <v>6</v>
      </c>
      <c r="AR239" s="306">
        <f ca="1">IF($AQ239=1,IF(INDIRECT(ADDRESS(($AO239-1)*3+$AP239+5,$AQ239+7))="",0,INDIRECT(ADDRESS(($AO239-1)*3+$AP239+5,$AQ239+7))),IF(INDIRECT(ADDRESS(($AO239-1)*3+$AP239+5,$AQ239+7))="",0,IF(COUNTIF(INDIRECT(ADDRESS(($AO239-1)*36+($AP239-1)*12+6,COLUMN())):INDIRECT(ADDRESS(($AO239-1)*36+($AP239-1)*12+$AQ239+4,COLUMN())),INDIRECT(ADDRESS(($AO239-1)*3+$AP239+5,$AQ239+7)))&gt;=1,0,INDIRECT(ADDRESS(($AO239-1)*3+$AP239+5,$AQ239+7)))))</f>
        <v>0</v>
      </c>
      <c r="AS239" s="304">
        <f ca="1">COUNTIF(INDIRECT("H"&amp;(ROW()+12*(($AO239-1)*3+$AP239)-ROW())/12+5):INDIRECT("S"&amp;(ROW()+12*(($AO239-1)*3+$AP239)-ROW())/12+5),AR239)</f>
        <v>0</v>
      </c>
      <c r="AT239" s="306"/>
      <c r="AV239" s="304">
        <f ca="1">IF(AND(AR239&gt;0,AS239&gt;0),COUNTIF(AV$6:AV238,"&gt;0")+1,0)</f>
        <v>0</v>
      </c>
    </row>
    <row r="240" spans="41:48" x14ac:dyDescent="0.15">
      <c r="AO240" s="304">
        <v>7</v>
      </c>
      <c r="AP240" s="304">
        <v>2</v>
      </c>
      <c r="AQ240" s="304">
        <v>7</v>
      </c>
      <c r="AR240" s="306">
        <f ca="1">IF($AQ240=1,IF(INDIRECT(ADDRESS(($AO240-1)*3+$AP240+5,$AQ240+7))="",0,INDIRECT(ADDRESS(($AO240-1)*3+$AP240+5,$AQ240+7))),IF(INDIRECT(ADDRESS(($AO240-1)*3+$AP240+5,$AQ240+7))="",0,IF(COUNTIF(INDIRECT(ADDRESS(($AO240-1)*36+($AP240-1)*12+6,COLUMN())):INDIRECT(ADDRESS(($AO240-1)*36+($AP240-1)*12+$AQ240+4,COLUMN())),INDIRECT(ADDRESS(($AO240-1)*3+$AP240+5,$AQ240+7)))&gt;=1,0,INDIRECT(ADDRESS(($AO240-1)*3+$AP240+5,$AQ240+7)))))</f>
        <v>0</v>
      </c>
      <c r="AS240" s="304">
        <f ca="1">COUNTIF(INDIRECT("H"&amp;(ROW()+12*(($AO240-1)*3+$AP240)-ROW())/12+5):INDIRECT("S"&amp;(ROW()+12*(($AO240-1)*3+$AP240)-ROW())/12+5),AR240)</f>
        <v>0</v>
      </c>
      <c r="AT240" s="306"/>
      <c r="AV240" s="304">
        <f ca="1">IF(AND(AR240&gt;0,AS240&gt;0),COUNTIF(AV$6:AV239,"&gt;0")+1,0)</f>
        <v>0</v>
      </c>
    </row>
    <row r="241" spans="41:48" x14ac:dyDescent="0.15">
      <c r="AO241" s="304">
        <v>7</v>
      </c>
      <c r="AP241" s="304">
        <v>2</v>
      </c>
      <c r="AQ241" s="304">
        <v>8</v>
      </c>
      <c r="AR241" s="306">
        <f ca="1">IF($AQ241=1,IF(INDIRECT(ADDRESS(($AO241-1)*3+$AP241+5,$AQ241+7))="",0,INDIRECT(ADDRESS(($AO241-1)*3+$AP241+5,$AQ241+7))),IF(INDIRECT(ADDRESS(($AO241-1)*3+$AP241+5,$AQ241+7))="",0,IF(COUNTIF(INDIRECT(ADDRESS(($AO241-1)*36+($AP241-1)*12+6,COLUMN())):INDIRECT(ADDRESS(($AO241-1)*36+($AP241-1)*12+$AQ241+4,COLUMN())),INDIRECT(ADDRESS(($AO241-1)*3+$AP241+5,$AQ241+7)))&gt;=1,0,INDIRECT(ADDRESS(($AO241-1)*3+$AP241+5,$AQ241+7)))))</f>
        <v>0</v>
      </c>
      <c r="AS241" s="304">
        <f ca="1">COUNTIF(INDIRECT("H"&amp;(ROW()+12*(($AO241-1)*3+$AP241)-ROW())/12+5):INDIRECT("S"&amp;(ROW()+12*(($AO241-1)*3+$AP241)-ROW())/12+5),AR241)</f>
        <v>0</v>
      </c>
      <c r="AT241" s="306"/>
      <c r="AV241" s="304">
        <f ca="1">IF(AND(AR241&gt;0,AS241&gt;0),COUNTIF(AV$6:AV240,"&gt;0")+1,0)</f>
        <v>0</v>
      </c>
    </row>
    <row r="242" spans="41:48" x14ac:dyDescent="0.15">
      <c r="AO242" s="304">
        <v>7</v>
      </c>
      <c r="AP242" s="304">
        <v>2</v>
      </c>
      <c r="AQ242" s="304">
        <v>9</v>
      </c>
      <c r="AR242" s="306">
        <f ca="1">IF($AQ242=1,IF(INDIRECT(ADDRESS(($AO242-1)*3+$AP242+5,$AQ242+7))="",0,INDIRECT(ADDRESS(($AO242-1)*3+$AP242+5,$AQ242+7))),IF(INDIRECT(ADDRESS(($AO242-1)*3+$AP242+5,$AQ242+7))="",0,IF(COUNTIF(INDIRECT(ADDRESS(($AO242-1)*36+($AP242-1)*12+6,COLUMN())):INDIRECT(ADDRESS(($AO242-1)*36+($AP242-1)*12+$AQ242+4,COLUMN())),INDIRECT(ADDRESS(($AO242-1)*3+$AP242+5,$AQ242+7)))&gt;=1,0,INDIRECT(ADDRESS(($AO242-1)*3+$AP242+5,$AQ242+7)))))</f>
        <v>0</v>
      </c>
      <c r="AS242" s="304">
        <f ca="1">COUNTIF(INDIRECT("H"&amp;(ROW()+12*(($AO242-1)*3+$AP242)-ROW())/12+5):INDIRECT("S"&amp;(ROW()+12*(($AO242-1)*3+$AP242)-ROW())/12+5),AR242)</f>
        <v>0</v>
      </c>
      <c r="AT242" s="306"/>
      <c r="AV242" s="304">
        <f ca="1">IF(AND(AR242&gt;0,AS242&gt;0),COUNTIF(AV$6:AV241,"&gt;0")+1,0)</f>
        <v>0</v>
      </c>
    </row>
    <row r="243" spans="41:48" x14ac:dyDescent="0.15">
      <c r="AO243" s="304">
        <v>7</v>
      </c>
      <c r="AP243" s="304">
        <v>2</v>
      </c>
      <c r="AQ243" s="304">
        <v>10</v>
      </c>
      <c r="AR243" s="306">
        <f ca="1">IF($AQ243=1,IF(INDIRECT(ADDRESS(($AO243-1)*3+$AP243+5,$AQ243+7))="",0,INDIRECT(ADDRESS(($AO243-1)*3+$AP243+5,$AQ243+7))),IF(INDIRECT(ADDRESS(($AO243-1)*3+$AP243+5,$AQ243+7))="",0,IF(COUNTIF(INDIRECT(ADDRESS(($AO243-1)*36+($AP243-1)*12+6,COLUMN())):INDIRECT(ADDRESS(($AO243-1)*36+($AP243-1)*12+$AQ243+4,COLUMN())),INDIRECT(ADDRESS(($AO243-1)*3+$AP243+5,$AQ243+7)))&gt;=1,0,INDIRECT(ADDRESS(($AO243-1)*3+$AP243+5,$AQ243+7)))))</f>
        <v>0</v>
      </c>
      <c r="AS243" s="304">
        <f ca="1">COUNTIF(INDIRECT("H"&amp;(ROW()+12*(($AO243-1)*3+$AP243)-ROW())/12+5):INDIRECT("S"&amp;(ROW()+12*(($AO243-1)*3+$AP243)-ROW())/12+5),AR243)</f>
        <v>0</v>
      </c>
      <c r="AT243" s="306"/>
      <c r="AV243" s="304">
        <f ca="1">IF(AND(AR243&gt;0,AS243&gt;0),COUNTIF(AV$6:AV242,"&gt;0")+1,0)</f>
        <v>0</v>
      </c>
    </row>
    <row r="244" spans="41:48" x14ac:dyDescent="0.15">
      <c r="AO244" s="304">
        <v>7</v>
      </c>
      <c r="AP244" s="304">
        <v>2</v>
      </c>
      <c r="AQ244" s="304">
        <v>11</v>
      </c>
      <c r="AR244" s="306">
        <f ca="1">IF($AQ244=1,IF(INDIRECT(ADDRESS(($AO244-1)*3+$AP244+5,$AQ244+7))="",0,INDIRECT(ADDRESS(($AO244-1)*3+$AP244+5,$AQ244+7))),IF(INDIRECT(ADDRESS(($AO244-1)*3+$AP244+5,$AQ244+7))="",0,IF(COUNTIF(INDIRECT(ADDRESS(($AO244-1)*36+($AP244-1)*12+6,COLUMN())):INDIRECT(ADDRESS(($AO244-1)*36+($AP244-1)*12+$AQ244+4,COLUMN())),INDIRECT(ADDRESS(($AO244-1)*3+$AP244+5,$AQ244+7)))&gt;=1,0,INDIRECT(ADDRESS(($AO244-1)*3+$AP244+5,$AQ244+7)))))</f>
        <v>0</v>
      </c>
      <c r="AS244" s="304">
        <f ca="1">COUNTIF(INDIRECT("H"&amp;(ROW()+12*(($AO244-1)*3+$AP244)-ROW())/12+5):INDIRECT("S"&amp;(ROW()+12*(($AO244-1)*3+$AP244)-ROW())/12+5),AR244)</f>
        <v>0</v>
      </c>
      <c r="AT244" s="306"/>
      <c r="AV244" s="304">
        <f ca="1">IF(AND(AR244&gt;0,AS244&gt;0),COUNTIF(AV$6:AV243,"&gt;0")+1,0)</f>
        <v>0</v>
      </c>
    </row>
    <row r="245" spans="41:48" x14ac:dyDescent="0.15">
      <c r="AO245" s="304">
        <v>7</v>
      </c>
      <c r="AP245" s="304">
        <v>2</v>
      </c>
      <c r="AQ245" s="304">
        <v>12</v>
      </c>
      <c r="AR245" s="306">
        <f ca="1">IF($AQ245=1,IF(INDIRECT(ADDRESS(($AO245-1)*3+$AP245+5,$AQ245+7))="",0,INDIRECT(ADDRESS(($AO245-1)*3+$AP245+5,$AQ245+7))),IF(INDIRECT(ADDRESS(($AO245-1)*3+$AP245+5,$AQ245+7))="",0,IF(COUNTIF(INDIRECT(ADDRESS(($AO245-1)*36+($AP245-1)*12+6,COLUMN())):INDIRECT(ADDRESS(($AO245-1)*36+($AP245-1)*12+$AQ245+4,COLUMN())),INDIRECT(ADDRESS(($AO245-1)*3+$AP245+5,$AQ245+7)))&gt;=1,0,INDIRECT(ADDRESS(($AO245-1)*3+$AP245+5,$AQ245+7)))))</f>
        <v>0</v>
      </c>
      <c r="AS245" s="304">
        <f ca="1">COUNTIF(INDIRECT("H"&amp;(ROW()+12*(($AO245-1)*3+$AP245)-ROW())/12+5):INDIRECT("S"&amp;(ROW()+12*(($AO245-1)*3+$AP245)-ROW())/12+5),AR245)</f>
        <v>0</v>
      </c>
      <c r="AT245" s="306"/>
      <c r="AV245" s="304">
        <f ca="1">IF(AND(AR245&gt;0,AS245&gt;0),COUNTIF(AV$6:AV244,"&gt;0")+1,0)</f>
        <v>0</v>
      </c>
    </row>
    <row r="246" spans="41:48" x14ac:dyDescent="0.15">
      <c r="AO246" s="304">
        <v>7</v>
      </c>
      <c r="AP246" s="304">
        <v>3</v>
      </c>
      <c r="AQ246" s="304">
        <v>1</v>
      </c>
      <c r="AR246" s="306">
        <f ca="1">IF($AQ246=1,IF(INDIRECT(ADDRESS(($AO246-1)*3+$AP246+5,$AQ246+7))="",0,INDIRECT(ADDRESS(($AO246-1)*3+$AP246+5,$AQ246+7))),IF(INDIRECT(ADDRESS(($AO246-1)*3+$AP246+5,$AQ246+7))="",0,IF(COUNTIF(INDIRECT(ADDRESS(($AO246-1)*36+($AP246-1)*12+6,COLUMN())):INDIRECT(ADDRESS(($AO246-1)*36+($AP246-1)*12+$AQ246+4,COLUMN())),INDIRECT(ADDRESS(($AO246-1)*3+$AP246+5,$AQ246+7)))&gt;=1,0,INDIRECT(ADDRESS(($AO246-1)*3+$AP246+5,$AQ246+7)))))</f>
        <v>0</v>
      </c>
      <c r="AS246" s="304">
        <f ca="1">COUNTIF(INDIRECT("H"&amp;(ROW()+12*(($AO246-1)*3+$AP246)-ROW())/12+5):INDIRECT("S"&amp;(ROW()+12*(($AO246-1)*3+$AP246)-ROW())/12+5),AR246)</f>
        <v>0</v>
      </c>
      <c r="AT246" s="306"/>
      <c r="AV246" s="304">
        <f ca="1">IF(AND(AR246&gt;0,AS246&gt;0),COUNTIF(AV$6:AV245,"&gt;0")+1,0)</f>
        <v>0</v>
      </c>
    </row>
    <row r="247" spans="41:48" x14ac:dyDescent="0.15">
      <c r="AO247" s="304">
        <v>7</v>
      </c>
      <c r="AP247" s="304">
        <v>3</v>
      </c>
      <c r="AQ247" s="304">
        <v>2</v>
      </c>
      <c r="AR247" s="306">
        <f ca="1">IF($AQ247=1,IF(INDIRECT(ADDRESS(($AO247-1)*3+$AP247+5,$AQ247+7))="",0,INDIRECT(ADDRESS(($AO247-1)*3+$AP247+5,$AQ247+7))),IF(INDIRECT(ADDRESS(($AO247-1)*3+$AP247+5,$AQ247+7))="",0,IF(COUNTIF(INDIRECT(ADDRESS(($AO247-1)*36+($AP247-1)*12+6,COLUMN())):INDIRECT(ADDRESS(($AO247-1)*36+($AP247-1)*12+$AQ247+4,COLUMN())),INDIRECT(ADDRESS(($AO247-1)*3+$AP247+5,$AQ247+7)))&gt;=1,0,INDIRECT(ADDRESS(($AO247-1)*3+$AP247+5,$AQ247+7)))))</f>
        <v>0</v>
      </c>
      <c r="AS247" s="304">
        <f ca="1">COUNTIF(INDIRECT("H"&amp;(ROW()+12*(($AO247-1)*3+$AP247)-ROW())/12+5):INDIRECT("S"&amp;(ROW()+12*(($AO247-1)*3+$AP247)-ROW())/12+5),AR247)</f>
        <v>0</v>
      </c>
      <c r="AT247" s="306"/>
      <c r="AV247" s="304">
        <f ca="1">IF(AND(AR247&gt;0,AS247&gt;0),COUNTIF(AV$6:AV246,"&gt;0")+1,0)</f>
        <v>0</v>
      </c>
    </row>
    <row r="248" spans="41:48" x14ac:dyDescent="0.15">
      <c r="AO248" s="304">
        <v>7</v>
      </c>
      <c r="AP248" s="304">
        <v>3</v>
      </c>
      <c r="AQ248" s="304">
        <v>3</v>
      </c>
      <c r="AR248" s="306">
        <f ca="1">IF($AQ248=1,IF(INDIRECT(ADDRESS(($AO248-1)*3+$AP248+5,$AQ248+7))="",0,INDIRECT(ADDRESS(($AO248-1)*3+$AP248+5,$AQ248+7))),IF(INDIRECT(ADDRESS(($AO248-1)*3+$AP248+5,$AQ248+7))="",0,IF(COUNTIF(INDIRECT(ADDRESS(($AO248-1)*36+($AP248-1)*12+6,COLUMN())):INDIRECT(ADDRESS(($AO248-1)*36+($AP248-1)*12+$AQ248+4,COLUMN())),INDIRECT(ADDRESS(($AO248-1)*3+$AP248+5,$AQ248+7)))&gt;=1,0,INDIRECT(ADDRESS(($AO248-1)*3+$AP248+5,$AQ248+7)))))</f>
        <v>0</v>
      </c>
      <c r="AS248" s="304">
        <f ca="1">COUNTIF(INDIRECT("H"&amp;(ROW()+12*(($AO248-1)*3+$AP248)-ROW())/12+5):INDIRECT("S"&amp;(ROW()+12*(($AO248-1)*3+$AP248)-ROW())/12+5),AR248)</f>
        <v>0</v>
      </c>
      <c r="AT248" s="306"/>
      <c r="AV248" s="304">
        <f ca="1">IF(AND(AR248&gt;0,AS248&gt;0),COUNTIF(AV$6:AV247,"&gt;0")+1,0)</f>
        <v>0</v>
      </c>
    </row>
    <row r="249" spans="41:48" x14ac:dyDescent="0.15">
      <c r="AO249" s="304">
        <v>7</v>
      </c>
      <c r="AP249" s="304">
        <v>3</v>
      </c>
      <c r="AQ249" s="304">
        <v>4</v>
      </c>
      <c r="AR249" s="306">
        <f ca="1">IF($AQ249=1,IF(INDIRECT(ADDRESS(($AO249-1)*3+$AP249+5,$AQ249+7))="",0,INDIRECT(ADDRESS(($AO249-1)*3+$AP249+5,$AQ249+7))),IF(INDIRECT(ADDRESS(($AO249-1)*3+$AP249+5,$AQ249+7))="",0,IF(COUNTIF(INDIRECT(ADDRESS(($AO249-1)*36+($AP249-1)*12+6,COLUMN())):INDIRECT(ADDRESS(($AO249-1)*36+($AP249-1)*12+$AQ249+4,COLUMN())),INDIRECT(ADDRESS(($AO249-1)*3+$AP249+5,$AQ249+7)))&gt;=1,0,INDIRECT(ADDRESS(($AO249-1)*3+$AP249+5,$AQ249+7)))))</f>
        <v>0</v>
      </c>
      <c r="AS249" s="304">
        <f ca="1">COUNTIF(INDIRECT("H"&amp;(ROW()+12*(($AO249-1)*3+$AP249)-ROW())/12+5):INDIRECT("S"&amp;(ROW()+12*(($AO249-1)*3+$AP249)-ROW())/12+5),AR249)</f>
        <v>0</v>
      </c>
      <c r="AT249" s="306"/>
      <c r="AV249" s="304">
        <f ca="1">IF(AND(AR249&gt;0,AS249&gt;0),COUNTIF(AV$6:AV248,"&gt;0")+1,0)</f>
        <v>0</v>
      </c>
    </row>
    <row r="250" spans="41:48" x14ac:dyDescent="0.15">
      <c r="AO250" s="304">
        <v>7</v>
      </c>
      <c r="AP250" s="304">
        <v>3</v>
      </c>
      <c r="AQ250" s="304">
        <v>5</v>
      </c>
      <c r="AR250" s="306">
        <f ca="1">IF($AQ250=1,IF(INDIRECT(ADDRESS(($AO250-1)*3+$AP250+5,$AQ250+7))="",0,INDIRECT(ADDRESS(($AO250-1)*3+$AP250+5,$AQ250+7))),IF(INDIRECT(ADDRESS(($AO250-1)*3+$AP250+5,$AQ250+7))="",0,IF(COUNTIF(INDIRECT(ADDRESS(($AO250-1)*36+($AP250-1)*12+6,COLUMN())):INDIRECT(ADDRESS(($AO250-1)*36+($AP250-1)*12+$AQ250+4,COLUMN())),INDIRECT(ADDRESS(($AO250-1)*3+$AP250+5,$AQ250+7)))&gt;=1,0,INDIRECT(ADDRESS(($AO250-1)*3+$AP250+5,$AQ250+7)))))</f>
        <v>0</v>
      </c>
      <c r="AS250" s="304">
        <f ca="1">COUNTIF(INDIRECT("H"&amp;(ROW()+12*(($AO250-1)*3+$AP250)-ROW())/12+5):INDIRECT("S"&amp;(ROW()+12*(($AO250-1)*3+$AP250)-ROW())/12+5),AR250)</f>
        <v>0</v>
      </c>
      <c r="AT250" s="306"/>
      <c r="AV250" s="304">
        <f ca="1">IF(AND(AR250&gt;0,AS250&gt;0),COUNTIF(AV$6:AV249,"&gt;0")+1,0)</f>
        <v>0</v>
      </c>
    </row>
    <row r="251" spans="41:48" x14ac:dyDescent="0.15">
      <c r="AO251" s="304">
        <v>7</v>
      </c>
      <c r="AP251" s="304">
        <v>3</v>
      </c>
      <c r="AQ251" s="304">
        <v>6</v>
      </c>
      <c r="AR251" s="306">
        <f ca="1">IF($AQ251=1,IF(INDIRECT(ADDRESS(($AO251-1)*3+$AP251+5,$AQ251+7))="",0,INDIRECT(ADDRESS(($AO251-1)*3+$AP251+5,$AQ251+7))),IF(INDIRECT(ADDRESS(($AO251-1)*3+$AP251+5,$AQ251+7))="",0,IF(COUNTIF(INDIRECT(ADDRESS(($AO251-1)*36+($AP251-1)*12+6,COLUMN())):INDIRECT(ADDRESS(($AO251-1)*36+($AP251-1)*12+$AQ251+4,COLUMN())),INDIRECT(ADDRESS(($AO251-1)*3+$AP251+5,$AQ251+7)))&gt;=1,0,INDIRECT(ADDRESS(($AO251-1)*3+$AP251+5,$AQ251+7)))))</f>
        <v>0</v>
      </c>
      <c r="AS251" s="304">
        <f ca="1">COUNTIF(INDIRECT("H"&amp;(ROW()+12*(($AO251-1)*3+$AP251)-ROW())/12+5):INDIRECT("S"&amp;(ROW()+12*(($AO251-1)*3+$AP251)-ROW())/12+5),AR251)</f>
        <v>0</v>
      </c>
      <c r="AT251" s="306"/>
      <c r="AV251" s="304">
        <f ca="1">IF(AND(AR251&gt;0,AS251&gt;0),COUNTIF(AV$6:AV250,"&gt;0")+1,0)</f>
        <v>0</v>
      </c>
    </row>
    <row r="252" spans="41:48" x14ac:dyDescent="0.15">
      <c r="AO252" s="304">
        <v>7</v>
      </c>
      <c r="AP252" s="304">
        <v>3</v>
      </c>
      <c r="AQ252" s="304">
        <v>7</v>
      </c>
      <c r="AR252" s="306">
        <f ca="1">IF($AQ252=1,IF(INDIRECT(ADDRESS(($AO252-1)*3+$AP252+5,$AQ252+7))="",0,INDIRECT(ADDRESS(($AO252-1)*3+$AP252+5,$AQ252+7))),IF(INDIRECT(ADDRESS(($AO252-1)*3+$AP252+5,$AQ252+7))="",0,IF(COUNTIF(INDIRECT(ADDRESS(($AO252-1)*36+($AP252-1)*12+6,COLUMN())):INDIRECT(ADDRESS(($AO252-1)*36+($AP252-1)*12+$AQ252+4,COLUMN())),INDIRECT(ADDRESS(($AO252-1)*3+$AP252+5,$AQ252+7)))&gt;=1,0,INDIRECT(ADDRESS(($AO252-1)*3+$AP252+5,$AQ252+7)))))</f>
        <v>0</v>
      </c>
      <c r="AS252" s="304">
        <f ca="1">COUNTIF(INDIRECT("H"&amp;(ROW()+12*(($AO252-1)*3+$AP252)-ROW())/12+5):INDIRECT("S"&amp;(ROW()+12*(($AO252-1)*3+$AP252)-ROW())/12+5),AR252)</f>
        <v>0</v>
      </c>
      <c r="AT252" s="306"/>
      <c r="AV252" s="304">
        <f ca="1">IF(AND(AR252&gt;0,AS252&gt;0),COUNTIF(AV$6:AV251,"&gt;0")+1,0)</f>
        <v>0</v>
      </c>
    </row>
    <row r="253" spans="41:48" x14ac:dyDescent="0.15">
      <c r="AO253" s="304">
        <v>7</v>
      </c>
      <c r="AP253" s="304">
        <v>3</v>
      </c>
      <c r="AQ253" s="304">
        <v>8</v>
      </c>
      <c r="AR253" s="306">
        <f ca="1">IF($AQ253=1,IF(INDIRECT(ADDRESS(($AO253-1)*3+$AP253+5,$AQ253+7))="",0,INDIRECT(ADDRESS(($AO253-1)*3+$AP253+5,$AQ253+7))),IF(INDIRECT(ADDRESS(($AO253-1)*3+$AP253+5,$AQ253+7))="",0,IF(COUNTIF(INDIRECT(ADDRESS(($AO253-1)*36+($AP253-1)*12+6,COLUMN())):INDIRECT(ADDRESS(($AO253-1)*36+($AP253-1)*12+$AQ253+4,COLUMN())),INDIRECT(ADDRESS(($AO253-1)*3+$AP253+5,$AQ253+7)))&gt;=1,0,INDIRECT(ADDRESS(($AO253-1)*3+$AP253+5,$AQ253+7)))))</f>
        <v>0</v>
      </c>
      <c r="AS253" s="304">
        <f ca="1">COUNTIF(INDIRECT("H"&amp;(ROW()+12*(($AO253-1)*3+$AP253)-ROW())/12+5):INDIRECT("S"&amp;(ROW()+12*(($AO253-1)*3+$AP253)-ROW())/12+5),AR253)</f>
        <v>0</v>
      </c>
      <c r="AT253" s="306"/>
      <c r="AV253" s="304">
        <f ca="1">IF(AND(AR253&gt;0,AS253&gt;0),COUNTIF(AV$6:AV252,"&gt;0")+1,0)</f>
        <v>0</v>
      </c>
    </row>
    <row r="254" spans="41:48" x14ac:dyDescent="0.15">
      <c r="AO254" s="304">
        <v>7</v>
      </c>
      <c r="AP254" s="304">
        <v>3</v>
      </c>
      <c r="AQ254" s="304">
        <v>9</v>
      </c>
      <c r="AR254" s="306">
        <f ca="1">IF($AQ254=1,IF(INDIRECT(ADDRESS(($AO254-1)*3+$AP254+5,$AQ254+7))="",0,INDIRECT(ADDRESS(($AO254-1)*3+$AP254+5,$AQ254+7))),IF(INDIRECT(ADDRESS(($AO254-1)*3+$AP254+5,$AQ254+7))="",0,IF(COUNTIF(INDIRECT(ADDRESS(($AO254-1)*36+($AP254-1)*12+6,COLUMN())):INDIRECT(ADDRESS(($AO254-1)*36+($AP254-1)*12+$AQ254+4,COLUMN())),INDIRECT(ADDRESS(($AO254-1)*3+$AP254+5,$AQ254+7)))&gt;=1,0,INDIRECT(ADDRESS(($AO254-1)*3+$AP254+5,$AQ254+7)))))</f>
        <v>0</v>
      </c>
      <c r="AS254" s="304">
        <f ca="1">COUNTIF(INDIRECT("H"&amp;(ROW()+12*(($AO254-1)*3+$AP254)-ROW())/12+5):INDIRECT("S"&amp;(ROW()+12*(($AO254-1)*3+$AP254)-ROW())/12+5),AR254)</f>
        <v>0</v>
      </c>
      <c r="AT254" s="306"/>
      <c r="AV254" s="304">
        <f ca="1">IF(AND(AR254&gt;0,AS254&gt;0),COUNTIF(AV$6:AV253,"&gt;0")+1,0)</f>
        <v>0</v>
      </c>
    </row>
    <row r="255" spans="41:48" x14ac:dyDescent="0.15">
      <c r="AO255" s="304">
        <v>7</v>
      </c>
      <c r="AP255" s="304">
        <v>3</v>
      </c>
      <c r="AQ255" s="304">
        <v>10</v>
      </c>
      <c r="AR255" s="306">
        <f ca="1">IF($AQ255=1,IF(INDIRECT(ADDRESS(($AO255-1)*3+$AP255+5,$AQ255+7))="",0,INDIRECT(ADDRESS(($AO255-1)*3+$AP255+5,$AQ255+7))),IF(INDIRECT(ADDRESS(($AO255-1)*3+$AP255+5,$AQ255+7))="",0,IF(COUNTIF(INDIRECT(ADDRESS(($AO255-1)*36+($AP255-1)*12+6,COLUMN())):INDIRECT(ADDRESS(($AO255-1)*36+($AP255-1)*12+$AQ255+4,COLUMN())),INDIRECT(ADDRESS(($AO255-1)*3+$AP255+5,$AQ255+7)))&gt;=1,0,INDIRECT(ADDRESS(($AO255-1)*3+$AP255+5,$AQ255+7)))))</f>
        <v>0</v>
      </c>
      <c r="AS255" s="304">
        <f ca="1">COUNTIF(INDIRECT("H"&amp;(ROW()+12*(($AO255-1)*3+$AP255)-ROW())/12+5):INDIRECT("S"&amp;(ROW()+12*(($AO255-1)*3+$AP255)-ROW())/12+5),AR255)</f>
        <v>0</v>
      </c>
      <c r="AT255" s="306"/>
      <c r="AV255" s="304">
        <f ca="1">IF(AND(AR255&gt;0,AS255&gt;0),COUNTIF(AV$6:AV254,"&gt;0")+1,0)</f>
        <v>0</v>
      </c>
    </row>
    <row r="256" spans="41:48" x14ac:dyDescent="0.15">
      <c r="AO256" s="304">
        <v>7</v>
      </c>
      <c r="AP256" s="304">
        <v>3</v>
      </c>
      <c r="AQ256" s="304">
        <v>11</v>
      </c>
      <c r="AR256" s="306">
        <f ca="1">IF($AQ256=1,IF(INDIRECT(ADDRESS(($AO256-1)*3+$AP256+5,$AQ256+7))="",0,INDIRECT(ADDRESS(($AO256-1)*3+$AP256+5,$AQ256+7))),IF(INDIRECT(ADDRESS(($AO256-1)*3+$AP256+5,$AQ256+7))="",0,IF(COUNTIF(INDIRECT(ADDRESS(($AO256-1)*36+($AP256-1)*12+6,COLUMN())):INDIRECT(ADDRESS(($AO256-1)*36+($AP256-1)*12+$AQ256+4,COLUMN())),INDIRECT(ADDRESS(($AO256-1)*3+$AP256+5,$AQ256+7)))&gt;=1,0,INDIRECT(ADDRESS(($AO256-1)*3+$AP256+5,$AQ256+7)))))</f>
        <v>0</v>
      </c>
      <c r="AS256" s="304">
        <f ca="1">COUNTIF(INDIRECT("H"&amp;(ROW()+12*(($AO256-1)*3+$AP256)-ROW())/12+5):INDIRECT("S"&amp;(ROW()+12*(($AO256-1)*3+$AP256)-ROW())/12+5),AR256)</f>
        <v>0</v>
      </c>
      <c r="AT256" s="306"/>
      <c r="AV256" s="304">
        <f ca="1">IF(AND(AR256&gt;0,AS256&gt;0),COUNTIF(AV$6:AV255,"&gt;0")+1,0)</f>
        <v>0</v>
      </c>
    </row>
    <row r="257" spans="41:48" x14ac:dyDescent="0.15">
      <c r="AO257" s="304">
        <v>7</v>
      </c>
      <c r="AP257" s="304">
        <v>3</v>
      </c>
      <c r="AQ257" s="304">
        <v>12</v>
      </c>
      <c r="AR257" s="306">
        <f ca="1">IF($AQ257=1,IF(INDIRECT(ADDRESS(($AO257-1)*3+$AP257+5,$AQ257+7))="",0,INDIRECT(ADDRESS(($AO257-1)*3+$AP257+5,$AQ257+7))),IF(INDIRECT(ADDRESS(($AO257-1)*3+$AP257+5,$AQ257+7))="",0,IF(COUNTIF(INDIRECT(ADDRESS(($AO257-1)*36+($AP257-1)*12+6,COLUMN())):INDIRECT(ADDRESS(($AO257-1)*36+($AP257-1)*12+$AQ257+4,COLUMN())),INDIRECT(ADDRESS(($AO257-1)*3+$AP257+5,$AQ257+7)))&gt;=1,0,INDIRECT(ADDRESS(($AO257-1)*3+$AP257+5,$AQ257+7)))))</f>
        <v>0</v>
      </c>
      <c r="AS257" s="304">
        <f ca="1">COUNTIF(INDIRECT("H"&amp;(ROW()+12*(($AO257-1)*3+$AP257)-ROW())/12+5):INDIRECT("S"&amp;(ROW()+12*(($AO257-1)*3+$AP257)-ROW())/12+5),AR257)</f>
        <v>0</v>
      </c>
      <c r="AT257" s="306"/>
      <c r="AV257" s="304">
        <f ca="1">IF(AND(AR257&gt;0,AS257&gt;0),COUNTIF(AV$6:AV256,"&gt;0")+1,0)</f>
        <v>0</v>
      </c>
    </row>
    <row r="258" spans="41:48" x14ac:dyDescent="0.15">
      <c r="AO258" s="304">
        <v>8</v>
      </c>
      <c r="AP258" s="304">
        <v>1</v>
      </c>
      <c r="AQ258" s="304">
        <v>1</v>
      </c>
      <c r="AR258" s="306">
        <f ca="1">IF($AQ258=1,IF(INDIRECT(ADDRESS(($AO258-1)*3+$AP258+5,$AQ258+7))="",0,INDIRECT(ADDRESS(($AO258-1)*3+$AP258+5,$AQ258+7))),IF(INDIRECT(ADDRESS(($AO258-1)*3+$AP258+5,$AQ258+7))="",0,IF(COUNTIF(INDIRECT(ADDRESS(($AO258-1)*36+($AP258-1)*12+6,COLUMN())):INDIRECT(ADDRESS(($AO258-1)*36+($AP258-1)*12+$AQ258+4,COLUMN())),INDIRECT(ADDRESS(($AO258-1)*3+$AP258+5,$AQ258+7)))&gt;=1,0,INDIRECT(ADDRESS(($AO258-1)*3+$AP258+5,$AQ258+7)))))</f>
        <v>0</v>
      </c>
      <c r="AS258" s="304">
        <f ca="1">COUNTIF(INDIRECT("H"&amp;(ROW()+12*(($AO258-1)*3+$AP258)-ROW())/12+5):INDIRECT("S"&amp;(ROW()+12*(($AO258-1)*3+$AP258)-ROW())/12+5),AR258)</f>
        <v>0</v>
      </c>
      <c r="AT258" s="306"/>
      <c r="AV258" s="304">
        <f ca="1">IF(AND(AR258&gt;0,AS258&gt;0),COUNTIF(AV$6:AV257,"&gt;0")+1,0)</f>
        <v>0</v>
      </c>
    </row>
    <row r="259" spans="41:48" x14ac:dyDescent="0.15">
      <c r="AO259" s="304">
        <v>8</v>
      </c>
      <c r="AP259" s="304">
        <v>1</v>
      </c>
      <c r="AQ259" s="304">
        <v>2</v>
      </c>
      <c r="AR259" s="306">
        <f ca="1">IF($AQ259=1,IF(INDIRECT(ADDRESS(($AO259-1)*3+$AP259+5,$AQ259+7))="",0,INDIRECT(ADDRESS(($AO259-1)*3+$AP259+5,$AQ259+7))),IF(INDIRECT(ADDRESS(($AO259-1)*3+$AP259+5,$AQ259+7))="",0,IF(COUNTIF(INDIRECT(ADDRESS(($AO259-1)*36+($AP259-1)*12+6,COLUMN())):INDIRECT(ADDRESS(($AO259-1)*36+($AP259-1)*12+$AQ259+4,COLUMN())),INDIRECT(ADDRESS(($AO259-1)*3+$AP259+5,$AQ259+7)))&gt;=1,0,INDIRECT(ADDRESS(($AO259-1)*3+$AP259+5,$AQ259+7)))))</f>
        <v>0</v>
      </c>
      <c r="AS259" s="304">
        <f ca="1">COUNTIF(INDIRECT("H"&amp;(ROW()+12*(($AO259-1)*3+$AP259)-ROW())/12+5):INDIRECT("S"&amp;(ROW()+12*(($AO259-1)*3+$AP259)-ROW())/12+5),AR259)</f>
        <v>0</v>
      </c>
      <c r="AT259" s="306"/>
      <c r="AV259" s="304">
        <f ca="1">IF(AND(AR259&gt;0,AS259&gt;0),COUNTIF(AV$6:AV258,"&gt;0")+1,0)</f>
        <v>0</v>
      </c>
    </row>
    <row r="260" spans="41:48" x14ac:dyDescent="0.15">
      <c r="AO260" s="304">
        <v>8</v>
      </c>
      <c r="AP260" s="304">
        <v>1</v>
      </c>
      <c r="AQ260" s="304">
        <v>3</v>
      </c>
      <c r="AR260" s="306">
        <f ca="1">IF($AQ260=1,IF(INDIRECT(ADDRESS(($AO260-1)*3+$AP260+5,$AQ260+7))="",0,INDIRECT(ADDRESS(($AO260-1)*3+$AP260+5,$AQ260+7))),IF(INDIRECT(ADDRESS(($AO260-1)*3+$AP260+5,$AQ260+7))="",0,IF(COUNTIF(INDIRECT(ADDRESS(($AO260-1)*36+($AP260-1)*12+6,COLUMN())):INDIRECT(ADDRESS(($AO260-1)*36+($AP260-1)*12+$AQ260+4,COLUMN())),INDIRECT(ADDRESS(($AO260-1)*3+$AP260+5,$AQ260+7)))&gt;=1,0,INDIRECT(ADDRESS(($AO260-1)*3+$AP260+5,$AQ260+7)))))</f>
        <v>0</v>
      </c>
      <c r="AS260" s="304">
        <f ca="1">COUNTIF(INDIRECT("H"&amp;(ROW()+12*(($AO260-1)*3+$AP260)-ROW())/12+5):INDIRECT("S"&amp;(ROW()+12*(($AO260-1)*3+$AP260)-ROW())/12+5),AR260)</f>
        <v>0</v>
      </c>
      <c r="AT260" s="306"/>
      <c r="AV260" s="304">
        <f ca="1">IF(AND(AR260&gt;0,AS260&gt;0),COUNTIF(AV$6:AV259,"&gt;0")+1,0)</f>
        <v>0</v>
      </c>
    </row>
    <row r="261" spans="41:48" x14ac:dyDescent="0.15">
      <c r="AO261" s="304">
        <v>8</v>
      </c>
      <c r="AP261" s="304">
        <v>1</v>
      </c>
      <c r="AQ261" s="304">
        <v>4</v>
      </c>
      <c r="AR261" s="306">
        <f ca="1">IF($AQ261=1,IF(INDIRECT(ADDRESS(($AO261-1)*3+$AP261+5,$AQ261+7))="",0,INDIRECT(ADDRESS(($AO261-1)*3+$AP261+5,$AQ261+7))),IF(INDIRECT(ADDRESS(($AO261-1)*3+$AP261+5,$AQ261+7))="",0,IF(COUNTIF(INDIRECT(ADDRESS(($AO261-1)*36+($AP261-1)*12+6,COLUMN())):INDIRECT(ADDRESS(($AO261-1)*36+($AP261-1)*12+$AQ261+4,COLUMN())),INDIRECT(ADDRESS(($AO261-1)*3+$AP261+5,$AQ261+7)))&gt;=1,0,INDIRECT(ADDRESS(($AO261-1)*3+$AP261+5,$AQ261+7)))))</f>
        <v>0</v>
      </c>
      <c r="AS261" s="304">
        <f ca="1">COUNTIF(INDIRECT("H"&amp;(ROW()+12*(($AO261-1)*3+$AP261)-ROW())/12+5):INDIRECT("S"&amp;(ROW()+12*(($AO261-1)*3+$AP261)-ROW())/12+5),AR261)</f>
        <v>0</v>
      </c>
      <c r="AT261" s="306"/>
      <c r="AV261" s="304">
        <f ca="1">IF(AND(AR261&gt;0,AS261&gt;0),COUNTIF(AV$6:AV260,"&gt;0")+1,0)</f>
        <v>0</v>
      </c>
    </row>
    <row r="262" spans="41:48" x14ac:dyDescent="0.15">
      <c r="AO262" s="304">
        <v>8</v>
      </c>
      <c r="AP262" s="304">
        <v>1</v>
      </c>
      <c r="AQ262" s="304">
        <v>5</v>
      </c>
      <c r="AR262" s="306">
        <f ca="1">IF($AQ262=1,IF(INDIRECT(ADDRESS(($AO262-1)*3+$AP262+5,$AQ262+7))="",0,INDIRECT(ADDRESS(($AO262-1)*3+$AP262+5,$AQ262+7))),IF(INDIRECT(ADDRESS(($AO262-1)*3+$AP262+5,$AQ262+7))="",0,IF(COUNTIF(INDIRECT(ADDRESS(($AO262-1)*36+($AP262-1)*12+6,COLUMN())):INDIRECT(ADDRESS(($AO262-1)*36+($AP262-1)*12+$AQ262+4,COLUMN())),INDIRECT(ADDRESS(($AO262-1)*3+$AP262+5,$AQ262+7)))&gt;=1,0,INDIRECT(ADDRESS(($AO262-1)*3+$AP262+5,$AQ262+7)))))</f>
        <v>0</v>
      </c>
      <c r="AS262" s="304">
        <f ca="1">COUNTIF(INDIRECT("H"&amp;(ROW()+12*(($AO262-1)*3+$AP262)-ROW())/12+5):INDIRECT("S"&amp;(ROW()+12*(($AO262-1)*3+$AP262)-ROW())/12+5),AR262)</f>
        <v>0</v>
      </c>
      <c r="AT262" s="306"/>
      <c r="AV262" s="304">
        <f ca="1">IF(AND(AR262&gt;0,AS262&gt;0),COUNTIF(AV$6:AV261,"&gt;0")+1,0)</f>
        <v>0</v>
      </c>
    </row>
    <row r="263" spans="41:48" x14ac:dyDescent="0.15">
      <c r="AO263" s="304">
        <v>8</v>
      </c>
      <c r="AP263" s="304">
        <v>1</v>
      </c>
      <c r="AQ263" s="304">
        <v>6</v>
      </c>
      <c r="AR263" s="306">
        <f ca="1">IF($AQ263=1,IF(INDIRECT(ADDRESS(($AO263-1)*3+$AP263+5,$AQ263+7))="",0,INDIRECT(ADDRESS(($AO263-1)*3+$AP263+5,$AQ263+7))),IF(INDIRECT(ADDRESS(($AO263-1)*3+$AP263+5,$AQ263+7))="",0,IF(COUNTIF(INDIRECT(ADDRESS(($AO263-1)*36+($AP263-1)*12+6,COLUMN())):INDIRECT(ADDRESS(($AO263-1)*36+($AP263-1)*12+$AQ263+4,COLUMN())),INDIRECT(ADDRESS(($AO263-1)*3+$AP263+5,$AQ263+7)))&gt;=1,0,INDIRECT(ADDRESS(($AO263-1)*3+$AP263+5,$AQ263+7)))))</f>
        <v>0</v>
      </c>
      <c r="AS263" s="304">
        <f ca="1">COUNTIF(INDIRECT("H"&amp;(ROW()+12*(($AO263-1)*3+$AP263)-ROW())/12+5):INDIRECT("S"&amp;(ROW()+12*(($AO263-1)*3+$AP263)-ROW())/12+5),AR263)</f>
        <v>0</v>
      </c>
      <c r="AT263" s="306"/>
      <c r="AV263" s="304">
        <f ca="1">IF(AND(AR263&gt;0,AS263&gt;0),COUNTIF(AV$6:AV262,"&gt;0")+1,0)</f>
        <v>0</v>
      </c>
    </row>
    <row r="264" spans="41:48" x14ac:dyDescent="0.15">
      <c r="AO264" s="304">
        <v>8</v>
      </c>
      <c r="AP264" s="304">
        <v>1</v>
      </c>
      <c r="AQ264" s="304">
        <v>7</v>
      </c>
      <c r="AR264" s="306">
        <f ca="1">IF($AQ264=1,IF(INDIRECT(ADDRESS(($AO264-1)*3+$AP264+5,$AQ264+7))="",0,INDIRECT(ADDRESS(($AO264-1)*3+$AP264+5,$AQ264+7))),IF(INDIRECT(ADDRESS(($AO264-1)*3+$AP264+5,$AQ264+7))="",0,IF(COUNTIF(INDIRECT(ADDRESS(($AO264-1)*36+($AP264-1)*12+6,COLUMN())):INDIRECT(ADDRESS(($AO264-1)*36+($AP264-1)*12+$AQ264+4,COLUMN())),INDIRECT(ADDRESS(($AO264-1)*3+$AP264+5,$AQ264+7)))&gt;=1,0,INDIRECT(ADDRESS(($AO264-1)*3+$AP264+5,$AQ264+7)))))</f>
        <v>0</v>
      </c>
      <c r="AS264" s="304">
        <f ca="1">COUNTIF(INDIRECT("H"&amp;(ROW()+12*(($AO264-1)*3+$AP264)-ROW())/12+5):INDIRECT("S"&amp;(ROW()+12*(($AO264-1)*3+$AP264)-ROW())/12+5),AR264)</f>
        <v>0</v>
      </c>
      <c r="AT264" s="306"/>
      <c r="AV264" s="304">
        <f ca="1">IF(AND(AR264&gt;0,AS264&gt;0),COUNTIF(AV$6:AV263,"&gt;0")+1,0)</f>
        <v>0</v>
      </c>
    </row>
    <row r="265" spans="41:48" x14ac:dyDescent="0.15">
      <c r="AO265" s="304">
        <v>8</v>
      </c>
      <c r="AP265" s="304">
        <v>1</v>
      </c>
      <c r="AQ265" s="304">
        <v>8</v>
      </c>
      <c r="AR265" s="306">
        <f ca="1">IF($AQ265=1,IF(INDIRECT(ADDRESS(($AO265-1)*3+$AP265+5,$AQ265+7))="",0,INDIRECT(ADDRESS(($AO265-1)*3+$AP265+5,$AQ265+7))),IF(INDIRECT(ADDRESS(($AO265-1)*3+$AP265+5,$AQ265+7))="",0,IF(COUNTIF(INDIRECT(ADDRESS(($AO265-1)*36+($AP265-1)*12+6,COLUMN())):INDIRECT(ADDRESS(($AO265-1)*36+($AP265-1)*12+$AQ265+4,COLUMN())),INDIRECT(ADDRESS(($AO265-1)*3+$AP265+5,$AQ265+7)))&gt;=1,0,INDIRECT(ADDRESS(($AO265-1)*3+$AP265+5,$AQ265+7)))))</f>
        <v>0</v>
      </c>
      <c r="AS265" s="304">
        <f ca="1">COUNTIF(INDIRECT("H"&amp;(ROW()+12*(($AO265-1)*3+$AP265)-ROW())/12+5):INDIRECT("S"&amp;(ROW()+12*(($AO265-1)*3+$AP265)-ROW())/12+5),AR265)</f>
        <v>0</v>
      </c>
      <c r="AT265" s="306"/>
      <c r="AV265" s="304">
        <f ca="1">IF(AND(AR265&gt;0,AS265&gt;0),COUNTIF(AV$6:AV264,"&gt;0")+1,0)</f>
        <v>0</v>
      </c>
    </row>
    <row r="266" spans="41:48" x14ac:dyDescent="0.15">
      <c r="AO266" s="304">
        <v>8</v>
      </c>
      <c r="AP266" s="304">
        <v>1</v>
      </c>
      <c r="AQ266" s="304">
        <v>9</v>
      </c>
      <c r="AR266" s="306">
        <f ca="1">IF($AQ266=1,IF(INDIRECT(ADDRESS(($AO266-1)*3+$AP266+5,$AQ266+7))="",0,INDIRECT(ADDRESS(($AO266-1)*3+$AP266+5,$AQ266+7))),IF(INDIRECT(ADDRESS(($AO266-1)*3+$AP266+5,$AQ266+7))="",0,IF(COUNTIF(INDIRECT(ADDRESS(($AO266-1)*36+($AP266-1)*12+6,COLUMN())):INDIRECT(ADDRESS(($AO266-1)*36+($AP266-1)*12+$AQ266+4,COLUMN())),INDIRECT(ADDRESS(($AO266-1)*3+$AP266+5,$AQ266+7)))&gt;=1,0,INDIRECT(ADDRESS(($AO266-1)*3+$AP266+5,$AQ266+7)))))</f>
        <v>0</v>
      </c>
      <c r="AS266" s="304">
        <f ca="1">COUNTIF(INDIRECT("H"&amp;(ROW()+12*(($AO266-1)*3+$AP266)-ROW())/12+5):INDIRECT("S"&amp;(ROW()+12*(($AO266-1)*3+$AP266)-ROW())/12+5),AR266)</f>
        <v>0</v>
      </c>
      <c r="AT266" s="306"/>
      <c r="AV266" s="304">
        <f ca="1">IF(AND(AR266&gt;0,AS266&gt;0),COUNTIF(AV$6:AV265,"&gt;0")+1,0)</f>
        <v>0</v>
      </c>
    </row>
    <row r="267" spans="41:48" x14ac:dyDescent="0.15">
      <c r="AO267" s="304">
        <v>8</v>
      </c>
      <c r="AP267" s="304">
        <v>1</v>
      </c>
      <c r="AQ267" s="304">
        <v>10</v>
      </c>
      <c r="AR267" s="306">
        <f ca="1">IF($AQ267=1,IF(INDIRECT(ADDRESS(($AO267-1)*3+$AP267+5,$AQ267+7))="",0,INDIRECT(ADDRESS(($AO267-1)*3+$AP267+5,$AQ267+7))),IF(INDIRECT(ADDRESS(($AO267-1)*3+$AP267+5,$AQ267+7))="",0,IF(COUNTIF(INDIRECT(ADDRESS(($AO267-1)*36+($AP267-1)*12+6,COLUMN())):INDIRECT(ADDRESS(($AO267-1)*36+($AP267-1)*12+$AQ267+4,COLUMN())),INDIRECT(ADDRESS(($AO267-1)*3+$AP267+5,$AQ267+7)))&gt;=1,0,INDIRECT(ADDRESS(($AO267-1)*3+$AP267+5,$AQ267+7)))))</f>
        <v>0</v>
      </c>
      <c r="AS267" s="304">
        <f ca="1">COUNTIF(INDIRECT("H"&amp;(ROW()+12*(($AO267-1)*3+$AP267)-ROW())/12+5):INDIRECT("S"&amp;(ROW()+12*(($AO267-1)*3+$AP267)-ROW())/12+5),AR267)</f>
        <v>0</v>
      </c>
      <c r="AT267" s="306"/>
      <c r="AV267" s="304">
        <f ca="1">IF(AND(AR267&gt;0,AS267&gt;0),COUNTIF(AV$6:AV266,"&gt;0")+1,0)</f>
        <v>0</v>
      </c>
    </row>
    <row r="268" spans="41:48" x14ac:dyDescent="0.15">
      <c r="AO268" s="304">
        <v>8</v>
      </c>
      <c r="AP268" s="304">
        <v>1</v>
      </c>
      <c r="AQ268" s="304">
        <v>11</v>
      </c>
      <c r="AR268" s="306">
        <f ca="1">IF($AQ268=1,IF(INDIRECT(ADDRESS(($AO268-1)*3+$AP268+5,$AQ268+7))="",0,INDIRECT(ADDRESS(($AO268-1)*3+$AP268+5,$AQ268+7))),IF(INDIRECT(ADDRESS(($AO268-1)*3+$AP268+5,$AQ268+7))="",0,IF(COUNTIF(INDIRECT(ADDRESS(($AO268-1)*36+($AP268-1)*12+6,COLUMN())):INDIRECT(ADDRESS(($AO268-1)*36+($AP268-1)*12+$AQ268+4,COLUMN())),INDIRECT(ADDRESS(($AO268-1)*3+$AP268+5,$AQ268+7)))&gt;=1,0,INDIRECT(ADDRESS(($AO268-1)*3+$AP268+5,$AQ268+7)))))</f>
        <v>0</v>
      </c>
      <c r="AS268" s="304">
        <f ca="1">COUNTIF(INDIRECT("H"&amp;(ROW()+12*(($AO268-1)*3+$AP268)-ROW())/12+5):INDIRECT("S"&amp;(ROW()+12*(($AO268-1)*3+$AP268)-ROW())/12+5),AR268)</f>
        <v>0</v>
      </c>
      <c r="AT268" s="306"/>
      <c r="AV268" s="304">
        <f ca="1">IF(AND(AR268&gt;0,AS268&gt;0),COUNTIF(AV$6:AV267,"&gt;0")+1,0)</f>
        <v>0</v>
      </c>
    </row>
    <row r="269" spans="41:48" x14ac:dyDescent="0.15">
      <c r="AO269" s="304">
        <v>8</v>
      </c>
      <c r="AP269" s="304">
        <v>1</v>
      </c>
      <c r="AQ269" s="304">
        <v>12</v>
      </c>
      <c r="AR269" s="306">
        <f ca="1">IF($AQ269=1,IF(INDIRECT(ADDRESS(($AO269-1)*3+$AP269+5,$AQ269+7))="",0,INDIRECT(ADDRESS(($AO269-1)*3+$AP269+5,$AQ269+7))),IF(INDIRECT(ADDRESS(($AO269-1)*3+$AP269+5,$AQ269+7))="",0,IF(COUNTIF(INDIRECT(ADDRESS(($AO269-1)*36+($AP269-1)*12+6,COLUMN())):INDIRECT(ADDRESS(($AO269-1)*36+($AP269-1)*12+$AQ269+4,COLUMN())),INDIRECT(ADDRESS(($AO269-1)*3+$AP269+5,$AQ269+7)))&gt;=1,0,INDIRECT(ADDRESS(($AO269-1)*3+$AP269+5,$AQ269+7)))))</f>
        <v>0</v>
      </c>
      <c r="AS269" s="304">
        <f ca="1">COUNTIF(INDIRECT("H"&amp;(ROW()+12*(($AO269-1)*3+$AP269)-ROW())/12+5):INDIRECT("S"&amp;(ROW()+12*(($AO269-1)*3+$AP269)-ROW())/12+5),AR269)</f>
        <v>0</v>
      </c>
      <c r="AT269" s="306"/>
      <c r="AV269" s="304">
        <f ca="1">IF(AND(AR269&gt;0,AS269&gt;0),COUNTIF(AV$6:AV268,"&gt;0")+1,0)</f>
        <v>0</v>
      </c>
    </row>
    <row r="270" spans="41:48" x14ac:dyDescent="0.15">
      <c r="AO270" s="304">
        <v>8</v>
      </c>
      <c r="AP270" s="304">
        <v>2</v>
      </c>
      <c r="AQ270" s="304">
        <v>1</v>
      </c>
      <c r="AR270" s="306">
        <f ca="1">IF($AQ270=1,IF(INDIRECT(ADDRESS(($AO270-1)*3+$AP270+5,$AQ270+7))="",0,INDIRECT(ADDRESS(($AO270-1)*3+$AP270+5,$AQ270+7))),IF(INDIRECT(ADDRESS(($AO270-1)*3+$AP270+5,$AQ270+7))="",0,IF(COUNTIF(INDIRECT(ADDRESS(($AO270-1)*36+($AP270-1)*12+6,COLUMN())):INDIRECT(ADDRESS(($AO270-1)*36+($AP270-1)*12+$AQ270+4,COLUMN())),INDIRECT(ADDRESS(($AO270-1)*3+$AP270+5,$AQ270+7)))&gt;=1,0,INDIRECT(ADDRESS(($AO270-1)*3+$AP270+5,$AQ270+7)))))</f>
        <v>0</v>
      </c>
      <c r="AS270" s="304">
        <f ca="1">COUNTIF(INDIRECT("H"&amp;(ROW()+12*(($AO270-1)*3+$AP270)-ROW())/12+5):INDIRECT("S"&amp;(ROW()+12*(($AO270-1)*3+$AP270)-ROW())/12+5),AR270)</f>
        <v>0</v>
      </c>
      <c r="AT270" s="306"/>
      <c r="AV270" s="304">
        <f ca="1">IF(AND(AR270&gt;0,AS270&gt;0),COUNTIF(AV$6:AV269,"&gt;0")+1,0)</f>
        <v>0</v>
      </c>
    </row>
    <row r="271" spans="41:48" x14ac:dyDescent="0.15">
      <c r="AO271" s="304">
        <v>8</v>
      </c>
      <c r="AP271" s="304">
        <v>2</v>
      </c>
      <c r="AQ271" s="304">
        <v>2</v>
      </c>
      <c r="AR271" s="306">
        <f ca="1">IF($AQ271=1,IF(INDIRECT(ADDRESS(($AO271-1)*3+$AP271+5,$AQ271+7))="",0,INDIRECT(ADDRESS(($AO271-1)*3+$AP271+5,$AQ271+7))),IF(INDIRECT(ADDRESS(($AO271-1)*3+$AP271+5,$AQ271+7))="",0,IF(COUNTIF(INDIRECT(ADDRESS(($AO271-1)*36+($AP271-1)*12+6,COLUMN())):INDIRECT(ADDRESS(($AO271-1)*36+($AP271-1)*12+$AQ271+4,COLUMN())),INDIRECT(ADDRESS(($AO271-1)*3+$AP271+5,$AQ271+7)))&gt;=1,0,INDIRECT(ADDRESS(($AO271-1)*3+$AP271+5,$AQ271+7)))))</f>
        <v>0</v>
      </c>
      <c r="AS271" s="304">
        <f ca="1">COUNTIF(INDIRECT("H"&amp;(ROW()+12*(($AO271-1)*3+$AP271)-ROW())/12+5):INDIRECT("S"&amp;(ROW()+12*(($AO271-1)*3+$AP271)-ROW())/12+5),AR271)</f>
        <v>0</v>
      </c>
      <c r="AT271" s="306"/>
      <c r="AV271" s="304">
        <f ca="1">IF(AND(AR271&gt;0,AS271&gt;0),COUNTIF(AV$6:AV270,"&gt;0")+1,0)</f>
        <v>0</v>
      </c>
    </row>
    <row r="272" spans="41:48" x14ac:dyDescent="0.15">
      <c r="AO272" s="304">
        <v>8</v>
      </c>
      <c r="AP272" s="304">
        <v>2</v>
      </c>
      <c r="AQ272" s="304">
        <v>3</v>
      </c>
      <c r="AR272" s="306">
        <f ca="1">IF($AQ272=1,IF(INDIRECT(ADDRESS(($AO272-1)*3+$AP272+5,$AQ272+7))="",0,INDIRECT(ADDRESS(($AO272-1)*3+$AP272+5,$AQ272+7))),IF(INDIRECT(ADDRESS(($AO272-1)*3+$AP272+5,$AQ272+7))="",0,IF(COUNTIF(INDIRECT(ADDRESS(($AO272-1)*36+($AP272-1)*12+6,COLUMN())):INDIRECT(ADDRESS(($AO272-1)*36+($AP272-1)*12+$AQ272+4,COLUMN())),INDIRECT(ADDRESS(($AO272-1)*3+$AP272+5,$AQ272+7)))&gt;=1,0,INDIRECT(ADDRESS(($AO272-1)*3+$AP272+5,$AQ272+7)))))</f>
        <v>0</v>
      </c>
      <c r="AS272" s="304">
        <f ca="1">COUNTIF(INDIRECT("H"&amp;(ROW()+12*(($AO272-1)*3+$AP272)-ROW())/12+5):INDIRECT("S"&amp;(ROW()+12*(($AO272-1)*3+$AP272)-ROW())/12+5),AR272)</f>
        <v>0</v>
      </c>
      <c r="AT272" s="306"/>
      <c r="AV272" s="304">
        <f ca="1">IF(AND(AR272&gt;0,AS272&gt;0),COUNTIF(AV$6:AV271,"&gt;0")+1,0)</f>
        <v>0</v>
      </c>
    </row>
    <row r="273" spans="41:48" x14ac:dyDescent="0.15">
      <c r="AO273" s="304">
        <v>8</v>
      </c>
      <c r="AP273" s="304">
        <v>2</v>
      </c>
      <c r="AQ273" s="304">
        <v>4</v>
      </c>
      <c r="AR273" s="306">
        <f ca="1">IF($AQ273=1,IF(INDIRECT(ADDRESS(($AO273-1)*3+$AP273+5,$AQ273+7))="",0,INDIRECT(ADDRESS(($AO273-1)*3+$AP273+5,$AQ273+7))),IF(INDIRECT(ADDRESS(($AO273-1)*3+$AP273+5,$AQ273+7))="",0,IF(COUNTIF(INDIRECT(ADDRESS(($AO273-1)*36+($AP273-1)*12+6,COLUMN())):INDIRECT(ADDRESS(($AO273-1)*36+($AP273-1)*12+$AQ273+4,COLUMN())),INDIRECT(ADDRESS(($AO273-1)*3+$AP273+5,$AQ273+7)))&gt;=1,0,INDIRECT(ADDRESS(($AO273-1)*3+$AP273+5,$AQ273+7)))))</f>
        <v>0</v>
      </c>
      <c r="AS273" s="304">
        <f ca="1">COUNTIF(INDIRECT("H"&amp;(ROW()+12*(($AO273-1)*3+$AP273)-ROW())/12+5):INDIRECT("S"&amp;(ROW()+12*(($AO273-1)*3+$AP273)-ROW())/12+5),AR273)</f>
        <v>0</v>
      </c>
      <c r="AT273" s="306"/>
      <c r="AV273" s="304">
        <f ca="1">IF(AND(AR273&gt;0,AS273&gt;0),COUNTIF(AV$6:AV272,"&gt;0")+1,0)</f>
        <v>0</v>
      </c>
    </row>
    <row r="274" spans="41:48" x14ac:dyDescent="0.15">
      <c r="AO274" s="304">
        <v>8</v>
      </c>
      <c r="AP274" s="304">
        <v>2</v>
      </c>
      <c r="AQ274" s="304">
        <v>5</v>
      </c>
      <c r="AR274" s="306">
        <f ca="1">IF($AQ274=1,IF(INDIRECT(ADDRESS(($AO274-1)*3+$AP274+5,$AQ274+7))="",0,INDIRECT(ADDRESS(($AO274-1)*3+$AP274+5,$AQ274+7))),IF(INDIRECT(ADDRESS(($AO274-1)*3+$AP274+5,$AQ274+7))="",0,IF(COUNTIF(INDIRECT(ADDRESS(($AO274-1)*36+($AP274-1)*12+6,COLUMN())):INDIRECT(ADDRESS(($AO274-1)*36+($AP274-1)*12+$AQ274+4,COLUMN())),INDIRECT(ADDRESS(($AO274-1)*3+$AP274+5,$AQ274+7)))&gt;=1,0,INDIRECT(ADDRESS(($AO274-1)*3+$AP274+5,$AQ274+7)))))</f>
        <v>0</v>
      </c>
      <c r="AS274" s="304">
        <f ca="1">COUNTIF(INDIRECT("H"&amp;(ROW()+12*(($AO274-1)*3+$AP274)-ROW())/12+5):INDIRECT("S"&amp;(ROW()+12*(($AO274-1)*3+$AP274)-ROW())/12+5),AR274)</f>
        <v>0</v>
      </c>
      <c r="AT274" s="306"/>
      <c r="AV274" s="304">
        <f ca="1">IF(AND(AR274&gt;0,AS274&gt;0),COUNTIF(AV$6:AV273,"&gt;0")+1,0)</f>
        <v>0</v>
      </c>
    </row>
    <row r="275" spans="41:48" x14ac:dyDescent="0.15">
      <c r="AO275" s="304">
        <v>8</v>
      </c>
      <c r="AP275" s="304">
        <v>2</v>
      </c>
      <c r="AQ275" s="304">
        <v>6</v>
      </c>
      <c r="AR275" s="306">
        <f ca="1">IF($AQ275=1,IF(INDIRECT(ADDRESS(($AO275-1)*3+$AP275+5,$AQ275+7))="",0,INDIRECT(ADDRESS(($AO275-1)*3+$AP275+5,$AQ275+7))),IF(INDIRECT(ADDRESS(($AO275-1)*3+$AP275+5,$AQ275+7))="",0,IF(COUNTIF(INDIRECT(ADDRESS(($AO275-1)*36+($AP275-1)*12+6,COLUMN())):INDIRECT(ADDRESS(($AO275-1)*36+($AP275-1)*12+$AQ275+4,COLUMN())),INDIRECT(ADDRESS(($AO275-1)*3+$AP275+5,$AQ275+7)))&gt;=1,0,INDIRECT(ADDRESS(($AO275-1)*3+$AP275+5,$AQ275+7)))))</f>
        <v>0</v>
      </c>
      <c r="AS275" s="304">
        <f ca="1">COUNTIF(INDIRECT("H"&amp;(ROW()+12*(($AO275-1)*3+$AP275)-ROW())/12+5):INDIRECT("S"&amp;(ROW()+12*(($AO275-1)*3+$AP275)-ROW())/12+5),AR275)</f>
        <v>0</v>
      </c>
      <c r="AT275" s="306"/>
      <c r="AV275" s="304">
        <f ca="1">IF(AND(AR275&gt;0,AS275&gt;0),COUNTIF(AV$6:AV274,"&gt;0")+1,0)</f>
        <v>0</v>
      </c>
    </row>
    <row r="276" spans="41:48" x14ac:dyDescent="0.15">
      <c r="AO276" s="304">
        <v>8</v>
      </c>
      <c r="AP276" s="304">
        <v>2</v>
      </c>
      <c r="AQ276" s="304">
        <v>7</v>
      </c>
      <c r="AR276" s="306">
        <f ca="1">IF($AQ276=1,IF(INDIRECT(ADDRESS(($AO276-1)*3+$AP276+5,$AQ276+7))="",0,INDIRECT(ADDRESS(($AO276-1)*3+$AP276+5,$AQ276+7))),IF(INDIRECT(ADDRESS(($AO276-1)*3+$AP276+5,$AQ276+7))="",0,IF(COUNTIF(INDIRECT(ADDRESS(($AO276-1)*36+($AP276-1)*12+6,COLUMN())):INDIRECT(ADDRESS(($AO276-1)*36+($AP276-1)*12+$AQ276+4,COLUMN())),INDIRECT(ADDRESS(($AO276-1)*3+$AP276+5,$AQ276+7)))&gt;=1,0,INDIRECT(ADDRESS(($AO276-1)*3+$AP276+5,$AQ276+7)))))</f>
        <v>0</v>
      </c>
      <c r="AS276" s="304">
        <f ca="1">COUNTIF(INDIRECT("H"&amp;(ROW()+12*(($AO276-1)*3+$AP276)-ROW())/12+5):INDIRECT("S"&amp;(ROW()+12*(($AO276-1)*3+$AP276)-ROW())/12+5),AR276)</f>
        <v>0</v>
      </c>
      <c r="AT276" s="306"/>
      <c r="AV276" s="304">
        <f ca="1">IF(AND(AR276&gt;0,AS276&gt;0),COUNTIF(AV$6:AV275,"&gt;0")+1,0)</f>
        <v>0</v>
      </c>
    </row>
    <row r="277" spans="41:48" x14ac:dyDescent="0.15">
      <c r="AO277" s="304">
        <v>8</v>
      </c>
      <c r="AP277" s="304">
        <v>2</v>
      </c>
      <c r="AQ277" s="304">
        <v>8</v>
      </c>
      <c r="AR277" s="306">
        <f ca="1">IF($AQ277=1,IF(INDIRECT(ADDRESS(($AO277-1)*3+$AP277+5,$AQ277+7))="",0,INDIRECT(ADDRESS(($AO277-1)*3+$AP277+5,$AQ277+7))),IF(INDIRECT(ADDRESS(($AO277-1)*3+$AP277+5,$AQ277+7))="",0,IF(COUNTIF(INDIRECT(ADDRESS(($AO277-1)*36+($AP277-1)*12+6,COLUMN())):INDIRECT(ADDRESS(($AO277-1)*36+($AP277-1)*12+$AQ277+4,COLUMN())),INDIRECT(ADDRESS(($AO277-1)*3+$AP277+5,$AQ277+7)))&gt;=1,0,INDIRECT(ADDRESS(($AO277-1)*3+$AP277+5,$AQ277+7)))))</f>
        <v>0</v>
      </c>
      <c r="AS277" s="304">
        <f ca="1">COUNTIF(INDIRECT("H"&amp;(ROW()+12*(($AO277-1)*3+$AP277)-ROW())/12+5):INDIRECT("S"&amp;(ROW()+12*(($AO277-1)*3+$AP277)-ROW())/12+5),AR277)</f>
        <v>0</v>
      </c>
      <c r="AT277" s="306"/>
      <c r="AV277" s="304">
        <f ca="1">IF(AND(AR277&gt;0,AS277&gt;0),COUNTIF(AV$6:AV276,"&gt;0")+1,0)</f>
        <v>0</v>
      </c>
    </row>
    <row r="278" spans="41:48" x14ac:dyDescent="0.15">
      <c r="AO278" s="304">
        <v>8</v>
      </c>
      <c r="AP278" s="304">
        <v>2</v>
      </c>
      <c r="AQ278" s="304">
        <v>9</v>
      </c>
      <c r="AR278" s="306">
        <f ca="1">IF($AQ278=1,IF(INDIRECT(ADDRESS(($AO278-1)*3+$AP278+5,$AQ278+7))="",0,INDIRECT(ADDRESS(($AO278-1)*3+$AP278+5,$AQ278+7))),IF(INDIRECT(ADDRESS(($AO278-1)*3+$AP278+5,$AQ278+7))="",0,IF(COUNTIF(INDIRECT(ADDRESS(($AO278-1)*36+($AP278-1)*12+6,COLUMN())):INDIRECT(ADDRESS(($AO278-1)*36+($AP278-1)*12+$AQ278+4,COLUMN())),INDIRECT(ADDRESS(($AO278-1)*3+$AP278+5,$AQ278+7)))&gt;=1,0,INDIRECT(ADDRESS(($AO278-1)*3+$AP278+5,$AQ278+7)))))</f>
        <v>0</v>
      </c>
      <c r="AS278" s="304">
        <f ca="1">COUNTIF(INDIRECT("H"&amp;(ROW()+12*(($AO278-1)*3+$AP278)-ROW())/12+5):INDIRECT("S"&amp;(ROW()+12*(($AO278-1)*3+$AP278)-ROW())/12+5),AR278)</f>
        <v>0</v>
      </c>
      <c r="AT278" s="306"/>
      <c r="AV278" s="304">
        <f ca="1">IF(AND(AR278&gt;0,AS278&gt;0),COUNTIF(AV$6:AV277,"&gt;0")+1,0)</f>
        <v>0</v>
      </c>
    </row>
    <row r="279" spans="41:48" x14ac:dyDescent="0.15">
      <c r="AO279" s="304">
        <v>8</v>
      </c>
      <c r="AP279" s="304">
        <v>2</v>
      </c>
      <c r="AQ279" s="304">
        <v>10</v>
      </c>
      <c r="AR279" s="306">
        <f ca="1">IF($AQ279=1,IF(INDIRECT(ADDRESS(($AO279-1)*3+$AP279+5,$AQ279+7))="",0,INDIRECT(ADDRESS(($AO279-1)*3+$AP279+5,$AQ279+7))),IF(INDIRECT(ADDRESS(($AO279-1)*3+$AP279+5,$AQ279+7))="",0,IF(COUNTIF(INDIRECT(ADDRESS(($AO279-1)*36+($AP279-1)*12+6,COLUMN())):INDIRECT(ADDRESS(($AO279-1)*36+($AP279-1)*12+$AQ279+4,COLUMN())),INDIRECT(ADDRESS(($AO279-1)*3+$AP279+5,$AQ279+7)))&gt;=1,0,INDIRECT(ADDRESS(($AO279-1)*3+$AP279+5,$AQ279+7)))))</f>
        <v>0</v>
      </c>
      <c r="AS279" s="304">
        <f ca="1">COUNTIF(INDIRECT("H"&amp;(ROW()+12*(($AO279-1)*3+$AP279)-ROW())/12+5):INDIRECT("S"&amp;(ROW()+12*(($AO279-1)*3+$AP279)-ROW())/12+5),AR279)</f>
        <v>0</v>
      </c>
      <c r="AT279" s="306"/>
      <c r="AV279" s="304">
        <f ca="1">IF(AND(AR279&gt;0,AS279&gt;0),COUNTIF(AV$6:AV278,"&gt;0")+1,0)</f>
        <v>0</v>
      </c>
    </row>
    <row r="280" spans="41:48" x14ac:dyDescent="0.15">
      <c r="AO280" s="304">
        <v>8</v>
      </c>
      <c r="AP280" s="304">
        <v>2</v>
      </c>
      <c r="AQ280" s="304">
        <v>11</v>
      </c>
      <c r="AR280" s="306">
        <f ca="1">IF($AQ280=1,IF(INDIRECT(ADDRESS(($AO280-1)*3+$AP280+5,$AQ280+7))="",0,INDIRECT(ADDRESS(($AO280-1)*3+$AP280+5,$AQ280+7))),IF(INDIRECT(ADDRESS(($AO280-1)*3+$AP280+5,$AQ280+7))="",0,IF(COUNTIF(INDIRECT(ADDRESS(($AO280-1)*36+($AP280-1)*12+6,COLUMN())):INDIRECT(ADDRESS(($AO280-1)*36+($AP280-1)*12+$AQ280+4,COLUMN())),INDIRECT(ADDRESS(($AO280-1)*3+$AP280+5,$AQ280+7)))&gt;=1,0,INDIRECT(ADDRESS(($AO280-1)*3+$AP280+5,$AQ280+7)))))</f>
        <v>0</v>
      </c>
      <c r="AS280" s="304">
        <f ca="1">COUNTIF(INDIRECT("H"&amp;(ROW()+12*(($AO280-1)*3+$AP280)-ROW())/12+5):INDIRECT("S"&amp;(ROW()+12*(($AO280-1)*3+$AP280)-ROW())/12+5),AR280)</f>
        <v>0</v>
      </c>
      <c r="AT280" s="306"/>
      <c r="AV280" s="304">
        <f ca="1">IF(AND(AR280&gt;0,AS280&gt;0),COUNTIF(AV$6:AV279,"&gt;0")+1,0)</f>
        <v>0</v>
      </c>
    </row>
    <row r="281" spans="41:48" x14ac:dyDescent="0.15">
      <c r="AO281" s="304">
        <v>8</v>
      </c>
      <c r="AP281" s="304">
        <v>2</v>
      </c>
      <c r="AQ281" s="304">
        <v>12</v>
      </c>
      <c r="AR281" s="306">
        <f ca="1">IF($AQ281=1,IF(INDIRECT(ADDRESS(($AO281-1)*3+$AP281+5,$AQ281+7))="",0,INDIRECT(ADDRESS(($AO281-1)*3+$AP281+5,$AQ281+7))),IF(INDIRECT(ADDRESS(($AO281-1)*3+$AP281+5,$AQ281+7))="",0,IF(COUNTIF(INDIRECT(ADDRESS(($AO281-1)*36+($AP281-1)*12+6,COLUMN())):INDIRECT(ADDRESS(($AO281-1)*36+($AP281-1)*12+$AQ281+4,COLUMN())),INDIRECT(ADDRESS(($AO281-1)*3+$AP281+5,$AQ281+7)))&gt;=1,0,INDIRECT(ADDRESS(($AO281-1)*3+$AP281+5,$AQ281+7)))))</f>
        <v>0</v>
      </c>
      <c r="AS281" s="304">
        <f ca="1">COUNTIF(INDIRECT("H"&amp;(ROW()+12*(($AO281-1)*3+$AP281)-ROW())/12+5):INDIRECT("S"&amp;(ROW()+12*(($AO281-1)*3+$AP281)-ROW())/12+5),AR281)</f>
        <v>0</v>
      </c>
      <c r="AT281" s="306"/>
      <c r="AV281" s="304">
        <f ca="1">IF(AND(AR281&gt;0,AS281&gt;0),COUNTIF(AV$6:AV280,"&gt;0")+1,0)</f>
        <v>0</v>
      </c>
    </row>
    <row r="282" spans="41:48" x14ac:dyDescent="0.15">
      <c r="AO282" s="304">
        <v>8</v>
      </c>
      <c r="AP282" s="304">
        <v>3</v>
      </c>
      <c r="AQ282" s="304">
        <v>1</v>
      </c>
      <c r="AR282" s="306">
        <f ca="1">IF($AQ282=1,IF(INDIRECT(ADDRESS(($AO282-1)*3+$AP282+5,$AQ282+7))="",0,INDIRECT(ADDRESS(($AO282-1)*3+$AP282+5,$AQ282+7))),IF(INDIRECT(ADDRESS(($AO282-1)*3+$AP282+5,$AQ282+7))="",0,IF(COUNTIF(INDIRECT(ADDRESS(($AO282-1)*36+($AP282-1)*12+6,COLUMN())):INDIRECT(ADDRESS(($AO282-1)*36+($AP282-1)*12+$AQ282+4,COLUMN())),INDIRECT(ADDRESS(($AO282-1)*3+$AP282+5,$AQ282+7)))&gt;=1,0,INDIRECT(ADDRESS(($AO282-1)*3+$AP282+5,$AQ282+7)))))</f>
        <v>0</v>
      </c>
      <c r="AS282" s="304">
        <f ca="1">COUNTIF(INDIRECT("H"&amp;(ROW()+12*(($AO282-1)*3+$AP282)-ROW())/12+5):INDIRECT("S"&amp;(ROW()+12*(($AO282-1)*3+$AP282)-ROW())/12+5),AR282)</f>
        <v>0</v>
      </c>
      <c r="AT282" s="306"/>
      <c r="AV282" s="304">
        <f ca="1">IF(AND(AR282&gt;0,AS282&gt;0),COUNTIF(AV$6:AV281,"&gt;0")+1,0)</f>
        <v>0</v>
      </c>
    </row>
    <row r="283" spans="41:48" x14ac:dyDescent="0.15">
      <c r="AO283" s="304">
        <v>8</v>
      </c>
      <c r="AP283" s="304">
        <v>3</v>
      </c>
      <c r="AQ283" s="304">
        <v>2</v>
      </c>
      <c r="AR283" s="306">
        <f ca="1">IF($AQ283=1,IF(INDIRECT(ADDRESS(($AO283-1)*3+$AP283+5,$AQ283+7))="",0,INDIRECT(ADDRESS(($AO283-1)*3+$AP283+5,$AQ283+7))),IF(INDIRECT(ADDRESS(($AO283-1)*3+$AP283+5,$AQ283+7))="",0,IF(COUNTIF(INDIRECT(ADDRESS(($AO283-1)*36+($AP283-1)*12+6,COLUMN())):INDIRECT(ADDRESS(($AO283-1)*36+($AP283-1)*12+$AQ283+4,COLUMN())),INDIRECT(ADDRESS(($AO283-1)*3+$AP283+5,$AQ283+7)))&gt;=1,0,INDIRECT(ADDRESS(($AO283-1)*3+$AP283+5,$AQ283+7)))))</f>
        <v>0</v>
      </c>
      <c r="AS283" s="304">
        <f ca="1">COUNTIF(INDIRECT("H"&amp;(ROW()+12*(($AO283-1)*3+$AP283)-ROW())/12+5):INDIRECT("S"&amp;(ROW()+12*(($AO283-1)*3+$AP283)-ROW())/12+5),AR283)</f>
        <v>0</v>
      </c>
      <c r="AT283" s="306"/>
      <c r="AV283" s="304">
        <f ca="1">IF(AND(AR283&gt;0,AS283&gt;0),COUNTIF(AV$6:AV282,"&gt;0")+1,0)</f>
        <v>0</v>
      </c>
    </row>
    <row r="284" spans="41:48" x14ac:dyDescent="0.15">
      <c r="AO284" s="304">
        <v>8</v>
      </c>
      <c r="AP284" s="304">
        <v>3</v>
      </c>
      <c r="AQ284" s="304">
        <v>3</v>
      </c>
      <c r="AR284" s="306">
        <f ca="1">IF($AQ284=1,IF(INDIRECT(ADDRESS(($AO284-1)*3+$AP284+5,$AQ284+7))="",0,INDIRECT(ADDRESS(($AO284-1)*3+$AP284+5,$AQ284+7))),IF(INDIRECT(ADDRESS(($AO284-1)*3+$AP284+5,$AQ284+7))="",0,IF(COUNTIF(INDIRECT(ADDRESS(($AO284-1)*36+($AP284-1)*12+6,COLUMN())):INDIRECT(ADDRESS(($AO284-1)*36+($AP284-1)*12+$AQ284+4,COLUMN())),INDIRECT(ADDRESS(($AO284-1)*3+$AP284+5,$AQ284+7)))&gt;=1,0,INDIRECT(ADDRESS(($AO284-1)*3+$AP284+5,$AQ284+7)))))</f>
        <v>0</v>
      </c>
      <c r="AS284" s="304">
        <f ca="1">COUNTIF(INDIRECT("H"&amp;(ROW()+12*(($AO284-1)*3+$AP284)-ROW())/12+5):INDIRECT("S"&amp;(ROW()+12*(($AO284-1)*3+$AP284)-ROW())/12+5),AR284)</f>
        <v>0</v>
      </c>
      <c r="AT284" s="306"/>
      <c r="AV284" s="304">
        <f ca="1">IF(AND(AR284&gt;0,AS284&gt;0),COUNTIF(AV$6:AV283,"&gt;0")+1,0)</f>
        <v>0</v>
      </c>
    </row>
    <row r="285" spans="41:48" x14ac:dyDescent="0.15">
      <c r="AO285" s="304">
        <v>8</v>
      </c>
      <c r="AP285" s="304">
        <v>3</v>
      </c>
      <c r="AQ285" s="304">
        <v>4</v>
      </c>
      <c r="AR285" s="306">
        <f ca="1">IF($AQ285=1,IF(INDIRECT(ADDRESS(($AO285-1)*3+$AP285+5,$AQ285+7))="",0,INDIRECT(ADDRESS(($AO285-1)*3+$AP285+5,$AQ285+7))),IF(INDIRECT(ADDRESS(($AO285-1)*3+$AP285+5,$AQ285+7))="",0,IF(COUNTIF(INDIRECT(ADDRESS(($AO285-1)*36+($AP285-1)*12+6,COLUMN())):INDIRECT(ADDRESS(($AO285-1)*36+($AP285-1)*12+$AQ285+4,COLUMN())),INDIRECT(ADDRESS(($AO285-1)*3+$AP285+5,$AQ285+7)))&gt;=1,0,INDIRECT(ADDRESS(($AO285-1)*3+$AP285+5,$AQ285+7)))))</f>
        <v>0</v>
      </c>
      <c r="AS285" s="304">
        <f ca="1">COUNTIF(INDIRECT("H"&amp;(ROW()+12*(($AO285-1)*3+$AP285)-ROW())/12+5):INDIRECT("S"&amp;(ROW()+12*(($AO285-1)*3+$AP285)-ROW())/12+5),AR285)</f>
        <v>0</v>
      </c>
      <c r="AT285" s="306"/>
      <c r="AV285" s="304">
        <f ca="1">IF(AND(AR285&gt;0,AS285&gt;0),COUNTIF(AV$6:AV284,"&gt;0")+1,0)</f>
        <v>0</v>
      </c>
    </row>
    <row r="286" spans="41:48" x14ac:dyDescent="0.15">
      <c r="AO286" s="304">
        <v>8</v>
      </c>
      <c r="AP286" s="304">
        <v>3</v>
      </c>
      <c r="AQ286" s="304">
        <v>5</v>
      </c>
      <c r="AR286" s="306">
        <f ca="1">IF($AQ286=1,IF(INDIRECT(ADDRESS(($AO286-1)*3+$AP286+5,$AQ286+7))="",0,INDIRECT(ADDRESS(($AO286-1)*3+$AP286+5,$AQ286+7))),IF(INDIRECT(ADDRESS(($AO286-1)*3+$AP286+5,$AQ286+7))="",0,IF(COUNTIF(INDIRECT(ADDRESS(($AO286-1)*36+($AP286-1)*12+6,COLUMN())):INDIRECT(ADDRESS(($AO286-1)*36+($AP286-1)*12+$AQ286+4,COLUMN())),INDIRECT(ADDRESS(($AO286-1)*3+$AP286+5,$AQ286+7)))&gt;=1,0,INDIRECT(ADDRESS(($AO286-1)*3+$AP286+5,$AQ286+7)))))</f>
        <v>0</v>
      </c>
      <c r="AS286" s="304">
        <f ca="1">COUNTIF(INDIRECT("H"&amp;(ROW()+12*(($AO286-1)*3+$AP286)-ROW())/12+5):INDIRECT("S"&amp;(ROW()+12*(($AO286-1)*3+$AP286)-ROW())/12+5),AR286)</f>
        <v>0</v>
      </c>
      <c r="AT286" s="306"/>
      <c r="AV286" s="304">
        <f ca="1">IF(AND(AR286&gt;0,AS286&gt;0),COUNTIF(AV$6:AV285,"&gt;0")+1,0)</f>
        <v>0</v>
      </c>
    </row>
    <row r="287" spans="41:48" x14ac:dyDescent="0.15">
      <c r="AO287" s="304">
        <v>8</v>
      </c>
      <c r="AP287" s="304">
        <v>3</v>
      </c>
      <c r="AQ287" s="304">
        <v>6</v>
      </c>
      <c r="AR287" s="306">
        <f ca="1">IF($AQ287=1,IF(INDIRECT(ADDRESS(($AO287-1)*3+$AP287+5,$AQ287+7))="",0,INDIRECT(ADDRESS(($AO287-1)*3+$AP287+5,$AQ287+7))),IF(INDIRECT(ADDRESS(($AO287-1)*3+$AP287+5,$AQ287+7))="",0,IF(COUNTIF(INDIRECT(ADDRESS(($AO287-1)*36+($AP287-1)*12+6,COLUMN())):INDIRECT(ADDRESS(($AO287-1)*36+($AP287-1)*12+$AQ287+4,COLUMN())),INDIRECT(ADDRESS(($AO287-1)*3+$AP287+5,$AQ287+7)))&gt;=1,0,INDIRECT(ADDRESS(($AO287-1)*3+$AP287+5,$AQ287+7)))))</f>
        <v>0</v>
      </c>
      <c r="AS287" s="304">
        <f ca="1">COUNTIF(INDIRECT("H"&amp;(ROW()+12*(($AO287-1)*3+$AP287)-ROW())/12+5):INDIRECT("S"&amp;(ROW()+12*(($AO287-1)*3+$AP287)-ROW())/12+5),AR287)</f>
        <v>0</v>
      </c>
      <c r="AT287" s="306"/>
      <c r="AV287" s="304">
        <f ca="1">IF(AND(AR287&gt;0,AS287&gt;0),COUNTIF(AV$6:AV286,"&gt;0")+1,0)</f>
        <v>0</v>
      </c>
    </row>
    <row r="288" spans="41:48" x14ac:dyDescent="0.15">
      <c r="AO288" s="304">
        <v>8</v>
      </c>
      <c r="AP288" s="304">
        <v>3</v>
      </c>
      <c r="AQ288" s="304">
        <v>7</v>
      </c>
      <c r="AR288" s="306">
        <f ca="1">IF($AQ288=1,IF(INDIRECT(ADDRESS(($AO288-1)*3+$AP288+5,$AQ288+7))="",0,INDIRECT(ADDRESS(($AO288-1)*3+$AP288+5,$AQ288+7))),IF(INDIRECT(ADDRESS(($AO288-1)*3+$AP288+5,$AQ288+7))="",0,IF(COUNTIF(INDIRECT(ADDRESS(($AO288-1)*36+($AP288-1)*12+6,COLUMN())):INDIRECT(ADDRESS(($AO288-1)*36+($AP288-1)*12+$AQ288+4,COLUMN())),INDIRECT(ADDRESS(($AO288-1)*3+$AP288+5,$AQ288+7)))&gt;=1,0,INDIRECT(ADDRESS(($AO288-1)*3+$AP288+5,$AQ288+7)))))</f>
        <v>0</v>
      </c>
      <c r="AS288" s="304">
        <f ca="1">COUNTIF(INDIRECT("H"&amp;(ROW()+12*(($AO288-1)*3+$AP288)-ROW())/12+5):INDIRECT("S"&amp;(ROW()+12*(($AO288-1)*3+$AP288)-ROW())/12+5),AR288)</f>
        <v>0</v>
      </c>
      <c r="AT288" s="306"/>
      <c r="AV288" s="304">
        <f ca="1">IF(AND(AR288&gt;0,AS288&gt;0),COUNTIF(AV$6:AV287,"&gt;0")+1,0)</f>
        <v>0</v>
      </c>
    </row>
    <row r="289" spans="41:48" x14ac:dyDescent="0.15">
      <c r="AO289" s="304">
        <v>8</v>
      </c>
      <c r="AP289" s="304">
        <v>3</v>
      </c>
      <c r="AQ289" s="304">
        <v>8</v>
      </c>
      <c r="AR289" s="306">
        <f ca="1">IF($AQ289=1,IF(INDIRECT(ADDRESS(($AO289-1)*3+$AP289+5,$AQ289+7))="",0,INDIRECT(ADDRESS(($AO289-1)*3+$AP289+5,$AQ289+7))),IF(INDIRECT(ADDRESS(($AO289-1)*3+$AP289+5,$AQ289+7))="",0,IF(COUNTIF(INDIRECT(ADDRESS(($AO289-1)*36+($AP289-1)*12+6,COLUMN())):INDIRECT(ADDRESS(($AO289-1)*36+($AP289-1)*12+$AQ289+4,COLUMN())),INDIRECT(ADDRESS(($AO289-1)*3+$AP289+5,$AQ289+7)))&gt;=1,0,INDIRECT(ADDRESS(($AO289-1)*3+$AP289+5,$AQ289+7)))))</f>
        <v>0</v>
      </c>
      <c r="AS289" s="304">
        <f ca="1">COUNTIF(INDIRECT("H"&amp;(ROW()+12*(($AO289-1)*3+$AP289)-ROW())/12+5):INDIRECT("S"&amp;(ROW()+12*(($AO289-1)*3+$AP289)-ROW())/12+5),AR289)</f>
        <v>0</v>
      </c>
      <c r="AT289" s="306"/>
      <c r="AV289" s="304">
        <f ca="1">IF(AND(AR289&gt;0,AS289&gt;0),COUNTIF(AV$6:AV288,"&gt;0")+1,0)</f>
        <v>0</v>
      </c>
    </row>
    <row r="290" spans="41:48" x14ac:dyDescent="0.15">
      <c r="AO290" s="304">
        <v>8</v>
      </c>
      <c r="AP290" s="304">
        <v>3</v>
      </c>
      <c r="AQ290" s="304">
        <v>9</v>
      </c>
      <c r="AR290" s="306">
        <f ca="1">IF($AQ290=1,IF(INDIRECT(ADDRESS(($AO290-1)*3+$AP290+5,$AQ290+7))="",0,INDIRECT(ADDRESS(($AO290-1)*3+$AP290+5,$AQ290+7))),IF(INDIRECT(ADDRESS(($AO290-1)*3+$AP290+5,$AQ290+7))="",0,IF(COUNTIF(INDIRECT(ADDRESS(($AO290-1)*36+($AP290-1)*12+6,COLUMN())):INDIRECT(ADDRESS(($AO290-1)*36+($AP290-1)*12+$AQ290+4,COLUMN())),INDIRECT(ADDRESS(($AO290-1)*3+$AP290+5,$AQ290+7)))&gt;=1,0,INDIRECT(ADDRESS(($AO290-1)*3+$AP290+5,$AQ290+7)))))</f>
        <v>0</v>
      </c>
      <c r="AS290" s="304">
        <f ca="1">COUNTIF(INDIRECT("H"&amp;(ROW()+12*(($AO290-1)*3+$AP290)-ROW())/12+5):INDIRECT("S"&amp;(ROW()+12*(($AO290-1)*3+$AP290)-ROW())/12+5),AR290)</f>
        <v>0</v>
      </c>
      <c r="AT290" s="306"/>
      <c r="AV290" s="304">
        <f ca="1">IF(AND(AR290&gt;0,AS290&gt;0),COUNTIF(AV$6:AV289,"&gt;0")+1,0)</f>
        <v>0</v>
      </c>
    </row>
    <row r="291" spans="41:48" x14ac:dyDescent="0.15">
      <c r="AO291" s="304">
        <v>8</v>
      </c>
      <c r="AP291" s="304">
        <v>3</v>
      </c>
      <c r="AQ291" s="304">
        <v>10</v>
      </c>
      <c r="AR291" s="306">
        <f ca="1">IF($AQ291=1,IF(INDIRECT(ADDRESS(($AO291-1)*3+$AP291+5,$AQ291+7))="",0,INDIRECT(ADDRESS(($AO291-1)*3+$AP291+5,$AQ291+7))),IF(INDIRECT(ADDRESS(($AO291-1)*3+$AP291+5,$AQ291+7))="",0,IF(COUNTIF(INDIRECT(ADDRESS(($AO291-1)*36+($AP291-1)*12+6,COLUMN())):INDIRECT(ADDRESS(($AO291-1)*36+($AP291-1)*12+$AQ291+4,COLUMN())),INDIRECT(ADDRESS(($AO291-1)*3+$AP291+5,$AQ291+7)))&gt;=1,0,INDIRECT(ADDRESS(($AO291-1)*3+$AP291+5,$AQ291+7)))))</f>
        <v>0</v>
      </c>
      <c r="AS291" s="304">
        <f ca="1">COUNTIF(INDIRECT("H"&amp;(ROW()+12*(($AO291-1)*3+$AP291)-ROW())/12+5):INDIRECT("S"&amp;(ROW()+12*(($AO291-1)*3+$AP291)-ROW())/12+5),AR291)</f>
        <v>0</v>
      </c>
      <c r="AT291" s="306"/>
      <c r="AV291" s="304">
        <f ca="1">IF(AND(AR291&gt;0,AS291&gt;0),COUNTIF(AV$6:AV290,"&gt;0")+1,0)</f>
        <v>0</v>
      </c>
    </row>
    <row r="292" spans="41:48" x14ac:dyDescent="0.15">
      <c r="AO292" s="304">
        <v>8</v>
      </c>
      <c r="AP292" s="304">
        <v>3</v>
      </c>
      <c r="AQ292" s="304">
        <v>11</v>
      </c>
      <c r="AR292" s="306">
        <f ca="1">IF($AQ292=1,IF(INDIRECT(ADDRESS(($AO292-1)*3+$AP292+5,$AQ292+7))="",0,INDIRECT(ADDRESS(($AO292-1)*3+$AP292+5,$AQ292+7))),IF(INDIRECT(ADDRESS(($AO292-1)*3+$AP292+5,$AQ292+7))="",0,IF(COUNTIF(INDIRECT(ADDRESS(($AO292-1)*36+($AP292-1)*12+6,COLUMN())):INDIRECT(ADDRESS(($AO292-1)*36+($AP292-1)*12+$AQ292+4,COLUMN())),INDIRECT(ADDRESS(($AO292-1)*3+$AP292+5,$AQ292+7)))&gt;=1,0,INDIRECT(ADDRESS(($AO292-1)*3+$AP292+5,$AQ292+7)))))</f>
        <v>0</v>
      </c>
      <c r="AS292" s="304">
        <f ca="1">COUNTIF(INDIRECT("H"&amp;(ROW()+12*(($AO292-1)*3+$AP292)-ROW())/12+5):INDIRECT("S"&amp;(ROW()+12*(($AO292-1)*3+$AP292)-ROW())/12+5),AR292)</f>
        <v>0</v>
      </c>
      <c r="AT292" s="306"/>
      <c r="AV292" s="304">
        <f ca="1">IF(AND(AR292&gt;0,AS292&gt;0),COUNTIF(AV$6:AV291,"&gt;0")+1,0)</f>
        <v>0</v>
      </c>
    </row>
    <row r="293" spans="41:48" x14ac:dyDescent="0.15">
      <c r="AO293" s="304">
        <v>8</v>
      </c>
      <c r="AP293" s="304">
        <v>3</v>
      </c>
      <c r="AQ293" s="304">
        <v>12</v>
      </c>
      <c r="AR293" s="306">
        <f ca="1">IF($AQ293=1,IF(INDIRECT(ADDRESS(($AO293-1)*3+$AP293+5,$AQ293+7))="",0,INDIRECT(ADDRESS(($AO293-1)*3+$AP293+5,$AQ293+7))),IF(INDIRECT(ADDRESS(($AO293-1)*3+$AP293+5,$AQ293+7))="",0,IF(COUNTIF(INDIRECT(ADDRESS(($AO293-1)*36+($AP293-1)*12+6,COLUMN())):INDIRECT(ADDRESS(($AO293-1)*36+($AP293-1)*12+$AQ293+4,COLUMN())),INDIRECT(ADDRESS(($AO293-1)*3+$AP293+5,$AQ293+7)))&gt;=1,0,INDIRECT(ADDRESS(($AO293-1)*3+$AP293+5,$AQ293+7)))))</f>
        <v>0</v>
      </c>
      <c r="AS293" s="304">
        <f ca="1">COUNTIF(INDIRECT("H"&amp;(ROW()+12*(($AO293-1)*3+$AP293)-ROW())/12+5):INDIRECT("S"&amp;(ROW()+12*(($AO293-1)*3+$AP293)-ROW())/12+5),AR293)</f>
        <v>0</v>
      </c>
      <c r="AT293" s="306"/>
      <c r="AV293" s="304">
        <f ca="1">IF(AND(AR293&gt;0,AS293&gt;0),COUNTIF(AV$6:AV292,"&gt;0")+1,0)</f>
        <v>0</v>
      </c>
    </row>
    <row r="294" spans="41:48" x14ac:dyDescent="0.15">
      <c r="AO294" s="304">
        <v>9</v>
      </c>
      <c r="AP294" s="304">
        <v>1</v>
      </c>
      <c r="AQ294" s="304">
        <v>1</v>
      </c>
      <c r="AR294" s="306">
        <f ca="1">IF($AQ294=1,IF(INDIRECT(ADDRESS(($AO294-1)*3+$AP294+5,$AQ294+7))="",0,INDIRECT(ADDRESS(($AO294-1)*3+$AP294+5,$AQ294+7))),IF(INDIRECT(ADDRESS(($AO294-1)*3+$AP294+5,$AQ294+7))="",0,IF(COUNTIF(INDIRECT(ADDRESS(($AO294-1)*36+($AP294-1)*12+6,COLUMN())):INDIRECT(ADDRESS(($AO294-1)*36+($AP294-1)*12+$AQ294+4,COLUMN())),INDIRECT(ADDRESS(($AO294-1)*3+$AP294+5,$AQ294+7)))&gt;=1,0,INDIRECT(ADDRESS(($AO294-1)*3+$AP294+5,$AQ294+7)))))</f>
        <v>0</v>
      </c>
      <c r="AS294" s="304">
        <f ca="1">COUNTIF(INDIRECT("H"&amp;(ROW()+12*(($AO294-1)*3+$AP294)-ROW())/12+5):INDIRECT("S"&amp;(ROW()+12*(($AO294-1)*3+$AP294)-ROW())/12+5),AR294)</f>
        <v>0</v>
      </c>
      <c r="AT294" s="306"/>
      <c r="AV294" s="304">
        <f ca="1">IF(AND(AR294&gt;0,AS294&gt;0),COUNTIF(AV$6:AV293,"&gt;0")+1,0)</f>
        <v>0</v>
      </c>
    </row>
    <row r="295" spans="41:48" x14ac:dyDescent="0.15">
      <c r="AO295" s="304">
        <v>9</v>
      </c>
      <c r="AP295" s="304">
        <v>1</v>
      </c>
      <c r="AQ295" s="304">
        <v>2</v>
      </c>
      <c r="AR295" s="306">
        <f ca="1">IF($AQ295=1,IF(INDIRECT(ADDRESS(($AO295-1)*3+$AP295+5,$AQ295+7))="",0,INDIRECT(ADDRESS(($AO295-1)*3+$AP295+5,$AQ295+7))),IF(INDIRECT(ADDRESS(($AO295-1)*3+$AP295+5,$AQ295+7))="",0,IF(COUNTIF(INDIRECT(ADDRESS(($AO295-1)*36+($AP295-1)*12+6,COLUMN())):INDIRECT(ADDRESS(($AO295-1)*36+($AP295-1)*12+$AQ295+4,COLUMN())),INDIRECT(ADDRESS(($AO295-1)*3+$AP295+5,$AQ295+7)))&gt;=1,0,INDIRECT(ADDRESS(($AO295-1)*3+$AP295+5,$AQ295+7)))))</f>
        <v>0</v>
      </c>
      <c r="AS295" s="304">
        <f ca="1">COUNTIF(INDIRECT("H"&amp;(ROW()+12*(($AO295-1)*3+$AP295)-ROW())/12+5):INDIRECT("S"&amp;(ROW()+12*(($AO295-1)*3+$AP295)-ROW())/12+5),AR295)</f>
        <v>0</v>
      </c>
      <c r="AT295" s="306"/>
      <c r="AV295" s="304">
        <f ca="1">IF(AND(AR295&gt;0,AS295&gt;0),COUNTIF(AV$6:AV294,"&gt;0")+1,0)</f>
        <v>0</v>
      </c>
    </row>
    <row r="296" spans="41:48" x14ac:dyDescent="0.15">
      <c r="AO296" s="304">
        <v>9</v>
      </c>
      <c r="AP296" s="304">
        <v>1</v>
      </c>
      <c r="AQ296" s="304">
        <v>3</v>
      </c>
      <c r="AR296" s="306">
        <f ca="1">IF($AQ296=1,IF(INDIRECT(ADDRESS(($AO296-1)*3+$AP296+5,$AQ296+7))="",0,INDIRECT(ADDRESS(($AO296-1)*3+$AP296+5,$AQ296+7))),IF(INDIRECT(ADDRESS(($AO296-1)*3+$AP296+5,$AQ296+7))="",0,IF(COUNTIF(INDIRECT(ADDRESS(($AO296-1)*36+($AP296-1)*12+6,COLUMN())):INDIRECT(ADDRESS(($AO296-1)*36+($AP296-1)*12+$AQ296+4,COLUMN())),INDIRECT(ADDRESS(($AO296-1)*3+$AP296+5,$AQ296+7)))&gt;=1,0,INDIRECT(ADDRESS(($AO296-1)*3+$AP296+5,$AQ296+7)))))</f>
        <v>0</v>
      </c>
      <c r="AS296" s="304">
        <f ca="1">COUNTIF(INDIRECT("H"&amp;(ROW()+12*(($AO296-1)*3+$AP296)-ROW())/12+5):INDIRECT("S"&amp;(ROW()+12*(($AO296-1)*3+$AP296)-ROW())/12+5),AR296)</f>
        <v>0</v>
      </c>
      <c r="AT296" s="306"/>
      <c r="AV296" s="304">
        <f ca="1">IF(AND(AR296&gt;0,AS296&gt;0),COUNTIF(AV$6:AV295,"&gt;0")+1,0)</f>
        <v>0</v>
      </c>
    </row>
    <row r="297" spans="41:48" x14ac:dyDescent="0.15">
      <c r="AO297" s="304">
        <v>9</v>
      </c>
      <c r="AP297" s="304">
        <v>1</v>
      </c>
      <c r="AQ297" s="304">
        <v>4</v>
      </c>
      <c r="AR297" s="306">
        <f ca="1">IF($AQ297=1,IF(INDIRECT(ADDRESS(($AO297-1)*3+$AP297+5,$AQ297+7))="",0,INDIRECT(ADDRESS(($AO297-1)*3+$AP297+5,$AQ297+7))),IF(INDIRECT(ADDRESS(($AO297-1)*3+$AP297+5,$AQ297+7))="",0,IF(COUNTIF(INDIRECT(ADDRESS(($AO297-1)*36+($AP297-1)*12+6,COLUMN())):INDIRECT(ADDRESS(($AO297-1)*36+($AP297-1)*12+$AQ297+4,COLUMN())),INDIRECT(ADDRESS(($AO297-1)*3+$AP297+5,$AQ297+7)))&gt;=1,0,INDIRECT(ADDRESS(($AO297-1)*3+$AP297+5,$AQ297+7)))))</f>
        <v>0</v>
      </c>
      <c r="AS297" s="304">
        <f ca="1">COUNTIF(INDIRECT("H"&amp;(ROW()+12*(($AO297-1)*3+$AP297)-ROW())/12+5):INDIRECT("S"&amp;(ROW()+12*(($AO297-1)*3+$AP297)-ROW())/12+5),AR297)</f>
        <v>0</v>
      </c>
      <c r="AT297" s="306"/>
      <c r="AV297" s="304">
        <f ca="1">IF(AND(AR297&gt;0,AS297&gt;0),COUNTIF(AV$6:AV296,"&gt;0")+1,0)</f>
        <v>0</v>
      </c>
    </row>
    <row r="298" spans="41:48" x14ac:dyDescent="0.15">
      <c r="AO298" s="304">
        <v>9</v>
      </c>
      <c r="AP298" s="304">
        <v>1</v>
      </c>
      <c r="AQ298" s="304">
        <v>5</v>
      </c>
      <c r="AR298" s="306">
        <f ca="1">IF($AQ298=1,IF(INDIRECT(ADDRESS(($AO298-1)*3+$AP298+5,$AQ298+7))="",0,INDIRECT(ADDRESS(($AO298-1)*3+$AP298+5,$AQ298+7))),IF(INDIRECT(ADDRESS(($AO298-1)*3+$AP298+5,$AQ298+7))="",0,IF(COUNTIF(INDIRECT(ADDRESS(($AO298-1)*36+($AP298-1)*12+6,COLUMN())):INDIRECT(ADDRESS(($AO298-1)*36+($AP298-1)*12+$AQ298+4,COLUMN())),INDIRECT(ADDRESS(($AO298-1)*3+$AP298+5,$AQ298+7)))&gt;=1,0,INDIRECT(ADDRESS(($AO298-1)*3+$AP298+5,$AQ298+7)))))</f>
        <v>0</v>
      </c>
      <c r="AS298" s="304">
        <f ca="1">COUNTIF(INDIRECT("H"&amp;(ROW()+12*(($AO298-1)*3+$AP298)-ROW())/12+5):INDIRECT("S"&amp;(ROW()+12*(($AO298-1)*3+$AP298)-ROW())/12+5),AR298)</f>
        <v>0</v>
      </c>
      <c r="AT298" s="306"/>
      <c r="AV298" s="304">
        <f ca="1">IF(AND(AR298&gt;0,AS298&gt;0),COUNTIF(AV$6:AV297,"&gt;0")+1,0)</f>
        <v>0</v>
      </c>
    </row>
    <row r="299" spans="41:48" x14ac:dyDescent="0.15">
      <c r="AO299" s="304">
        <v>9</v>
      </c>
      <c r="AP299" s="304">
        <v>1</v>
      </c>
      <c r="AQ299" s="304">
        <v>6</v>
      </c>
      <c r="AR299" s="306">
        <f ca="1">IF($AQ299=1,IF(INDIRECT(ADDRESS(($AO299-1)*3+$AP299+5,$AQ299+7))="",0,INDIRECT(ADDRESS(($AO299-1)*3+$AP299+5,$AQ299+7))),IF(INDIRECT(ADDRESS(($AO299-1)*3+$AP299+5,$AQ299+7))="",0,IF(COUNTIF(INDIRECT(ADDRESS(($AO299-1)*36+($AP299-1)*12+6,COLUMN())):INDIRECT(ADDRESS(($AO299-1)*36+($AP299-1)*12+$AQ299+4,COLUMN())),INDIRECT(ADDRESS(($AO299-1)*3+$AP299+5,$AQ299+7)))&gt;=1,0,INDIRECT(ADDRESS(($AO299-1)*3+$AP299+5,$AQ299+7)))))</f>
        <v>0</v>
      </c>
      <c r="AS299" s="304">
        <f ca="1">COUNTIF(INDIRECT("H"&amp;(ROW()+12*(($AO299-1)*3+$AP299)-ROW())/12+5):INDIRECT("S"&amp;(ROW()+12*(($AO299-1)*3+$AP299)-ROW())/12+5),AR299)</f>
        <v>0</v>
      </c>
      <c r="AT299" s="306"/>
      <c r="AV299" s="304">
        <f ca="1">IF(AND(AR299&gt;0,AS299&gt;0),COUNTIF(AV$6:AV298,"&gt;0")+1,0)</f>
        <v>0</v>
      </c>
    </row>
    <row r="300" spans="41:48" x14ac:dyDescent="0.15">
      <c r="AO300" s="304">
        <v>9</v>
      </c>
      <c r="AP300" s="304">
        <v>1</v>
      </c>
      <c r="AQ300" s="304">
        <v>7</v>
      </c>
      <c r="AR300" s="306">
        <f ca="1">IF($AQ300=1,IF(INDIRECT(ADDRESS(($AO300-1)*3+$AP300+5,$AQ300+7))="",0,INDIRECT(ADDRESS(($AO300-1)*3+$AP300+5,$AQ300+7))),IF(INDIRECT(ADDRESS(($AO300-1)*3+$AP300+5,$AQ300+7))="",0,IF(COUNTIF(INDIRECT(ADDRESS(($AO300-1)*36+($AP300-1)*12+6,COLUMN())):INDIRECT(ADDRESS(($AO300-1)*36+($AP300-1)*12+$AQ300+4,COLUMN())),INDIRECT(ADDRESS(($AO300-1)*3+$AP300+5,$AQ300+7)))&gt;=1,0,INDIRECT(ADDRESS(($AO300-1)*3+$AP300+5,$AQ300+7)))))</f>
        <v>0</v>
      </c>
      <c r="AS300" s="304">
        <f ca="1">COUNTIF(INDIRECT("H"&amp;(ROW()+12*(($AO300-1)*3+$AP300)-ROW())/12+5):INDIRECT("S"&amp;(ROW()+12*(($AO300-1)*3+$AP300)-ROW())/12+5),AR300)</f>
        <v>0</v>
      </c>
      <c r="AT300" s="306"/>
      <c r="AV300" s="304">
        <f ca="1">IF(AND(AR300&gt;0,AS300&gt;0),COUNTIF(AV$6:AV299,"&gt;0")+1,0)</f>
        <v>0</v>
      </c>
    </row>
    <row r="301" spans="41:48" x14ac:dyDescent="0.15">
      <c r="AO301" s="304">
        <v>9</v>
      </c>
      <c r="AP301" s="304">
        <v>1</v>
      </c>
      <c r="AQ301" s="304">
        <v>8</v>
      </c>
      <c r="AR301" s="306">
        <f ca="1">IF($AQ301=1,IF(INDIRECT(ADDRESS(($AO301-1)*3+$AP301+5,$AQ301+7))="",0,INDIRECT(ADDRESS(($AO301-1)*3+$AP301+5,$AQ301+7))),IF(INDIRECT(ADDRESS(($AO301-1)*3+$AP301+5,$AQ301+7))="",0,IF(COUNTIF(INDIRECT(ADDRESS(($AO301-1)*36+($AP301-1)*12+6,COLUMN())):INDIRECT(ADDRESS(($AO301-1)*36+($AP301-1)*12+$AQ301+4,COLUMN())),INDIRECT(ADDRESS(($AO301-1)*3+$AP301+5,$AQ301+7)))&gt;=1,0,INDIRECT(ADDRESS(($AO301-1)*3+$AP301+5,$AQ301+7)))))</f>
        <v>0</v>
      </c>
      <c r="AS301" s="304">
        <f ca="1">COUNTIF(INDIRECT("H"&amp;(ROW()+12*(($AO301-1)*3+$AP301)-ROW())/12+5):INDIRECT("S"&amp;(ROW()+12*(($AO301-1)*3+$AP301)-ROW())/12+5),AR301)</f>
        <v>0</v>
      </c>
      <c r="AT301" s="306"/>
      <c r="AV301" s="304">
        <f ca="1">IF(AND(AR301&gt;0,AS301&gt;0),COUNTIF(AV$6:AV300,"&gt;0")+1,0)</f>
        <v>0</v>
      </c>
    </row>
    <row r="302" spans="41:48" x14ac:dyDescent="0.15">
      <c r="AO302" s="304">
        <v>9</v>
      </c>
      <c r="AP302" s="304">
        <v>1</v>
      </c>
      <c r="AQ302" s="304">
        <v>9</v>
      </c>
      <c r="AR302" s="306">
        <f ca="1">IF($AQ302=1,IF(INDIRECT(ADDRESS(($AO302-1)*3+$AP302+5,$AQ302+7))="",0,INDIRECT(ADDRESS(($AO302-1)*3+$AP302+5,$AQ302+7))),IF(INDIRECT(ADDRESS(($AO302-1)*3+$AP302+5,$AQ302+7))="",0,IF(COUNTIF(INDIRECT(ADDRESS(($AO302-1)*36+($AP302-1)*12+6,COLUMN())):INDIRECT(ADDRESS(($AO302-1)*36+($AP302-1)*12+$AQ302+4,COLUMN())),INDIRECT(ADDRESS(($AO302-1)*3+$AP302+5,$AQ302+7)))&gt;=1,0,INDIRECT(ADDRESS(($AO302-1)*3+$AP302+5,$AQ302+7)))))</f>
        <v>0</v>
      </c>
      <c r="AS302" s="304">
        <f ca="1">COUNTIF(INDIRECT("H"&amp;(ROW()+12*(($AO302-1)*3+$AP302)-ROW())/12+5):INDIRECT("S"&amp;(ROW()+12*(($AO302-1)*3+$AP302)-ROW())/12+5),AR302)</f>
        <v>0</v>
      </c>
      <c r="AT302" s="306"/>
      <c r="AV302" s="304">
        <f ca="1">IF(AND(AR302&gt;0,AS302&gt;0),COUNTIF(AV$6:AV301,"&gt;0")+1,0)</f>
        <v>0</v>
      </c>
    </row>
    <row r="303" spans="41:48" x14ac:dyDescent="0.15">
      <c r="AO303" s="304">
        <v>9</v>
      </c>
      <c r="AP303" s="304">
        <v>1</v>
      </c>
      <c r="AQ303" s="304">
        <v>10</v>
      </c>
      <c r="AR303" s="306">
        <f ca="1">IF($AQ303=1,IF(INDIRECT(ADDRESS(($AO303-1)*3+$AP303+5,$AQ303+7))="",0,INDIRECT(ADDRESS(($AO303-1)*3+$AP303+5,$AQ303+7))),IF(INDIRECT(ADDRESS(($AO303-1)*3+$AP303+5,$AQ303+7))="",0,IF(COUNTIF(INDIRECT(ADDRESS(($AO303-1)*36+($AP303-1)*12+6,COLUMN())):INDIRECT(ADDRESS(($AO303-1)*36+($AP303-1)*12+$AQ303+4,COLUMN())),INDIRECT(ADDRESS(($AO303-1)*3+$AP303+5,$AQ303+7)))&gt;=1,0,INDIRECT(ADDRESS(($AO303-1)*3+$AP303+5,$AQ303+7)))))</f>
        <v>0</v>
      </c>
      <c r="AS303" s="304">
        <f ca="1">COUNTIF(INDIRECT("H"&amp;(ROW()+12*(($AO303-1)*3+$AP303)-ROW())/12+5):INDIRECT("S"&amp;(ROW()+12*(($AO303-1)*3+$AP303)-ROW())/12+5),AR303)</f>
        <v>0</v>
      </c>
      <c r="AT303" s="306"/>
      <c r="AV303" s="304">
        <f ca="1">IF(AND(AR303&gt;0,AS303&gt;0),COUNTIF(AV$6:AV302,"&gt;0")+1,0)</f>
        <v>0</v>
      </c>
    </row>
    <row r="304" spans="41:48" x14ac:dyDescent="0.15">
      <c r="AO304" s="304">
        <v>9</v>
      </c>
      <c r="AP304" s="304">
        <v>1</v>
      </c>
      <c r="AQ304" s="304">
        <v>11</v>
      </c>
      <c r="AR304" s="306">
        <f ca="1">IF($AQ304=1,IF(INDIRECT(ADDRESS(($AO304-1)*3+$AP304+5,$AQ304+7))="",0,INDIRECT(ADDRESS(($AO304-1)*3+$AP304+5,$AQ304+7))),IF(INDIRECT(ADDRESS(($AO304-1)*3+$AP304+5,$AQ304+7))="",0,IF(COUNTIF(INDIRECT(ADDRESS(($AO304-1)*36+($AP304-1)*12+6,COLUMN())):INDIRECT(ADDRESS(($AO304-1)*36+($AP304-1)*12+$AQ304+4,COLUMN())),INDIRECT(ADDRESS(($AO304-1)*3+$AP304+5,$AQ304+7)))&gt;=1,0,INDIRECT(ADDRESS(($AO304-1)*3+$AP304+5,$AQ304+7)))))</f>
        <v>0</v>
      </c>
      <c r="AS304" s="304">
        <f ca="1">COUNTIF(INDIRECT("H"&amp;(ROW()+12*(($AO304-1)*3+$AP304)-ROW())/12+5):INDIRECT("S"&amp;(ROW()+12*(($AO304-1)*3+$AP304)-ROW())/12+5),AR304)</f>
        <v>0</v>
      </c>
      <c r="AT304" s="306"/>
      <c r="AV304" s="304">
        <f ca="1">IF(AND(AR304&gt;0,AS304&gt;0),COUNTIF(AV$6:AV303,"&gt;0")+1,0)</f>
        <v>0</v>
      </c>
    </row>
    <row r="305" spans="41:48" x14ac:dyDescent="0.15">
      <c r="AO305" s="304">
        <v>9</v>
      </c>
      <c r="AP305" s="304">
        <v>1</v>
      </c>
      <c r="AQ305" s="304">
        <v>12</v>
      </c>
      <c r="AR305" s="306">
        <f ca="1">IF($AQ305=1,IF(INDIRECT(ADDRESS(($AO305-1)*3+$AP305+5,$AQ305+7))="",0,INDIRECT(ADDRESS(($AO305-1)*3+$AP305+5,$AQ305+7))),IF(INDIRECT(ADDRESS(($AO305-1)*3+$AP305+5,$AQ305+7))="",0,IF(COUNTIF(INDIRECT(ADDRESS(($AO305-1)*36+($AP305-1)*12+6,COLUMN())):INDIRECT(ADDRESS(($AO305-1)*36+($AP305-1)*12+$AQ305+4,COLUMN())),INDIRECT(ADDRESS(($AO305-1)*3+$AP305+5,$AQ305+7)))&gt;=1,0,INDIRECT(ADDRESS(($AO305-1)*3+$AP305+5,$AQ305+7)))))</f>
        <v>0</v>
      </c>
      <c r="AS305" s="304">
        <f ca="1">COUNTIF(INDIRECT("H"&amp;(ROW()+12*(($AO305-1)*3+$AP305)-ROW())/12+5):INDIRECT("S"&amp;(ROW()+12*(($AO305-1)*3+$AP305)-ROW())/12+5),AR305)</f>
        <v>0</v>
      </c>
      <c r="AT305" s="306"/>
      <c r="AV305" s="304">
        <f ca="1">IF(AND(AR305&gt;0,AS305&gt;0),COUNTIF(AV$6:AV304,"&gt;0")+1,0)</f>
        <v>0</v>
      </c>
    </row>
    <row r="306" spans="41:48" x14ac:dyDescent="0.15">
      <c r="AO306" s="304">
        <v>9</v>
      </c>
      <c r="AP306" s="304">
        <v>2</v>
      </c>
      <c r="AQ306" s="304">
        <v>1</v>
      </c>
      <c r="AR306" s="306">
        <f ca="1">IF($AQ306=1,IF(INDIRECT(ADDRESS(($AO306-1)*3+$AP306+5,$AQ306+7))="",0,INDIRECT(ADDRESS(($AO306-1)*3+$AP306+5,$AQ306+7))),IF(INDIRECT(ADDRESS(($AO306-1)*3+$AP306+5,$AQ306+7))="",0,IF(COUNTIF(INDIRECT(ADDRESS(($AO306-1)*36+($AP306-1)*12+6,COLUMN())):INDIRECT(ADDRESS(($AO306-1)*36+($AP306-1)*12+$AQ306+4,COLUMN())),INDIRECT(ADDRESS(($AO306-1)*3+$AP306+5,$AQ306+7)))&gt;=1,0,INDIRECT(ADDRESS(($AO306-1)*3+$AP306+5,$AQ306+7)))))</f>
        <v>0</v>
      </c>
      <c r="AS306" s="304">
        <f ca="1">COUNTIF(INDIRECT("H"&amp;(ROW()+12*(($AO306-1)*3+$AP306)-ROW())/12+5):INDIRECT("S"&amp;(ROW()+12*(($AO306-1)*3+$AP306)-ROW())/12+5),AR306)</f>
        <v>0</v>
      </c>
      <c r="AT306" s="306"/>
      <c r="AV306" s="304">
        <f ca="1">IF(AND(AR306&gt;0,AS306&gt;0),COUNTIF(AV$6:AV305,"&gt;0")+1,0)</f>
        <v>0</v>
      </c>
    </row>
    <row r="307" spans="41:48" x14ac:dyDescent="0.15">
      <c r="AO307" s="304">
        <v>9</v>
      </c>
      <c r="AP307" s="304">
        <v>2</v>
      </c>
      <c r="AQ307" s="304">
        <v>2</v>
      </c>
      <c r="AR307" s="306">
        <f ca="1">IF($AQ307=1,IF(INDIRECT(ADDRESS(($AO307-1)*3+$AP307+5,$AQ307+7))="",0,INDIRECT(ADDRESS(($AO307-1)*3+$AP307+5,$AQ307+7))),IF(INDIRECT(ADDRESS(($AO307-1)*3+$AP307+5,$AQ307+7))="",0,IF(COUNTIF(INDIRECT(ADDRESS(($AO307-1)*36+($AP307-1)*12+6,COLUMN())):INDIRECT(ADDRESS(($AO307-1)*36+($AP307-1)*12+$AQ307+4,COLUMN())),INDIRECT(ADDRESS(($AO307-1)*3+$AP307+5,$AQ307+7)))&gt;=1,0,INDIRECT(ADDRESS(($AO307-1)*3+$AP307+5,$AQ307+7)))))</f>
        <v>0</v>
      </c>
      <c r="AS307" s="304">
        <f ca="1">COUNTIF(INDIRECT("H"&amp;(ROW()+12*(($AO307-1)*3+$AP307)-ROW())/12+5):INDIRECT("S"&amp;(ROW()+12*(($AO307-1)*3+$AP307)-ROW())/12+5),AR307)</f>
        <v>0</v>
      </c>
      <c r="AT307" s="306"/>
      <c r="AV307" s="304">
        <f ca="1">IF(AND(AR307&gt;0,AS307&gt;0),COUNTIF(AV$6:AV306,"&gt;0")+1,0)</f>
        <v>0</v>
      </c>
    </row>
    <row r="308" spans="41:48" x14ac:dyDescent="0.15">
      <c r="AO308" s="304">
        <v>9</v>
      </c>
      <c r="AP308" s="304">
        <v>2</v>
      </c>
      <c r="AQ308" s="304">
        <v>3</v>
      </c>
      <c r="AR308" s="306">
        <f ca="1">IF($AQ308=1,IF(INDIRECT(ADDRESS(($AO308-1)*3+$AP308+5,$AQ308+7))="",0,INDIRECT(ADDRESS(($AO308-1)*3+$AP308+5,$AQ308+7))),IF(INDIRECT(ADDRESS(($AO308-1)*3+$AP308+5,$AQ308+7))="",0,IF(COUNTIF(INDIRECT(ADDRESS(($AO308-1)*36+($AP308-1)*12+6,COLUMN())):INDIRECT(ADDRESS(($AO308-1)*36+($AP308-1)*12+$AQ308+4,COLUMN())),INDIRECT(ADDRESS(($AO308-1)*3+$AP308+5,$AQ308+7)))&gt;=1,0,INDIRECT(ADDRESS(($AO308-1)*3+$AP308+5,$AQ308+7)))))</f>
        <v>0</v>
      </c>
      <c r="AS308" s="304">
        <f ca="1">COUNTIF(INDIRECT("H"&amp;(ROW()+12*(($AO308-1)*3+$AP308)-ROW())/12+5):INDIRECT("S"&amp;(ROW()+12*(($AO308-1)*3+$AP308)-ROW())/12+5),AR308)</f>
        <v>0</v>
      </c>
      <c r="AT308" s="306"/>
      <c r="AV308" s="304">
        <f ca="1">IF(AND(AR308&gt;0,AS308&gt;0),COUNTIF(AV$6:AV307,"&gt;0")+1,0)</f>
        <v>0</v>
      </c>
    </row>
    <row r="309" spans="41:48" x14ac:dyDescent="0.15">
      <c r="AO309" s="304">
        <v>9</v>
      </c>
      <c r="AP309" s="304">
        <v>2</v>
      </c>
      <c r="AQ309" s="304">
        <v>4</v>
      </c>
      <c r="AR309" s="306">
        <f ca="1">IF($AQ309=1,IF(INDIRECT(ADDRESS(($AO309-1)*3+$AP309+5,$AQ309+7))="",0,INDIRECT(ADDRESS(($AO309-1)*3+$AP309+5,$AQ309+7))),IF(INDIRECT(ADDRESS(($AO309-1)*3+$AP309+5,$AQ309+7))="",0,IF(COUNTIF(INDIRECT(ADDRESS(($AO309-1)*36+($AP309-1)*12+6,COLUMN())):INDIRECT(ADDRESS(($AO309-1)*36+($AP309-1)*12+$AQ309+4,COLUMN())),INDIRECT(ADDRESS(($AO309-1)*3+$AP309+5,$AQ309+7)))&gt;=1,0,INDIRECT(ADDRESS(($AO309-1)*3+$AP309+5,$AQ309+7)))))</f>
        <v>0</v>
      </c>
      <c r="AS309" s="304">
        <f ca="1">COUNTIF(INDIRECT("H"&amp;(ROW()+12*(($AO309-1)*3+$AP309)-ROW())/12+5):INDIRECT("S"&amp;(ROW()+12*(($AO309-1)*3+$AP309)-ROW())/12+5),AR309)</f>
        <v>0</v>
      </c>
      <c r="AT309" s="306"/>
      <c r="AV309" s="304">
        <f ca="1">IF(AND(AR309&gt;0,AS309&gt;0),COUNTIF(AV$6:AV308,"&gt;0")+1,0)</f>
        <v>0</v>
      </c>
    </row>
    <row r="310" spans="41:48" x14ac:dyDescent="0.15">
      <c r="AO310" s="304">
        <v>9</v>
      </c>
      <c r="AP310" s="304">
        <v>2</v>
      </c>
      <c r="AQ310" s="304">
        <v>5</v>
      </c>
      <c r="AR310" s="306">
        <f ca="1">IF($AQ310=1,IF(INDIRECT(ADDRESS(($AO310-1)*3+$AP310+5,$AQ310+7))="",0,INDIRECT(ADDRESS(($AO310-1)*3+$AP310+5,$AQ310+7))),IF(INDIRECT(ADDRESS(($AO310-1)*3+$AP310+5,$AQ310+7))="",0,IF(COUNTIF(INDIRECT(ADDRESS(($AO310-1)*36+($AP310-1)*12+6,COLUMN())):INDIRECT(ADDRESS(($AO310-1)*36+($AP310-1)*12+$AQ310+4,COLUMN())),INDIRECT(ADDRESS(($AO310-1)*3+$AP310+5,$AQ310+7)))&gt;=1,0,INDIRECT(ADDRESS(($AO310-1)*3+$AP310+5,$AQ310+7)))))</f>
        <v>0</v>
      </c>
      <c r="AS310" s="304">
        <f ca="1">COUNTIF(INDIRECT("H"&amp;(ROW()+12*(($AO310-1)*3+$AP310)-ROW())/12+5):INDIRECT("S"&amp;(ROW()+12*(($AO310-1)*3+$AP310)-ROW())/12+5),AR310)</f>
        <v>0</v>
      </c>
      <c r="AT310" s="306"/>
      <c r="AV310" s="304">
        <f ca="1">IF(AND(AR310&gt;0,AS310&gt;0),COUNTIF(AV$6:AV309,"&gt;0")+1,0)</f>
        <v>0</v>
      </c>
    </row>
    <row r="311" spans="41:48" x14ac:dyDescent="0.15">
      <c r="AO311" s="304">
        <v>9</v>
      </c>
      <c r="AP311" s="304">
        <v>2</v>
      </c>
      <c r="AQ311" s="304">
        <v>6</v>
      </c>
      <c r="AR311" s="306">
        <f ca="1">IF($AQ311=1,IF(INDIRECT(ADDRESS(($AO311-1)*3+$AP311+5,$AQ311+7))="",0,INDIRECT(ADDRESS(($AO311-1)*3+$AP311+5,$AQ311+7))),IF(INDIRECT(ADDRESS(($AO311-1)*3+$AP311+5,$AQ311+7))="",0,IF(COUNTIF(INDIRECT(ADDRESS(($AO311-1)*36+($AP311-1)*12+6,COLUMN())):INDIRECT(ADDRESS(($AO311-1)*36+($AP311-1)*12+$AQ311+4,COLUMN())),INDIRECT(ADDRESS(($AO311-1)*3+$AP311+5,$AQ311+7)))&gt;=1,0,INDIRECT(ADDRESS(($AO311-1)*3+$AP311+5,$AQ311+7)))))</f>
        <v>0</v>
      </c>
      <c r="AS311" s="304">
        <f ca="1">COUNTIF(INDIRECT("H"&amp;(ROW()+12*(($AO311-1)*3+$AP311)-ROW())/12+5):INDIRECT("S"&amp;(ROW()+12*(($AO311-1)*3+$AP311)-ROW())/12+5),AR311)</f>
        <v>0</v>
      </c>
      <c r="AT311" s="306"/>
      <c r="AV311" s="304">
        <f ca="1">IF(AND(AR311&gt;0,AS311&gt;0),COUNTIF(AV$6:AV310,"&gt;0")+1,0)</f>
        <v>0</v>
      </c>
    </row>
    <row r="312" spans="41:48" x14ac:dyDescent="0.15">
      <c r="AO312" s="304">
        <v>9</v>
      </c>
      <c r="AP312" s="304">
        <v>2</v>
      </c>
      <c r="AQ312" s="304">
        <v>7</v>
      </c>
      <c r="AR312" s="306">
        <f ca="1">IF($AQ312=1,IF(INDIRECT(ADDRESS(($AO312-1)*3+$AP312+5,$AQ312+7))="",0,INDIRECT(ADDRESS(($AO312-1)*3+$AP312+5,$AQ312+7))),IF(INDIRECT(ADDRESS(($AO312-1)*3+$AP312+5,$AQ312+7))="",0,IF(COUNTIF(INDIRECT(ADDRESS(($AO312-1)*36+($AP312-1)*12+6,COLUMN())):INDIRECT(ADDRESS(($AO312-1)*36+($AP312-1)*12+$AQ312+4,COLUMN())),INDIRECT(ADDRESS(($AO312-1)*3+$AP312+5,$AQ312+7)))&gt;=1,0,INDIRECT(ADDRESS(($AO312-1)*3+$AP312+5,$AQ312+7)))))</f>
        <v>0</v>
      </c>
      <c r="AS312" s="304">
        <f ca="1">COUNTIF(INDIRECT("H"&amp;(ROW()+12*(($AO312-1)*3+$AP312)-ROW())/12+5):INDIRECT("S"&amp;(ROW()+12*(($AO312-1)*3+$AP312)-ROW())/12+5),AR312)</f>
        <v>0</v>
      </c>
      <c r="AT312" s="306"/>
      <c r="AV312" s="304">
        <f ca="1">IF(AND(AR312&gt;0,AS312&gt;0),COUNTIF(AV$6:AV311,"&gt;0")+1,0)</f>
        <v>0</v>
      </c>
    </row>
    <row r="313" spans="41:48" x14ac:dyDescent="0.15">
      <c r="AO313" s="304">
        <v>9</v>
      </c>
      <c r="AP313" s="304">
        <v>2</v>
      </c>
      <c r="AQ313" s="304">
        <v>8</v>
      </c>
      <c r="AR313" s="306">
        <f ca="1">IF($AQ313=1,IF(INDIRECT(ADDRESS(($AO313-1)*3+$AP313+5,$AQ313+7))="",0,INDIRECT(ADDRESS(($AO313-1)*3+$AP313+5,$AQ313+7))),IF(INDIRECT(ADDRESS(($AO313-1)*3+$AP313+5,$AQ313+7))="",0,IF(COUNTIF(INDIRECT(ADDRESS(($AO313-1)*36+($AP313-1)*12+6,COLUMN())):INDIRECT(ADDRESS(($AO313-1)*36+($AP313-1)*12+$AQ313+4,COLUMN())),INDIRECT(ADDRESS(($AO313-1)*3+$AP313+5,$AQ313+7)))&gt;=1,0,INDIRECT(ADDRESS(($AO313-1)*3+$AP313+5,$AQ313+7)))))</f>
        <v>0</v>
      </c>
      <c r="AS313" s="304">
        <f ca="1">COUNTIF(INDIRECT("H"&amp;(ROW()+12*(($AO313-1)*3+$AP313)-ROW())/12+5):INDIRECT("S"&amp;(ROW()+12*(($AO313-1)*3+$AP313)-ROW())/12+5),AR313)</f>
        <v>0</v>
      </c>
      <c r="AT313" s="306"/>
      <c r="AV313" s="304">
        <f ca="1">IF(AND(AR313&gt;0,AS313&gt;0),COUNTIF(AV$6:AV312,"&gt;0")+1,0)</f>
        <v>0</v>
      </c>
    </row>
    <row r="314" spans="41:48" x14ac:dyDescent="0.15">
      <c r="AO314" s="304">
        <v>9</v>
      </c>
      <c r="AP314" s="304">
        <v>2</v>
      </c>
      <c r="AQ314" s="304">
        <v>9</v>
      </c>
      <c r="AR314" s="306">
        <f ca="1">IF($AQ314=1,IF(INDIRECT(ADDRESS(($AO314-1)*3+$AP314+5,$AQ314+7))="",0,INDIRECT(ADDRESS(($AO314-1)*3+$AP314+5,$AQ314+7))),IF(INDIRECT(ADDRESS(($AO314-1)*3+$AP314+5,$AQ314+7))="",0,IF(COUNTIF(INDIRECT(ADDRESS(($AO314-1)*36+($AP314-1)*12+6,COLUMN())):INDIRECT(ADDRESS(($AO314-1)*36+($AP314-1)*12+$AQ314+4,COLUMN())),INDIRECT(ADDRESS(($AO314-1)*3+$AP314+5,$AQ314+7)))&gt;=1,0,INDIRECT(ADDRESS(($AO314-1)*3+$AP314+5,$AQ314+7)))))</f>
        <v>0</v>
      </c>
      <c r="AS314" s="304">
        <f ca="1">COUNTIF(INDIRECT("H"&amp;(ROW()+12*(($AO314-1)*3+$AP314)-ROW())/12+5):INDIRECT("S"&amp;(ROW()+12*(($AO314-1)*3+$AP314)-ROW())/12+5),AR314)</f>
        <v>0</v>
      </c>
      <c r="AT314" s="306"/>
      <c r="AV314" s="304">
        <f ca="1">IF(AND(AR314&gt;0,AS314&gt;0),COUNTIF(AV$6:AV313,"&gt;0")+1,0)</f>
        <v>0</v>
      </c>
    </row>
    <row r="315" spans="41:48" x14ac:dyDescent="0.15">
      <c r="AO315" s="304">
        <v>9</v>
      </c>
      <c r="AP315" s="304">
        <v>2</v>
      </c>
      <c r="AQ315" s="304">
        <v>10</v>
      </c>
      <c r="AR315" s="306">
        <f ca="1">IF($AQ315=1,IF(INDIRECT(ADDRESS(($AO315-1)*3+$AP315+5,$AQ315+7))="",0,INDIRECT(ADDRESS(($AO315-1)*3+$AP315+5,$AQ315+7))),IF(INDIRECT(ADDRESS(($AO315-1)*3+$AP315+5,$AQ315+7))="",0,IF(COUNTIF(INDIRECT(ADDRESS(($AO315-1)*36+($AP315-1)*12+6,COLUMN())):INDIRECT(ADDRESS(($AO315-1)*36+($AP315-1)*12+$AQ315+4,COLUMN())),INDIRECT(ADDRESS(($AO315-1)*3+$AP315+5,$AQ315+7)))&gt;=1,0,INDIRECT(ADDRESS(($AO315-1)*3+$AP315+5,$AQ315+7)))))</f>
        <v>0</v>
      </c>
      <c r="AS315" s="304">
        <f ca="1">COUNTIF(INDIRECT("H"&amp;(ROW()+12*(($AO315-1)*3+$AP315)-ROW())/12+5):INDIRECT("S"&amp;(ROW()+12*(($AO315-1)*3+$AP315)-ROW())/12+5),AR315)</f>
        <v>0</v>
      </c>
      <c r="AT315" s="306"/>
      <c r="AV315" s="304">
        <f ca="1">IF(AND(AR315&gt;0,AS315&gt;0),COUNTIF(AV$6:AV314,"&gt;0")+1,0)</f>
        <v>0</v>
      </c>
    </row>
    <row r="316" spans="41:48" x14ac:dyDescent="0.15">
      <c r="AO316" s="304">
        <v>9</v>
      </c>
      <c r="AP316" s="304">
        <v>2</v>
      </c>
      <c r="AQ316" s="304">
        <v>11</v>
      </c>
      <c r="AR316" s="306">
        <f ca="1">IF($AQ316=1,IF(INDIRECT(ADDRESS(($AO316-1)*3+$AP316+5,$AQ316+7))="",0,INDIRECT(ADDRESS(($AO316-1)*3+$AP316+5,$AQ316+7))),IF(INDIRECT(ADDRESS(($AO316-1)*3+$AP316+5,$AQ316+7))="",0,IF(COUNTIF(INDIRECT(ADDRESS(($AO316-1)*36+($AP316-1)*12+6,COLUMN())):INDIRECT(ADDRESS(($AO316-1)*36+($AP316-1)*12+$AQ316+4,COLUMN())),INDIRECT(ADDRESS(($AO316-1)*3+$AP316+5,$AQ316+7)))&gt;=1,0,INDIRECT(ADDRESS(($AO316-1)*3+$AP316+5,$AQ316+7)))))</f>
        <v>0</v>
      </c>
      <c r="AS316" s="304">
        <f ca="1">COUNTIF(INDIRECT("H"&amp;(ROW()+12*(($AO316-1)*3+$AP316)-ROW())/12+5):INDIRECT("S"&amp;(ROW()+12*(($AO316-1)*3+$AP316)-ROW())/12+5),AR316)</f>
        <v>0</v>
      </c>
      <c r="AT316" s="306"/>
      <c r="AV316" s="304">
        <f ca="1">IF(AND(AR316&gt;0,AS316&gt;0),COUNTIF(AV$6:AV315,"&gt;0")+1,0)</f>
        <v>0</v>
      </c>
    </row>
    <row r="317" spans="41:48" x14ac:dyDescent="0.15">
      <c r="AO317" s="304">
        <v>9</v>
      </c>
      <c r="AP317" s="304">
        <v>2</v>
      </c>
      <c r="AQ317" s="304">
        <v>12</v>
      </c>
      <c r="AR317" s="306">
        <f ca="1">IF($AQ317=1,IF(INDIRECT(ADDRESS(($AO317-1)*3+$AP317+5,$AQ317+7))="",0,INDIRECT(ADDRESS(($AO317-1)*3+$AP317+5,$AQ317+7))),IF(INDIRECT(ADDRESS(($AO317-1)*3+$AP317+5,$AQ317+7))="",0,IF(COUNTIF(INDIRECT(ADDRESS(($AO317-1)*36+($AP317-1)*12+6,COLUMN())):INDIRECT(ADDRESS(($AO317-1)*36+($AP317-1)*12+$AQ317+4,COLUMN())),INDIRECT(ADDRESS(($AO317-1)*3+$AP317+5,$AQ317+7)))&gt;=1,0,INDIRECT(ADDRESS(($AO317-1)*3+$AP317+5,$AQ317+7)))))</f>
        <v>0</v>
      </c>
      <c r="AS317" s="304">
        <f ca="1">COUNTIF(INDIRECT("H"&amp;(ROW()+12*(($AO317-1)*3+$AP317)-ROW())/12+5):INDIRECT("S"&amp;(ROW()+12*(($AO317-1)*3+$AP317)-ROW())/12+5),AR317)</f>
        <v>0</v>
      </c>
      <c r="AT317" s="306"/>
      <c r="AV317" s="304">
        <f ca="1">IF(AND(AR317&gt;0,AS317&gt;0),COUNTIF(AV$6:AV316,"&gt;0")+1,0)</f>
        <v>0</v>
      </c>
    </row>
    <row r="318" spans="41:48" x14ac:dyDescent="0.15">
      <c r="AO318" s="304">
        <v>9</v>
      </c>
      <c r="AP318" s="304">
        <v>3</v>
      </c>
      <c r="AQ318" s="304">
        <v>1</v>
      </c>
      <c r="AR318" s="306">
        <f ca="1">IF($AQ318=1,IF(INDIRECT(ADDRESS(($AO318-1)*3+$AP318+5,$AQ318+7))="",0,INDIRECT(ADDRESS(($AO318-1)*3+$AP318+5,$AQ318+7))),IF(INDIRECT(ADDRESS(($AO318-1)*3+$AP318+5,$AQ318+7))="",0,IF(COUNTIF(INDIRECT(ADDRESS(($AO318-1)*36+($AP318-1)*12+6,COLUMN())):INDIRECT(ADDRESS(($AO318-1)*36+($AP318-1)*12+$AQ318+4,COLUMN())),INDIRECT(ADDRESS(($AO318-1)*3+$AP318+5,$AQ318+7)))&gt;=1,0,INDIRECT(ADDRESS(($AO318-1)*3+$AP318+5,$AQ318+7)))))</f>
        <v>0</v>
      </c>
      <c r="AS318" s="304">
        <f ca="1">COUNTIF(INDIRECT("H"&amp;(ROW()+12*(($AO318-1)*3+$AP318)-ROW())/12+5):INDIRECT("S"&amp;(ROW()+12*(($AO318-1)*3+$AP318)-ROW())/12+5),AR318)</f>
        <v>0</v>
      </c>
      <c r="AT318" s="306"/>
      <c r="AV318" s="304">
        <f ca="1">IF(AND(AR318&gt;0,AS318&gt;0),COUNTIF(AV$6:AV317,"&gt;0")+1,0)</f>
        <v>0</v>
      </c>
    </row>
    <row r="319" spans="41:48" x14ac:dyDescent="0.15">
      <c r="AO319" s="304">
        <v>9</v>
      </c>
      <c r="AP319" s="304">
        <v>3</v>
      </c>
      <c r="AQ319" s="304">
        <v>2</v>
      </c>
      <c r="AR319" s="306">
        <f ca="1">IF($AQ319=1,IF(INDIRECT(ADDRESS(($AO319-1)*3+$AP319+5,$AQ319+7))="",0,INDIRECT(ADDRESS(($AO319-1)*3+$AP319+5,$AQ319+7))),IF(INDIRECT(ADDRESS(($AO319-1)*3+$AP319+5,$AQ319+7))="",0,IF(COUNTIF(INDIRECT(ADDRESS(($AO319-1)*36+($AP319-1)*12+6,COLUMN())):INDIRECT(ADDRESS(($AO319-1)*36+($AP319-1)*12+$AQ319+4,COLUMN())),INDIRECT(ADDRESS(($AO319-1)*3+$AP319+5,$AQ319+7)))&gt;=1,0,INDIRECT(ADDRESS(($AO319-1)*3+$AP319+5,$AQ319+7)))))</f>
        <v>0</v>
      </c>
      <c r="AS319" s="304">
        <f ca="1">COUNTIF(INDIRECT("H"&amp;(ROW()+12*(($AO319-1)*3+$AP319)-ROW())/12+5):INDIRECT("S"&amp;(ROW()+12*(($AO319-1)*3+$AP319)-ROW())/12+5),AR319)</f>
        <v>0</v>
      </c>
      <c r="AT319" s="306"/>
      <c r="AV319" s="304">
        <f ca="1">IF(AND(AR319&gt;0,AS319&gt;0),COUNTIF(AV$6:AV318,"&gt;0")+1,0)</f>
        <v>0</v>
      </c>
    </row>
    <row r="320" spans="41:48" x14ac:dyDescent="0.15">
      <c r="AO320" s="304">
        <v>9</v>
      </c>
      <c r="AP320" s="304">
        <v>3</v>
      </c>
      <c r="AQ320" s="304">
        <v>3</v>
      </c>
      <c r="AR320" s="306">
        <f ca="1">IF($AQ320=1,IF(INDIRECT(ADDRESS(($AO320-1)*3+$AP320+5,$AQ320+7))="",0,INDIRECT(ADDRESS(($AO320-1)*3+$AP320+5,$AQ320+7))),IF(INDIRECT(ADDRESS(($AO320-1)*3+$AP320+5,$AQ320+7))="",0,IF(COUNTIF(INDIRECT(ADDRESS(($AO320-1)*36+($AP320-1)*12+6,COLUMN())):INDIRECT(ADDRESS(($AO320-1)*36+($AP320-1)*12+$AQ320+4,COLUMN())),INDIRECT(ADDRESS(($AO320-1)*3+$AP320+5,$AQ320+7)))&gt;=1,0,INDIRECT(ADDRESS(($AO320-1)*3+$AP320+5,$AQ320+7)))))</f>
        <v>0</v>
      </c>
      <c r="AS320" s="304">
        <f ca="1">COUNTIF(INDIRECT("H"&amp;(ROW()+12*(($AO320-1)*3+$AP320)-ROW())/12+5):INDIRECT("S"&amp;(ROW()+12*(($AO320-1)*3+$AP320)-ROW())/12+5),AR320)</f>
        <v>0</v>
      </c>
      <c r="AT320" s="306"/>
      <c r="AV320" s="304">
        <f ca="1">IF(AND(AR320&gt;0,AS320&gt;0),COUNTIF(AV$6:AV319,"&gt;0")+1,0)</f>
        <v>0</v>
      </c>
    </row>
    <row r="321" spans="41:48" x14ac:dyDescent="0.15">
      <c r="AO321" s="304">
        <v>9</v>
      </c>
      <c r="AP321" s="304">
        <v>3</v>
      </c>
      <c r="AQ321" s="304">
        <v>4</v>
      </c>
      <c r="AR321" s="306">
        <f ca="1">IF($AQ321=1,IF(INDIRECT(ADDRESS(($AO321-1)*3+$AP321+5,$AQ321+7))="",0,INDIRECT(ADDRESS(($AO321-1)*3+$AP321+5,$AQ321+7))),IF(INDIRECT(ADDRESS(($AO321-1)*3+$AP321+5,$AQ321+7))="",0,IF(COUNTIF(INDIRECT(ADDRESS(($AO321-1)*36+($AP321-1)*12+6,COLUMN())):INDIRECT(ADDRESS(($AO321-1)*36+($AP321-1)*12+$AQ321+4,COLUMN())),INDIRECT(ADDRESS(($AO321-1)*3+$AP321+5,$AQ321+7)))&gt;=1,0,INDIRECT(ADDRESS(($AO321-1)*3+$AP321+5,$AQ321+7)))))</f>
        <v>0</v>
      </c>
      <c r="AS321" s="304">
        <f ca="1">COUNTIF(INDIRECT("H"&amp;(ROW()+12*(($AO321-1)*3+$AP321)-ROW())/12+5):INDIRECT("S"&amp;(ROW()+12*(($AO321-1)*3+$AP321)-ROW())/12+5),AR321)</f>
        <v>0</v>
      </c>
      <c r="AT321" s="306"/>
      <c r="AV321" s="304">
        <f ca="1">IF(AND(AR321&gt;0,AS321&gt;0),COUNTIF(AV$6:AV320,"&gt;0")+1,0)</f>
        <v>0</v>
      </c>
    </row>
    <row r="322" spans="41:48" x14ac:dyDescent="0.15">
      <c r="AO322" s="304">
        <v>9</v>
      </c>
      <c r="AP322" s="304">
        <v>3</v>
      </c>
      <c r="AQ322" s="304">
        <v>5</v>
      </c>
      <c r="AR322" s="306">
        <f ca="1">IF($AQ322=1,IF(INDIRECT(ADDRESS(($AO322-1)*3+$AP322+5,$AQ322+7))="",0,INDIRECT(ADDRESS(($AO322-1)*3+$AP322+5,$AQ322+7))),IF(INDIRECT(ADDRESS(($AO322-1)*3+$AP322+5,$AQ322+7))="",0,IF(COUNTIF(INDIRECT(ADDRESS(($AO322-1)*36+($AP322-1)*12+6,COLUMN())):INDIRECT(ADDRESS(($AO322-1)*36+($AP322-1)*12+$AQ322+4,COLUMN())),INDIRECT(ADDRESS(($AO322-1)*3+$AP322+5,$AQ322+7)))&gt;=1,0,INDIRECT(ADDRESS(($AO322-1)*3+$AP322+5,$AQ322+7)))))</f>
        <v>0</v>
      </c>
      <c r="AS322" s="304">
        <f ca="1">COUNTIF(INDIRECT("H"&amp;(ROW()+12*(($AO322-1)*3+$AP322)-ROW())/12+5):INDIRECT("S"&amp;(ROW()+12*(($AO322-1)*3+$AP322)-ROW())/12+5),AR322)</f>
        <v>0</v>
      </c>
      <c r="AT322" s="306"/>
      <c r="AV322" s="304">
        <f ca="1">IF(AND(AR322&gt;0,AS322&gt;0),COUNTIF(AV$6:AV321,"&gt;0")+1,0)</f>
        <v>0</v>
      </c>
    </row>
    <row r="323" spans="41:48" x14ac:dyDescent="0.15">
      <c r="AO323" s="304">
        <v>9</v>
      </c>
      <c r="AP323" s="304">
        <v>3</v>
      </c>
      <c r="AQ323" s="304">
        <v>6</v>
      </c>
      <c r="AR323" s="306">
        <f ca="1">IF($AQ323=1,IF(INDIRECT(ADDRESS(($AO323-1)*3+$AP323+5,$AQ323+7))="",0,INDIRECT(ADDRESS(($AO323-1)*3+$AP323+5,$AQ323+7))),IF(INDIRECT(ADDRESS(($AO323-1)*3+$AP323+5,$AQ323+7))="",0,IF(COUNTIF(INDIRECT(ADDRESS(($AO323-1)*36+($AP323-1)*12+6,COLUMN())):INDIRECT(ADDRESS(($AO323-1)*36+($AP323-1)*12+$AQ323+4,COLUMN())),INDIRECT(ADDRESS(($AO323-1)*3+$AP323+5,$AQ323+7)))&gt;=1,0,INDIRECT(ADDRESS(($AO323-1)*3+$AP323+5,$AQ323+7)))))</f>
        <v>0</v>
      </c>
      <c r="AS323" s="304">
        <f ca="1">COUNTIF(INDIRECT("H"&amp;(ROW()+12*(($AO323-1)*3+$AP323)-ROW())/12+5):INDIRECT("S"&amp;(ROW()+12*(($AO323-1)*3+$AP323)-ROW())/12+5),AR323)</f>
        <v>0</v>
      </c>
      <c r="AT323" s="306"/>
      <c r="AV323" s="304">
        <f ca="1">IF(AND(AR323&gt;0,AS323&gt;0),COUNTIF(AV$6:AV322,"&gt;0")+1,0)</f>
        <v>0</v>
      </c>
    </row>
    <row r="324" spans="41:48" x14ac:dyDescent="0.15">
      <c r="AO324" s="304">
        <v>9</v>
      </c>
      <c r="AP324" s="304">
        <v>3</v>
      </c>
      <c r="AQ324" s="304">
        <v>7</v>
      </c>
      <c r="AR324" s="306">
        <f ca="1">IF($AQ324=1,IF(INDIRECT(ADDRESS(($AO324-1)*3+$AP324+5,$AQ324+7))="",0,INDIRECT(ADDRESS(($AO324-1)*3+$AP324+5,$AQ324+7))),IF(INDIRECT(ADDRESS(($AO324-1)*3+$AP324+5,$AQ324+7))="",0,IF(COUNTIF(INDIRECT(ADDRESS(($AO324-1)*36+($AP324-1)*12+6,COLUMN())):INDIRECT(ADDRESS(($AO324-1)*36+($AP324-1)*12+$AQ324+4,COLUMN())),INDIRECT(ADDRESS(($AO324-1)*3+$AP324+5,$AQ324+7)))&gt;=1,0,INDIRECT(ADDRESS(($AO324-1)*3+$AP324+5,$AQ324+7)))))</f>
        <v>0</v>
      </c>
      <c r="AS324" s="304">
        <f ca="1">COUNTIF(INDIRECT("H"&amp;(ROW()+12*(($AO324-1)*3+$AP324)-ROW())/12+5):INDIRECT("S"&amp;(ROW()+12*(($AO324-1)*3+$AP324)-ROW())/12+5),AR324)</f>
        <v>0</v>
      </c>
      <c r="AT324" s="306"/>
      <c r="AV324" s="304">
        <f ca="1">IF(AND(AR324&gt;0,AS324&gt;0),COUNTIF(AV$6:AV323,"&gt;0")+1,0)</f>
        <v>0</v>
      </c>
    </row>
    <row r="325" spans="41:48" x14ac:dyDescent="0.15">
      <c r="AO325" s="304">
        <v>9</v>
      </c>
      <c r="AP325" s="304">
        <v>3</v>
      </c>
      <c r="AQ325" s="304">
        <v>8</v>
      </c>
      <c r="AR325" s="306">
        <f ca="1">IF($AQ325=1,IF(INDIRECT(ADDRESS(($AO325-1)*3+$AP325+5,$AQ325+7))="",0,INDIRECT(ADDRESS(($AO325-1)*3+$AP325+5,$AQ325+7))),IF(INDIRECT(ADDRESS(($AO325-1)*3+$AP325+5,$AQ325+7))="",0,IF(COUNTIF(INDIRECT(ADDRESS(($AO325-1)*36+($AP325-1)*12+6,COLUMN())):INDIRECT(ADDRESS(($AO325-1)*36+($AP325-1)*12+$AQ325+4,COLUMN())),INDIRECT(ADDRESS(($AO325-1)*3+$AP325+5,$AQ325+7)))&gt;=1,0,INDIRECT(ADDRESS(($AO325-1)*3+$AP325+5,$AQ325+7)))))</f>
        <v>0</v>
      </c>
      <c r="AS325" s="304">
        <f ca="1">COUNTIF(INDIRECT("H"&amp;(ROW()+12*(($AO325-1)*3+$AP325)-ROW())/12+5):INDIRECT("S"&amp;(ROW()+12*(($AO325-1)*3+$AP325)-ROW())/12+5),AR325)</f>
        <v>0</v>
      </c>
      <c r="AT325" s="306"/>
      <c r="AV325" s="304">
        <f ca="1">IF(AND(AR325&gt;0,AS325&gt;0),COUNTIF(AV$6:AV324,"&gt;0")+1,0)</f>
        <v>0</v>
      </c>
    </row>
    <row r="326" spans="41:48" x14ac:dyDescent="0.15">
      <c r="AO326" s="304">
        <v>9</v>
      </c>
      <c r="AP326" s="304">
        <v>3</v>
      </c>
      <c r="AQ326" s="304">
        <v>9</v>
      </c>
      <c r="AR326" s="306">
        <f ca="1">IF($AQ326=1,IF(INDIRECT(ADDRESS(($AO326-1)*3+$AP326+5,$AQ326+7))="",0,INDIRECT(ADDRESS(($AO326-1)*3+$AP326+5,$AQ326+7))),IF(INDIRECT(ADDRESS(($AO326-1)*3+$AP326+5,$AQ326+7))="",0,IF(COUNTIF(INDIRECT(ADDRESS(($AO326-1)*36+($AP326-1)*12+6,COLUMN())):INDIRECT(ADDRESS(($AO326-1)*36+($AP326-1)*12+$AQ326+4,COLUMN())),INDIRECT(ADDRESS(($AO326-1)*3+$AP326+5,$AQ326+7)))&gt;=1,0,INDIRECT(ADDRESS(($AO326-1)*3+$AP326+5,$AQ326+7)))))</f>
        <v>0</v>
      </c>
      <c r="AS326" s="304">
        <f ca="1">COUNTIF(INDIRECT("H"&amp;(ROW()+12*(($AO326-1)*3+$AP326)-ROW())/12+5):INDIRECT("S"&amp;(ROW()+12*(($AO326-1)*3+$AP326)-ROW())/12+5),AR326)</f>
        <v>0</v>
      </c>
      <c r="AT326" s="306"/>
      <c r="AV326" s="304">
        <f ca="1">IF(AND(AR326&gt;0,AS326&gt;0),COUNTIF(AV$6:AV325,"&gt;0")+1,0)</f>
        <v>0</v>
      </c>
    </row>
    <row r="327" spans="41:48" x14ac:dyDescent="0.15">
      <c r="AO327" s="304">
        <v>9</v>
      </c>
      <c r="AP327" s="304">
        <v>3</v>
      </c>
      <c r="AQ327" s="304">
        <v>10</v>
      </c>
      <c r="AR327" s="306">
        <f ca="1">IF($AQ327=1,IF(INDIRECT(ADDRESS(($AO327-1)*3+$AP327+5,$AQ327+7))="",0,INDIRECT(ADDRESS(($AO327-1)*3+$AP327+5,$AQ327+7))),IF(INDIRECT(ADDRESS(($AO327-1)*3+$AP327+5,$AQ327+7))="",0,IF(COUNTIF(INDIRECT(ADDRESS(($AO327-1)*36+($AP327-1)*12+6,COLUMN())):INDIRECT(ADDRESS(($AO327-1)*36+($AP327-1)*12+$AQ327+4,COLUMN())),INDIRECT(ADDRESS(($AO327-1)*3+$AP327+5,$AQ327+7)))&gt;=1,0,INDIRECT(ADDRESS(($AO327-1)*3+$AP327+5,$AQ327+7)))))</f>
        <v>0</v>
      </c>
      <c r="AS327" s="304">
        <f ca="1">COUNTIF(INDIRECT("H"&amp;(ROW()+12*(($AO327-1)*3+$AP327)-ROW())/12+5):INDIRECT("S"&amp;(ROW()+12*(($AO327-1)*3+$AP327)-ROW())/12+5),AR327)</f>
        <v>0</v>
      </c>
      <c r="AT327" s="306"/>
      <c r="AV327" s="304">
        <f ca="1">IF(AND(AR327&gt;0,AS327&gt;0),COUNTIF(AV$6:AV326,"&gt;0")+1,0)</f>
        <v>0</v>
      </c>
    </row>
    <row r="328" spans="41:48" x14ac:dyDescent="0.15">
      <c r="AO328" s="304">
        <v>9</v>
      </c>
      <c r="AP328" s="304">
        <v>3</v>
      </c>
      <c r="AQ328" s="304">
        <v>11</v>
      </c>
      <c r="AR328" s="306">
        <f ca="1">IF($AQ328=1,IF(INDIRECT(ADDRESS(($AO328-1)*3+$AP328+5,$AQ328+7))="",0,INDIRECT(ADDRESS(($AO328-1)*3+$AP328+5,$AQ328+7))),IF(INDIRECT(ADDRESS(($AO328-1)*3+$AP328+5,$AQ328+7))="",0,IF(COUNTIF(INDIRECT(ADDRESS(($AO328-1)*36+($AP328-1)*12+6,COLUMN())):INDIRECT(ADDRESS(($AO328-1)*36+($AP328-1)*12+$AQ328+4,COLUMN())),INDIRECT(ADDRESS(($AO328-1)*3+$AP328+5,$AQ328+7)))&gt;=1,0,INDIRECT(ADDRESS(($AO328-1)*3+$AP328+5,$AQ328+7)))))</f>
        <v>0</v>
      </c>
      <c r="AS328" s="304">
        <f ca="1">COUNTIF(INDIRECT("H"&amp;(ROW()+12*(($AO328-1)*3+$AP328)-ROW())/12+5):INDIRECT("S"&amp;(ROW()+12*(($AO328-1)*3+$AP328)-ROW())/12+5),AR328)</f>
        <v>0</v>
      </c>
      <c r="AT328" s="306"/>
      <c r="AV328" s="304">
        <f ca="1">IF(AND(AR328&gt;0,AS328&gt;0),COUNTIF(AV$6:AV327,"&gt;0")+1,0)</f>
        <v>0</v>
      </c>
    </row>
    <row r="329" spans="41:48" x14ac:dyDescent="0.15">
      <c r="AO329" s="304">
        <v>9</v>
      </c>
      <c r="AP329" s="304">
        <v>3</v>
      </c>
      <c r="AQ329" s="304">
        <v>12</v>
      </c>
      <c r="AR329" s="306">
        <f ca="1">IF($AQ329=1,IF(INDIRECT(ADDRESS(($AO329-1)*3+$AP329+5,$AQ329+7))="",0,INDIRECT(ADDRESS(($AO329-1)*3+$AP329+5,$AQ329+7))),IF(INDIRECT(ADDRESS(($AO329-1)*3+$AP329+5,$AQ329+7))="",0,IF(COUNTIF(INDIRECT(ADDRESS(($AO329-1)*36+($AP329-1)*12+6,COLUMN())):INDIRECT(ADDRESS(($AO329-1)*36+($AP329-1)*12+$AQ329+4,COLUMN())),INDIRECT(ADDRESS(($AO329-1)*3+$AP329+5,$AQ329+7)))&gt;=1,0,INDIRECT(ADDRESS(($AO329-1)*3+$AP329+5,$AQ329+7)))))</f>
        <v>0</v>
      </c>
      <c r="AS329" s="304">
        <f ca="1">COUNTIF(INDIRECT("H"&amp;(ROW()+12*(($AO329-1)*3+$AP329)-ROW())/12+5):INDIRECT("S"&amp;(ROW()+12*(($AO329-1)*3+$AP329)-ROW())/12+5),AR329)</f>
        <v>0</v>
      </c>
      <c r="AT329" s="306"/>
      <c r="AV329" s="304">
        <f ca="1">IF(AND(AR329&gt;0,AS329&gt;0),COUNTIF(AV$6:AV328,"&gt;0")+1,0)</f>
        <v>0</v>
      </c>
    </row>
    <row r="330" spans="41:48" x14ac:dyDescent="0.15">
      <c r="AO330" s="304">
        <v>10</v>
      </c>
      <c r="AP330" s="304">
        <v>1</v>
      </c>
      <c r="AQ330" s="304">
        <v>1</v>
      </c>
      <c r="AR330" s="306">
        <f ca="1">IF($AQ330=1,IF(INDIRECT(ADDRESS(($AO330-1)*3+$AP330+5,$AQ330+7))="",0,INDIRECT(ADDRESS(($AO330-1)*3+$AP330+5,$AQ330+7))),IF(INDIRECT(ADDRESS(($AO330-1)*3+$AP330+5,$AQ330+7))="",0,IF(COUNTIF(INDIRECT(ADDRESS(($AO330-1)*36+($AP330-1)*12+6,COLUMN())):INDIRECT(ADDRESS(($AO330-1)*36+($AP330-1)*12+$AQ330+4,COLUMN())),INDIRECT(ADDRESS(($AO330-1)*3+$AP330+5,$AQ330+7)))&gt;=1,0,INDIRECT(ADDRESS(($AO330-1)*3+$AP330+5,$AQ330+7)))))</f>
        <v>0</v>
      </c>
      <c r="AS330" s="304">
        <f ca="1">COUNTIF(INDIRECT("H"&amp;(ROW()+12*(($AO330-1)*3+$AP330)-ROW())/12+5):INDIRECT("S"&amp;(ROW()+12*(($AO330-1)*3+$AP330)-ROW())/12+5),AR330)</f>
        <v>0</v>
      </c>
      <c r="AT330" s="306"/>
      <c r="AV330" s="304">
        <f ca="1">IF(AND(AR330&gt;0,AS330&gt;0),COUNTIF(AV$6:AV329,"&gt;0")+1,0)</f>
        <v>0</v>
      </c>
    </row>
    <row r="331" spans="41:48" x14ac:dyDescent="0.15">
      <c r="AO331" s="304">
        <v>10</v>
      </c>
      <c r="AP331" s="304">
        <v>1</v>
      </c>
      <c r="AQ331" s="304">
        <v>2</v>
      </c>
      <c r="AR331" s="306">
        <f ca="1">IF($AQ331=1,IF(INDIRECT(ADDRESS(($AO331-1)*3+$AP331+5,$AQ331+7))="",0,INDIRECT(ADDRESS(($AO331-1)*3+$AP331+5,$AQ331+7))),IF(INDIRECT(ADDRESS(($AO331-1)*3+$AP331+5,$AQ331+7))="",0,IF(COUNTIF(INDIRECT(ADDRESS(($AO331-1)*36+($AP331-1)*12+6,COLUMN())):INDIRECT(ADDRESS(($AO331-1)*36+($AP331-1)*12+$AQ331+4,COLUMN())),INDIRECT(ADDRESS(($AO331-1)*3+$AP331+5,$AQ331+7)))&gt;=1,0,INDIRECT(ADDRESS(($AO331-1)*3+$AP331+5,$AQ331+7)))))</f>
        <v>0</v>
      </c>
      <c r="AS331" s="304">
        <f ca="1">COUNTIF(INDIRECT("H"&amp;(ROW()+12*(($AO331-1)*3+$AP331)-ROW())/12+5):INDIRECT("S"&amp;(ROW()+12*(($AO331-1)*3+$AP331)-ROW())/12+5),AR331)</f>
        <v>0</v>
      </c>
      <c r="AT331" s="306"/>
      <c r="AV331" s="304">
        <f ca="1">IF(AND(AR331&gt;0,AS331&gt;0),COUNTIF(AV$6:AV330,"&gt;0")+1,0)</f>
        <v>0</v>
      </c>
    </row>
    <row r="332" spans="41:48" x14ac:dyDescent="0.15">
      <c r="AO332" s="304">
        <v>10</v>
      </c>
      <c r="AP332" s="304">
        <v>1</v>
      </c>
      <c r="AQ332" s="304">
        <v>3</v>
      </c>
      <c r="AR332" s="306">
        <f ca="1">IF($AQ332=1,IF(INDIRECT(ADDRESS(($AO332-1)*3+$AP332+5,$AQ332+7))="",0,INDIRECT(ADDRESS(($AO332-1)*3+$AP332+5,$AQ332+7))),IF(INDIRECT(ADDRESS(($AO332-1)*3+$AP332+5,$AQ332+7))="",0,IF(COUNTIF(INDIRECT(ADDRESS(($AO332-1)*36+($AP332-1)*12+6,COLUMN())):INDIRECT(ADDRESS(($AO332-1)*36+($AP332-1)*12+$AQ332+4,COLUMN())),INDIRECT(ADDRESS(($AO332-1)*3+$AP332+5,$AQ332+7)))&gt;=1,0,INDIRECT(ADDRESS(($AO332-1)*3+$AP332+5,$AQ332+7)))))</f>
        <v>0</v>
      </c>
      <c r="AS332" s="304">
        <f ca="1">COUNTIF(INDIRECT("H"&amp;(ROW()+12*(($AO332-1)*3+$AP332)-ROW())/12+5):INDIRECT("S"&amp;(ROW()+12*(($AO332-1)*3+$AP332)-ROW())/12+5),AR332)</f>
        <v>0</v>
      </c>
      <c r="AT332" s="306"/>
      <c r="AV332" s="304">
        <f ca="1">IF(AND(AR332&gt;0,AS332&gt;0),COUNTIF(AV$6:AV331,"&gt;0")+1,0)</f>
        <v>0</v>
      </c>
    </row>
    <row r="333" spans="41:48" x14ac:dyDescent="0.15">
      <c r="AO333" s="304">
        <v>10</v>
      </c>
      <c r="AP333" s="304">
        <v>1</v>
      </c>
      <c r="AQ333" s="304">
        <v>4</v>
      </c>
      <c r="AR333" s="306">
        <f ca="1">IF($AQ333=1,IF(INDIRECT(ADDRESS(($AO333-1)*3+$AP333+5,$AQ333+7))="",0,INDIRECT(ADDRESS(($AO333-1)*3+$AP333+5,$AQ333+7))),IF(INDIRECT(ADDRESS(($AO333-1)*3+$AP333+5,$AQ333+7))="",0,IF(COUNTIF(INDIRECT(ADDRESS(($AO333-1)*36+($AP333-1)*12+6,COLUMN())):INDIRECT(ADDRESS(($AO333-1)*36+($AP333-1)*12+$AQ333+4,COLUMN())),INDIRECT(ADDRESS(($AO333-1)*3+$AP333+5,$AQ333+7)))&gt;=1,0,INDIRECT(ADDRESS(($AO333-1)*3+$AP333+5,$AQ333+7)))))</f>
        <v>0</v>
      </c>
      <c r="AS333" s="304">
        <f ca="1">COUNTIF(INDIRECT("H"&amp;(ROW()+12*(($AO333-1)*3+$AP333)-ROW())/12+5):INDIRECT("S"&amp;(ROW()+12*(($AO333-1)*3+$AP333)-ROW())/12+5),AR333)</f>
        <v>0</v>
      </c>
      <c r="AT333" s="306"/>
      <c r="AV333" s="304">
        <f ca="1">IF(AND(AR333&gt;0,AS333&gt;0),COUNTIF(AV$6:AV332,"&gt;0")+1,0)</f>
        <v>0</v>
      </c>
    </row>
    <row r="334" spans="41:48" x14ac:dyDescent="0.15">
      <c r="AO334" s="304">
        <v>10</v>
      </c>
      <c r="AP334" s="304">
        <v>1</v>
      </c>
      <c r="AQ334" s="304">
        <v>5</v>
      </c>
      <c r="AR334" s="306">
        <f ca="1">IF($AQ334=1,IF(INDIRECT(ADDRESS(($AO334-1)*3+$AP334+5,$AQ334+7))="",0,INDIRECT(ADDRESS(($AO334-1)*3+$AP334+5,$AQ334+7))),IF(INDIRECT(ADDRESS(($AO334-1)*3+$AP334+5,$AQ334+7))="",0,IF(COUNTIF(INDIRECT(ADDRESS(($AO334-1)*36+($AP334-1)*12+6,COLUMN())):INDIRECT(ADDRESS(($AO334-1)*36+($AP334-1)*12+$AQ334+4,COLUMN())),INDIRECT(ADDRESS(($AO334-1)*3+$AP334+5,$AQ334+7)))&gt;=1,0,INDIRECT(ADDRESS(($AO334-1)*3+$AP334+5,$AQ334+7)))))</f>
        <v>0</v>
      </c>
      <c r="AS334" s="304">
        <f ca="1">COUNTIF(INDIRECT("H"&amp;(ROW()+12*(($AO334-1)*3+$AP334)-ROW())/12+5):INDIRECT("S"&amp;(ROW()+12*(($AO334-1)*3+$AP334)-ROW())/12+5),AR334)</f>
        <v>0</v>
      </c>
      <c r="AT334" s="306"/>
      <c r="AV334" s="304">
        <f ca="1">IF(AND(AR334&gt;0,AS334&gt;0),COUNTIF(AV$6:AV333,"&gt;0")+1,0)</f>
        <v>0</v>
      </c>
    </row>
    <row r="335" spans="41:48" x14ac:dyDescent="0.15">
      <c r="AO335" s="304">
        <v>10</v>
      </c>
      <c r="AP335" s="304">
        <v>1</v>
      </c>
      <c r="AQ335" s="304">
        <v>6</v>
      </c>
      <c r="AR335" s="306">
        <f ca="1">IF($AQ335=1,IF(INDIRECT(ADDRESS(($AO335-1)*3+$AP335+5,$AQ335+7))="",0,INDIRECT(ADDRESS(($AO335-1)*3+$AP335+5,$AQ335+7))),IF(INDIRECT(ADDRESS(($AO335-1)*3+$AP335+5,$AQ335+7))="",0,IF(COUNTIF(INDIRECT(ADDRESS(($AO335-1)*36+($AP335-1)*12+6,COLUMN())):INDIRECT(ADDRESS(($AO335-1)*36+($AP335-1)*12+$AQ335+4,COLUMN())),INDIRECT(ADDRESS(($AO335-1)*3+$AP335+5,$AQ335+7)))&gt;=1,0,INDIRECT(ADDRESS(($AO335-1)*3+$AP335+5,$AQ335+7)))))</f>
        <v>0</v>
      </c>
      <c r="AS335" s="304">
        <f ca="1">COUNTIF(INDIRECT("H"&amp;(ROW()+12*(($AO335-1)*3+$AP335)-ROW())/12+5):INDIRECT("S"&amp;(ROW()+12*(($AO335-1)*3+$AP335)-ROW())/12+5),AR335)</f>
        <v>0</v>
      </c>
      <c r="AT335" s="306"/>
      <c r="AV335" s="304">
        <f ca="1">IF(AND(AR335&gt;0,AS335&gt;0),COUNTIF(AV$6:AV334,"&gt;0")+1,0)</f>
        <v>0</v>
      </c>
    </row>
    <row r="336" spans="41:48" x14ac:dyDescent="0.15">
      <c r="AO336" s="304">
        <v>10</v>
      </c>
      <c r="AP336" s="304">
        <v>1</v>
      </c>
      <c r="AQ336" s="304">
        <v>7</v>
      </c>
      <c r="AR336" s="306">
        <f ca="1">IF($AQ336=1,IF(INDIRECT(ADDRESS(($AO336-1)*3+$AP336+5,$AQ336+7))="",0,INDIRECT(ADDRESS(($AO336-1)*3+$AP336+5,$AQ336+7))),IF(INDIRECT(ADDRESS(($AO336-1)*3+$AP336+5,$AQ336+7))="",0,IF(COUNTIF(INDIRECT(ADDRESS(($AO336-1)*36+($AP336-1)*12+6,COLUMN())):INDIRECT(ADDRESS(($AO336-1)*36+($AP336-1)*12+$AQ336+4,COLUMN())),INDIRECT(ADDRESS(($AO336-1)*3+$AP336+5,$AQ336+7)))&gt;=1,0,INDIRECT(ADDRESS(($AO336-1)*3+$AP336+5,$AQ336+7)))))</f>
        <v>0</v>
      </c>
      <c r="AS336" s="304">
        <f ca="1">COUNTIF(INDIRECT("H"&amp;(ROW()+12*(($AO336-1)*3+$AP336)-ROW())/12+5):INDIRECT("S"&amp;(ROW()+12*(($AO336-1)*3+$AP336)-ROW())/12+5),AR336)</f>
        <v>0</v>
      </c>
      <c r="AT336" s="306"/>
      <c r="AV336" s="304">
        <f ca="1">IF(AND(AR336&gt;0,AS336&gt;0),COUNTIF(AV$6:AV335,"&gt;0")+1,0)</f>
        <v>0</v>
      </c>
    </row>
    <row r="337" spans="41:48" x14ac:dyDescent="0.15">
      <c r="AO337" s="304">
        <v>10</v>
      </c>
      <c r="AP337" s="304">
        <v>1</v>
      </c>
      <c r="AQ337" s="304">
        <v>8</v>
      </c>
      <c r="AR337" s="306">
        <f ca="1">IF($AQ337=1,IF(INDIRECT(ADDRESS(($AO337-1)*3+$AP337+5,$AQ337+7))="",0,INDIRECT(ADDRESS(($AO337-1)*3+$AP337+5,$AQ337+7))),IF(INDIRECT(ADDRESS(($AO337-1)*3+$AP337+5,$AQ337+7))="",0,IF(COUNTIF(INDIRECT(ADDRESS(($AO337-1)*36+($AP337-1)*12+6,COLUMN())):INDIRECT(ADDRESS(($AO337-1)*36+($AP337-1)*12+$AQ337+4,COLUMN())),INDIRECT(ADDRESS(($AO337-1)*3+$AP337+5,$AQ337+7)))&gt;=1,0,INDIRECT(ADDRESS(($AO337-1)*3+$AP337+5,$AQ337+7)))))</f>
        <v>0</v>
      </c>
      <c r="AS337" s="304">
        <f ca="1">COUNTIF(INDIRECT("H"&amp;(ROW()+12*(($AO337-1)*3+$AP337)-ROW())/12+5):INDIRECT("S"&amp;(ROW()+12*(($AO337-1)*3+$AP337)-ROW())/12+5),AR337)</f>
        <v>0</v>
      </c>
      <c r="AT337" s="306"/>
      <c r="AV337" s="304">
        <f ca="1">IF(AND(AR337&gt;0,AS337&gt;0),COUNTIF(AV$6:AV336,"&gt;0")+1,0)</f>
        <v>0</v>
      </c>
    </row>
    <row r="338" spans="41:48" x14ac:dyDescent="0.15">
      <c r="AO338" s="304">
        <v>10</v>
      </c>
      <c r="AP338" s="304">
        <v>1</v>
      </c>
      <c r="AQ338" s="304">
        <v>9</v>
      </c>
      <c r="AR338" s="306">
        <f ca="1">IF($AQ338=1,IF(INDIRECT(ADDRESS(($AO338-1)*3+$AP338+5,$AQ338+7))="",0,INDIRECT(ADDRESS(($AO338-1)*3+$AP338+5,$AQ338+7))),IF(INDIRECT(ADDRESS(($AO338-1)*3+$AP338+5,$AQ338+7))="",0,IF(COUNTIF(INDIRECT(ADDRESS(($AO338-1)*36+($AP338-1)*12+6,COLUMN())):INDIRECT(ADDRESS(($AO338-1)*36+($AP338-1)*12+$AQ338+4,COLUMN())),INDIRECT(ADDRESS(($AO338-1)*3+$AP338+5,$AQ338+7)))&gt;=1,0,INDIRECT(ADDRESS(($AO338-1)*3+$AP338+5,$AQ338+7)))))</f>
        <v>0</v>
      </c>
      <c r="AS338" s="304">
        <f ca="1">COUNTIF(INDIRECT("H"&amp;(ROW()+12*(($AO338-1)*3+$AP338)-ROW())/12+5):INDIRECT("S"&amp;(ROW()+12*(($AO338-1)*3+$AP338)-ROW())/12+5),AR338)</f>
        <v>0</v>
      </c>
      <c r="AT338" s="306"/>
      <c r="AV338" s="304">
        <f ca="1">IF(AND(AR338&gt;0,AS338&gt;0),COUNTIF(AV$6:AV337,"&gt;0")+1,0)</f>
        <v>0</v>
      </c>
    </row>
    <row r="339" spans="41:48" x14ac:dyDescent="0.15">
      <c r="AO339" s="304">
        <v>10</v>
      </c>
      <c r="AP339" s="304">
        <v>1</v>
      </c>
      <c r="AQ339" s="304">
        <v>10</v>
      </c>
      <c r="AR339" s="306">
        <f ca="1">IF($AQ339=1,IF(INDIRECT(ADDRESS(($AO339-1)*3+$AP339+5,$AQ339+7))="",0,INDIRECT(ADDRESS(($AO339-1)*3+$AP339+5,$AQ339+7))),IF(INDIRECT(ADDRESS(($AO339-1)*3+$AP339+5,$AQ339+7))="",0,IF(COUNTIF(INDIRECT(ADDRESS(($AO339-1)*36+($AP339-1)*12+6,COLUMN())):INDIRECT(ADDRESS(($AO339-1)*36+($AP339-1)*12+$AQ339+4,COLUMN())),INDIRECT(ADDRESS(($AO339-1)*3+$AP339+5,$AQ339+7)))&gt;=1,0,INDIRECT(ADDRESS(($AO339-1)*3+$AP339+5,$AQ339+7)))))</f>
        <v>0</v>
      </c>
      <c r="AS339" s="304">
        <f ca="1">COUNTIF(INDIRECT("H"&amp;(ROW()+12*(($AO339-1)*3+$AP339)-ROW())/12+5):INDIRECT("S"&amp;(ROW()+12*(($AO339-1)*3+$AP339)-ROW())/12+5),AR339)</f>
        <v>0</v>
      </c>
      <c r="AT339" s="306"/>
      <c r="AV339" s="304">
        <f ca="1">IF(AND(AR339&gt;0,AS339&gt;0),COUNTIF(AV$6:AV338,"&gt;0")+1,0)</f>
        <v>0</v>
      </c>
    </row>
    <row r="340" spans="41:48" x14ac:dyDescent="0.15">
      <c r="AO340" s="304">
        <v>10</v>
      </c>
      <c r="AP340" s="304">
        <v>1</v>
      </c>
      <c r="AQ340" s="304">
        <v>11</v>
      </c>
      <c r="AR340" s="306">
        <f ca="1">IF($AQ340=1,IF(INDIRECT(ADDRESS(($AO340-1)*3+$AP340+5,$AQ340+7))="",0,INDIRECT(ADDRESS(($AO340-1)*3+$AP340+5,$AQ340+7))),IF(INDIRECT(ADDRESS(($AO340-1)*3+$AP340+5,$AQ340+7))="",0,IF(COUNTIF(INDIRECT(ADDRESS(($AO340-1)*36+($AP340-1)*12+6,COLUMN())):INDIRECT(ADDRESS(($AO340-1)*36+($AP340-1)*12+$AQ340+4,COLUMN())),INDIRECT(ADDRESS(($AO340-1)*3+$AP340+5,$AQ340+7)))&gt;=1,0,INDIRECT(ADDRESS(($AO340-1)*3+$AP340+5,$AQ340+7)))))</f>
        <v>0</v>
      </c>
      <c r="AS340" s="304">
        <f ca="1">COUNTIF(INDIRECT("H"&amp;(ROW()+12*(($AO340-1)*3+$AP340)-ROW())/12+5):INDIRECT("S"&amp;(ROW()+12*(($AO340-1)*3+$AP340)-ROW())/12+5),AR340)</f>
        <v>0</v>
      </c>
      <c r="AT340" s="306"/>
      <c r="AV340" s="304">
        <f ca="1">IF(AND(AR340&gt;0,AS340&gt;0),COUNTIF(AV$6:AV339,"&gt;0")+1,0)</f>
        <v>0</v>
      </c>
    </row>
    <row r="341" spans="41:48" x14ac:dyDescent="0.15">
      <c r="AO341" s="304">
        <v>10</v>
      </c>
      <c r="AP341" s="304">
        <v>1</v>
      </c>
      <c r="AQ341" s="304">
        <v>12</v>
      </c>
      <c r="AR341" s="306">
        <f ca="1">IF($AQ341=1,IF(INDIRECT(ADDRESS(($AO341-1)*3+$AP341+5,$AQ341+7))="",0,INDIRECT(ADDRESS(($AO341-1)*3+$AP341+5,$AQ341+7))),IF(INDIRECT(ADDRESS(($AO341-1)*3+$AP341+5,$AQ341+7))="",0,IF(COUNTIF(INDIRECT(ADDRESS(($AO341-1)*36+($AP341-1)*12+6,COLUMN())):INDIRECT(ADDRESS(($AO341-1)*36+($AP341-1)*12+$AQ341+4,COLUMN())),INDIRECT(ADDRESS(($AO341-1)*3+$AP341+5,$AQ341+7)))&gt;=1,0,INDIRECT(ADDRESS(($AO341-1)*3+$AP341+5,$AQ341+7)))))</f>
        <v>0</v>
      </c>
      <c r="AS341" s="304">
        <f ca="1">COUNTIF(INDIRECT("H"&amp;(ROW()+12*(($AO341-1)*3+$AP341)-ROW())/12+5):INDIRECT("S"&amp;(ROW()+12*(($AO341-1)*3+$AP341)-ROW())/12+5),AR341)</f>
        <v>0</v>
      </c>
      <c r="AT341" s="306"/>
      <c r="AV341" s="304">
        <f ca="1">IF(AND(AR341&gt;0,AS341&gt;0),COUNTIF(AV$6:AV340,"&gt;0")+1,0)</f>
        <v>0</v>
      </c>
    </row>
    <row r="342" spans="41:48" x14ac:dyDescent="0.15">
      <c r="AO342" s="304">
        <v>10</v>
      </c>
      <c r="AP342" s="304">
        <v>2</v>
      </c>
      <c r="AQ342" s="304">
        <v>1</v>
      </c>
      <c r="AR342" s="306">
        <f ca="1">IF($AQ342=1,IF(INDIRECT(ADDRESS(($AO342-1)*3+$AP342+5,$AQ342+7))="",0,INDIRECT(ADDRESS(($AO342-1)*3+$AP342+5,$AQ342+7))),IF(INDIRECT(ADDRESS(($AO342-1)*3+$AP342+5,$AQ342+7))="",0,IF(COUNTIF(INDIRECT(ADDRESS(($AO342-1)*36+($AP342-1)*12+6,COLUMN())):INDIRECT(ADDRESS(($AO342-1)*36+($AP342-1)*12+$AQ342+4,COLUMN())),INDIRECT(ADDRESS(($AO342-1)*3+$AP342+5,$AQ342+7)))&gt;=1,0,INDIRECT(ADDRESS(($AO342-1)*3+$AP342+5,$AQ342+7)))))</f>
        <v>0</v>
      </c>
      <c r="AS342" s="304">
        <f ca="1">COUNTIF(INDIRECT("H"&amp;(ROW()+12*(($AO342-1)*3+$AP342)-ROW())/12+5):INDIRECT("S"&amp;(ROW()+12*(($AO342-1)*3+$AP342)-ROW())/12+5),AR342)</f>
        <v>0</v>
      </c>
      <c r="AT342" s="306"/>
      <c r="AV342" s="304">
        <f ca="1">IF(AND(AR342&gt;0,AS342&gt;0),COUNTIF(AV$6:AV341,"&gt;0")+1,0)</f>
        <v>0</v>
      </c>
    </row>
    <row r="343" spans="41:48" x14ac:dyDescent="0.15">
      <c r="AO343" s="304">
        <v>10</v>
      </c>
      <c r="AP343" s="304">
        <v>2</v>
      </c>
      <c r="AQ343" s="304">
        <v>2</v>
      </c>
      <c r="AR343" s="306">
        <f ca="1">IF($AQ343=1,IF(INDIRECT(ADDRESS(($AO343-1)*3+$AP343+5,$AQ343+7))="",0,INDIRECT(ADDRESS(($AO343-1)*3+$AP343+5,$AQ343+7))),IF(INDIRECT(ADDRESS(($AO343-1)*3+$AP343+5,$AQ343+7))="",0,IF(COUNTIF(INDIRECT(ADDRESS(($AO343-1)*36+($AP343-1)*12+6,COLUMN())):INDIRECT(ADDRESS(($AO343-1)*36+($AP343-1)*12+$AQ343+4,COLUMN())),INDIRECT(ADDRESS(($AO343-1)*3+$AP343+5,$AQ343+7)))&gt;=1,0,INDIRECT(ADDRESS(($AO343-1)*3+$AP343+5,$AQ343+7)))))</f>
        <v>0</v>
      </c>
      <c r="AS343" s="304">
        <f ca="1">COUNTIF(INDIRECT("H"&amp;(ROW()+12*(($AO343-1)*3+$AP343)-ROW())/12+5):INDIRECT("S"&amp;(ROW()+12*(($AO343-1)*3+$AP343)-ROW())/12+5),AR343)</f>
        <v>0</v>
      </c>
      <c r="AT343" s="306"/>
      <c r="AV343" s="304">
        <f ca="1">IF(AND(AR343&gt;0,AS343&gt;0),COUNTIF(AV$6:AV342,"&gt;0")+1,0)</f>
        <v>0</v>
      </c>
    </row>
    <row r="344" spans="41:48" x14ac:dyDescent="0.15">
      <c r="AO344" s="304">
        <v>10</v>
      </c>
      <c r="AP344" s="304">
        <v>2</v>
      </c>
      <c r="AQ344" s="304">
        <v>3</v>
      </c>
      <c r="AR344" s="306">
        <f ca="1">IF($AQ344=1,IF(INDIRECT(ADDRESS(($AO344-1)*3+$AP344+5,$AQ344+7))="",0,INDIRECT(ADDRESS(($AO344-1)*3+$AP344+5,$AQ344+7))),IF(INDIRECT(ADDRESS(($AO344-1)*3+$AP344+5,$AQ344+7))="",0,IF(COUNTIF(INDIRECT(ADDRESS(($AO344-1)*36+($AP344-1)*12+6,COLUMN())):INDIRECT(ADDRESS(($AO344-1)*36+($AP344-1)*12+$AQ344+4,COLUMN())),INDIRECT(ADDRESS(($AO344-1)*3+$AP344+5,$AQ344+7)))&gt;=1,0,INDIRECT(ADDRESS(($AO344-1)*3+$AP344+5,$AQ344+7)))))</f>
        <v>0</v>
      </c>
      <c r="AS344" s="304">
        <f ca="1">COUNTIF(INDIRECT("H"&amp;(ROW()+12*(($AO344-1)*3+$AP344)-ROW())/12+5):INDIRECT("S"&amp;(ROW()+12*(($AO344-1)*3+$AP344)-ROW())/12+5),AR344)</f>
        <v>0</v>
      </c>
      <c r="AT344" s="306"/>
      <c r="AV344" s="304">
        <f ca="1">IF(AND(AR344&gt;0,AS344&gt;0),COUNTIF(AV$6:AV343,"&gt;0")+1,0)</f>
        <v>0</v>
      </c>
    </row>
    <row r="345" spans="41:48" x14ac:dyDescent="0.15">
      <c r="AO345" s="304">
        <v>10</v>
      </c>
      <c r="AP345" s="304">
        <v>2</v>
      </c>
      <c r="AQ345" s="304">
        <v>4</v>
      </c>
      <c r="AR345" s="306">
        <f ca="1">IF($AQ345=1,IF(INDIRECT(ADDRESS(($AO345-1)*3+$AP345+5,$AQ345+7))="",0,INDIRECT(ADDRESS(($AO345-1)*3+$AP345+5,$AQ345+7))),IF(INDIRECT(ADDRESS(($AO345-1)*3+$AP345+5,$AQ345+7))="",0,IF(COUNTIF(INDIRECT(ADDRESS(($AO345-1)*36+($AP345-1)*12+6,COLUMN())):INDIRECT(ADDRESS(($AO345-1)*36+($AP345-1)*12+$AQ345+4,COLUMN())),INDIRECT(ADDRESS(($AO345-1)*3+$AP345+5,$AQ345+7)))&gt;=1,0,INDIRECT(ADDRESS(($AO345-1)*3+$AP345+5,$AQ345+7)))))</f>
        <v>0</v>
      </c>
      <c r="AS345" s="304">
        <f ca="1">COUNTIF(INDIRECT("H"&amp;(ROW()+12*(($AO345-1)*3+$AP345)-ROW())/12+5):INDIRECT("S"&amp;(ROW()+12*(($AO345-1)*3+$AP345)-ROW())/12+5),AR345)</f>
        <v>0</v>
      </c>
      <c r="AT345" s="306"/>
      <c r="AV345" s="304">
        <f ca="1">IF(AND(AR345&gt;0,AS345&gt;0),COUNTIF(AV$6:AV344,"&gt;0")+1,0)</f>
        <v>0</v>
      </c>
    </row>
    <row r="346" spans="41:48" x14ac:dyDescent="0.15">
      <c r="AO346" s="304">
        <v>10</v>
      </c>
      <c r="AP346" s="304">
        <v>2</v>
      </c>
      <c r="AQ346" s="304">
        <v>5</v>
      </c>
      <c r="AR346" s="306">
        <f ca="1">IF($AQ346=1,IF(INDIRECT(ADDRESS(($AO346-1)*3+$AP346+5,$AQ346+7))="",0,INDIRECT(ADDRESS(($AO346-1)*3+$AP346+5,$AQ346+7))),IF(INDIRECT(ADDRESS(($AO346-1)*3+$AP346+5,$AQ346+7))="",0,IF(COUNTIF(INDIRECT(ADDRESS(($AO346-1)*36+($AP346-1)*12+6,COLUMN())):INDIRECT(ADDRESS(($AO346-1)*36+($AP346-1)*12+$AQ346+4,COLUMN())),INDIRECT(ADDRESS(($AO346-1)*3+$AP346+5,$AQ346+7)))&gt;=1,0,INDIRECT(ADDRESS(($AO346-1)*3+$AP346+5,$AQ346+7)))))</f>
        <v>0</v>
      </c>
      <c r="AS346" s="304">
        <f ca="1">COUNTIF(INDIRECT("H"&amp;(ROW()+12*(($AO346-1)*3+$AP346)-ROW())/12+5):INDIRECT("S"&amp;(ROW()+12*(($AO346-1)*3+$AP346)-ROW())/12+5),AR346)</f>
        <v>0</v>
      </c>
      <c r="AT346" s="306"/>
      <c r="AV346" s="304">
        <f ca="1">IF(AND(AR346&gt;0,AS346&gt;0),COUNTIF(AV$6:AV345,"&gt;0")+1,0)</f>
        <v>0</v>
      </c>
    </row>
    <row r="347" spans="41:48" x14ac:dyDescent="0.15">
      <c r="AO347" s="304">
        <v>10</v>
      </c>
      <c r="AP347" s="304">
        <v>2</v>
      </c>
      <c r="AQ347" s="304">
        <v>6</v>
      </c>
      <c r="AR347" s="306">
        <f ca="1">IF($AQ347=1,IF(INDIRECT(ADDRESS(($AO347-1)*3+$AP347+5,$AQ347+7))="",0,INDIRECT(ADDRESS(($AO347-1)*3+$AP347+5,$AQ347+7))),IF(INDIRECT(ADDRESS(($AO347-1)*3+$AP347+5,$AQ347+7))="",0,IF(COUNTIF(INDIRECT(ADDRESS(($AO347-1)*36+($AP347-1)*12+6,COLUMN())):INDIRECT(ADDRESS(($AO347-1)*36+($AP347-1)*12+$AQ347+4,COLUMN())),INDIRECT(ADDRESS(($AO347-1)*3+$AP347+5,$AQ347+7)))&gt;=1,0,INDIRECT(ADDRESS(($AO347-1)*3+$AP347+5,$AQ347+7)))))</f>
        <v>0</v>
      </c>
      <c r="AS347" s="304">
        <f ca="1">COUNTIF(INDIRECT("H"&amp;(ROW()+12*(($AO347-1)*3+$AP347)-ROW())/12+5):INDIRECT("S"&amp;(ROW()+12*(($AO347-1)*3+$AP347)-ROW())/12+5),AR347)</f>
        <v>0</v>
      </c>
      <c r="AT347" s="306"/>
      <c r="AV347" s="304">
        <f ca="1">IF(AND(AR347&gt;0,AS347&gt;0),COUNTIF(AV$6:AV346,"&gt;0")+1,0)</f>
        <v>0</v>
      </c>
    </row>
    <row r="348" spans="41:48" x14ac:dyDescent="0.15">
      <c r="AO348" s="304">
        <v>10</v>
      </c>
      <c r="AP348" s="304">
        <v>2</v>
      </c>
      <c r="AQ348" s="304">
        <v>7</v>
      </c>
      <c r="AR348" s="306">
        <f ca="1">IF($AQ348=1,IF(INDIRECT(ADDRESS(($AO348-1)*3+$AP348+5,$AQ348+7))="",0,INDIRECT(ADDRESS(($AO348-1)*3+$AP348+5,$AQ348+7))),IF(INDIRECT(ADDRESS(($AO348-1)*3+$AP348+5,$AQ348+7))="",0,IF(COUNTIF(INDIRECT(ADDRESS(($AO348-1)*36+($AP348-1)*12+6,COLUMN())):INDIRECT(ADDRESS(($AO348-1)*36+($AP348-1)*12+$AQ348+4,COLUMN())),INDIRECT(ADDRESS(($AO348-1)*3+$AP348+5,$AQ348+7)))&gt;=1,0,INDIRECT(ADDRESS(($AO348-1)*3+$AP348+5,$AQ348+7)))))</f>
        <v>0</v>
      </c>
      <c r="AS348" s="304">
        <f ca="1">COUNTIF(INDIRECT("H"&amp;(ROW()+12*(($AO348-1)*3+$AP348)-ROW())/12+5):INDIRECT("S"&amp;(ROW()+12*(($AO348-1)*3+$AP348)-ROW())/12+5),AR348)</f>
        <v>0</v>
      </c>
      <c r="AT348" s="306"/>
      <c r="AV348" s="304">
        <f ca="1">IF(AND(AR348&gt;0,AS348&gt;0),COUNTIF(AV$6:AV347,"&gt;0")+1,0)</f>
        <v>0</v>
      </c>
    </row>
    <row r="349" spans="41:48" x14ac:dyDescent="0.15">
      <c r="AO349" s="304">
        <v>10</v>
      </c>
      <c r="AP349" s="304">
        <v>2</v>
      </c>
      <c r="AQ349" s="304">
        <v>8</v>
      </c>
      <c r="AR349" s="306">
        <f ca="1">IF($AQ349=1,IF(INDIRECT(ADDRESS(($AO349-1)*3+$AP349+5,$AQ349+7))="",0,INDIRECT(ADDRESS(($AO349-1)*3+$AP349+5,$AQ349+7))),IF(INDIRECT(ADDRESS(($AO349-1)*3+$AP349+5,$AQ349+7))="",0,IF(COUNTIF(INDIRECT(ADDRESS(($AO349-1)*36+($AP349-1)*12+6,COLUMN())):INDIRECT(ADDRESS(($AO349-1)*36+($AP349-1)*12+$AQ349+4,COLUMN())),INDIRECT(ADDRESS(($AO349-1)*3+$AP349+5,$AQ349+7)))&gt;=1,0,INDIRECT(ADDRESS(($AO349-1)*3+$AP349+5,$AQ349+7)))))</f>
        <v>0</v>
      </c>
      <c r="AS349" s="304">
        <f ca="1">COUNTIF(INDIRECT("H"&amp;(ROW()+12*(($AO349-1)*3+$AP349)-ROW())/12+5):INDIRECT("S"&amp;(ROW()+12*(($AO349-1)*3+$AP349)-ROW())/12+5),AR349)</f>
        <v>0</v>
      </c>
      <c r="AT349" s="306"/>
      <c r="AV349" s="304">
        <f ca="1">IF(AND(AR349&gt;0,AS349&gt;0),COUNTIF(AV$6:AV348,"&gt;0")+1,0)</f>
        <v>0</v>
      </c>
    </row>
    <row r="350" spans="41:48" x14ac:dyDescent="0.15">
      <c r="AO350" s="304">
        <v>10</v>
      </c>
      <c r="AP350" s="304">
        <v>2</v>
      </c>
      <c r="AQ350" s="304">
        <v>9</v>
      </c>
      <c r="AR350" s="306">
        <f ca="1">IF($AQ350=1,IF(INDIRECT(ADDRESS(($AO350-1)*3+$AP350+5,$AQ350+7))="",0,INDIRECT(ADDRESS(($AO350-1)*3+$AP350+5,$AQ350+7))),IF(INDIRECT(ADDRESS(($AO350-1)*3+$AP350+5,$AQ350+7))="",0,IF(COUNTIF(INDIRECT(ADDRESS(($AO350-1)*36+($AP350-1)*12+6,COLUMN())):INDIRECT(ADDRESS(($AO350-1)*36+($AP350-1)*12+$AQ350+4,COLUMN())),INDIRECT(ADDRESS(($AO350-1)*3+$AP350+5,$AQ350+7)))&gt;=1,0,INDIRECT(ADDRESS(($AO350-1)*3+$AP350+5,$AQ350+7)))))</f>
        <v>0</v>
      </c>
      <c r="AS350" s="304">
        <f ca="1">COUNTIF(INDIRECT("H"&amp;(ROW()+12*(($AO350-1)*3+$AP350)-ROW())/12+5):INDIRECT("S"&amp;(ROW()+12*(($AO350-1)*3+$AP350)-ROW())/12+5),AR350)</f>
        <v>0</v>
      </c>
      <c r="AT350" s="306"/>
      <c r="AV350" s="304">
        <f ca="1">IF(AND(AR350&gt;0,AS350&gt;0),COUNTIF(AV$6:AV349,"&gt;0")+1,0)</f>
        <v>0</v>
      </c>
    </row>
    <row r="351" spans="41:48" x14ac:dyDescent="0.15">
      <c r="AO351" s="304">
        <v>10</v>
      </c>
      <c r="AP351" s="304">
        <v>2</v>
      </c>
      <c r="AQ351" s="304">
        <v>10</v>
      </c>
      <c r="AR351" s="306">
        <f ca="1">IF($AQ351=1,IF(INDIRECT(ADDRESS(($AO351-1)*3+$AP351+5,$AQ351+7))="",0,INDIRECT(ADDRESS(($AO351-1)*3+$AP351+5,$AQ351+7))),IF(INDIRECT(ADDRESS(($AO351-1)*3+$AP351+5,$AQ351+7))="",0,IF(COUNTIF(INDIRECT(ADDRESS(($AO351-1)*36+($AP351-1)*12+6,COLUMN())):INDIRECT(ADDRESS(($AO351-1)*36+($AP351-1)*12+$AQ351+4,COLUMN())),INDIRECT(ADDRESS(($AO351-1)*3+$AP351+5,$AQ351+7)))&gt;=1,0,INDIRECT(ADDRESS(($AO351-1)*3+$AP351+5,$AQ351+7)))))</f>
        <v>0</v>
      </c>
      <c r="AS351" s="304">
        <f ca="1">COUNTIF(INDIRECT("H"&amp;(ROW()+12*(($AO351-1)*3+$AP351)-ROW())/12+5):INDIRECT("S"&amp;(ROW()+12*(($AO351-1)*3+$AP351)-ROW())/12+5),AR351)</f>
        <v>0</v>
      </c>
      <c r="AT351" s="306"/>
      <c r="AV351" s="304">
        <f ca="1">IF(AND(AR351&gt;0,AS351&gt;0),COUNTIF(AV$6:AV350,"&gt;0")+1,0)</f>
        <v>0</v>
      </c>
    </row>
    <row r="352" spans="41:48" x14ac:dyDescent="0.15">
      <c r="AO352" s="304">
        <v>10</v>
      </c>
      <c r="AP352" s="304">
        <v>2</v>
      </c>
      <c r="AQ352" s="304">
        <v>11</v>
      </c>
      <c r="AR352" s="306">
        <f ca="1">IF($AQ352=1,IF(INDIRECT(ADDRESS(($AO352-1)*3+$AP352+5,$AQ352+7))="",0,INDIRECT(ADDRESS(($AO352-1)*3+$AP352+5,$AQ352+7))),IF(INDIRECT(ADDRESS(($AO352-1)*3+$AP352+5,$AQ352+7))="",0,IF(COUNTIF(INDIRECT(ADDRESS(($AO352-1)*36+($AP352-1)*12+6,COLUMN())):INDIRECT(ADDRESS(($AO352-1)*36+($AP352-1)*12+$AQ352+4,COLUMN())),INDIRECT(ADDRESS(($AO352-1)*3+$AP352+5,$AQ352+7)))&gt;=1,0,INDIRECT(ADDRESS(($AO352-1)*3+$AP352+5,$AQ352+7)))))</f>
        <v>0</v>
      </c>
      <c r="AS352" s="304">
        <f ca="1">COUNTIF(INDIRECT("H"&amp;(ROW()+12*(($AO352-1)*3+$AP352)-ROW())/12+5):INDIRECT("S"&amp;(ROW()+12*(($AO352-1)*3+$AP352)-ROW())/12+5),AR352)</f>
        <v>0</v>
      </c>
      <c r="AT352" s="306"/>
      <c r="AV352" s="304">
        <f ca="1">IF(AND(AR352&gt;0,AS352&gt;0),COUNTIF(AV$6:AV351,"&gt;0")+1,0)</f>
        <v>0</v>
      </c>
    </row>
    <row r="353" spans="41:48" x14ac:dyDescent="0.15">
      <c r="AO353" s="304">
        <v>10</v>
      </c>
      <c r="AP353" s="304">
        <v>2</v>
      </c>
      <c r="AQ353" s="304">
        <v>12</v>
      </c>
      <c r="AR353" s="306">
        <f ca="1">IF($AQ353=1,IF(INDIRECT(ADDRESS(($AO353-1)*3+$AP353+5,$AQ353+7))="",0,INDIRECT(ADDRESS(($AO353-1)*3+$AP353+5,$AQ353+7))),IF(INDIRECT(ADDRESS(($AO353-1)*3+$AP353+5,$AQ353+7))="",0,IF(COUNTIF(INDIRECT(ADDRESS(($AO353-1)*36+($AP353-1)*12+6,COLUMN())):INDIRECT(ADDRESS(($AO353-1)*36+($AP353-1)*12+$AQ353+4,COLUMN())),INDIRECT(ADDRESS(($AO353-1)*3+$AP353+5,$AQ353+7)))&gt;=1,0,INDIRECT(ADDRESS(($AO353-1)*3+$AP353+5,$AQ353+7)))))</f>
        <v>0</v>
      </c>
      <c r="AS353" s="304">
        <f ca="1">COUNTIF(INDIRECT("H"&amp;(ROW()+12*(($AO353-1)*3+$AP353)-ROW())/12+5):INDIRECT("S"&amp;(ROW()+12*(($AO353-1)*3+$AP353)-ROW())/12+5),AR353)</f>
        <v>0</v>
      </c>
      <c r="AT353" s="306"/>
      <c r="AV353" s="304">
        <f ca="1">IF(AND(AR353&gt;0,AS353&gt;0),COUNTIF(AV$6:AV352,"&gt;0")+1,0)</f>
        <v>0</v>
      </c>
    </row>
    <row r="354" spans="41:48" x14ac:dyDescent="0.15">
      <c r="AO354" s="304">
        <v>10</v>
      </c>
      <c r="AP354" s="304">
        <v>3</v>
      </c>
      <c r="AQ354" s="304">
        <v>1</v>
      </c>
      <c r="AR354" s="306">
        <f ca="1">IF($AQ354=1,IF(INDIRECT(ADDRESS(($AO354-1)*3+$AP354+5,$AQ354+7))="",0,INDIRECT(ADDRESS(($AO354-1)*3+$AP354+5,$AQ354+7))),IF(INDIRECT(ADDRESS(($AO354-1)*3+$AP354+5,$AQ354+7))="",0,IF(COUNTIF(INDIRECT(ADDRESS(($AO354-1)*36+($AP354-1)*12+6,COLUMN())):INDIRECT(ADDRESS(($AO354-1)*36+($AP354-1)*12+$AQ354+4,COLUMN())),INDIRECT(ADDRESS(($AO354-1)*3+$AP354+5,$AQ354+7)))&gt;=1,0,INDIRECT(ADDRESS(($AO354-1)*3+$AP354+5,$AQ354+7)))))</f>
        <v>0</v>
      </c>
      <c r="AS354" s="304">
        <f ca="1">COUNTIF(INDIRECT("H"&amp;(ROW()+12*(($AO354-1)*3+$AP354)-ROW())/12+5):INDIRECT("S"&amp;(ROW()+12*(($AO354-1)*3+$AP354)-ROW())/12+5),AR354)</f>
        <v>0</v>
      </c>
      <c r="AT354" s="306"/>
      <c r="AV354" s="304">
        <f ca="1">IF(AND(AR354&gt;0,AS354&gt;0),COUNTIF(AV$6:AV353,"&gt;0")+1,0)</f>
        <v>0</v>
      </c>
    </row>
    <row r="355" spans="41:48" x14ac:dyDescent="0.15">
      <c r="AO355" s="304">
        <v>10</v>
      </c>
      <c r="AP355" s="304">
        <v>3</v>
      </c>
      <c r="AQ355" s="304">
        <v>2</v>
      </c>
      <c r="AR355" s="306">
        <f ca="1">IF($AQ355=1,IF(INDIRECT(ADDRESS(($AO355-1)*3+$AP355+5,$AQ355+7))="",0,INDIRECT(ADDRESS(($AO355-1)*3+$AP355+5,$AQ355+7))),IF(INDIRECT(ADDRESS(($AO355-1)*3+$AP355+5,$AQ355+7))="",0,IF(COUNTIF(INDIRECT(ADDRESS(($AO355-1)*36+($AP355-1)*12+6,COLUMN())):INDIRECT(ADDRESS(($AO355-1)*36+($AP355-1)*12+$AQ355+4,COLUMN())),INDIRECT(ADDRESS(($AO355-1)*3+$AP355+5,$AQ355+7)))&gt;=1,0,INDIRECT(ADDRESS(($AO355-1)*3+$AP355+5,$AQ355+7)))))</f>
        <v>0</v>
      </c>
      <c r="AS355" s="304">
        <f ca="1">COUNTIF(INDIRECT("H"&amp;(ROW()+12*(($AO355-1)*3+$AP355)-ROW())/12+5):INDIRECT("S"&amp;(ROW()+12*(($AO355-1)*3+$AP355)-ROW())/12+5),AR355)</f>
        <v>0</v>
      </c>
      <c r="AT355" s="306"/>
      <c r="AV355" s="304">
        <f ca="1">IF(AND(AR355&gt;0,AS355&gt;0),COUNTIF(AV$6:AV354,"&gt;0")+1,0)</f>
        <v>0</v>
      </c>
    </row>
    <row r="356" spans="41:48" x14ac:dyDescent="0.15">
      <c r="AO356" s="304">
        <v>10</v>
      </c>
      <c r="AP356" s="304">
        <v>3</v>
      </c>
      <c r="AQ356" s="304">
        <v>3</v>
      </c>
      <c r="AR356" s="306">
        <f ca="1">IF($AQ356=1,IF(INDIRECT(ADDRESS(($AO356-1)*3+$AP356+5,$AQ356+7))="",0,INDIRECT(ADDRESS(($AO356-1)*3+$AP356+5,$AQ356+7))),IF(INDIRECT(ADDRESS(($AO356-1)*3+$AP356+5,$AQ356+7))="",0,IF(COUNTIF(INDIRECT(ADDRESS(($AO356-1)*36+($AP356-1)*12+6,COLUMN())):INDIRECT(ADDRESS(($AO356-1)*36+($AP356-1)*12+$AQ356+4,COLUMN())),INDIRECT(ADDRESS(($AO356-1)*3+$AP356+5,$AQ356+7)))&gt;=1,0,INDIRECT(ADDRESS(($AO356-1)*3+$AP356+5,$AQ356+7)))))</f>
        <v>0</v>
      </c>
      <c r="AS356" s="304">
        <f ca="1">COUNTIF(INDIRECT("H"&amp;(ROW()+12*(($AO356-1)*3+$AP356)-ROW())/12+5):INDIRECT("S"&amp;(ROW()+12*(($AO356-1)*3+$AP356)-ROW())/12+5),AR356)</f>
        <v>0</v>
      </c>
      <c r="AT356" s="306"/>
      <c r="AV356" s="304">
        <f ca="1">IF(AND(AR356&gt;0,AS356&gt;0),COUNTIF(AV$6:AV355,"&gt;0")+1,0)</f>
        <v>0</v>
      </c>
    </row>
    <row r="357" spans="41:48" x14ac:dyDescent="0.15">
      <c r="AO357" s="304">
        <v>10</v>
      </c>
      <c r="AP357" s="304">
        <v>3</v>
      </c>
      <c r="AQ357" s="304">
        <v>4</v>
      </c>
      <c r="AR357" s="306">
        <f ca="1">IF($AQ357=1,IF(INDIRECT(ADDRESS(($AO357-1)*3+$AP357+5,$AQ357+7))="",0,INDIRECT(ADDRESS(($AO357-1)*3+$AP357+5,$AQ357+7))),IF(INDIRECT(ADDRESS(($AO357-1)*3+$AP357+5,$AQ357+7))="",0,IF(COUNTIF(INDIRECT(ADDRESS(($AO357-1)*36+($AP357-1)*12+6,COLUMN())):INDIRECT(ADDRESS(($AO357-1)*36+($AP357-1)*12+$AQ357+4,COLUMN())),INDIRECT(ADDRESS(($AO357-1)*3+$AP357+5,$AQ357+7)))&gt;=1,0,INDIRECT(ADDRESS(($AO357-1)*3+$AP357+5,$AQ357+7)))))</f>
        <v>0</v>
      </c>
      <c r="AS357" s="304">
        <f ca="1">COUNTIF(INDIRECT("H"&amp;(ROW()+12*(($AO357-1)*3+$AP357)-ROW())/12+5):INDIRECT("S"&amp;(ROW()+12*(($AO357-1)*3+$AP357)-ROW())/12+5),AR357)</f>
        <v>0</v>
      </c>
      <c r="AT357" s="306"/>
      <c r="AV357" s="304">
        <f ca="1">IF(AND(AR357&gt;0,AS357&gt;0),COUNTIF(AV$6:AV356,"&gt;0")+1,0)</f>
        <v>0</v>
      </c>
    </row>
    <row r="358" spans="41:48" x14ac:dyDescent="0.15">
      <c r="AO358" s="304">
        <v>10</v>
      </c>
      <c r="AP358" s="304">
        <v>3</v>
      </c>
      <c r="AQ358" s="304">
        <v>5</v>
      </c>
      <c r="AR358" s="306">
        <f ca="1">IF($AQ358=1,IF(INDIRECT(ADDRESS(($AO358-1)*3+$AP358+5,$AQ358+7))="",0,INDIRECT(ADDRESS(($AO358-1)*3+$AP358+5,$AQ358+7))),IF(INDIRECT(ADDRESS(($AO358-1)*3+$AP358+5,$AQ358+7))="",0,IF(COUNTIF(INDIRECT(ADDRESS(($AO358-1)*36+($AP358-1)*12+6,COLUMN())):INDIRECT(ADDRESS(($AO358-1)*36+($AP358-1)*12+$AQ358+4,COLUMN())),INDIRECT(ADDRESS(($AO358-1)*3+$AP358+5,$AQ358+7)))&gt;=1,0,INDIRECT(ADDRESS(($AO358-1)*3+$AP358+5,$AQ358+7)))))</f>
        <v>0</v>
      </c>
      <c r="AS358" s="304">
        <f ca="1">COUNTIF(INDIRECT("H"&amp;(ROW()+12*(($AO358-1)*3+$AP358)-ROW())/12+5):INDIRECT("S"&amp;(ROW()+12*(($AO358-1)*3+$AP358)-ROW())/12+5),AR358)</f>
        <v>0</v>
      </c>
      <c r="AT358" s="306"/>
      <c r="AV358" s="304">
        <f ca="1">IF(AND(AR358&gt;0,AS358&gt;0),COUNTIF(AV$6:AV357,"&gt;0")+1,0)</f>
        <v>0</v>
      </c>
    </row>
    <row r="359" spans="41:48" x14ac:dyDescent="0.15">
      <c r="AO359" s="304">
        <v>10</v>
      </c>
      <c r="AP359" s="304">
        <v>3</v>
      </c>
      <c r="AQ359" s="304">
        <v>6</v>
      </c>
      <c r="AR359" s="306">
        <f ca="1">IF($AQ359=1,IF(INDIRECT(ADDRESS(($AO359-1)*3+$AP359+5,$AQ359+7))="",0,INDIRECT(ADDRESS(($AO359-1)*3+$AP359+5,$AQ359+7))),IF(INDIRECT(ADDRESS(($AO359-1)*3+$AP359+5,$AQ359+7))="",0,IF(COUNTIF(INDIRECT(ADDRESS(($AO359-1)*36+($AP359-1)*12+6,COLUMN())):INDIRECT(ADDRESS(($AO359-1)*36+($AP359-1)*12+$AQ359+4,COLUMN())),INDIRECT(ADDRESS(($AO359-1)*3+$AP359+5,$AQ359+7)))&gt;=1,0,INDIRECT(ADDRESS(($AO359-1)*3+$AP359+5,$AQ359+7)))))</f>
        <v>0</v>
      </c>
      <c r="AS359" s="304">
        <f ca="1">COUNTIF(INDIRECT("H"&amp;(ROW()+12*(($AO359-1)*3+$AP359)-ROW())/12+5):INDIRECT("S"&amp;(ROW()+12*(($AO359-1)*3+$AP359)-ROW())/12+5),AR359)</f>
        <v>0</v>
      </c>
      <c r="AT359" s="306"/>
      <c r="AV359" s="304">
        <f ca="1">IF(AND(AR359&gt;0,AS359&gt;0),COUNTIF(AV$6:AV358,"&gt;0")+1,0)</f>
        <v>0</v>
      </c>
    </row>
    <row r="360" spans="41:48" x14ac:dyDescent="0.15">
      <c r="AO360" s="304">
        <v>10</v>
      </c>
      <c r="AP360" s="304">
        <v>3</v>
      </c>
      <c r="AQ360" s="304">
        <v>7</v>
      </c>
      <c r="AR360" s="306">
        <f ca="1">IF($AQ360=1,IF(INDIRECT(ADDRESS(($AO360-1)*3+$AP360+5,$AQ360+7))="",0,INDIRECT(ADDRESS(($AO360-1)*3+$AP360+5,$AQ360+7))),IF(INDIRECT(ADDRESS(($AO360-1)*3+$AP360+5,$AQ360+7))="",0,IF(COUNTIF(INDIRECT(ADDRESS(($AO360-1)*36+($AP360-1)*12+6,COLUMN())):INDIRECT(ADDRESS(($AO360-1)*36+($AP360-1)*12+$AQ360+4,COLUMN())),INDIRECT(ADDRESS(($AO360-1)*3+$AP360+5,$AQ360+7)))&gt;=1,0,INDIRECT(ADDRESS(($AO360-1)*3+$AP360+5,$AQ360+7)))))</f>
        <v>0</v>
      </c>
      <c r="AS360" s="304">
        <f ca="1">COUNTIF(INDIRECT("H"&amp;(ROW()+12*(($AO360-1)*3+$AP360)-ROW())/12+5):INDIRECT("S"&amp;(ROW()+12*(($AO360-1)*3+$AP360)-ROW())/12+5),AR360)</f>
        <v>0</v>
      </c>
      <c r="AT360" s="306"/>
      <c r="AV360" s="304">
        <f ca="1">IF(AND(AR360&gt;0,AS360&gt;0),COUNTIF(AV$6:AV359,"&gt;0")+1,0)</f>
        <v>0</v>
      </c>
    </row>
    <row r="361" spans="41:48" x14ac:dyDescent="0.15">
      <c r="AO361" s="304">
        <v>10</v>
      </c>
      <c r="AP361" s="304">
        <v>3</v>
      </c>
      <c r="AQ361" s="304">
        <v>8</v>
      </c>
      <c r="AR361" s="306">
        <f ca="1">IF($AQ361=1,IF(INDIRECT(ADDRESS(($AO361-1)*3+$AP361+5,$AQ361+7))="",0,INDIRECT(ADDRESS(($AO361-1)*3+$AP361+5,$AQ361+7))),IF(INDIRECT(ADDRESS(($AO361-1)*3+$AP361+5,$AQ361+7))="",0,IF(COUNTIF(INDIRECT(ADDRESS(($AO361-1)*36+($AP361-1)*12+6,COLUMN())):INDIRECT(ADDRESS(($AO361-1)*36+($AP361-1)*12+$AQ361+4,COLUMN())),INDIRECT(ADDRESS(($AO361-1)*3+$AP361+5,$AQ361+7)))&gt;=1,0,INDIRECT(ADDRESS(($AO361-1)*3+$AP361+5,$AQ361+7)))))</f>
        <v>0</v>
      </c>
      <c r="AS361" s="304">
        <f ca="1">COUNTIF(INDIRECT("H"&amp;(ROW()+12*(($AO361-1)*3+$AP361)-ROW())/12+5):INDIRECT("S"&amp;(ROW()+12*(($AO361-1)*3+$AP361)-ROW())/12+5),AR361)</f>
        <v>0</v>
      </c>
      <c r="AT361" s="306"/>
      <c r="AV361" s="304">
        <f ca="1">IF(AND(AR361&gt;0,AS361&gt;0),COUNTIF(AV$6:AV360,"&gt;0")+1,0)</f>
        <v>0</v>
      </c>
    </row>
    <row r="362" spans="41:48" x14ac:dyDescent="0.15">
      <c r="AO362" s="304">
        <v>10</v>
      </c>
      <c r="AP362" s="304">
        <v>3</v>
      </c>
      <c r="AQ362" s="304">
        <v>9</v>
      </c>
      <c r="AR362" s="306">
        <f ca="1">IF($AQ362=1,IF(INDIRECT(ADDRESS(($AO362-1)*3+$AP362+5,$AQ362+7))="",0,INDIRECT(ADDRESS(($AO362-1)*3+$AP362+5,$AQ362+7))),IF(INDIRECT(ADDRESS(($AO362-1)*3+$AP362+5,$AQ362+7))="",0,IF(COUNTIF(INDIRECT(ADDRESS(($AO362-1)*36+($AP362-1)*12+6,COLUMN())):INDIRECT(ADDRESS(($AO362-1)*36+($AP362-1)*12+$AQ362+4,COLUMN())),INDIRECT(ADDRESS(($AO362-1)*3+$AP362+5,$AQ362+7)))&gt;=1,0,INDIRECT(ADDRESS(($AO362-1)*3+$AP362+5,$AQ362+7)))))</f>
        <v>0</v>
      </c>
      <c r="AS362" s="304">
        <f ca="1">COUNTIF(INDIRECT("H"&amp;(ROW()+12*(($AO362-1)*3+$AP362)-ROW())/12+5):INDIRECT("S"&amp;(ROW()+12*(($AO362-1)*3+$AP362)-ROW())/12+5),AR362)</f>
        <v>0</v>
      </c>
      <c r="AT362" s="306"/>
      <c r="AV362" s="304">
        <f ca="1">IF(AND(AR362&gt;0,AS362&gt;0),COUNTIF(AV$6:AV361,"&gt;0")+1,0)</f>
        <v>0</v>
      </c>
    </row>
    <row r="363" spans="41:48" x14ac:dyDescent="0.15">
      <c r="AO363" s="304">
        <v>10</v>
      </c>
      <c r="AP363" s="304">
        <v>3</v>
      </c>
      <c r="AQ363" s="304">
        <v>10</v>
      </c>
      <c r="AR363" s="306">
        <f ca="1">IF($AQ363=1,IF(INDIRECT(ADDRESS(($AO363-1)*3+$AP363+5,$AQ363+7))="",0,INDIRECT(ADDRESS(($AO363-1)*3+$AP363+5,$AQ363+7))),IF(INDIRECT(ADDRESS(($AO363-1)*3+$AP363+5,$AQ363+7))="",0,IF(COUNTIF(INDIRECT(ADDRESS(($AO363-1)*36+($AP363-1)*12+6,COLUMN())):INDIRECT(ADDRESS(($AO363-1)*36+($AP363-1)*12+$AQ363+4,COLUMN())),INDIRECT(ADDRESS(($AO363-1)*3+$AP363+5,$AQ363+7)))&gt;=1,0,INDIRECT(ADDRESS(($AO363-1)*3+$AP363+5,$AQ363+7)))))</f>
        <v>0</v>
      </c>
      <c r="AS363" s="304">
        <f ca="1">COUNTIF(INDIRECT("H"&amp;(ROW()+12*(($AO363-1)*3+$AP363)-ROW())/12+5):INDIRECT("S"&amp;(ROW()+12*(($AO363-1)*3+$AP363)-ROW())/12+5),AR363)</f>
        <v>0</v>
      </c>
      <c r="AT363" s="306"/>
      <c r="AV363" s="304">
        <f ca="1">IF(AND(AR363&gt;0,AS363&gt;0),COUNTIF(AV$6:AV362,"&gt;0")+1,0)</f>
        <v>0</v>
      </c>
    </row>
    <row r="364" spans="41:48" x14ac:dyDescent="0.15">
      <c r="AO364" s="304">
        <v>10</v>
      </c>
      <c r="AP364" s="304">
        <v>3</v>
      </c>
      <c r="AQ364" s="304">
        <v>11</v>
      </c>
      <c r="AR364" s="306">
        <f ca="1">IF($AQ364=1,IF(INDIRECT(ADDRESS(($AO364-1)*3+$AP364+5,$AQ364+7))="",0,INDIRECT(ADDRESS(($AO364-1)*3+$AP364+5,$AQ364+7))),IF(INDIRECT(ADDRESS(($AO364-1)*3+$AP364+5,$AQ364+7))="",0,IF(COUNTIF(INDIRECT(ADDRESS(($AO364-1)*36+($AP364-1)*12+6,COLUMN())):INDIRECT(ADDRESS(($AO364-1)*36+($AP364-1)*12+$AQ364+4,COLUMN())),INDIRECT(ADDRESS(($AO364-1)*3+$AP364+5,$AQ364+7)))&gt;=1,0,INDIRECT(ADDRESS(($AO364-1)*3+$AP364+5,$AQ364+7)))))</f>
        <v>0</v>
      </c>
      <c r="AS364" s="304">
        <f ca="1">COUNTIF(INDIRECT("H"&amp;(ROW()+12*(($AO364-1)*3+$AP364)-ROW())/12+5):INDIRECT("S"&amp;(ROW()+12*(($AO364-1)*3+$AP364)-ROW())/12+5),AR364)</f>
        <v>0</v>
      </c>
      <c r="AT364" s="306"/>
      <c r="AV364" s="304">
        <f ca="1">IF(AND(AR364&gt;0,AS364&gt;0),COUNTIF(AV$6:AV363,"&gt;0")+1,0)</f>
        <v>0</v>
      </c>
    </row>
    <row r="365" spans="41:48" x14ac:dyDescent="0.15">
      <c r="AO365" s="304">
        <v>10</v>
      </c>
      <c r="AP365" s="304">
        <v>3</v>
      </c>
      <c r="AQ365" s="304">
        <v>12</v>
      </c>
      <c r="AR365" s="306">
        <f ca="1">IF($AQ365=1,IF(INDIRECT(ADDRESS(($AO365-1)*3+$AP365+5,$AQ365+7))="",0,INDIRECT(ADDRESS(($AO365-1)*3+$AP365+5,$AQ365+7))),IF(INDIRECT(ADDRESS(($AO365-1)*3+$AP365+5,$AQ365+7))="",0,IF(COUNTIF(INDIRECT(ADDRESS(($AO365-1)*36+($AP365-1)*12+6,COLUMN())):INDIRECT(ADDRESS(($AO365-1)*36+($AP365-1)*12+$AQ365+4,COLUMN())),INDIRECT(ADDRESS(($AO365-1)*3+$AP365+5,$AQ365+7)))&gt;=1,0,INDIRECT(ADDRESS(($AO365-1)*3+$AP365+5,$AQ365+7)))))</f>
        <v>0</v>
      </c>
      <c r="AS365" s="304">
        <f ca="1">COUNTIF(INDIRECT("H"&amp;(ROW()+12*(($AO365-1)*3+$AP365)-ROW())/12+5):INDIRECT("S"&amp;(ROW()+12*(($AO365-1)*3+$AP365)-ROW())/12+5),AR365)</f>
        <v>0</v>
      </c>
      <c r="AT365" s="306"/>
      <c r="AV365" s="304">
        <f ca="1">IF(AND(AR365&gt;0,AS365&gt;0),COUNTIF(AV$6:AV364,"&gt;0")+1,0)</f>
        <v>0</v>
      </c>
    </row>
    <row r="366" spans="41:48" x14ac:dyDescent="0.15">
      <c r="AO366" s="304">
        <v>11</v>
      </c>
      <c r="AP366" s="304">
        <v>1</v>
      </c>
      <c r="AQ366" s="304">
        <v>1</v>
      </c>
      <c r="AR366" s="306">
        <f ca="1">IF($AQ366=1,IF(INDIRECT(ADDRESS(($AO366-1)*3+$AP366+5,$AQ366+7))="",0,INDIRECT(ADDRESS(($AO366-1)*3+$AP366+5,$AQ366+7))),IF(INDIRECT(ADDRESS(($AO366-1)*3+$AP366+5,$AQ366+7))="",0,IF(COUNTIF(INDIRECT(ADDRESS(($AO366-1)*36+($AP366-1)*12+6,COLUMN())):INDIRECT(ADDRESS(($AO366-1)*36+($AP366-1)*12+$AQ366+4,COLUMN())),INDIRECT(ADDRESS(($AO366-1)*3+$AP366+5,$AQ366+7)))&gt;=1,0,INDIRECT(ADDRESS(($AO366-1)*3+$AP366+5,$AQ366+7)))))</f>
        <v>0</v>
      </c>
      <c r="AS366" s="304">
        <f ca="1">COUNTIF(INDIRECT("H"&amp;(ROW()+12*(($AO366-1)*3+$AP366)-ROW())/12+5):INDIRECT("S"&amp;(ROW()+12*(($AO366-1)*3+$AP366)-ROW())/12+5),AR366)</f>
        <v>0</v>
      </c>
      <c r="AT366" s="306"/>
      <c r="AV366" s="304">
        <f ca="1">IF(AND(AR366&gt;0,AS366&gt;0),COUNTIF(AV$6:AV365,"&gt;0")+1,0)</f>
        <v>0</v>
      </c>
    </row>
    <row r="367" spans="41:48" x14ac:dyDescent="0.15">
      <c r="AO367" s="304">
        <v>11</v>
      </c>
      <c r="AP367" s="304">
        <v>1</v>
      </c>
      <c r="AQ367" s="304">
        <v>2</v>
      </c>
      <c r="AR367" s="306">
        <f ca="1">IF($AQ367=1,IF(INDIRECT(ADDRESS(($AO367-1)*3+$AP367+5,$AQ367+7))="",0,INDIRECT(ADDRESS(($AO367-1)*3+$AP367+5,$AQ367+7))),IF(INDIRECT(ADDRESS(($AO367-1)*3+$AP367+5,$AQ367+7))="",0,IF(COUNTIF(INDIRECT(ADDRESS(($AO367-1)*36+($AP367-1)*12+6,COLUMN())):INDIRECT(ADDRESS(($AO367-1)*36+($AP367-1)*12+$AQ367+4,COLUMN())),INDIRECT(ADDRESS(($AO367-1)*3+$AP367+5,$AQ367+7)))&gt;=1,0,INDIRECT(ADDRESS(($AO367-1)*3+$AP367+5,$AQ367+7)))))</f>
        <v>0</v>
      </c>
      <c r="AS367" s="304">
        <f ca="1">COUNTIF(INDIRECT("H"&amp;(ROW()+12*(($AO367-1)*3+$AP367)-ROW())/12+5):INDIRECT("S"&amp;(ROW()+12*(($AO367-1)*3+$AP367)-ROW())/12+5),AR367)</f>
        <v>0</v>
      </c>
      <c r="AT367" s="306"/>
      <c r="AV367" s="304">
        <f ca="1">IF(AND(AR367&gt;0,AS367&gt;0),COUNTIF(AV$6:AV366,"&gt;0")+1,0)</f>
        <v>0</v>
      </c>
    </row>
    <row r="368" spans="41:48" x14ac:dyDescent="0.15">
      <c r="AO368" s="304">
        <v>11</v>
      </c>
      <c r="AP368" s="304">
        <v>1</v>
      </c>
      <c r="AQ368" s="304">
        <v>3</v>
      </c>
      <c r="AR368" s="306">
        <f ca="1">IF($AQ368=1,IF(INDIRECT(ADDRESS(($AO368-1)*3+$AP368+5,$AQ368+7))="",0,INDIRECT(ADDRESS(($AO368-1)*3+$AP368+5,$AQ368+7))),IF(INDIRECT(ADDRESS(($AO368-1)*3+$AP368+5,$AQ368+7))="",0,IF(COUNTIF(INDIRECT(ADDRESS(($AO368-1)*36+($AP368-1)*12+6,COLUMN())):INDIRECT(ADDRESS(($AO368-1)*36+($AP368-1)*12+$AQ368+4,COLUMN())),INDIRECT(ADDRESS(($AO368-1)*3+$AP368+5,$AQ368+7)))&gt;=1,0,INDIRECT(ADDRESS(($AO368-1)*3+$AP368+5,$AQ368+7)))))</f>
        <v>0</v>
      </c>
      <c r="AS368" s="304">
        <f ca="1">COUNTIF(INDIRECT("H"&amp;(ROW()+12*(($AO368-1)*3+$AP368)-ROW())/12+5):INDIRECT("S"&amp;(ROW()+12*(($AO368-1)*3+$AP368)-ROW())/12+5),AR368)</f>
        <v>0</v>
      </c>
      <c r="AT368" s="306"/>
      <c r="AV368" s="304">
        <f ca="1">IF(AND(AR368&gt;0,AS368&gt;0),COUNTIF(AV$6:AV367,"&gt;0")+1,0)</f>
        <v>0</v>
      </c>
    </row>
    <row r="369" spans="41:48" x14ac:dyDescent="0.15">
      <c r="AO369" s="304">
        <v>11</v>
      </c>
      <c r="AP369" s="304">
        <v>1</v>
      </c>
      <c r="AQ369" s="304">
        <v>4</v>
      </c>
      <c r="AR369" s="306">
        <f ca="1">IF($AQ369=1,IF(INDIRECT(ADDRESS(($AO369-1)*3+$AP369+5,$AQ369+7))="",0,INDIRECT(ADDRESS(($AO369-1)*3+$AP369+5,$AQ369+7))),IF(INDIRECT(ADDRESS(($AO369-1)*3+$AP369+5,$AQ369+7))="",0,IF(COUNTIF(INDIRECT(ADDRESS(($AO369-1)*36+($AP369-1)*12+6,COLUMN())):INDIRECT(ADDRESS(($AO369-1)*36+($AP369-1)*12+$AQ369+4,COLUMN())),INDIRECT(ADDRESS(($AO369-1)*3+$AP369+5,$AQ369+7)))&gt;=1,0,INDIRECT(ADDRESS(($AO369-1)*3+$AP369+5,$AQ369+7)))))</f>
        <v>0</v>
      </c>
      <c r="AS369" s="304">
        <f ca="1">COUNTIF(INDIRECT("H"&amp;(ROW()+12*(($AO369-1)*3+$AP369)-ROW())/12+5):INDIRECT("S"&amp;(ROW()+12*(($AO369-1)*3+$AP369)-ROW())/12+5),AR369)</f>
        <v>0</v>
      </c>
      <c r="AT369" s="306"/>
      <c r="AV369" s="304">
        <f ca="1">IF(AND(AR369&gt;0,AS369&gt;0),COUNTIF(AV$6:AV368,"&gt;0")+1,0)</f>
        <v>0</v>
      </c>
    </row>
    <row r="370" spans="41:48" x14ac:dyDescent="0.15">
      <c r="AO370" s="304">
        <v>11</v>
      </c>
      <c r="AP370" s="304">
        <v>1</v>
      </c>
      <c r="AQ370" s="304">
        <v>5</v>
      </c>
      <c r="AR370" s="306">
        <f ca="1">IF($AQ370=1,IF(INDIRECT(ADDRESS(($AO370-1)*3+$AP370+5,$AQ370+7))="",0,INDIRECT(ADDRESS(($AO370-1)*3+$AP370+5,$AQ370+7))),IF(INDIRECT(ADDRESS(($AO370-1)*3+$AP370+5,$AQ370+7))="",0,IF(COUNTIF(INDIRECT(ADDRESS(($AO370-1)*36+($AP370-1)*12+6,COLUMN())):INDIRECT(ADDRESS(($AO370-1)*36+($AP370-1)*12+$AQ370+4,COLUMN())),INDIRECT(ADDRESS(($AO370-1)*3+$AP370+5,$AQ370+7)))&gt;=1,0,INDIRECT(ADDRESS(($AO370-1)*3+$AP370+5,$AQ370+7)))))</f>
        <v>0</v>
      </c>
      <c r="AS370" s="304">
        <f ca="1">COUNTIF(INDIRECT("H"&amp;(ROW()+12*(($AO370-1)*3+$AP370)-ROW())/12+5):INDIRECT("S"&amp;(ROW()+12*(($AO370-1)*3+$AP370)-ROW())/12+5),AR370)</f>
        <v>0</v>
      </c>
      <c r="AT370" s="306"/>
      <c r="AV370" s="304">
        <f ca="1">IF(AND(AR370&gt;0,AS370&gt;0),COUNTIF(AV$6:AV369,"&gt;0")+1,0)</f>
        <v>0</v>
      </c>
    </row>
    <row r="371" spans="41:48" x14ac:dyDescent="0.15">
      <c r="AO371" s="304">
        <v>11</v>
      </c>
      <c r="AP371" s="304">
        <v>1</v>
      </c>
      <c r="AQ371" s="304">
        <v>6</v>
      </c>
      <c r="AR371" s="306">
        <f ca="1">IF($AQ371=1,IF(INDIRECT(ADDRESS(($AO371-1)*3+$AP371+5,$AQ371+7))="",0,INDIRECT(ADDRESS(($AO371-1)*3+$AP371+5,$AQ371+7))),IF(INDIRECT(ADDRESS(($AO371-1)*3+$AP371+5,$AQ371+7))="",0,IF(COUNTIF(INDIRECT(ADDRESS(($AO371-1)*36+($AP371-1)*12+6,COLUMN())):INDIRECT(ADDRESS(($AO371-1)*36+($AP371-1)*12+$AQ371+4,COLUMN())),INDIRECT(ADDRESS(($AO371-1)*3+$AP371+5,$AQ371+7)))&gt;=1,0,INDIRECT(ADDRESS(($AO371-1)*3+$AP371+5,$AQ371+7)))))</f>
        <v>0</v>
      </c>
      <c r="AS371" s="304">
        <f ca="1">COUNTIF(INDIRECT("H"&amp;(ROW()+12*(($AO371-1)*3+$AP371)-ROW())/12+5):INDIRECT("S"&amp;(ROW()+12*(($AO371-1)*3+$AP371)-ROW())/12+5),AR371)</f>
        <v>0</v>
      </c>
      <c r="AT371" s="306"/>
      <c r="AV371" s="304">
        <f ca="1">IF(AND(AR371&gt;0,AS371&gt;0),COUNTIF(AV$6:AV370,"&gt;0")+1,0)</f>
        <v>0</v>
      </c>
    </row>
    <row r="372" spans="41:48" x14ac:dyDescent="0.15">
      <c r="AO372" s="304">
        <v>11</v>
      </c>
      <c r="AP372" s="304">
        <v>1</v>
      </c>
      <c r="AQ372" s="304">
        <v>7</v>
      </c>
      <c r="AR372" s="306">
        <f ca="1">IF($AQ372=1,IF(INDIRECT(ADDRESS(($AO372-1)*3+$AP372+5,$AQ372+7))="",0,INDIRECT(ADDRESS(($AO372-1)*3+$AP372+5,$AQ372+7))),IF(INDIRECT(ADDRESS(($AO372-1)*3+$AP372+5,$AQ372+7))="",0,IF(COUNTIF(INDIRECT(ADDRESS(($AO372-1)*36+($AP372-1)*12+6,COLUMN())):INDIRECT(ADDRESS(($AO372-1)*36+($AP372-1)*12+$AQ372+4,COLUMN())),INDIRECT(ADDRESS(($AO372-1)*3+$AP372+5,$AQ372+7)))&gt;=1,0,INDIRECT(ADDRESS(($AO372-1)*3+$AP372+5,$AQ372+7)))))</f>
        <v>0</v>
      </c>
      <c r="AS372" s="304">
        <f ca="1">COUNTIF(INDIRECT("H"&amp;(ROW()+12*(($AO372-1)*3+$AP372)-ROW())/12+5):INDIRECT("S"&amp;(ROW()+12*(($AO372-1)*3+$AP372)-ROW())/12+5),AR372)</f>
        <v>0</v>
      </c>
      <c r="AT372" s="306"/>
      <c r="AV372" s="304">
        <f ca="1">IF(AND(AR372&gt;0,AS372&gt;0),COUNTIF(AV$6:AV371,"&gt;0")+1,0)</f>
        <v>0</v>
      </c>
    </row>
    <row r="373" spans="41:48" x14ac:dyDescent="0.15">
      <c r="AO373" s="304">
        <v>11</v>
      </c>
      <c r="AP373" s="304">
        <v>1</v>
      </c>
      <c r="AQ373" s="304">
        <v>8</v>
      </c>
      <c r="AR373" s="306">
        <f ca="1">IF($AQ373=1,IF(INDIRECT(ADDRESS(($AO373-1)*3+$AP373+5,$AQ373+7))="",0,INDIRECT(ADDRESS(($AO373-1)*3+$AP373+5,$AQ373+7))),IF(INDIRECT(ADDRESS(($AO373-1)*3+$AP373+5,$AQ373+7))="",0,IF(COUNTIF(INDIRECT(ADDRESS(($AO373-1)*36+($AP373-1)*12+6,COLUMN())):INDIRECT(ADDRESS(($AO373-1)*36+($AP373-1)*12+$AQ373+4,COLUMN())),INDIRECT(ADDRESS(($AO373-1)*3+$AP373+5,$AQ373+7)))&gt;=1,0,INDIRECT(ADDRESS(($AO373-1)*3+$AP373+5,$AQ373+7)))))</f>
        <v>0</v>
      </c>
      <c r="AS373" s="304">
        <f ca="1">COUNTIF(INDIRECT("H"&amp;(ROW()+12*(($AO373-1)*3+$AP373)-ROW())/12+5):INDIRECT("S"&amp;(ROW()+12*(($AO373-1)*3+$AP373)-ROW())/12+5),AR373)</f>
        <v>0</v>
      </c>
      <c r="AT373" s="306"/>
      <c r="AV373" s="304">
        <f ca="1">IF(AND(AR373&gt;0,AS373&gt;0),COUNTIF(AV$6:AV372,"&gt;0")+1,0)</f>
        <v>0</v>
      </c>
    </row>
    <row r="374" spans="41:48" x14ac:dyDescent="0.15">
      <c r="AO374" s="304">
        <v>11</v>
      </c>
      <c r="AP374" s="304">
        <v>1</v>
      </c>
      <c r="AQ374" s="304">
        <v>9</v>
      </c>
      <c r="AR374" s="306">
        <f ca="1">IF($AQ374=1,IF(INDIRECT(ADDRESS(($AO374-1)*3+$AP374+5,$AQ374+7))="",0,INDIRECT(ADDRESS(($AO374-1)*3+$AP374+5,$AQ374+7))),IF(INDIRECT(ADDRESS(($AO374-1)*3+$AP374+5,$AQ374+7))="",0,IF(COUNTIF(INDIRECT(ADDRESS(($AO374-1)*36+($AP374-1)*12+6,COLUMN())):INDIRECT(ADDRESS(($AO374-1)*36+($AP374-1)*12+$AQ374+4,COLUMN())),INDIRECT(ADDRESS(($AO374-1)*3+$AP374+5,$AQ374+7)))&gt;=1,0,INDIRECT(ADDRESS(($AO374-1)*3+$AP374+5,$AQ374+7)))))</f>
        <v>0</v>
      </c>
      <c r="AS374" s="304">
        <f ca="1">COUNTIF(INDIRECT("H"&amp;(ROW()+12*(($AO374-1)*3+$AP374)-ROW())/12+5):INDIRECT("S"&amp;(ROW()+12*(($AO374-1)*3+$AP374)-ROW())/12+5),AR374)</f>
        <v>0</v>
      </c>
      <c r="AT374" s="306"/>
      <c r="AV374" s="304">
        <f ca="1">IF(AND(AR374&gt;0,AS374&gt;0),COUNTIF(AV$6:AV373,"&gt;0")+1,0)</f>
        <v>0</v>
      </c>
    </row>
    <row r="375" spans="41:48" x14ac:dyDescent="0.15">
      <c r="AO375" s="304">
        <v>11</v>
      </c>
      <c r="AP375" s="304">
        <v>1</v>
      </c>
      <c r="AQ375" s="304">
        <v>10</v>
      </c>
      <c r="AR375" s="306">
        <f ca="1">IF($AQ375=1,IF(INDIRECT(ADDRESS(($AO375-1)*3+$AP375+5,$AQ375+7))="",0,INDIRECT(ADDRESS(($AO375-1)*3+$AP375+5,$AQ375+7))),IF(INDIRECT(ADDRESS(($AO375-1)*3+$AP375+5,$AQ375+7))="",0,IF(COUNTIF(INDIRECT(ADDRESS(($AO375-1)*36+($AP375-1)*12+6,COLUMN())):INDIRECT(ADDRESS(($AO375-1)*36+($AP375-1)*12+$AQ375+4,COLUMN())),INDIRECT(ADDRESS(($AO375-1)*3+$AP375+5,$AQ375+7)))&gt;=1,0,INDIRECT(ADDRESS(($AO375-1)*3+$AP375+5,$AQ375+7)))))</f>
        <v>0</v>
      </c>
      <c r="AS375" s="304">
        <f ca="1">COUNTIF(INDIRECT("H"&amp;(ROW()+12*(($AO375-1)*3+$AP375)-ROW())/12+5):INDIRECT("S"&amp;(ROW()+12*(($AO375-1)*3+$AP375)-ROW())/12+5),AR375)</f>
        <v>0</v>
      </c>
      <c r="AT375" s="306"/>
      <c r="AV375" s="304">
        <f ca="1">IF(AND(AR375&gt;0,AS375&gt;0),COUNTIF(AV$6:AV374,"&gt;0")+1,0)</f>
        <v>0</v>
      </c>
    </row>
    <row r="376" spans="41:48" x14ac:dyDescent="0.15">
      <c r="AO376" s="304">
        <v>11</v>
      </c>
      <c r="AP376" s="304">
        <v>1</v>
      </c>
      <c r="AQ376" s="304">
        <v>11</v>
      </c>
      <c r="AR376" s="306">
        <f ca="1">IF($AQ376=1,IF(INDIRECT(ADDRESS(($AO376-1)*3+$AP376+5,$AQ376+7))="",0,INDIRECT(ADDRESS(($AO376-1)*3+$AP376+5,$AQ376+7))),IF(INDIRECT(ADDRESS(($AO376-1)*3+$AP376+5,$AQ376+7))="",0,IF(COUNTIF(INDIRECT(ADDRESS(($AO376-1)*36+($AP376-1)*12+6,COLUMN())):INDIRECT(ADDRESS(($AO376-1)*36+($AP376-1)*12+$AQ376+4,COLUMN())),INDIRECT(ADDRESS(($AO376-1)*3+$AP376+5,$AQ376+7)))&gt;=1,0,INDIRECT(ADDRESS(($AO376-1)*3+$AP376+5,$AQ376+7)))))</f>
        <v>0</v>
      </c>
      <c r="AS376" s="304">
        <f ca="1">COUNTIF(INDIRECT("H"&amp;(ROW()+12*(($AO376-1)*3+$AP376)-ROW())/12+5):INDIRECT("S"&amp;(ROW()+12*(($AO376-1)*3+$AP376)-ROW())/12+5),AR376)</f>
        <v>0</v>
      </c>
      <c r="AT376" s="306"/>
      <c r="AV376" s="304">
        <f ca="1">IF(AND(AR376&gt;0,AS376&gt;0),COUNTIF(AV$6:AV375,"&gt;0")+1,0)</f>
        <v>0</v>
      </c>
    </row>
    <row r="377" spans="41:48" x14ac:dyDescent="0.15">
      <c r="AO377" s="304">
        <v>11</v>
      </c>
      <c r="AP377" s="304">
        <v>1</v>
      </c>
      <c r="AQ377" s="304">
        <v>12</v>
      </c>
      <c r="AR377" s="306">
        <f ca="1">IF($AQ377=1,IF(INDIRECT(ADDRESS(($AO377-1)*3+$AP377+5,$AQ377+7))="",0,INDIRECT(ADDRESS(($AO377-1)*3+$AP377+5,$AQ377+7))),IF(INDIRECT(ADDRESS(($AO377-1)*3+$AP377+5,$AQ377+7))="",0,IF(COUNTIF(INDIRECT(ADDRESS(($AO377-1)*36+($AP377-1)*12+6,COLUMN())):INDIRECT(ADDRESS(($AO377-1)*36+($AP377-1)*12+$AQ377+4,COLUMN())),INDIRECT(ADDRESS(($AO377-1)*3+$AP377+5,$AQ377+7)))&gt;=1,0,INDIRECT(ADDRESS(($AO377-1)*3+$AP377+5,$AQ377+7)))))</f>
        <v>0</v>
      </c>
      <c r="AS377" s="304">
        <f ca="1">COUNTIF(INDIRECT("H"&amp;(ROW()+12*(($AO377-1)*3+$AP377)-ROW())/12+5):INDIRECT("S"&amp;(ROW()+12*(($AO377-1)*3+$AP377)-ROW())/12+5),AR377)</f>
        <v>0</v>
      </c>
      <c r="AT377" s="306"/>
      <c r="AV377" s="304">
        <f ca="1">IF(AND(AR377&gt;0,AS377&gt;0),COUNTIF(AV$6:AV376,"&gt;0")+1,0)</f>
        <v>0</v>
      </c>
    </row>
    <row r="378" spans="41:48" x14ac:dyDescent="0.15">
      <c r="AO378" s="304">
        <v>11</v>
      </c>
      <c r="AP378" s="304">
        <v>2</v>
      </c>
      <c r="AQ378" s="304">
        <v>1</v>
      </c>
      <c r="AR378" s="306">
        <f ca="1">IF($AQ378=1,IF(INDIRECT(ADDRESS(($AO378-1)*3+$AP378+5,$AQ378+7))="",0,INDIRECT(ADDRESS(($AO378-1)*3+$AP378+5,$AQ378+7))),IF(INDIRECT(ADDRESS(($AO378-1)*3+$AP378+5,$AQ378+7))="",0,IF(COUNTIF(INDIRECT(ADDRESS(($AO378-1)*36+($AP378-1)*12+6,COLUMN())):INDIRECT(ADDRESS(($AO378-1)*36+($AP378-1)*12+$AQ378+4,COLUMN())),INDIRECT(ADDRESS(($AO378-1)*3+$AP378+5,$AQ378+7)))&gt;=1,0,INDIRECT(ADDRESS(($AO378-1)*3+$AP378+5,$AQ378+7)))))</f>
        <v>0</v>
      </c>
      <c r="AS378" s="304">
        <f ca="1">COUNTIF(INDIRECT("H"&amp;(ROW()+12*(($AO378-1)*3+$AP378)-ROW())/12+5):INDIRECT("S"&amp;(ROW()+12*(($AO378-1)*3+$AP378)-ROW())/12+5),AR378)</f>
        <v>0</v>
      </c>
      <c r="AT378" s="306"/>
      <c r="AV378" s="304">
        <f ca="1">IF(AND(AR378&gt;0,AS378&gt;0),COUNTIF(AV$6:AV377,"&gt;0")+1,0)</f>
        <v>0</v>
      </c>
    </row>
    <row r="379" spans="41:48" x14ac:dyDescent="0.15">
      <c r="AO379" s="304">
        <v>11</v>
      </c>
      <c r="AP379" s="304">
        <v>2</v>
      </c>
      <c r="AQ379" s="304">
        <v>2</v>
      </c>
      <c r="AR379" s="306">
        <f ca="1">IF($AQ379=1,IF(INDIRECT(ADDRESS(($AO379-1)*3+$AP379+5,$AQ379+7))="",0,INDIRECT(ADDRESS(($AO379-1)*3+$AP379+5,$AQ379+7))),IF(INDIRECT(ADDRESS(($AO379-1)*3+$AP379+5,$AQ379+7))="",0,IF(COUNTIF(INDIRECT(ADDRESS(($AO379-1)*36+($AP379-1)*12+6,COLUMN())):INDIRECT(ADDRESS(($AO379-1)*36+($AP379-1)*12+$AQ379+4,COLUMN())),INDIRECT(ADDRESS(($AO379-1)*3+$AP379+5,$AQ379+7)))&gt;=1,0,INDIRECT(ADDRESS(($AO379-1)*3+$AP379+5,$AQ379+7)))))</f>
        <v>0</v>
      </c>
      <c r="AS379" s="304">
        <f ca="1">COUNTIF(INDIRECT("H"&amp;(ROW()+12*(($AO379-1)*3+$AP379)-ROW())/12+5):INDIRECT("S"&amp;(ROW()+12*(($AO379-1)*3+$AP379)-ROW())/12+5),AR379)</f>
        <v>0</v>
      </c>
      <c r="AT379" s="306"/>
      <c r="AV379" s="304">
        <f ca="1">IF(AND(AR379&gt;0,AS379&gt;0),COUNTIF(AV$6:AV378,"&gt;0")+1,0)</f>
        <v>0</v>
      </c>
    </row>
    <row r="380" spans="41:48" x14ac:dyDescent="0.15">
      <c r="AO380" s="304">
        <v>11</v>
      </c>
      <c r="AP380" s="304">
        <v>2</v>
      </c>
      <c r="AQ380" s="304">
        <v>3</v>
      </c>
      <c r="AR380" s="306">
        <f ca="1">IF($AQ380=1,IF(INDIRECT(ADDRESS(($AO380-1)*3+$AP380+5,$AQ380+7))="",0,INDIRECT(ADDRESS(($AO380-1)*3+$AP380+5,$AQ380+7))),IF(INDIRECT(ADDRESS(($AO380-1)*3+$AP380+5,$AQ380+7))="",0,IF(COUNTIF(INDIRECT(ADDRESS(($AO380-1)*36+($AP380-1)*12+6,COLUMN())):INDIRECT(ADDRESS(($AO380-1)*36+($AP380-1)*12+$AQ380+4,COLUMN())),INDIRECT(ADDRESS(($AO380-1)*3+$AP380+5,$AQ380+7)))&gt;=1,0,INDIRECT(ADDRESS(($AO380-1)*3+$AP380+5,$AQ380+7)))))</f>
        <v>0</v>
      </c>
      <c r="AS380" s="304">
        <f ca="1">COUNTIF(INDIRECT("H"&amp;(ROW()+12*(($AO380-1)*3+$AP380)-ROW())/12+5):INDIRECT("S"&amp;(ROW()+12*(($AO380-1)*3+$AP380)-ROW())/12+5),AR380)</f>
        <v>0</v>
      </c>
      <c r="AT380" s="306"/>
      <c r="AV380" s="304">
        <f ca="1">IF(AND(AR380&gt;0,AS380&gt;0),COUNTIF(AV$6:AV379,"&gt;0")+1,0)</f>
        <v>0</v>
      </c>
    </row>
    <row r="381" spans="41:48" x14ac:dyDescent="0.15">
      <c r="AO381" s="304">
        <v>11</v>
      </c>
      <c r="AP381" s="304">
        <v>2</v>
      </c>
      <c r="AQ381" s="304">
        <v>4</v>
      </c>
      <c r="AR381" s="306">
        <f ca="1">IF($AQ381=1,IF(INDIRECT(ADDRESS(($AO381-1)*3+$AP381+5,$AQ381+7))="",0,INDIRECT(ADDRESS(($AO381-1)*3+$AP381+5,$AQ381+7))),IF(INDIRECT(ADDRESS(($AO381-1)*3+$AP381+5,$AQ381+7))="",0,IF(COUNTIF(INDIRECT(ADDRESS(($AO381-1)*36+($AP381-1)*12+6,COLUMN())):INDIRECT(ADDRESS(($AO381-1)*36+($AP381-1)*12+$AQ381+4,COLUMN())),INDIRECT(ADDRESS(($AO381-1)*3+$AP381+5,$AQ381+7)))&gt;=1,0,INDIRECT(ADDRESS(($AO381-1)*3+$AP381+5,$AQ381+7)))))</f>
        <v>0</v>
      </c>
      <c r="AS381" s="304">
        <f ca="1">COUNTIF(INDIRECT("H"&amp;(ROW()+12*(($AO381-1)*3+$AP381)-ROW())/12+5):INDIRECT("S"&amp;(ROW()+12*(($AO381-1)*3+$AP381)-ROW())/12+5),AR381)</f>
        <v>0</v>
      </c>
      <c r="AT381" s="306"/>
      <c r="AV381" s="304">
        <f ca="1">IF(AND(AR381&gt;0,AS381&gt;0),COUNTIF(AV$6:AV380,"&gt;0")+1,0)</f>
        <v>0</v>
      </c>
    </row>
    <row r="382" spans="41:48" x14ac:dyDescent="0.15">
      <c r="AO382" s="304">
        <v>11</v>
      </c>
      <c r="AP382" s="304">
        <v>2</v>
      </c>
      <c r="AQ382" s="304">
        <v>5</v>
      </c>
      <c r="AR382" s="306">
        <f ca="1">IF($AQ382=1,IF(INDIRECT(ADDRESS(($AO382-1)*3+$AP382+5,$AQ382+7))="",0,INDIRECT(ADDRESS(($AO382-1)*3+$AP382+5,$AQ382+7))),IF(INDIRECT(ADDRESS(($AO382-1)*3+$AP382+5,$AQ382+7))="",0,IF(COUNTIF(INDIRECT(ADDRESS(($AO382-1)*36+($AP382-1)*12+6,COLUMN())):INDIRECT(ADDRESS(($AO382-1)*36+($AP382-1)*12+$AQ382+4,COLUMN())),INDIRECT(ADDRESS(($AO382-1)*3+$AP382+5,$AQ382+7)))&gt;=1,0,INDIRECT(ADDRESS(($AO382-1)*3+$AP382+5,$AQ382+7)))))</f>
        <v>0</v>
      </c>
      <c r="AS382" s="304">
        <f ca="1">COUNTIF(INDIRECT("H"&amp;(ROW()+12*(($AO382-1)*3+$AP382)-ROW())/12+5):INDIRECT("S"&amp;(ROW()+12*(($AO382-1)*3+$AP382)-ROW())/12+5),AR382)</f>
        <v>0</v>
      </c>
      <c r="AT382" s="306"/>
      <c r="AV382" s="304">
        <f ca="1">IF(AND(AR382&gt;0,AS382&gt;0),COUNTIF(AV$6:AV381,"&gt;0")+1,0)</f>
        <v>0</v>
      </c>
    </row>
    <row r="383" spans="41:48" x14ac:dyDescent="0.15">
      <c r="AO383" s="304">
        <v>11</v>
      </c>
      <c r="AP383" s="304">
        <v>2</v>
      </c>
      <c r="AQ383" s="304">
        <v>6</v>
      </c>
      <c r="AR383" s="306">
        <f ca="1">IF($AQ383=1,IF(INDIRECT(ADDRESS(($AO383-1)*3+$AP383+5,$AQ383+7))="",0,INDIRECT(ADDRESS(($AO383-1)*3+$AP383+5,$AQ383+7))),IF(INDIRECT(ADDRESS(($AO383-1)*3+$AP383+5,$AQ383+7))="",0,IF(COUNTIF(INDIRECT(ADDRESS(($AO383-1)*36+($AP383-1)*12+6,COLUMN())):INDIRECT(ADDRESS(($AO383-1)*36+($AP383-1)*12+$AQ383+4,COLUMN())),INDIRECT(ADDRESS(($AO383-1)*3+$AP383+5,$AQ383+7)))&gt;=1,0,INDIRECT(ADDRESS(($AO383-1)*3+$AP383+5,$AQ383+7)))))</f>
        <v>0</v>
      </c>
      <c r="AS383" s="304">
        <f ca="1">COUNTIF(INDIRECT("H"&amp;(ROW()+12*(($AO383-1)*3+$AP383)-ROW())/12+5):INDIRECT("S"&amp;(ROW()+12*(($AO383-1)*3+$AP383)-ROW())/12+5),AR383)</f>
        <v>0</v>
      </c>
      <c r="AT383" s="306"/>
      <c r="AV383" s="304">
        <f ca="1">IF(AND(AR383&gt;0,AS383&gt;0),COUNTIF(AV$6:AV382,"&gt;0")+1,0)</f>
        <v>0</v>
      </c>
    </row>
    <row r="384" spans="41:48" x14ac:dyDescent="0.15">
      <c r="AO384" s="304">
        <v>11</v>
      </c>
      <c r="AP384" s="304">
        <v>2</v>
      </c>
      <c r="AQ384" s="304">
        <v>7</v>
      </c>
      <c r="AR384" s="306">
        <f ca="1">IF($AQ384=1,IF(INDIRECT(ADDRESS(($AO384-1)*3+$AP384+5,$AQ384+7))="",0,INDIRECT(ADDRESS(($AO384-1)*3+$AP384+5,$AQ384+7))),IF(INDIRECT(ADDRESS(($AO384-1)*3+$AP384+5,$AQ384+7))="",0,IF(COUNTIF(INDIRECT(ADDRESS(($AO384-1)*36+($AP384-1)*12+6,COLUMN())):INDIRECT(ADDRESS(($AO384-1)*36+($AP384-1)*12+$AQ384+4,COLUMN())),INDIRECT(ADDRESS(($AO384-1)*3+$AP384+5,$AQ384+7)))&gt;=1,0,INDIRECT(ADDRESS(($AO384-1)*3+$AP384+5,$AQ384+7)))))</f>
        <v>0</v>
      </c>
      <c r="AS384" s="304">
        <f ca="1">COUNTIF(INDIRECT("H"&amp;(ROW()+12*(($AO384-1)*3+$AP384)-ROW())/12+5):INDIRECT("S"&amp;(ROW()+12*(($AO384-1)*3+$AP384)-ROW())/12+5),AR384)</f>
        <v>0</v>
      </c>
      <c r="AT384" s="306"/>
      <c r="AV384" s="304">
        <f ca="1">IF(AND(AR384&gt;0,AS384&gt;0),COUNTIF(AV$6:AV383,"&gt;0")+1,0)</f>
        <v>0</v>
      </c>
    </row>
    <row r="385" spans="41:48" x14ac:dyDescent="0.15">
      <c r="AO385" s="304">
        <v>11</v>
      </c>
      <c r="AP385" s="304">
        <v>2</v>
      </c>
      <c r="AQ385" s="304">
        <v>8</v>
      </c>
      <c r="AR385" s="306">
        <f ca="1">IF($AQ385=1,IF(INDIRECT(ADDRESS(($AO385-1)*3+$AP385+5,$AQ385+7))="",0,INDIRECT(ADDRESS(($AO385-1)*3+$AP385+5,$AQ385+7))),IF(INDIRECT(ADDRESS(($AO385-1)*3+$AP385+5,$AQ385+7))="",0,IF(COUNTIF(INDIRECT(ADDRESS(($AO385-1)*36+($AP385-1)*12+6,COLUMN())):INDIRECT(ADDRESS(($AO385-1)*36+($AP385-1)*12+$AQ385+4,COLUMN())),INDIRECT(ADDRESS(($AO385-1)*3+$AP385+5,$AQ385+7)))&gt;=1,0,INDIRECT(ADDRESS(($AO385-1)*3+$AP385+5,$AQ385+7)))))</f>
        <v>0</v>
      </c>
      <c r="AS385" s="304">
        <f ca="1">COUNTIF(INDIRECT("H"&amp;(ROW()+12*(($AO385-1)*3+$AP385)-ROW())/12+5):INDIRECT("S"&amp;(ROW()+12*(($AO385-1)*3+$AP385)-ROW())/12+5),AR385)</f>
        <v>0</v>
      </c>
      <c r="AT385" s="306"/>
      <c r="AV385" s="304">
        <f ca="1">IF(AND(AR385&gt;0,AS385&gt;0),COUNTIF(AV$6:AV384,"&gt;0")+1,0)</f>
        <v>0</v>
      </c>
    </row>
    <row r="386" spans="41:48" x14ac:dyDescent="0.15">
      <c r="AO386" s="304">
        <v>11</v>
      </c>
      <c r="AP386" s="304">
        <v>2</v>
      </c>
      <c r="AQ386" s="304">
        <v>9</v>
      </c>
      <c r="AR386" s="306">
        <f ca="1">IF($AQ386=1,IF(INDIRECT(ADDRESS(($AO386-1)*3+$AP386+5,$AQ386+7))="",0,INDIRECT(ADDRESS(($AO386-1)*3+$AP386+5,$AQ386+7))),IF(INDIRECT(ADDRESS(($AO386-1)*3+$AP386+5,$AQ386+7))="",0,IF(COUNTIF(INDIRECT(ADDRESS(($AO386-1)*36+($AP386-1)*12+6,COLUMN())):INDIRECT(ADDRESS(($AO386-1)*36+($AP386-1)*12+$AQ386+4,COLUMN())),INDIRECT(ADDRESS(($AO386-1)*3+$AP386+5,$AQ386+7)))&gt;=1,0,INDIRECT(ADDRESS(($AO386-1)*3+$AP386+5,$AQ386+7)))))</f>
        <v>0</v>
      </c>
      <c r="AS386" s="304">
        <f ca="1">COUNTIF(INDIRECT("H"&amp;(ROW()+12*(($AO386-1)*3+$AP386)-ROW())/12+5):INDIRECT("S"&amp;(ROW()+12*(($AO386-1)*3+$AP386)-ROW())/12+5),AR386)</f>
        <v>0</v>
      </c>
      <c r="AT386" s="306"/>
      <c r="AV386" s="304">
        <f ca="1">IF(AND(AR386&gt;0,AS386&gt;0),COUNTIF(AV$6:AV385,"&gt;0")+1,0)</f>
        <v>0</v>
      </c>
    </row>
    <row r="387" spans="41:48" x14ac:dyDescent="0.15">
      <c r="AO387" s="304">
        <v>11</v>
      </c>
      <c r="AP387" s="304">
        <v>2</v>
      </c>
      <c r="AQ387" s="304">
        <v>10</v>
      </c>
      <c r="AR387" s="306">
        <f ca="1">IF($AQ387=1,IF(INDIRECT(ADDRESS(($AO387-1)*3+$AP387+5,$AQ387+7))="",0,INDIRECT(ADDRESS(($AO387-1)*3+$AP387+5,$AQ387+7))),IF(INDIRECT(ADDRESS(($AO387-1)*3+$AP387+5,$AQ387+7))="",0,IF(COUNTIF(INDIRECT(ADDRESS(($AO387-1)*36+($AP387-1)*12+6,COLUMN())):INDIRECT(ADDRESS(($AO387-1)*36+($AP387-1)*12+$AQ387+4,COLUMN())),INDIRECT(ADDRESS(($AO387-1)*3+$AP387+5,$AQ387+7)))&gt;=1,0,INDIRECT(ADDRESS(($AO387-1)*3+$AP387+5,$AQ387+7)))))</f>
        <v>0</v>
      </c>
      <c r="AS387" s="304">
        <f ca="1">COUNTIF(INDIRECT("H"&amp;(ROW()+12*(($AO387-1)*3+$AP387)-ROW())/12+5):INDIRECT("S"&amp;(ROW()+12*(($AO387-1)*3+$AP387)-ROW())/12+5),AR387)</f>
        <v>0</v>
      </c>
      <c r="AT387" s="306"/>
      <c r="AV387" s="304">
        <f ca="1">IF(AND(AR387&gt;0,AS387&gt;0),COUNTIF(AV$6:AV386,"&gt;0")+1,0)</f>
        <v>0</v>
      </c>
    </row>
    <row r="388" spans="41:48" x14ac:dyDescent="0.15">
      <c r="AO388" s="304">
        <v>11</v>
      </c>
      <c r="AP388" s="304">
        <v>2</v>
      </c>
      <c r="AQ388" s="304">
        <v>11</v>
      </c>
      <c r="AR388" s="306">
        <f ca="1">IF($AQ388=1,IF(INDIRECT(ADDRESS(($AO388-1)*3+$AP388+5,$AQ388+7))="",0,INDIRECT(ADDRESS(($AO388-1)*3+$AP388+5,$AQ388+7))),IF(INDIRECT(ADDRESS(($AO388-1)*3+$AP388+5,$AQ388+7))="",0,IF(COUNTIF(INDIRECT(ADDRESS(($AO388-1)*36+($AP388-1)*12+6,COLUMN())):INDIRECT(ADDRESS(($AO388-1)*36+($AP388-1)*12+$AQ388+4,COLUMN())),INDIRECT(ADDRESS(($AO388-1)*3+$AP388+5,$AQ388+7)))&gt;=1,0,INDIRECT(ADDRESS(($AO388-1)*3+$AP388+5,$AQ388+7)))))</f>
        <v>0</v>
      </c>
      <c r="AS388" s="304">
        <f ca="1">COUNTIF(INDIRECT("H"&amp;(ROW()+12*(($AO388-1)*3+$AP388)-ROW())/12+5):INDIRECT("S"&amp;(ROW()+12*(($AO388-1)*3+$AP388)-ROW())/12+5),AR388)</f>
        <v>0</v>
      </c>
      <c r="AT388" s="306"/>
      <c r="AV388" s="304">
        <f ca="1">IF(AND(AR388&gt;0,AS388&gt;0),COUNTIF(AV$6:AV387,"&gt;0")+1,0)</f>
        <v>0</v>
      </c>
    </row>
    <row r="389" spans="41:48" x14ac:dyDescent="0.15">
      <c r="AO389" s="304">
        <v>11</v>
      </c>
      <c r="AP389" s="304">
        <v>2</v>
      </c>
      <c r="AQ389" s="304">
        <v>12</v>
      </c>
      <c r="AR389" s="306">
        <f ca="1">IF($AQ389=1,IF(INDIRECT(ADDRESS(($AO389-1)*3+$AP389+5,$AQ389+7))="",0,INDIRECT(ADDRESS(($AO389-1)*3+$AP389+5,$AQ389+7))),IF(INDIRECT(ADDRESS(($AO389-1)*3+$AP389+5,$AQ389+7))="",0,IF(COUNTIF(INDIRECT(ADDRESS(($AO389-1)*36+($AP389-1)*12+6,COLUMN())):INDIRECT(ADDRESS(($AO389-1)*36+($AP389-1)*12+$AQ389+4,COLUMN())),INDIRECT(ADDRESS(($AO389-1)*3+$AP389+5,$AQ389+7)))&gt;=1,0,INDIRECT(ADDRESS(($AO389-1)*3+$AP389+5,$AQ389+7)))))</f>
        <v>0</v>
      </c>
      <c r="AS389" s="304">
        <f ca="1">COUNTIF(INDIRECT("H"&amp;(ROW()+12*(($AO389-1)*3+$AP389)-ROW())/12+5):INDIRECT("S"&amp;(ROW()+12*(($AO389-1)*3+$AP389)-ROW())/12+5),AR389)</f>
        <v>0</v>
      </c>
      <c r="AT389" s="306"/>
      <c r="AV389" s="304">
        <f ca="1">IF(AND(AR389&gt;0,AS389&gt;0),COUNTIF(AV$6:AV388,"&gt;0")+1,0)</f>
        <v>0</v>
      </c>
    </row>
    <row r="390" spans="41:48" x14ac:dyDescent="0.15">
      <c r="AO390" s="304">
        <v>11</v>
      </c>
      <c r="AP390" s="304">
        <v>3</v>
      </c>
      <c r="AQ390" s="304">
        <v>1</v>
      </c>
      <c r="AR390" s="306">
        <f ca="1">IF($AQ390=1,IF(INDIRECT(ADDRESS(($AO390-1)*3+$AP390+5,$AQ390+7))="",0,INDIRECT(ADDRESS(($AO390-1)*3+$AP390+5,$AQ390+7))),IF(INDIRECT(ADDRESS(($AO390-1)*3+$AP390+5,$AQ390+7))="",0,IF(COUNTIF(INDIRECT(ADDRESS(($AO390-1)*36+($AP390-1)*12+6,COLUMN())):INDIRECT(ADDRESS(($AO390-1)*36+($AP390-1)*12+$AQ390+4,COLUMN())),INDIRECT(ADDRESS(($AO390-1)*3+$AP390+5,$AQ390+7)))&gt;=1,0,INDIRECT(ADDRESS(($AO390-1)*3+$AP390+5,$AQ390+7)))))</f>
        <v>0</v>
      </c>
      <c r="AS390" s="304">
        <f ca="1">COUNTIF(INDIRECT("H"&amp;(ROW()+12*(($AO390-1)*3+$AP390)-ROW())/12+5):INDIRECT("S"&amp;(ROW()+12*(($AO390-1)*3+$AP390)-ROW())/12+5),AR390)</f>
        <v>0</v>
      </c>
      <c r="AT390" s="306"/>
      <c r="AV390" s="304">
        <f ca="1">IF(AND(AR390&gt;0,AS390&gt;0),COUNTIF(AV$6:AV389,"&gt;0")+1,0)</f>
        <v>0</v>
      </c>
    </row>
    <row r="391" spans="41:48" x14ac:dyDescent="0.15">
      <c r="AO391" s="304">
        <v>11</v>
      </c>
      <c r="AP391" s="304">
        <v>3</v>
      </c>
      <c r="AQ391" s="304">
        <v>2</v>
      </c>
      <c r="AR391" s="306">
        <f ca="1">IF($AQ391=1,IF(INDIRECT(ADDRESS(($AO391-1)*3+$AP391+5,$AQ391+7))="",0,INDIRECT(ADDRESS(($AO391-1)*3+$AP391+5,$AQ391+7))),IF(INDIRECT(ADDRESS(($AO391-1)*3+$AP391+5,$AQ391+7))="",0,IF(COUNTIF(INDIRECT(ADDRESS(($AO391-1)*36+($AP391-1)*12+6,COLUMN())):INDIRECT(ADDRESS(($AO391-1)*36+($AP391-1)*12+$AQ391+4,COLUMN())),INDIRECT(ADDRESS(($AO391-1)*3+$AP391+5,$AQ391+7)))&gt;=1,0,INDIRECT(ADDRESS(($AO391-1)*3+$AP391+5,$AQ391+7)))))</f>
        <v>0</v>
      </c>
      <c r="AS391" s="304">
        <f ca="1">COUNTIF(INDIRECT("H"&amp;(ROW()+12*(($AO391-1)*3+$AP391)-ROW())/12+5):INDIRECT("S"&amp;(ROW()+12*(($AO391-1)*3+$AP391)-ROW())/12+5),AR391)</f>
        <v>0</v>
      </c>
      <c r="AT391" s="306"/>
      <c r="AV391" s="304">
        <f ca="1">IF(AND(AR391&gt;0,AS391&gt;0),COUNTIF(AV$6:AV390,"&gt;0")+1,0)</f>
        <v>0</v>
      </c>
    </row>
    <row r="392" spans="41:48" x14ac:dyDescent="0.15">
      <c r="AO392" s="304">
        <v>11</v>
      </c>
      <c r="AP392" s="304">
        <v>3</v>
      </c>
      <c r="AQ392" s="304">
        <v>3</v>
      </c>
      <c r="AR392" s="306">
        <f ca="1">IF($AQ392=1,IF(INDIRECT(ADDRESS(($AO392-1)*3+$AP392+5,$AQ392+7))="",0,INDIRECT(ADDRESS(($AO392-1)*3+$AP392+5,$AQ392+7))),IF(INDIRECT(ADDRESS(($AO392-1)*3+$AP392+5,$AQ392+7))="",0,IF(COUNTIF(INDIRECT(ADDRESS(($AO392-1)*36+($AP392-1)*12+6,COLUMN())):INDIRECT(ADDRESS(($AO392-1)*36+($AP392-1)*12+$AQ392+4,COLUMN())),INDIRECT(ADDRESS(($AO392-1)*3+$AP392+5,$AQ392+7)))&gt;=1,0,INDIRECT(ADDRESS(($AO392-1)*3+$AP392+5,$AQ392+7)))))</f>
        <v>0</v>
      </c>
      <c r="AS392" s="304">
        <f ca="1">COUNTIF(INDIRECT("H"&amp;(ROW()+12*(($AO392-1)*3+$AP392)-ROW())/12+5):INDIRECT("S"&amp;(ROW()+12*(($AO392-1)*3+$AP392)-ROW())/12+5),AR392)</f>
        <v>0</v>
      </c>
      <c r="AT392" s="306"/>
      <c r="AV392" s="304">
        <f ca="1">IF(AND(AR392&gt;0,AS392&gt;0),COUNTIF(AV$6:AV391,"&gt;0")+1,0)</f>
        <v>0</v>
      </c>
    </row>
    <row r="393" spans="41:48" x14ac:dyDescent="0.15">
      <c r="AO393" s="304">
        <v>11</v>
      </c>
      <c r="AP393" s="304">
        <v>3</v>
      </c>
      <c r="AQ393" s="304">
        <v>4</v>
      </c>
      <c r="AR393" s="306">
        <f ca="1">IF($AQ393=1,IF(INDIRECT(ADDRESS(($AO393-1)*3+$AP393+5,$AQ393+7))="",0,INDIRECT(ADDRESS(($AO393-1)*3+$AP393+5,$AQ393+7))),IF(INDIRECT(ADDRESS(($AO393-1)*3+$AP393+5,$AQ393+7))="",0,IF(COUNTIF(INDIRECT(ADDRESS(($AO393-1)*36+($AP393-1)*12+6,COLUMN())):INDIRECT(ADDRESS(($AO393-1)*36+($AP393-1)*12+$AQ393+4,COLUMN())),INDIRECT(ADDRESS(($AO393-1)*3+$AP393+5,$AQ393+7)))&gt;=1,0,INDIRECT(ADDRESS(($AO393-1)*3+$AP393+5,$AQ393+7)))))</f>
        <v>0</v>
      </c>
      <c r="AS393" s="304">
        <f ca="1">COUNTIF(INDIRECT("H"&amp;(ROW()+12*(($AO393-1)*3+$AP393)-ROW())/12+5):INDIRECT("S"&amp;(ROW()+12*(($AO393-1)*3+$AP393)-ROW())/12+5),AR393)</f>
        <v>0</v>
      </c>
      <c r="AT393" s="306"/>
      <c r="AV393" s="304">
        <f ca="1">IF(AND(AR393&gt;0,AS393&gt;0),COUNTIF(AV$6:AV392,"&gt;0")+1,0)</f>
        <v>0</v>
      </c>
    </row>
    <row r="394" spans="41:48" x14ac:dyDescent="0.15">
      <c r="AO394" s="304">
        <v>11</v>
      </c>
      <c r="AP394" s="304">
        <v>3</v>
      </c>
      <c r="AQ394" s="304">
        <v>5</v>
      </c>
      <c r="AR394" s="306">
        <f ca="1">IF($AQ394=1,IF(INDIRECT(ADDRESS(($AO394-1)*3+$AP394+5,$AQ394+7))="",0,INDIRECT(ADDRESS(($AO394-1)*3+$AP394+5,$AQ394+7))),IF(INDIRECT(ADDRESS(($AO394-1)*3+$AP394+5,$AQ394+7))="",0,IF(COUNTIF(INDIRECT(ADDRESS(($AO394-1)*36+($AP394-1)*12+6,COLUMN())):INDIRECT(ADDRESS(($AO394-1)*36+($AP394-1)*12+$AQ394+4,COLUMN())),INDIRECT(ADDRESS(($AO394-1)*3+$AP394+5,$AQ394+7)))&gt;=1,0,INDIRECT(ADDRESS(($AO394-1)*3+$AP394+5,$AQ394+7)))))</f>
        <v>0</v>
      </c>
      <c r="AS394" s="304">
        <f ca="1">COUNTIF(INDIRECT("H"&amp;(ROW()+12*(($AO394-1)*3+$AP394)-ROW())/12+5):INDIRECT("S"&amp;(ROW()+12*(($AO394-1)*3+$AP394)-ROW())/12+5),AR394)</f>
        <v>0</v>
      </c>
      <c r="AT394" s="306"/>
      <c r="AV394" s="304">
        <f ca="1">IF(AND(AR394&gt;0,AS394&gt;0),COUNTIF(AV$6:AV393,"&gt;0")+1,0)</f>
        <v>0</v>
      </c>
    </row>
    <row r="395" spans="41:48" x14ac:dyDescent="0.15">
      <c r="AO395" s="304">
        <v>11</v>
      </c>
      <c r="AP395" s="304">
        <v>3</v>
      </c>
      <c r="AQ395" s="304">
        <v>6</v>
      </c>
      <c r="AR395" s="306">
        <f ca="1">IF($AQ395=1,IF(INDIRECT(ADDRESS(($AO395-1)*3+$AP395+5,$AQ395+7))="",0,INDIRECT(ADDRESS(($AO395-1)*3+$AP395+5,$AQ395+7))),IF(INDIRECT(ADDRESS(($AO395-1)*3+$AP395+5,$AQ395+7))="",0,IF(COUNTIF(INDIRECT(ADDRESS(($AO395-1)*36+($AP395-1)*12+6,COLUMN())):INDIRECT(ADDRESS(($AO395-1)*36+($AP395-1)*12+$AQ395+4,COLUMN())),INDIRECT(ADDRESS(($AO395-1)*3+$AP395+5,$AQ395+7)))&gt;=1,0,INDIRECT(ADDRESS(($AO395-1)*3+$AP395+5,$AQ395+7)))))</f>
        <v>0</v>
      </c>
      <c r="AS395" s="304">
        <f ca="1">COUNTIF(INDIRECT("H"&amp;(ROW()+12*(($AO395-1)*3+$AP395)-ROW())/12+5):INDIRECT("S"&amp;(ROW()+12*(($AO395-1)*3+$AP395)-ROW())/12+5),AR395)</f>
        <v>0</v>
      </c>
      <c r="AT395" s="306"/>
      <c r="AV395" s="304">
        <f ca="1">IF(AND(AR395&gt;0,AS395&gt;0),COUNTIF(AV$6:AV394,"&gt;0")+1,0)</f>
        <v>0</v>
      </c>
    </row>
    <row r="396" spans="41:48" x14ac:dyDescent="0.15">
      <c r="AO396" s="304">
        <v>11</v>
      </c>
      <c r="AP396" s="304">
        <v>3</v>
      </c>
      <c r="AQ396" s="304">
        <v>7</v>
      </c>
      <c r="AR396" s="306">
        <f ca="1">IF($AQ396=1,IF(INDIRECT(ADDRESS(($AO396-1)*3+$AP396+5,$AQ396+7))="",0,INDIRECT(ADDRESS(($AO396-1)*3+$AP396+5,$AQ396+7))),IF(INDIRECT(ADDRESS(($AO396-1)*3+$AP396+5,$AQ396+7))="",0,IF(COUNTIF(INDIRECT(ADDRESS(($AO396-1)*36+($AP396-1)*12+6,COLUMN())):INDIRECT(ADDRESS(($AO396-1)*36+($AP396-1)*12+$AQ396+4,COLUMN())),INDIRECT(ADDRESS(($AO396-1)*3+$AP396+5,$AQ396+7)))&gt;=1,0,INDIRECT(ADDRESS(($AO396-1)*3+$AP396+5,$AQ396+7)))))</f>
        <v>0</v>
      </c>
      <c r="AS396" s="304">
        <f ca="1">COUNTIF(INDIRECT("H"&amp;(ROW()+12*(($AO396-1)*3+$AP396)-ROW())/12+5):INDIRECT("S"&amp;(ROW()+12*(($AO396-1)*3+$AP396)-ROW())/12+5),AR396)</f>
        <v>0</v>
      </c>
      <c r="AT396" s="306"/>
      <c r="AV396" s="304">
        <f ca="1">IF(AND(AR396&gt;0,AS396&gt;0),COUNTIF(AV$6:AV395,"&gt;0")+1,0)</f>
        <v>0</v>
      </c>
    </row>
    <row r="397" spans="41:48" x14ac:dyDescent="0.15">
      <c r="AO397" s="304">
        <v>11</v>
      </c>
      <c r="AP397" s="304">
        <v>3</v>
      </c>
      <c r="AQ397" s="304">
        <v>8</v>
      </c>
      <c r="AR397" s="306">
        <f ca="1">IF($AQ397=1,IF(INDIRECT(ADDRESS(($AO397-1)*3+$AP397+5,$AQ397+7))="",0,INDIRECT(ADDRESS(($AO397-1)*3+$AP397+5,$AQ397+7))),IF(INDIRECT(ADDRESS(($AO397-1)*3+$AP397+5,$AQ397+7))="",0,IF(COUNTIF(INDIRECT(ADDRESS(($AO397-1)*36+($AP397-1)*12+6,COLUMN())):INDIRECT(ADDRESS(($AO397-1)*36+($AP397-1)*12+$AQ397+4,COLUMN())),INDIRECT(ADDRESS(($AO397-1)*3+$AP397+5,$AQ397+7)))&gt;=1,0,INDIRECT(ADDRESS(($AO397-1)*3+$AP397+5,$AQ397+7)))))</f>
        <v>0</v>
      </c>
      <c r="AS397" s="304">
        <f ca="1">COUNTIF(INDIRECT("H"&amp;(ROW()+12*(($AO397-1)*3+$AP397)-ROW())/12+5):INDIRECT("S"&amp;(ROW()+12*(($AO397-1)*3+$AP397)-ROW())/12+5),AR397)</f>
        <v>0</v>
      </c>
      <c r="AT397" s="306"/>
      <c r="AV397" s="304">
        <f ca="1">IF(AND(AR397&gt;0,AS397&gt;0),COUNTIF(AV$6:AV396,"&gt;0")+1,0)</f>
        <v>0</v>
      </c>
    </row>
    <row r="398" spans="41:48" x14ac:dyDescent="0.15">
      <c r="AO398" s="304">
        <v>11</v>
      </c>
      <c r="AP398" s="304">
        <v>3</v>
      </c>
      <c r="AQ398" s="304">
        <v>9</v>
      </c>
      <c r="AR398" s="306">
        <f ca="1">IF($AQ398=1,IF(INDIRECT(ADDRESS(($AO398-1)*3+$AP398+5,$AQ398+7))="",0,INDIRECT(ADDRESS(($AO398-1)*3+$AP398+5,$AQ398+7))),IF(INDIRECT(ADDRESS(($AO398-1)*3+$AP398+5,$AQ398+7))="",0,IF(COUNTIF(INDIRECT(ADDRESS(($AO398-1)*36+($AP398-1)*12+6,COLUMN())):INDIRECT(ADDRESS(($AO398-1)*36+($AP398-1)*12+$AQ398+4,COLUMN())),INDIRECT(ADDRESS(($AO398-1)*3+$AP398+5,$AQ398+7)))&gt;=1,0,INDIRECT(ADDRESS(($AO398-1)*3+$AP398+5,$AQ398+7)))))</f>
        <v>0</v>
      </c>
      <c r="AS398" s="304">
        <f ca="1">COUNTIF(INDIRECT("H"&amp;(ROW()+12*(($AO398-1)*3+$AP398)-ROW())/12+5):INDIRECT("S"&amp;(ROW()+12*(($AO398-1)*3+$AP398)-ROW())/12+5),AR398)</f>
        <v>0</v>
      </c>
      <c r="AT398" s="306"/>
      <c r="AV398" s="304">
        <f ca="1">IF(AND(AR398&gt;0,AS398&gt;0),COUNTIF(AV$6:AV397,"&gt;0")+1,0)</f>
        <v>0</v>
      </c>
    </row>
    <row r="399" spans="41:48" x14ac:dyDescent="0.15">
      <c r="AO399" s="304">
        <v>11</v>
      </c>
      <c r="AP399" s="304">
        <v>3</v>
      </c>
      <c r="AQ399" s="304">
        <v>10</v>
      </c>
      <c r="AR399" s="306">
        <f ca="1">IF($AQ399=1,IF(INDIRECT(ADDRESS(($AO399-1)*3+$AP399+5,$AQ399+7))="",0,INDIRECT(ADDRESS(($AO399-1)*3+$AP399+5,$AQ399+7))),IF(INDIRECT(ADDRESS(($AO399-1)*3+$AP399+5,$AQ399+7))="",0,IF(COUNTIF(INDIRECT(ADDRESS(($AO399-1)*36+($AP399-1)*12+6,COLUMN())):INDIRECT(ADDRESS(($AO399-1)*36+($AP399-1)*12+$AQ399+4,COLUMN())),INDIRECT(ADDRESS(($AO399-1)*3+$AP399+5,$AQ399+7)))&gt;=1,0,INDIRECT(ADDRESS(($AO399-1)*3+$AP399+5,$AQ399+7)))))</f>
        <v>0</v>
      </c>
      <c r="AS399" s="304">
        <f ca="1">COUNTIF(INDIRECT("H"&amp;(ROW()+12*(($AO399-1)*3+$AP399)-ROW())/12+5):INDIRECT("S"&amp;(ROW()+12*(($AO399-1)*3+$AP399)-ROW())/12+5),AR399)</f>
        <v>0</v>
      </c>
      <c r="AT399" s="306"/>
      <c r="AV399" s="304">
        <f ca="1">IF(AND(AR399&gt;0,AS399&gt;0),COUNTIF(AV$6:AV398,"&gt;0")+1,0)</f>
        <v>0</v>
      </c>
    </row>
    <row r="400" spans="41:48" x14ac:dyDescent="0.15">
      <c r="AO400" s="304">
        <v>11</v>
      </c>
      <c r="AP400" s="304">
        <v>3</v>
      </c>
      <c r="AQ400" s="304">
        <v>11</v>
      </c>
      <c r="AR400" s="306">
        <f ca="1">IF($AQ400=1,IF(INDIRECT(ADDRESS(($AO400-1)*3+$AP400+5,$AQ400+7))="",0,INDIRECT(ADDRESS(($AO400-1)*3+$AP400+5,$AQ400+7))),IF(INDIRECT(ADDRESS(($AO400-1)*3+$AP400+5,$AQ400+7))="",0,IF(COUNTIF(INDIRECT(ADDRESS(($AO400-1)*36+($AP400-1)*12+6,COLUMN())):INDIRECT(ADDRESS(($AO400-1)*36+($AP400-1)*12+$AQ400+4,COLUMN())),INDIRECT(ADDRESS(($AO400-1)*3+$AP400+5,$AQ400+7)))&gt;=1,0,INDIRECT(ADDRESS(($AO400-1)*3+$AP400+5,$AQ400+7)))))</f>
        <v>0</v>
      </c>
      <c r="AS400" s="304">
        <f ca="1">COUNTIF(INDIRECT("H"&amp;(ROW()+12*(($AO400-1)*3+$AP400)-ROW())/12+5):INDIRECT("S"&amp;(ROW()+12*(($AO400-1)*3+$AP400)-ROW())/12+5),AR400)</f>
        <v>0</v>
      </c>
      <c r="AT400" s="306"/>
      <c r="AV400" s="304">
        <f ca="1">IF(AND(AR400&gt;0,AS400&gt;0),COUNTIF(AV$6:AV399,"&gt;0")+1,0)</f>
        <v>0</v>
      </c>
    </row>
    <row r="401" spans="41:48" x14ac:dyDescent="0.15">
      <c r="AO401" s="304">
        <v>11</v>
      </c>
      <c r="AP401" s="304">
        <v>3</v>
      </c>
      <c r="AQ401" s="304">
        <v>12</v>
      </c>
      <c r="AR401" s="306">
        <f ca="1">IF($AQ401=1,IF(INDIRECT(ADDRESS(($AO401-1)*3+$AP401+5,$AQ401+7))="",0,INDIRECT(ADDRESS(($AO401-1)*3+$AP401+5,$AQ401+7))),IF(INDIRECT(ADDRESS(($AO401-1)*3+$AP401+5,$AQ401+7))="",0,IF(COUNTIF(INDIRECT(ADDRESS(($AO401-1)*36+($AP401-1)*12+6,COLUMN())):INDIRECT(ADDRESS(($AO401-1)*36+($AP401-1)*12+$AQ401+4,COLUMN())),INDIRECT(ADDRESS(($AO401-1)*3+$AP401+5,$AQ401+7)))&gt;=1,0,INDIRECT(ADDRESS(($AO401-1)*3+$AP401+5,$AQ401+7)))))</f>
        <v>0</v>
      </c>
      <c r="AS401" s="304">
        <f ca="1">COUNTIF(INDIRECT("H"&amp;(ROW()+12*(($AO401-1)*3+$AP401)-ROW())/12+5):INDIRECT("S"&amp;(ROW()+12*(($AO401-1)*3+$AP401)-ROW())/12+5),AR401)</f>
        <v>0</v>
      </c>
      <c r="AT401" s="306"/>
      <c r="AV401" s="304">
        <f ca="1">IF(AND(AR401&gt;0,AS401&gt;0),COUNTIF(AV$6:AV400,"&gt;0")+1,0)</f>
        <v>0</v>
      </c>
    </row>
    <row r="402" spans="41:48" x14ac:dyDescent="0.15">
      <c r="AO402" s="304">
        <v>12</v>
      </c>
      <c r="AP402" s="304">
        <v>1</v>
      </c>
      <c r="AQ402" s="304">
        <v>1</v>
      </c>
      <c r="AR402" s="306">
        <f ca="1">IF($AQ402=1,IF(INDIRECT(ADDRESS(($AO402-1)*3+$AP402+5,$AQ402+7))="",0,INDIRECT(ADDRESS(($AO402-1)*3+$AP402+5,$AQ402+7))),IF(INDIRECT(ADDRESS(($AO402-1)*3+$AP402+5,$AQ402+7))="",0,IF(COUNTIF(INDIRECT(ADDRESS(($AO402-1)*36+($AP402-1)*12+6,COLUMN())):INDIRECT(ADDRESS(($AO402-1)*36+($AP402-1)*12+$AQ402+4,COLUMN())),INDIRECT(ADDRESS(($AO402-1)*3+$AP402+5,$AQ402+7)))&gt;=1,0,INDIRECT(ADDRESS(($AO402-1)*3+$AP402+5,$AQ402+7)))))</f>
        <v>0</v>
      </c>
      <c r="AS402" s="304">
        <f ca="1">COUNTIF(INDIRECT("H"&amp;(ROW()+12*(($AO402-1)*3+$AP402)-ROW())/12+5):INDIRECT("S"&amp;(ROW()+12*(($AO402-1)*3+$AP402)-ROW())/12+5),AR402)</f>
        <v>0</v>
      </c>
      <c r="AT402" s="306"/>
      <c r="AV402" s="304">
        <f ca="1">IF(AND(AR402&gt;0,AS402&gt;0),COUNTIF(AV$6:AV401,"&gt;0")+1,0)</f>
        <v>0</v>
      </c>
    </row>
    <row r="403" spans="41:48" x14ac:dyDescent="0.15">
      <c r="AO403" s="304">
        <v>12</v>
      </c>
      <c r="AP403" s="304">
        <v>1</v>
      </c>
      <c r="AQ403" s="304">
        <v>2</v>
      </c>
      <c r="AR403" s="306">
        <f ca="1">IF($AQ403=1,IF(INDIRECT(ADDRESS(($AO403-1)*3+$AP403+5,$AQ403+7))="",0,INDIRECT(ADDRESS(($AO403-1)*3+$AP403+5,$AQ403+7))),IF(INDIRECT(ADDRESS(($AO403-1)*3+$AP403+5,$AQ403+7))="",0,IF(COUNTIF(INDIRECT(ADDRESS(($AO403-1)*36+($AP403-1)*12+6,COLUMN())):INDIRECT(ADDRESS(($AO403-1)*36+($AP403-1)*12+$AQ403+4,COLUMN())),INDIRECT(ADDRESS(($AO403-1)*3+$AP403+5,$AQ403+7)))&gt;=1,0,INDIRECT(ADDRESS(($AO403-1)*3+$AP403+5,$AQ403+7)))))</f>
        <v>0</v>
      </c>
      <c r="AS403" s="304">
        <f ca="1">COUNTIF(INDIRECT("H"&amp;(ROW()+12*(($AO403-1)*3+$AP403)-ROW())/12+5):INDIRECT("S"&amp;(ROW()+12*(($AO403-1)*3+$AP403)-ROW())/12+5),AR403)</f>
        <v>0</v>
      </c>
      <c r="AT403" s="306"/>
      <c r="AV403" s="304">
        <f ca="1">IF(AND(AR403&gt;0,AS403&gt;0),COUNTIF(AV$6:AV402,"&gt;0")+1,0)</f>
        <v>0</v>
      </c>
    </row>
    <row r="404" spans="41:48" x14ac:dyDescent="0.15">
      <c r="AO404" s="304">
        <v>12</v>
      </c>
      <c r="AP404" s="304">
        <v>1</v>
      </c>
      <c r="AQ404" s="304">
        <v>3</v>
      </c>
      <c r="AR404" s="306">
        <f ca="1">IF($AQ404=1,IF(INDIRECT(ADDRESS(($AO404-1)*3+$AP404+5,$AQ404+7))="",0,INDIRECT(ADDRESS(($AO404-1)*3+$AP404+5,$AQ404+7))),IF(INDIRECT(ADDRESS(($AO404-1)*3+$AP404+5,$AQ404+7))="",0,IF(COUNTIF(INDIRECT(ADDRESS(($AO404-1)*36+($AP404-1)*12+6,COLUMN())):INDIRECT(ADDRESS(($AO404-1)*36+($AP404-1)*12+$AQ404+4,COLUMN())),INDIRECT(ADDRESS(($AO404-1)*3+$AP404+5,$AQ404+7)))&gt;=1,0,INDIRECT(ADDRESS(($AO404-1)*3+$AP404+5,$AQ404+7)))))</f>
        <v>0</v>
      </c>
      <c r="AS404" s="304">
        <f ca="1">COUNTIF(INDIRECT("H"&amp;(ROW()+12*(($AO404-1)*3+$AP404)-ROW())/12+5):INDIRECT("S"&amp;(ROW()+12*(($AO404-1)*3+$AP404)-ROW())/12+5),AR404)</f>
        <v>0</v>
      </c>
      <c r="AT404" s="306"/>
      <c r="AV404" s="304">
        <f ca="1">IF(AND(AR404&gt;0,AS404&gt;0),COUNTIF(AV$6:AV403,"&gt;0")+1,0)</f>
        <v>0</v>
      </c>
    </row>
    <row r="405" spans="41:48" x14ac:dyDescent="0.15">
      <c r="AO405" s="304">
        <v>12</v>
      </c>
      <c r="AP405" s="304">
        <v>1</v>
      </c>
      <c r="AQ405" s="304">
        <v>4</v>
      </c>
      <c r="AR405" s="306">
        <f ca="1">IF($AQ405=1,IF(INDIRECT(ADDRESS(($AO405-1)*3+$AP405+5,$AQ405+7))="",0,INDIRECT(ADDRESS(($AO405-1)*3+$AP405+5,$AQ405+7))),IF(INDIRECT(ADDRESS(($AO405-1)*3+$AP405+5,$AQ405+7))="",0,IF(COUNTIF(INDIRECT(ADDRESS(($AO405-1)*36+($AP405-1)*12+6,COLUMN())):INDIRECT(ADDRESS(($AO405-1)*36+($AP405-1)*12+$AQ405+4,COLUMN())),INDIRECT(ADDRESS(($AO405-1)*3+$AP405+5,$AQ405+7)))&gt;=1,0,INDIRECT(ADDRESS(($AO405-1)*3+$AP405+5,$AQ405+7)))))</f>
        <v>0</v>
      </c>
      <c r="AS405" s="304">
        <f ca="1">COUNTIF(INDIRECT("H"&amp;(ROW()+12*(($AO405-1)*3+$AP405)-ROW())/12+5):INDIRECT("S"&amp;(ROW()+12*(($AO405-1)*3+$AP405)-ROW())/12+5),AR405)</f>
        <v>0</v>
      </c>
      <c r="AT405" s="306"/>
      <c r="AV405" s="304">
        <f ca="1">IF(AND(AR405&gt;0,AS405&gt;0),COUNTIF(AV$6:AV404,"&gt;0")+1,0)</f>
        <v>0</v>
      </c>
    </row>
    <row r="406" spans="41:48" x14ac:dyDescent="0.15">
      <c r="AO406" s="304">
        <v>12</v>
      </c>
      <c r="AP406" s="304">
        <v>1</v>
      </c>
      <c r="AQ406" s="304">
        <v>5</v>
      </c>
      <c r="AR406" s="306">
        <f ca="1">IF($AQ406=1,IF(INDIRECT(ADDRESS(($AO406-1)*3+$AP406+5,$AQ406+7))="",0,INDIRECT(ADDRESS(($AO406-1)*3+$AP406+5,$AQ406+7))),IF(INDIRECT(ADDRESS(($AO406-1)*3+$AP406+5,$AQ406+7))="",0,IF(COUNTIF(INDIRECT(ADDRESS(($AO406-1)*36+($AP406-1)*12+6,COLUMN())):INDIRECT(ADDRESS(($AO406-1)*36+($AP406-1)*12+$AQ406+4,COLUMN())),INDIRECT(ADDRESS(($AO406-1)*3+$AP406+5,$AQ406+7)))&gt;=1,0,INDIRECT(ADDRESS(($AO406-1)*3+$AP406+5,$AQ406+7)))))</f>
        <v>0</v>
      </c>
      <c r="AS406" s="304">
        <f ca="1">COUNTIF(INDIRECT("H"&amp;(ROW()+12*(($AO406-1)*3+$AP406)-ROW())/12+5):INDIRECT("S"&amp;(ROW()+12*(($AO406-1)*3+$AP406)-ROW())/12+5),AR406)</f>
        <v>0</v>
      </c>
      <c r="AT406" s="306"/>
      <c r="AV406" s="304">
        <f ca="1">IF(AND(AR406&gt;0,AS406&gt;0),COUNTIF(AV$6:AV405,"&gt;0")+1,0)</f>
        <v>0</v>
      </c>
    </row>
    <row r="407" spans="41:48" x14ac:dyDescent="0.15">
      <c r="AO407" s="304">
        <v>12</v>
      </c>
      <c r="AP407" s="304">
        <v>1</v>
      </c>
      <c r="AQ407" s="304">
        <v>6</v>
      </c>
      <c r="AR407" s="306">
        <f ca="1">IF($AQ407=1,IF(INDIRECT(ADDRESS(($AO407-1)*3+$AP407+5,$AQ407+7))="",0,INDIRECT(ADDRESS(($AO407-1)*3+$AP407+5,$AQ407+7))),IF(INDIRECT(ADDRESS(($AO407-1)*3+$AP407+5,$AQ407+7))="",0,IF(COUNTIF(INDIRECT(ADDRESS(($AO407-1)*36+($AP407-1)*12+6,COLUMN())):INDIRECT(ADDRESS(($AO407-1)*36+($AP407-1)*12+$AQ407+4,COLUMN())),INDIRECT(ADDRESS(($AO407-1)*3+$AP407+5,$AQ407+7)))&gt;=1,0,INDIRECT(ADDRESS(($AO407-1)*3+$AP407+5,$AQ407+7)))))</f>
        <v>0</v>
      </c>
      <c r="AS407" s="304">
        <f ca="1">COUNTIF(INDIRECT("H"&amp;(ROW()+12*(($AO407-1)*3+$AP407)-ROW())/12+5):INDIRECT("S"&amp;(ROW()+12*(($AO407-1)*3+$AP407)-ROW())/12+5),AR407)</f>
        <v>0</v>
      </c>
      <c r="AT407" s="306"/>
      <c r="AV407" s="304">
        <f ca="1">IF(AND(AR407&gt;0,AS407&gt;0),COUNTIF(AV$6:AV406,"&gt;0")+1,0)</f>
        <v>0</v>
      </c>
    </row>
    <row r="408" spans="41:48" x14ac:dyDescent="0.15">
      <c r="AO408" s="304">
        <v>12</v>
      </c>
      <c r="AP408" s="304">
        <v>1</v>
      </c>
      <c r="AQ408" s="304">
        <v>7</v>
      </c>
      <c r="AR408" s="306">
        <f ca="1">IF($AQ408=1,IF(INDIRECT(ADDRESS(($AO408-1)*3+$AP408+5,$AQ408+7))="",0,INDIRECT(ADDRESS(($AO408-1)*3+$AP408+5,$AQ408+7))),IF(INDIRECT(ADDRESS(($AO408-1)*3+$AP408+5,$AQ408+7))="",0,IF(COUNTIF(INDIRECT(ADDRESS(($AO408-1)*36+($AP408-1)*12+6,COLUMN())):INDIRECT(ADDRESS(($AO408-1)*36+($AP408-1)*12+$AQ408+4,COLUMN())),INDIRECT(ADDRESS(($AO408-1)*3+$AP408+5,$AQ408+7)))&gt;=1,0,INDIRECT(ADDRESS(($AO408-1)*3+$AP408+5,$AQ408+7)))))</f>
        <v>0</v>
      </c>
      <c r="AS408" s="304">
        <f ca="1">COUNTIF(INDIRECT("H"&amp;(ROW()+12*(($AO408-1)*3+$AP408)-ROW())/12+5):INDIRECT("S"&amp;(ROW()+12*(($AO408-1)*3+$AP408)-ROW())/12+5),AR408)</f>
        <v>0</v>
      </c>
      <c r="AT408" s="306"/>
      <c r="AV408" s="304">
        <f ca="1">IF(AND(AR408&gt;0,AS408&gt;0),COUNTIF(AV$6:AV407,"&gt;0")+1,0)</f>
        <v>0</v>
      </c>
    </row>
    <row r="409" spans="41:48" x14ac:dyDescent="0.15">
      <c r="AO409" s="304">
        <v>12</v>
      </c>
      <c r="AP409" s="304">
        <v>1</v>
      </c>
      <c r="AQ409" s="304">
        <v>8</v>
      </c>
      <c r="AR409" s="306">
        <f ca="1">IF($AQ409=1,IF(INDIRECT(ADDRESS(($AO409-1)*3+$AP409+5,$AQ409+7))="",0,INDIRECT(ADDRESS(($AO409-1)*3+$AP409+5,$AQ409+7))),IF(INDIRECT(ADDRESS(($AO409-1)*3+$AP409+5,$AQ409+7))="",0,IF(COUNTIF(INDIRECT(ADDRESS(($AO409-1)*36+($AP409-1)*12+6,COLUMN())):INDIRECT(ADDRESS(($AO409-1)*36+($AP409-1)*12+$AQ409+4,COLUMN())),INDIRECT(ADDRESS(($AO409-1)*3+$AP409+5,$AQ409+7)))&gt;=1,0,INDIRECT(ADDRESS(($AO409-1)*3+$AP409+5,$AQ409+7)))))</f>
        <v>0</v>
      </c>
      <c r="AS409" s="304">
        <f ca="1">COUNTIF(INDIRECT("H"&amp;(ROW()+12*(($AO409-1)*3+$AP409)-ROW())/12+5):INDIRECT("S"&amp;(ROW()+12*(($AO409-1)*3+$AP409)-ROW())/12+5),AR409)</f>
        <v>0</v>
      </c>
      <c r="AT409" s="306"/>
      <c r="AV409" s="304">
        <f ca="1">IF(AND(AR409&gt;0,AS409&gt;0),COUNTIF(AV$6:AV408,"&gt;0")+1,0)</f>
        <v>0</v>
      </c>
    </row>
    <row r="410" spans="41:48" x14ac:dyDescent="0.15">
      <c r="AO410" s="304">
        <v>12</v>
      </c>
      <c r="AP410" s="304">
        <v>1</v>
      </c>
      <c r="AQ410" s="304">
        <v>9</v>
      </c>
      <c r="AR410" s="306">
        <f ca="1">IF($AQ410=1,IF(INDIRECT(ADDRESS(($AO410-1)*3+$AP410+5,$AQ410+7))="",0,INDIRECT(ADDRESS(($AO410-1)*3+$AP410+5,$AQ410+7))),IF(INDIRECT(ADDRESS(($AO410-1)*3+$AP410+5,$AQ410+7))="",0,IF(COUNTIF(INDIRECT(ADDRESS(($AO410-1)*36+($AP410-1)*12+6,COLUMN())):INDIRECT(ADDRESS(($AO410-1)*36+($AP410-1)*12+$AQ410+4,COLUMN())),INDIRECT(ADDRESS(($AO410-1)*3+$AP410+5,$AQ410+7)))&gt;=1,0,INDIRECT(ADDRESS(($AO410-1)*3+$AP410+5,$AQ410+7)))))</f>
        <v>0</v>
      </c>
      <c r="AS410" s="304">
        <f ca="1">COUNTIF(INDIRECT("H"&amp;(ROW()+12*(($AO410-1)*3+$AP410)-ROW())/12+5):INDIRECT("S"&amp;(ROW()+12*(($AO410-1)*3+$AP410)-ROW())/12+5),AR410)</f>
        <v>0</v>
      </c>
      <c r="AT410" s="306"/>
      <c r="AV410" s="304">
        <f ca="1">IF(AND(AR410&gt;0,AS410&gt;0),COUNTIF(AV$6:AV409,"&gt;0")+1,0)</f>
        <v>0</v>
      </c>
    </row>
    <row r="411" spans="41:48" x14ac:dyDescent="0.15">
      <c r="AO411" s="304">
        <v>12</v>
      </c>
      <c r="AP411" s="304">
        <v>1</v>
      </c>
      <c r="AQ411" s="304">
        <v>10</v>
      </c>
      <c r="AR411" s="306">
        <f ca="1">IF($AQ411=1,IF(INDIRECT(ADDRESS(($AO411-1)*3+$AP411+5,$AQ411+7))="",0,INDIRECT(ADDRESS(($AO411-1)*3+$AP411+5,$AQ411+7))),IF(INDIRECT(ADDRESS(($AO411-1)*3+$AP411+5,$AQ411+7))="",0,IF(COUNTIF(INDIRECT(ADDRESS(($AO411-1)*36+($AP411-1)*12+6,COLUMN())):INDIRECT(ADDRESS(($AO411-1)*36+($AP411-1)*12+$AQ411+4,COLUMN())),INDIRECT(ADDRESS(($AO411-1)*3+$AP411+5,$AQ411+7)))&gt;=1,0,INDIRECT(ADDRESS(($AO411-1)*3+$AP411+5,$AQ411+7)))))</f>
        <v>0</v>
      </c>
      <c r="AS411" s="304">
        <f ca="1">COUNTIF(INDIRECT("H"&amp;(ROW()+12*(($AO411-1)*3+$AP411)-ROW())/12+5):INDIRECT("S"&amp;(ROW()+12*(($AO411-1)*3+$AP411)-ROW())/12+5),AR411)</f>
        <v>0</v>
      </c>
      <c r="AT411" s="306"/>
      <c r="AV411" s="304">
        <f ca="1">IF(AND(AR411&gt;0,AS411&gt;0),COUNTIF(AV$6:AV410,"&gt;0")+1,0)</f>
        <v>0</v>
      </c>
    </row>
    <row r="412" spans="41:48" x14ac:dyDescent="0.15">
      <c r="AO412" s="304">
        <v>12</v>
      </c>
      <c r="AP412" s="304">
        <v>1</v>
      </c>
      <c r="AQ412" s="304">
        <v>11</v>
      </c>
      <c r="AR412" s="306">
        <f ca="1">IF($AQ412=1,IF(INDIRECT(ADDRESS(($AO412-1)*3+$AP412+5,$AQ412+7))="",0,INDIRECT(ADDRESS(($AO412-1)*3+$AP412+5,$AQ412+7))),IF(INDIRECT(ADDRESS(($AO412-1)*3+$AP412+5,$AQ412+7))="",0,IF(COUNTIF(INDIRECT(ADDRESS(($AO412-1)*36+($AP412-1)*12+6,COLUMN())):INDIRECT(ADDRESS(($AO412-1)*36+($AP412-1)*12+$AQ412+4,COLUMN())),INDIRECT(ADDRESS(($AO412-1)*3+$AP412+5,$AQ412+7)))&gt;=1,0,INDIRECT(ADDRESS(($AO412-1)*3+$AP412+5,$AQ412+7)))))</f>
        <v>0</v>
      </c>
      <c r="AS412" s="304">
        <f ca="1">COUNTIF(INDIRECT("H"&amp;(ROW()+12*(($AO412-1)*3+$AP412)-ROW())/12+5):INDIRECT("S"&amp;(ROW()+12*(($AO412-1)*3+$AP412)-ROW())/12+5),AR412)</f>
        <v>0</v>
      </c>
      <c r="AT412" s="306"/>
      <c r="AV412" s="304">
        <f ca="1">IF(AND(AR412&gt;0,AS412&gt;0),COUNTIF(AV$6:AV411,"&gt;0")+1,0)</f>
        <v>0</v>
      </c>
    </row>
    <row r="413" spans="41:48" x14ac:dyDescent="0.15">
      <c r="AO413" s="304">
        <v>12</v>
      </c>
      <c r="AP413" s="304">
        <v>1</v>
      </c>
      <c r="AQ413" s="304">
        <v>12</v>
      </c>
      <c r="AR413" s="306">
        <f ca="1">IF($AQ413=1,IF(INDIRECT(ADDRESS(($AO413-1)*3+$AP413+5,$AQ413+7))="",0,INDIRECT(ADDRESS(($AO413-1)*3+$AP413+5,$AQ413+7))),IF(INDIRECT(ADDRESS(($AO413-1)*3+$AP413+5,$AQ413+7))="",0,IF(COUNTIF(INDIRECT(ADDRESS(($AO413-1)*36+($AP413-1)*12+6,COLUMN())):INDIRECT(ADDRESS(($AO413-1)*36+($AP413-1)*12+$AQ413+4,COLUMN())),INDIRECT(ADDRESS(($AO413-1)*3+$AP413+5,$AQ413+7)))&gt;=1,0,INDIRECT(ADDRESS(($AO413-1)*3+$AP413+5,$AQ413+7)))))</f>
        <v>0</v>
      </c>
      <c r="AS413" s="304">
        <f ca="1">COUNTIF(INDIRECT("H"&amp;(ROW()+12*(($AO413-1)*3+$AP413)-ROW())/12+5):INDIRECT("S"&amp;(ROW()+12*(($AO413-1)*3+$AP413)-ROW())/12+5),AR413)</f>
        <v>0</v>
      </c>
      <c r="AT413" s="306"/>
      <c r="AV413" s="304">
        <f ca="1">IF(AND(AR413&gt;0,AS413&gt;0),COUNTIF(AV$6:AV412,"&gt;0")+1,0)</f>
        <v>0</v>
      </c>
    </row>
    <row r="414" spans="41:48" x14ac:dyDescent="0.15">
      <c r="AO414" s="304">
        <v>12</v>
      </c>
      <c r="AP414" s="304">
        <v>2</v>
      </c>
      <c r="AQ414" s="304">
        <v>1</v>
      </c>
      <c r="AR414" s="306">
        <f ca="1">IF($AQ414=1,IF(INDIRECT(ADDRESS(($AO414-1)*3+$AP414+5,$AQ414+7))="",0,INDIRECT(ADDRESS(($AO414-1)*3+$AP414+5,$AQ414+7))),IF(INDIRECT(ADDRESS(($AO414-1)*3+$AP414+5,$AQ414+7))="",0,IF(COUNTIF(INDIRECT(ADDRESS(($AO414-1)*36+($AP414-1)*12+6,COLUMN())):INDIRECT(ADDRESS(($AO414-1)*36+($AP414-1)*12+$AQ414+4,COLUMN())),INDIRECT(ADDRESS(($AO414-1)*3+$AP414+5,$AQ414+7)))&gt;=1,0,INDIRECT(ADDRESS(($AO414-1)*3+$AP414+5,$AQ414+7)))))</f>
        <v>0</v>
      </c>
      <c r="AS414" s="304">
        <f ca="1">COUNTIF(INDIRECT("H"&amp;(ROW()+12*(($AO414-1)*3+$AP414)-ROW())/12+5):INDIRECT("S"&amp;(ROW()+12*(($AO414-1)*3+$AP414)-ROW())/12+5),AR414)</f>
        <v>0</v>
      </c>
      <c r="AT414" s="306"/>
      <c r="AV414" s="304">
        <f ca="1">IF(AND(AR414&gt;0,AS414&gt;0),COUNTIF(AV$6:AV413,"&gt;0")+1,0)</f>
        <v>0</v>
      </c>
    </row>
    <row r="415" spans="41:48" x14ac:dyDescent="0.15">
      <c r="AO415" s="304">
        <v>12</v>
      </c>
      <c r="AP415" s="304">
        <v>2</v>
      </c>
      <c r="AQ415" s="304">
        <v>2</v>
      </c>
      <c r="AR415" s="306">
        <f ca="1">IF($AQ415=1,IF(INDIRECT(ADDRESS(($AO415-1)*3+$AP415+5,$AQ415+7))="",0,INDIRECT(ADDRESS(($AO415-1)*3+$AP415+5,$AQ415+7))),IF(INDIRECT(ADDRESS(($AO415-1)*3+$AP415+5,$AQ415+7))="",0,IF(COUNTIF(INDIRECT(ADDRESS(($AO415-1)*36+($AP415-1)*12+6,COLUMN())):INDIRECT(ADDRESS(($AO415-1)*36+($AP415-1)*12+$AQ415+4,COLUMN())),INDIRECT(ADDRESS(($AO415-1)*3+$AP415+5,$AQ415+7)))&gt;=1,0,INDIRECT(ADDRESS(($AO415-1)*3+$AP415+5,$AQ415+7)))))</f>
        <v>0</v>
      </c>
      <c r="AS415" s="304">
        <f ca="1">COUNTIF(INDIRECT("H"&amp;(ROW()+12*(($AO415-1)*3+$AP415)-ROW())/12+5):INDIRECT("S"&amp;(ROW()+12*(($AO415-1)*3+$AP415)-ROW())/12+5),AR415)</f>
        <v>0</v>
      </c>
      <c r="AT415" s="306"/>
      <c r="AV415" s="304">
        <f ca="1">IF(AND(AR415&gt;0,AS415&gt;0),COUNTIF(AV$6:AV414,"&gt;0")+1,0)</f>
        <v>0</v>
      </c>
    </row>
    <row r="416" spans="41:48" x14ac:dyDescent="0.15">
      <c r="AO416" s="304">
        <v>12</v>
      </c>
      <c r="AP416" s="304">
        <v>2</v>
      </c>
      <c r="AQ416" s="304">
        <v>3</v>
      </c>
      <c r="AR416" s="306">
        <f ca="1">IF($AQ416=1,IF(INDIRECT(ADDRESS(($AO416-1)*3+$AP416+5,$AQ416+7))="",0,INDIRECT(ADDRESS(($AO416-1)*3+$AP416+5,$AQ416+7))),IF(INDIRECT(ADDRESS(($AO416-1)*3+$AP416+5,$AQ416+7))="",0,IF(COUNTIF(INDIRECT(ADDRESS(($AO416-1)*36+($AP416-1)*12+6,COLUMN())):INDIRECT(ADDRESS(($AO416-1)*36+($AP416-1)*12+$AQ416+4,COLUMN())),INDIRECT(ADDRESS(($AO416-1)*3+$AP416+5,$AQ416+7)))&gt;=1,0,INDIRECT(ADDRESS(($AO416-1)*3+$AP416+5,$AQ416+7)))))</f>
        <v>0</v>
      </c>
      <c r="AS416" s="304">
        <f ca="1">COUNTIF(INDIRECT("H"&amp;(ROW()+12*(($AO416-1)*3+$AP416)-ROW())/12+5):INDIRECT("S"&amp;(ROW()+12*(($AO416-1)*3+$AP416)-ROW())/12+5),AR416)</f>
        <v>0</v>
      </c>
      <c r="AT416" s="306"/>
      <c r="AV416" s="304">
        <f ca="1">IF(AND(AR416&gt;0,AS416&gt;0),COUNTIF(AV$6:AV415,"&gt;0")+1,0)</f>
        <v>0</v>
      </c>
    </row>
    <row r="417" spans="41:48" x14ac:dyDescent="0.15">
      <c r="AO417" s="304">
        <v>12</v>
      </c>
      <c r="AP417" s="304">
        <v>2</v>
      </c>
      <c r="AQ417" s="304">
        <v>4</v>
      </c>
      <c r="AR417" s="306">
        <f ca="1">IF($AQ417=1,IF(INDIRECT(ADDRESS(($AO417-1)*3+$AP417+5,$AQ417+7))="",0,INDIRECT(ADDRESS(($AO417-1)*3+$AP417+5,$AQ417+7))),IF(INDIRECT(ADDRESS(($AO417-1)*3+$AP417+5,$AQ417+7))="",0,IF(COUNTIF(INDIRECT(ADDRESS(($AO417-1)*36+($AP417-1)*12+6,COLUMN())):INDIRECT(ADDRESS(($AO417-1)*36+($AP417-1)*12+$AQ417+4,COLUMN())),INDIRECT(ADDRESS(($AO417-1)*3+$AP417+5,$AQ417+7)))&gt;=1,0,INDIRECT(ADDRESS(($AO417-1)*3+$AP417+5,$AQ417+7)))))</f>
        <v>0</v>
      </c>
      <c r="AS417" s="304">
        <f ca="1">COUNTIF(INDIRECT("H"&amp;(ROW()+12*(($AO417-1)*3+$AP417)-ROW())/12+5):INDIRECT("S"&amp;(ROW()+12*(($AO417-1)*3+$AP417)-ROW())/12+5),AR417)</f>
        <v>0</v>
      </c>
      <c r="AT417" s="306"/>
      <c r="AV417" s="304">
        <f ca="1">IF(AND(AR417&gt;0,AS417&gt;0),COUNTIF(AV$6:AV416,"&gt;0")+1,0)</f>
        <v>0</v>
      </c>
    </row>
    <row r="418" spans="41:48" x14ac:dyDescent="0.15">
      <c r="AO418" s="304">
        <v>12</v>
      </c>
      <c r="AP418" s="304">
        <v>2</v>
      </c>
      <c r="AQ418" s="304">
        <v>5</v>
      </c>
      <c r="AR418" s="306">
        <f ca="1">IF($AQ418=1,IF(INDIRECT(ADDRESS(($AO418-1)*3+$AP418+5,$AQ418+7))="",0,INDIRECT(ADDRESS(($AO418-1)*3+$AP418+5,$AQ418+7))),IF(INDIRECT(ADDRESS(($AO418-1)*3+$AP418+5,$AQ418+7))="",0,IF(COUNTIF(INDIRECT(ADDRESS(($AO418-1)*36+($AP418-1)*12+6,COLUMN())):INDIRECT(ADDRESS(($AO418-1)*36+($AP418-1)*12+$AQ418+4,COLUMN())),INDIRECT(ADDRESS(($AO418-1)*3+$AP418+5,$AQ418+7)))&gt;=1,0,INDIRECT(ADDRESS(($AO418-1)*3+$AP418+5,$AQ418+7)))))</f>
        <v>0</v>
      </c>
      <c r="AS418" s="304">
        <f ca="1">COUNTIF(INDIRECT("H"&amp;(ROW()+12*(($AO418-1)*3+$AP418)-ROW())/12+5):INDIRECT("S"&amp;(ROW()+12*(($AO418-1)*3+$AP418)-ROW())/12+5),AR418)</f>
        <v>0</v>
      </c>
      <c r="AT418" s="306"/>
      <c r="AV418" s="304">
        <f ca="1">IF(AND(AR418&gt;0,AS418&gt;0),COUNTIF(AV$6:AV417,"&gt;0")+1,0)</f>
        <v>0</v>
      </c>
    </row>
    <row r="419" spans="41:48" x14ac:dyDescent="0.15">
      <c r="AO419" s="304">
        <v>12</v>
      </c>
      <c r="AP419" s="304">
        <v>2</v>
      </c>
      <c r="AQ419" s="304">
        <v>6</v>
      </c>
      <c r="AR419" s="306">
        <f ca="1">IF($AQ419=1,IF(INDIRECT(ADDRESS(($AO419-1)*3+$AP419+5,$AQ419+7))="",0,INDIRECT(ADDRESS(($AO419-1)*3+$AP419+5,$AQ419+7))),IF(INDIRECT(ADDRESS(($AO419-1)*3+$AP419+5,$AQ419+7))="",0,IF(COUNTIF(INDIRECT(ADDRESS(($AO419-1)*36+($AP419-1)*12+6,COLUMN())):INDIRECT(ADDRESS(($AO419-1)*36+($AP419-1)*12+$AQ419+4,COLUMN())),INDIRECT(ADDRESS(($AO419-1)*3+$AP419+5,$AQ419+7)))&gt;=1,0,INDIRECT(ADDRESS(($AO419-1)*3+$AP419+5,$AQ419+7)))))</f>
        <v>0</v>
      </c>
      <c r="AS419" s="304">
        <f ca="1">COUNTIF(INDIRECT("H"&amp;(ROW()+12*(($AO419-1)*3+$AP419)-ROW())/12+5):INDIRECT("S"&amp;(ROW()+12*(($AO419-1)*3+$AP419)-ROW())/12+5),AR419)</f>
        <v>0</v>
      </c>
      <c r="AT419" s="306"/>
      <c r="AV419" s="304">
        <f ca="1">IF(AND(AR419&gt;0,AS419&gt;0),COUNTIF(AV$6:AV418,"&gt;0")+1,0)</f>
        <v>0</v>
      </c>
    </row>
    <row r="420" spans="41:48" x14ac:dyDescent="0.15">
      <c r="AO420" s="304">
        <v>12</v>
      </c>
      <c r="AP420" s="304">
        <v>2</v>
      </c>
      <c r="AQ420" s="304">
        <v>7</v>
      </c>
      <c r="AR420" s="306">
        <f ca="1">IF($AQ420=1,IF(INDIRECT(ADDRESS(($AO420-1)*3+$AP420+5,$AQ420+7))="",0,INDIRECT(ADDRESS(($AO420-1)*3+$AP420+5,$AQ420+7))),IF(INDIRECT(ADDRESS(($AO420-1)*3+$AP420+5,$AQ420+7))="",0,IF(COUNTIF(INDIRECT(ADDRESS(($AO420-1)*36+($AP420-1)*12+6,COLUMN())):INDIRECT(ADDRESS(($AO420-1)*36+($AP420-1)*12+$AQ420+4,COLUMN())),INDIRECT(ADDRESS(($AO420-1)*3+$AP420+5,$AQ420+7)))&gt;=1,0,INDIRECT(ADDRESS(($AO420-1)*3+$AP420+5,$AQ420+7)))))</f>
        <v>0</v>
      </c>
      <c r="AS420" s="304">
        <f ca="1">COUNTIF(INDIRECT("H"&amp;(ROW()+12*(($AO420-1)*3+$AP420)-ROW())/12+5):INDIRECT("S"&amp;(ROW()+12*(($AO420-1)*3+$AP420)-ROW())/12+5),AR420)</f>
        <v>0</v>
      </c>
      <c r="AT420" s="306"/>
      <c r="AV420" s="304">
        <f ca="1">IF(AND(AR420&gt;0,AS420&gt;0),COUNTIF(AV$6:AV419,"&gt;0")+1,0)</f>
        <v>0</v>
      </c>
    </row>
    <row r="421" spans="41:48" x14ac:dyDescent="0.15">
      <c r="AO421" s="304">
        <v>12</v>
      </c>
      <c r="AP421" s="304">
        <v>2</v>
      </c>
      <c r="AQ421" s="304">
        <v>8</v>
      </c>
      <c r="AR421" s="306">
        <f ca="1">IF($AQ421=1,IF(INDIRECT(ADDRESS(($AO421-1)*3+$AP421+5,$AQ421+7))="",0,INDIRECT(ADDRESS(($AO421-1)*3+$AP421+5,$AQ421+7))),IF(INDIRECT(ADDRESS(($AO421-1)*3+$AP421+5,$AQ421+7))="",0,IF(COUNTIF(INDIRECT(ADDRESS(($AO421-1)*36+($AP421-1)*12+6,COLUMN())):INDIRECT(ADDRESS(($AO421-1)*36+($AP421-1)*12+$AQ421+4,COLUMN())),INDIRECT(ADDRESS(($AO421-1)*3+$AP421+5,$AQ421+7)))&gt;=1,0,INDIRECT(ADDRESS(($AO421-1)*3+$AP421+5,$AQ421+7)))))</f>
        <v>0</v>
      </c>
      <c r="AS421" s="304">
        <f ca="1">COUNTIF(INDIRECT("H"&amp;(ROW()+12*(($AO421-1)*3+$AP421)-ROW())/12+5):INDIRECT("S"&amp;(ROW()+12*(($AO421-1)*3+$AP421)-ROW())/12+5),AR421)</f>
        <v>0</v>
      </c>
      <c r="AT421" s="306"/>
      <c r="AV421" s="304">
        <f ca="1">IF(AND(AR421&gt;0,AS421&gt;0),COUNTIF(AV$6:AV420,"&gt;0")+1,0)</f>
        <v>0</v>
      </c>
    </row>
    <row r="422" spans="41:48" x14ac:dyDescent="0.15">
      <c r="AO422" s="304">
        <v>12</v>
      </c>
      <c r="AP422" s="304">
        <v>2</v>
      </c>
      <c r="AQ422" s="304">
        <v>9</v>
      </c>
      <c r="AR422" s="306">
        <f ca="1">IF($AQ422=1,IF(INDIRECT(ADDRESS(($AO422-1)*3+$AP422+5,$AQ422+7))="",0,INDIRECT(ADDRESS(($AO422-1)*3+$AP422+5,$AQ422+7))),IF(INDIRECT(ADDRESS(($AO422-1)*3+$AP422+5,$AQ422+7))="",0,IF(COUNTIF(INDIRECT(ADDRESS(($AO422-1)*36+($AP422-1)*12+6,COLUMN())):INDIRECT(ADDRESS(($AO422-1)*36+($AP422-1)*12+$AQ422+4,COLUMN())),INDIRECT(ADDRESS(($AO422-1)*3+$AP422+5,$AQ422+7)))&gt;=1,0,INDIRECT(ADDRESS(($AO422-1)*3+$AP422+5,$AQ422+7)))))</f>
        <v>0</v>
      </c>
      <c r="AS422" s="304">
        <f ca="1">COUNTIF(INDIRECT("H"&amp;(ROW()+12*(($AO422-1)*3+$AP422)-ROW())/12+5):INDIRECT("S"&amp;(ROW()+12*(($AO422-1)*3+$AP422)-ROW())/12+5),AR422)</f>
        <v>0</v>
      </c>
      <c r="AT422" s="306"/>
      <c r="AV422" s="304">
        <f ca="1">IF(AND(AR422&gt;0,AS422&gt;0),COUNTIF(AV$6:AV421,"&gt;0")+1,0)</f>
        <v>0</v>
      </c>
    </row>
    <row r="423" spans="41:48" x14ac:dyDescent="0.15">
      <c r="AO423" s="304">
        <v>12</v>
      </c>
      <c r="AP423" s="304">
        <v>2</v>
      </c>
      <c r="AQ423" s="304">
        <v>10</v>
      </c>
      <c r="AR423" s="306">
        <f ca="1">IF($AQ423=1,IF(INDIRECT(ADDRESS(($AO423-1)*3+$AP423+5,$AQ423+7))="",0,INDIRECT(ADDRESS(($AO423-1)*3+$AP423+5,$AQ423+7))),IF(INDIRECT(ADDRESS(($AO423-1)*3+$AP423+5,$AQ423+7))="",0,IF(COUNTIF(INDIRECT(ADDRESS(($AO423-1)*36+($AP423-1)*12+6,COLUMN())):INDIRECT(ADDRESS(($AO423-1)*36+($AP423-1)*12+$AQ423+4,COLUMN())),INDIRECT(ADDRESS(($AO423-1)*3+$AP423+5,$AQ423+7)))&gt;=1,0,INDIRECT(ADDRESS(($AO423-1)*3+$AP423+5,$AQ423+7)))))</f>
        <v>0</v>
      </c>
      <c r="AS423" s="304">
        <f ca="1">COUNTIF(INDIRECT("H"&amp;(ROW()+12*(($AO423-1)*3+$AP423)-ROW())/12+5):INDIRECT("S"&amp;(ROW()+12*(($AO423-1)*3+$AP423)-ROW())/12+5),AR423)</f>
        <v>0</v>
      </c>
      <c r="AT423" s="306"/>
      <c r="AV423" s="304">
        <f ca="1">IF(AND(AR423&gt;0,AS423&gt;0),COUNTIF(AV$6:AV422,"&gt;0")+1,0)</f>
        <v>0</v>
      </c>
    </row>
    <row r="424" spans="41:48" x14ac:dyDescent="0.15">
      <c r="AO424" s="304">
        <v>12</v>
      </c>
      <c r="AP424" s="304">
        <v>2</v>
      </c>
      <c r="AQ424" s="304">
        <v>11</v>
      </c>
      <c r="AR424" s="306">
        <f ca="1">IF($AQ424=1,IF(INDIRECT(ADDRESS(($AO424-1)*3+$AP424+5,$AQ424+7))="",0,INDIRECT(ADDRESS(($AO424-1)*3+$AP424+5,$AQ424+7))),IF(INDIRECT(ADDRESS(($AO424-1)*3+$AP424+5,$AQ424+7))="",0,IF(COUNTIF(INDIRECT(ADDRESS(($AO424-1)*36+($AP424-1)*12+6,COLUMN())):INDIRECT(ADDRESS(($AO424-1)*36+($AP424-1)*12+$AQ424+4,COLUMN())),INDIRECT(ADDRESS(($AO424-1)*3+$AP424+5,$AQ424+7)))&gt;=1,0,INDIRECT(ADDRESS(($AO424-1)*3+$AP424+5,$AQ424+7)))))</f>
        <v>0</v>
      </c>
      <c r="AS424" s="304">
        <f ca="1">COUNTIF(INDIRECT("H"&amp;(ROW()+12*(($AO424-1)*3+$AP424)-ROW())/12+5):INDIRECT("S"&amp;(ROW()+12*(($AO424-1)*3+$AP424)-ROW())/12+5),AR424)</f>
        <v>0</v>
      </c>
      <c r="AT424" s="306"/>
      <c r="AV424" s="304">
        <f ca="1">IF(AND(AR424&gt;0,AS424&gt;0),COUNTIF(AV$6:AV423,"&gt;0")+1,0)</f>
        <v>0</v>
      </c>
    </row>
    <row r="425" spans="41:48" x14ac:dyDescent="0.15">
      <c r="AO425" s="304">
        <v>12</v>
      </c>
      <c r="AP425" s="304">
        <v>2</v>
      </c>
      <c r="AQ425" s="304">
        <v>12</v>
      </c>
      <c r="AR425" s="306">
        <f ca="1">IF($AQ425=1,IF(INDIRECT(ADDRESS(($AO425-1)*3+$AP425+5,$AQ425+7))="",0,INDIRECT(ADDRESS(($AO425-1)*3+$AP425+5,$AQ425+7))),IF(INDIRECT(ADDRESS(($AO425-1)*3+$AP425+5,$AQ425+7))="",0,IF(COUNTIF(INDIRECT(ADDRESS(($AO425-1)*36+($AP425-1)*12+6,COLUMN())):INDIRECT(ADDRESS(($AO425-1)*36+($AP425-1)*12+$AQ425+4,COLUMN())),INDIRECT(ADDRESS(($AO425-1)*3+$AP425+5,$AQ425+7)))&gt;=1,0,INDIRECT(ADDRESS(($AO425-1)*3+$AP425+5,$AQ425+7)))))</f>
        <v>0</v>
      </c>
      <c r="AS425" s="304">
        <f ca="1">COUNTIF(INDIRECT("H"&amp;(ROW()+12*(($AO425-1)*3+$AP425)-ROW())/12+5):INDIRECT("S"&amp;(ROW()+12*(($AO425-1)*3+$AP425)-ROW())/12+5),AR425)</f>
        <v>0</v>
      </c>
      <c r="AT425" s="306"/>
      <c r="AV425" s="304">
        <f ca="1">IF(AND(AR425&gt;0,AS425&gt;0),COUNTIF(AV$6:AV424,"&gt;0")+1,0)</f>
        <v>0</v>
      </c>
    </row>
    <row r="426" spans="41:48" x14ac:dyDescent="0.15">
      <c r="AO426" s="304">
        <v>12</v>
      </c>
      <c r="AP426" s="304">
        <v>3</v>
      </c>
      <c r="AQ426" s="304">
        <v>1</v>
      </c>
      <c r="AR426" s="306">
        <f ca="1">IF($AQ426=1,IF(INDIRECT(ADDRESS(($AO426-1)*3+$AP426+5,$AQ426+7))="",0,INDIRECT(ADDRESS(($AO426-1)*3+$AP426+5,$AQ426+7))),IF(INDIRECT(ADDRESS(($AO426-1)*3+$AP426+5,$AQ426+7))="",0,IF(COUNTIF(INDIRECT(ADDRESS(($AO426-1)*36+($AP426-1)*12+6,COLUMN())):INDIRECT(ADDRESS(($AO426-1)*36+($AP426-1)*12+$AQ426+4,COLUMN())),INDIRECT(ADDRESS(($AO426-1)*3+$AP426+5,$AQ426+7)))&gt;=1,0,INDIRECT(ADDRESS(($AO426-1)*3+$AP426+5,$AQ426+7)))))</f>
        <v>0</v>
      </c>
      <c r="AS426" s="304">
        <f ca="1">COUNTIF(INDIRECT("H"&amp;(ROW()+12*(($AO426-1)*3+$AP426)-ROW())/12+5):INDIRECT("S"&amp;(ROW()+12*(($AO426-1)*3+$AP426)-ROW())/12+5),AR426)</f>
        <v>0</v>
      </c>
      <c r="AT426" s="306"/>
      <c r="AV426" s="304">
        <f ca="1">IF(AND(AR426&gt;0,AS426&gt;0),COUNTIF(AV$6:AV425,"&gt;0")+1,0)</f>
        <v>0</v>
      </c>
    </row>
    <row r="427" spans="41:48" x14ac:dyDescent="0.15">
      <c r="AO427" s="304">
        <v>12</v>
      </c>
      <c r="AP427" s="304">
        <v>3</v>
      </c>
      <c r="AQ427" s="304">
        <v>2</v>
      </c>
      <c r="AR427" s="306">
        <f ca="1">IF($AQ427=1,IF(INDIRECT(ADDRESS(($AO427-1)*3+$AP427+5,$AQ427+7))="",0,INDIRECT(ADDRESS(($AO427-1)*3+$AP427+5,$AQ427+7))),IF(INDIRECT(ADDRESS(($AO427-1)*3+$AP427+5,$AQ427+7))="",0,IF(COUNTIF(INDIRECT(ADDRESS(($AO427-1)*36+($AP427-1)*12+6,COLUMN())):INDIRECT(ADDRESS(($AO427-1)*36+($AP427-1)*12+$AQ427+4,COLUMN())),INDIRECT(ADDRESS(($AO427-1)*3+$AP427+5,$AQ427+7)))&gt;=1,0,INDIRECT(ADDRESS(($AO427-1)*3+$AP427+5,$AQ427+7)))))</f>
        <v>0</v>
      </c>
      <c r="AS427" s="304">
        <f ca="1">COUNTIF(INDIRECT("H"&amp;(ROW()+12*(($AO427-1)*3+$AP427)-ROW())/12+5):INDIRECT("S"&amp;(ROW()+12*(($AO427-1)*3+$AP427)-ROW())/12+5),AR427)</f>
        <v>0</v>
      </c>
      <c r="AT427" s="306"/>
      <c r="AV427" s="304">
        <f ca="1">IF(AND(AR427&gt;0,AS427&gt;0),COUNTIF(AV$6:AV426,"&gt;0")+1,0)</f>
        <v>0</v>
      </c>
    </row>
    <row r="428" spans="41:48" x14ac:dyDescent="0.15">
      <c r="AO428" s="304">
        <v>12</v>
      </c>
      <c r="AP428" s="304">
        <v>3</v>
      </c>
      <c r="AQ428" s="304">
        <v>3</v>
      </c>
      <c r="AR428" s="306">
        <f ca="1">IF($AQ428=1,IF(INDIRECT(ADDRESS(($AO428-1)*3+$AP428+5,$AQ428+7))="",0,INDIRECT(ADDRESS(($AO428-1)*3+$AP428+5,$AQ428+7))),IF(INDIRECT(ADDRESS(($AO428-1)*3+$AP428+5,$AQ428+7))="",0,IF(COUNTIF(INDIRECT(ADDRESS(($AO428-1)*36+($AP428-1)*12+6,COLUMN())):INDIRECT(ADDRESS(($AO428-1)*36+($AP428-1)*12+$AQ428+4,COLUMN())),INDIRECT(ADDRESS(($AO428-1)*3+$AP428+5,$AQ428+7)))&gt;=1,0,INDIRECT(ADDRESS(($AO428-1)*3+$AP428+5,$AQ428+7)))))</f>
        <v>0</v>
      </c>
      <c r="AS428" s="304">
        <f ca="1">COUNTIF(INDIRECT("H"&amp;(ROW()+12*(($AO428-1)*3+$AP428)-ROW())/12+5):INDIRECT("S"&amp;(ROW()+12*(($AO428-1)*3+$AP428)-ROW())/12+5),AR428)</f>
        <v>0</v>
      </c>
      <c r="AT428" s="306"/>
      <c r="AV428" s="304">
        <f ca="1">IF(AND(AR428&gt;0,AS428&gt;0),COUNTIF(AV$6:AV427,"&gt;0")+1,0)</f>
        <v>0</v>
      </c>
    </row>
    <row r="429" spans="41:48" x14ac:dyDescent="0.15">
      <c r="AO429" s="304">
        <v>12</v>
      </c>
      <c r="AP429" s="304">
        <v>3</v>
      </c>
      <c r="AQ429" s="304">
        <v>4</v>
      </c>
      <c r="AR429" s="306">
        <f ca="1">IF($AQ429=1,IF(INDIRECT(ADDRESS(($AO429-1)*3+$AP429+5,$AQ429+7))="",0,INDIRECT(ADDRESS(($AO429-1)*3+$AP429+5,$AQ429+7))),IF(INDIRECT(ADDRESS(($AO429-1)*3+$AP429+5,$AQ429+7))="",0,IF(COUNTIF(INDIRECT(ADDRESS(($AO429-1)*36+($AP429-1)*12+6,COLUMN())):INDIRECT(ADDRESS(($AO429-1)*36+($AP429-1)*12+$AQ429+4,COLUMN())),INDIRECT(ADDRESS(($AO429-1)*3+$AP429+5,$AQ429+7)))&gt;=1,0,INDIRECT(ADDRESS(($AO429-1)*3+$AP429+5,$AQ429+7)))))</f>
        <v>0</v>
      </c>
      <c r="AS429" s="304">
        <f ca="1">COUNTIF(INDIRECT("H"&amp;(ROW()+12*(($AO429-1)*3+$AP429)-ROW())/12+5):INDIRECT("S"&amp;(ROW()+12*(($AO429-1)*3+$AP429)-ROW())/12+5),AR429)</f>
        <v>0</v>
      </c>
      <c r="AT429" s="306"/>
      <c r="AV429" s="304">
        <f ca="1">IF(AND(AR429&gt;0,AS429&gt;0),COUNTIF(AV$6:AV428,"&gt;0")+1,0)</f>
        <v>0</v>
      </c>
    </row>
    <row r="430" spans="41:48" x14ac:dyDescent="0.15">
      <c r="AO430" s="304">
        <v>12</v>
      </c>
      <c r="AP430" s="304">
        <v>3</v>
      </c>
      <c r="AQ430" s="304">
        <v>5</v>
      </c>
      <c r="AR430" s="306">
        <f ca="1">IF($AQ430=1,IF(INDIRECT(ADDRESS(($AO430-1)*3+$AP430+5,$AQ430+7))="",0,INDIRECT(ADDRESS(($AO430-1)*3+$AP430+5,$AQ430+7))),IF(INDIRECT(ADDRESS(($AO430-1)*3+$AP430+5,$AQ430+7))="",0,IF(COUNTIF(INDIRECT(ADDRESS(($AO430-1)*36+($AP430-1)*12+6,COLUMN())):INDIRECT(ADDRESS(($AO430-1)*36+($AP430-1)*12+$AQ430+4,COLUMN())),INDIRECT(ADDRESS(($AO430-1)*3+$AP430+5,$AQ430+7)))&gt;=1,0,INDIRECT(ADDRESS(($AO430-1)*3+$AP430+5,$AQ430+7)))))</f>
        <v>0</v>
      </c>
      <c r="AS430" s="304">
        <f ca="1">COUNTIF(INDIRECT("H"&amp;(ROW()+12*(($AO430-1)*3+$AP430)-ROW())/12+5):INDIRECT("S"&amp;(ROW()+12*(($AO430-1)*3+$AP430)-ROW())/12+5),AR430)</f>
        <v>0</v>
      </c>
      <c r="AT430" s="306"/>
      <c r="AV430" s="304">
        <f ca="1">IF(AND(AR430&gt;0,AS430&gt;0),COUNTIF(AV$6:AV429,"&gt;0")+1,0)</f>
        <v>0</v>
      </c>
    </row>
    <row r="431" spans="41:48" x14ac:dyDescent="0.15">
      <c r="AO431" s="304">
        <v>12</v>
      </c>
      <c r="AP431" s="304">
        <v>3</v>
      </c>
      <c r="AQ431" s="304">
        <v>6</v>
      </c>
      <c r="AR431" s="306">
        <f ca="1">IF($AQ431=1,IF(INDIRECT(ADDRESS(($AO431-1)*3+$AP431+5,$AQ431+7))="",0,INDIRECT(ADDRESS(($AO431-1)*3+$AP431+5,$AQ431+7))),IF(INDIRECT(ADDRESS(($AO431-1)*3+$AP431+5,$AQ431+7))="",0,IF(COUNTIF(INDIRECT(ADDRESS(($AO431-1)*36+($AP431-1)*12+6,COLUMN())):INDIRECT(ADDRESS(($AO431-1)*36+($AP431-1)*12+$AQ431+4,COLUMN())),INDIRECT(ADDRESS(($AO431-1)*3+$AP431+5,$AQ431+7)))&gt;=1,0,INDIRECT(ADDRESS(($AO431-1)*3+$AP431+5,$AQ431+7)))))</f>
        <v>0</v>
      </c>
      <c r="AS431" s="304">
        <f ca="1">COUNTIF(INDIRECT("H"&amp;(ROW()+12*(($AO431-1)*3+$AP431)-ROW())/12+5):INDIRECT("S"&amp;(ROW()+12*(($AO431-1)*3+$AP431)-ROW())/12+5),AR431)</f>
        <v>0</v>
      </c>
      <c r="AT431" s="306"/>
      <c r="AV431" s="304">
        <f ca="1">IF(AND(AR431&gt;0,AS431&gt;0),COUNTIF(AV$6:AV430,"&gt;0")+1,0)</f>
        <v>0</v>
      </c>
    </row>
    <row r="432" spans="41:48" x14ac:dyDescent="0.15">
      <c r="AO432" s="304">
        <v>12</v>
      </c>
      <c r="AP432" s="304">
        <v>3</v>
      </c>
      <c r="AQ432" s="304">
        <v>7</v>
      </c>
      <c r="AR432" s="306">
        <f ca="1">IF($AQ432=1,IF(INDIRECT(ADDRESS(($AO432-1)*3+$AP432+5,$AQ432+7))="",0,INDIRECT(ADDRESS(($AO432-1)*3+$AP432+5,$AQ432+7))),IF(INDIRECT(ADDRESS(($AO432-1)*3+$AP432+5,$AQ432+7))="",0,IF(COUNTIF(INDIRECT(ADDRESS(($AO432-1)*36+($AP432-1)*12+6,COLUMN())):INDIRECT(ADDRESS(($AO432-1)*36+($AP432-1)*12+$AQ432+4,COLUMN())),INDIRECT(ADDRESS(($AO432-1)*3+$AP432+5,$AQ432+7)))&gt;=1,0,INDIRECT(ADDRESS(($AO432-1)*3+$AP432+5,$AQ432+7)))))</f>
        <v>0</v>
      </c>
      <c r="AS432" s="304">
        <f ca="1">COUNTIF(INDIRECT("H"&amp;(ROW()+12*(($AO432-1)*3+$AP432)-ROW())/12+5):INDIRECT("S"&amp;(ROW()+12*(($AO432-1)*3+$AP432)-ROW())/12+5),AR432)</f>
        <v>0</v>
      </c>
      <c r="AT432" s="306"/>
      <c r="AV432" s="304">
        <f ca="1">IF(AND(AR432&gt;0,AS432&gt;0),COUNTIF(AV$6:AV431,"&gt;0")+1,0)</f>
        <v>0</v>
      </c>
    </row>
    <row r="433" spans="41:48" x14ac:dyDescent="0.15">
      <c r="AO433" s="304">
        <v>12</v>
      </c>
      <c r="AP433" s="304">
        <v>3</v>
      </c>
      <c r="AQ433" s="304">
        <v>8</v>
      </c>
      <c r="AR433" s="306">
        <f ca="1">IF($AQ433=1,IF(INDIRECT(ADDRESS(($AO433-1)*3+$AP433+5,$AQ433+7))="",0,INDIRECT(ADDRESS(($AO433-1)*3+$AP433+5,$AQ433+7))),IF(INDIRECT(ADDRESS(($AO433-1)*3+$AP433+5,$AQ433+7))="",0,IF(COUNTIF(INDIRECT(ADDRESS(($AO433-1)*36+($AP433-1)*12+6,COLUMN())):INDIRECT(ADDRESS(($AO433-1)*36+($AP433-1)*12+$AQ433+4,COLUMN())),INDIRECT(ADDRESS(($AO433-1)*3+$AP433+5,$AQ433+7)))&gt;=1,0,INDIRECT(ADDRESS(($AO433-1)*3+$AP433+5,$AQ433+7)))))</f>
        <v>0</v>
      </c>
      <c r="AS433" s="304">
        <f ca="1">COUNTIF(INDIRECT("H"&amp;(ROW()+12*(($AO433-1)*3+$AP433)-ROW())/12+5):INDIRECT("S"&amp;(ROW()+12*(($AO433-1)*3+$AP433)-ROW())/12+5),AR433)</f>
        <v>0</v>
      </c>
      <c r="AT433" s="306"/>
      <c r="AV433" s="304">
        <f ca="1">IF(AND(AR433&gt;0,AS433&gt;0),COUNTIF(AV$6:AV432,"&gt;0")+1,0)</f>
        <v>0</v>
      </c>
    </row>
    <row r="434" spans="41:48" x14ac:dyDescent="0.15">
      <c r="AO434" s="304">
        <v>12</v>
      </c>
      <c r="AP434" s="304">
        <v>3</v>
      </c>
      <c r="AQ434" s="304">
        <v>9</v>
      </c>
      <c r="AR434" s="306">
        <f ca="1">IF($AQ434=1,IF(INDIRECT(ADDRESS(($AO434-1)*3+$AP434+5,$AQ434+7))="",0,INDIRECT(ADDRESS(($AO434-1)*3+$AP434+5,$AQ434+7))),IF(INDIRECT(ADDRESS(($AO434-1)*3+$AP434+5,$AQ434+7))="",0,IF(COUNTIF(INDIRECT(ADDRESS(($AO434-1)*36+($AP434-1)*12+6,COLUMN())):INDIRECT(ADDRESS(($AO434-1)*36+($AP434-1)*12+$AQ434+4,COLUMN())),INDIRECT(ADDRESS(($AO434-1)*3+$AP434+5,$AQ434+7)))&gt;=1,0,INDIRECT(ADDRESS(($AO434-1)*3+$AP434+5,$AQ434+7)))))</f>
        <v>0</v>
      </c>
      <c r="AS434" s="304">
        <f ca="1">COUNTIF(INDIRECT("H"&amp;(ROW()+12*(($AO434-1)*3+$AP434)-ROW())/12+5):INDIRECT("S"&amp;(ROW()+12*(($AO434-1)*3+$AP434)-ROW())/12+5),AR434)</f>
        <v>0</v>
      </c>
      <c r="AT434" s="306"/>
      <c r="AV434" s="304">
        <f ca="1">IF(AND(AR434&gt;0,AS434&gt;0),COUNTIF(AV$6:AV433,"&gt;0")+1,0)</f>
        <v>0</v>
      </c>
    </row>
    <row r="435" spans="41:48" x14ac:dyDescent="0.15">
      <c r="AO435" s="304">
        <v>12</v>
      </c>
      <c r="AP435" s="304">
        <v>3</v>
      </c>
      <c r="AQ435" s="304">
        <v>10</v>
      </c>
      <c r="AR435" s="306">
        <f ca="1">IF($AQ435=1,IF(INDIRECT(ADDRESS(($AO435-1)*3+$AP435+5,$AQ435+7))="",0,INDIRECT(ADDRESS(($AO435-1)*3+$AP435+5,$AQ435+7))),IF(INDIRECT(ADDRESS(($AO435-1)*3+$AP435+5,$AQ435+7))="",0,IF(COUNTIF(INDIRECT(ADDRESS(($AO435-1)*36+($AP435-1)*12+6,COLUMN())):INDIRECT(ADDRESS(($AO435-1)*36+($AP435-1)*12+$AQ435+4,COLUMN())),INDIRECT(ADDRESS(($AO435-1)*3+$AP435+5,$AQ435+7)))&gt;=1,0,INDIRECT(ADDRESS(($AO435-1)*3+$AP435+5,$AQ435+7)))))</f>
        <v>0</v>
      </c>
      <c r="AS435" s="304">
        <f ca="1">COUNTIF(INDIRECT("H"&amp;(ROW()+12*(($AO435-1)*3+$AP435)-ROW())/12+5):INDIRECT("S"&amp;(ROW()+12*(($AO435-1)*3+$AP435)-ROW())/12+5),AR435)</f>
        <v>0</v>
      </c>
      <c r="AT435" s="306"/>
      <c r="AV435" s="304">
        <f ca="1">IF(AND(AR435&gt;0,AS435&gt;0),COUNTIF(AV$6:AV434,"&gt;0")+1,0)</f>
        <v>0</v>
      </c>
    </row>
    <row r="436" spans="41:48" x14ac:dyDescent="0.15">
      <c r="AO436" s="304">
        <v>12</v>
      </c>
      <c r="AP436" s="304">
        <v>3</v>
      </c>
      <c r="AQ436" s="304">
        <v>11</v>
      </c>
      <c r="AR436" s="306">
        <f ca="1">IF($AQ436=1,IF(INDIRECT(ADDRESS(($AO436-1)*3+$AP436+5,$AQ436+7))="",0,INDIRECT(ADDRESS(($AO436-1)*3+$AP436+5,$AQ436+7))),IF(INDIRECT(ADDRESS(($AO436-1)*3+$AP436+5,$AQ436+7))="",0,IF(COUNTIF(INDIRECT(ADDRESS(($AO436-1)*36+($AP436-1)*12+6,COLUMN())):INDIRECT(ADDRESS(($AO436-1)*36+($AP436-1)*12+$AQ436+4,COLUMN())),INDIRECT(ADDRESS(($AO436-1)*3+$AP436+5,$AQ436+7)))&gt;=1,0,INDIRECT(ADDRESS(($AO436-1)*3+$AP436+5,$AQ436+7)))))</f>
        <v>0</v>
      </c>
      <c r="AS436" s="304">
        <f ca="1">COUNTIF(INDIRECT("H"&amp;(ROW()+12*(($AO436-1)*3+$AP436)-ROW())/12+5):INDIRECT("S"&amp;(ROW()+12*(($AO436-1)*3+$AP436)-ROW())/12+5),AR436)</f>
        <v>0</v>
      </c>
      <c r="AT436" s="306"/>
      <c r="AV436" s="304">
        <f ca="1">IF(AND(AR436&gt;0,AS436&gt;0),COUNTIF(AV$6:AV435,"&gt;0")+1,0)</f>
        <v>0</v>
      </c>
    </row>
    <row r="437" spans="41:48" x14ac:dyDescent="0.15">
      <c r="AO437" s="304">
        <v>12</v>
      </c>
      <c r="AP437" s="304">
        <v>3</v>
      </c>
      <c r="AQ437" s="304">
        <v>12</v>
      </c>
      <c r="AR437" s="306">
        <f ca="1">IF($AQ437=1,IF(INDIRECT(ADDRESS(($AO437-1)*3+$AP437+5,$AQ437+7))="",0,INDIRECT(ADDRESS(($AO437-1)*3+$AP437+5,$AQ437+7))),IF(INDIRECT(ADDRESS(($AO437-1)*3+$AP437+5,$AQ437+7))="",0,IF(COUNTIF(INDIRECT(ADDRESS(($AO437-1)*36+($AP437-1)*12+6,COLUMN())):INDIRECT(ADDRESS(($AO437-1)*36+($AP437-1)*12+$AQ437+4,COLUMN())),INDIRECT(ADDRESS(($AO437-1)*3+$AP437+5,$AQ437+7)))&gt;=1,0,INDIRECT(ADDRESS(($AO437-1)*3+$AP437+5,$AQ437+7)))))</f>
        <v>0</v>
      </c>
      <c r="AS437" s="304">
        <f ca="1">COUNTIF(INDIRECT("H"&amp;(ROW()+12*(($AO437-1)*3+$AP437)-ROW())/12+5):INDIRECT("S"&amp;(ROW()+12*(($AO437-1)*3+$AP437)-ROW())/12+5),AR437)</f>
        <v>0</v>
      </c>
      <c r="AT437" s="306"/>
      <c r="AV437" s="304">
        <f ca="1">IF(AND(AR437&gt;0,AS437&gt;0),COUNTIF(AV$6:AV436,"&gt;0")+1,0)</f>
        <v>0</v>
      </c>
    </row>
    <row r="438" spans="41:48" x14ac:dyDescent="0.15">
      <c r="AO438" s="304">
        <v>13</v>
      </c>
      <c r="AP438" s="304">
        <v>1</v>
      </c>
      <c r="AQ438" s="304">
        <v>1</v>
      </c>
      <c r="AR438" s="306">
        <f ca="1">IF($AQ438=1,IF(INDIRECT(ADDRESS(($AO438-1)*3+$AP438+5,$AQ438+7))="",0,INDIRECT(ADDRESS(($AO438-1)*3+$AP438+5,$AQ438+7))),IF(INDIRECT(ADDRESS(($AO438-1)*3+$AP438+5,$AQ438+7))="",0,IF(COUNTIF(INDIRECT(ADDRESS(($AO438-1)*36+($AP438-1)*12+6,COLUMN())):INDIRECT(ADDRESS(($AO438-1)*36+($AP438-1)*12+$AQ438+4,COLUMN())),INDIRECT(ADDRESS(($AO438-1)*3+$AP438+5,$AQ438+7)))&gt;=1,0,INDIRECT(ADDRESS(($AO438-1)*3+$AP438+5,$AQ438+7)))))</f>
        <v>0</v>
      </c>
      <c r="AS438" s="304">
        <f ca="1">COUNTIF(INDIRECT("H"&amp;(ROW()+12*(($AO438-1)*3+$AP438)-ROW())/12+5):INDIRECT("S"&amp;(ROW()+12*(($AO438-1)*3+$AP438)-ROW())/12+5),AR438)</f>
        <v>0</v>
      </c>
      <c r="AT438" s="306"/>
      <c r="AV438" s="304">
        <f ca="1">IF(AND(AR438&gt;0,AS438&gt;0),COUNTIF(AV$6:AV437,"&gt;0")+1,0)</f>
        <v>0</v>
      </c>
    </row>
    <row r="439" spans="41:48" x14ac:dyDescent="0.15">
      <c r="AO439" s="304">
        <v>13</v>
      </c>
      <c r="AP439" s="304">
        <v>1</v>
      </c>
      <c r="AQ439" s="304">
        <v>2</v>
      </c>
      <c r="AR439" s="306">
        <f ca="1">IF($AQ439=1,IF(INDIRECT(ADDRESS(($AO439-1)*3+$AP439+5,$AQ439+7))="",0,INDIRECT(ADDRESS(($AO439-1)*3+$AP439+5,$AQ439+7))),IF(INDIRECT(ADDRESS(($AO439-1)*3+$AP439+5,$AQ439+7))="",0,IF(COUNTIF(INDIRECT(ADDRESS(($AO439-1)*36+($AP439-1)*12+6,COLUMN())):INDIRECT(ADDRESS(($AO439-1)*36+($AP439-1)*12+$AQ439+4,COLUMN())),INDIRECT(ADDRESS(($AO439-1)*3+$AP439+5,$AQ439+7)))&gt;=1,0,INDIRECT(ADDRESS(($AO439-1)*3+$AP439+5,$AQ439+7)))))</f>
        <v>0</v>
      </c>
      <c r="AS439" s="304">
        <f ca="1">COUNTIF(INDIRECT("H"&amp;(ROW()+12*(($AO439-1)*3+$AP439)-ROW())/12+5):INDIRECT("S"&amp;(ROW()+12*(($AO439-1)*3+$AP439)-ROW())/12+5),AR439)</f>
        <v>0</v>
      </c>
      <c r="AT439" s="306"/>
      <c r="AV439" s="304">
        <f ca="1">IF(AND(AR439&gt;0,AS439&gt;0),COUNTIF(AV$6:AV438,"&gt;0")+1,0)</f>
        <v>0</v>
      </c>
    </row>
    <row r="440" spans="41:48" x14ac:dyDescent="0.15">
      <c r="AO440" s="304">
        <v>13</v>
      </c>
      <c r="AP440" s="304">
        <v>1</v>
      </c>
      <c r="AQ440" s="304">
        <v>3</v>
      </c>
      <c r="AR440" s="306">
        <f ca="1">IF($AQ440=1,IF(INDIRECT(ADDRESS(($AO440-1)*3+$AP440+5,$AQ440+7))="",0,INDIRECT(ADDRESS(($AO440-1)*3+$AP440+5,$AQ440+7))),IF(INDIRECT(ADDRESS(($AO440-1)*3+$AP440+5,$AQ440+7))="",0,IF(COUNTIF(INDIRECT(ADDRESS(($AO440-1)*36+($AP440-1)*12+6,COLUMN())):INDIRECT(ADDRESS(($AO440-1)*36+($AP440-1)*12+$AQ440+4,COLUMN())),INDIRECT(ADDRESS(($AO440-1)*3+$AP440+5,$AQ440+7)))&gt;=1,0,INDIRECT(ADDRESS(($AO440-1)*3+$AP440+5,$AQ440+7)))))</f>
        <v>0</v>
      </c>
      <c r="AS440" s="304">
        <f ca="1">COUNTIF(INDIRECT("H"&amp;(ROW()+12*(($AO440-1)*3+$AP440)-ROW())/12+5):INDIRECT("S"&amp;(ROW()+12*(($AO440-1)*3+$AP440)-ROW())/12+5),AR440)</f>
        <v>0</v>
      </c>
      <c r="AT440" s="306"/>
      <c r="AV440" s="304">
        <f ca="1">IF(AND(AR440&gt;0,AS440&gt;0),COUNTIF(AV$6:AV439,"&gt;0")+1,0)</f>
        <v>0</v>
      </c>
    </row>
    <row r="441" spans="41:48" x14ac:dyDescent="0.15">
      <c r="AO441" s="304">
        <v>13</v>
      </c>
      <c r="AP441" s="304">
        <v>1</v>
      </c>
      <c r="AQ441" s="304">
        <v>4</v>
      </c>
      <c r="AR441" s="306">
        <f ca="1">IF($AQ441=1,IF(INDIRECT(ADDRESS(($AO441-1)*3+$AP441+5,$AQ441+7))="",0,INDIRECT(ADDRESS(($AO441-1)*3+$AP441+5,$AQ441+7))),IF(INDIRECT(ADDRESS(($AO441-1)*3+$AP441+5,$AQ441+7))="",0,IF(COUNTIF(INDIRECT(ADDRESS(($AO441-1)*36+($AP441-1)*12+6,COLUMN())):INDIRECT(ADDRESS(($AO441-1)*36+($AP441-1)*12+$AQ441+4,COLUMN())),INDIRECT(ADDRESS(($AO441-1)*3+$AP441+5,$AQ441+7)))&gt;=1,0,INDIRECT(ADDRESS(($AO441-1)*3+$AP441+5,$AQ441+7)))))</f>
        <v>0</v>
      </c>
      <c r="AS441" s="304">
        <f ca="1">COUNTIF(INDIRECT("H"&amp;(ROW()+12*(($AO441-1)*3+$AP441)-ROW())/12+5):INDIRECT("S"&amp;(ROW()+12*(($AO441-1)*3+$AP441)-ROW())/12+5),AR441)</f>
        <v>0</v>
      </c>
      <c r="AT441" s="306"/>
      <c r="AV441" s="304">
        <f ca="1">IF(AND(AR441&gt;0,AS441&gt;0),COUNTIF(AV$6:AV440,"&gt;0")+1,0)</f>
        <v>0</v>
      </c>
    </row>
    <row r="442" spans="41:48" x14ac:dyDescent="0.15">
      <c r="AO442" s="304">
        <v>13</v>
      </c>
      <c r="AP442" s="304">
        <v>1</v>
      </c>
      <c r="AQ442" s="304">
        <v>5</v>
      </c>
      <c r="AR442" s="306">
        <f ca="1">IF($AQ442=1,IF(INDIRECT(ADDRESS(($AO442-1)*3+$AP442+5,$AQ442+7))="",0,INDIRECT(ADDRESS(($AO442-1)*3+$AP442+5,$AQ442+7))),IF(INDIRECT(ADDRESS(($AO442-1)*3+$AP442+5,$AQ442+7))="",0,IF(COUNTIF(INDIRECT(ADDRESS(($AO442-1)*36+($AP442-1)*12+6,COLUMN())):INDIRECT(ADDRESS(($AO442-1)*36+($AP442-1)*12+$AQ442+4,COLUMN())),INDIRECT(ADDRESS(($AO442-1)*3+$AP442+5,$AQ442+7)))&gt;=1,0,INDIRECT(ADDRESS(($AO442-1)*3+$AP442+5,$AQ442+7)))))</f>
        <v>0</v>
      </c>
      <c r="AS442" s="304">
        <f ca="1">COUNTIF(INDIRECT("H"&amp;(ROW()+12*(($AO442-1)*3+$AP442)-ROW())/12+5):INDIRECT("S"&amp;(ROW()+12*(($AO442-1)*3+$AP442)-ROW())/12+5),AR442)</f>
        <v>0</v>
      </c>
      <c r="AT442" s="306"/>
      <c r="AV442" s="304">
        <f ca="1">IF(AND(AR442&gt;0,AS442&gt;0),COUNTIF(AV$6:AV441,"&gt;0")+1,0)</f>
        <v>0</v>
      </c>
    </row>
    <row r="443" spans="41:48" x14ac:dyDescent="0.15">
      <c r="AO443" s="304">
        <v>13</v>
      </c>
      <c r="AP443" s="304">
        <v>1</v>
      </c>
      <c r="AQ443" s="304">
        <v>6</v>
      </c>
      <c r="AR443" s="306">
        <f ca="1">IF($AQ443=1,IF(INDIRECT(ADDRESS(($AO443-1)*3+$AP443+5,$AQ443+7))="",0,INDIRECT(ADDRESS(($AO443-1)*3+$AP443+5,$AQ443+7))),IF(INDIRECT(ADDRESS(($AO443-1)*3+$AP443+5,$AQ443+7))="",0,IF(COUNTIF(INDIRECT(ADDRESS(($AO443-1)*36+($AP443-1)*12+6,COLUMN())):INDIRECT(ADDRESS(($AO443-1)*36+($AP443-1)*12+$AQ443+4,COLUMN())),INDIRECT(ADDRESS(($AO443-1)*3+$AP443+5,$AQ443+7)))&gt;=1,0,INDIRECT(ADDRESS(($AO443-1)*3+$AP443+5,$AQ443+7)))))</f>
        <v>0</v>
      </c>
      <c r="AS443" s="304">
        <f ca="1">COUNTIF(INDIRECT("H"&amp;(ROW()+12*(($AO443-1)*3+$AP443)-ROW())/12+5):INDIRECT("S"&amp;(ROW()+12*(($AO443-1)*3+$AP443)-ROW())/12+5),AR443)</f>
        <v>0</v>
      </c>
      <c r="AT443" s="306"/>
      <c r="AV443" s="304">
        <f ca="1">IF(AND(AR443&gt;0,AS443&gt;0),COUNTIF(AV$6:AV442,"&gt;0")+1,0)</f>
        <v>0</v>
      </c>
    </row>
    <row r="444" spans="41:48" x14ac:dyDescent="0.15">
      <c r="AO444" s="304">
        <v>13</v>
      </c>
      <c r="AP444" s="304">
        <v>1</v>
      </c>
      <c r="AQ444" s="304">
        <v>7</v>
      </c>
      <c r="AR444" s="306">
        <f ca="1">IF($AQ444=1,IF(INDIRECT(ADDRESS(($AO444-1)*3+$AP444+5,$AQ444+7))="",0,INDIRECT(ADDRESS(($AO444-1)*3+$AP444+5,$AQ444+7))),IF(INDIRECT(ADDRESS(($AO444-1)*3+$AP444+5,$AQ444+7))="",0,IF(COUNTIF(INDIRECT(ADDRESS(($AO444-1)*36+($AP444-1)*12+6,COLUMN())):INDIRECT(ADDRESS(($AO444-1)*36+($AP444-1)*12+$AQ444+4,COLUMN())),INDIRECT(ADDRESS(($AO444-1)*3+$AP444+5,$AQ444+7)))&gt;=1,0,INDIRECT(ADDRESS(($AO444-1)*3+$AP444+5,$AQ444+7)))))</f>
        <v>0</v>
      </c>
      <c r="AS444" s="304">
        <f ca="1">COUNTIF(INDIRECT("H"&amp;(ROW()+12*(($AO444-1)*3+$AP444)-ROW())/12+5):INDIRECT("S"&amp;(ROW()+12*(($AO444-1)*3+$AP444)-ROW())/12+5),AR444)</f>
        <v>0</v>
      </c>
      <c r="AT444" s="306"/>
      <c r="AV444" s="304">
        <f ca="1">IF(AND(AR444&gt;0,AS444&gt;0),COUNTIF(AV$6:AV443,"&gt;0")+1,0)</f>
        <v>0</v>
      </c>
    </row>
    <row r="445" spans="41:48" x14ac:dyDescent="0.15">
      <c r="AO445" s="304">
        <v>13</v>
      </c>
      <c r="AP445" s="304">
        <v>1</v>
      </c>
      <c r="AQ445" s="304">
        <v>8</v>
      </c>
      <c r="AR445" s="306">
        <f ca="1">IF($AQ445=1,IF(INDIRECT(ADDRESS(($AO445-1)*3+$AP445+5,$AQ445+7))="",0,INDIRECT(ADDRESS(($AO445-1)*3+$AP445+5,$AQ445+7))),IF(INDIRECT(ADDRESS(($AO445-1)*3+$AP445+5,$AQ445+7))="",0,IF(COUNTIF(INDIRECT(ADDRESS(($AO445-1)*36+($AP445-1)*12+6,COLUMN())):INDIRECT(ADDRESS(($AO445-1)*36+($AP445-1)*12+$AQ445+4,COLUMN())),INDIRECT(ADDRESS(($AO445-1)*3+$AP445+5,$AQ445+7)))&gt;=1,0,INDIRECT(ADDRESS(($AO445-1)*3+$AP445+5,$AQ445+7)))))</f>
        <v>0</v>
      </c>
      <c r="AS445" s="304">
        <f ca="1">COUNTIF(INDIRECT("H"&amp;(ROW()+12*(($AO445-1)*3+$AP445)-ROW())/12+5):INDIRECT("S"&amp;(ROW()+12*(($AO445-1)*3+$AP445)-ROW())/12+5),AR445)</f>
        <v>0</v>
      </c>
      <c r="AT445" s="306"/>
      <c r="AV445" s="304">
        <f ca="1">IF(AND(AR445&gt;0,AS445&gt;0),COUNTIF(AV$6:AV444,"&gt;0")+1,0)</f>
        <v>0</v>
      </c>
    </row>
    <row r="446" spans="41:48" x14ac:dyDescent="0.15">
      <c r="AO446" s="304">
        <v>13</v>
      </c>
      <c r="AP446" s="304">
        <v>1</v>
      </c>
      <c r="AQ446" s="304">
        <v>9</v>
      </c>
      <c r="AR446" s="306">
        <f ca="1">IF($AQ446=1,IF(INDIRECT(ADDRESS(($AO446-1)*3+$AP446+5,$AQ446+7))="",0,INDIRECT(ADDRESS(($AO446-1)*3+$AP446+5,$AQ446+7))),IF(INDIRECT(ADDRESS(($AO446-1)*3+$AP446+5,$AQ446+7))="",0,IF(COUNTIF(INDIRECT(ADDRESS(($AO446-1)*36+($AP446-1)*12+6,COLUMN())):INDIRECT(ADDRESS(($AO446-1)*36+($AP446-1)*12+$AQ446+4,COLUMN())),INDIRECT(ADDRESS(($AO446-1)*3+$AP446+5,$AQ446+7)))&gt;=1,0,INDIRECT(ADDRESS(($AO446-1)*3+$AP446+5,$AQ446+7)))))</f>
        <v>0</v>
      </c>
      <c r="AS446" s="304">
        <f ca="1">COUNTIF(INDIRECT("H"&amp;(ROW()+12*(($AO446-1)*3+$AP446)-ROW())/12+5):INDIRECT("S"&amp;(ROW()+12*(($AO446-1)*3+$AP446)-ROW())/12+5),AR446)</f>
        <v>0</v>
      </c>
      <c r="AT446" s="306"/>
      <c r="AV446" s="304">
        <f ca="1">IF(AND(AR446&gt;0,AS446&gt;0),COUNTIF(AV$6:AV445,"&gt;0")+1,0)</f>
        <v>0</v>
      </c>
    </row>
    <row r="447" spans="41:48" x14ac:dyDescent="0.15">
      <c r="AO447" s="304">
        <v>13</v>
      </c>
      <c r="AP447" s="304">
        <v>1</v>
      </c>
      <c r="AQ447" s="304">
        <v>10</v>
      </c>
      <c r="AR447" s="306">
        <f ca="1">IF($AQ447=1,IF(INDIRECT(ADDRESS(($AO447-1)*3+$AP447+5,$AQ447+7))="",0,INDIRECT(ADDRESS(($AO447-1)*3+$AP447+5,$AQ447+7))),IF(INDIRECT(ADDRESS(($AO447-1)*3+$AP447+5,$AQ447+7))="",0,IF(COUNTIF(INDIRECT(ADDRESS(($AO447-1)*36+($AP447-1)*12+6,COLUMN())):INDIRECT(ADDRESS(($AO447-1)*36+($AP447-1)*12+$AQ447+4,COLUMN())),INDIRECT(ADDRESS(($AO447-1)*3+$AP447+5,$AQ447+7)))&gt;=1,0,INDIRECT(ADDRESS(($AO447-1)*3+$AP447+5,$AQ447+7)))))</f>
        <v>0</v>
      </c>
      <c r="AS447" s="304">
        <f ca="1">COUNTIF(INDIRECT("H"&amp;(ROW()+12*(($AO447-1)*3+$AP447)-ROW())/12+5):INDIRECT("S"&amp;(ROW()+12*(($AO447-1)*3+$AP447)-ROW())/12+5),AR447)</f>
        <v>0</v>
      </c>
      <c r="AT447" s="306"/>
      <c r="AV447" s="304">
        <f ca="1">IF(AND(AR447&gt;0,AS447&gt;0),COUNTIF(AV$6:AV446,"&gt;0")+1,0)</f>
        <v>0</v>
      </c>
    </row>
    <row r="448" spans="41:48" x14ac:dyDescent="0.15">
      <c r="AO448" s="304">
        <v>13</v>
      </c>
      <c r="AP448" s="304">
        <v>1</v>
      </c>
      <c r="AQ448" s="304">
        <v>11</v>
      </c>
      <c r="AR448" s="306">
        <f ca="1">IF($AQ448=1,IF(INDIRECT(ADDRESS(($AO448-1)*3+$AP448+5,$AQ448+7))="",0,INDIRECT(ADDRESS(($AO448-1)*3+$AP448+5,$AQ448+7))),IF(INDIRECT(ADDRESS(($AO448-1)*3+$AP448+5,$AQ448+7))="",0,IF(COUNTIF(INDIRECT(ADDRESS(($AO448-1)*36+($AP448-1)*12+6,COLUMN())):INDIRECT(ADDRESS(($AO448-1)*36+($AP448-1)*12+$AQ448+4,COLUMN())),INDIRECT(ADDRESS(($AO448-1)*3+$AP448+5,$AQ448+7)))&gt;=1,0,INDIRECT(ADDRESS(($AO448-1)*3+$AP448+5,$AQ448+7)))))</f>
        <v>0</v>
      </c>
      <c r="AS448" s="304">
        <f ca="1">COUNTIF(INDIRECT("H"&amp;(ROW()+12*(($AO448-1)*3+$AP448)-ROW())/12+5):INDIRECT("S"&amp;(ROW()+12*(($AO448-1)*3+$AP448)-ROW())/12+5),AR448)</f>
        <v>0</v>
      </c>
      <c r="AT448" s="306"/>
      <c r="AV448" s="304">
        <f ca="1">IF(AND(AR448&gt;0,AS448&gt;0),COUNTIF(AV$6:AV447,"&gt;0")+1,0)</f>
        <v>0</v>
      </c>
    </row>
    <row r="449" spans="41:48" x14ac:dyDescent="0.15">
      <c r="AO449" s="304">
        <v>13</v>
      </c>
      <c r="AP449" s="304">
        <v>1</v>
      </c>
      <c r="AQ449" s="304">
        <v>12</v>
      </c>
      <c r="AR449" s="306">
        <f ca="1">IF($AQ449=1,IF(INDIRECT(ADDRESS(($AO449-1)*3+$AP449+5,$AQ449+7))="",0,INDIRECT(ADDRESS(($AO449-1)*3+$AP449+5,$AQ449+7))),IF(INDIRECT(ADDRESS(($AO449-1)*3+$AP449+5,$AQ449+7))="",0,IF(COUNTIF(INDIRECT(ADDRESS(($AO449-1)*36+($AP449-1)*12+6,COLUMN())):INDIRECT(ADDRESS(($AO449-1)*36+($AP449-1)*12+$AQ449+4,COLUMN())),INDIRECT(ADDRESS(($AO449-1)*3+$AP449+5,$AQ449+7)))&gt;=1,0,INDIRECT(ADDRESS(($AO449-1)*3+$AP449+5,$AQ449+7)))))</f>
        <v>0</v>
      </c>
      <c r="AS449" s="304">
        <f ca="1">COUNTIF(INDIRECT("H"&amp;(ROW()+12*(($AO449-1)*3+$AP449)-ROW())/12+5):INDIRECT("S"&amp;(ROW()+12*(($AO449-1)*3+$AP449)-ROW())/12+5),AR449)</f>
        <v>0</v>
      </c>
      <c r="AT449" s="306"/>
      <c r="AV449" s="304">
        <f ca="1">IF(AND(AR449&gt;0,AS449&gt;0),COUNTIF(AV$6:AV448,"&gt;0")+1,0)</f>
        <v>0</v>
      </c>
    </row>
    <row r="450" spans="41:48" x14ac:dyDescent="0.15">
      <c r="AO450" s="304">
        <v>13</v>
      </c>
      <c r="AP450" s="304">
        <v>2</v>
      </c>
      <c r="AQ450" s="304">
        <v>1</v>
      </c>
      <c r="AR450" s="306">
        <f ca="1">IF($AQ450=1,IF(INDIRECT(ADDRESS(($AO450-1)*3+$AP450+5,$AQ450+7))="",0,INDIRECT(ADDRESS(($AO450-1)*3+$AP450+5,$AQ450+7))),IF(INDIRECT(ADDRESS(($AO450-1)*3+$AP450+5,$AQ450+7))="",0,IF(COUNTIF(INDIRECT(ADDRESS(($AO450-1)*36+($AP450-1)*12+6,COLUMN())):INDIRECT(ADDRESS(($AO450-1)*36+($AP450-1)*12+$AQ450+4,COLUMN())),INDIRECT(ADDRESS(($AO450-1)*3+$AP450+5,$AQ450+7)))&gt;=1,0,INDIRECT(ADDRESS(($AO450-1)*3+$AP450+5,$AQ450+7)))))</f>
        <v>0</v>
      </c>
      <c r="AS450" s="304">
        <f ca="1">COUNTIF(INDIRECT("H"&amp;(ROW()+12*(($AO450-1)*3+$AP450)-ROW())/12+5):INDIRECT("S"&amp;(ROW()+12*(($AO450-1)*3+$AP450)-ROW())/12+5),AR450)</f>
        <v>0</v>
      </c>
      <c r="AT450" s="306"/>
      <c r="AV450" s="304">
        <f ca="1">IF(AND(AR450&gt;0,AS450&gt;0),COUNTIF(AV$6:AV449,"&gt;0")+1,0)</f>
        <v>0</v>
      </c>
    </row>
    <row r="451" spans="41:48" x14ac:dyDescent="0.15">
      <c r="AO451" s="304">
        <v>13</v>
      </c>
      <c r="AP451" s="304">
        <v>2</v>
      </c>
      <c r="AQ451" s="304">
        <v>2</v>
      </c>
      <c r="AR451" s="306">
        <f ca="1">IF($AQ451=1,IF(INDIRECT(ADDRESS(($AO451-1)*3+$AP451+5,$AQ451+7))="",0,INDIRECT(ADDRESS(($AO451-1)*3+$AP451+5,$AQ451+7))),IF(INDIRECT(ADDRESS(($AO451-1)*3+$AP451+5,$AQ451+7))="",0,IF(COUNTIF(INDIRECT(ADDRESS(($AO451-1)*36+($AP451-1)*12+6,COLUMN())):INDIRECT(ADDRESS(($AO451-1)*36+($AP451-1)*12+$AQ451+4,COLUMN())),INDIRECT(ADDRESS(($AO451-1)*3+$AP451+5,$AQ451+7)))&gt;=1,0,INDIRECT(ADDRESS(($AO451-1)*3+$AP451+5,$AQ451+7)))))</f>
        <v>0</v>
      </c>
      <c r="AS451" s="304">
        <f ca="1">COUNTIF(INDIRECT("H"&amp;(ROW()+12*(($AO451-1)*3+$AP451)-ROW())/12+5):INDIRECT("S"&amp;(ROW()+12*(($AO451-1)*3+$AP451)-ROW())/12+5),AR451)</f>
        <v>0</v>
      </c>
      <c r="AT451" s="306"/>
      <c r="AV451" s="304">
        <f ca="1">IF(AND(AR451&gt;0,AS451&gt;0),COUNTIF(AV$6:AV450,"&gt;0")+1,0)</f>
        <v>0</v>
      </c>
    </row>
    <row r="452" spans="41:48" x14ac:dyDescent="0.15">
      <c r="AO452" s="304">
        <v>13</v>
      </c>
      <c r="AP452" s="304">
        <v>2</v>
      </c>
      <c r="AQ452" s="304">
        <v>3</v>
      </c>
      <c r="AR452" s="306">
        <f ca="1">IF($AQ452=1,IF(INDIRECT(ADDRESS(($AO452-1)*3+$AP452+5,$AQ452+7))="",0,INDIRECT(ADDRESS(($AO452-1)*3+$AP452+5,$AQ452+7))),IF(INDIRECT(ADDRESS(($AO452-1)*3+$AP452+5,$AQ452+7))="",0,IF(COUNTIF(INDIRECT(ADDRESS(($AO452-1)*36+($AP452-1)*12+6,COLUMN())):INDIRECT(ADDRESS(($AO452-1)*36+($AP452-1)*12+$AQ452+4,COLUMN())),INDIRECT(ADDRESS(($AO452-1)*3+$AP452+5,$AQ452+7)))&gt;=1,0,INDIRECT(ADDRESS(($AO452-1)*3+$AP452+5,$AQ452+7)))))</f>
        <v>0</v>
      </c>
      <c r="AS452" s="304">
        <f ca="1">COUNTIF(INDIRECT("H"&amp;(ROW()+12*(($AO452-1)*3+$AP452)-ROW())/12+5):INDIRECT("S"&amp;(ROW()+12*(($AO452-1)*3+$AP452)-ROW())/12+5),AR452)</f>
        <v>0</v>
      </c>
      <c r="AT452" s="306"/>
      <c r="AV452" s="304">
        <f ca="1">IF(AND(AR452&gt;0,AS452&gt;0),COUNTIF(AV$6:AV451,"&gt;0")+1,0)</f>
        <v>0</v>
      </c>
    </row>
    <row r="453" spans="41:48" x14ac:dyDescent="0.15">
      <c r="AO453" s="304">
        <v>13</v>
      </c>
      <c r="AP453" s="304">
        <v>2</v>
      </c>
      <c r="AQ453" s="304">
        <v>4</v>
      </c>
      <c r="AR453" s="306">
        <f ca="1">IF($AQ453=1,IF(INDIRECT(ADDRESS(($AO453-1)*3+$AP453+5,$AQ453+7))="",0,INDIRECT(ADDRESS(($AO453-1)*3+$AP453+5,$AQ453+7))),IF(INDIRECT(ADDRESS(($AO453-1)*3+$AP453+5,$AQ453+7))="",0,IF(COUNTIF(INDIRECT(ADDRESS(($AO453-1)*36+($AP453-1)*12+6,COLUMN())):INDIRECT(ADDRESS(($AO453-1)*36+($AP453-1)*12+$AQ453+4,COLUMN())),INDIRECT(ADDRESS(($AO453-1)*3+$AP453+5,$AQ453+7)))&gt;=1,0,INDIRECT(ADDRESS(($AO453-1)*3+$AP453+5,$AQ453+7)))))</f>
        <v>0</v>
      </c>
      <c r="AS453" s="304">
        <f ca="1">COUNTIF(INDIRECT("H"&amp;(ROW()+12*(($AO453-1)*3+$AP453)-ROW())/12+5):INDIRECT("S"&amp;(ROW()+12*(($AO453-1)*3+$AP453)-ROW())/12+5),AR453)</f>
        <v>0</v>
      </c>
      <c r="AT453" s="306"/>
      <c r="AV453" s="304">
        <f ca="1">IF(AND(AR453&gt;0,AS453&gt;0),COUNTIF(AV$6:AV452,"&gt;0")+1,0)</f>
        <v>0</v>
      </c>
    </row>
    <row r="454" spans="41:48" x14ac:dyDescent="0.15">
      <c r="AO454" s="304">
        <v>13</v>
      </c>
      <c r="AP454" s="304">
        <v>2</v>
      </c>
      <c r="AQ454" s="304">
        <v>5</v>
      </c>
      <c r="AR454" s="306">
        <f ca="1">IF($AQ454=1,IF(INDIRECT(ADDRESS(($AO454-1)*3+$AP454+5,$AQ454+7))="",0,INDIRECT(ADDRESS(($AO454-1)*3+$AP454+5,$AQ454+7))),IF(INDIRECT(ADDRESS(($AO454-1)*3+$AP454+5,$AQ454+7))="",0,IF(COUNTIF(INDIRECT(ADDRESS(($AO454-1)*36+($AP454-1)*12+6,COLUMN())):INDIRECT(ADDRESS(($AO454-1)*36+($AP454-1)*12+$AQ454+4,COLUMN())),INDIRECT(ADDRESS(($AO454-1)*3+$AP454+5,$AQ454+7)))&gt;=1,0,INDIRECT(ADDRESS(($AO454-1)*3+$AP454+5,$AQ454+7)))))</f>
        <v>0</v>
      </c>
      <c r="AS454" s="304">
        <f ca="1">COUNTIF(INDIRECT("H"&amp;(ROW()+12*(($AO454-1)*3+$AP454)-ROW())/12+5):INDIRECT("S"&amp;(ROW()+12*(($AO454-1)*3+$AP454)-ROW())/12+5),AR454)</f>
        <v>0</v>
      </c>
      <c r="AT454" s="306"/>
      <c r="AV454" s="304">
        <f ca="1">IF(AND(AR454&gt;0,AS454&gt;0),COUNTIF(AV$6:AV453,"&gt;0")+1,0)</f>
        <v>0</v>
      </c>
    </row>
    <row r="455" spans="41:48" x14ac:dyDescent="0.15">
      <c r="AO455" s="304">
        <v>13</v>
      </c>
      <c r="AP455" s="304">
        <v>2</v>
      </c>
      <c r="AQ455" s="304">
        <v>6</v>
      </c>
      <c r="AR455" s="306">
        <f ca="1">IF($AQ455=1,IF(INDIRECT(ADDRESS(($AO455-1)*3+$AP455+5,$AQ455+7))="",0,INDIRECT(ADDRESS(($AO455-1)*3+$AP455+5,$AQ455+7))),IF(INDIRECT(ADDRESS(($AO455-1)*3+$AP455+5,$AQ455+7))="",0,IF(COUNTIF(INDIRECT(ADDRESS(($AO455-1)*36+($AP455-1)*12+6,COLUMN())):INDIRECT(ADDRESS(($AO455-1)*36+($AP455-1)*12+$AQ455+4,COLUMN())),INDIRECT(ADDRESS(($AO455-1)*3+$AP455+5,$AQ455+7)))&gt;=1,0,INDIRECT(ADDRESS(($AO455-1)*3+$AP455+5,$AQ455+7)))))</f>
        <v>0</v>
      </c>
      <c r="AS455" s="304">
        <f ca="1">COUNTIF(INDIRECT("H"&amp;(ROW()+12*(($AO455-1)*3+$AP455)-ROW())/12+5):INDIRECT("S"&amp;(ROW()+12*(($AO455-1)*3+$AP455)-ROW())/12+5),AR455)</f>
        <v>0</v>
      </c>
      <c r="AT455" s="306"/>
      <c r="AV455" s="304">
        <f ca="1">IF(AND(AR455&gt;0,AS455&gt;0),COUNTIF(AV$6:AV454,"&gt;0")+1,0)</f>
        <v>0</v>
      </c>
    </row>
    <row r="456" spans="41:48" x14ac:dyDescent="0.15">
      <c r="AO456" s="304">
        <v>13</v>
      </c>
      <c r="AP456" s="304">
        <v>2</v>
      </c>
      <c r="AQ456" s="304">
        <v>7</v>
      </c>
      <c r="AR456" s="306">
        <f ca="1">IF($AQ456=1,IF(INDIRECT(ADDRESS(($AO456-1)*3+$AP456+5,$AQ456+7))="",0,INDIRECT(ADDRESS(($AO456-1)*3+$AP456+5,$AQ456+7))),IF(INDIRECT(ADDRESS(($AO456-1)*3+$AP456+5,$AQ456+7))="",0,IF(COUNTIF(INDIRECT(ADDRESS(($AO456-1)*36+($AP456-1)*12+6,COLUMN())):INDIRECT(ADDRESS(($AO456-1)*36+($AP456-1)*12+$AQ456+4,COLUMN())),INDIRECT(ADDRESS(($AO456-1)*3+$AP456+5,$AQ456+7)))&gt;=1,0,INDIRECT(ADDRESS(($AO456-1)*3+$AP456+5,$AQ456+7)))))</f>
        <v>0</v>
      </c>
      <c r="AS456" s="304">
        <f ca="1">COUNTIF(INDIRECT("H"&amp;(ROW()+12*(($AO456-1)*3+$AP456)-ROW())/12+5):INDIRECT("S"&amp;(ROW()+12*(($AO456-1)*3+$AP456)-ROW())/12+5),AR456)</f>
        <v>0</v>
      </c>
      <c r="AT456" s="306"/>
      <c r="AV456" s="304">
        <f ca="1">IF(AND(AR456&gt;0,AS456&gt;0),COUNTIF(AV$6:AV455,"&gt;0")+1,0)</f>
        <v>0</v>
      </c>
    </row>
    <row r="457" spans="41:48" x14ac:dyDescent="0.15">
      <c r="AO457" s="304">
        <v>13</v>
      </c>
      <c r="AP457" s="304">
        <v>2</v>
      </c>
      <c r="AQ457" s="304">
        <v>8</v>
      </c>
      <c r="AR457" s="306">
        <f ca="1">IF($AQ457=1,IF(INDIRECT(ADDRESS(($AO457-1)*3+$AP457+5,$AQ457+7))="",0,INDIRECT(ADDRESS(($AO457-1)*3+$AP457+5,$AQ457+7))),IF(INDIRECT(ADDRESS(($AO457-1)*3+$AP457+5,$AQ457+7))="",0,IF(COUNTIF(INDIRECT(ADDRESS(($AO457-1)*36+($AP457-1)*12+6,COLUMN())):INDIRECT(ADDRESS(($AO457-1)*36+($AP457-1)*12+$AQ457+4,COLUMN())),INDIRECT(ADDRESS(($AO457-1)*3+$AP457+5,$AQ457+7)))&gt;=1,0,INDIRECT(ADDRESS(($AO457-1)*3+$AP457+5,$AQ457+7)))))</f>
        <v>0</v>
      </c>
      <c r="AS457" s="304">
        <f ca="1">COUNTIF(INDIRECT("H"&amp;(ROW()+12*(($AO457-1)*3+$AP457)-ROW())/12+5):INDIRECT("S"&amp;(ROW()+12*(($AO457-1)*3+$AP457)-ROW())/12+5),AR457)</f>
        <v>0</v>
      </c>
      <c r="AT457" s="306"/>
      <c r="AV457" s="304">
        <f ca="1">IF(AND(AR457&gt;0,AS457&gt;0),COUNTIF(AV$6:AV456,"&gt;0")+1,0)</f>
        <v>0</v>
      </c>
    </row>
    <row r="458" spans="41:48" x14ac:dyDescent="0.15">
      <c r="AO458" s="304">
        <v>13</v>
      </c>
      <c r="AP458" s="304">
        <v>2</v>
      </c>
      <c r="AQ458" s="304">
        <v>9</v>
      </c>
      <c r="AR458" s="306">
        <f ca="1">IF($AQ458=1,IF(INDIRECT(ADDRESS(($AO458-1)*3+$AP458+5,$AQ458+7))="",0,INDIRECT(ADDRESS(($AO458-1)*3+$AP458+5,$AQ458+7))),IF(INDIRECT(ADDRESS(($AO458-1)*3+$AP458+5,$AQ458+7))="",0,IF(COUNTIF(INDIRECT(ADDRESS(($AO458-1)*36+($AP458-1)*12+6,COLUMN())):INDIRECT(ADDRESS(($AO458-1)*36+($AP458-1)*12+$AQ458+4,COLUMN())),INDIRECT(ADDRESS(($AO458-1)*3+$AP458+5,$AQ458+7)))&gt;=1,0,INDIRECT(ADDRESS(($AO458-1)*3+$AP458+5,$AQ458+7)))))</f>
        <v>0</v>
      </c>
      <c r="AS458" s="304">
        <f ca="1">COUNTIF(INDIRECT("H"&amp;(ROW()+12*(($AO458-1)*3+$AP458)-ROW())/12+5):INDIRECT("S"&amp;(ROW()+12*(($AO458-1)*3+$AP458)-ROW())/12+5),AR458)</f>
        <v>0</v>
      </c>
      <c r="AT458" s="306"/>
      <c r="AV458" s="304">
        <f ca="1">IF(AND(AR458&gt;0,AS458&gt;0),COUNTIF(AV$6:AV457,"&gt;0")+1,0)</f>
        <v>0</v>
      </c>
    </row>
    <row r="459" spans="41:48" x14ac:dyDescent="0.15">
      <c r="AO459" s="304">
        <v>13</v>
      </c>
      <c r="AP459" s="304">
        <v>2</v>
      </c>
      <c r="AQ459" s="304">
        <v>10</v>
      </c>
      <c r="AR459" s="306">
        <f ca="1">IF($AQ459=1,IF(INDIRECT(ADDRESS(($AO459-1)*3+$AP459+5,$AQ459+7))="",0,INDIRECT(ADDRESS(($AO459-1)*3+$AP459+5,$AQ459+7))),IF(INDIRECT(ADDRESS(($AO459-1)*3+$AP459+5,$AQ459+7))="",0,IF(COUNTIF(INDIRECT(ADDRESS(($AO459-1)*36+($AP459-1)*12+6,COLUMN())):INDIRECT(ADDRESS(($AO459-1)*36+($AP459-1)*12+$AQ459+4,COLUMN())),INDIRECT(ADDRESS(($AO459-1)*3+$AP459+5,$AQ459+7)))&gt;=1,0,INDIRECT(ADDRESS(($AO459-1)*3+$AP459+5,$AQ459+7)))))</f>
        <v>0</v>
      </c>
      <c r="AS459" s="304">
        <f ca="1">COUNTIF(INDIRECT("H"&amp;(ROW()+12*(($AO459-1)*3+$AP459)-ROW())/12+5):INDIRECT("S"&amp;(ROW()+12*(($AO459-1)*3+$AP459)-ROW())/12+5),AR459)</f>
        <v>0</v>
      </c>
      <c r="AT459" s="306"/>
      <c r="AV459" s="304">
        <f ca="1">IF(AND(AR459&gt;0,AS459&gt;0),COUNTIF(AV$6:AV458,"&gt;0")+1,0)</f>
        <v>0</v>
      </c>
    </row>
    <row r="460" spans="41:48" x14ac:dyDescent="0.15">
      <c r="AO460" s="304">
        <v>13</v>
      </c>
      <c r="AP460" s="304">
        <v>2</v>
      </c>
      <c r="AQ460" s="304">
        <v>11</v>
      </c>
      <c r="AR460" s="306">
        <f ca="1">IF($AQ460=1,IF(INDIRECT(ADDRESS(($AO460-1)*3+$AP460+5,$AQ460+7))="",0,INDIRECT(ADDRESS(($AO460-1)*3+$AP460+5,$AQ460+7))),IF(INDIRECT(ADDRESS(($AO460-1)*3+$AP460+5,$AQ460+7))="",0,IF(COUNTIF(INDIRECT(ADDRESS(($AO460-1)*36+($AP460-1)*12+6,COLUMN())):INDIRECT(ADDRESS(($AO460-1)*36+($AP460-1)*12+$AQ460+4,COLUMN())),INDIRECT(ADDRESS(($AO460-1)*3+$AP460+5,$AQ460+7)))&gt;=1,0,INDIRECT(ADDRESS(($AO460-1)*3+$AP460+5,$AQ460+7)))))</f>
        <v>0</v>
      </c>
      <c r="AS460" s="304">
        <f ca="1">COUNTIF(INDIRECT("H"&amp;(ROW()+12*(($AO460-1)*3+$AP460)-ROW())/12+5):INDIRECT("S"&amp;(ROW()+12*(($AO460-1)*3+$AP460)-ROW())/12+5),AR460)</f>
        <v>0</v>
      </c>
      <c r="AT460" s="306"/>
      <c r="AV460" s="304">
        <f ca="1">IF(AND(AR460&gt;0,AS460&gt;0),COUNTIF(AV$6:AV459,"&gt;0")+1,0)</f>
        <v>0</v>
      </c>
    </row>
    <row r="461" spans="41:48" x14ac:dyDescent="0.15">
      <c r="AO461" s="304">
        <v>13</v>
      </c>
      <c r="AP461" s="304">
        <v>2</v>
      </c>
      <c r="AQ461" s="304">
        <v>12</v>
      </c>
      <c r="AR461" s="306">
        <f ca="1">IF($AQ461=1,IF(INDIRECT(ADDRESS(($AO461-1)*3+$AP461+5,$AQ461+7))="",0,INDIRECT(ADDRESS(($AO461-1)*3+$AP461+5,$AQ461+7))),IF(INDIRECT(ADDRESS(($AO461-1)*3+$AP461+5,$AQ461+7))="",0,IF(COUNTIF(INDIRECT(ADDRESS(($AO461-1)*36+($AP461-1)*12+6,COLUMN())):INDIRECT(ADDRESS(($AO461-1)*36+($AP461-1)*12+$AQ461+4,COLUMN())),INDIRECT(ADDRESS(($AO461-1)*3+$AP461+5,$AQ461+7)))&gt;=1,0,INDIRECT(ADDRESS(($AO461-1)*3+$AP461+5,$AQ461+7)))))</f>
        <v>0</v>
      </c>
      <c r="AS461" s="304">
        <f ca="1">COUNTIF(INDIRECT("H"&amp;(ROW()+12*(($AO461-1)*3+$AP461)-ROW())/12+5):INDIRECT("S"&amp;(ROW()+12*(($AO461-1)*3+$AP461)-ROW())/12+5),AR461)</f>
        <v>0</v>
      </c>
      <c r="AT461" s="306"/>
      <c r="AV461" s="304">
        <f ca="1">IF(AND(AR461&gt;0,AS461&gt;0),COUNTIF(AV$6:AV460,"&gt;0")+1,0)</f>
        <v>0</v>
      </c>
    </row>
    <row r="462" spans="41:48" x14ac:dyDescent="0.15">
      <c r="AO462" s="304">
        <v>13</v>
      </c>
      <c r="AP462" s="304">
        <v>3</v>
      </c>
      <c r="AQ462" s="304">
        <v>1</v>
      </c>
      <c r="AR462" s="306">
        <f ca="1">IF($AQ462=1,IF(INDIRECT(ADDRESS(($AO462-1)*3+$AP462+5,$AQ462+7))="",0,INDIRECT(ADDRESS(($AO462-1)*3+$AP462+5,$AQ462+7))),IF(INDIRECT(ADDRESS(($AO462-1)*3+$AP462+5,$AQ462+7))="",0,IF(COUNTIF(INDIRECT(ADDRESS(($AO462-1)*36+($AP462-1)*12+6,COLUMN())):INDIRECT(ADDRESS(($AO462-1)*36+($AP462-1)*12+$AQ462+4,COLUMN())),INDIRECT(ADDRESS(($AO462-1)*3+$AP462+5,$AQ462+7)))&gt;=1,0,INDIRECT(ADDRESS(($AO462-1)*3+$AP462+5,$AQ462+7)))))</f>
        <v>0</v>
      </c>
      <c r="AS462" s="304">
        <f ca="1">COUNTIF(INDIRECT("H"&amp;(ROW()+12*(($AO462-1)*3+$AP462)-ROW())/12+5):INDIRECT("S"&amp;(ROW()+12*(($AO462-1)*3+$AP462)-ROW())/12+5),AR462)</f>
        <v>0</v>
      </c>
      <c r="AT462" s="306"/>
      <c r="AV462" s="304">
        <f ca="1">IF(AND(AR462&gt;0,AS462&gt;0),COUNTIF(AV$6:AV461,"&gt;0")+1,0)</f>
        <v>0</v>
      </c>
    </row>
    <row r="463" spans="41:48" x14ac:dyDescent="0.15">
      <c r="AO463" s="304">
        <v>13</v>
      </c>
      <c r="AP463" s="304">
        <v>3</v>
      </c>
      <c r="AQ463" s="304">
        <v>2</v>
      </c>
      <c r="AR463" s="306">
        <f ca="1">IF($AQ463=1,IF(INDIRECT(ADDRESS(($AO463-1)*3+$AP463+5,$AQ463+7))="",0,INDIRECT(ADDRESS(($AO463-1)*3+$AP463+5,$AQ463+7))),IF(INDIRECT(ADDRESS(($AO463-1)*3+$AP463+5,$AQ463+7))="",0,IF(COUNTIF(INDIRECT(ADDRESS(($AO463-1)*36+($AP463-1)*12+6,COLUMN())):INDIRECT(ADDRESS(($AO463-1)*36+($AP463-1)*12+$AQ463+4,COLUMN())),INDIRECT(ADDRESS(($AO463-1)*3+$AP463+5,$AQ463+7)))&gt;=1,0,INDIRECT(ADDRESS(($AO463-1)*3+$AP463+5,$AQ463+7)))))</f>
        <v>0</v>
      </c>
      <c r="AS463" s="304">
        <f ca="1">COUNTIF(INDIRECT("H"&amp;(ROW()+12*(($AO463-1)*3+$AP463)-ROW())/12+5):INDIRECT("S"&amp;(ROW()+12*(($AO463-1)*3+$AP463)-ROW())/12+5),AR463)</f>
        <v>0</v>
      </c>
      <c r="AT463" s="306"/>
      <c r="AV463" s="304">
        <f ca="1">IF(AND(AR463&gt;0,AS463&gt;0),COUNTIF(AV$6:AV462,"&gt;0")+1,0)</f>
        <v>0</v>
      </c>
    </row>
    <row r="464" spans="41:48" x14ac:dyDescent="0.15">
      <c r="AO464" s="304">
        <v>13</v>
      </c>
      <c r="AP464" s="304">
        <v>3</v>
      </c>
      <c r="AQ464" s="304">
        <v>3</v>
      </c>
      <c r="AR464" s="306">
        <f ca="1">IF($AQ464=1,IF(INDIRECT(ADDRESS(($AO464-1)*3+$AP464+5,$AQ464+7))="",0,INDIRECT(ADDRESS(($AO464-1)*3+$AP464+5,$AQ464+7))),IF(INDIRECT(ADDRESS(($AO464-1)*3+$AP464+5,$AQ464+7))="",0,IF(COUNTIF(INDIRECT(ADDRESS(($AO464-1)*36+($AP464-1)*12+6,COLUMN())):INDIRECT(ADDRESS(($AO464-1)*36+($AP464-1)*12+$AQ464+4,COLUMN())),INDIRECT(ADDRESS(($AO464-1)*3+$AP464+5,$AQ464+7)))&gt;=1,0,INDIRECT(ADDRESS(($AO464-1)*3+$AP464+5,$AQ464+7)))))</f>
        <v>0</v>
      </c>
      <c r="AS464" s="304">
        <f ca="1">COUNTIF(INDIRECT("H"&amp;(ROW()+12*(($AO464-1)*3+$AP464)-ROW())/12+5):INDIRECT("S"&amp;(ROW()+12*(($AO464-1)*3+$AP464)-ROW())/12+5),AR464)</f>
        <v>0</v>
      </c>
      <c r="AT464" s="306"/>
      <c r="AV464" s="304">
        <f ca="1">IF(AND(AR464&gt;0,AS464&gt;0),COUNTIF(AV$6:AV463,"&gt;0")+1,0)</f>
        <v>0</v>
      </c>
    </row>
    <row r="465" spans="41:48" x14ac:dyDescent="0.15">
      <c r="AO465" s="304">
        <v>13</v>
      </c>
      <c r="AP465" s="304">
        <v>3</v>
      </c>
      <c r="AQ465" s="304">
        <v>4</v>
      </c>
      <c r="AR465" s="306">
        <f ca="1">IF($AQ465=1,IF(INDIRECT(ADDRESS(($AO465-1)*3+$AP465+5,$AQ465+7))="",0,INDIRECT(ADDRESS(($AO465-1)*3+$AP465+5,$AQ465+7))),IF(INDIRECT(ADDRESS(($AO465-1)*3+$AP465+5,$AQ465+7))="",0,IF(COUNTIF(INDIRECT(ADDRESS(($AO465-1)*36+($AP465-1)*12+6,COLUMN())):INDIRECT(ADDRESS(($AO465-1)*36+($AP465-1)*12+$AQ465+4,COLUMN())),INDIRECT(ADDRESS(($AO465-1)*3+$AP465+5,$AQ465+7)))&gt;=1,0,INDIRECT(ADDRESS(($AO465-1)*3+$AP465+5,$AQ465+7)))))</f>
        <v>0</v>
      </c>
      <c r="AS465" s="304">
        <f ca="1">COUNTIF(INDIRECT("H"&amp;(ROW()+12*(($AO465-1)*3+$AP465)-ROW())/12+5):INDIRECT("S"&amp;(ROW()+12*(($AO465-1)*3+$AP465)-ROW())/12+5),AR465)</f>
        <v>0</v>
      </c>
      <c r="AT465" s="306"/>
      <c r="AV465" s="304">
        <f ca="1">IF(AND(AR465&gt;0,AS465&gt;0),COUNTIF(AV$6:AV464,"&gt;0")+1,0)</f>
        <v>0</v>
      </c>
    </row>
    <row r="466" spans="41:48" x14ac:dyDescent="0.15">
      <c r="AO466" s="304">
        <v>13</v>
      </c>
      <c r="AP466" s="304">
        <v>3</v>
      </c>
      <c r="AQ466" s="304">
        <v>5</v>
      </c>
      <c r="AR466" s="306">
        <f ca="1">IF($AQ466=1,IF(INDIRECT(ADDRESS(($AO466-1)*3+$AP466+5,$AQ466+7))="",0,INDIRECT(ADDRESS(($AO466-1)*3+$AP466+5,$AQ466+7))),IF(INDIRECT(ADDRESS(($AO466-1)*3+$AP466+5,$AQ466+7))="",0,IF(COUNTIF(INDIRECT(ADDRESS(($AO466-1)*36+($AP466-1)*12+6,COLUMN())):INDIRECT(ADDRESS(($AO466-1)*36+($AP466-1)*12+$AQ466+4,COLUMN())),INDIRECT(ADDRESS(($AO466-1)*3+$AP466+5,$AQ466+7)))&gt;=1,0,INDIRECT(ADDRESS(($AO466-1)*3+$AP466+5,$AQ466+7)))))</f>
        <v>0</v>
      </c>
      <c r="AS466" s="304">
        <f ca="1">COUNTIF(INDIRECT("H"&amp;(ROW()+12*(($AO466-1)*3+$AP466)-ROW())/12+5):INDIRECT("S"&amp;(ROW()+12*(($AO466-1)*3+$AP466)-ROW())/12+5),AR466)</f>
        <v>0</v>
      </c>
      <c r="AT466" s="306"/>
      <c r="AV466" s="304">
        <f ca="1">IF(AND(AR466&gt;0,AS466&gt;0),COUNTIF(AV$6:AV465,"&gt;0")+1,0)</f>
        <v>0</v>
      </c>
    </row>
    <row r="467" spans="41:48" x14ac:dyDescent="0.15">
      <c r="AO467" s="304">
        <v>13</v>
      </c>
      <c r="AP467" s="304">
        <v>3</v>
      </c>
      <c r="AQ467" s="304">
        <v>6</v>
      </c>
      <c r="AR467" s="306">
        <f ca="1">IF($AQ467=1,IF(INDIRECT(ADDRESS(($AO467-1)*3+$AP467+5,$AQ467+7))="",0,INDIRECT(ADDRESS(($AO467-1)*3+$AP467+5,$AQ467+7))),IF(INDIRECT(ADDRESS(($AO467-1)*3+$AP467+5,$AQ467+7))="",0,IF(COUNTIF(INDIRECT(ADDRESS(($AO467-1)*36+($AP467-1)*12+6,COLUMN())):INDIRECT(ADDRESS(($AO467-1)*36+($AP467-1)*12+$AQ467+4,COLUMN())),INDIRECT(ADDRESS(($AO467-1)*3+$AP467+5,$AQ467+7)))&gt;=1,0,INDIRECT(ADDRESS(($AO467-1)*3+$AP467+5,$AQ467+7)))))</f>
        <v>0</v>
      </c>
      <c r="AS467" s="304">
        <f ca="1">COUNTIF(INDIRECT("H"&amp;(ROW()+12*(($AO467-1)*3+$AP467)-ROW())/12+5):INDIRECT("S"&amp;(ROW()+12*(($AO467-1)*3+$AP467)-ROW())/12+5),AR467)</f>
        <v>0</v>
      </c>
      <c r="AT467" s="306"/>
      <c r="AV467" s="304">
        <f ca="1">IF(AND(AR467&gt;0,AS467&gt;0),COUNTIF(AV$6:AV466,"&gt;0")+1,0)</f>
        <v>0</v>
      </c>
    </row>
    <row r="468" spans="41:48" x14ac:dyDescent="0.15">
      <c r="AO468" s="304">
        <v>13</v>
      </c>
      <c r="AP468" s="304">
        <v>3</v>
      </c>
      <c r="AQ468" s="304">
        <v>7</v>
      </c>
      <c r="AR468" s="306">
        <f ca="1">IF($AQ468=1,IF(INDIRECT(ADDRESS(($AO468-1)*3+$AP468+5,$AQ468+7))="",0,INDIRECT(ADDRESS(($AO468-1)*3+$AP468+5,$AQ468+7))),IF(INDIRECT(ADDRESS(($AO468-1)*3+$AP468+5,$AQ468+7))="",0,IF(COUNTIF(INDIRECT(ADDRESS(($AO468-1)*36+($AP468-1)*12+6,COLUMN())):INDIRECT(ADDRESS(($AO468-1)*36+($AP468-1)*12+$AQ468+4,COLUMN())),INDIRECT(ADDRESS(($AO468-1)*3+$AP468+5,$AQ468+7)))&gt;=1,0,INDIRECT(ADDRESS(($AO468-1)*3+$AP468+5,$AQ468+7)))))</f>
        <v>0</v>
      </c>
      <c r="AS468" s="304">
        <f ca="1">COUNTIF(INDIRECT("H"&amp;(ROW()+12*(($AO468-1)*3+$AP468)-ROW())/12+5):INDIRECT("S"&amp;(ROW()+12*(($AO468-1)*3+$AP468)-ROW())/12+5),AR468)</f>
        <v>0</v>
      </c>
      <c r="AT468" s="306"/>
      <c r="AV468" s="304">
        <f ca="1">IF(AND(AR468&gt;0,AS468&gt;0),COUNTIF(AV$6:AV467,"&gt;0")+1,0)</f>
        <v>0</v>
      </c>
    </row>
    <row r="469" spans="41:48" x14ac:dyDescent="0.15">
      <c r="AO469" s="304">
        <v>13</v>
      </c>
      <c r="AP469" s="304">
        <v>3</v>
      </c>
      <c r="AQ469" s="304">
        <v>8</v>
      </c>
      <c r="AR469" s="306">
        <f ca="1">IF($AQ469=1,IF(INDIRECT(ADDRESS(($AO469-1)*3+$AP469+5,$AQ469+7))="",0,INDIRECT(ADDRESS(($AO469-1)*3+$AP469+5,$AQ469+7))),IF(INDIRECT(ADDRESS(($AO469-1)*3+$AP469+5,$AQ469+7))="",0,IF(COUNTIF(INDIRECT(ADDRESS(($AO469-1)*36+($AP469-1)*12+6,COLUMN())):INDIRECT(ADDRESS(($AO469-1)*36+($AP469-1)*12+$AQ469+4,COLUMN())),INDIRECT(ADDRESS(($AO469-1)*3+$AP469+5,$AQ469+7)))&gt;=1,0,INDIRECT(ADDRESS(($AO469-1)*3+$AP469+5,$AQ469+7)))))</f>
        <v>0</v>
      </c>
      <c r="AS469" s="304">
        <f ca="1">COUNTIF(INDIRECT("H"&amp;(ROW()+12*(($AO469-1)*3+$AP469)-ROW())/12+5):INDIRECT("S"&amp;(ROW()+12*(($AO469-1)*3+$AP469)-ROW())/12+5),AR469)</f>
        <v>0</v>
      </c>
      <c r="AT469" s="306"/>
      <c r="AV469" s="304">
        <f ca="1">IF(AND(AR469&gt;0,AS469&gt;0),COUNTIF(AV$6:AV468,"&gt;0")+1,0)</f>
        <v>0</v>
      </c>
    </row>
    <row r="470" spans="41:48" x14ac:dyDescent="0.15">
      <c r="AO470" s="304">
        <v>13</v>
      </c>
      <c r="AP470" s="304">
        <v>3</v>
      </c>
      <c r="AQ470" s="304">
        <v>9</v>
      </c>
      <c r="AR470" s="306">
        <f ca="1">IF($AQ470=1,IF(INDIRECT(ADDRESS(($AO470-1)*3+$AP470+5,$AQ470+7))="",0,INDIRECT(ADDRESS(($AO470-1)*3+$AP470+5,$AQ470+7))),IF(INDIRECT(ADDRESS(($AO470-1)*3+$AP470+5,$AQ470+7))="",0,IF(COUNTIF(INDIRECT(ADDRESS(($AO470-1)*36+($AP470-1)*12+6,COLUMN())):INDIRECT(ADDRESS(($AO470-1)*36+($AP470-1)*12+$AQ470+4,COLUMN())),INDIRECT(ADDRESS(($AO470-1)*3+$AP470+5,$AQ470+7)))&gt;=1,0,INDIRECT(ADDRESS(($AO470-1)*3+$AP470+5,$AQ470+7)))))</f>
        <v>0</v>
      </c>
      <c r="AS470" s="304">
        <f ca="1">COUNTIF(INDIRECT("H"&amp;(ROW()+12*(($AO470-1)*3+$AP470)-ROW())/12+5):INDIRECT("S"&amp;(ROW()+12*(($AO470-1)*3+$AP470)-ROW())/12+5),AR470)</f>
        <v>0</v>
      </c>
      <c r="AT470" s="306"/>
      <c r="AV470" s="304">
        <f ca="1">IF(AND(AR470&gt;0,AS470&gt;0),COUNTIF(AV$6:AV469,"&gt;0")+1,0)</f>
        <v>0</v>
      </c>
    </row>
    <row r="471" spans="41:48" x14ac:dyDescent="0.15">
      <c r="AO471" s="304">
        <v>13</v>
      </c>
      <c r="AP471" s="304">
        <v>3</v>
      </c>
      <c r="AQ471" s="304">
        <v>10</v>
      </c>
      <c r="AR471" s="306">
        <f ca="1">IF($AQ471=1,IF(INDIRECT(ADDRESS(($AO471-1)*3+$AP471+5,$AQ471+7))="",0,INDIRECT(ADDRESS(($AO471-1)*3+$AP471+5,$AQ471+7))),IF(INDIRECT(ADDRESS(($AO471-1)*3+$AP471+5,$AQ471+7))="",0,IF(COUNTIF(INDIRECT(ADDRESS(($AO471-1)*36+($AP471-1)*12+6,COLUMN())):INDIRECT(ADDRESS(($AO471-1)*36+($AP471-1)*12+$AQ471+4,COLUMN())),INDIRECT(ADDRESS(($AO471-1)*3+$AP471+5,$AQ471+7)))&gt;=1,0,INDIRECT(ADDRESS(($AO471-1)*3+$AP471+5,$AQ471+7)))))</f>
        <v>0</v>
      </c>
      <c r="AS471" s="304">
        <f ca="1">COUNTIF(INDIRECT("H"&amp;(ROW()+12*(($AO471-1)*3+$AP471)-ROW())/12+5):INDIRECT("S"&amp;(ROW()+12*(($AO471-1)*3+$AP471)-ROW())/12+5),AR471)</f>
        <v>0</v>
      </c>
      <c r="AT471" s="306"/>
      <c r="AV471" s="304">
        <f ca="1">IF(AND(AR471&gt;0,AS471&gt;0),COUNTIF(AV$6:AV470,"&gt;0")+1,0)</f>
        <v>0</v>
      </c>
    </row>
    <row r="472" spans="41:48" x14ac:dyDescent="0.15">
      <c r="AO472" s="304">
        <v>13</v>
      </c>
      <c r="AP472" s="304">
        <v>3</v>
      </c>
      <c r="AQ472" s="304">
        <v>11</v>
      </c>
      <c r="AR472" s="306">
        <f ca="1">IF($AQ472=1,IF(INDIRECT(ADDRESS(($AO472-1)*3+$AP472+5,$AQ472+7))="",0,INDIRECT(ADDRESS(($AO472-1)*3+$AP472+5,$AQ472+7))),IF(INDIRECT(ADDRESS(($AO472-1)*3+$AP472+5,$AQ472+7))="",0,IF(COUNTIF(INDIRECT(ADDRESS(($AO472-1)*36+($AP472-1)*12+6,COLUMN())):INDIRECT(ADDRESS(($AO472-1)*36+($AP472-1)*12+$AQ472+4,COLUMN())),INDIRECT(ADDRESS(($AO472-1)*3+$AP472+5,$AQ472+7)))&gt;=1,0,INDIRECT(ADDRESS(($AO472-1)*3+$AP472+5,$AQ472+7)))))</f>
        <v>0</v>
      </c>
      <c r="AS472" s="304">
        <f ca="1">COUNTIF(INDIRECT("H"&amp;(ROW()+12*(($AO472-1)*3+$AP472)-ROW())/12+5):INDIRECT("S"&amp;(ROW()+12*(($AO472-1)*3+$AP472)-ROW())/12+5),AR472)</f>
        <v>0</v>
      </c>
      <c r="AT472" s="306"/>
      <c r="AV472" s="304">
        <f ca="1">IF(AND(AR472&gt;0,AS472&gt;0),COUNTIF(AV$6:AV471,"&gt;0")+1,0)</f>
        <v>0</v>
      </c>
    </row>
    <row r="473" spans="41:48" x14ac:dyDescent="0.15">
      <c r="AO473" s="304">
        <v>13</v>
      </c>
      <c r="AP473" s="304">
        <v>3</v>
      </c>
      <c r="AQ473" s="304">
        <v>12</v>
      </c>
      <c r="AR473" s="306">
        <f ca="1">IF($AQ473=1,IF(INDIRECT(ADDRESS(($AO473-1)*3+$AP473+5,$AQ473+7))="",0,INDIRECT(ADDRESS(($AO473-1)*3+$AP473+5,$AQ473+7))),IF(INDIRECT(ADDRESS(($AO473-1)*3+$AP473+5,$AQ473+7))="",0,IF(COUNTIF(INDIRECT(ADDRESS(($AO473-1)*36+($AP473-1)*12+6,COLUMN())):INDIRECT(ADDRESS(($AO473-1)*36+($AP473-1)*12+$AQ473+4,COLUMN())),INDIRECT(ADDRESS(($AO473-1)*3+$AP473+5,$AQ473+7)))&gt;=1,0,INDIRECT(ADDRESS(($AO473-1)*3+$AP473+5,$AQ473+7)))))</f>
        <v>0</v>
      </c>
      <c r="AS473" s="304">
        <f ca="1">COUNTIF(INDIRECT("H"&amp;(ROW()+12*(($AO473-1)*3+$AP473)-ROW())/12+5):INDIRECT("S"&amp;(ROW()+12*(($AO473-1)*3+$AP473)-ROW())/12+5),AR473)</f>
        <v>0</v>
      </c>
      <c r="AT473" s="306"/>
      <c r="AV473" s="304">
        <f ca="1">IF(AND(AR473&gt;0,AS473&gt;0),COUNTIF(AV$6:AV472,"&gt;0")+1,0)</f>
        <v>0</v>
      </c>
    </row>
    <row r="474" spans="41:48" x14ac:dyDescent="0.15">
      <c r="AO474" s="304">
        <v>14</v>
      </c>
      <c r="AP474" s="304">
        <v>1</v>
      </c>
      <c r="AQ474" s="304">
        <v>1</v>
      </c>
      <c r="AR474" s="306">
        <f ca="1">IF($AQ474=1,IF(INDIRECT(ADDRESS(($AO474-1)*3+$AP474+5,$AQ474+7))="",0,INDIRECT(ADDRESS(($AO474-1)*3+$AP474+5,$AQ474+7))),IF(INDIRECT(ADDRESS(($AO474-1)*3+$AP474+5,$AQ474+7))="",0,IF(COUNTIF(INDIRECT(ADDRESS(($AO474-1)*36+($AP474-1)*12+6,COLUMN())):INDIRECT(ADDRESS(($AO474-1)*36+($AP474-1)*12+$AQ474+4,COLUMN())),INDIRECT(ADDRESS(($AO474-1)*3+$AP474+5,$AQ474+7)))&gt;=1,0,INDIRECT(ADDRESS(($AO474-1)*3+$AP474+5,$AQ474+7)))))</f>
        <v>0</v>
      </c>
      <c r="AS474" s="304">
        <f ca="1">COUNTIF(INDIRECT("H"&amp;(ROW()+12*(($AO474-1)*3+$AP474)-ROW())/12+5):INDIRECT("S"&amp;(ROW()+12*(($AO474-1)*3+$AP474)-ROW())/12+5),AR474)</f>
        <v>0</v>
      </c>
      <c r="AT474" s="306"/>
      <c r="AV474" s="304">
        <f ca="1">IF(AND(AR474&gt;0,AS474&gt;0),COUNTIF(AV$6:AV473,"&gt;0")+1,0)</f>
        <v>0</v>
      </c>
    </row>
    <row r="475" spans="41:48" x14ac:dyDescent="0.15">
      <c r="AO475" s="304">
        <v>14</v>
      </c>
      <c r="AP475" s="304">
        <v>1</v>
      </c>
      <c r="AQ475" s="304">
        <v>2</v>
      </c>
      <c r="AR475" s="306">
        <f ca="1">IF($AQ475=1,IF(INDIRECT(ADDRESS(($AO475-1)*3+$AP475+5,$AQ475+7))="",0,INDIRECT(ADDRESS(($AO475-1)*3+$AP475+5,$AQ475+7))),IF(INDIRECT(ADDRESS(($AO475-1)*3+$AP475+5,$AQ475+7))="",0,IF(COUNTIF(INDIRECT(ADDRESS(($AO475-1)*36+($AP475-1)*12+6,COLUMN())):INDIRECT(ADDRESS(($AO475-1)*36+($AP475-1)*12+$AQ475+4,COLUMN())),INDIRECT(ADDRESS(($AO475-1)*3+$AP475+5,$AQ475+7)))&gt;=1,0,INDIRECT(ADDRESS(($AO475-1)*3+$AP475+5,$AQ475+7)))))</f>
        <v>0</v>
      </c>
      <c r="AS475" s="304">
        <f ca="1">COUNTIF(INDIRECT("H"&amp;(ROW()+12*(($AO475-1)*3+$AP475)-ROW())/12+5):INDIRECT("S"&amp;(ROW()+12*(($AO475-1)*3+$AP475)-ROW())/12+5),AR475)</f>
        <v>0</v>
      </c>
      <c r="AT475" s="306"/>
      <c r="AV475" s="304">
        <f ca="1">IF(AND(AR475&gt;0,AS475&gt;0),COUNTIF(AV$6:AV474,"&gt;0")+1,0)</f>
        <v>0</v>
      </c>
    </row>
    <row r="476" spans="41:48" x14ac:dyDescent="0.15">
      <c r="AO476" s="304">
        <v>14</v>
      </c>
      <c r="AP476" s="304">
        <v>1</v>
      </c>
      <c r="AQ476" s="304">
        <v>3</v>
      </c>
      <c r="AR476" s="306">
        <f ca="1">IF($AQ476=1,IF(INDIRECT(ADDRESS(($AO476-1)*3+$AP476+5,$AQ476+7))="",0,INDIRECT(ADDRESS(($AO476-1)*3+$AP476+5,$AQ476+7))),IF(INDIRECT(ADDRESS(($AO476-1)*3+$AP476+5,$AQ476+7))="",0,IF(COUNTIF(INDIRECT(ADDRESS(($AO476-1)*36+($AP476-1)*12+6,COLUMN())):INDIRECT(ADDRESS(($AO476-1)*36+($AP476-1)*12+$AQ476+4,COLUMN())),INDIRECT(ADDRESS(($AO476-1)*3+$AP476+5,$AQ476+7)))&gt;=1,0,INDIRECT(ADDRESS(($AO476-1)*3+$AP476+5,$AQ476+7)))))</f>
        <v>0</v>
      </c>
      <c r="AS476" s="304">
        <f ca="1">COUNTIF(INDIRECT("H"&amp;(ROW()+12*(($AO476-1)*3+$AP476)-ROW())/12+5):INDIRECT("S"&amp;(ROW()+12*(($AO476-1)*3+$AP476)-ROW())/12+5),AR476)</f>
        <v>0</v>
      </c>
      <c r="AT476" s="306"/>
      <c r="AV476" s="304">
        <f ca="1">IF(AND(AR476&gt;0,AS476&gt;0),COUNTIF(AV$6:AV475,"&gt;0")+1,0)</f>
        <v>0</v>
      </c>
    </row>
    <row r="477" spans="41:48" x14ac:dyDescent="0.15">
      <c r="AO477" s="304">
        <v>14</v>
      </c>
      <c r="AP477" s="304">
        <v>1</v>
      </c>
      <c r="AQ477" s="304">
        <v>4</v>
      </c>
      <c r="AR477" s="306">
        <f ca="1">IF($AQ477=1,IF(INDIRECT(ADDRESS(($AO477-1)*3+$AP477+5,$AQ477+7))="",0,INDIRECT(ADDRESS(($AO477-1)*3+$AP477+5,$AQ477+7))),IF(INDIRECT(ADDRESS(($AO477-1)*3+$AP477+5,$AQ477+7))="",0,IF(COUNTIF(INDIRECT(ADDRESS(($AO477-1)*36+($AP477-1)*12+6,COLUMN())):INDIRECT(ADDRESS(($AO477-1)*36+($AP477-1)*12+$AQ477+4,COLUMN())),INDIRECT(ADDRESS(($AO477-1)*3+$AP477+5,$AQ477+7)))&gt;=1,0,INDIRECT(ADDRESS(($AO477-1)*3+$AP477+5,$AQ477+7)))))</f>
        <v>0</v>
      </c>
      <c r="AS477" s="304">
        <f ca="1">COUNTIF(INDIRECT("H"&amp;(ROW()+12*(($AO477-1)*3+$AP477)-ROW())/12+5):INDIRECT("S"&amp;(ROW()+12*(($AO477-1)*3+$AP477)-ROW())/12+5),AR477)</f>
        <v>0</v>
      </c>
      <c r="AT477" s="306"/>
      <c r="AV477" s="304">
        <f ca="1">IF(AND(AR477&gt;0,AS477&gt;0),COUNTIF(AV$6:AV476,"&gt;0")+1,0)</f>
        <v>0</v>
      </c>
    </row>
    <row r="478" spans="41:48" x14ac:dyDescent="0.15">
      <c r="AO478" s="304">
        <v>14</v>
      </c>
      <c r="AP478" s="304">
        <v>1</v>
      </c>
      <c r="AQ478" s="304">
        <v>5</v>
      </c>
      <c r="AR478" s="306">
        <f ca="1">IF($AQ478=1,IF(INDIRECT(ADDRESS(($AO478-1)*3+$AP478+5,$AQ478+7))="",0,INDIRECT(ADDRESS(($AO478-1)*3+$AP478+5,$AQ478+7))),IF(INDIRECT(ADDRESS(($AO478-1)*3+$AP478+5,$AQ478+7))="",0,IF(COUNTIF(INDIRECT(ADDRESS(($AO478-1)*36+($AP478-1)*12+6,COLUMN())):INDIRECT(ADDRESS(($AO478-1)*36+($AP478-1)*12+$AQ478+4,COLUMN())),INDIRECT(ADDRESS(($AO478-1)*3+$AP478+5,$AQ478+7)))&gt;=1,0,INDIRECT(ADDRESS(($AO478-1)*3+$AP478+5,$AQ478+7)))))</f>
        <v>0</v>
      </c>
      <c r="AS478" s="304">
        <f ca="1">COUNTIF(INDIRECT("H"&amp;(ROW()+12*(($AO478-1)*3+$AP478)-ROW())/12+5):INDIRECT("S"&amp;(ROW()+12*(($AO478-1)*3+$AP478)-ROW())/12+5),AR478)</f>
        <v>0</v>
      </c>
      <c r="AT478" s="306"/>
      <c r="AV478" s="304">
        <f ca="1">IF(AND(AR478&gt;0,AS478&gt;0),COUNTIF(AV$6:AV477,"&gt;0")+1,0)</f>
        <v>0</v>
      </c>
    </row>
    <row r="479" spans="41:48" x14ac:dyDescent="0.15">
      <c r="AO479" s="304">
        <v>14</v>
      </c>
      <c r="AP479" s="304">
        <v>1</v>
      </c>
      <c r="AQ479" s="304">
        <v>6</v>
      </c>
      <c r="AR479" s="306">
        <f ca="1">IF($AQ479=1,IF(INDIRECT(ADDRESS(($AO479-1)*3+$AP479+5,$AQ479+7))="",0,INDIRECT(ADDRESS(($AO479-1)*3+$AP479+5,$AQ479+7))),IF(INDIRECT(ADDRESS(($AO479-1)*3+$AP479+5,$AQ479+7))="",0,IF(COUNTIF(INDIRECT(ADDRESS(($AO479-1)*36+($AP479-1)*12+6,COLUMN())):INDIRECT(ADDRESS(($AO479-1)*36+($AP479-1)*12+$AQ479+4,COLUMN())),INDIRECT(ADDRESS(($AO479-1)*3+$AP479+5,$AQ479+7)))&gt;=1,0,INDIRECT(ADDRESS(($AO479-1)*3+$AP479+5,$AQ479+7)))))</f>
        <v>0</v>
      </c>
      <c r="AS479" s="304">
        <f ca="1">COUNTIF(INDIRECT("H"&amp;(ROW()+12*(($AO479-1)*3+$AP479)-ROW())/12+5):INDIRECT("S"&amp;(ROW()+12*(($AO479-1)*3+$AP479)-ROW())/12+5),AR479)</f>
        <v>0</v>
      </c>
      <c r="AT479" s="306"/>
      <c r="AV479" s="304">
        <f ca="1">IF(AND(AR479&gt;0,AS479&gt;0),COUNTIF(AV$6:AV478,"&gt;0")+1,0)</f>
        <v>0</v>
      </c>
    </row>
    <row r="480" spans="41:48" x14ac:dyDescent="0.15">
      <c r="AO480" s="304">
        <v>14</v>
      </c>
      <c r="AP480" s="304">
        <v>1</v>
      </c>
      <c r="AQ480" s="304">
        <v>7</v>
      </c>
      <c r="AR480" s="306">
        <f ca="1">IF($AQ480=1,IF(INDIRECT(ADDRESS(($AO480-1)*3+$AP480+5,$AQ480+7))="",0,INDIRECT(ADDRESS(($AO480-1)*3+$AP480+5,$AQ480+7))),IF(INDIRECT(ADDRESS(($AO480-1)*3+$AP480+5,$AQ480+7))="",0,IF(COUNTIF(INDIRECT(ADDRESS(($AO480-1)*36+($AP480-1)*12+6,COLUMN())):INDIRECT(ADDRESS(($AO480-1)*36+($AP480-1)*12+$AQ480+4,COLUMN())),INDIRECT(ADDRESS(($AO480-1)*3+$AP480+5,$AQ480+7)))&gt;=1,0,INDIRECT(ADDRESS(($AO480-1)*3+$AP480+5,$AQ480+7)))))</f>
        <v>0</v>
      </c>
      <c r="AS480" s="304">
        <f ca="1">COUNTIF(INDIRECT("H"&amp;(ROW()+12*(($AO480-1)*3+$AP480)-ROW())/12+5):INDIRECT("S"&amp;(ROW()+12*(($AO480-1)*3+$AP480)-ROW())/12+5),AR480)</f>
        <v>0</v>
      </c>
      <c r="AT480" s="306"/>
      <c r="AV480" s="304">
        <f ca="1">IF(AND(AR480&gt;0,AS480&gt;0),COUNTIF(AV$6:AV479,"&gt;0")+1,0)</f>
        <v>0</v>
      </c>
    </row>
    <row r="481" spans="41:48" x14ac:dyDescent="0.15">
      <c r="AO481" s="304">
        <v>14</v>
      </c>
      <c r="AP481" s="304">
        <v>1</v>
      </c>
      <c r="AQ481" s="304">
        <v>8</v>
      </c>
      <c r="AR481" s="306">
        <f ca="1">IF($AQ481=1,IF(INDIRECT(ADDRESS(($AO481-1)*3+$AP481+5,$AQ481+7))="",0,INDIRECT(ADDRESS(($AO481-1)*3+$AP481+5,$AQ481+7))),IF(INDIRECT(ADDRESS(($AO481-1)*3+$AP481+5,$AQ481+7))="",0,IF(COUNTIF(INDIRECT(ADDRESS(($AO481-1)*36+($AP481-1)*12+6,COLUMN())):INDIRECT(ADDRESS(($AO481-1)*36+($AP481-1)*12+$AQ481+4,COLUMN())),INDIRECT(ADDRESS(($AO481-1)*3+$AP481+5,$AQ481+7)))&gt;=1,0,INDIRECT(ADDRESS(($AO481-1)*3+$AP481+5,$AQ481+7)))))</f>
        <v>0</v>
      </c>
      <c r="AS481" s="304">
        <f ca="1">COUNTIF(INDIRECT("H"&amp;(ROW()+12*(($AO481-1)*3+$AP481)-ROW())/12+5):INDIRECT("S"&amp;(ROW()+12*(($AO481-1)*3+$AP481)-ROW())/12+5),AR481)</f>
        <v>0</v>
      </c>
      <c r="AT481" s="306"/>
      <c r="AV481" s="304">
        <f ca="1">IF(AND(AR481&gt;0,AS481&gt;0),COUNTIF(AV$6:AV480,"&gt;0")+1,0)</f>
        <v>0</v>
      </c>
    </row>
    <row r="482" spans="41:48" x14ac:dyDescent="0.15">
      <c r="AO482" s="304">
        <v>14</v>
      </c>
      <c r="AP482" s="304">
        <v>1</v>
      </c>
      <c r="AQ482" s="304">
        <v>9</v>
      </c>
      <c r="AR482" s="306">
        <f ca="1">IF($AQ482=1,IF(INDIRECT(ADDRESS(($AO482-1)*3+$AP482+5,$AQ482+7))="",0,INDIRECT(ADDRESS(($AO482-1)*3+$AP482+5,$AQ482+7))),IF(INDIRECT(ADDRESS(($AO482-1)*3+$AP482+5,$AQ482+7))="",0,IF(COUNTIF(INDIRECT(ADDRESS(($AO482-1)*36+($AP482-1)*12+6,COLUMN())):INDIRECT(ADDRESS(($AO482-1)*36+($AP482-1)*12+$AQ482+4,COLUMN())),INDIRECT(ADDRESS(($AO482-1)*3+$AP482+5,$AQ482+7)))&gt;=1,0,INDIRECT(ADDRESS(($AO482-1)*3+$AP482+5,$AQ482+7)))))</f>
        <v>0</v>
      </c>
      <c r="AS482" s="304">
        <f ca="1">COUNTIF(INDIRECT("H"&amp;(ROW()+12*(($AO482-1)*3+$AP482)-ROW())/12+5):INDIRECT("S"&amp;(ROW()+12*(($AO482-1)*3+$AP482)-ROW())/12+5),AR482)</f>
        <v>0</v>
      </c>
      <c r="AT482" s="306"/>
      <c r="AV482" s="304">
        <f ca="1">IF(AND(AR482&gt;0,AS482&gt;0),COUNTIF(AV$6:AV481,"&gt;0")+1,0)</f>
        <v>0</v>
      </c>
    </row>
    <row r="483" spans="41:48" x14ac:dyDescent="0.15">
      <c r="AO483" s="304">
        <v>14</v>
      </c>
      <c r="AP483" s="304">
        <v>1</v>
      </c>
      <c r="AQ483" s="304">
        <v>10</v>
      </c>
      <c r="AR483" s="306">
        <f ca="1">IF($AQ483=1,IF(INDIRECT(ADDRESS(($AO483-1)*3+$AP483+5,$AQ483+7))="",0,INDIRECT(ADDRESS(($AO483-1)*3+$AP483+5,$AQ483+7))),IF(INDIRECT(ADDRESS(($AO483-1)*3+$AP483+5,$AQ483+7))="",0,IF(COUNTIF(INDIRECT(ADDRESS(($AO483-1)*36+($AP483-1)*12+6,COLUMN())):INDIRECT(ADDRESS(($AO483-1)*36+($AP483-1)*12+$AQ483+4,COLUMN())),INDIRECT(ADDRESS(($AO483-1)*3+$AP483+5,$AQ483+7)))&gt;=1,0,INDIRECT(ADDRESS(($AO483-1)*3+$AP483+5,$AQ483+7)))))</f>
        <v>0</v>
      </c>
      <c r="AS483" s="304">
        <f ca="1">COUNTIF(INDIRECT("H"&amp;(ROW()+12*(($AO483-1)*3+$AP483)-ROW())/12+5):INDIRECT("S"&amp;(ROW()+12*(($AO483-1)*3+$AP483)-ROW())/12+5),AR483)</f>
        <v>0</v>
      </c>
      <c r="AT483" s="306"/>
      <c r="AV483" s="304">
        <f ca="1">IF(AND(AR483&gt;0,AS483&gt;0),COUNTIF(AV$6:AV482,"&gt;0")+1,0)</f>
        <v>0</v>
      </c>
    </row>
    <row r="484" spans="41:48" x14ac:dyDescent="0.15">
      <c r="AO484" s="304">
        <v>14</v>
      </c>
      <c r="AP484" s="304">
        <v>1</v>
      </c>
      <c r="AQ484" s="304">
        <v>11</v>
      </c>
      <c r="AR484" s="306">
        <f ca="1">IF($AQ484=1,IF(INDIRECT(ADDRESS(($AO484-1)*3+$AP484+5,$AQ484+7))="",0,INDIRECT(ADDRESS(($AO484-1)*3+$AP484+5,$AQ484+7))),IF(INDIRECT(ADDRESS(($AO484-1)*3+$AP484+5,$AQ484+7))="",0,IF(COUNTIF(INDIRECT(ADDRESS(($AO484-1)*36+($AP484-1)*12+6,COLUMN())):INDIRECT(ADDRESS(($AO484-1)*36+($AP484-1)*12+$AQ484+4,COLUMN())),INDIRECT(ADDRESS(($AO484-1)*3+$AP484+5,$AQ484+7)))&gt;=1,0,INDIRECT(ADDRESS(($AO484-1)*3+$AP484+5,$AQ484+7)))))</f>
        <v>0</v>
      </c>
      <c r="AS484" s="304">
        <f ca="1">COUNTIF(INDIRECT("H"&amp;(ROW()+12*(($AO484-1)*3+$AP484)-ROW())/12+5):INDIRECT("S"&amp;(ROW()+12*(($AO484-1)*3+$AP484)-ROW())/12+5),AR484)</f>
        <v>0</v>
      </c>
      <c r="AT484" s="306"/>
      <c r="AV484" s="304">
        <f ca="1">IF(AND(AR484&gt;0,AS484&gt;0),COUNTIF(AV$6:AV483,"&gt;0")+1,0)</f>
        <v>0</v>
      </c>
    </row>
    <row r="485" spans="41:48" x14ac:dyDescent="0.15">
      <c r="AO485" s="304">
        <v>14</v>
      </c>
      <c r="AP485" s="304">
        <v>1</v>
      </c>
      <c r="AQ485" s="304">
        <v>12</v>
      </c>
      <c r="AR485" s="306">
        <f ca="1">IF($AQ485=1,IF(INDIRECT(ADDRESS(($AO485-1)*3+$AP485+5,$AQ485+7))="",0,INDIRECT(ADDRESS(($AO485-1)*3+$AP485+5,$AQ485+7))),IF(INDIRECT(ADDRESS(($AO485-1)*3+$AP485+5,$AQ485+7))="",0,IF(COUNTIF(INDIRECT(ADDRESS(($AO485-1)*36+($AP485-1)*12+6,COLUMN())):INDIRECT(ADDRESS(($AO485-1)*36+($AP485-1)*12+$AQ485+4,COLUMN())),INDIRECT(ADDRESS(($AO485-1)*3+$AP485+5,$AQ485+7)))&gt;=1,0,INDIRECT(ADDRESS(($AO485-1)*3+$AP485+5,$AQ485+7)))))</f>
        <v>0</v>
      </c>
      <c r="AS485" s="304">
        <f ca="1">COUNTIF(INDIRECT("H"&amp;(ROW()+12*(($AO485-1)*3+$AP485)-ROW())/12+5):INDIRECT("S"&amp;(ROW()+12*(($AO485-1)*3+$AP485)-ROW())/12+5),AR485)</f>
        <v>0</v>
      </c>
      <c r="AT485" s="306"/>
      <c r="AV485" s="304">
        <f ca="1">IF(AND(AR485&gt;0,AS485&gt;0),COUNTIF(AV$6:AV484,"&gt;0")+1,0)</f>
        <v>0</v>
      </c>
    </row>
    <row r="486" spans="41:48" x14ac:dyDescent="0.15">
      <c r="AO486" s="304">
        <v>14</v>
      </c>
      <c r="AP486" s="304">
        <v>2</v>
      </c>
      <c r="AQ486" s="304">
        <v>1</v>
      </c>
      <c r="AR486" s="306">
        <f ca="1">IF($AQ486=1,IF(INDIRECT(ADDRESS(($AO486-1)*3+$AP486+5,$AQ486+7))="",0,INDIRECT(ADDRESS(($AO486-1)*3+$AP486+5,$AQ486+7))),IF(INDIRECT(ADDRESS(($AO486-1)*3+$AP486+5,$AQ486+7))="",0,IF(COUNTIF(INDIRECT(ADDRESS(($AO486-1)*36+($AP486-1)*12+6,COLUMN())):INDIRECT(ADDRESS(($AO486-1)*36+($AP486-1)*12+$AQ486+4,COLUMN())),INDIRECT(ADDRESS(($AO486-1)*3+$AP486+5,$AQ486+7)))&gt;=1,0,INDIRECT(ADDRESS(($AO486-1)*3+$AP486+5,$AQ486+7)))))</f>
        <v>0</v>
      </c>
      <c r="AS486" s="304">
        <f ca="1">COUNTIF(INDIRECT("H"&amp;(ROW()+12*(($AO486-1)*3+$AP486)-ROW())/12+5):INDIRECT("S"&amp;(ROW()+12*(($AO486-1)*3+$AP486)-ROW())/12+5),AR486)</f>
        <v>0</v>
      </c>
      <c r="AT486" s="306"/>
      <c r="AV486" s="304">
        <f ca="1">IF(AND(AR486&gt;0,AS486&gt;0),COUNTIF(AV$6:AV485,"&gt;0")+1,0)</f>
        <v>0</v>
      </c>
    </row>
    <row r="487" spans="41:48" x14ac:dyDescent="0.15">
      <c r="AO487" s="304">
        <v>14</v>
      </c>
      <c r="AP487" s="304">
        <v>2</v>
      </c>
      <c r="AQ487" s="304">
        <v>2</v>
      </c>
      <c r="AR487" s="306">
        <f ca="1">IF($AQ487=1,IF(INDIRECT(ADDRESS(($AO487-1)*3+$AP487+5,$AQ487+7))="",0,INDIRECT(ADDRESS(($AO487-1)*3+$AP487+5,$AQ487+7))),IF(INDIRECT(ADDRESS(($AO487-1)*3+$AP487+5,$AQ487+7))="",0,IF(COUNTIF(INDIRECT(ADDRESS(($AO487-1)*36+($AP487-1)*12+6,COLUMN())):INDIRECT(ADDRESS(($AO487-1)*36+($AP487-1)*12+$AQ487+4,COLUMN())),INDIRECT(ADDRESS(($AO487-1)*3+$AP487+5,$AQ487+7)))&gt;=1,0,INDIRECT(ADDRESS(($AO487-1)*3+$AP487+5,$AQ487+7)))))</f>
        <v>0</v>
      </c>
      <c r="AS487" s="304">
        <f ca="1">COUNTIF(INDIRECT("H"&amp;(ROW()+12*(($AO487-1)*3+$AP487)-ROW())/12+5):INDIRECT("S"&amp;(ROW()+12*(($AO487-1)*3+$AP487)-ROW())/12+5),AR487)</f>
        <v>0</v>
      </c>
      <c r="AT487" s="306"/>
      <c r="AV487" s="304">
        <f ca="1">IF(AND(AR487&gt;0,AS487&gt;0),COUNTIF(AV$6:AV486,"&gt;0")+1,0)</f>
        <v>0</v>
      </c>
    </row>
    <row r="488" spans="41:48" x14ac:dyDescent="0.15">
      <c r="AO488" s="304">
        <v>14</v>
      </c>
      <c r="AP488" s="304">
        <v>2</v>
      </c>
      <c r="AQ488" s="304">
        <v>3</v>
      </c>
      <c r="AR488" s="306">
        <f ca="1">IF($AQ488=1,IF(INDIRECT(ADDRESS(($AO488-1)*3+$AP488+5,$AQ488+7))="",0,INDIRECT(ADDRESS(($AO488-1)*3+$AP488+5,$AQ488+7))),IF(INDIRECT(ADDRESS(($AO488-1)*3+$AP488+5,$AQ488+7))="",0,IF(COUNTIF(INDIRECT(ADDRESS(($AO488-1)*36+($AP488-1)*12+6,COLUMN())):INDIRECT(ADDRESS(($AO488-1)*36+($AP488-1)*12+$AQ488+4,COLUMN())),INDIRECT(ADDRESS(($AO488-1)*3+$AP488+5,$AQ488+7)))&gt;=1,0,INDIRECT(ADDRESS(($AO488-1)*3+$AP488+5,$AQ488+7)))))</f>
        <v>0</v>
      </c>
      <c r="AS488" s="304">
        <f ca="1">COUNTIF(INDIRECT("H"&amp;(ROW()+12*(($AO488-1)*3+$AP488)-ROW())/12+5):INDIRECT("S"&amp;(ROW()+12*(($AO488-1)*3+$AP488)-ROW())/12+5),AR488)</f>
        <v>0</v>
      </c>
      <c r="AT488" s="306"/>
      <c r="AV488" s="304">
        <f ca="1">IF(AND(AR488&gt;0,AS488&gt;0),COUNTIF(AV$6:AV487,"&gt;0")+1,0)</f>
        <v>0</v>
      </c>
    </row>
    <row r="489" spans="41:48" x14ac:dyDescent="0.15">
      <c r="AO489" s="304">
        <v>14</v>
      </c>
      <c r="AP489" s="304">
        <v>2</v>
      </c>
      <c r="AQ489" s="304">
        <v>4</v>
      </c>
      <c r="AR489" s="306">
        <f ca="1">IF($AQ489=1,IF(INDIRECT(ADDRESS(($AO489-1)*3+$AP489+5,$AQ489+7))="",0,INDIRECT(ADDRESS(($AO489-1)*3+$AP489+5,$AQ489+7))),IF(INDIRECT(ADDRESS(($AO489-1)*3+$AP489+5,$AQ489+7))="",0,IF(COUNTIF(INDIRECT(ADDRESS(($AO489-1)*36+($AP489-1)*12+6,COLUMN())):INDIRECT(ADDRESS(($AO489-1)*36+($AP489-1)*12+$AQ489+4,COLUMN())),INDIRECT(ADDRESS(($AO489-1)*3+$AP489+5,$AQ489+7)))&gt;=1,0,INDIRECT(ADDRESS(($AO489-1)*3+$AP489+5,$AQ489+7)))))</f>
        <v>0</v>
      </c>
      <c r="AS489" s="304">
        <f ca="1">COUNTIF(INDIRECT("H"&amp;(ROW()+12*(($AO489-1)*3+$AP489)-ROW())/12+5):INDIRECT("S"&amp;(ROW()+12*(($AO489-1)*3+$AP489)-ROW())/12+5),AR489)</f>
        <v>0</v>
      </c>
      <c r="AT489" s="306"/>
      <c r="AV489" s="304">
        <f ca="1">IF(AND(AR489&gt;0,AS489&gt;0),COUNTIF(AV$6:AV488,"&gt;0")+1,0)</f>
        <v>0</v>
      </c>
    </row>
    <row r="490" spans="41:48" x14ac:dyDescent="0.15">
      <c r="AO490" s="304">
        <v>14</v>
      </c>
      <c r="AP490" s="304">
        <v>2</v>
      </c>
      <c r="AQ490" s="304">
        <v>5</v>
      </c>
      <c r="AR490" s="306">
        <f ca="1">IF($AQ490=1,IF(INDIRECT(ADDRESS(($AO490-1)*3+$AP490+5,$AQ490+7))="",0,INDIRECT(ADDRESS(($AO490-1)*3+$AP490+5,$AQ490+7))),IF(INDIRECT(ADDRESS(($AO490-1)*3+$AP490+5,$AQ490+7))="",0,IF(COUNTIF(INDIRECT(ADDRESS(($AO490-1)*36+($AP490-1)*12+6,COLUMN())):INDIRECT(ADDRESS(($AO490-1)*36+($AP490-1)*12+$AQ490+4,COLUMN())),INDIRECT(ADDRESS(($AO490-1)*3+$AP490+5,$AQ490+7)))&gt;=1,0,INDIRECT(ADDRESS(($AO490-1)*3+$AP490+5,$AQ490+7)))))</f>
        <v>0</v>
      </c>
      <c r="AS490" s="304">
        <f ca="1">COUNTIF(INDIRECT("H"&amp;(ROW()+12*(($AO490-1)*3+$AP490)-ROW())/12+5):INDIRECT("S"&amp;(ROW()+12*(($AO490-1)*3+$AP490)-ROW())/12+5),AR490)</f>
        <v>0</v>
      </c>
      <c r="AT490" s="306"/>
      <c r="AV490" s="304">
        <f ca="1">IF(AND(AR490&gt;0,AS490&gt;0),COUNTIF(AV$6:AV489,"&gt;0")+1,0)</f>
        <v>0</v>
      </c>
    </row>
    <row r="491" spans="41:48" x14ac:dyDescent="0.15">
      <c r="AO491" s="304">
        <v>14</v>
      </c>
      <c r="AP491" s="304">
        <v>2</v>
      </c>
      <c r="AQ491" s="304">
        <v>6</v>
      </c>
      <c r="AR491" s="306">
        <f ca="1">IF($AQ491=1,IF(INDIRECT(ADDRESS(($AO491-1)*3+$AP491+5,$AQ491+7))="",0,INDIRECT(ADDRESS(($AO491-1)*3+$AP491+5,$AQ491+7))),IF(INDIRECT(ADDRESS(($AO491-1)*3+$AP491+5,$AQ491+7))="",0,IF(COUNTIF(INDIRECT(ADDRESS(($AO491-1)*36+($AP491-1)*12+6,COLUMN())):INDIRECT(ADDRESS(($AO491-1)*36+($AP491-1)*12+$AQ491+4,COLUMN())),INDIRECT(ADDRESS(($AO491-1)*3+$AP491+5,$AQ491+7)))&gt;=1,0,INDIRECT(ADDRESS(($AO491-1)*3+$AP491+5,$AQ491+7)))))</f>
        <v>0</v>
      </c>
      <c r="AS491" s="304">
        <f ca="1">COUNTIF(INDIRECT("H"&amp;(ROW()+12*(($AO491-1)*3+$AP491)-ROW())/12+5):INDIRECT("S"&amp;(ROW()+12*(($AO491-1)*3+$AP491)-ROW())/12+5),AR491)</f>
        <v>0</v>
      </c>
      <c r="AT491" s="306"/>
      <c r="AV491" s="304">
        <f ca="1">IF(AND(AR491&gt;0,AS491&gt;0),COUNTIF(AV$6:AV490,"&gt;0")+1,0)</f>
        <v>0</v>
      </c>
    </row>
    <row r="492" spans="41:48" x14ac:dyDescent="0.15">
      <c r="AO492" s="304">
        <v>14</v>
      </c>
      <c r="AP492" s="304">
        <v>2</v>
      </c>
      <c r="AQ492" s="304">
        <v>7</v>
      </c>
      <c r="AR492" s="306">
        <f ca="1">IF($AQ492=1,IF(INDIRECT(ADDRESS(($AO492-1)*3+$AP492+5,$AQ492+7))="",0,INDIRECT(ADDRESS(($AO492-1)*3+$AP492+5,$AQ492+7))),IF(INDIRECT(ADDRESS(($AO492-1)*3+$AP492+5,$AQ492+7))="",0,IF(COUNTIF(INDIRECT(ADDRESS(($AO492-1)*36+($AP492-1)*12+6,COLUMN())):INDIRECT(ADDRESS(($AO492-1)*36+($AP492-1)*12+$AQ492+4,COLUMN())),INDIRECT(ADDRESS(($AO492-1)*3+$AP492+5,$AQ492+7)))&gt;=1,0,INDIRECT(ADDRESS(($AO492-1)*3+$AP492+5,$AQ492+7)))))</f>
        <v>0</v>
      </c>
      <c r="AS492" s="304">
        <f ca="1">COUNTIF(INDIRECT("H"&amp;(ROW()+12*(($AO492-1)*3+$AP492)-ROW())/12+5):INDIRECT("S"&amp;(ROW()+12*(($AO492-1)*3+$AP492)-ROW())/12+5),AR492)</f>
        <v>0</v>
      </c>
      <c r="AT492" s="306"/>
      <c r="AV492" s="304">
        <f ca="1">IF(AND(AR492&gt;0,AS492&gt;0),COUNTIF(AV$6:AV491,"&gt;0")+1,0)</f>
        <v>0</v>
      </c>
    </row>
    <row r="493" spans="41:48" x14ac:dyDescent="0.15">
      <c r="AO493" s="304">
        <v>14</v>
      </c>
      <c r="AP493" s="304">
        <v>2</v>
      </c>
      <c r="AQ493" s="304">
        <v>8</v>
      </c>
      <c r="AR493" s="306">
        <f ca="1">IF($AQ493=1,IF(INDIRECT(ADDRESS(($AO493-1)*3+$AP493+5,$AQ493+7))="",0,INDIRECT(ADDRESS(($AO493-1)*3+$AP493+5,$AQ493+7))),IF(INDIRECT(ADDRESS(($AO493-1)*3+$AP493+5,$AQ493+7))="",0,IF(COUNTIF(INDIRECT(ADDRESS(($AO493-1)*36+($AP493-1)*12+6,COLUMN())):INDIRECT(ADDRESS(($AO493-1)*36+($AP493-1)*12+$AQ493+4,COLUMN())),INDIRECT(ADDRESS(($AO493-1)*3+$AP493+5,$AQ493+7)))&gt;=1,0,INDIRECT(ADDRESS(($AO493-1)*3+$AP493+5,$AQ493+7)))))</f>
        <v>0</v>
      </c>
      <c r="AS493" s="304">
        <f ca="1">COUNTIF(INDIRECT("H"&amp;(ROW()+12*(($AO493-1)*3+$AP493)-ROW())/12+5):INDIRECT("S"&amp;(ROW()+12*(($AO493-1)*3+$AP493)-ROW())/12+5),AR493)</f>
        <v>0</v>
      </c>
      <c r="AT493" s="306"/>
      <c r="AV493" s="304">
        <f ca="1">IF(AND(AR493&gt;0,AS493&gt;0),COUNTIF(AV$6:AV492,"&gt;0")+1,0)</f>
        <v>0</v>
      </c>
    </row>
    <row r="494" spans="41:48" x14ac:dyDescent="0.15">
      <c r="AO494" s="304">
        <v>14</v>
      </c>
      <c r="AP494" s="304">
        <v>2</v>
      </c>
      <c r="AQ494" s="304">
        <v>9</v>
      </c>
      <c r="AR494" s="306">
        <f ca="1">IF($AQ494=1,IF(INDIRECT(ADDRESS(($AO494-1)*3+$AP494+5,$AQ494+7))="",0,INDIRECT(ADDRESS(($AO494-1)*3+$AP494+5,$AQ494+7))),IF(INDIRECT(ADDRESS(($AO494-1)*3+$AP494+5,$AQ494+7))="",0,IF(COUNTIF(INDIRECT(ADDRESS(($AO494-1)*36+($AP494-1)*12+6,COLUMN())):INDIRECT(ADDRESS(($AO494-1)*36+($AP494-1)*12+$AQ494+4,COLUMN())),INDIRECT(ADDRESS(($AO494-1)*3+$AP494+5,$AQ494+7)))&gt;=1,0,INDIRECT(ADDRESS(($AO494-1)*3+$AP494+5,$AQ494+7)))))</f>
        <v>0</v>
      </c>
      <c r="AS494" s="304">
        <f ca="1">COUNTIF(INDIRECT("H"&amp;(ROW()+12*(($AO494-1)*3+$AP494)-ROW())/12+5):INDIRECT("S"&amp;(ROW()+12*(($AO494-1)*3+$AP494)-ROW())/12+5),AR494)</f>
        <v>0</v>
      </c>
      <c r="AT494" s="306"/>
      <c r="AV494" s="304">
        <f ca="1">IF(AND(AR494&gt;0,AS494&gt;0),COUNTIF(AV$6:AV493,"&gt;0")+1,0)</f>
        <v>0</v>
      </c>
    </row>
    <row r="495" spans="41:48" x14ac:dyDescent="0.15">
      <c r="AO495" s="304">
        <v>14</v>
      </c>
      <c r="AP495" s="304">
        <v>2</v>
      </c>
      <c r="AQ495" s="304">
        <v>10</v>
      </c>
      <c r="AR495" s="306">
        <f ca="1">IF($AQ495=1,IF(INDIRECT(ADDRESS(($AO495-1)*3+$AP495+5,$AQ495+7))="",0,INDIRECT(ADDRESS(($AO495-1)*3+$AP495+5,$AQ495+7))),IF(INDIRECT(ADDRESS(($AO495-1)*3+$AP495+5,$AQ495+7))="",0,IF(COUNTIF(INDIRECT(ADDRESS(($AO495-1)*36+($AP495-1)*12+6,COLUMN())):INDIRECT(ADDRESS(($AO495-1)*36+($AP495-1)*12+$AQ495+4,COLUMN())),INDIRECT(ADDRESS(($AO495-1)*3+$AP495+5,$AQ495+7)))&gt;=1,0,INDIRECT(ADDRESS(($AO495-1)*3+$AP495+5,$AQ495+7)))))</f>
        <v>0</v>
      </c>
      <c r="AS495" s="304">
        <f ca="1">COUNTIF(INDIRECT("H"&amp;(ROW()+12*(($AO495-1)*3+$AP495)-ROW())/12+5):INDIRECT("S"&amp;(ROW()+12*(($AO495-1)*3+$AP495)-ROW())/12+5),AR495)</f>
        <v>0</v>
      </c>
      <c r="AT495" s="306"/>
      <c r="AV495" s="304">
        <f ca="1">IF(AND(AR495&gt;0,AS495&gt;0),COUNTIF(AV$6:AV494,"&gt;0")+1,0)</f>
        <v>0</v>
      </c>
    </row>
    <row r="496" spans="41:48" x14ac:dyDescent="0.15">
      <c r="AO496" s="304">
        <v>14</v>
      </c>
      <c r="AP496" s="304">
        <v>2</v>
      </c>
      <c r="AQ496" s="304">
        <v>11</v>
      </c>
      <c r="AR496" s="306">
        <f ca="1">IF($AQ496=1,IF(INDIRECT(ADDRESS(($AO496-1)*3+$AP496+5,$AQ496+7))="",0,INDIRECT(ADDRESS(($AO496-1)*3+$AP496+5,$AQ496+7))),IF(INDIRECT(ADDRESS(($AO496-1)*3+$AP496+5,$AQ496+7))="",0,IF(COUNTIF(INDIRECT(ADDRESS(($AO496-1)*36+($AP496-1)*12+6,COLUMN())):INDIRECT(ADDRESS(($AO496-1)*36+($AP496-1)*12+$AQ496+4,COLUMN())),INDIRECT(ADDRESS(($AO496-1)*3+$AP496+5,$AQ496+7)))&gt;=1,0,INDIRECT(ADDRESS(($AO496-1)*3+$AP496+5,$AQ496+7)))))</f>
        <v>0</v>
      </c>
      <c r="AS496" s="304">
        <f ca="1">COUNTIF(INDIRECT("H"&amp;(ROW()+12*(($AO496-1)*3+$AP496)-ROW())/12+5):INDIRECT("S"&amp;(ROW()+12*(($AO496-1)*3+$AP496)-ROW())/12+5),AR496)</f>
        <v>0</v>
      </c>
      <c r="AT496" s="306"/>
      <c r="AV496" s="304">
        <f ca="1">IF(AND(AR496&gt;0,AS496&gt;0),COUNTIF(AV$6:AV495,"&gt;0")+1,0)</f>
        <v>0</v>
      </c>
    </row>
    <row r="497" spans="41:48" x14ac:dyDescent="0.15">
      <c r="AO497" s="304">
        <v>14</v>
      </c>
      <c r="AP497" s="304">
        <v>2</v>
      </c>
      <c r="AQ497" s="304">
        <v>12</v>
      </c>
      <c r="AR497" s="306">
        <f ca="1">IF($AQ497=1,IF(INDIRECT(ADDRESS(($AO497-1)*3+$AP497+5,$AQ497+7))="",0,INDIRECT(ADDRESS(($AO497-1)*3+$AP497+5,$AQ497+7))),IF(INDIRECT(ADDRESS(($AO497-1)*3+$AP497+5,$AQ497+7))="",0,IF(COUNTIF(INDIRECT(ADDRESS(($AO497-1)*36+($AP497-1)*12+6,COLUMN())):INDIRECT(ADDRESS(($AO497-1)*36+($AP497-1)*12+$AQ497+4,COLUMN())),INDIRECT(ADDRESS(($AO497-1)*3+$AP497+5,$AQ497+7)))&gt;=1,0,INDIRECT(ADDRESS(($AO497-1)*3+$AP497+5,$AQ497+7)))))</f>
        <v>0</v>
      </c>
      <c r="AS497" s="304">
        <f ca="1">COUNTIF(INDIRECT("H"&amp;(ROW()+12*(($AO497-1)*3+$AP497)-ROW())/12+5):INDIRECT("S"&amp;(ROW()+12*(($AO497-1)*3+$AP497)-ROW())/12+5),AR497)</f>
        <v>0</v>
      </c>
      <c r="AT497" s="306"/>
      <c r="AV497" s="304">
        <f ca="1">IF(AND(AR497&gt;0,AS497&gt;0),COUNTIF(AV$6:AV496,"&gt;0")+1,0)</f>
        <v>0</v>
      </c>
    </row>
    <row r="498" spans="41:48" x14ac:dyDescent="0.15">
      <c r="AO498" s="304">
        <v>14</v>
      </c>
      <c r="AP498" s="304">
        <v>3</v>
      </c>
      <c r="AQ498" s="304">
        <v>1</v>
      </c>
      <c r="AR498" s="306">
        <f ca="1">IF($AQ498=1,IF(INDIRECT(ADDRESS(($AO498-1)*3+$AP498+5,$AQ498+7))="",0,INDIRECT(ADDRESS(($AO498-1)*3+$AP498+5,$AQ498+7))),IF(INDIRECT(ADDRESS(($AO498-1)*3+$AP498+5,$AQ498+7))="",0,IF(COUNTIF(INDIRECT(ADDRESS(($AO498-1)*36+($AP498-1)*12+6,COLUMN())):INDIRECT(ADDRESS(($AO498-1)*36+($AP498-1)*12+$AQ498+4,COLUMN())),INDIRECT(ADDRESS(($AO498-1)*3+$AP498+5,$AQ498+7)))&gt;=1,0,INDIRECT(ADDRESS(($AO498-1)*3+$AP498+5,$AQ498+7)))))</f>
        <v>0</v>
      </c>
      <c r="AS498" s="304">
        <f ca="1">COUNTIF(INDIRECT("H"&amp;(ROW()+12*(($AO498-1)*3+$AP498)-ROW())/12+5):INDIRECT("S"&amp;(ROW()+12*(($AO498-1)*3+$AP498)-ROW())/12+5),AR498)</f>
        <v>0</v>
      </c>
      <c r="AT498" s="306"/>
      <c r="AV498" s="304">
        <f ca="1">IF(AND(AR498&gt;0,AS498&gt;0),COUNTIF(AV$6:AV497,"&gt;0")+1,0)</f>
        <v>0</v>
      </c>
    </row>
    <row r="499" spans="41:48" x14ac:dyDescent="0.15">
      <c r="AO499" s="304">
        <v>14</v>
      </c>
      <c r="AP499" s="304">
        <v>3</v>
      </c>
      <c r="AQ499" s="304">
        <v>2</v>
      </c>
      <c r="AR499" s="306">
        <f ca="1">IF($AQ499=1,IF(INDIRECT(ADDRESS(($AO499-1)*3+$AP499+5,$AQ499+7))="",0,INDIRECT(ADDRESS(($AO499-1)*3+$AP499+5,$AQ499+7))),IF(INDIRECT(ADDRESS(($AO499-1)*3+$AP499+5,$AQ499+7))="",0,IF(COUNTIF(INDIRECT(ADDRESS(($AO499-1)*36+($AP499-1)*12+6,COLUMN())):INDIRECT(ADDRESS(($AO499-1)*36+($AP499-1)*12+$AQ499+4,COLUMN())),INDIRECT(ADDRESS(($AO499-1)*3+$AP499+5,$AQ499+7)))&gt;=1,0,INDIRECT(ADDRESS(($AO499-1)*3+$AP499+5,$AQ499+7)))))</f>
        <v>0</v>
      </c>
      <c r="AS499" s="304">
        <f ca="1">COUNTIF(INDIRECT("H"&amp;(ROW()+12*(($AO499-1)*3+$AP499)-ROW())/12+5):INDIRECT("S"&amp;(ROW()+12*(($AO499-1)*3+$AP499)-ROW())/12+5),AR499)</f>
        <v>0</v>
      </c>
      <c r="AT499" s="306"/>
      <c r="AV499" s="304">
        <f ca="1">IF(AND(AR499&gt;0,AS499&gt;0),COUNTIF(AV$6:AV498,"&gt;0")+1,0)</f>
        <v>0</v>
      </c>
    </row>
    <row r="500" spans="41:48" x14ac:dyDescent="0.15">
      <c r="AO500" s="304">
        <v>14</v>
      </c>
      <c r="AP500" s="304">
        <v>3</v>
      </c>
      <c r="AQ500" s="304">
        <v>3</v>
      </c>
      <c r="AR500" s="306">
        <f ca="1">IF($AQ500=1,IF(INDIRECT(ADDRESS(($AO500-1)*3+$AP500+5,$AQ500+7))="",0,INDIRECT(ADDRESS(($AO500-1)*3+$AP500+5,$AQ500+7))),IF(INDIRECT(ADDRESS(($AO500-1)*3+$AP500+5,$AQ500+7))="",0,IF(COUNTIF(INDIRECT(ADDRESS(($AO500-1)*36+($AP500-1)*12+6,COLUMN())):INDIRECT(ADDRESS(($AO500-1)*36+($AP500-1)*12+$AQ500+4,COLUMN())),INDIRECT(ADDRESS(($AO500-1)*3+$AP500+5,$AQ500+7)))&gt;=1,0,INDIRECT(ADDRESS(($AO500-1)*3+$AP500+5,$AQ500+7)))))</f>
        <v>0</v>
      </c>
      <c r="AS500" s="304">
        <f ca="1">COUNTIF(INDIRECT("H"&amp;(ROW()+12*(($AO500-1)*3+$AP500)-ROW())/12+5):INDIRECT("S"&amp;(ROW()+12*(($AO500-1)*3+$AP500)-ROW())/12+5),AR500)</f>
        <v>0</v>
      </c>
      <c r="AT500" s="306"/>
      <c r="AV500" s="304">
        <f ca="1">IF(AND(AR500&gt;0,AS500&gt;0),COUNTIF(AV$6:AV499,"&gt;0")+1,0)</f>
        <v>0</v>
      </c>
    </row>
    <row r="501" spans="41:48" x14ac:dyDescent="0.15">
      <c r="AO501" s="304">
        <v>14</v>
      </c>
      <c r="AP501" s="304">
        <v>3</v>
      </c>
      <c r="AQ501" s="304">
        <v>4</v>
      </c>
      <c r="AR501" s="306">
        <f ca="1">IF($AQ501=1,IF(INDIRECT(ADDRESS(($AO501-1)*3+$AP501+5,$AQ501+7))="",0,INDIRECT(ADDRESS(($AO501-1)*3+$AP501+5,$AQ501+7))),IF(INDIRECT(ADDRESS(($AO501-1)*3+$AP501+5,$AQ501+7))="",0,IF(COUNTIF(INDIRECT(ADDRESS(($AO501-1)*36+($AP501-1)*12+6,COLUMN())):INDIRECT(ADDRESS(($AO501-1)*36+($AP501-1)*12+$AQ501+4,COLUMN())),INDIRECT(ADDRESS(($AO501-1)*3+$AP501+5,$AQ501+7)))&gt;=1,0,INDIRECT(ADDRESS(($AO501-1)*3+$AP501+5,$AQ501+7)))))</f>
        <v>0</v>
      </c>
      <c r="AS501" s="304">
        <f ca="1">COUNTIF(INDIRECT("H"&amp;(ROW()+12*(($AO501-1)*3+$AP501)-ROW())/12+5):INDIRECT("S"&amp;(ROW()+12*(($AO501-1)*3+$AP501)-ROW())/12+5),AR501)</f>
        <v>0</v>
      </c>
      <c r="AT501" s="306"/>
      <c r="AV501" s="304">
        <f ca="1">IF(AND(AR501&gt;0,AS501&gt;0),COUNTIF(AV$6:AV500,"&gt;0")+1,0)</f>
        <v>0</v>
      </c>
    </row>
    <row r="502" spans="41:48" x14ac:dyDescent="0.15">
      <c r="AO502" s="304">
        <v>14</v>
      </c>
      <c r="AP502" s="304">
        <v>3</v>
      </c>
      <c r="AQ502" s="304">
        <v>5</v>
      </c>
      <c r="AR502" s="306">
        <f ca="1">IF($AQ502=1,IF(INDIRECT(ADDRESS(($AO502-1)*3+$AP502+5,$AQ502+7))="",0,INDIRECT(ADDRESS(($AO502-1)*3+$AP502+5,$AQ502+7))),IF(INDIRECT(ADDRESS(($AO502-1)*3+$AP502+5,$AQ502+7))="",0,IF(COUNTIF(INDIRECT(ADDRESS(($AO502-1)*36+($AP502-1)*12+6,COLUMN())):INDIRECT(ADDRESS(($AO502-1)*36+($AP502-1)*12+$AQ502+4,COLUMN())),INDIRECT(ADDRESS(($AO502-1)*3+$AP502+5,$AQ502+7)))&gt;=1,0,INDIRECT(ADDRESS(($AO502-1)*3+$AP502+5,$AQ502+7)))))</f>
        <v>0</v>
      </c>
      <c r="AS502" s="304">
        <f ca="1">COUNTIF(INDIRECT("H"&amp;(ROW()+12*(($AO502-1)*3+$AP502)-ROW())/12+5):INDIRECT("S"&amp;(ROW()+12*(($AO502-1)*3+$AP502)-ROW())/12+5),AR502)</f>
        <v>0</v>
      </c>
      <c r="AT502" s="306"/>
      <c r="AV502" s="304">
        <f ca="1">IF(AND(AR502&gt;0,AS502&gt;0),COUNTIF(AV$6:AV501,"&gt;0")+1,0)</f>
        <v>0</v>
      </c>
    </row>
    <row r="503" spans="41:48" x14ac:dyDescent="0.15">
      <c r="AO503" s="304">
        <v>14</v>
      </c>
      <c r="AP503" s="304">
        <v>3</v>
      </c>
      <c r="AQ503" s="304">
        <v>6</v>
      </c>
      <c r="AR503" s="306">
        <f ca="1">IF($AQ503=1,IF(INDIRECT(ADDRESS(($AO503-1)*3+$AP503+5,$AQ503+7))="",0,INDIRECT(ADDRESS(($AO503-1)*3+$AP503+5,$AQ503+7))),IF(INDIRECT(ADDRESS(($AO503-1)*3+$AP503+5,$AQ503+7))="",0,IF(COUNTIF(INDIRECT(ADDRESS(($AO503-1)*36+($AP503-1)*12+6,COLUMN())):INDIRECT(ADDRESS(($AO503-1)*36+($AP503-1)*12+$AQ503+4,COLUMN())),INDIRECT(ADDRESS(($AO503-1)*3+$AP503+5,$AQ503+7)))&gt;=1,0,INDIRECT(ADDRESS(($AO503-1)*3+$AP503+5,$AQ503+7)))))</f>
        <v>0</v>
      </c>
      <c r="AS503" s="304">
        <f ca="1">COUNTIF(INDIRECT("H"&amp;(ROW()+12*(($AO503-1)*3+$AP503)-ROW())/12+5):INDIRECT("S"&amp;(ROW()+12*(($AO503-1)*3+$AP503)-ROW())/12+5),AR503)</f>
        <v>0</v>
      </c>
      <c r="AT503" s="306"/>
      <c r="AV503" s="304">
        <f ca="1">IF(AND(AR503&gt;0,AS503&gt;0),COUNTIF(AV$6:AV502,"&gt;0")+1,0)</f>
        <v>0</v>
      </c>
    </row>
    <row r="504" spans="41:48" x14ac:dyDescent="0.15">
      <c r="AO504" s="304">
        <v>14</v>
      </c>
      <c r="AP504" s="304">
        <v>3</v>
      </c>
      <c r="AQ504" s="304">
        <v>7</v>
      </c>
      <c r="AR504" s="306">
        <f ca="1">IF($AQ504=1,IF(INDIRECT(ADDRESS(($AO504-1)*3+$AP504+5,$AQ504+7))="",0,INDIRECT(ADDRESS(($AO504-1)*3+$AP504+5,$AQ504+7))),IF(INDIRECT(ADDRESS(($AO504-1)*3+$AP504+5,$AQ504+7))="",0,IF(COUNTIF(INDIRECT(ADDRESS(($AO504-1)*36+($AP504-1)*12+6,COLUMN())):INDIRECT(ADDRESS(($AO504-1)*36+($AP504-1)*12+$AQ504+4,COLUMN())),INDIRECT(ADDRESS(($AO504-1)*3+$AP504+5,$AQ504+7)))&gt;=1,0,INDIRECT(ADDRESS(($AO504-1)*3+$AP504+5,$AQ504+7)))))</f>
        <v>0</v>
      </c>
      <c r="AS504" s="304">
        <f ca="1">COUNTIF(INDIRECT("H"&amp;(ROW()+12*(($AO504-1)*3+$AP504)-ROW())/12+5):INDIRECT("S"&amp;(ROW()+12*(($AO504-1)*3+$AP504)-ROW())/12+5),AR504)</f>
        <v>0</v>
      </c>
      <c r="AT504" s="306"/>
      <c r="AV504" s="304">
        <f ca="1">IF(AND(AR504&gt;0,AS504&gt;0),COUNTIF(AV$6:AV503,"&gt;0")+1,0)</f>
        <v>0</v>
      </c>
    </row>
    <row r="505" spans="41:48" x14ac:dyDescent="0.15">
      <c r="AO505" s="304">
        <v>14</v>
      </c>
      <c r="AP505" s="304">
        <v>3</v>
      </c>
      <c r="AQ505" s="304">
        <v>8</v>
      </c>
      <c r="AR505" s="306">
        <f ca="1">IF($AQ505=1,IF(INDIRECT(ADDRESS(($AO505-1)*3+$AP505+5,$AQ505+7))="",0,INDIRECT(ADDRESS(($AO505-1)*3+$AP505+5,$AQ505+7))),IF(INDIRECT(ADDRESS(($AO505-1)*3+$AP505+5,$AQ505+7))="",0,IF(COUNTIF(INDIRECT(ADDRESS(($AO505-1)*36+($AP505-1)*12+6,COLUMN())):INDIRECT(ADDRESS(($AO505-1)*36+($AP505-1)*12+$AQ505+4,COLUMN())),INDIRECT(ADDRESS(($AO505-1)*3+$AP505+5,$AQ505+7)))&gt;=1,0,INDIRECT(ADDRESS(($AO505-1)*3+$AP505+5,$AQ505+7)))))</f>
        <v>0</v>
      </c>
      <c r="AS505" s="304">
        <f ca="1">COUNTIF(INDIRECT("H"&amp;(ROW()+12*(($AO505-1)*3+$AP505)-ROW())/12+5):INDIRECT("S"&amp;(ROW()+12*(($AO505-1)*3+$AP505)-ROW())/12+5),AR505)</f>
        <v>0</v>
      </c>
      <c r="AT505" s="306"/>
      <c r="AV505" s="304">
        <f ca="1">IF(AND(AR505&gt;0,AS505&gt;0),COUNTIF(AV$6:AV504,"&gt;0")+1,0)</f>
        <v>0</v>
      </c>
    </row>
    <row r="506" spans="41:48" x14ac:dyDescent="0.15">
      <c r="AO506" s="304">
        <v>14</v>
      </c>
      <c r="AP506" s="304">
        <v>3</v>
      </c>
      <c r="AQ506" s="304">
        <v>9</v>
      </c>
      <c r="AR506" s="306">
        <f ca="1">IF($AQ506=1,IF(INDIRECT(ADDRESS(($AO506-1)*3+$AP506+5,$AQ506+7))="",0,INDIRECT(ADDRESS(($AO506-1)*3+$AP506+5,$AQ506+7))),IF(INDIRECT(ADDRESS(($AO506-1)*3+$AP506+5,$AQ506+7))="",0,IF(COUNTIF(INDIRECT(ADDRESS(($AO506-1)*36+($AP506-1)*12+6,COLUMN())):INDIRECT(ADDRESS(($AO506-1)*36+($AP506-1)*12+$AQ506+4,COLUMN())),INDIRECT(ADDRESS(($AO506-1)*3+$AP506+5,$AQ506+7)))&gt;=1,0,INDIRECT(ADDRESS(($AO506-1)*3+$AP506+5,$AQ506+7)))))</f>
        <v>0</v>
      </c>
      <c r="AS506" s="304">
        <f ca="1">COUNTIF(INDIRECT("H"&amp;(ROW()+12*(($AO506-1)*3+$AP506)-ROW())/12+5):INDIRECT("S"&amp;(ROW()+12*(($AO506-1)*3+$AP506)-ROW())/12+5),AR506)</f>
        <v>0</v>
      </c>
      <c r="AT506" s="306"/>
      <c r="AV506" s="304">
        <f ca="1">IF(AND(AR506&gt;0,AS506&gt;0),COUNTIF(AV$6:AV505,"&gt;0")+1,0)</f>
        <v>0</v>
      </c>
    </row>
    <row r="507" spans="41:48" x14ac:dyDescent="0.15">
      <c r="AO507" s="304">
        <v>14</v>
      </c>
      <c r="AP507" s="304">
        <v>3</v>
      </c>
      <c r="AQ507" s="304">
        <v>10</v>
      </c>
      <c r="AR507" s="306">
        <f ca="1">IF($AQ507=1,IF(INDIRECT(ADDRESS(($AO507-1)*3+$AP507+5,$AQ507+7))="",0,INDIRECT(ADDRESS(($AO507-1)*3+$AP507+5,$AQ507+7))),IF(INDIRECT(ADDRESS(($AO507-1)*3+$AP507+5,$AQ507+7))="",0,IF(COUNTIF(INDIRECT(ADDRESS(($AO507-1)*36+($AP507-1)*12+6,COLUMN())):INDIRECT(ADDRESS(($AO507-1)*36+($AP507-1)*12+$AQ507+4,COLUMN())),INDIRECT(ADDRESS(($AO507-1)*3+$AP507+5,$AQ507+7)))&gt;=1,0,INDIRECT(ADDRESS(($AO507-1)*3+$AP507+5,$AQ507+7)))))</f>
        <v>0</v>
      </c>
      <c r="AS507" s="304">
        <f ca="1">COUNTIF(INDIRECT("H"&amp;(ROW()+12*(($AO507-1)*3+$AP507)-ROW())/12+5):INDIRECT("S"&amp;(ROW()+12*(($AO507-1)*3+$AP507)-ROW())/12+5),AR507)</f>
        <v>0</v>
      </c>
      <c r="AT507" s="306"/>
      <c r="AV507" s="304">
        <f ca="1">IF(AND(AR507&gt;0,AS507&gt;0),COUNTIF(AV$6:AV506,"&gt;0")+1,0)</f>
        <v>0</v>
      </c>
    </row>
    <row r="508" spans="41:48" x14ac:dyDescent="0.15">
      <c r="AO508" s="304">
        <v>14</v>
      </c>
      <c r="AP508" s="304">
        <v>3</v>
      </c>
      <c r="AQ508" s="304">
        <v>11</v>
      </c>
      <c r="AR508" s="306">
        <f ca="1">IF($AQ508=1,IF(INDIRECT(ADDRESS(($AO508-1)*3+$AP508+5,$AQ508+7))="",0,INDIRECT(ADDRESS(($AO508-1)*3+$AP508+5,$AQ508+7))),IF(INDIRECT(ADDRESS(($AO508-1)*3+$AP508+5,$AQ508+7))="",0,IF(COUNTIF(INDIRECT(ADDRESS(($AO508-1)*36+($AP508-1)*12+6,COLUMN())):INDIRECT(ADDRESS(($AO508-1)*36+($AP508-1)*12+$AQ508+4,COLUMN())),INDIRECT(ADDRESS(($AO508-1)*3+$AP508+5,$AQ508+7)))&gt;=1,0,INDIRECT(ADDRESS(($AO508-1)*3+$AP508+5,$AQ508+7)))))</f>
        <v>0</v>
      </c>
      <c r="AS508" s="304">
        <f ca="1">COUNTIF(INDIRECT("H"&amp;(ROW()+12*(($AO508-1)*3+$AP508)-ROW())/12+5):INDIRECT("S"&amp;(ROW()+12*(($AO508-1)*3+$AP508)-ROW())/12+5),AR508)</f>
        <v>0</v>
      </c>
      <c r="AT508" s="306"/>
      <c r="AV508" s="304">
        <f ca="1">IF(AND(AR508&gt;0,AS508&gt;0),COUNTIF(AV$6:AV507,"&gt;0")+1,0)</f>
        <v>0</v>
      </c>
    </row>
    <row r="509" spans="41:48" x14ac:dyDescent="0.15">
      <c r="AO509" s="304">
        <v>14</v>
      </c>
      <c r="AP509" s="304">
        <v>3</v>
      </c>
      <c r="AQ509" s="304">
        <v>12</v>
      </c>
      <c r="AR509" s="306">
        <f ca="1">IF($AQ509=1,IF(INDIRECT(ADDRESS(($AO509-1)*3+$AP509+5,$AQ509+7))="",0,INDIRECT(ADDRESS(($AO509-1)*3+$AP509+5,$AQ509+7))),IF(INDIRECT(ADDRESS(($AO509-1)*3+$AP509+5,$AQ509+7))="",0,IF(COUNTIF(INDIRECT(ADDRESS(($AO509-1)*36+($AP509-1)*12+6,COLUMN())):INDIRECT(ADDRESS(($AO509-1)*36+($AP509-1)*12+$AQ509+4,COLUMN())),INDIRECT(ADDRESS(($AO509-1)*3+$AP509+5,$AQ509+7)))&gt;=1,0,INDIRECT(ADDRESS(($AO509-1)*3+$AP509+5,$AQ509+7)))))</f>
        <v>0</v>
      </c>
      <c r="AS509" s="304">
        <f ca="1">COUNTIF(INDIRECT("H"&amp;(ROW()+12*(($AO509-1)*3+$AP509)-ROW())/12+5):INDIRECT("S"&amp;(ROW()+12*(($AO509-1)*3+$AP509)-ROW())/12+5),AR509)</f>
        <v>0</v>
      </c>
      <c r="AT509" s="306"/>
      <c r="AV509" s="304">
        <f ca="1">IF(AND(AR509&gt;0,AS509&gt;0),COUNTIF(AV$6:AV508,"&gt;0")+1,0)</f>
        <v>0</v>
      </c>
    </row>
    <row r="510" spans="41:48" x14ac:dyDescent="0.15">
      <c r="AO510" s="304">
        <v>15</v>
      </c>
      <c r="AP510" s="304">
        <v>1</v>
      </c>
      <c r="AQ510" s="304">
        <v>1</v>
      </c>
      <c r="AR510" s="306">
        <f ca="1">IF($AQ510=1,IF(INDIRECT(ADDRESS(($AO510-1)*3+$AP510+5,$AQ510+7))="",0,INDIRECT(ADDRESS(($AO510-1)*3+$AP510+5,$AQ510+7))),IF(INDIRECT(ADDRESS(($AO510-1)*3+$AP510+5,$AQ510+7))="",0,IF(COUNTIF(INDIRECT(ADDRESS(($AO510-1)*36+($AP510-1)*12+6,COLUMN())):INDIRECT(ADDRESS(($AO510-1)*36+($AP510-1)*12+$AQ510+4,COLUMN())),INDIRECT(ADDRESS(($AO510-1)*3+$AP510+5,$AQ510+7)))&gt;=1,0,INDIRECT(ADDRESS(($AO510-1)*3+$AP510+5,$AQ510+7)))))</f>
        <v>0</v>
      </c>
      <c r="AS510" s="304">
        <f ca="1">COUNTIF(INDIRECT("H"&amp;(ROW()+12*(($AO510-1)*3+$AP510)-ROW())/12+5):INDIRECT("S"&amp;(ROW()+12*(($AO510-1)*3+$AP510)-ROW())/12+5),AR510)</f>
        <v>0</v>
      </c>
      <c r="AT510" s="306"/>
      <c r="AV510" s="304">
        <f ca="1">IF(AND(AR510&gt;0,AS510&gt;0),COUNTIF(AV$6:AV509,"&gt;0")+1,0)</f>
        <v>0</v>
      </c>
    </row>
    <row r="511" spans="41:48" x14ac:dyDescent="0.15">
      <c r="AO511" s="304">
        <v>15</v>
      </c>
      <c r="AP511" s="304">
        <v>1</v>
      </c>
      <c r="AQ511" s="304">
        <v>2</v>
      </c>
      <c r="AR511" s="306">
        <f ca="1">IF($AQ511=1,IF(INDIRECT(ADDRESS(($AO511-1)*3+$AP511+5,$AQ511+7))="",0,INDIRECT(ADDRESS(($AO511-1)*3+$AP511+5,$AQ511+7))),IF(INDIRECT(ADDRESS(($AO511-1)*3+$AP511+5,$AQ511+7))="",0,IF(COUNTIF(INDIRECT(ADDRESS(($AO511-1)*36+($AP511-1)*12+6,COLUMN())):INDIRECT(ADDRESS(($AO511-1)*36+($AP511-1)*12+$AQ511+4,COLUMN())),INDIRECT(ADDRESS(($AO511-1)*3+$AP511+5,$AQ511+7)))&gt;=1,0,INDIRECT(ADDRESS(($AO511-1)*3+$AP511+5,$AQ511+7)))))</f>
        <v>0</v>
      </c>
      <c r="AS511" s="304">
        <f ca="1">COUNTIF(INDIRECT("H"&amp;(ROW()+12*(($AO511-1)*3+$AP511)-ROW())/12+5):INDIRECT("S"&amp;(ROW()+12*(($AO511-1)*3+$AP511)-ROW())/12+5),AR511)</f>
        <v>0</v>
      </c>
      <c r="AT511" s="306"/>
      <c r="AV511" s="304">
        <f ca="1">IF(AND(AR511&gt;0,AS511&gt;0),COUNTIF(AV$6:AV510,"&gt;0")+1,0)</f>
        <v>0</v>
      </c>
    </row>
    <row r="512" spans="41:48" x14ac:dyDescent="0.15">
      <c r="AO512" s="304">
        <v>15</v>
      </c>
      <c r="AP512" s="304">
        <v>1</v>
      </c>
      <c r="AQ512" s="304">
        <v>3</v>
      </c>
      <c r="AR512" s="306">
        <f ca="1">IF($AQ512=1,IF(INDIRECT(ADDRESS(($AO512-1)*3+$AP512+5,$AQ512+7))="",0,INDIRECT(ADDRESS(($AO512-1)*3+$AP512+5,$AQ512+7))),IF(INDIRECT(ADDRESS(($AO512-1)*3+$AP512+5,$AQ512+7))="",0,IF(COUNTIF(INDIRECT(ADDRESS(($AO512-1)*36+($AP512-1)*12+6,COLUMN())):INDIRECT(ADDRESS(($AO512-1)*36+($AP512-1)*12+$AQ512+4,COLUMN())),INDIRECT(ADDRESS(($AO512-1)*3+$AP512+5,$AQ512+7)))&gt;=1,0,INDIRECT(ADDRESS(($AO512-1)*3+$AP512+5,$AQ512+7)))))</f>
        <v>0</v>
      </c>
      <c r="AS512" s="304">
        <f ca="1">COUNTIF(INDIRECT("H"&amp;(ROW()+12*(($AO512-1)*3+$AP512)-ROW())/12+5):INDIRECT("S"&amp;(ROW()+12*(($AO512-1)*3+$AP512)-ROW())/12+5),AR512)</f>
        <v>0</v>
      </c>
      <c r="AT512" s="306"/>
      <c r="AV512" s="304">
        <f ca="1">IF(AND(AR512&gt;0,AS512&gt;0),COUNTIF(AV$6:AV511,"&gt;0")+1,0)</f>
        <v>0</v>
      </c>
    </row>
    <row r="513" spans="41:48" x14ac:dyDescent="0.15">
      <c r="AO513" s="304">
        <v>15</v>
      </c>
      <c r="AP513" s="304">
        <v>1</v>
      </c>
      <c r="AQ513" s="304">
        <v>4</v>
      </c>
      <c r="AR513" s="306">
        <f ca="1">IF($AQ513=1,IF(INDIRECT(ADDRESS(($AO513-1)*3+$AP513+5,$AQ513+7))="",0,INDIRECT(ADDRESS(($AO513-1)*3+$AP513+5,$AQ513+7))),IF(INDIRECT(ADDRESS(($AO513-1)*3+$AP513+5,$AQ513+7))="",0,IF(COUNTIF(INDIRECT(ADDRESS(($AO513-1)*36+($AP513-1)*12+6,COLUMN())):INDIRECT(ADDRESS(($AO513-1)*36+($AP513-1)*12+$AQ513+4,COLUMN())),INDIRECT(ADDRESS(($AO513-1)*3+$AP513+5,$AQ513+7)))&gt;=1,0,INDIRECT(ADDRESS(($AO513-1)*3+$AP513+5,$AQ513+7)))))</f>
        <v>0</v>
      </c>
      <c r="AS513" s="304">
        <f ca="1">COUNTIF(INDIRECT("H"&amp;(ROW()+12*(($AO513-1)*3+$AP513)-ROW())/12+5):INDIRECT("S"&amp;(ROW()+12*(($AO513-1)*3+$AP513)-ROW())/12+5),AR513)</f>
        <v>0</v>
      </c>
      <c r="AT513" s="306"/>
      <c r="AV513" s="304">
        <f ca="1">IF(AND(AR513&gt;0,AS513&gt;0),COUNTIF(AV$6:AV512,"&gt;0")+1,0)</f>
        <v>0</v>
      </c>
    </row>
    <row r="514" spans="41:48" x14ac:dyDescent="0.15">
      <c r="AO514" s="304">
        <v>15</v>
      </c>
      <c r="AP514" s="304">
        <v>1</v>
      </c>
      <c r="AQ514" s="304">
        <v>5</v>
      </c>
      <c r="AR514" s="306">
        <f ca="1">IF($AQ514=1,IF(INDIRECT(ADDRESS(($AO514-1)*3+$AP514+5,$AQ514+7))="",0,INDIRECT(ADDRESS(($AO514-1)*3+$AP514+5,$AQ514+7))),IF(INDIRECT(ADDRESS(($AO514-1)*3+$AP514+5,$AQ514+7))="",0,IF(COUNTIF(INDIRECT(ADDRESS(($AO514-1)*36+($AP514-1)*12+6,COLUMN())):INDIRECT(ADDRESS(($AO514-1)*36+($AP514-1)*12+$AQ514+4,COLUMN())),INDIRECT(ADDRESS(($AO514-1)*3+$AP514+5,$AQ514+7)))&gt;=1,0,INDIRECT(ADDRESS(($AO514-1)*3+$AP514+5,$AQ514+7)))))</f>
        <v>0</v>
      </c>
      <c r="AS514" s="304">
        <f ca="1">COUNTIF(INDIRECT("H"&amp;(ROW()+12*(($AO514-1)*3+$AP514)-ROW())/12+5):INDIRECT("S"&amp;(ROW()+12*(($AO514-1)*3+$AP514)-ROW())/12+5),AR514)</f>
        <v>0</v>
      </c>
      <c r="AT514" s="306"/>
      <c r="AV514" s="304">
        <f ca="1">IF(AND(AR514&gt;0,AS514&gt;0),COUNTIF(AV$6:AV513,"&gt;0")+1,0)</f>
        <v>0</v>
      </c>
    </row>
    <row r="515" spans="41:48" x14ac:dyDescent="0.15">
      <c r="AO515" s="304">
        <v>15</v>
      </c>
      <c r="AP515" s="304">
        <v>1</v>
      </c>
      <c r="AQ515" s="304">
        <v>6</v>
      </c>
      <c r="AR515" s="306">
        <f ca="1">IF($AQ515=1,IF(INDIRECT(ADDRESS(($AO515-1)*3+$AP515+5,$AQ515+7))="",0,INDIRECT(ADDRESS(($AO515-1)*3+$AP515+5,$AQ515+7))),IF(INDIRECT(ADDRESS(($AO515-1)*3+$AP515+5,$AQ515+7))="",0,IF(COUNTIF(INDIRECT(ADDRESS(($AO515-1)*36+($AP515-1)*12+6,COLUMN())):INDIRECT(ADDRESS(($AO515-1)*36+($AP515-1)*12+$AQ515+4,COLUMN())),INDIRECT(ADDRESS(($AO515-1)*3+$AP515+5,$AQ515+7)))&gt;=1,0,INDIRECT(ADDRESS(($AO515-1)*3+$AP515+5,$AQ515+7)))))</f>
        <v>0</v>
      </c>
      <c r="AS515" s="304">
        <f ca="1">COUNTIF(INDIRECT("H"&amp;(ROW()+12*(($AO515-1)*3+$AP515)-ROW())/12+5):INDIRECT("S"&amp;(ROW()+12*(($AO515-1)*3+$AP515)-ROW())/12+5),AR515)</f>
        <v>0</v>
      </c>
      <c r="AT515" s="306"/>
      <c r="AV515" s="304">
        <f ca="1">IF(AND(AR515&gt;0,AS515&gt;0),COUNTIF(AV$6:AV514,"&gt;0")+1,0)</f>
        <v>0</v>
      </c>
    </row>
    <row r="516" spans="41:48" x14ac:dyDescent="0.15">
      <c r="AO516" s="304">
        <v>15</v>
      </c>
      <c r="AP516" s="304">
        <v>1</v>
      </c>
      <c r="AQ516" s="304">
        <v>7</v>
      </c>
      <c r="AR516" s="306">
        <f ca="1">IF($AQ516=1,IF(INDIRECT(ADDRESS(($AO516-1)*3+$AP516+5,$AQ516+7))="",0,INDIRECT(ADDRESS(($AO516-1)*3+$AP516+5,$AQ516+7))),IF(INDIRECT(ADDRESS(($AO516-1)*3+$AP516+5,$AQ516+7))="",0,IF(COUNTIF(INDIRECT(ADDRESS(($AO516-1)*36+($AP516-1)*12+6,COLUMN())):INDIRECT(ADDRESS(($AO516-1)*36+($AP516-1)*12+$AQ516+4,COLUMN())),INDIRECT(ADDRESS(($AO516-1)*3+$AP516+5,$AQ516+7)))&gt;=1,0,INDIRECT(ADDRESS(($AO516-1)*3+$AP516+5,$AQ516+7)))))</f>
        <v>0</v>
      </c>
      <c r="AS516" s="304">
        <f ca="1">COUNTIF(INDIRECT("H"&amp;(ROW()+12*(($AO516-1)*3+$AP516)-ROW())/12+5):INDIRECT("S"&amp;(ROW()+12*(($AO516-1)*3+$AP516)-ROW())/12+5),AR516)</f>
        <v>0</v>
      </c>
      <c r="AT516" s="306"/>
      <c r="AV516" s="304">
        <f ca="1">IF(AND(AR516&gt;0,AS516&gt;0),COUNTIF(AV$6:AV515,"&gt;0")+1,0)</f>
        <v>0</v>
      </c>
    </row>
    <row r="517" spans="41:48" x14ac:dyDescent="0.15">
      <c r="AO517" s="304">
        <v>15</v>
      </c>
      <c r="AP517" s="304">
        <v>1</v>
      </c>
      <c r="AQ517" s="304">
        <v>8</v>
      </c>
      <c r="AR517" s="306">
        <f ca="1">IF($AQ517=1,IF(INDIRECT(ADDRESS(($AO517-1)*3+$AP517+5,$AQ517+7))="",0,INDIRECT(ADDRESS(($AO517-1)*3+$AP517+5,$AQ517+7))),IF(INDIRECT(ADDRESS(($AO517-1)*3+$AP517+5,$AQ517+7))="",0,IF(COUNTIF(INDIRECT(ADDRESS(($AO517-1)*36+($AP517-1)*12+6,COLUMN())):INDIRECT(ADDRESS(($AO517-1)*36+($AP517-1)*12+$AQ517+4,COLUMN())),INDIRECT(ADDRESS(($AO517-1)*3+$AP517+5,$AQ517+7)))&gt;=1,0,INDIRECT(ADDRESS(($AO517-1)*3+$AP517+5,$AQ517+7)))))</f>
        <v>0</v>
      </c>
      <c r="AS517" s="304">
        <f ca="1">COUNTIF(INDIRECT("H"&amp;(ROW()+12*(($AO517-1)*3+$AP517)-ROW())/12+5):INDIRECT("S"&amp;(ROW()+12*(($AO517-1)*3+$AP517)-ROW())/12+5),AR517)</f>
        <v>0</v>
      </c>
      <c r="AT517" s="306"/>
      <c r="AV517" s="304">
        <f ca="1">IF(AND(AR517&gt;0,AS517&gt;0),COUNTIF(AV$6:AV516,"&gt;0")+1,0)</f>
        <v>0</v>
      </c>
    </row>
    <row r="518" spans="41:48" x14ac:dyDescent="0.15">
      <c r="AO518" s="304">
        <v>15</v>
      </c>
      <c r="AP518" s="304">
        <v>1</v>
      </c>
      <c r="AQ518" s="304">
        <v>9</v>
      </c>
      <c r="AR518" s="306">
        <f ca="1">IF($AQ518=1,IF(INDIRECT(ADDRESS(($AO518-1)*3+$AP518+5,$AQ518+7))="",0,INDIRECT(ADDRESS(($AO518-1)*3+$AP518+5,$AQ518+7))),IF(INDIRECT(ADDRESS(($AO518-1)*3+$AP518+5,$AQ518+7))="",0,IF(COUNTIF(INDIRECT(ADDRESS(($AO518-1)*36+($AP518-1)*12+6,COLUMN())):INDIRECT(ADDRESS(($AO518-1)*36+($AP518-1)*12+$AQ518+4,COLUMN())),INDIRECT(ADDRESS(($AO518-1)*3+$AP518+5,$AQ518+7)))&gt;=1,0,INDIRECT(ADDRESS(($AO518-1)*3+$AP518+5,$AQ518+7)))))</f>
        <v>0</v>
      </c>
      <c r="AS518" s="304">
        <f ca="1">COUNTIF(INDIRECT("H"&amp;(ROW()+12*(($AO518-1)*3+$AP518)-ROW())/12+5):INDIRECT("S"&amp;(ROW()+12*(($AO518-1)*3+$AP518)-ROW())/12+5),AR518)</f>
        <v>0</v>
      </c>
      <c r="AT518" s="306"/>
      <c r="AV518" s="304">
        <f ca="1">IF(AND(AR518&gt;0,AS518&gt;0),COUNTIF(AV$6:AV517,"&gt;0")+1,0)</f>
        <v>0</v>
      </c>
    </row>
    <row r="519" spans="41:48" x14ac:dyDescent="0.15">
      <c r="AO519" s="304">
        <v>15</v>
      </c>
      <c r="AP519" s="304">
        <v>1</v>
      </c>
      <c r="AQ519" s="304">
        <v>10</v>
      </c>
      <c r="AR519" s="306">
        <f ca="1">IF($AQ519=1,IF(INDIRECT(ADDRESS(($AO519-1)*3+$AP519+5,$AQ519+7))="",0,INDIRECT(ADDRESS(($AO519-1)*3+$AP519+5,$AQ519+7))),IF(INDIRECT(ADDRESS(($AO519-1)*3+$AP519+5,$AQ519+7))="",0,IF(COUNTIF(INDIRECT(ADDRESS(($AO519-1)*36+($AP519-1)*12+6,COLUMN())):INDIRECT(ADDRESS(($AO519-1)*36+($AP519-1)*12+$AQ519+4,COLUMN())),INDIRECT(ADDRESS(($AO519-1)*3+$AP519+5,$AQ519+7)))&gt;=1,0,INDIRECT(ADDRESS(($AO519-1)*3+$AP519+5,$AQ519+7)))))</f>
        <v>0</v>
      </c>
      <c r="AS519" s="304">
        <f ca="1">COUNTIF(INDIRECT("H"&amp;(ROW()+12*(($AO519-1)*3+$AP519)-ROW())/12+5):INDIRECT("S"&amp;(ROW()+12*(($AO519-1)*3+$AP519)-ROW())/12+5),AR519)</f>
        <v>0</v>
      </c>
      <c r="AT519" s="306"/>
      <c r="AV519" s="304">
        <f ca="1">IF(AND(AR519&gt;0,AS519&gt;0),COUNTIF(AV$6:AV518,"&gt;0")+1,0)</f>
        <v>0</v>
      </c>
    </row>
    <row r="520" spans="41:48" x14ac:dyDescent="0.15">
      <c r="AO520" s="304">
        <v>15</v>
      </c>
      <c r="AP520" s="304">
        <v>1</v>
      </c>
      <c r="AQ520" s="304">
        <v>11</v>
      </c>
      <c r="AR520" s="306">
        <f ca="1">IF($AQ520=1,IF(INDIRECT(ADDRESS(($AO520-1)*3+$AP520+5,$AQ520+7))="",0,INDIRECT(ADDRESS(($AO520-1)*3+$AP520+5,$AQ520+7))),IF(INDIRECT(ADDRESS(($AO520-1)*3+$AP520+5,$AQ520+7))="",0,IF(COUNTIF(INDIRECT(ADDRESS(($AO520-1)*36+($AP520-1)*12+6,COLUMN())):INDIRECT(ADDRESS(($AO520-1)*36+($AP520-1)*12+$AQ520+4,COLUMN())),INDIRECT(ADDRESS(($AO520-1)*3+$AP520+5,$AQ520+7)))&gt;=1,0,INDIRECT(ADDRESS(($AO520-1)*3+$AP520+5,$AQ520+7)))))</f>
        <v>0</v>
      </c>
      <c r="AS520" s="304">
        <f ca="1">COUNTIF(INDIRECT("H"&amp;(ROW()+12*(($AO520-1)*3+$AP520)-ROW())/12+5):INDIRECT("S"&amp;(ROW()+12*(($AO520-1)*3+$AP520)-ROW())/12+5),AR520)</f>
        <v>0</v>
      </c>
      <c r="AT520" s="306"/>
      <c r="AV520" s="304">
        <f ca="1">IF(AND(AR520&gt;0,AS520&gt;0),COUNTIF(AV$6:AV519,"&gt;0")+1,0)</f>
        <v>0</v>
      </c>
    </row>
    <row r="521" spans="41:48" x14ac:dyDescent="0.15">
      <c r="AO521" s="304">
        <v>15</v>
      </c>
      <c r="AP521" s="304">
        <v>1</v>
      </c>
      <c r="AQ521" s="304">
        <v>12</v>
      </c>
      <c r="AR521" s="306">
        <f ca="1">IF($AQ521=1,IF(INDIRECT(ADDRESS(($AO521-1)*3+$AP521+5,$AQ521+7))="",0,INDIRECT(ADDRESS(($AO521-1)*3+$AP521+5,$AQ521+7))),IF(INDIRECT(ADDRESS(($AO521-1)*3+$AP521+5,$AQ521+7))="",0,IF(COUNTIF(INDIRECT(ADDRESS(($AO521-1)*36+($AP521-1)*12+6,COLUMN())):INDIRECT(ADDRESS(($AO521-1)*36+($AP521-1)*12+$AQ521+4,COLUMN())),INDIRECT(ADDRESS(($AO521-1)*3+$AP521+5,$AQ521+7)))&gt;=1,0,INDIRECT(ADDRESS(($AO521-1)*3+$AP521+5,$AQ521+7)))))</f>
        <v>0</v>
      </c>
      <c r="AS521" s="304">
        <f ca="1">COUNTIF(INDIRECT("H"&amp;(ROW()+12*(($AO521-1)*3+$AP521)-ROW())/12+5):INDIRECT("S"&amp;(ROW()+12*(($AO521-1)*3+$AP521)-ROW())/12+5),AR521)</f>
        <v>0</v>
      </c>
      <c r="AT521" s="306"/>
      <c r="AV521" s="304">
        <f ca="1">IF(AND(AR521&gt;0,AS521&gt;0),COUNTIF(AV$6:AV520,"&gt;0")+1,0)</f>
        <v>0</v>
      </c>
    </row>
    <row r="522" spans="41:48" x14ac:dyDescent="0.15">
      <c r="AO522" s="304">
        <v>15</v>
      </c>
      <c r="AP522" s="304">
        <v>2</v>
      </c>
      <c r="AQ522" s="304">
        <v>1</v>
      </c>
      <c r="AR522" s="306">
        <f ca="1">IF($AQ522=1,IF(INDIRECT(ADDRESS(($AO522-1)*3+$AP522+5,$AQ522+7))="",0,INDIRECT(ADDRESS(($AO522-1)*3+$AP522+5,$AQ522+7))),IF(INDIRECT(ADDRESS(($AO522-1)*3+$AP522+5,$AQ522+7))="",0,IF(COUNTIF(INDIRECT(ADDRESS(($AO522-1)*36+($AP522-1)*12+6,COLUMN())):INDIRECT(ADDRESS(($AO522-1)*36+($AP522-1)*12+$AQ522+4,COLUMN())),INDIRECT(ADDRESS(($AO522-1)*3+$AP522+5,$AQ522+7)))&gt;=1,0,INDIRECT(ADDRESS(($AO522-1)*3+$AP522+5,$AQ522+7)))))</f>
        <v>0</v>
      </c>
      <c r="AS522" s="304">
        <f ca="1">COUNTIF(INDIRECT("H"&amp;(ROW()+12*(($AO522-1)*3+$AP522)-ROW())/12+5):INDIRECT("S"&amp;(ROW()+12*(($AO522-1)*3+$AP522)-ROW())/12+5),AR522)</f>
        <v>0</v>
      </c>
      <c r="AT522" s="306"/>
      <c r="AV522" s="304">
        <f ca="1">IF(AND(AR522&gt;0,AS522&gt;0),COUNTIF(AV$6:AV521,"&gt;0")+1,0)</f>
        <v>0</v>
      </c>
    </row>
    <row r="523" spans="41:48" x14ac:dyDescent="0.15">
      <c r="AO523" s="304">
        <v>15</v>
      </c>
      <c r="AP523" s="304">
        <v>2</v>
      </c>
      <c r="AQ523" s="304">
        <v>2</v>
      </c>
      <c r="AR523" s="306">
        <f ca="1">IF($AQ523=1,IF(INDIRECT(ADDRESS(($AO523-1)*3+$AP523+5,$AQ523+7))="",0,INDIRECT(ADDRESS(($AO523-1)*3+$AP523+5,$AQ523+7))),IF(INDIRECT(ADDRESS(($AO523-1)*3+$AP523+5,$AQ523+7))="",0,IF(COUNTIF(INDIRECT(ADDRESS(($AO523-1)*36+($AP523-1)*12+6,COLUMN())):INDIRECT(ADDRESS(($AO523-1)*36+($AP523-1)*12+$AQ523+4,COLUMN())),INDIRECT(ADDRESS(($AO523-1)*3+$AP523+5,$AQ523+7)))&gt;=1,0,INDIRECT(ADDRESS(($AO523-1)*3+$AP523+5,$AQ523+7)))))</f>
        <v>0</v>
      </c>
      <c r="AS523" s="304">
        <f ca="1">COUNTIF(INDIRECT("H"&amp;(ROW()+12*(($AO523-1)*3+$AP523)-ROW())/12+5):INDIRECT("S"&amp;(ROW()+12*(($AO523-1)*3+$AP523)-ROW())/12+5),AR523)</f>
        <v>0</v>
      </c>
      <c r="AT523" s="306"/>
      <c r="AV523" s="304">
        <f ca="1">IF(AND(AR523&gt;0,AS523&gt;0),COUNTIF(AV$6:AV522,"&gt;0")+1,0)</f>
        <v>0</v>
      </c>
    </row>
    <row r="524" spans="41:48" x14ac:dyDescent="0.15">
      <c r="AO524" s="304">
        <v>15</v>
      </c>
      <c r="AP524" s="304">
        <v>2</v>
      </c>
      <c r="AQ524" s="304">
        <v>3</v>
      </c>
      <c r="AR524" s="306">
        <f ca="1">IF($AQ524=1,IF(INDIRECT(ADDRESS(($AO524-1)*3+$AP524+5,$AQ524+7))="",0,INDIRECT(ADDRESS(($AO524-1)*3+$AP524+5,$AQ524+7))),IF(INDIRECT(ADDRESS(($AO524-1)*3+$AP524+5,$AQ524+7))="",0,IF(COUNTIF(INDIRECT(ADDRESS(($AO524-1)*36+($AP524-1)*12+6,COLUMN())):INDIRECT(ADDRESS(($AO524-1)*36+($AP524-1)*12+$AQ524+4,COLUMN())),INDIRECT(ADDRESS(($AO524-1)*3+$AP524+5,$AQ524+7)))&gt;=1,0,INDIRECT(ADDRESS(($AO524-1)*3+$AP524+5,$AQ524+7)))))</f>
        <v>0</v>
      </c>
      <c r="AS524" s="304">
        <f ca="1">COUNTIF(INDIRECT("H"&amp;(ROW()+12*(($AO524-1)*3+$AP524)-ROW())/12+5):INDIRECT("S"&amp;(ROW()+12*(($AO524-1)*3+$AP524)-ROW())/12+5),AR524)</f>
        <v>0</v>
      </c>
      <c r="AT524" s="306"/>
      <c r="AV524" s="304">
        <f ca="1">IF(AND(AR524&gt;0,AS524&gt;0),COUNTIF(AV$6:AV523,"&gt;0")+1,0)</f>
        <v>0</v>
      </c>
    </row>
    <row r="525" spans="41:48" x14ac:dyDescent="0.15">
      <c r="AO525" s="304">
        <v>15</v>
      </c>
      <c r="AP525" s="304">
        <v>2</v>
      </c>
      <c r="AQ525" s="304">
        <v>4</v>
      </c>
      <c r="AR525" s="306">
        <f ca="1">IF($AQ525=1,IF(INDIRECT(ADDRESS(($AO525-1)*3+$AP525+5,$AQ525+7))="",0,INDIRECT(ADDRESS(($AO525-1)*3+$AP525+5,$AQ525+7))),IF(INDIRECT(ADDRESS(($AO525-1)*3+$AP525+5,$AQ525+7))="",0,IF(COUNTIF(INDIRECT(ADDRESS(($AO525-1)*36+($AP525-1)*12+6,COLUMN())):INDIRECT(ADDRESS(($AO525-1)*36+($AP525-1)*12+$AQ525+4,COLUMN())),INDIRECT(ADDRESS(($AO525-1)*3+$AP525+5,$AQ525+7)))&gt;=1,0,INDIRECT(ADDRESS(($AO525-1)*3+$AP525+5,$AQ525+7)))))</f>
        <v>0</v>
      </c>
      <c r="AS525" s="304">
        <f ca="1">COUNTIF(INDIRECT("H"&amp;(ROW()+12*(($AO525-1)*3+$AP525)-ROW())/12+5):INDIRECT("S"&amp;(ROW()+12*(($AO525-1)*3+$AP525)-ROW())/12+5),AR525)</f>
        <v>0</v>
      </c>
      <c r="AT525" s="306"/>
      <c r="AV525" s="304">
        <f ca="1">IF(AND(AR525&gt;0,AS525&gt;0),COUNTIF(AV$6:AV524,"&gt;0")+1,0)</f>
        <v>0</v>
      </c>
    </row>
    <row r="526" spans="41:48" x14ac:dyDescent="0.15">
      <c r="AO526" s="304">
        <v>15</v>
      </c>
      <c r="AP526" s="304">
        <v>2</v>
      </c>
      <c r="AQ526" s="304">
        <v>5</v>
      </c>
      <c r="AR526" s="306">
        <f ca="1">IF($AQ526=1,IF(INDIRECT(ADDRESS(($AO526-1)*3+$AP526+5,$AQ526+7))="",0,INDIRECT(ADDRESS(($AO526-1)*3+$AP526+5,$AQ526+7))),IF(INDIRECT(ADDRESS(($AO526-1)*3+$AP526+5,$AQ526+7))="",0,IF(COUNTIF(INDIRECT(ADDRESS(($AO526-1)*36+($AP526-1)*12+6,COLUMN())):INDIRECT(ADDRESS(($AO526-1)*36+($AP526-1)*12+$AQ526+4,COLUMN())),INDIRECT(ADDRESS(($AO526-1)*3+$AP526+5,$AQ526+7)))&gt;=1,0,INDIRECT(ADDRESS(($AO526-1)*3+$AP526+5,$AQ526+7)))))</f>
        <v>0</v>
      </c>
      <c r="AS526" s="304">
        <f ca="1">COUNTIF(INDIRECT("H"&amp;(ROW()+12*(($AO526-1)*3+$AP526)-ROW())/12+5):INDIRECT("S"&amp;(ROW()+12*(($AO526-1)*3+$AP526)-ROW())/12+5),AR526)</f>
        <v>0</v>
      </c>
      <c r="AT526" s="306"/>
      <c r="AV526" s="304">
        <f ca="1">IF(AND(AR526&gt;0,AS526&gt;0),COUNTIF(AV$6:AV525,"&gt;0")+1,0)</f>
        <v>0</v>
      </c>
    </row>
    <row r="527" spans="41:48" x14ac:dyDescent="0.15">
      <c r="AO527" s="304">
        <v>15</v>
      </c>
      <c r="AP527" s="304">
        <v>2</v>
      </c>
      <c r="AQ527" s="304">
        <v>6</v>
      </c>
      <c r="AR527" s="306">
        <f ca="1">IF($AQ527=1,IF(INDIRECT(ADDRESS(($AO527-1)*3+$AP527+5,$AQ527+7))="",0,INDIRECT(ADDRESS(($AO527-1)*3+$AP527+5,$AQ527+7))),IF(INDIRECT(ADDRESS(($AO527-1)*3+$AP527+5,$AQ527+7))="",0,IF(COUNTIF(INDIRECT(ADDRESS(($AO527-1)*36+($AP527-1)*12+6,COLUMN())):INDIRECT(ADDRESS(($AO527-1)*36+($AP527-1)*12+$AQ527+4,COLUMN())),INDIRECT(ADDRESS(($AO527-1)*3+$AP527+5,$AQ527+7)))&gt;=1,0,INDIRECT(ADDRESS(($AO527-1)*3+$AP527+5,$AQ527+7)))))</f>
        <v>0</v>
      </c>
      <c r="AS527" s="304">
        <f ca="1">COUNTIF(INDIRECT("H"&amp;(ROW()+12*(($AO527-1)*3+$AP527)-ROW())/12+5):INDIRECT("S"&amp;(ROW()+12*(($AO527-1)*3+$AP527)-ROW())/12+5),AR527)</f>
        <v>0</v>
      </c>
      <c r="AT527" s="306"/>
      <c r="AV527" s="304">
        <f ca="1">IF(AND(AR527&gt;0,AS527&gt;0),COUNTIF(AV$6:AV526,"&gt;0")+1,0)</f>
        <v>0</v>
      </c>
    </row>
    <row r="528" spans="41:48" x14ac:dyDescent="0.15">
      <c r="AO528" s="304">
        <v>15</v>
      </c>
      <c r="AP528" s="304">
        <v>2</v>
      </c>
      <c r="AQ528" s="304">
        <v>7</v>
      </c>
      <c r="AR528" s="306">
        <f ca="1">IF($AQ528=1,IF(INDIRECT(ADDRESS(($AO528-1)*3+$AP528+5,$AQ528+7))="",0,INDIRECT(ADDRESS(($AO528-1)*3+$AP528+5,$AQ528+7))),IF(INDIRECT(ADDRESS(($AO528-1)*3+$AP528+5,$AQ528+7))="",0,IF(COUNTIF(INDIRECT(ADDRESS(($AO528-1)*36+($AP528-1)*12+6,COLUMN())):INDIRECT(ADDRESS(($AO528-1)*36+($AP528-1)*12+$AQ528+4,COLUMN())),INDIRECT(ADDRESS(($AO528-1)*3+$AP528+5,$AQ528+7)))&gt;=1,0,INDIRECT(ADDRESS(($AO528-1)*3+$AP528+5,$AQ528+7)))))</f>
        <v>0</v>
      </c>
      <c r="AS528" s="304">
        <f ca="1">COUNTIF(INDIRECT("H"&amp;(ROW()+12*(($AO528-1)*3+$AP528)-ROW())/12+5):INDIRECT("S"&amp;(ROW()+12*(($AO528-1)*3+$AP528)-ROW())/12+5),AR528)</f>
        <v>0</v>
      </c>
      <c r="AT528" s="306"/>
      <c r="AV528" s="304">
        <f ca="1">IF(AND(AR528&gt;0,AS528&gt;0),COUNTIF(AV$6:AV527,"&gt;0")+1,0)</f>
        <v>0</v>
      </c>
    </row>
    <row r="529" spans="41:48" x14ac:dyDescent="0.15">
      <c r="AO529" s="304">
        <v>15</v>
      </c>
      <c r="AP529" s="304">
        <v>2</v>
      </c>
      <c r="AQ529" s="304">
        <v>8</v>
      </c>
      <c r="AR529" s="306">
        <f ca="1">IF($AQ529=1,IF(INDIRECT(ADDRESS(($AO529-1)*3+$AP529+5,$AQ529+7))="",0,INDIRECT(ADDRESS(($AO529-1)*3+$AP529+5,$AQ529+7))),IF(INDIRECT(ADDRESS(($AO529-1)*3+$AP529+5,$AQ529+7))="",0,IF(COUNTIF(INDIRECT(ADDRESS(($AO529-1)*36+($AP529-1)*12+6,COLUMN())):INDIRECT(ADDRESS(($AO529-1)*36+($AP529-1)*12+$AQ529+4,COLUMN())),INDIRECT(ADDRESS(($AO529-1)*3+$AP529+5,$AQ529+7)))&gt;=1,0,INDIRECT(ADDRESS(($AO529-1)*3+$AP529+5,$AQ529+7)))))</f>
        <v>0</v>
      </c>
      <c r="AS529" s="304">
        <f ca="1">COUNTIF(INDIRECT("H"&amp;(ROW()+12*(($AO529-1)*3+$AP529)-ROW())/12+5):INDIRECT("S"&amp;(ROW()+12*(($AO529-1)*3+$AP529)-ROW())/12+5),AR529)</f>
        <v>0</v>
      </c>
      <c r="AT529" s="306"/>
      <c r="AV529" s="304">
        <f ca="1">IF(AND(AR529&gt;0,AS529&gt;0),COUNTIF(AV$6:AV528,"&gt;0")+1,0)</f>
        <v>0</v>
      </c>
    </row>
    <row r="530" spans="41:48" x14ac:dyDescent="0.15">
      <c r="AO530" s="304">
        <v>15</v>
      </c>
      <c r="AP530" s="304">
        <v>2</v>
      </c>
      <c r="AQ530" s="304">
        <v>9</v>
      </c>
      <c r="AR530" s="306">
        <f ca="1">IF($AQ530=1,IF(INDIRECT(ADDRESS(($AO530-1)*3+$AP530+5,$AQ530+7))="",0,INDIRECT(ADDRESS(($AO530-1)*3+$AP530+5,$AQ530+7))),IF(INDIRECT(ADDRESS(($AO530-1)*3+$AP530+5,$AQ530+7))="",0,IF(COUNTIF(INDIRECT(ADDRESS(($AO530-1)*36+($AP530-1)*12+6,COLUMN())):INDIRECT(ADDRESS(($AO530-1)*36+($AP530-1)*12+$AQ530+4,COLUMN())),INDIRECT(ADDRESS(($AO530-1)*3+$AP530+5,$AQ530+7)))&gt;=1,0,INDIRECT(ADDRESS(($AO530-1)*3+$AP530+5,$AQ530+7)))))</f>
        <v>0</v>
      </c>
      <c r="AS530" s="304">
        <f ca="1">COUNTIF(INDIRECT("H"&amp;(ROW()+12*(($AO530-1)*3+$AP530)-ROW())/12+5):INDIRECT("S"&amp;(ROW()+12*(($AO530-1)*3+$AP530)-ROW())/12+5),AR530)</f>
        <v>0</v>
      </c>
      <c r="AT530" s="306"/>
      <c r="AV530" s="304">
        <f ca="1">IF(AND(AR530&gt;0,AS530&gt;0),COUNTIF(AV$6:AV529,"&gt;0")+1,0)</f>
        <v>0</v>
      </c>
    </row>
    <row r="531" spans="41:48" x14ac:dyDescent="0.15">
      <c r="AO531" s="304">
        <v>15</v>
      </c>
      <c r="AP531" s="304">
        <v>2</v>
      </c>
      <c r="AQ531" s="304">
        <v>10</v>
      </c>
      <c r="AR531" s="306">
        <f ca="1">IF($AQ531=1,IF(INDIRECT(ADDRESS(($AO531-1)*3+$AP531+5,$AQ531+7))="",0,INDIRECT(ADDRESS(($AO531-1)*3+$AP531+5,$AQ531+7))),IF(INDIRECT(ADDRESS(($AO531-1)*3+$AP531+5,$AQ531+7))="",0,IF(COUNTIF(INDIRECT(ADDRESS(($AO531-1)*36+($AP531-1)*12+6,COLUMN())):INDIRECT(ADDRESS(($AO531-1)*36+($AP531-1)*12+$AQ531+4,COLUMN())),INDIRECT(ADDRESS(($AO531-1)*3+$AP531+5,$AQ531+7)))&gt;=1,0,INDIRECT(ADDRESS(($AO531-1)*3+$AP531+5,$AQ531+7)))))</f>
        <v>0</v>
      </c>
      <c r="AS531" s="304">
        <f ca="1">COUNTIF(INDIRECT("H"&amp;(ROW()+12*(($AO531-1)*3+$AP531)-ROW())/12+5):INDIRECT("S"&amp;(ROW()+12*(($AO531-1)*3+$AP531)-ROW())/12+5),AR531)</f>
        <v>0</v>
      </c>
      <c r="AT531" s="306"/>
      <c r="AV531" s="304">
        <f ca="1">IF(AND(AR531&gt;0,AS531&gt;0),COUNTIF(AV$6:AV530,"&gt;0")+1,0)</f>
        <v>0</v>
      </c>
    </row>
    <row r="532" spans="41:48" x14ac:dyDescent="0.15">
      <c r="AO532" s="304">
        <v>15</v>
      </c>
      <c r="AP532" s="304">
        <v>2</v>
      </c>
      <c r="AQ532" s="304">
        <v>11</v>
      </c>
      <c r="AR532" s="306">
        <f ca="1">IF($AQ532=1,IF(INDIRECT(ADDRESS(($AO532-1)*3+$AP532+5,$AQ532+7))="",0,INDIRECT(ADDRESS(($AO532-1)*3+$AP532+5,$AQ532+7))),IF(INDIRECT(ADDRESS(($AO532-1)*3+$AP532+5,$AQ532+7))="",0,IF(COUNTIF(INDIRECT(ADDRESS(($AO532-1)*36+($AP532-1)*12+6,COLUMN())):INDIRECT(ADDRESS(($AO532-1)*36+($AP532-1)*12+$AQ532+4,COLUMN())),INDIRECT(ADDRESS(($AO532-1)*3+$AP532+5,$AQ532+7)))&gt;=1,0,INDIRECT(ADDRESS(($AO532-1)*3+$AP532+5,$AQ532+7)))))</f>
        <v>0</v>
      </c>
      <c r="AS532" s="304">
        <f ca="1">COUNTIF(INDIRECT("H"&amp;(ROW()+12*(($AO532-1)*3+$AP532)-ROW())/12+5):INDIRECT("S"&amp;(ROW()+12*(($AO532-1)*3+$AP532)-ROW())/12+5),AR532)</f>
        <v>0</v>
      </c>
      <c r="AT532" s="306"/>
      <c r="AV532" s="304">
        <f ca="1">IF(AND(AR532&gt;0,AS532&gt;0),COUNTIF(AV$6:AV531,"&gt;0")+1,0)</f>
        <v>0</v>
      </c>
    </row>
    <row r="533" spans="41:48" x14ac:dyDescent="0.15">
      <c r="AO533" s="304">
        <v>15</v>
      </c>
      <c r="AP533" s="304">
        <v>2</v>
      </c>
      <c r="AQ533" s="304">
        <v>12</v>
      </c>
      <c r="AR533" s="306">
        <f ca="1">IF($AQ533=1,IF(INDIRECT(ADDRESS(($AO533-1)*3+$AP533+5,$AQ533+7))="",0,INDIRECT(ADDRESS(($AO533-1)*3+$AP533+5,$AQ533+7))),IF(INDIRECT(ADDRESS(($AO533-1)*3+$AP533+5,$AQ533+7))="",0,IF(COUNTIF(INDIRECT(ADDRESS(($AO533-1)*36+($AP533-1)*12+6,COLUMN())):INDIRECT(ADDRESS(($AO533-1)*36+($AP533-1)*12+$AQ533+4,COLUMN())),INDIRECT(ADDRESS(($AO533-1)*3+$AP533+5,$AQ533+7)))&gt;=1,0,INDIRECT(ADDRESS(($AO533-1)*3+$AP533+5,$AQ533+7)))))</f>
        <v>0</v>
      </c>
      <c r="AS533" s="304">
        <f ca="1">COUNTIF(INDIRECT("H"&amp;(ROW()+12*(($AO533-1)*3+$AP533)-ROW())/12+5):INDIRECT("S"&amp;(ROW()+12*(($AO533-1)*3+$AP533)-ROW())/12+5),AR533)</f>
        <v>0</v>
      </c>
      <c r="AT533" s="306"/>
      <c r="AV533" s="304">
        <f ca="1">IF(AND(AR533&gt;0,AS533&gt;0),COUNTIF(AV$6:AV532,"&gt;0")+1,0)</f>
        <v>0</v>
      </c>
    </row>
    <row r="534" spans="41:48" x14ac:dyDescent="0.15">
      <c r="AO534" s="304">
        <v>15</v>
      </c>
      <c r="AP534" s="304">
        <v>3</v>
      </c>
      <c r="AQ534" s="304">
        <v>1</v>
      </c>
      <c r="AR534" s="306">
        <f ca="1">IF($AQ534=1,IF(INDIRECT(ADDRESS(($AO534-1)*3+$AP534+5,$AQ534+7))="",0,INDIRECT(ADDRESS(($AO534-1)*3+$AP534+5,$AQ534+7))),IF(INDIRECT(ADDRESS(($AO534-1)*3+$AP534+5,$AQ534+7))="",0,IF(COUNTIF(INDIRECT(ADDRESS(($AO534-1)*36+($AP534-1)*12+6,COLUMN())):INDIRECT(ADDRESS(($AO534-1)*36+($AP534-1)*12+$AQ534+4,COLUMN())),INDIRECT(ADDRESS(($AO534-1)*3+$AP534+5,$AQ534+7)))&gt;=1,0,INDIRECT(ADDRESS(($AO534-1)*3+$AP534+5,$AQ534+7)))))</f>
        <v>0</v>
      </c>
      <c r="AS534" s="304">
        <f ca="1">COUNTIF(INDIRECT("H"&amp;(ROW()+12*(($AO534-1)*3+$AP534)-ROW())/12+5):INDIRECT("S"&amp;(ROW()+12*(($AO534-1)*3+$AP534)-ROW())/12+5),AR534)</f>
        <v>0</v>
      </c>
      <c r="AT534" s="306"/>
      <c r="AV534" s="304">
        <f ca="1">IF(AND(AR534&gt;0,AS534&gt;0),COUNTIF(AV$6:AV533,"&gt;0")+1,0)</f>
        <v>0</v>
      </c>
    </row>
    <row r="535" spans="41:48" x14ac:dyDescent="0.15">
      <c r="AO535" s="304">
        <v>15</v>
      </c>
      <c r="AP535" s="304">
        <v>3</v>
      </c>
      <c r="AQ535" s="304">
        <v>2</v>
      </c>
      <c r="AR535" s="306">
        <f ca="1">IF($AQ535=1,IF(INDIRECT(ADDRESS(($AO535-1)*3+$AP535+5,$AQ535+7))="",0,INDIRECT(ADDRESS(($AO535-1)*3+$AP535+5,$AQ535+7))),IF(INDIRECT(ADDRESS(($AO535-1)*3+$AP535+5,$AQ535+7))="",0,IF(COUNTIF(INDIRECT(ADDRESS(($AO535-1)*36+($AP535-1)*12+6,COLUMN())):INDIRECT(ADDRESS(($AO535-1)*36+($AP535-1)*12+$AQ535+4,COLUMN())),INDIRECT(ADDRESS(($AO535-1)*3+$AP535+5,$AQ535+7)))&gt;=1,0,INDIRECT(ADDRESS(($AO535-1)*3+$AP535+5,$AQ535+7)))))</f>
        <v>0</v>
      </c>
      <c r="AS535" s="304">
        <f ca="1">COUNTIF(INDIRECT("H"&amp;(ROW()+12*(($AO535-1)*3+$AP535)-ROW())/12+5):INDIRECT("S"&amp;(ROW()+12*(($AO535-1)*3+$AP535)-ROW())/12+5),AR535)</f>
        <v>0</v>
      </c>
      <c r="AT535" s="306"/>
      <c r="AV535" s="304">
        <f ca="1">IF(AND(AR535&gt;0,AS535&gt;0),COUNTIF(AV$6:AV534,"&gt;0")+1,0)</f>
        <v>0</v>
      </c>
    </row>
    <row r="536" spans="41:48" x14ac:dyDescent="0.15">
      <c r="AO536" s="304">
        <v>15</v>
      </c>
      <c r="AP536" s="304">
        <v>3</v>
      </c>
      <c r="AQ536" s="304">
        <v>3</v>
      </c>
      <c r="AR536" s="306">
        <f ca="1">IF($AQ536=1,IF(INDIRECT(ADDRESS(($AO536-1)*3+$AP536+5,$AQ536+7))="",0,INDIRECT(ADDRESS(($AO536-1)*3+$AP536+5,$AQ536+7))),IF(INDIRECT(ADDRESS(($AO536-1)*3+$AP536+5,$AQ536+7))="",0,IF(COUNTIF(INDIRECT(ADDRESS(($AO536-1)*36+($AP536-1)*12+6,COLUMN())):INDIRECT(ADDRESS(($AO536-1)*36+($AP536-1)*12+$AQ536+4,COLUMN())),INDIRECT(ADDRESS(($AO536-1)*3+$AP536+5,$AQ536+7)))&gt;=1,0,INDIRECT(ADDRESS(($AO536-1)*3+$AP536+5,$AQ536+7)))))</f>
        <v>0</v>
      </c>
      <c r="AS536" s="304">
        <f ca="1">COUNTIF(INDIRECT("H"&amp;(ROW()+12*(($AO536-1)*3+$AP536)-ROW())/12+5):INDIRECT("S"&amp;(ROW()+12*(($AO536-1)*3+$AP536)-ROW())/12+5),AR536)</f>
        <v>0</v>
      </c>
      <c r="AT536" s="306"/>
      <c r="AV536" s="304">
        <f ca="1">IF(AND(AR536&gt;0,AS536&gt;0),COUNTIF(AV$6:AV535,"&gt;0")+1,0)</f>
        <v>0</v>
      </c>
    </row>
    <row r="537" spans="41:48" x14ac:dyDescent="0.15">
      <c r="AO537" s="304">
        <v>15</v>
      </c>
      <c r="AP537" s="304">
        <v>3</v>
      </c>
      <c r="AQ537" s="304">
        <v>4</v>
      </c>
      <c r="AR537" s="306">
        <f ca="1">IF($AQ537=1,IF(INDIRECT(ADDRESS(($AO537-1)*3+$AP537+5,$AQ537+7))="",0,INDIRECT(ADDRESS(($AO537-1)*3+$AP537+5,$AQ537+7))),IF(INDIRECT(ADDRESS(($AO537-1)*3+$AP537+5,$AQ537+7))="",0,IF(COUNTIF(INDIRECT(ADDRESS(($AO537-1)*36+($AP537-1)*12+6,COLUMN())):INDIRECT(ADDRESS(($AO537-1)*36+($AP537-1)*12+$AQ537+4,COLUMN())),INDIRECT(ADDRESS(($AO537-1)*3+$AP537+5,$AQ537+7)))&gt;=1,0,INDIRECT(ADDRESS(($AO537-1)*3+$AP537+5,$AQ537+7)))))</f>
        <v>0</v>
      </c>
      <c r="AS537" s="304">
        <f ca="1">COUNTIF(INDIRECT("H"&amp;(ROW()+12*(($AO537-1)*3+$AP537)-ROW())/12+5):INDIRECT("S"&amp;(ROW()+12*(($AO537-1)*3+$AP537)-ROW())/12+5),AR537)</f>
        <v>0</v>
      </c>
      <c r="AT537" s="306"/>
      <c r="AV537" s="304">
        <f ca="1">IF(AND(AR537&gt;0,AS537&gt;0),COUNTIF(AV$6:AV536,"&gt;0")+1,0)</f>
        <v>0</v>
      </c>
    </row>
    <row r="538" spans="41:48" x14ac:dyDescent="0.15">
      <c r="AO538" s="304">
        <v>15</v>
      </c>
      <c r="AP538" s="304">
        <v>3</v>
      </c>
      <c r="AQ538" s="304">
        <v>5</v>
      </c>
      <c r="AR538" s="306">
        <f ca="1">IF($AQ538=1,IF(INDIRECT(ADDRESS(($AO538-1)*3+$AP538+5,$AQ538+7))="",0,INDIRECT(ADDRESS(($AO538-1)*3+$AP538+5,$AQ538+7))),IF(INDIRECT(ADDRESS(($AO538-1)*3+$AP538+5,$AQ538+7))="",0,IF(COUNTIF(INDIRECT(ADDRESS(($AO538-1)*36+($AP538-1)*12+6,COLUMN())):INDIRECT(ADDRESS(($AO538-1)*36+($AP538-1)*12+$AQ538+4,COLUMN())),INDIRECT(ADDRESS(($AO538-1)*3+$AP538+5,$AQ538+7)))&gt;=1,0,INDIRECT(ADDRESS(($AO538-1)*3+$AP538+5,$AQ538+7)))))</f>
        <v>0</v>
      </c>
      <c r="AS538" s="304">
        <f ca="1">COUNTIF(INDIRECT("H"&amp;(ROW()+12*(($AO538-1)*3+$AP538)-ROW())/12+5):INDIRECT("S"&amp;(ROW()+12*(($AO538-1)*3+$AP538)-ROW())/12+5),AR538)</f>
        <v>0</v>
      </c>
      <c r="AT538" s="306"/>
      <c r="AV538" s="304">
        <f ca="1">IF(AND(AR538&gt;0,AS538&gt;0),COUNTIF(AV$6:AV537,"&gt;0")+1,0)</f>
        <v>0</v>
      </c>
    </row>
    <row r="539" spans="41:48" x14ac:dyDescent="0.15">
      <c r="AO539" s="304">
        <v>15</v>
      </c>
      <c r="AP539" s="304">
        <v>3</v>
      </c>
      <c r="AQ539" s="304">
        <v>6</v>
      </c>
      <c r="AR539" s="306">
        <f ca="1">IF($AQ539=1,IF(INDIRECT(ADDRESS(($AO539-1)*3+$AP539+5,$AQ539+7))="",0,INDIRECT(ADDRESS(($AO539-1)*3+$AP539+5,$AQ539+7))),IF(INDIRECT(ADDRESS(($AO539-1)*3+$AP539+5,$AQ539+7))="",0,IF(COUNTIF(INDIRECT(ADDRESS(($AO539-1)*36+($AP539-1)*12+6,COLUMN())):INDIRECT(ADDRESS(($AO539-1)*36+($AP539-1)*12+$AQ539+4,COLUMN())),INDIRECT(ADDRESS(($AO539-1)*3+$AP539+5,$AQ539+7)))&gt;=1,0,INDIRECT(ADDRESS(($AO539-1)*3+$AP539+5,$AQ539+7)))))</f>
        <v>0</v>
      </c>
      <c r="AS539" s="304">
        <f ca="1">COUNTIF(INDIRECT("H"&amp;(ROW()+12*(($AO539-1)*3+$AP539)-ROW())/12+5):INDIRECT("S"&amp;(ROW()+12*(($AO539-1)*3+$AP539)-ROW())/12+5),AR539)</f>
        <v>0</v>
      </c>
      <c r="AT539" s="306"/>
      <c r="AV539" s="304">
        <f ca="1">IF(AND(AR539&gt;0,AS539&gt;0),COUNTIF(AV$6:AV538,"&gt;0")+1,0)</f>
        <v>0</v>
      </c>
    </row>
    <row r="540" spans="41:48" x14ac:dyDescent="0.15">
      <c r="AO540" s="304">
        <v>15</v>
      </c>
      <c r="AP540" s="304">
        <v>3</v>
      </c>
      <c r="AQ540" s="304">
        <v>7</v>
      </c>
      <c r="AR540" s="306">
        <f ca="1">IF($AQ540=1,IF(INDIRECT(ADDRESS(($AO540-1)*3+$AP540+5,$AQ540+7))="",0,INDIRECT(ADDRESS(($AO540-1)*3+$AP540+5,$AQ540+7))),IF(INDIRECT(ADDRESS(($AO540-1)*3+$AP540+5,$AQ540+7))="",0,IF(COUNTIF(INDIRECT(ADDRESS(($AO540-1)*36+($AP540-1)*12+6,COLUMN())):INDIRECT(ADDRESS(($AO540-1)*36+($AP540-1)*12+$AQ540+4,COLUMN())),INDIRECT(ADDRESS(($AO540-1)*3+$AP540+5,$AQ540+7)))&gt;=1,0,INDIRECT(ADDRESS(($AO540-1)*3+$AP540+5,$AQ540+7)))))</f>
        <v>0</v>
      </c>
      <c r="AS540" s="304">
        <f ca="1">COUNTIF(INDIRECT("H"&amp;(ROW()+12*(($AO540-1)*3+$AP540)-ROW())/12+5):INDIRECT("S"&amp;(ROW()+12*(($AO540-1)*3+$AP540)-ROW())/12+5),AR540)</f>
        <v>0</v>
      </c>
      <c r="AT540" s="306"/>
      <c r="AV540" s="304">
        <f ca="1">IF(AND(AR540&gt;0,AS540&gt;0),COUNTIF(AV$6:AV539,"&gt;0")+1,0)</f>
        <v>0</v>
      </c>
    </row>
    <row r="541" spans="41:48" x14ac:dyDescent="0.15">
      <c r="AO541" s="304">
        <v>15</v>
      </c>
      <c r="AP541" s="304">
        <v>3</v>
      </c>
      <c r="AQ541" s="304">
        <v>8</v>
      </c>
      <c r="AR541" s="306">
        <f ca="1">IF($AQ541=1,IF(INDIRECT(ADDRESS(($AO541-1)*3+$AP541+5,$AQ541+7))="",0,INDIRECT(ADDRESS(($AO541-1)*3+$AP541+5,$AQ541+7))),IF(INDIRECT(ADDRESS(($AO541-1)*3+$AP541+5,$AQ541+7))="",0,IF(COUNTIF(INDIRECT(ADDRESS(($AO541-1)*36+($AP541-1)*12+6,COLUMN())):INDIRECT(ADDRESS(($AO541-1)*36+($AP541-1)*12+$AQ541+4,COLUMN())),INDIRECT(ADDRESS(($AO541-1)*3+$AP541+5,$AQ541+7)))&gt;=1,0,INDIRECT(ADDRESS(($AO541-1)*3+$AP541+5,$AQ541+7)))))</f>
        <v>0</v>
      </c>
      <c r="AS541" s="304">
        <f ca="1">COUNTIF(INDIRECT("H"&amp;(ROW()+12*(($AO541-1)*3+$AP541)-ROW())/12+5):INDIRECT("S"&amp;(ROW()+12*(($AO541-1)*3+$AP541)-ROW())/12+5),AR541)</f>
        <v>0</v>
      </c>
      <c r="AT541" s="306"/>
      <c r="AV541" s="304">
        <f ca="1">IF(AND(AR541&gt;0,AS541&gt;0),COUNTIF(AV$6:AV540,"&gt;0")+1,0)</f>
        <v>0</v>
      </c>
    </row>
    <row r="542" spans="41:48" x14ac:dyDescent="0.15">
      <c r="AO542" s="304">
        <v>15</v>
      </c>
      <c r="AP542" s="304">
        <v>3</v>
      </c>
      <c r="AQ542" s="304">
        <v>9</v>
      </c>
      <c r="AR542" s="306">
        <f ca="1">IF($AQ542=1,IF(INDIRECT(ADDRESS(($AO542-1)*3+$AP542+5,$AQ542+7))="",0,INDIRECT(ADDRESS(($AO542-1)*3+$AP542+5,$AQ542+7))),IF(INDIRECT(ADDRESS(($AO542-1)*3+$AP542+5,$AQ542+7))="",0,IF(COUNTIF(INDIRECT(ADDRESS(($AO542-1)*36+($AP542-1)*12+6,COLUMN())):INDIRECT(ADDRESS(($AO542-1)*36+($AP542-1)*12+$AQ542+4,COLUMN())),INDIRECT(ADDRESS(($AO542-1)*3+$AP542+5,$AQ542+7)))&gt;=1,0,INDIRECT(ADDRESS(($AO542-1)*3+$AP542+5,$AQ542+7)))))</f>
        <v>0</v>
      </c>
      <c r="AS542" s="304">
        <f ca="1">COUNTIF(INDIRECT("H"&amp;(ROW()+12*(($AO542-1)*3+$AP542)-ROW())/12+5):INDIRECT("S"&amp;(ROW()+12*(($AO542-1)*3+$AP542)-ROW())/12+5),AR542)</f>
        <v>0</v>
      </c>
      <c r="AT542" s="306"/>
      <c r="AV542" s="304">
        <f ca="1">IF(AND(AR542&gt;0,AS542&gt;0),COUNTIF(AV$6:AV541,"&gt;0")+1,0)</f>
        <v>0</v>
      </c>
    </row>
    <row r="543" spans="41:48" x14ac:dyDescent="0.15">
      <c r="AO543" s="304">
        <v>15</v>
      </c>
      <c r="AP543" s="304">
        <v>3</v>
      </c>
      <c r="AQ543" s="304">
        <v>10</v>
      </c>
      <c r="AR543" s="306">
        <f ca="1">IF($AQ543=1,IF(INDIRECT(ADDRESS(($AO543-1)*3+$AP543+5,$AQ543+7))="",0,INDIRECT(ADDRESS(($AO543-1)*3+$AP543+5,$AQ543+7))),IF(INDIRECT(ADDRESS(($AO543-1)*3+$AP543+5,$AQ543+7))="",0,IF(COUNTIF(INDIRECT(ADDRESS(($AO543-1)*36+($AP543-1)*12+6,COLUMN())):INDIRECT(ADDRESS(($AO543-1)*36+($AP543-1)*12+$AQ543+4,COLUMN())),INDIRECT(ADDRESS(($AO543-1)*3+$AP543+5,$AQ543+7)))&gt;=1,0,INDIRECT(ADDRESS(($AO543-1)*3+$AP543+5,$AQ543+7)))))</f>
        <v>0</v>
      </c>
      <c r="AS543" s="304">
        <f ca="1">COUNTIF(INDIRECT("H"&amp;(ROW()+12*(($AO543-1)*3+$AP543)-ROW())/12+5):INDIRECT("S"&amp;(ROW()+12*(($AO543-1)*3+$AP543)-ROW())/12+5),AR543)</f>
        <v>0</v>
      </c>
      <c r="AT543" s="306"/>
      <c r="AV543" s="304">
        <f ca="1">IF(AND(AR543&gt;0,AS543&gt;0),COUNTIF(AV$6:AV542,"&gt;0")+1,0)</f>
        <v>0</v>
      </c>
    </row>
    <row r="544" spans="41:48" x14ac:dyDescent="0.15">
      <c r="AO544" s="304">
        <v>15</v>
      </c>
      <c r="AP544" s="304">
        <v>3</v>
      </c>
      <c r="AQ544" s="304">
        <v>11</v>
      </c>
      <c r="AR544" s="306">
        <f ca="1">IF($AQ544=1,IF(INDIRECT(ADDRESS(($AO544-1)*3+$AP544+5,$AQ544+7))="",0,INDIRECT(ADDRESS(($AO544-1)*3+$AP544+5,$AQ544+7))),IF(INDIRECT(ADDRESS(($AO544-1)*3+$AP544+5,$AQ544+7))="",0,IF(COUNTIF(INDIRECT(ADDRESS(($AO544-1)*36+($AP544-1)*12+6,COLUMN())):INDIRECT(ADDRESS(($AO544-1)*36+($AP544-1)*12+$AQ544+4,COLUMN())),INDIRECT(ADDRESS(($AO544-1)*3+$AP544+5,$AQ544+7)))&gt;=1,0,INDIRECT(ADDRESS(($AO544-1)*3+$AP544+5,$AQ544+7)))))</f>
        <v>0</v>
      </c>
      <c r="AS544" s="304">
        <f ca="1">COUNTIF(INDIRECT("H"&amp;(ROW()+12*(($AO544-1)*3+$AP544)-ROW())/12+5):INDIRECT("S"&amp;(ROW()+12*(($AO544-1)*3+$AP544)-ROW())/12+5),AR544)</f>
        <v>0</v>
      </c>
      <c r="AT544" s="306"/>
      <c r="AV544" s="304">
        <f ca="1">IF(AND(AR544&gt;0,AS544&gt;0),COUNTIF(AV$6:AV543,"&gt;0")+1,0)</f>
        <v>0</v>
      </c>
    </row>
    <row r="545" spans="41:48" x14ac:dyDescent="0.15">
      <c r="AO545" s="304">
        <v>15</v>
      </c>
      <c r="AP545" s="304">
        <v>3</v>
      </c>
      <c r="AQ545" s="304">
        <v>12</v>
      </c>
      <c r="AR545" s="306">
        <f ca="1">IF($AQ545=1,IF(INDIRECT(ADDRESS(($AO545-1)*3+$AP545+5,$AQ545+7))="",0,INDIRECT(ADDRESS(($AO545-1)*3+$AP545+5,$AQ545+7))),IF(INDIRECT(ADDRESS(($AO545-1)*3+$AP545+5,$AQ545+7))="",0,IF(COUNTIF(INDIRECT(ADDRESS(($AO545-1)*36+($AP545-1)*12+6,COLUMN())):INDIRECT(ADDRESS(($AO545-1)*36+($AP545-1)*12+$AQ545+4,COLUMN())),INDIRECT(ADDRESS(($AO545-1)*3+$AP545+5,$AQ545+7)))&gt;=1,0,INDIRECT(ADDRESS(($AO545-1)*3+$AP545+5,$AQ545+7)))))</f>
        <v>0</v>
      </c>
      <c r="AS545" s="304">
        <f ca="1">COUNTIF(INDIRECT("H"&amp;(ROW()+12*(($AO545-1)*3+$AP545)-ROW())/12+5):INDIRECT("S"&amp;(ROW()+12*(($AO545-1)*3+$AP545)-ROW())/12+5),AR545)</f>
        <v>0</v>
      </c>
      <c r="AT545" s="306"/>
      <c r="AV545" s="304">
        <f ca="1">IF(AND(AR545&gt;0,AS545&gt;0),COUNTIF(AV$6:AV544,"&gt;0")+1,0)</f>
        <v>0</v>
      </c>
    </row>
    <row r="546" spans="41:48" x14ac:dyDescent="0.15">
      <c r="AO546" s="304">
        <v>16</v>
      </c>
      <c r="AP546" s="304">
        <v>1</v>
      </c>
      <c r="AQ546" s="304">
        <v>1</v>
      </c>
      <c r="AR546" s="306">
        <f ca="1">IF($AQ546=1,IF(INDIRECT(ADDRESS(($AO546-1)*3+$AP546+5,$AQ546+7))="",0,INDIRECT(ADDRESS(($AO546-1)*3+$AP546+5,$AQ546+7))),IF(INDIRECT(ADDRESS(($AO546-1)*3+$AP546+5,$AQ546+7))="",0,IF(COUNTIF(INDIRECT(ADDRESS(($AO546-1)*36+($AP546-1)*12+6,COLUMN())):INDIRECT(ADDRESS(($AO546-1)*36+($AP546-1)*12+$AQ546+4,COLUMN())),INDIRECT(ADDRESS(($AO546-1)*3+$AP546+5,$AQ546+7)))&gt;=1,0,INDIRECT(ADDRESS(($AO546-1)*3+$AP546+5,$AQ546+7)))))</f>
        <v>0</v>
      </c>
      <c r="AS546" s="304">
        <f ca="1">COUNTIF(INDIRECT("H"&amp;(ROW()+12*(($AO546-1)*3+$AP546)-ROW())/12+5):INDIRECT("S"&amp;(ROW()+12*(($AO546-1)*3+$AP546)-ROW())/12+5),AR546)</f>
        <v>0</v>
      </c>
      <c r="AT546" s="306"/>
      <c r="AV546" s="304">
        <f ca="1">IF(AND(AR546&gt;0,AS546&gt;0),COUNTIF(AV$6:AV545,"&gt;0")+1,0)</f>
        <v>0</v>
      </c>
    </row>
    <row r="547" spans="41:48" x14ac:dyDescent="0.15">
      <c r="AO547" s="304">
        <v>16</v>
      </c>
      <c r="AP547" s="304">
        <v>1</v>
      </c>
      <c r="AQ547" s="304">
        <v>2</v>
      </c>
      <c r="AR547" s="306">
        <f ca="1">IF($AQ547=1,IF(INDIRECT(ADDRESS(($AO547-1)*3+$AP547+5,$AQ547+7))="",0,INDIRECT(ADDRESS(($AO547-1)*3+$AP547+5,$AQ547+7))),IF(INDIRECT(ADDRESS(($AO547-1)*3+$AP547+5,$AQ547+7))="",0,IF(COUNTIF(INDIRECT(ADDRESS(($AO547-1)*36+($AP547-1)*12+6,COLUMN())):INDIRECT(ADDRESS(($AO547-1)*36+($AP547-1)*12+$AQ547+4,COLUMN())),INDIRECT(ADDRESS(($AO547-1)*3+$AP547+5,$AQ547+7)))&gt;=1,0,INDIRECT(ADDRESS(($AO547-1)*3+$AP547+5,$AQ547+7)))))</f>
        <v>0</v>
      </c>
      <c r="AS547" s="304">
        <f ca="1">COUNTIF(INDIRECT("H"&amp;(ROW()+12*(($AO547-1)*3+$AP547)-ROW())/12+5):INDIRECT("S"&amp;(ROW()+12*(($AO547-1)*3+$AP547)-ROW())/12+5),AR547)</f>
        <v>0</v>
      </c>
      <c r="AT547" s="306"/>
      <c r="AV547" s="304">
        <f ca="1">IF(AND(AR547&gt;0,AS547&gt;0),COUNTIF(AV$6:AV546,"&gt;0")+1,0)</f>
        <v>0</v>
      </c>
    </row>
    <row r="548" spans="41:48" x14ac:dyDescent="0.15">
      <c r="AO548" s="304">
        <v>16</v>
      </c>
      <c r="AP548" s="304">
        <v>1</v>
      </c>
      <c r="AQ548" s="304">
        <v>3</v>
      </c>
      <c r="AR548" s="306">
        <f ca="1">IF($AQ548=1,IF(INDIRECT(ADDRESS(($AO548-1)*3+$AP548+5,$AQ548+7))="",0,INDIRECT(ADDRESS(($AO548-1)*3+$AP548+5,$AQ548+7))),IF(INDIRECT(ADDRESS(($AO548-1)*3+$AP548+5,$AQ548+7))="",0,IF(COUNTIF(INDIRECT(ADDRESS(($AO548-1)*36+($AP548-1)*12+6,COLUMN())):INDIRECT(ADDRESS(($AO548-1)*36+($AP548-1)*12+$AQ548+4,COLUMN())),INDIRECT(ADDRESS(($AO548-1)*3+$AP548+5,$AQ548+7)))&gt;=1,0,INDIRECT(ADDRESS(($AO548-1)*3+$AP548+5,$AQ548+7)))))</f>
        <v>0</v>
      </c>
      <c r="AS548" s="304">
        <f ca="1">COUNTIF(INDIRECT("H"&amp;(ROW()+12*(($AO548-1)*3+$AP548)-ROW())/12+5):INDIRECT("S"&amp;(ROW()+12*(($AO548-1)*3+$AP548)-ROW())/12+5),AR548)</f>
        <v>0</v>
      </c>
      <c r="AT548" s="306"/>
      <c r="AV548" s="304">
        <f ca="1">IF(AND(AR548&gt;0,AS548&gt;0),COUNTIF(AV$6:AV547,"&gt;0")+1,0)</f>
        <v>0</v>
      </c>
    </row>
    <row r="549" spans="41:48" x14ac:dyDescent="0.15">
      <c r="AO549" s="304">
        <v>16</v>
      </c>
      <c r="AP549" s="304">
        <v>1</v>
      </c>
      <c r="AQ549" s="304">
        <v>4</v>
      </c>
      <c r="AR549" s="306">
        <f ca="1">IF($AQ549=1,IF(INDIRECT(ADDRESS(($AO549-1)*3+$AP549+5,$AQ549+7))="",0,INDIRECT(ADDRESS(($AO549-1)*3+$AP549+5,$AQ549+7))),IF(INDIRECT(ADDRESS(($AO549-1)*3+$AP549+5,$AQ549+7))="",0,IF(COUNTIF(INDIRECT(ADDRESS(($AO549-1)*36+($AP549-1)*12+6,COLUMN())):INDIRECT(ADDRESS(($AO549-1)*36+($AP549-1)*12+$AQ549+4,COLUMN())),INDIRECT(ADDRESS(($AO549-1)*3+$AP549+5,$AQ549+7)))&gt;=1,0,INDIRECT(ADDRESS(($AO549-1)*3+$AP549+5,$AQ549+7)))))</f>
        <v>0</v>
      </c>
      <c r="AS549" s="304">
        <f ca="1">COUNTIF(INDIRECT("H"&amp;(ROW()+12*(($AO549-1)*3+$AP549)-ROW())/12+5):INDIRECT("S"&amp;(ROW()+12*(($AO549-1)*3+$AP549)-ROW())/12+5),AR549)</f>
        <v>0</v>
      </c>
      <c r="AT549" s="306"/>
      <c r="AV549" s="304">
        <f ca="1">IF(AND(AR549&gt;0,AS549&gt;0),COUNTIF(AV$6:AV548,"&gt;0")+1,0)</f>
        <v>0</v>
      </c>
    </row>
    <row r="550" spans="41:48" x14ac:dyDescent="0.15">
      <c r="AO550" s="304">
        <v>16</v>
      </c>
      <c r="AP550" s="304">
        <v>1</v>
      </c>
      <c r="AQ550" s="304">
        <v>5</v>
      </c>
      <c r="AR550" s="306">
        <f ca="1">IF($AQ550=1,IF(INDIRECT(ADDRESS(($AO550-1)*3+$AP550+5,$AQ550+7))="",0,INDIRECT(ADDRESS(($AO550-1)*3+$AP550+5,$AQ550+7))),IF(INDIRECT(ADDRESS(($AO550-1)*3+$AP550+5,$AQ550+7))="",0,IF(COUNTIF(INDIRECT(ADDRESS(($AO550-1)*36+($AP550-1)*12+6,COLUMN())):INDIRECT(ADDRESS(($AO550-1)*36+($AP550-1)*12+$AQ550+4,COLUMN())),INDIRECT(ADDRESS(($AO550-1)*3+$AP550+5,$AQ550+7)))&gt;=1,0,INDIRECT(ADDRESS(($AO550-1)*3+$AP550+5,$AQ550+7)))))</f>
        <v>0</v>
      </c>
      <c r="AS550" s="304">
        <f ca="1">COUNTIF(INDIRECT("H"&amp;(ROW()+12*(($AO550-1)*3+$AP550)-ROW())/12+5):INDIRECT("S"&amp;(ROW()+12*(($AO550-1)*3+$AP550)-ROW())/12+5),AR550)</f>
        <v>0</v>
      </c>
      <c r="AT550" s="306"/>
      <c r="AV550" s="304">
        <f ca="1">IF(AND(AR550&gt;0,AS550&gt;0),COUNTIF(AV$6:AV549,"&gt;0")+1,0)</f>
        <v>0</v>
      </c>
    </row>
    <row r="551" spans="41:48" x14ac:dyDescent="0.15">
      <c r="AO551" s="304">
        <v>16</v>
      </c>
      <c r="AP551" s="304">
        <v>1</v>
      </c>
      <c r="AQ551" s="304">
        <v>6</v>
      </c>
      <c r="AR551" s="306">
        <f ca="1">IF($AQ551=1,IF(INDIRECT(ADDRESS(($AO551-1)*3+$AP551+5,$AQ551+7))="",0,INDIRECT(ADDRESS(($AO551-1)*3+$AP551+5,$AQ551+7))),IF(INDIRECT(ADDRESS(($AO551-1)*3+$AP551+5,$AQ551+7))="",0,IF(COUNTIF(INDIRECT(ADDRESS(($AO551-1)*36+($AP551-1)*12+6,COLUMN())):INDIRECT(ADDRESS(($AO551-1)*36+($AP551-1)*12+$AQ551+4,COLUMN())),INDIRECT(ADDRESS(($AO551-1)*3+$AP551+5,$AQ551+7)))&gt;=1,0,INDIRECT(ADDRESS(($AO551-1)*3+$AP551+5,$AQ551+7)))))</f>
        <v>0</v>
      </c>
      <c r="AS551" s="304">
        <f ca="1">COUNTIF(INDIRECT("H"&amp;(ROW()+12*(($AO551-1)*3+$AP551)-ROW())/12+5):INDIRECT("S"&amp;(ROW()+12*(($AO551-1)*3+$AP551)-ROW())/12+5),AR551)</f>
        <v>0</v>
      </c>
      <c r="AT551" s="306"/>
      <c r="AV551" s="304">
        <f ca="1">IF(AND(AR551&gt;0,AS551&gt;0),COUNTIF(AV$6:AV550,"&gt;0")+1,0)</f>
        <v>0</v>
      </c>
    </row>
    <row r="552" spans="41:48" x14ac:dyDescent="0.15">
      <c r="AO552" s="304">
        <v>16</v>
      </c>
      <c r="AP552" s="304">
        <v>1</v>
      </c>
      <c r="AQ552" s="304">
        <v>7</v>
      </c>
      <c r="AR552" s="306">
        <f ca="1">IF($AQ552=1,IF(INDIRECT(ADDRESS(($AO552-1)*3+$AP552+5,$AQ552+7))="",0,INDIRECT(ADDRESS(($AO552-1)*3+$AP552+5,$AQ552+7))),IF(INDIRECT(ADDRESS(($AO552-1)*3+$AP552+5,$AQ552+7))="",0,IF(COUNTIF(INDIRECT(ADDRESS(($AO552-1)*36+($AP552-1)*12+6,COLUMN())):INDIRECT(ADDRESS(($AO552-1)*36+($AP552-1)*12+$AQ552+4,COLUMN())),INDIRECT(ADDRESS(($AO552-1)*3+$AP552+5,$AQ552+7)))&gt;=1,0,INDIRECT(ADDRESS(($AO552-1)*3+$AP552+5,$AQ552+7)))))</f>
        <v>0</v>
      </c>
      <c r="AS552" s="304">
        <f ca="1">COUNTIF(INDIRECT("H"&amp;(ROW()+12*(($AO552-1)*3+$AP552)-ROW())/12+5):INDIRECT("S"&amp;(ROW()+12*(($AO552-1)*3+$AP552)-ROW())/12+5),AR552)</f>
        <v>0</v>
      </c>
      <c r="AT552" s="306"/>
      <c r="AV552" s="304">
        <f ca="1">IF(AND(AR552&gt;0,AS552&gt;0),COUNTIF(AV$6:AV551,"&gt;0")+1,0)</f>
        <v>0</v>
      </c>
    </row>
    <row r="553" spans="41:48" x14ac:dyDescent="0.15">
      <c r="AO553" s="304">
        <v>16</v>
      </c>
      <c r="AP553" s="304">
        <v>1</v>
      </c>
      <c r="AQ553" s="304">
        <v>8</v>
      </c>
      <c r="AR553" s="306">
        <f ca="1">IF($AQ553=1,IF(INDIRECT(ADDRESS(($AO553-1)*3+$AP553+5,$AQ553+7))="",0,INDIRECT(ADDRESS(($AO553-1)*3+$AP553+5,$AQ553+7))),IF(INDIRECT(ADDRESS(($AO553-1)*3+$AP553+5,$AQ553+7))="",0,IF(COUNTIF(INDIRECT(ADDRESS(($AO553-1)*36+($AP553-1)*12+6,COLUMN())):INDIRECT(ADDRESS(($AO553-1)*36+($AP553-1)*12+$AQ553+4,COLUMN())),INDIRECT(ADDRESS(($AO553-1)*3+$AP553+5,$AQ553+7)))&gt;=1,0,INDIRECT(ADDRESS(($AO553-1)*3+$AP553+5,$AQ553+7)))))</f>
        <v>0</v>
      </c>
      <c r="AS553" s="304">
        <f ca="1">COUNTIF(INDIRECT("H"&amp;(ROW()+12*(($AO553-1)*3+$AP553)-ROW())/12+5):INDIRECT("S"&amp;(ROW()+12*(($AO553-1)*3+$AP553)-ROW())/12+5),AR553)</f>
        <v>0</v>
      </c>
      <c r="AT553" s="306"/>
      <c r="AV553" s="304">
        <f ca="1">IF(AND(AR553&gt;0,AS553&gt;0),COUNTIF(AV$6:AV552,"&gt;0")+1,0)</f>
        <v>0</v>
      </c>
    </row>
    <row r="554" spans="41:48" x14ac:dyDescent="0.15">
      <c r="AO554" s="304">
        <v>16</v>
      </c>
      <c r="AP554" s="304">
        <v>1</v>
      </c>
      <c r="AQ554" s="304">
        <v>9</v>
      </c>
      <c r="AR554" s="306">
        <f ca="1">IF($AQ554=1,IF(INDIRECT(ADDRESS(($AO554-1)*3+$AP554+5,$AQ554+7))="",0,INDIRECT(ADDRESS(($AO554-1)*3+$AP554+5,$AQ554+7))),IF(INDIRECT(ADDRESS(($AO554-1)*3+$AP554+5,$AQ554+7))="",0,IF(COUNTIF(INDIRECT(ADDRESS(($AO554-1)*36+($AP554-1)*12+6,COLUMN())):INDIRECT(ADDRESS(($AO554-1)*36+($AP554-1)*12+$AQ554+4,COLUMN())),INDIRECT(ADDRESS(($AO554-1)*3+$AP554+5,$AQ554+7)))&gt;=1,0,INDIRECT(ADDRESS(($AO554-1)*3+$AP554+5,$AQ554+7)))))</f>
        <v>0</v>
      </c>
      <c r="AS554" s="304">
        <f ca="1">COUNTIF(INDIRECT("H"&amp;(ROW()+12*(($AO554-1)*3+$AP554)-ROW())/12+5):INDIRECT("S"&amp;(ROW()+12*(($AO554-1)*3+$AP554)-ROW())/12+5),AR554)</f>
        <v>0</v>
      </c>
      <c r="AT554" s="306"/>
      <c r="AV554" s="304">
        <f ca="1">IF(AND(AR554&gt;0,AS554&gt;0),COUNTIF(AV$6:AV553,"&gt;0")+1,0)</f>
        <v>0</v>
      </c>
    </row>
    <row r="555" spans="41:48" x14ac:dyDescent="0.15">
      <c r="AO555" s="304">
        <v>16</v>
      </c>
      <c r="AP555" s="304">
        <v>1</v>
      </c>
      <c r="AQ555" s="304">
        <v>10</v>
      </c>
      <c r="AR555" s="306">
        <f ca="1">IF($AQ555=1,IF(INDIRECT(ADDRESS(($AO555-1)*3+$AP555+5,$AQ555+7))="",0,INDIRECT(ADDRESS(($AO555-1)*3+$AP555+5,$AQ555+7))),IF(INDIRECT(ADDRESS(($AO555-1)*3+$AP555+5,$AQ555+7))="",0,IF(COUNTIF(INDIRECT(ADDRESS(($AO555-1)*36+($AP555-1)*12+6,COLUMN())):INDIRECT(ADDRESS(($AO555-1)*36+($AP555-1)*12+$AQ555+4,COLUMN())),INDIRECT(ADDRESS(($AO555-1)*3+$AP555+5,$AQ555+7)))&gt;=1,0,INDIRECT(ADDRESS(($AO555-1)*3+$AP555+5,$AQ555+7)))))</f>
        <v>0</v>
      </c>
      <c r="AS555" s="304">
        <f ca="1">COUNTIF(INDIRECT("H"&amp;(ROW()+12*(($AO555-1)*3+$AP555)-ROW())/12+5):INDIRECT("S"&amp;(ROW()+12*(($AO555-1)*3+$AP555)-ROW())/12+5),AR555)</f>
        <v>0</v>
      </c>
      <c r="AT555" s="306"/>
      <c r="AV555" s="304">
        <f ca="1">IF(AND(AR555&gt;0,AS555&gt;0),COUNTIF(AV$6:AV554,"&gt;0")+1,0)</f>
        <v>0</v>
      </c>
    </row>
    <row r="556" spans="41:48" x14ac:dyDescent="0.15">
      <c r="AO556" s="304">
        <v>16</v>
      </c>
      <c r="AP556" s="304">
        <v>1</v>
      </c>
      <c r="AQ556" s="304">
        <v>11</v>
      </c>
      <c r="AR556" s="306">
        <f ca="1">IF($AQ556=1,IF(INDIRECT(ADDRESS(($AO556-1)*3+$AP556+5,$AQ556+7))="",0,INDIRECT(ADDRESS(($AO556-1)*3+$AP556+5,$AQ556+7))),IF(INDIRECT(ADDRESS(($AO556-1)*3+$AP556+5,$AQ556+7))="",0,IF(COUNTIF(INDIRECT(ADDRESS(($AO556-1)*36+($AP556-1)*12+6,COLUMN())):INDIRECT(ADDRESS(($AO556-1)*36+($AP556-1)*12+$AQ556+4,COLUMN())),INDIRECT(ADDRESS(($AO556-1)*3+$AP556+5,$AQ556+7)))&gt;=1,0,INDIRECT(ADDRESS(($AO556-1)*3+$AP556+5,$AQ556+7)))))</f>
        <v>0</v>
      </c>
      <c r="AS556" s="304">
        <f ca="1">COUNTIF(INDIRECT("H"&amp;(ROW()+12*(($AO556-1)*3+$AP556)-ROW())/12+5):INDIRECT("S"&amp;(ROW()+12*(($AO556-1)*3+$AP556)-ROW())/12+5),AR556)</f>
        <v>0</v>
      </c>
      <c r="AT556" s="306"/>
      <c r="AV556" s="304">
        <f ca="1">IF(AND(AR556&gt;0,AS556&gt;0),COUNTIF(AV$6:AV555,"&gt;0")+1,0)</f>
        <v>0</v>
      </c>
    </row>
    <row r="557" spans="41:48" x14ac:dyDescent="0.15">
      <c r="AO557" s="304">
        <v>16</v>
      </c>
      <c r="AP557" s="304">
        <v>1</v>
      </c>
      <c r="AQ557" s="304">
        <v>12</v>
      </c>
      <c r="AR557" s="306">
        <f ca="1">IF($AQ557=1,IF(INDIRECT(ADDRESS(($AO557-1)*3+$AP557+5,$AQ557+7))="",0,INDIRECT(ADDRESS(($AO557-1)*3+$AP557+5,$AQ557+7))),IF(INDIRECT(ADDRESS(($AO557-1)*3+$AP557+5,$AQ557+7))="",0,IF(COUNTIF(INDIRECT(ADDRESS(($AO557-1)*36+($AP557-1)*12+6,COLUMN())):INDIRECT(ADDRESS(($AO557-1)*36+($AP557-1)*12+$AQ557+4,COLUMN())),INDIRECT(ADDRESS(($AO557-1)*3+$AP557+5,$AQ557+7)))&gt;=1,0,INDIRECT(ADDRESS(($AO557-1)*3+$AP557+5,$AQ557+7)))))</f>
        <v>0</v>
      </c>
      <c r="AS557" s="304">
        <f ca="1">COUNTIF(INDIRECT("H"&amp;(ROW()+12*(($AO557-1)*3+$AP557)-ROW())/12+5):INDIRECT("S"&amp;(ROW()+12*(($AO557-1)*3+$AP557)-ROW())/12+5),AR557)</f>
        <v>0</v>
      </c>
      <c r="AT557" s="306"/>
      <c r="AV557" s="304">
        <f ca="1">IF(AND(AR557&gt;0,AS557&gt;0),COUNTIF(AV$6:AV556,"&gt;0")+1,0)</f>
        <v>0</v>
      </c>
    </row>
    <row r="558" spans="41:48" x14ac:dyDescent="0.15">
      <c r="AO558" s="304">
        <v>16</v>
      </c>
      <c r="AP558" s="304">
        <v>2</v>
      </c>
      <c r="AQ558" s="304">
        <v>1</v>
      </c>
      <c r="AR558" s="306">
        <f ca="1">IF($AQ558=1,IF(INDIRECT(ADDRESS(($AO558-1)*3+$AP558+5,$AQ558+7))="",0,INDIRECT(ADDRESS(($AO558-1)*3+$AP558+5,$AQ558+7))),IF(INDIRECT(ADDRESS(($AO558-1)*3+$AP558+5,$AQ558+7))="",0,IF(COUNTIF(INDIRECT(ADDRESS(($AO558-1)*36+($AP558-1)*12+6,COLUMN())):INDIRECT(ADDRESS(($AO558-1)*36+($AP558-1)*12+$AQ558+4,COLUMN())),INDIRECT(ADDRESS(($AO558-1)*3+$AP558+5,$AQ558+7)))&gt;=1,0,INDIRECT(ADDRESS(($AO558-1)*3+$AP558+5,$AQ558+7)))))</f>
        <v>0</v>
      </c>
      <c r="AS558" s="304">
        <f ca="1">COUNTIF(INDIRECT("H"&amp;(ROW()+12*(($AO558-1)*3+$AP558)-ROW())/12+5):INDIRECT("S"&amp;(ROW()+12*(($AO558-1)*3+$AP558)-ROW())/12+5),AR558)</f>
        <v>0</v>
      </c>
      <c r="AT558" s="306"/>
      <c r="AV558" s="304">
        <f ca="1">IF(AND(AR558&gt;0,AS558&gt;0),COUNTIF(AV$6:AV557,"&gt;0")+1,0)</f>
        <v>0</v>
      </c>
    </row>
    <row r="559" spans="41:48" x14ac:dyDescent="0.15">
      <c r="AO559" s="304">
        <v>16</v>
      </c>
      <c r="AP559" s="304">
        <v>2</v>
      </c>
      <c r="AQ559" s="304">
        <v>2</v>
      </c>
      <c r="AR559" s="306">
        <f ca="1">IF($AQ559=1,IF(INDIRECT(ADDRESS(($AO559-1)*3+$AP559+5,$AQ559+7))="",0,INDIRECT(ADDRESS(($AO559-1)*3+$AP559+5,$AQ559+7))),IF(INDIRECT(ADDRESS(($AO559-1)*3+$AP559+5,$AQ559+7))="",0,IF(COUNTIF(INDIRECT(ADDRESS(($AO559-1)*36+($AP559-1)*12+6,COLUMN())):INDIRECT(ADDRESS(($AO559-1)*36+($AP559-1)*12+$AQ559+4,COLUMN())),INDIRECT(ADDRESS(($AO559-1)*3+$AP559+5,$AQ559+7)))&gt;=1,0,INDIRECT(ADDRESS(($AO559-1)*3+$AP559+5,$AQ559+7)))))</f>
        <v>0</v>
      </c>
      <c r="AS559" s="304">
        <f ca="1">COUNTIF(INDIRECT("H"&amp;(ROW()+12*(($AO559-1)*3+$AP559)-ROW())/12+5):INDIRECT("S"&amp;(ROW()+12*(($AO559-1)*3+$AP559)-ROW())/12+5),AR559)</f>
        <v>0</v>
      </c>
      <c r="AT559" s="306"/>
      <c r="AV559" s="304">
        <f ca="1">IF(AND(AR559&gt;0,AS559&gt;0),COUNTIF(AV$6:AV558,"&gt;0")+1,0)</f>
        <v>0</v>
      </c>
    </row>
    <row r="560" spans="41:48" x14ac:dyDescent="0.15">
      <c r="AO560" s="304">
        <v>16</v>
      </c>
      <c r="AP560" s="304">
        <v>2</v>
      </c>
      <c r="AQ560" s="304">
        <v>3</v>
      </c>
      <c r="AR560" s="306">
        <f ca="1">IF($AQ560=1,IF(INDIRECT(ADDRESS(($AO560-1)*3+$AP560+5,$AQ560+7))="",0,INDIRECT(ADDRESS(($AO560-1)*3+$AP560+5,$AQ560+7))),IF(INDIRECT(ADDRESS(($AO560-1)*3+$AP560+5,$AQ560+7))="",0,IF(COUNTIF(INDIRECT(ADDRESS(($AO560-1)*36+($AP560-1)*12+6,COLUMN())):INDIRECT(ADDRESS(($AO560-1)*36+($AP560-1)*12+$AQ560+4,COLUMN())),INDIRECT(ADDRESS(($AO560-1)*3+$AP560+5,$AQ560+7)))&gt;=1,0,INDIRECT(ADDRESS(($AO560-1)*3+$AP560+5,$AQ560+7)))))</f>
        <v>0</v>
      </c>
      <c r="AS560" s="304">
        <f ca="1">COUNTIF(INDIRECT("H"&amp;(ROW()+12*(($AO560-1)*3+$AP560)-ROW())/12+5):INDIRECT("S"&amp;(ROW()+12*(($AO560-1)*3+$AP560)-ROW())/12+5),AR560)</f>
        <v>0</v>
      </c>
      <c r="AT560" s="306"/>
      <c r="AV560" s="304">
        <f ca="1">IF(AND(AR560&gt;0,AS560&gt;0),COUNTIF(AV$6:AV559,"&gt;0")+1,0)</f>
        <v>0</v>
      </c>
    </row>
    <row r="561" spans="41:48" x14ac:dyDescent="0.15">
      <c r="AO561" s="304">
        <v>16</v>
      </c>
      <c r="AP561" s="304">
        <v>2</v>
      </c>
      <c r="AQ561" s="304">
        <v>4</v>
      </c>
      <c r="AR561" s="306">
        <f ca="1">IF($AQ561=1,IF(INDIRECT(ADDRESS(($AO561-1)*3+$AP561+5,$AQ561+7))="",0,INDIRECT(ADDRESS(($AO561-1)*3+$AP561+5,$AQ561+7))),IF(INDIRECT(ADDRESS(($AO561-1)*3+$AP561+5,$AQ561+7))="",0,IF(COUNTIF(INDIRECT(ADDRESS(($AO561-1)*36+($AP561-1)*12+6,COLUMN())):INDIRECT(ADDRESS(($AO561-1)*36+($AP561-1)*12+$AQ561+4,COLUMN())),INDIRECT(ADDRESS(($AO561-1)*3+$AP561+5,$AQ561+7)))&gt;=1,0,INDIRECT(ADDRESS(($AO561-1)*3+$AP561+5,$AQ561+7)))))</f>
        <v>0</v>
      </c>
      <c r="AS561" s="304">
        <f ca="1">COUNTIF(INDIRECT("H"&amp;(ROW()+12*(($AO561-1)*3+$AP561)-ROW())/12+5):INDIRECT("S"&amp;(ROW()+12*(($AO561-1)*3+$AP561)-ROW())/12+5),AR561)</f>
        <v>0</v>
      </c>
      <c r="AT561" s="306"/>
      <c r="AV561" s="304">
        <f ca="1">IF(AND(AR561&gt;0,AS561&gt;0),COUNTIF(AV$6:AV560,"&gt;0")+1,0)</f>
        <v>0</v>
      </c>
    </row>
    <row r="562" spans="41:48" x14ac:dyDescent="0.15">
      <c r="AO562" s="304">
        <v>16</v>
      </c>
      <c r="AP562" s="304">
        <v>2</v>
      </c>
      <c r="AQ562" s="304">
        <v>5</v>
      </c>
      <c r="AR562" s="306">
        <f ca="1">IF($AQ562=1,IF(INDIRECT(ADDRESS(($AO562-1)*3+$AP562+5,$AQ562+7))="",0,INDIRECT(ADDRESS(($AO562-1)*3+$AP562+5,$AQ562+7))),IF(INDIRECT(ADDRESS(($AO562-1)*3+$AP562+5,$AQ562+7))="",0,IF(COUNTIF(INDIRECT(ADDRESS(($AO562-1)*36+($AP562-1)*12+6,COLUMN())):INDIRECT(ADDRESS(($AO562-1)*36+($AP562-1)*12+$AQ562+4,COLUMN())),INDIRECT(ADDRESS(($AO562-1)*3+$AP562+5,$AQ562+7)))&gt;=1,0,INDIRECT(ADDRESS(($AO562-1)*3+$AP562+5,$AQ562+7)))))</f>
        <v>0</v>
      </c>
      <c r="AS562" s="304">
        <f ca="1">COUNTIF(INDIRECT("H"&amp;(ROW()+12*(($AO562-1)*3+$AP562)-ROW())/12+5):INDIRECT("S"&amp;(ROW()+12*(($AO562-1)*3+$AP562)-ROW())/12+5),AR562)</f>
        <v>0</v>
      </c>
      <c r="AT562" s="306"/>
      <c r="AV562" s="304">
        <f ca="1">IF(AND(AR562&gt;0,AS562&gt;0),COUNTIF(AV$6:AV561,"&gt;0")+1,0)</f>
        <v>0</v>
      </c>
    </row>
    <row r="563" spans="41:48" x14ac:dyDescent="0.15">
      <c r="AO563" s="304">
        <v>16</v>
      </c>
      <c r="AP563" s="304">
        <v>2</v>
      </c>
      <c r="AQ563" s="304">
        <v>6</v>
      </c>
      <c r="AR563" s="306">
        <f ca="1">IF($AQ563=1,IF(INDIRECT(ADDRESS(($AO563-1)*3+$AP563+5,$AQ563+7))="",0,INDIRECT(ADDRESS(($AO563-1)*3+$AP563+5,$AQ563+7))),IF(INDIRECT(ADDRESS(($AO563-1)*3+$AP563+5,$AQ563+7))="",0,IF(COUNTIF(INDIRECT(ADDRESS(($AO563-1)*36+($AP563-1)*12+6,COLUMN())):INDIRECT(ADDRESS(($AO563-1)*36+($AP563-1)*12+$AQ563+4,COLUMN())),INDIRECT(ADDRESS(($AO563-1)*3+$AP563+5,$AQ563+7)))&gt;=1,0,INDIRECT(ADDRESS(($AO563-1)*3+$AP563+5,$AQ563+7)))))</f>
        <v>0</v>
      </c>
      <c r="AS563" s="304">
        <f ca="1">COUNTIF(INDIRECT("H"&amp;(ROW()+12*(($AO563-1)*3+$AP563)-ROW())/12+5):INDIRECT("S"&amp;(ROW()+12*(($AO563-1)*3+$AP563)-ROW())/12+5),AR563)</f>
        <v>0</v>
      </c>
      <c r="AT563" s="306"/>
      <c r="AV563" s="304">
        <f ca="1">IF(AND(AR563&gt;0,AS563&gt;0),COUNTIF(AV$6:AV562,"&gt;0")+1,0)</f>
        <v>0</v>
      </c>
    </row>
    <row r="564" spans="41:48" x14ac:dyDescent="0.15">
      <c r="AO564" s="304">
        <v>16</v>
      </c>
      <c r="AP564" s="304">
        <v>2</v>
      </c>
      <c r="AQ564" s="304">
        <v>7</v>
      </c>
      <c r="AR564" s="306">
        <f ca="1">IF($AQ564=1,IF(INDIRECT(ADDRESS(($AO564-1)*3+$AP564+5,$AQ564+7))="",0,INDIRECT(ADDRESS(($AO564-1)*3+$AP564+5,$AQ564+7))),IF(INDIRECT(ADDRESS(($AO564-1)*3+$AP564+5,$AQ564+7))="",0,IF(COUNTIF(INDIRECT(ADDRESS(($AO564-1)*36+($AP564-1)*12+6,COLUMN())):INDIRECT(ADDRESS(($AO564-1)*36+($AP564-1)*12+$AQ564+4,COLUMN())),INDIRECT(ADDRESS(($AO564-1)*3+$AP564+5,$AQ564+7)))&gt;=1,0,INDIRECT(ADDRESS(($AO564-1)*3+$AP564+5,$AQ564+7)))))</f>
        <v>0</v>
      </c>
      <c r="AS564" s="304">
        <f ca="1">COUNTIF(INDIRECT("H"&amp;(ROW()+12*(($AO564-1)*3+$AP564)-ROW())/12+5):INDIRECT("S"&amp;(ROW()+12*(($AO564-1)*3+$AP564)-ROW())/12+5),AR564)</f>
        <v>0</v>
      </c>
      <c r="AT564" s="306"/>
      <c r="AV564" s="304">
        <f ca="1">IF(AND(AR564&gt;0,AS564&gt;0),COUNTIF(AV$6:AV563,"&gt;0")+1,0)</f>
        <v>0</v>
      </c>
    </row>
    <row r="565" spans="41:48" x14ac:dyDescent="0.15">
      <c r="AO565" s="304">
        <v>16</v>
      </c>
      <c r="AP565" s="304">
        <v>2</v>
      </c>
      <c r="AQ565" s="304">
        <v>8</v>
      </c>
      <c r="AR565" s="306">
        <f ca="1">IF($AQ565=1,IF(INDIRECT(ADDRESS(($AO565-1)*3+$AP565+5,$AQ565+7))="",0,INDIRECT(ADDRESS(($AO565-1)*3+$AP565+5,$AQ565+7))),IF(INDIRECT(ADDRESS(($AO565-1)*3+$AP565+5,$AQ565+7))="",0,IF(COUNTIF(INDIRECT(ADDRESS(($AO565-1)*36+($AP565-1)*12+6,COLUMN())):INDIRECT(ADDRESS(($AO565-1)*36+($AP565-1)*12+$AQ565+4,COLUMN())),INDIRECT(ADDRESS(($AO565-1)*3+$AP565+5,$AQ565+7)))&gt;=1,0,INDIRECT(ADDRESS(($AO565-1)*3+$AP565+5,$AQ565+7)))))</f>
        <v>0</v>
      </c>
      <c r="AS565" s="304">
        <f ca="1">COUNTIF(INDIRECT("H"&amp;(ROW()+12*(($AO565-1)*3+$AP565)-ROW())/12+5):INDIRECT("S"&amp;(ROW()+12*(($AO565-1)*3+$AP565)-ROW())/12+5),AR565)</f>
        <v>0</v>
      </c>
      <c r="AT565" s="306"/>
      <c r="AV565" s="304">
        <f ca="1">IF(AND(AR565&gt;0,AS565&gt;0),COUNTIF(AV$6:AV564,"&gt;0")+1,0)</f>
        <v>0</v>
      </c>
    </row>
    <row r="566" spans="41:48" x14ac:dyDescent="0.15">
      <c r="AO566" s="304">
        <v>16</v>
      </c>
      <c r="AP566" s="304">
        <v>2</v>
      </c>
      <c r="AQ566" s="304">
        <v>9</v>
      </c>
      <c r="AR566" s="306">
        <f ca="1">IF($AQ566=1,IF(INDIRECT(ADDRESS(($AO566-1)*3+$AP566+5,$AQ566+7))="",0,INDIRECT(ADDRESS(($AO566-1)*3+$AP566+5,$AQ566+7))),IF(INDIRECT(ADDRESS(($AO566-1)*3+$AP566+5,$AQ566+7))="",0,IF(COUNTIF(INDIRECT(ADDRESS(($AO566-1)*36+($AP566-1)*12+6,COLUMN())):INDIRECT(ADDRESS(($AO566-1)*36+($AP566-1)*12+$AQ566+4,COLUMN())),INDIRECT(ADDRESS(($AO566-1)*3+$AP566+5,$AQ566+7)))&gt;=1,0,INDIRECT(ADDRESS(($AO566-1)*3+$AP566+5,$AQ566+7)))))</f>
        <v>0</v>
      </c>
      <c r="AS566" s="304">
        <f ca="1">COUNTIF(INDIRECT("H"&amp;(ROW()+12*(($AO566-1)*3+$AP566)-ROW())/12+5):INDIRECT("S"&amp;(ROW()+12*(($AO566-1)*3+$AP566)-ROW())/12+5),AR566)</f>
        <v>0</v>
      </c>
      <c r="AT566" s="306"/>
      <c r="AV566" s="304">
        <f ca="1">IF(AND(AR566&gt;0,AS566&gt;0),COUNTIF(AV$6:AV565,"&gt;0")+1,0)</f>
        <v>0</v>
      </c>
    </row>
    <row r="567" spans="41:48" x14ac:dyDescent="0.15">
      <c r="AO567" s="304">
        <v>16</v>
      </c>
      <c r="AP567" s="304">
        <v>2</v>
      </c>
      <c r="AQ567" s="304">
        <v>10</v>
      </c>
      <c r="AR567" s="306">
        <f ca="1">IF($AQ567=1,IF(INDIRECT(ADDRESS(($AO567-1)*3+$AP567+5,$AQ567+7))="",0,INDIRECT(ADDRESS(($AO567-1)*3+$AP567+5,$AQ567+7))),IF(INDIRECT(ADDRESS(($AO567-1)*3+$AP567+5,$AQ567+7))="",0,IF(COUNTIF(INDIRECT(ADDRESS(($AO567-1)*36+($AP567-1)*12+6,COLUMN())):INDIRECT(ADDRESS(($AO567-1)*36+($AP567-1)*12+$AQ567+4,COLUMN())),INDIRECT(ADDRESS(($AO567-1)*3+$AP567+5,$AQ567+7)))&gt;=1,0,INDIRECT(ADDRESS(($AO567-1)*3+$AP567+5,$AQ567+7)))))</f>
        <v>0</v>
      </c>
      <c r="AS567" s="304">
        <f ca="1">COUNTIF(INDIRECT("H"&amp;(ROW()+12*(($AO567-1)*3+$AP567)-ROW())/12+5):INDIRECT("S"&amp;(ROW()+12*(($AO567-1)*3+$AP567)-ROW())/12+5),AR567)</f>
        <v>0</v>
      </c>
      <c r="AT567" s="306"/>
      <c r="AV567" s="304">
        <f ca="1">IF(AND(AR567&gt;0,AS567&gt;0),COUNTIF(AV$6:AV566,"&gt;0")+1,0)</f>
        <v>0</v>
      </c>
    </row>
    <row r="568" spans="41:48" x14ac:dyDescent="0.15">
      <c r="AO568" s="304">
        <v>16</v>
      </c>
      <c r="AP568" s="304">
        <v>2</v>
      </c>
      <c r="AQ568" s="304">
        <v>11</v>
      </c>
      <c r="AR568" s="306">
        <f ca="1">IF($AQ568=1,IF(INDIRECT(ADDRESS(($AO568-1)*3+$AP568+5,$AQ568+7))="",0,INDIRECT(ADDRESS(($AO568-1)*3+$AP568+5,$AQ568+7))),IF(INDIRECT(ADDRESS(($AO568-1)*3+$AP568+5,$AQ568+7))="",0,IF(COUNTIF(INDIRECT(ADDRESS(($AO568-1)*36+($AP568-1)*12+6,COLUMN())):INDIRECT(ADDRESS(($AO568-1)*36+($AP568-1)*12+$AQ568+4,COLUMN())),INDIRECT(ADDRESS(($AO568-1)*3+$AP568+5,$AQ568+7)))&gt;=1,0,INDIRECT(ADDRESS(($AO568-1)*3+$AP568+5,$AQ568+7)))))</f>
        <v>0</v>
      </c>
      <c r="AS568" s="304">
        <f ca="1">COUNTIF(INDIRECT("H"&amp;(ROW()+12*(($AO568-1)*3+$AP568)-ROW())/12+5):INDIRECT("S"&amp;(ROW()+12*(($AO568-1)*3+$AP568)-ROW())/12+5),AR568)</f>
        <v>0</v>
      </c>
      <c r="AT568" s="306"/>
      <c r="AV568" s="304">
        <f ca="1">IF(AND(AR568&gt;0,AS568&gt;0),COUNTIF(AV$6:AV567,"&gt;0")+1,0)</f>
        <v>0</v>
      </c>
    </row>
    <row r="569" spans="41:48" x14ac:dyDescent="0.15">
      <c r="AO569" s="304">
        <v>16</v>
      </c>
      <c r="AP569" s="304">
        <v>2</v>
      </c>
      <c r="AQ569" s="304">
        <v>12</v>
      </c>
      <c r="AR569" s="306">
        <f ca="1">IF($AQ569=1,IF(INDIRECT(ADDRESS(($AO569-1)*3+$AP569+5,$AQ569+7))="",0,INDIRECT(ADDRESS(($AO569-1)*3+$AP569+5,$AQ569+7))),IF(INDIRECT(ADDRESS(($AO569-1)*3+$AP569+5,$AQ569+7))="",0,IF(COUNTIF(INDIRECT(ADDRESS(($AO569-1)*36+($AP569-1)*12+6,COLUMN())):INDIRECT(ADDRESS(($AO569-1)*36+($AP569-1)*12+$AQ569+4,COLUMN())),INDIRECT(ADDRESS(($AO569-1)*3+$AP569+5,$AQ569+7)))&gt;=1,0,INDIRECT(ADDRESS(($AO569-1)*3+$AP569+5,$AQ569+7)))))</f>
        <v>0</v>
      </c>
      <c r="AS569" s="304">
        <f ca="1">COUNTIF(INDIRECT("H"&amp;(ROW()+12*(($AO569-1)*3+$AP569)-ROW())/12+5):INDIRECT("S"&amp;(ROW()+12*(($AO569-1)*3+$AP569)-ROW())/12+5),AR569)</f>
        <v>0</v>
      </c>
      <c r="AT569" s="306"/>
      <c r="AV569" s="304">
        <f ca="1">IF(AND(AR569&gt;0,AS569&gt;0),COUNTIF(AV$6:AV568,"&gt;0")+1,0)</f>
        <v>0</v>
      </c>
    </row>
    <row r="570" spans="41:48" x14ac:dyDescent="0.15">
      <c r="AO570" s="304">
        <v>16</v>
      </c>
      <c r="AP570" s="304">
        <v>3</v>
      </c>
      <c r="AQ570" s="304">
        <v>1</v>
      </c>
      <c r="AR570" s="306">
        <f ca="1">IF($AQ570=1,IF(INDIRECT(ADDRESS(($AO570-1)*3+$AP570+5,$AQ570+7))="",0,INDIRECT(ADDRESS(($AO570-1)*3+$AP570+5,$AQ570+7))),IF(INDIRECT(ADDRESS(($AO570-1)*3+$AP570+5,$AQ570+7))="",0,IF(COUNTIF(INDIRECT(ADDRESS(($AO570-1)*36+($AP570-1)*12+6,COLUMN())):INDIRECT(ADDRESS(($AO570-1)*36+($AP570-1)*12+$AQ570+4,COLUMN())),INDIRECT(ADDRESS(($AO570-1)*3+$AP570+5,$AQ570+7)))&gt;=1,0,INDIRECT(ADDRESS(($AO570-1)*3+$AP570+5,$AQ570+7)))))</f>
        <v>0</v>
      </c>
      <c r="AS570" s="304">
        <f ca="1">COUNTIF(INDIRECT("H"&amp;(ROW()+12*(($AO570-1)*3+$AP570)-ROW())/12+5):INDIRECT("S"&amp;(ROW()+12*(($AO570-1)*3+$AP570)-ROW())/12+5),AR570)</f>
        <v>0</v>
      </c>
      <c r="AT570" s="306"/>
      <c r="AV570" s="304">
        <f ca="1">IF(AND(AR570&gt;0,AS570&gt;0),COUNTIF(AV$6:AV569,"&gt;0")+1,0)</f>
        <v>0</v>
      </c>
    </row>
    <row r="571" spans="41:48" x14ac:dyDescent="0.15">
      <c r="AO571" s="304">
        <v>16</v>
      </c>
      <c r="AP571" s="304">
        <v>3</v>
      </c>
      <c r="AQ571" s="304">
        <v>2</v>
      </c>
      <c r="AR571" s="306">
        <f ca="1">IF($AQ571=1,IF(INDIRECT(ADDRESS(($AO571-1)*3+$AP571+5,$AQ571+7))="",0,INDIRECT(ADDRESS(($AO571-1)*3+$AP571+5,$AQ571+7))),IF(INDIRECT(ADDRESS(($AO571-1)*3+$AP571+5,$AQ571+7))="",0,IF(COUNTIF(INDIRECT(ADDRESS(($AO571-1)*36+($AP571-1)*12+6,COLUMN())):INDIRECT(ADDRESS(($AO571-1)*36+($AP571-1)*12+$AQ571+4,COLUMN())),INDIRECT(ADDRESS(($AO571-1)*3+$AP571+5,$AQ571+7)))&gt;=1,0,INDIRECT(ADDRESS(($AO571-1)*3+$AP571+5,$AQ571+7)))))</f>
        <v>0</v>
      </c>
      <c r="AS571" s="304">
        <f ca="1">COUNTIF(INDIRECT("H"&amp;(ROW()+12*(($AO571-1)*3+$AP571)-ROW())/12+5):INDIRECT("S"&amp;(ROW()+12*(($AO571-1)*3+$AP571)-ROW())/12+5),AR571)</f>
        <v>0</v>
      </c>
      <c r="AT571" s="306"/>
      <c r="AV571" s="304">
        <f ca="1">IF(AND(AR571&gt;0,AS571&gt;0),COUNTIF(AV$6:AV570,"&gt;0")+1,0)</f>
        <v>0</v>
      </c>
    </row>
    <row r="572" spans="41:48" x14ac:dyDescent="0.15">
      <c r="AO572" s="304">
        <v>16</v>
      </c>
      <c r="AP572" s="304">
        <v>3</v>
      </c>
      <c r="AQ572" s="304">
        <v>3</v>
      </c>
      <c r="AR572" s="306">
        <f ca="1">IF($AQ572=1,IF(INDIRECT(ADDRESS(($AO572-1)*3+$AP572+5,$AQ572+7))="",0,INDIRECT(ADDRESS(($AO572-1)*3+$AP572+5,$AQ572+7))),IF(INDIRECT(ADDRESS(($AO572-1)*3+$AP572+5,$AQ572+7))="",0,IF(COUNTIF(INDIRECT(ADDRESS(($AO572-1)*36+($AP572-1)*12+6,COLUMN())):INDIRECT(ADDRESS(($AO572-1)*36+($AP572-1)*12+$AQ572+4,COLUMN())),INDIRECT(ADDRESS(($AO572-1)*3+$AP572+5,$AQ572+7)))&gt;=1,0,INDIRECT(ADDRESS(($AO572-1)*3+$AP572+5,$AQ572+7)))))</f>
        <v>0</v>
      </c>
      <c r="AS572" s="304">
        <f ca="1">COUNTIF(INDIRECT("H"&amp;(ROW()+12*(($AO572-1)*3+$AP572)-ROW())/12+5):INDIRECT("S"&amp;(ROW()+12*(($AO572-1)*3+$AP572)-ROW())/12+5),AR572)</f>
        <v>0</v>
      </c>
      <c r="AT572" s="306"/>
      <c r="AV572" s="304">
        <f ca="1">IF(AND(AR572&gt;0,AS572&gt;0),COUNTIF(AV$6:AV571,"&gt;0")+1,0)</f>
        <v>0</v>
      </c>
    </row>
    <row r="573" spans="41:48" x14ac:dyDescent="0.15">
      <c r="AO573" s="304">
        <v>16</v>
      </c>
      <c r="AP573" s="304">
        <v>3</v>
      </c>
      <c r="AQ573" s="304">
        <v>4</v>
      </c>
      <c r="AR573" s="306">
        <f ca="1">IF($AQ573=1,IF(INDIRECT(ADDRESS(($AO573-1)*3+$AP573+5,$AQ573+7))="",0,INDIRECT(ADDRESS(($AO573-1)*3+$AP573+5,$AQ573+7))),IF(INDIRECT(ADDRESS(($AO573-1)*3+$AP573+5,$AQ573+7))="",0,IF(COUNTIF(INDIRECT(ADDRESS(($AO573-1)*36+($AP573-1)*12+6,COLUMN())):INDIRECT(ADDRESS(($AO573-1)*36+($AP573-1)*12+$AQ573+4,COLUMN())),INDIRECT(ADDRESS(($AO573-1)*3+$AP573+5,$AQ573+7)))&gt;=1,0,INDIRECT(ADDRESS(($AO573-1)*3+$AP573+5,$AQ573+7)))))</f>
        <v>0</v>
      </c>
      <c r="AS573" s="304">
        <f ca="1">COUNTIF(INDIRECT("H"&amp;(ROW()+12*(($AO573-1)*3+$AP573)-ROW())/12+5):INDIRECT("S"&amp;(ROW()+12*(($AO573-1)*3+$AP573)-ROW())/12+5),AR573)</f>
        <v>0</v>
      </c>
      <c r="AT573" s="306"/>
      <c r="AV573" s="304">
        <f ca="1">IF(AND(AR573&gt;0,AS573&gt;0),COUNTIF(AV$6:AV572,"&gt;0")+1,0)</f>
        <v>0</v>
      </c>
    </row>
    <row r="574" spans="41:48" x14ac:dyDescent="0.15">
      <c r="AO574" s="304">
        <v>16</v>
      </c>
      <c r="AP574" s="304">
        <v>3</v>
      </c>
      <c r="AQ574" s="304">
        <v>5</v>
      </c>
      <c r="AR574" s="306">
        <f ca="1">IF($AQ574=1,IF(INDIRECT(ADDRESS(($AO574-1)*3+$AP574+5,$AQ574+7))="",0,INDIRECT(ADDRESS(($AO574-1)*3+$AP574+5,$AQ574+7))),IF(INDIRECT(ADDRESS(($AO574-1)*3+$AP574+5,$AQ574+7))="",0,IF(COUNTIF(INDIRECT(ADDRESS(($AO574-1)*36+($AP574-1)*12+6,COLUMN())):INDIRECT(ADDRESS(($AO574-1)*36+($AP574-1)*12+$AQ574+4,COLUMN())),INDIRECT(ADDRESS(($AO574-1)*3+$AP574+5,$AQ574+7)))&gt;=1,0,INDIRECT(ADDRESS(($AO574-1)*3+$AP574+5,$AQ574+7)))))</f>
        <v>0</v>
      </c>
      <c r="AS574" s="304">
        <f ca="1">COUNTIF(INDIRECT("H"&amp;(ROW()+12*(($AO574-1)*3+$AP574)-ROW())/12+5):INDIRECT("S"&amp;(ROW()+12*(($AO574-1)*3+$AP574)-ROW())/12+5),AR574)</f>
        <v>0</v>
      </c>
      <c r="AT574" s="306"/>
      <c r="AV574" s="304">
        <f ca="1">IF(AND(AR574&gt;0,AS574&gt;0),COUNTIF(AV$6:AV573,"&gt;0")+1,0)</f>
        <v>0</v>
      </c>
    </row>
    <row r="575" spans="41:48" x14ac:dyDescent="0.15">
      <c r="AO575" s="304">
        <v>16</v>
      </c>
      <c r="AP575" s="304">
        <v>3</v>
      </c>
      <c r="AQ575" s="304">
        <v>6</v>
      </c>
      <c r="AR575" s="306">
        <f ca="1">IF($AQ575=1,IF(INDIRECT(ADDRESS(($AO575-1)*3+$AP575+5,$AQ575+7))="",0,INDIRECT(ADDRESS(($AO575-1)*3+$AP575+5,$AQ575+7))),IF(INDIRECT(ADDRESS(($AO575-1)*3+$AP575+5,$AQ575+7))="",0,IF(COUNTIF(INDIRECT(ADDRESS(($AO575-1)*36+($AP575-1)*12+6,COLUMN())):INDIRECT(ADDRESS(($AO575-1)*36+($AP575-1)*12+$AQ575+4,COLUMN())),INDIRECT(ADDRESS(($AO575-1)*3+$AP575+5,$AQ575+7)))&gt;=1,0,INDIRECT(ADDRESS(($AO575-1)*3+$AP575+5,$AQ575+7)))))</f>
        <v>0</v>
      </c>
      <c r="AS575" s="304">
        <f ca="1">COUNTIF(INDIRECT("H"&amp;(ROW()+12*(($AO575-1)*3+$AP575)-ROW())/12+5):INDIRECT("S"&amp;(ROW()+12*(($AO575-1)*3+$AP575)-ROW())/12+5),AR575)</f>
        <v>0</v>
      </c>
      <c r="AT575" s="306"/>
      <c r="AV575" s="304">
        <f ca="1">IF(AND(AR575&gt;0,AS575&gt;0),COUNTIF(AV$6:AV574,"&gt;0")+1,0)</f>
        <v>0</v>
      </c>
    </row>
    <row r="576" spans="41:48" x14ac:dyDescent="0.15">
      <c r="AO576" s="304">
        <v>16</v>
      </c>
      <c r="AP576" s="304">
        <v>3</v>
      </c>
      <c r="AQ576" s="304">
        <v>7</v>
      </c>
      <c r="AR576" s="306">
        <f ca="1">IF($AQ576=1,IF(INDIRECT(ADDRESS(($AO576-1)*3+$AP576+5,$AQ576+7))="",0,INDIRECT(ADDRESS(($AO576-1)*3+$AP576+5,$AQ576+7))),IF(INDIRECT(ADDRESS(($AO576-1)*3+$AP576+5,$AQ576+7))="",0,IF(COUNTIF(INDIRECT(ADDRESS(($AO576-1)*36+($AP576-1)*12+6,COLUMN())):INDIRECT(ADDRESS(($AO576-1)*36+($AP576-1)*12+$AQ576+4,COLUMN())),INDIRECT(ADDRESS(($AO576-1)*3+$AP576+5,$AQ576+7)))&gt;=1,0,INDIRECT(ADDRESS(($AO576-1)*3+$AP576+5,$AQ576+7)))))</f>
        <v>0</v>
      </c>
      <c r="AS576" s="304">
        <f ca="1">COUNTIF(INDIRECT("H"&amp;(ROW()+12*(($AO576-1)*3+$AP576)-ROW())/12+5):INDIRECT("S"&amp;(ROW()+12*(($AO576-1)*3+$AP576)-ROW())/12+5),AR576)</f>
        <v>0</v>
      </c>
      <c r="AT576" s="306"/>
      <c r="AV576" s="304">
        <f ca="1">IF(AND(AR576&gt;0,AS576&gt;0),COUNTIF(AV$6:AV575,"&gt;0")+1,0)</f>
        <v>0</v>
      </c>
    </row>
    <row r="577" spans="41:48" x14ac:dyDescent="0.15">
      <c r="AO577" s="304">
        <v>16</v>
      </c>
      <c r="AP577" s="304">
        <v>3</v>
      </c>
      <c r="AQ577" s="304">
        <v>8</v>
      </c>
      <c r="AR577" s="306">
        <f ca="1">IF($AQ577=1,IF(INDIRECT(ADDRESS(($AO577-1)*3+$AP577+5,$AQ577+7))="",0,INDIRECT(ADDRESS(($AO577-1)*3+$AP577+5,$AQ577+7))),IF(INDIRECT(ADDRESS(($AO577-1)*3+$AP577+5,$AQ577+7))="",0,IF(COUNTIF(INDIRECT(ADDRESS(($AO577-1)*36+($AP577-1)*12+6,COLUMN())):INDIRECT(ADDRESS(($AO577-1)*36+($AP577-1)*12+$AQ577+4,COLUMN())),INDIRECT(ADDRESS(($AO577-1)*3+$AP577+5,$AQ577+7)))&gt;=1,0,INDIRECT(ADDRESS(($AO577-1)*3+$AP577+5,$AQ577+7)))))</f>
        <v>0</v>
      </c>
      <c r="AS577" s="304">
        <f ca="1">COUNTIF(INDIRECT("H"&amp;(ROW()+12*(($AO577-1)*3+$AP577)-ROW())/12+5):INDIRECT("S"&amp;(ROW()+12*(($AO577-1)*3+$AP577)-ROW())/12+5),AR577)</f>
        <v>0</v>
      </c>
      <c r="AT577" s="306"/>
      <c r="AV577" s="304">
        <f ca="1">IF(AND(AR577&gt;0,AS577&gt;0),COUNTIF(AV$6:AV576,"&gt;0")+1,0)</f>
        <v>0</v>
      </c>
    </row>
    <row r="578" spans="41:48" x14ac:dyDescent="0.15">
      <c r="AO578" s="304">
        <v>16</v>
      </c>
      <c r="AP578" s="304">
        <v>3</v>
      </c>
      <c r="AQ578" s="304">
        <v>9</v>
      </c>
      <c r="AR578" s="306">
        <f ca="1">IF($AQ578=1,IF(INDIRECT(ADDRESS(($AO578-1)*3+$AP578+5,$AQ578+7))="",0,INDIRECT(ADDRESS(($AO578-1)*3+$AP578+5,$AQ578+7))),IF(INDIRECT(ADDRESS(($AO578-1)*3+$AP578+5,$AQ578+7))="",0,IF(COUNTIF(INDIRECT(ADDRESS(($AO578-1)*36+($AP578-1)*12+6,COLUMN())):INDIRECT(ADDRESS(($AO578-1)*36+($AP578-1)*12+$AQ578+4,COLUMN())),INDIRECT(ADDRESS(($AO578-1)*3+$AP578+5,$AQ578+7)))&gt;=1,0,INDIRECT(ADDRESS(($AO578-1)*3+$AP578+5,$AQ578+7)))))</f>
        <v>0</v>
      </c>
      <c r="AS578" s="304">
        <f ca="1">COUNTIF(INDIRECT("H"&amp;(ROW()+12*(($AO578-1)*3+$AP578)-ROW())/12+5):INDIRECT("S"&amp;(ROW()+12*(($AO578-1)*3+$AP578)-ROW())/12+5),AR578)</f>
        <v>0</v>
      </c>
      <c r="AT578" s="306"/>
      <c r="AV578" s="304">
        <f ca="1">IF(AND(AR578&gt;0,AS578&gt;0),COUNTIF(AV$6:AV577,"&gt;0")+1,0)</f>
        <v>0</v>
      </c>
    </row>
    <row r="579" spans="41:48" x14ac:dyDescent="0.15">
      <c r="AO579" s="304">
        <v>16</v>
      </c>
      <c r="AP579" s="304">
        <v>3</v>
      </c>
      <c r="AQ579" s="304">
        <v>10</v>
      </c>
      <c r="AR579" s="306">
        <f ca="1">IF($AQ579=1,IF(INDIRECT(ADDRESS(($AO579-1)*3+$AP579+5,$AQ579+7))="",0,INDIRECT(ADDRESS(($AO579-1)*3+$AP579+5,$AQ579+7))),IF(INDIRECT(ADDRESS(($AO579-1)*3+$AP579+5,$AQ579+7))="",0,IF(COUNTIF(INDIRECT(ADDRESS(($AO579-1)*36+($AP579-1)*12+6,COLUMN())):INDIRECT(ADDRESS(($AO579-1)*36+($AP579-1)*12+$AQ579+4,COLUMN())),INDIRECT(ADDRESS(($AO579-1)*3+$AP579+5,$AQ579+7)))&gt;=1,0,INDIRECT(ADDRESS(($AO579-1)*3+$AP579+5,$AQ579+7)))))</f>
        <v>0</v>
      </c>
      <c r="AS579" s="304">
        <f ca="1">COUNTIF(INDIRECT("H"&amp;(ROW()+12*(($AO579-1)*3+$AP579)-ROW())/12+5):INDIRECT("S"&amp;(ROW()+12*(($AO579-1)*3+$AP579)-ROW())/12+5),AR579)</f>
        <v>0</v>
      </c>
      <c r="AT579" s="306"/>
      <c r="AV579" s="304">
        <f ca="1">IF(AND(AR579&gt;0,AS579&gt;0),COUNTIF(AV$6:AV578,"&gt;0")+1,0)</f>
        <v>0</v>
      </c>
    </row>
    <row r="580" spans="41:48" x14ac:dyDescent="0.15">
      <c r="AO580" s="304">
        <v>16</v>
      </c>
      <c r="AP580" s="304">
        <v>3</v>
      </c>
      <c r="AQ580" s="304">
        <v>11</v>
      </c>
      <c r="AR580" s="306">
        <f ca="1">IF($AQ580=1,IF(INDIRECT(ADDRESS(($AO580-1)*3+$AP580+5,$AQ580+7))="",0,INDIRECT(ADDRESS(($AO580-1)*3+$AP580+5,$AQ580+7))),IF(INDIRECT(ADDRESS(($AO580-1)*3+$AP580+5,$AQ580+7))="",0,IF(COUNTIF(INDIRECT(ADDRESS(($AO580-1)*36+($AP580-1)*12+6,COLUMN())):INDIRECT(ADDRESS(($AO580-1)*36+($AP580-1)*12+$AQ580+4,COLUMN())),INDIRECT(ADDRESS(($AO580-1)*3+$AP580+5,$AQ580+7)))&gt;=1,0,INDIRECT(ADDRESS(($AO580-1)*3+$AP580+5,$AQ580+7)))))</f>
        <v>0</v>
      </c>
      <c r="AS580" s="304">
        <f ca="1">COUNTIF(INDIRECT("H"&amp;(ROW()+12*(($AO580-1)*3+$AP580)-ROW())/12+5):INDIRECT("S"&amp;(ROW()+12*(($AO580-1)*3+$AP580)-ROW())/12+5),AR580)</f>
        <v>0</v>
      </c>
      <c r="AT580" s="306"/>
      <c r="AV580" s="304">
        <f ca="1">IF(AND(AR580&gt;0,AS580&gt;0),COUNTIF(AV$6:AV579,"&gt;0")+1,0)</f>
        <v>0</v>
      </c>
    </row>
    <row r="581" spans="41:48" x14ac:dyDescent="0.15">
      <c r="AO581" s="304">
        <v>16</v>
      </c>
      <c r="AP581" s="304">
        <v>3</v>
      </c>
      <c r="AQ581" s="304">
        <v>12</v>
      </c>
      <c r="AR581" s="306">
        <f ca="1">IF($AQ581=1,IF(INDIRECT(ADDRESS(($AO581-1)*3+$AP581+5,$AQ581+7))="",0,INDIRECT(ADDRESS(($AO581-1)*3+$AP581+5,$AQ581+7))),IF(INDIRECT(ADDRESS(($AO581-1)*3+$AP581+5,$AQ581+7))="",0,IF(COUNTIF(INDIRECT(ADDRESS(($AO581-1)*36+($AP581-1)*12+6,COLUMN())):INDIRECT(ADDRESS(($AO581-1)*36+($AP581-1)*12+$AQ581+4,COLUMN())),INDIRECT(ADDRESS(($AO581-1)*3+$AP581+5,$AQ581+7)))&gt;=1,0,INDIRECT(ADDRESS(($AO581-1)*3+$AP581+5,$AQ581+7)))))</f>
        <v>0</v>
      </c>
      <c r="AS581" s="304">
        <f ca="1">COUNTIF(INDIRECT("H"&amp;(ROW()+12*(($AO581-1)*3+$AP581)-ROW())/12+5):INDIRECT("S"&amp;(ROW()+12*(($AO581-1)*3+$AP581)-ROW())/12+5),AR581)</f>
        <v>0</v>
      </c>
      <c r="AT581" s="306"/>
      <c r="AV581" s="304">
        <f ca="1">IF(AND(AR581&gt;0,AS581&gt;0),COUNTIF(AV$6:AV580,"&gt;0")+1,0)</f>
        <v>0</v>
      </c>
    </row>
    <row r="582" spans="41:48" x14ac:dyDescent="0.15">
      <c r="AO582" s="304">
        <v>17</v>
      </c>
      <c r="AP582" s="304">
        <v>1</v>
      </c>
      <c r="AQ582" s="304">
        <v>1</v>
      </c>
      <c r="AR582" s="306">
        <f ca="1">IF($AQ582=1,IF(INDIRECT(ADDRESS(($AO582-1)*3+$AP582+5,$AQ582+7))="",0,INDIRECT(ADDRESS(($AO582-1)*3+$AP582+5,$AQ582+7))),IF(INDIRECT(ADDRESS(($AO582-1)*3+$AP582+5,$AQ582+7))="",0,IF(COUNTIF(INDIRECT(ADDRESS(($AO582-1)*36+($AP582-1)*12+6,COLUMN())):INDIRECT(ADDRESS(($AO582-1)*36+($AP582-1)*12+$AQ582+4,COLUMN())),INDIRECT(ADDRESS(($AO582-1)*3+$AP582+5,$AQ582+7)))&gt;=1,0,INDIRECT(ADDRESS(($AO582-1)*3+$AP582+5,$AQ582+7)))))</f>
        <v>0</v>
      </c>
      <c r="AS582" s="304">
        <f ca="1">COUNTIF(INDIRECT("H"&amp;(ROW()+12*(($AO582-1)*3+$AP582)-ROW())/12+5):INDIRECT("S"&amp;(ROW()+12*(($AO582-1)*3+$AP582)-ROW())/12+5),AR582)</f>
        <v>0</v>
      </c>
      <c r="AT582" s="306"/>
      <c r="AV582" s="304">
        <f ca="1">IF(AND(AR582&gt;0,AS582&gt;0),COUNTIF(AV$6:AV581,"&gt;0")+1,0)</f>
        <v>0</v>
      </c>
    </row>
    <row r="583" spans="41:48" x14ac:dyDescent="0.15">
      <c r="AO583" s="304">
        <v>17</v>
      </c>
      <c r="AP583" s="304">
        <v>1</v>
      </c>
      <c r="AQ583" s="304">
        <v>2</v>
      </c>
      <c r="AR583" s="306">
        <f ca="1">IF($AQ583=1,IF(INDIRECT(ADDRESS(($AO583-1)*3+$AP583+5,$AQ583+7))="",0,INDIRECT(ADDRESS(($AO583-1)*3+$AP583+5,$AQ583+7))),IF(INDIRECT(ADDRESS(($AO583-1)*3+$AP583+5,$AQ583+7))="",0,IF(COUNTIF(INDIRECT(ADDRESS(($AO583-1)*36+($AP583-1)*12+6,COLUMN())):INDIRECT(ADDRESS(($AO583-1)*36+($AP583-1)*12+$AQ583+4,COLUMN())),INDIRECT(ADDRESS(($AO583-1)*3+$AP583+5,$AQ583+7)))&gt;=1,0,INDIRECT(ADDRESS(($AO583-1)*3+$AP583+5,$AQ583+7)))))</f>
        <v>0</v>
      </c>
      <c r="AS583" s="304">
        <f ca="1">COUNTIF(INDIRECT("H"&amp;(ROW()+12*(($AO583-1)*3+$AP583)-ROW())/12+5):INDIRECT("S"&amp;(ROW()+12*(($AO583-1)*3+$AP583)-ROW())/12+5),AR583)</f>
        <v>0</v>
      </c>
      <c r="AT583" s="306"/>
      <c r="AV583" s="304">
        <f ca="1">IF(AND(AR583&gt;0,AS583&gt;0),COUNTIF(AV$6:AV582,"&gt;0")+1,0)</f>
        <v>0</v>
      </c>
    </row>
    <row r="584" spans="41:48" x14ac:dyDescent="0.15">
      <c r="AO584" s="304">
        <v>17</v>
      </c>
      <c r="AP584" s="304">
        <v>1</v>
      </c>
      <c r="AQ584" s="304">
        <v>3</v>
      </c>
      <c r="AR584" s="306">
        <f ca="1">IF($AQ584=1,IF(INDIRECT(ADDRESS(($AO584-1)*3+$AP584+5,$AQ584+7))="",0,INDIRECT(ADDRESS(($AO584-1)*3+$AP584+5,$AQ584+7))),IF(INDIRECT(ADDRESS(($AO584-1)*3+$AP584+5,$AQ584+7))="",0,IF(COUNTIF(INDIRECT(ADDRESS(($AO584-1)*36+($AP584-1)*12+6,COLUMN())):INDIRECT(ADDRESS(($AO584-1)*36+($AP584-1)*12+$AQ584+4,COLUMN())),INDIRECT(ADDRESS(($AO584-1)*3+$AP584+5,$AQ584+7)))&gt;=1,0,INDIRECT(ADDRESS(($AO584-1)*3+$AP584+5,$AQ584+7)))))</f>
        <v>0</v>
      </c>
      <c r="AS584" s="304">
        <f ca="1">COUNTIF(INDIRECT("H"&amp;(ROW()+12*(($AO584-1)*3+$AP584)-ROW())/12+5):INDIRECT("S"&amp;(ROW()+12*(($AO584-1)*3+$AP584)-ROW())/12+5),AR584)</f>
        <v>0</v>
      </c>
      <c r="AT584" s="306"/>
      <c r="AV584" s="304">
        <f ca="1">IF(AND(AR584&gt;0,AS584&gt;0),COUNTIF(AV$6:AV583,"&gt;0")+1,0)</f>
        <v>0</v>
      </c>
    </row>
    <row r="585" spans="41:48" x14ac:dyDescent="0.15">
      <c r="AO585" s="304">
        <v>17</v>
      </c>
      <c r="AP585" s="304">
        <v>1</v>
      </c>
      <c r="AQ585" s="304">
        <v>4</v>
      </c>
      <c r="AR585" s="306">
        <f ca="1">IF($AQ585=1,IF(INDIRECT(ADDRESS(($AO585-1)*3+$AP585+5,$AQ585+7))="",0,INDIRECT(ADDRESS(($AO585-1)*3+$AP585+5,$AQ585+7))),IF(INDIRECT(ADDRESS(($AO585-1)*3+$AP585+5,$AQ585+7))="",0,IF(COUNTIF(INDIRECT(ADDRESS(($AO585-1)*36+($AP585-1)*12+6,COLUMN())):INDIRECT(ADDRESS(($AO585-1)*36+($AP585-1)*12+$AQ585+4,COLUMN())),INDIRECT(ADDRESS(($AO585-1)*3+$AP585+5,$AQ585+7)))&gt;=1,0,INDIRECT(ADDRESS(($AO585-1)*3+$AP585+5,$AQ585+7)))))</f>
        <v>0</v>
      </c>
      <c r="AS585" s="304">
        <f ca="1">COUNTIF(INDIRECT("H"&amp;(ROW()+12*(($AO585-1)*3+$AP585)-ROW())/12+5):INDIRECT("S"&amp;(ROW()+12*(($AO585-1)*3+$AP585)-ROW())/12+5),AR585)</f>
        <v>0</v>
      </c>
      <c r="AT585" s="306"/>
      <c r="AV585" s="304">
        <f ca="1">IF(AND(AR585&gt;0,AS585&gt;0),COUNTIF(AV$6:AV584,"&gt;0")+1,0)</f>
        <v>0</v>
      </c>
    </row>
    <row r="586" spans="41:48" x14ac:dyDescent="0.15">
      <c r="AO586" s="304">
        <v>17</v>
      </c>
      <c r="AP586" s="304">
        <v>1</v>
      </c>
      <c r="AQ586" s="304">
        <v>5</v>
      </c>
      <c r="AR586" s="306">
        <f ca="1">IF($AQ586=1,IF(INDIRECT(ADDRESS(($AO586-1)*3+$AP586+5,$AQ586+7))="",0,INDIRECT(ADDRESS(($AO586-1)*3+$AP586+5,$AQ586+7))),IF(INDIRECT(ADDRESS(($AO586-1)*3+$AP586+5,$AQ586+7))="",0,IF(COUNTIF(INDIRECT(ADDRESS(($AO586-1)*36+($AP586-1)*12+6,COLUMN())):INDIRECT(ADDRESS(($AO586-1)*36+($AP586-1)*12+$AQ586+4,COLUMN())),INDIRECT(ADDRESS(($AO586-1)*3+$AP586+5,$AQ586+7)))&gt;=1,0,INDIRECT(ADDRESS(($AO586-1)*3+$AP586+5,$AQ586+7)))))</f>
        <v>0</v>
      </c>
      <c r="AS586" s="304">
        <f ca="1">COUNTIF(INDIRECT("H"&amp;(ROW()+12*(($AO586-1)*3+$AP586)-ROW())/12+5):INDIRECT("S"&amp;(ROW()+12*(($AO586-1)*3+$AP586)-ROW())/12+5),AR586)</f>
        <v>0</v>
      </c>
      <c r="AT586" s="306"/>
      <c r="AV586" s="304">
        <f ca="1">IF(AND(AR586&gt;0,AS586&gt;0),COUNTIF(AV$6:AV585,"&gt;0")+1,0)</f>
        <v>0</v>
      </c>
    </row>
    <row r="587" spans="41:48" x14ac:dyDescent="0.15">
      <c r="AO587" s="304">
        <v>17</v>
      </c>
      <c r="AP587" s="304">
        <v>1</v>
      </c>
      <c r="AQ587" s="304">
        <v>6</v>
      </c>
      <c r="AR587" s="306">
        <f ca="1">IF($AQ587=1,IF(INDIRECT(ADDRESS(($AO587-1)*3+$AP587+5,$AQ587+7))="",0,INDIRECT(ADDRESS(($AO587-1)*3+$AP587+5,$AQ587+7))),IF(INDIRECT(ADDRESS(($AO587-1)*3+$AP587+5,$AQ587+7))="",0,IF(COUNTIF(INDIRECT(ADDRESS(($AO587-1)*36+($AP587-1)*12+6,COLUMN())):INDIRECT(ADDRESS(($AO587-1)*36+($AP587-1)*12+$AQ587+4,COLUMN())),INDIRECT(ADDRESS(($AO587-1)*3+$AP587+5,$AQ587+7)))&gt;=1,0,INDIRECT(ADDRESS(($AO587-1)*3+$AP587+5,$AQ587+7)))))</f>
        <v>0</v>
      </c>
      <c r="AS587" s="304">
        <f ca="1">COUNTIF(INDIRECT("H"&amp;(ROW()+12*(($AO587-1)*3+$AP587)-ROW())/12+5):INDIRECT("S"&amp;(ROW()+12*(($AO587-1)*3+$AP587)-ROW())/12+5),AR587)</f>
        <v>0</v>
      </c>
      <c r="AT587" s="306"/>
      <c r="AV587" s="304">
        <f ca="1">IF(AND(AR587&gt;0,AS587&gt;0),COUNTIF(AV$6:AV586,"&gt;0")+1,0)</f>
        <v>0</v>
      </c>
    </row>
    <row r="588" spans="41:48" x14ac:dyDescent="0.15">
      <c r="AO588" s="304">
        <v>17</v>
      </c>
      <c r="AP588" s="304">
        <v>1</v>
      </c>
      <c r="AQ588" s="304">
        <v>7</v>
      </c>
      <c r="AR588" s="306">
        <f ca="1">IF($AQ588=1,IF(INDIRECT(ADDRESS(($AO588-1)*3+$AP588+5,$AQ588+7))="",0,INDIRECT(ADDRESS(($AO588-1)*3+$AP588+5,$AQ588+7))),IF(INDIRECT(ADDRESS(($AO588-1)*3+$AP588+5,$AQ588+7))="",0,IF(COUNTIF(INDIRECT(ADDRESS(($AO588-1)*36+($AP588-1)*12+6,COLUMN())):INDIRECT(ADDRESS(($AO588-1)*36+($AP588-1)*12+$AQ588+4,COLUMN())),INDIRECT(ADDRESS(($AO588-1)*3+$AP588+5,$AQ588+7)))&gt;=1,0,INDIRECT(ADDRESS(($AO588-1)*3+$AP588+5,$AQ588+7)))))</f>
        <v>0</v>
      </c>
      <c r="AS588" s="304">
        <f ca="1">COUNTIF(INDIRECT("H"&amp;(ROW()+12*(($AO588-1)*3+$AP588)-ROW())/12+5):INDIRECT("S"&amp;(ROW()+12*(($AO588-1)*3+$AP588)-ROW())/12+5),AR588)</f>
        <v>0</v>
      </c>
      <c r="AT588" s="306"/>
      <c r="AV588" s="304">
        <f ca="1">IF(AND(AR588&gt;0,AS588&gt;0),COUNTIF(AV$6:AV587,"&gt;0")+1,0)</f>
        <v>0</v>
      </c>
    </row>
    <row r="589" spans="41:48" x14ac:dyDescent="0.15">
      <c r="AO589" s="304">
        <v>17</v>
      </c>
      <c r="AP589" s="304">
        <v>1</v>
      </c>
      <c r="AQ589" s="304">
        <v>8</v>
      </c>
      <c r="AR589" s="306">
        <f ca="1">IF($AQ589=1,IF(INDIRECT(ADDRESS(($AO589-1)*3+$AP589+5,$AQ589+7))="",0,INDIRECT(ADDRESS(($AO589-1)*3+$AP589+5,$AQ589+7))),IF(INDIRECT(ADDRESS(($AO589-1)*3+$AP589+5,$AQ589+7))="",0,IF(COUNTIF(INDIRECT(ADDRESS(($AO589-1)*36+($AP589-1)*12+6,COLUMN())):INDIRECT(ADDRESS(($AO589-1)*36+($AP589-1)*12+$AQ589+4,COLUMN())),INDIRECT(ADDRESS(($AO589-1)*3+$AP589+5,$AQ589+7)))&gt;=1,0,INDIRECT(ADDRESS(($AO589-1)*3+$AP589+5,$AQ589+7)))))</f>
        <v>0</v>
      </c>
      <c r="AS589" s="304">
        <f ca="1">COUNTIF(INDIRECT("H"&amp;(ROW()+12*(($AO589-1)*3+$AP589)-ROW())/12+5):INDIRECT("S"&amp;(ROW()+12*(($AO589-1)*3+$AP589)-ROW())/12+5),AR589)</f>
        <v>0</v>
      </c>
      <c r="AT589" s="306"/>
      <c r="AV589" s="304">
        <f ca="1">IF(AND(AR589&gt;0,AS589&gt;0),COUNTIF(AV$6:AV588,"&gt;0")+1,0)</f>
        <v>0</v>
      </c>
    </row>
    <row r="590" spans="41:48" x14ac:dyDescent="0.15">
      <c r="AO590" s="304">
        <v>17</v>
      </c>
      <c r="AP590" s="304">
        <v>1</v>
      </c>
      <c r="AQ590" s="304">
        <v>9</v>
      </c>
      <c r="AR590" s="306">
        <f ca="1">IF($AQ590=1,IF(INDIRECT(ADDRESS(($AO590-1)*3+$AP590+5,$AQ590+7))="",0,INDIRECT(ADDRESS(($AO590-1)*3+$AP590+5,$AQ590+7))),IF(INDIRECT(ADDRESS(($AO590-1)*3+$AP590+5,$AQ590+7))="",0,IF(COUNTIF(INDIRECT(ADDRESS(($AO590-1)*36+($AP590-1)*12+6,COLUMN())):INDIRECT(ADDRESS(($AO590-1)*36+($AP590-1)*12+$AQ590+4,COLUMN())),INDIRECT(ADDRESS(($AO590-1)*3+$AP590+5,$AQ590+7)))&gt;=1,0,INDIRECT(ADDRESS(($AO590-1)*3+$AP590+5,$AQ590+7)))))</f>
        <v>0</v>
      </c>
      <c r="AS590" s="304">
        <f ca="1">COUNTIF(INDIRECT("H"&amp;(ROW()+12*(($AO590-1)*3+$AP590)-ROW())/12+5):INDIRECT("S"&amp;(ROW()+12*(($AO590-1)*3+$AP590)-ROW())/12+5),AR590)</f>
        <v>0</v>
      </c>
      <c r="AT590" s="306"/>
      <c r="AV590" s="304">
        <f ca="1">IF(AND(AR590&gt;0,AS590&gt;0),COUNTIF(AV$6:AV589,"&gt;0")+1,0)</f>
        <v>0</v>
      </c>
    </row>
    <row r="591" spans="41:48" x14ac:dyDescent="0.15">
      <c r="AO591" s="304">
        <v>17</v>
      </c>
      <c r="AP591" s="304">
        <v>1</v>
      </c>
      <c r="AQ591" s="304">
        <v>10</v>
      </c>
      <c r="AR591" s="306">
        <f ca="1">IF($AQ591=1,IF(INDIRECT(ADDRESS(($AO591-1)*3+$AP591+5,$AQ591+7))="",0,INDIRECT(ADDRESS(($AO591-1)*3+$AP591+5,$AQ591+7))),IF(INDIRECT(ADDRESS(($AO591-1)*3+$AP591+5,$AQ591+7))="",0,IF(COUNTIF(INDIRECT(ADDRESS(($AO591-1)*36+($AP591-1)*12+6,COLUMN())):INDIRECT(ADDRESS(($AO591-1)*36+($AP591-1)*12+$AQ591+4,COLUMN())),INDIRECT(ADDRESS(($AO591-1)*3+$AP591+5,$AQ591+7)))&gt;=1,0,INDIRECT(ADDRESS(($AO591-1)*3+$AP591+5,$AQ591+7)))))</f>
        <v>0</v>
      </c>
      <c r="AS591" s="304">
        <f ca="1">COUNTIF(INDIRECT("H"&amp;(ROW()+12*(($AO591-1)*3+$AP591)-ROW())/12+5):INDIRECT("S"&amp;(ROW()+12*(($AO591-1)*3+$AP591)-ROW())/12+5),AR591)</f>
        <v>0</v>
      </c>
      <c r="AT591" s="306"/>
      <c r="AV591" s="304">
        <f ca="1">IF(AND(AR591&gt;0,AS591&gt;0),COUNTIF(AV$6:AV590,"&gt;0")+1,0)</f>
        <v>0</v>
      </c>
    </row>
    <row r="592" spans="41:48" x14ac:dyDescent="0.15">
      <c r="AO592" s="304">
        <v>17</v>
      </c>
      <c r="AP592" s="304">
        <v>1</v>
      </c>
      <c r="AQ592" s="304">
        <v>11</v>
      </c>
      <c r="AR592" s="306">
        <f ca="1">IF($AQ592=1,IF(INDIRECT(ADDRESS(($AO592-1)*3+$AP592+5,$AQ592+7))="",0,INDIRECT(ADDRESS(($AO592-1)*3+$AP592+5,$AQ592+7))),IF(INDIRECT(ADDRESS(($AO592-1)*3+$AP592+5,$AQ592+7))="",0,IF(COUNTIF(INDIRECT(ADDRESS(($AO592-1)*36+($AP592-1)*12+6,COLUMN())):INDIRECT(ADDRESS(($AO592-1)*36+($AP592-1)*12+$AQ592+4,COLUMN())),INDIRECT(ADDRESS(($AO592-1)*3+$AP592+5,$AQ592+7)))&gt;=1,0,INDIRECT(ADDRESS(($AO592-1)*3+$AP592+5,$AQ592+7)))))</f>
        <v>0</v>
      </c>
      <c r="AS592" s="304">
        <f ca="1">COUNTIF(INDIRECT("H"&amp;(ROW()+12*(($AO592-1)*3+$AP592)-ROW())/12+5):INDIRECT("S"&amp;(ROW()+12*(($AO592-1)*3+$AP592)-ROW())/12+5),AR592)</f>
        <v>0</v>
      </c>
      <c r="AT592" s="306"/>
      <c r="AV592" s="304">
        <f ca="1">IF(AND(AR592&gt;0,AS592&gt;0),COUNTIF(AV$6:AV591,"&gt;0")+1,0)</f>
        <v>0</v>
      </c>
    </row>
    <row r="593" spans="41:48" x14ac:dyDescent="0.15">
      <c r="AO593" s="304">
        <v>17</v>
      </c>
      <c r="AP593" s="304">
        <v>1</v>
      </c>
      <c r="AQ593" s="304">
        <v>12</v>
      </c>
      <c r="AR593" s="306">
        <f ca="1">IF($AQ593=1,IF(INDIRECT(ADDRESS(($AO593-1)*3+$AP593+5,$AQ593+7))="",0,INDIRECT(ADDRESS(($AO593-1)*3+$AP593+5,$AQ593+7))),IF(INDIRECT(ADDRESS(($AO593-1)*3+$AP593+5,$AQ593+7))="",0,IF(COUNTIF(INDIRECT(ADDRESS(($AO593-1)*36+($AP593-1)*12+6,COLUMN())):INDIRECT(ADDRESS(($AO593-1)*36+($AP593-1)*12+$AQ593+4,COLUMN())),INDIRECT(ADDRESS(($AO593-1)*3+$AP593+5,$AQ593+7)))&gt;=1,0,INDIRECT(ADDRESS(($AO593-1)*3+$AP593+5,$AQ593+7)))))</f>
        <v>0</v>
      </c>
      <c r="AS593" s="304">
        <f ca="1">COUNTIF(INDIRECT("H"&amp;(ROW()+12*(($AO593-1)*3+$AP593)-ROW())/12+5):INDIRECT("S"&amp;(ROW()+12*(($AO593-1)*3+$AP593)-ROW())/12+5),AR593)</f>
        <v>0</v>
      </c>
      <c r="AT593" s="306"/>
      <c r="AV593" s="304">
        <f ca="1">IF(AND(AR593&gt;0,AS593&gt;0),COUNTIF(AV$6:AV592,"&gt;0")+1,0)</f>
        <v>0</v>
      </c>
    </row>
    <row r="594" spans="41:48" x14ac:dyDescent="0.15">
      <c r="AO594" s="304">
        <v>17</v>
      </c>
      <c r="AP594" s="304">
        <v>2</v>
      </c>
      <c r="AQ594" s="304">
        <v>1</v>
      </c>
      <c r="AR594" s="306">
        <f ca="1">IF($AQ594=1,IF(INDIRECT(ADDRESS(($AO594-1)*3+$AP594+5,$AQ594+7))="",0,INDIRECT(ADDRESS(($AO594-1)*3+$AP594+5,$AQ594+7))),IF(INDIRECT(ADDRESS(($AO594-1)*3+$AP594+5,$AQ594+7))="",0,IF(COUNTIF(INDIRECT(ADDRESS(($AO594-1)*36+($AP594-1)*12+6,COLUMN())):INDIRECT(ADDRESS(($AO594-1)*36+($AP594-1)*12+$AQ594+4,COLUMN())),INDIRECT(ADDRESS(($AO594-1)*3+$AP594+5,$AQ594+7)))&gt;=1,0,INDIRECT(ADDRESS(($AO594-1)*3+$AP594+5,$AQ594+7)))))</f>
        <v>0</v>
      </c>
      <c r="AS594" s="304">
        <f ca="1">COUNTIF(INDIRECT("H"&amp;(ROW()+12*(($AO594-1)*3+$AP594)-ROW())/12+5):INDIRECT("S"&amp;(ROW()+12*(($AO594-1)*3+$AP594)-ROW())/12+5),AR594)</f>
        <v>0</v>
      </c>
      <c r="AT594" s="306"/>
      <c r="AV594" s="304">
        <f ca="1">IF(AND(AR594&gt;0,AS594&gt;0),COUNTIF(AV$6:AV593,"&gt;0")+1,0)</f>
        <v>0</v>
      </c>
    </row>
    <row r="595" spans="41:48" x14ac:dyDescent="0.15">
      <c r="AO595" s="304">
        <v>17</v>
      </c>
      <c r="AP595" s="304">
        <v>2</v>
      </c>
      <c r="AQ595" s="304">
        <v>2</v>
      </c>
      <c r="AR595" s="306">
        <f ca="1">IF($AQ595=1,IF(INDIRECT(ADDRESS(($AO595-1)*3+$AP595+5,$AQ595+7))="",0,INDIRECT(ADDRESS(($AO595-1)*3+$AP595+5,$AQ595+7))),IF(INDIRECT(ADDRESS(($AO595-1)*3+$AP595+5,$AQ595+7))="",0,IF(COUNTIF(INDIRECT(ADDRESS(($AO595-1)*36+($AP595-1)*12+6,COLUMN())):INDIRECT(ADDRESS(($AO595-1)*36+($AP595-1)*12+$AQ595+4,COLUMN())),INDIRECT(ADDRESS(($AO595-1)*3+$AP595+5,$AQ595+7)))&gt;=1,0,INDIRECT(ADDRESS(($AO595-1)*3+$AP595+5,$AQ595+7)))))</f>
        <v>0</v>
      </c>
      <c r="AS595" s="304">
        <f ca="1">COUNTIF(INDIRECT("H"&amp;(ROW()+12*(($AO595-1)*3+$AP595)-ROW())/12+5):INDIRECT("S"&amp;(ROW()+12*(($AO595-1)*3+$AP595)-ROW())/12+5),AR595)</f>
        <v>0</v>
      </c>
      <c r="AT595" s="306"/>
      <c r="AV595" s="304">
        <f ca="1">IF(AND(AR595&gt;0,AS595&gt;0),COUNTIF(AV$6:AV594,"&gt;0")+1,0)</f>
        <v>0</v>
      </c>
    </row>
    <row r="596" spans="41:48" x14ac:dyDescent="0.15">
      <c r="AO596" s="304">
        <v>17</v>
      </c>
      <c r="AP596" s="304">
        <v>2</v>
      </c>
      <c r="AQ596" s="304">
        <v>3</v>
      </c>
      <c r="AR596" s="306">
        <f ca="1">IF($AQ596=1,IF(INDIRECT(ADDRESS(($AO596-1)*3+$AP596+5,$AQ596+7))="",0,INDIRECT(ADDRESS(($AO596-1)*3+$AP596+5,$AQ596+7))),IF(INDIRECT(ADDRESS(($AO596-1)*3+$AP596+5,$AQ596+7))="",0,IF(COUNTIF(INDIRECT(ADDRESS(($AO596-1)*36+($AP596-1)*12+6,COLUMN())):INDIRECT(ADDRESS(($AO596-1)*36+($AP596-1)*12+$AQ596+4,COLUMN())),INDIRECT(ADDRESS(($AO596-1)*3+$AP596+5,$AQ596+7)))&gt;=1,0,INDIRECT(ADDRESS(($AO596-1)*3+$AP596+5,$AQ596+7)))))</f>
        <v>0</v>
      </c>
      <c r="AS596" s="304">
        <f ca="1">COUNTIF(INDIRECT("H"&amp;(ROW()+12*(($AO596-1)*3+$AP596)-ROW())/12+5):INDIRECT("S"&amp;(ROW()+12*(($AO596-1)*3+$AP596)-ROW())/12+5),AR596)</f>
        <v>0</v>
      </c>
      <c r="AT596" s="306"/>
      <c r="AV596" s="304">
        <f ca="1">IF(AND(AR596&gt;0,AS596&gt;0),COUNTIF(AV$6:AV595,"&gt;0")+1,0)</f>
        <v>0</v>
      </c>
    </row>
    <row r="597" spans="41:48" x14ac:dyDescent="0.15">
      <c r="AO597" s="304">
        <v>17</v>
      </c>
      <c r="AP597" s="304">
        <v>2</v>
      </c>
      <c r="AQ597" s="304">
        <v>4</v>
      </c>
      <c r="AR597" s="306">
        <f ca="1">IF($AQ597=1,IF(INDIRECT(ADDRESS(($AO597-1)*3+$AP597+5,$AQ597+7))="",0,INDIRECT(ADDRESS(($AO597-1)*3+$AP597+5,$AQ597+7))),IF(INDIRECT(ADDRESS(($AO597-1)*3+$AP597+5,$AQ597+7))="",0,IF(COUNTIF(INDIRECT(ADDRESS(($AO597-1)*36+($AP597-1)*12+6,COLUMN())):INDIRECT(ADDRESS(($AO597-1)*36+($AP597-1)*12+$AQ597+4,COLUMN())),INDIRECT(ADDRESS(($AO597-1)*3+$AP597+5,$AQ597+7)))&gt;=1,0,INDIRECT(ADDRESS(($AO597-1)*3+$AP597+5,$AQ597+7)))))</f>
        <v>0</v>
      </c>
      <c r="AS597" s="304">
        <f ca="1">COUNTIF(INDIRECT("H"&amp;(ROW()+12*(($AO597-1)*3+$AP597)-ROW())/12+5):INDIRECT("S"&amp;(ROW()+12*(($AO597-1)*3+$AP597)-ROW())/12+5),AR597)</f>
        <v>0</v>
      </c>
      <c r="AT597" s="306"/>
      <c r="AV597" s="304">
        <f ca="1">IF(AND(AR597&gt;0,AS597&gt;0),COUNTIF(AV$6:AV596,"&gt;0")+1,0)</f>
        <v>0</v>
      </c>
    </row>
    <row r="598" spans="41:48" x14ac:dyDescent="0.15">
      <c r="AO598" s="304">
        <v>17</v>
      </c>
      <c r="AP598" s="304">
        <v>2</v>
      </c>
      <c r="AQ598" s="304">
        <v>5</v>
      </c>
      <c r="AR598" s="306">
        <f ca="1">IF($AQ598=1,IF(INDIRECT(ADDRESS(($AO598-1)*3+$AP598+5,$AQ598+7))="",0,INDIRECT(ADDRESS(($AO598-1)*3+$AP598+5,$AQ598+7))),IF(INDIRECT(ADDRESS(($AO598-1)*3+$AP598+5,$AQ598+7))="",0,IF(COUNTIF(INDIRECT(ADDRESS(($AO598-1)*36+($AP598-1)*12+6,COLUMN())):INDIRECT(ADDRESS(($AO598-1)*36+($AP598-1)*12+$AQ598+4,COLUMN())),INDIRECT(ADDRESS(($AO598-1)*3+$AP598+5,$AQ598+7)))&gt;=1,0,INDIRECT(ADDRESS(($AO598-1)*3+$AP598+5,$AQ598+7)))))</f>
        <v>0</v>
      </c>
      <c r="AS598" s="304">
        <f ca="1">COUNTIF(INDIRECT("H"&amp;(ROW()+12*(($AO598-1)*3+$AP598)-ROW())/12+5):INDIRECT("S"&amp;(ROW()+12*(($AO598-1)*3+$AP598)-ROW())/12+5),AR598)</f>
        <v>0</v>
      </c>
      <c r="AT598" s="306"/>
      <c r="AV598" s="304">
        <f ca="1">IF(AND(AR598&gt;0,AS598&gt;0),COUNTIF(AV$6:AV597,"&gt;0")+1,0)</f>
        <v>0</v>
      </c>
    </row>
    <row r="599" spans="41:48" x14ac:dyDescent="0.15">
      <c r="AO599" s="304">
        <v>17</v>
      </c>
      <c r="AP599" s="304">
        <v>2</v>
      </c>
      <c r="AQ599" s="304">
        <v>6</v>
      </c>
      <c r="AR599" s="306">
        <f ca="1">IF($AQ599=1,IF(INDIRECT(ADDRESS(($AO599-1)*3+$AP599+5,$AQ599+7))="",0,INDIRECT(ADDRESS(($AO599-1)*3+$AP599+5,$AQ599+7))),IF(INDIRECT(ADDRESS(($AO599-1)*3+$AP599+5,$AQ599+7))="",0,IF(COUNTIF(INDIRECT(ADDRESS(($AO599-1)*36+($AP599-1)*12+6,COLUMN())):INDIRECT(ADDRESS(($AO599-1)*36+($AP599-1)*12+$AQ599+4,COLUMN())),INDIRECT(ADDRESS(($AO599-1)*3+$AP599+5,$AQ599+7)))&gt;=1,0,INDIRECT(ADDRESS(($AO599-1)*3+$AP599+5,$AQ599+7)))))</f>
        <v>0</v>
      </c>
      <c r="AS599" s="304">
        <f ca="1">COUNTIF(INDIRECT("H"&amp;(ROW()+12*(($AO599-1)*3+$AP599)-ROW())/12+5):INDIRECT("S"&amp;(ROW()+12*(($AO599-1)*3+$AP599)-ROW())/12+5),AR599)</f>
        <v>0</v>
      </c>
      <c r="AT599" s="306"/>
      <c r="AV599" s="304">
        <f ca="1">IF(AND(AR599&gt;0,AS599&gt;0),COUNTIF(AV$6:AV598,"&gt;0")+1,0)</f>
        <v>0</v>
      </c>
    </row>
    <row r="600" spans="41:48" x14ac:dyDescent="0.15">
      <c r="AO600" s="304">
        <v>17</v>
      </c>
      <c r="AP600" s="304">
        <v>2</v>
      </c>
      <c r="AQ600" s="304">
        <v>7</v>
      </c>
      <c r="AR600" s="306">
        <f ca="1">IF($AQ600=1,IF(INDIRECT(ADDRESS(($AO600-1)*3+$AP600+5,$AQ600+7))="",0,INDIRECT(ADDRESS(($AO600-1)*3+$AP600+5,$AQ600+7))),IF(INDIRECT(ADDRESS(($AO600-1)*3+$AP600+5,$AQ600+7))="",0,IF(COUNTIF(INDIRECT(ADDRESS(($AO600-1)*36+($AP600-1)*12+6,COLUMN())):INDIRECT(ADDRESS(($AO600-1)*36+($AP600-1)*12+$AQ600+4,COLUMN())),INDIRECT(ADDRESS(($AO600-1)*3+$AP600+5,$AQ600+7)))&gt;=1,0,INDIRECT(ADDRESS(($AO600-1)*3+$AP600+5,$AQ600+7)))))</f>
        <v>0</v>
      </c>
      <c r="AS600" s="304">
        <f ca="1">COUNTIF(INDIRECT("H"&amp;(ROW()+12*(($AO600-1)*3+$AP600)-ROW())/12+5):INDIRECT("S"&amp;(ROW()+12*(($AO600-1)*3+$AP600)-ROW())/12+5),AR600)</f>
        <v>0</v>
      </c>
      <c r="AT600" s="306"/>
      <c r="AV600" s="304">
        <f ca="1">IF(AND(AR600&gt;0,AS600&gt;0),COUNTIF(AV$6:AV599,"&gt;0")+1,0)</f>
        <v>0</v>
      </c>
    </row>
    <row r="601" spans="41:48" x14ac:dyDescent="0.15">
      <c r="AO601" s="304">
        <v>17</v>
      </c>
      <c r="AP601" s="304">
        <v>2</v>
      </c>
      <c r="AQ601" s="304">
        <v>8</v>
      </c>
      <c r="AR601" s="306">
        <f ca="1">IF($AQ601=1,IF(INDIRECT(ADDRESS(($AO601-1)*3+$AP601+5,$AQ601+7))="",0,INDIRECT(ADDRESS(($AO601-1)*3+$AP601+5,$AQ601+7))),IF(INDIRECT(ADDRESS(($AO601-1)*3+$AP601+5,$AQ601+7))="",0,IF(COUNTIF(INDIRECT(ADDRESS(($AO601-1)*36+($AP601-1)*12+6,COLUMN())):INDIRECT(ADDRESS(($AO601-1)*36+($AP601-1)*12+$AQ601+4,COLUMN())),INDIRECT(ADDRESS(($AO601-1)*3+$AP601+5,$AQ601+7)))&gt;=1,0,INDIRECT(ADDRESS(($AO601-1)*3+$AP601+5,$AQ601+7)))))</f>
        <v>0</v>
      </c>
      <c r="AS601" s="304">
        <f ca="1">COUNTIF(INDIRECT("H"&amp;(ROW()+12*(($AO601-1)*3+$AP601)-ROW())/12+5):INDIRECT("S"&amp;(ROW()+12*(($AO601-1)*3+$AP601)-ROW())/12+5),AR601)</f>
        <v>0</v>
      </c>
      <c r="AT601" s="306"/>
      <c r="AV601" s="304">
        <f ca="1">IF(AND(AR601&gt;0,AS601&gt;0),COUNTIF(AV$6:AV600,"&gt;0")+1,0)</f>
        <v>0</v>
      </c>
    </row>
    <row r="602" spans="41:48" x14ac:dyDescent="0.15">
      <c r="AO602" s="304">
        <v>17</v>
      </c>
      <c r="AP602" s="304">
        <v>2</v>
      </c>
      <c r="AQ602" s="304">
        <v>9</v>
      </c>
      <c r="AR602" s="306">
        <f ca="1">IF($AQ602=1,IF(INDIRECT(ADDRESS(($AO602-1)*3+$AP602+5,$AQ602+7))="",0,INDIRECT(ADDRESS(($AO602-1)*3+$AP602+5,$AQ602+7))),IF(INDIRECT(ADDRESS(($AO602-1)*3+$AP602+5,$AQ602+7))="",0,IF(COUNTIF(INDIRECT(ADDRESS(($AO602-1)*36+($AP602-1)*12+6,COLUMN())):INDIRECT(ADDRESS(($AO602-1)*36+($AP602-1)*12+$AQ602+4,COLUMN())),INDIRECT(ADDRESS(($AO602-1)*3+$AP602+5,$AQ602+7)))&gt;=1,0,INDIRECT(ADDRESS(($AO602-1)*3+$AP602+5,$AQ602+7)))))</f>
        <v>0</v>
      </c>
      <c r="AS602" s="304">
        <f ca="1">COUNTIF(INDIRECT("H"&amp;(ROW()+12*(($AO602-1)*3+$AP602)-ROW())/12+5):INDIRECT("S"&amp;(ROW()+12*(($AO602-1)*3+$AP602)-ROW())/12+5),AR602)</f>
        <v>0</v>
      </c>
      <c r="AT602" s="306"/>
      <c r="AV602" s="304">
        <f ca="1">IF(AND(AR602&gt;0,AS602&gt;0),COUNTIF(AV$6:AV601,"&gt;0")+1,0)</f>
        <v>0</v>
      </c>
    </row>
    <row r="603" spans="41:48" x14ac:dyDescent="0.15">
      <c r="AO603" s="304">
        <v>17</v>
      </c>
      <c r="AP603" s="304">
        <v>2</v>
      </c>
      <c r="AQ603" s="304">
        <v>10</v>
      </c>
      <c r="AR603" s="306">
        <f ca="1">IF($AQ603=1,IF(INDIRECT(ADDRESS(($AO603-1)*3+$AP603+5,$AQ603+7))="",0,INDIRECT(ADDRESS(($AO603-1)*3+$AP603+5,$AQ603+7))),IF(INDIRECT(ADDRESS(($AO603-1)*3+$AP603+5,$AQ603+7))="",0,IF(COUNTIF(INDIRECT(ADDRESS(($AO603-1)*36+($AP603-1)*12+6,COLUMN())):INDIRECT(ADDRESS(($AO603-1)*36+($AP603-1)*12+$AQ603+4,COLUMN())),INDIRECT(ADDRESS(($AO603-1)*3+$AP603+5,$AQ603+7)))&gt;=1,0,INDIRECT(ADDRESS(($AO603-1)*3+$AP603+5,$AQ603+7)))))</f>
        <v>0</v>
      </c>
      <c r="AS603" s="304">
        <f ca="1">COUNTIF(INDIRECT("H"&amp;(ROW()+12*(($AO603-1)*3+$AP603)-ROW())/12+5):INDIRECT("S"&amp;(ROW()+12*(($AO603-1)*3+$AP603)-ROW())/12+5),AR603)</f>
        <v>0</v>
      </c>
      <c r="AT603" s="306"/>
      <c r="AV603" s="304">
        <f ca="1">IF(AND(AR603&gt;0,AS603&gt;0),COUNTIF(AV$6:AV602,"&gt;0")+1,0)</f>
        <v>0</v>
      </c>
    </row>
    <row r="604" spans="41:48" x14ac:dyDescent="0.15">
      <c r="AO604" s="304">
        <v>17</v>
      </c>
      <c r="AP604" s="304">
        <v>2</v>
      </c>
      <c r="AQ604" s="304">
        <v>11</v>
      </c>
      <c r="AR604" s="306">
        <f ca="1">IF($AQ604=1,IF(INDIRECT(ADDRESS(($AO604-1)*3+$AP604+5,$AQ604+7))="",0,INDIRECT(ADDRESS(($AO604-1)*3+$AP604+5,$AQ604+7))),IF(INDIRECT(ADDRESS(($AO604-1)*3+$AP604+5,$AQ604+7))="",0,IF(COUNTIF(INDIRECT(ADDRESS(($AO604-1)*36+($AP604-1)*12+6,COLUMN())):INDIRECT(ADDRESS(($AO604-1)*36+($AP604-1)*12+$AQ604+4,COLUMN())),INDIRECT(ADDRESS(($AO604-1)*3+$AP604+5,$AQ604+7)))&gt;=1,0,INDIRECT(ADDRESS(($AO604-1)*3+$AP604+5,$AQ604+7)))))</f>
        <v>0</v>
      </c>
      <c r="AS604" s="304">
        <f ca="1">COUNTIF(INDIRECT("H"&amp;(ROW()+12*(($AO604-1)*3+$AP604)-ROW())/12+5):INDIRECT("S"&amp;(ROW()+12*(($AO604-1)*3+$AP604)-ROW())/12+5),AR604)</f>
        <v>0</v>
      </c>
      <c r="AT604" s="306"/>
      <c r="AV604" s="304">
        <f ca="1">IF(AND(AR604&gt;0,AS604&gt;0),COUNTIF(AV$6:AV603,"&gt;0")+1,0)</f>
        <v>0</v>
      </c>
    </row>
    <row r="605" spans="41:48" x14ac:dyDescent="0.15">
      <c r="AO605" s="304">
        <v>17</v>
      </c>
      <c r="AP605" s="304">
        <v>2</v>
      </c>
      <c r="AQ605" s="304">
        <v>12</v>
      </c>
      <c r="AR605" s="306">
        <f ca="1">IF($AQ605=1,IF(INDIRECT(ADDRESS(($AO605-1)*3+$AP605+5,$AQ605+7))="",0,INDIRECT(ADDRESS(($AO605-1)*3+$AP605+5,$AQ605+7))),IF(INDIRECT(ADDRESS(($AO605-1)*3+$AP605+5,$AQ605+7))="",0,IF(COUNTIF(INDIRECT(ADDRESS(($AO605-1)*36+($AP605-1)*12+6,COLUMN())):INDIRECT(ADDRESS(($AO605-1)*36+($AP605-1)*12+$AQ605+4,COLUMN())),INDIRECT(ADDRESS(($AO605-1)*3+$AP605+5,$AQ605+7)))&gt;=1,0,INDIRECT(ADDRESS(($AO605-1)*3+$AP605+5,$AQ605+7)))))</f>
        <v>0</v>
      </c>
      <c r="AS605" s="304">
        <f ca="1">COUNTIF(INDIRECT("H"&amp;(ROW()+12*(($AO605-1)*3+$AP605)-ROW())/12+5):INDIRECT("S"&amp;(ROW()+12*(($AO605-1)*3+$AP605)-ROW())/12+5),AR605)</f>
        <v>0</v>
      </c>
      <c r="AT605" s="306"/>
      <c r="AV605" s="304">
        <f ca="1">IF(AND(AR605&gt;0,AS605&gt;0),COUNTIF(AV$6:AV604,"&gt;0")+1,0)</f>
        <v>0</v>
      </c>
    </row>
    <row r="606" spans="41:48" x14ac:dyDescent="0.15">
      <c r="AO606" s="304">
        <v>17</v>
      </c>
      <c r="AP606" s="304">
        <v>3</v>
      </c>
      <c r="AQ606" s="304">
        <v>1</v>
      </c>
      <c r="AR606" s="306">
        <f ca="1">IF($AQ606=1,IF(INDIRECT(ADDRESS(($AO606-1)*3+$AP606+5,$AQ606+7))="",0,INDIRECT(ADDRESS(($AO606-1)*3+$AP606+5,$AQ606+7))),IF(INDIRECT(ADDRESS(($AO606-1)*3+$AP606+5,$AQ606+7))="",0,IF(COUNTIF(INDIRECT(ADDRESS(($AO606-1)*36+($AP606-1)*12+6,COLUMN())):INDIRECT(ADDRESS(($AO606-1)*36+($AP606-1)*12+$AQ606+4,COLUMN())),INDIRECT(ADDRESS(($AO606-1)*3+$AP606+5,$AQ606+7)))&gt;=1,0,INDIRECT(ADDRESS(($AO606-1)*3+$AP606+5,$AQ606+7)))))</f>
        <v>0</v>
      </c>
      <c r="AS606" s="304">
        <f ca="1">COUNTIF(INDIRECT("H"&amp;(ROW()+12*(($AO606-1)*3+$AP606)-ROW())/12+5):INDIRECT("S"&amp;(ROW()+12*(($AO606-1)*3+$AP606)-ROW())/12+5),AR606)</f>
        <v>0</v>
      </c>
      <c r="AT606" s="306"/>
      <c r="AV606" s="304">
        <f ca="1">IF(AND(AR606&gt;0,AS606&gt;0),COUNTIF(AV$6:AV605,"&gt;0")+1,0)</f>
        <v>0</v>
      </c>
    </row>
    <row r="607" spans="41:48" x14ac:dyDescent="0.15">
      <c r="AO607" s="304">
        <v>17</v>
      </c>
      <c r="AP607" s="304">
        <v>3</v>
      </c>
      <c r="AQ607" s="304">
        <v>2</v>
      </c>
      <c r="AR607" s="306">
        <f ca="1">IF($AQ607=1,IF(INDIRECT(ADDRESS(($AO607-1)*3+$AP607+5,$AQ607+7))="",0,INDIRECT(ADDRESS(($AO607-1)*3+$AP607+5,$AQ607+7))),IF(INDIRECT(ADDRESS(($AO607-1)*3+$AP607+5,$AQ607+7))="",0,IF(COUNTIF(INDIRECT(ADDRESS(($AO607-1)*36+($AP607-1)*12+6,COLUMN())):INDIRECT(ADDRESS(($AO607-1)*36+($AP607-1)*12+$AQ607+4,COLUMN())),INDIRECT(ADDRESS(($AO607-1)*3+$AP607+5,$AQ607+7)))&gt;=1,0,INDIRECT(ADDRESS(($AO607-1)*3+$AP607+5,$AQ607+7)))))</f>
        <v>0</v>
      </c>
      <c r="AS607" s="304">
        <f ca="1">COUNTIF(INDIRECT("H"&amp;(ROW()+12*(($AO607-1)*3+$AP607)-ROW())/12+5):INDIRECT("S"&amp;(ROW()+12*(($AO607-1)*3+$AP607)-ROW())/12+5),AR607)</f>
        <v>0</v>
      </c>
      <c r="AT607" s="306"/>
      <c r="AV607" s="304">
        <f ca="1">IF(AND(AR607&gt;0,AS607&gt;0),COUNTIF(AV$6:AV606,"&gt;0")+1,0)</f>
        <v>0</v>
      </c>
    </row>
    <row r="608" spans="41:48" x14ac:dyDescent="0.15">
      <c r="AO608" s="304">
        <v>17</v>
      </c>
      <c r="AP608" s="304">
        <v>3</v>
      </c>
      <c r="AQ608" s="304">
        <v>3</v>
      </c>
      <c r="AR608" s="306">
        <f ca="1">IF($AQ608=1,IF(INDIRECT(ADDRESS(($AO608-1)*3+$AP608+5,$AQ608+7))="",0,INDIRECT(ADDRESS(($AO608-1)*3+$AP608+5,$AQ608+7))),IF(INDIRECT(ADDRESS(($AO608-1)*3+$AP608+5,$AQ608+7))="",0,IF(COUNTIF(INDIRECT(ADDRESS(($AO608-1)*36+($AP608-1)*12+6,COLUMN())):INDIRECT(ADDRESS(($AO608-1)*36+($AP608-1)*12+$AQ608+4,COLUMN())),INDIRECT(ADDRESS(($AO608-1)*3+$AP608+5,$AQ608+7)))&gt;=1,0,INDIRECT(ADDRESS(($AO608-1)*3+$AP608+5,$AQ608+7)))))</f>
        <v>0</v>
      </c>
      <c r="AS608" s="304">
        <f ca="1">COUNTIF(INDIRECT("H"&amp;(ROW()+12*(($AO608-1)*3+$AP608)-ROW())/12+5):INDIRECT("S"&amp;(ROW()+12*(($AO608-1)*3+$AP608)-ROW())/12+5),AR608)</f>
        <v>0</v>
      </c>
      <c r="AT608" s="306"/>
      <c r="AV608" s="304">
        <f ca="1">IF(AND(AR608&gt;0,AS608&gt;0),COUNTIF(AV$6:AV607,"&gt;0")+1,0)</f>
        <v>0</v>
      </c>
    </row>
    <row r="609" spans="41:48" x14ac:dyDescent="0.15">
      <c r="AO609" s="304">
        <v>17</v>
      </c>
      <c r="AP609" s="304">
        <v>3</v>
      </c>
      <c r="AQ609" s="304">
        <v>4</v>
      </c>
      <c r="AR609" s="306">
        <f ca="1">IF($AQ609=1,IF(INDIRECT(ADDRESS(($AO609-1)*3+$AP609+5,$AQ609+7))="",0,INDIRECT(ADDRESS(($AO609-1)*3+$AP609+5,$AQ609+7))),IF(INDIRECT(ADDRESS(($AO609-1)*3+$AP609+5,$AQ609+7))="",0,IF(COUNTIF(INDIRECT(ADDRESS(($AO609-1)*36+($AP609-1)*12+6,COLUMN())):INDIRECT(ADDRESS(($AO609-1)*36+($AP609-1)*12+$AQ609+4,COLUMN())),INDIRECT(ADDRESS(($AO609-1)*3+$AP609+5,$AQ609+7)))&gt;=1,0,INDIRECT(ADDRESS(($AO609-1)*3+$AP609+5,$AQ609+7)))))</f>
        <v>0</v>
      </c>
      <c r="AS609" s="304">
        <f ca="1">COUNTIF(INDIRECT("H"&amp;(ROW()+12*(($AO609-1)*3+$AP609)-ROW())/12+5):INDIRECT("S"&amp;(ROW()+12*(($AO609-1)*3+$AP609)-ROW())/12+5),AR609)</f>
        <v>0</v>
      </c>
      <c r="AT609" s="306"/>
      <c r="AV609" s="304">
        <f ca="1">IF(AND(AR609&gt;0,AS609&gt;0),COUNTIF(AV$6:AV608,"&gt;0")+1,0)</f>
        <v>0</v>
      </c>
    </row>
    <row r="610" spans="41:48" x14ac:dyDescent="0.15">
      <c r="AO610" s="304">
        <v>17</v>
      </c>
      <c r="AP610" s="304">
        <v>3</v>
      </c>
      <c r="AQ610" s="304">
        <v>5</v>
      </c>
      <c r="AR610" s="306">
        <f ca="1">IF($AQ610=1,IF(INDIRECT(ADDRESS(($AO610-1)*3+$AP610+5,$AQ610+7))="",0,INDIRECT(ADDRESS(($AO610-1)*3+$AP610+5,$AQ610+7))),IF(INDIRECT(ADDRESS(($AO610-1)*3+$AP610+5,$AQ610+7))="",0,IF(COUNTIF(INDIRECT(ADDRESS(($AO610-1)*36+($AP610-1)*12+6,COLUMN())):INDIRECT(ADDRESS(($AO610-1)*36+($AP610-1)*12+$AQ610+4,COLUMN())),INDIRECT(ADDRESS(($AO610-1)*3+$AP610+5,$AQ610+7)))&gt;=1,0,INDIRECT(ADDRESS(($AO610-1)*3+$AP610+5,$AQ610+7)))))</f>
        <v>0</v>
      </c>
      <c r="AS610" s="304">
        <f ca="1">COUNTIF(INDIRECT("H"&amp;(ROW()+12*(($AO610-1)*3+$AP610)-ROW())/12+5):INDIRECT("S"&amp;(ROW()+12*(($AO610-1)*3+$AP610)-ROW())/12+5),AR610)</f>
        <v>0</v>
      </c>
      <c r="AT610" s="306"/>
      <c r="AV610" s="304">
        <f ca="1">IF(AND(AR610&gt;0,AS610&gt;0),COUNTIF(AV$6:AV609,"&gt;0")+1,0)</f>
        <v>0</v>
      </c>
    </row>
    <row r="611" spans="41:48" x14ac:dyDescent="0.15">
      <c r="AO611" s="304">
        <v>17</v>
      </c>
      <c r="AP611" s="304">
        <v>3</v>
      </c>
      <c r="AQ611" s="304">
        <v>6</v>
      </c>
      <c r="AR611" s="306">
        <f ca="1">IF($AQ611=1,IF(INDIRECT(ADDRESS(($AO611-1)*3+$AP611+5,$AQ611+7))="",0,INDIRECT(ADDRESS(($AO611-1)*3+$AP611+5,$AQ611+7))),IF(INDIRECT(ADDRESS(($AO611-1)*3+$AP611+5,$AQ611+7))="",0,IF(COUNTIF(INDIRECT(ADDRESS(($AO611-1)*36+($AP611-1)*12+6,COLUMN())):INDIRECT(ADDRESS(($AO611-1)*36+($AP611-1)*12+$AQ611+4,COLUMN())),INDIRECT(ADDRESS(($AO611-1)*3+$AP611+5,$AQ611+7)))&gt;=1,0,INDIRECT(ADDRESS(($AO611-1)*3+$AP611+5,$AQ611+7)))))</f>
        <v>0</v>
      </c>
      <c r="AS611" s="304">
        <f ca="1">COUNTIF(INDIRECT("H"&amp;(ROW()+12*(($AO611-1)*3+$AP611)-ROW())/12+5):INDIRECT("S"&amp;(ROW()+12*(($AO611-1)*3+$AP611)-ROW())/12+5),AR611)</f>
        <v>0</v>
      </c>
      <c r="AT611" s="306"/>
      <c r="AV611" s="304">
        <f ca="1">IF(AND(AR611&gt;0,AS611&gt;0),COUNTIF(AV$6:AV610,"&gt;0")+1,0)</f>
        <v>0</v>
      </c>
    </row>
    <row r="612" spans="41:48" x14ac:dyDescent="0.15">
      <c r="AO612" s="304">
        <v>17</v>
      </c>
      <c r="AP612" s="304">
        <v>3</v>
      </c>
      <c r="AQ612" s="304">
        <v>7</v>
      </c>
      <c r="AR612" s="306">
        <f ca="1">IF($AQ612=1,IF(INDIRECT(ADDRESS(($AO612-1)*3+$AP612+5,$AQ612+7))="",0,INDIRECT(ADDRESS(($AO612-1)*3+$AP612+5,$AQ612+7))),IF(INDIRECT(ADDRESS(($AO612-1)*3+$AP612+5,$AQ612+7))="",0,IF(COUNTIF(INDIRECT(ADDRESS(($AO612-1)*36+($AP612-1)*12+6,COLUMN())):INDIRECT(ADDRESS(($AO612-1)*36+($AP612-1)*12+$AQ612+4,COLUMN())),INDIRECT(ADDRESS(($AO612-1)*3+$AP612+5,$AQ612+7)))&gt;=1,0,INDIRECT(ADDRESS(($AO612-1)*3+$AP612+5,$AQ612+7)))))</f>
        <v>0</v>
      </c>
      <c r="AS612" s="304">
        <f ca="1">COUNTIF(INDIRECT("H"&amp;(ROW()+12*(($AO612-1)*3+$AP612)-ROW())/12+5):INDIRECT("S"&amp;(ROW()+12*(($AO612-1)*3+$AP612)-ROW())/12+5),AR612)</f>
        <v>0</v>
      </c>
      <c r="AT612" s="306"/>
      <c r="AV612" s="304">
        <f ca="1">IF(AND(AR612&gt;0,AS612&gt;0),COUNTIF(AV$6:AV611,"&gt;0")+1,0)</f>
        <v>0</v>
      </c>
    </row>
    <row r="613" spans="41:48" x14ac:dyDescent="0.15">
      <c r="AO613" s="304">
        <v>17</v>
      </c>
      <c r="AP613" s="304">
        <v>3</v>
      </c>
      <c r="AQ613" s="304">
        <v>8</v>
      </c>
      <c r="AR613" s="306">
        <f ca="1">IF($AQ613=1,IF(INDIRECT(ADDRESS(($AO613-1)*3+$AP613+5,$AQ613+7))="",0,INDIRECT(ADDRESS(($AO613-1)*3+$AP613+5,$AQ613+7))),IF(INDIRECT(ADDRESS(($AO613-1)*3+$AP613+5,$AQ613+7))="",0,IF(COUNTIF(INDIRECT(ADDRESS(($AO613-1)*36+($AP613-1)*12+6,COLUMN())):INDIRECT(ADDRESS(($AO613-1)*36+($AP613-1)*12+$AQ613+4,COLUMN())),INDIRECT(ADDRESS(($AO613-1)*3+$AP613+5,$AQ613+7)))&gt;=1,0,INDIRECT(ADDRESS(($AO613-1)*3+$AP613+5,$AQ613+7)))))</f>
        <v>0</v>
      </c>
      <c r="AS613" s="304">
        <f ca="1">COUNTIF(INDIRECT("H"&amp;(ROW()+12*(($AO613-1)*3+$AP613)-ROW())/12+5):INDIRECT("S"&amp;(ROW()+12*(($AO613-1)*3+$AP613)-ROW())/12+5),AR613)</f>
        <v>0</v>
      </c>
      <c r="AT613" s="306"/>
      <c r="AV613" s="304">
        <f ca="1">IF(AND(AR613&gt;0,AS613&gt;0),COUNTIF(AV$6:AV612,"&gt;0")+1,0)</f>
        <v>0</v>
      </c>
    </row>
    <row r="614" spans="41:48" x14ac:dyDescent="0.15">
      <c r="AO614" s="304">
        <v>17</v>
      </c>
      <c r="AP614" s="304">
        <v>3</v>
      </c>
      <c r="AQ614" s="304">
        <v>9</v>
      </c>
      <c r="AR614" s="306">
        <f ca="1">IF($AQ614=1,IF(INDIRECT(ADDRESS(($AO614-1)*3+$AP614+5,$AQ614+7))="",0,INDIRECT(ADDRESS(($AO614-1)*3+$AP614+5,$AQ614+7))),IF(INDIRECT(ADDRESS(($AO614-1)*3+$AP614+5,$AQ614+7))="",0,IF(COUNTIF(INDIRECT(ADDRESS(($AO614-1)*36+($AP614-1)*12+6,COLUMN())):INDIRECT(ADDRESS(($AO614-1)*36+($AP614-1)*12+$AQ614+4,COLUMN())),INDIRECT(ADDRESS(($AO614-1)*3+$AP614+5,$AQ614+7)))&gt;=1,0,INDIRECT(ADDRESS(($AO614-1)*3+$AP614+5,$AQ614+7)))))</f>
        <v>0</v>
      </c>
      <c r="AS614" s="304">
        <f ca="1">COUNTIF(INDIRECT("H"&amp;(ROW()+12*(($AO614-1)*3+$AP614)-ROW())/12+5):INDIRECT("S"&amp;(ROW()+12*(($AO614-1)*3+$AP614)-ROW())/12+5),AR614)</f>
        <v>0</v>
      </c>
      <c r="AT614" s="306"/>
      <c r="AV614" s="304">
        <f ca="1">IF(AND(AR614&gt;0,AS614&gt;0),COUNTIF(AV$6:AV613,"&gt;0")+1,0)</f>
        <v>0</v>
      </c>
    </row>
    <row r="615" spans="41:48" x14ac:dyDescent="0.15">
      <c r="AO615" s="304">
        <v>17</v>
      </c>
      <c r="AP615" s="304">
        <v>3</v>
      </c>
      <c r="AQ615" s="304">
        <v>10</v>
      </c>
      <c r="AR615" s="306">
        <f ca="1">IF($AQ615=1,IF(INDIRECT(ADDRESS(($AO615-1)*3+$AP615+5,$AQ615+7))="",0,INDIRECT(ADDRESS(($AO615-1)*3+$AP615+5,$AQ615+7))),IF(INDIRECT(ADDRESS(($AO615-1)*3+$AP615+5,$AQ615+7))="",0,IF(COUNTIF(INDIRECT(ADDRESS(($AO615-1)*36+($AP615-1)*12+6,COLUMN())):INDIRECT(ADDRESS(($AO615-1)*36+($AP615-1)*12+$AQ615+4,COLUMN())),INDIRECT(ADDRESS(($AO615-1)*3+$AP615+5,$AQ615+7)))&gt;=1,0,INDIRECT(ADDRESS(($AO615-1)*3+$AP615+5,$AQ615+7)))))</f>
        <v>0</v>
      </c>
      <c r="AS615" s="304">
        <f ca="1">COUNTIF(INDIRECT("H"&amp;(ROW()+12*(($AO615-1)*3+$AP615)-ROW())/12+5):INDIRECT("S"&amp;(ROW()+12*(($AO615-1)*3+$AP615)-ROW())/12+5),AR615)</f>
        <v>0</v>
      </c>
      <c r="AT615" s="306"/>
      <c r="AV615" s="304">
        <f ca="1">IF(AND(AR615&gt;0,AS615&gt;0),COUNTIF(AV$6:AV614,"&gt;0")+1,0)</f>
        <v>0</v>
      </c>
    </row>
    <row r="616" spans="41:48" x14ac:dyDescent="0.15">
      <c r="AO616" s="304">
        <v>17</v>
      </c>
      <c r="AP616" s="304">
        <v>3</v>
      </c>
      <c r="AQ616" s="304">
        <v>11</v>
      </c>
      <c r="AR616" s="306">
        <f ca="1">IF($AQ616=1,IF(INDIRECT(ADDRESS(($AO616-1)*3+$AP616+5,$AQ616+7))="",0,INDIRECT(ADDRESS(($AO616-1)*3+$AP616+5,$AQ616+7))),IF(INDIRECT(ADDRESS(($AO616-1)*3+$AP616+5,$AQ616+7))="",0,IF(COUNTIF(INDIRECT(ADDRESS(($AO616-1)*36+($AP616-1)*12+6,COLUMN())):INDIRECT(ADDRESS(($AO616-1)*36+($AP616-1)*12+$AQ616+4,COLUMN())),INDIRECT(ADDRESS(($AO616-1)*3+$AP616+5,$AQ616+7)))&gt;=1,0,INDIRECT(ADDRESS(($AO616-1)*3+$AP616+5,$AQ616+7)))))</f>
        <v>0</v>
      </c>
      <c r="AS616" s="304">
        <f ca="1">COUNTIF(INDIRECT("H"&amp;(ROW()+12*(($AO616-1)*3+$AP616)-ROW())/12+5):INDIRECT("S"&amp;(ROW()+12*(($AO616-1)*3+$AP616)-ROW())/12+5),AR616)</f>
        <v>0</v>
      </c>
      <c r="AT616" s="306"/>
      <c r="AV616" s="304">
        <f ca="1">IF(AND(AR616&gt;0,AS616&gt;0),COUNTIF(AV$6:AV615,"&gt;0")+1,0)</f>
        <v>0</v>
      </c>
    </row>
    <row r="617" spans="41:48" x14ac:dyDescent="0.15">
      <c r="AO617" s="304">
        <v>17</v>
      </c>
      <c r="AP617" s="304">
        <v>3</v>
      </c>
      <c r="AQ617" s="304">
        <v>12</v>
      </c>
      <c r="AR617" s="306">
        <f ca="1">IF($AQ617=1,IF(INDIRECT(ADDRESS(($AO617-1)*3+$AP617+5,$AQ617+7))="",0,INDIRECT(ADDRESS(($AO617-1)*3+$AP617+5,$AQ617+7))),IF(INDIRECT(ADDRESS(($AO617-1)*3+$AP617+5,$AQ617+7))="",0,IF(COUNTIF(INDIRECT(ADDRESS(($AO617-1)*36+($AP617-1)*12+6,COLUMN())):INDIRECT(ADDRESS(($AO617-1)*36+($AP617-1)*12+$AQ617+4,COLUMN())),INDIRECT(ADDRESS(($AO617-1)*3+$AP617+5,$AQ617+7)))&gt;=1,0,INDIRECT(ADDRESS(($AO617-1)*3+$AP617+5,$AQ617+7)))))</f>
        <v>0</v>
      </c>
      <c r="AS617" s="304">
        <f ca="1">COUNTIF(INDIRECT("H"&amp;(ROW()+12*(($AO617-1)*3+$AP617)-ROW())/12+5):INDIRECT("S"&amp;(ROW()+12*(($AO617-1)*3+$AP617)-ROW())/12+5),AR617)</f>
        <v>0</v>
      </c>
      <c r="AT617" s="306"/>
      <c r="AV617" s="304">
        <f ca="1">IF(AND(AR617&gt;0,AS617&gt;0),COUNTIF(AV$6:AV616,"&gt;0")+1,0)</f>
        <v>0</v>
      </c>
    </row>
    <row r="618" spans="41:48" x14ac:dyDescent="0.15">
      <c r="AO618" s="304">
        <v>18</v>
      </c>
      <c r="AP618" s="304">
        <v>1</v>
      </c>
      <c r="AQ618" s="304">
        <v>1</v>
      </c>
      <c r="AR618" s="306">
        <f ca="1">IF($AQ618=1,IF(INDIRECT(ADDRESS(($AO618-1)*3+$AP618+5,$AQ618+7))="",0,INDIRECT(ADDRESS(($AO618-1)*3+$AP618+5,$AQ618+7))),IF(INDIRECT(ADDRESS(($AO618-1)*3+$AP618+5,$AQ618+7))="",0,IF(COUNTIF(INDIRECT(ADDRESS(($AO618-1)*36+($AP618-1)*12+6,COLUMN())):INDIRECT(ADDRESS(($AO618-1)*36+($AP618-1)*12+$AQ618+4,COLUMN())),INDIRECT(ADDRESS(($AO618-1)*3+$AP618+5,$AQ618+7)))&gt;=1,0,INDIRECT(ADDRESS(($AO618-1)*3+$AP618+5,$AQ618+7)))))</f>
        <v>0</v>
      </c>
      <c r="AS618" s="304">
        <f ca="1">COUNTIF(INDIRECT("H"&amp;(ROW()+12*(($AO618-1)*3+$AP618)-ROW())/12+5):INDIRECT("S"&amp;(ROW()+12*(($AO618-1)*3+$AP618)-ROW())/12+5),AR618)</f>
        <v>0</v>
      </c>
      <c r="AT618" s="306"/>
      <c r="AV618" s="304">
        <f ca="1">IF(AND(AR618&gt;0,AS618&gt;0),COUNTIF(AV$6:AV617,"&gt;0")+1,0)</f>
        <v>0</v>
      </c>
    </row>
    <row r="619" spans="41:48" x14ac:dyDescent="0.15">
      <c r="AO619" s="304">
        <v>18</v>
      </c>
      <c r="AP619" s="304">
        <v>1</v>
      </c>
      <c r="AQ619" s="304">
        <v>2</v>
      </c>
      <c r="AR619" s="306">
        <f ca="1">IF($AQ619=1,IF(INDIRECT(ADDRESS(($AO619-1)*3+$AP619+5,$AQ619+7))="",0,INDIRECT(ADDRESS(($AO619-1)*3+$AP619+5,$AQ619+7))),IF(INDIRECT(ADDRESS(($AO619-1)*3+$AP619+5,$AQ619+7))="",0,IF(COUNTIF(INDIRECT(ADDRESS(($AO619-1)*36+($AP619-1)*12+6,COLUMN())):INDIRECT(ADDRESS(($AO619-1)*36+($AP619-1)*12+$AQ619+4,COLUMN())),INDIRECT(ADDRESS(($AO619-1)*3+$AP619+5,$AQ619+7)))&gt;=1,0,INDIRECT(ADDRESS(($AO619-1)*3+$AP619+5,$AQ619+7)))))</f>
        <v>0</v>
      </c>
      <c r="AS619" s="304">
        <f ca="1">COUNTIF(INDIRECT("H"&amp;(ROW()+12*(($AO619-1)*3+$AP619)-ROW())/12+5):INDIRECT("S"&amp;(ROW()+12*(($AO619-1)*3+$AP619)-ROW())/12+5),AR619)</f>
        <v>0</v>
      </c>
      <c r="AT619" s="306"/>
      <c r="AV619" s="304">
        <f ca="1">IF(AND(AR619&gt;0,AS619&gt;0),COUNTIF(AV$6:AV618,"&gt;0")+1,0)</f>
        <v>0</v>
      </c>
    </row>
    <row r="620" spans="41:48" x14ac:dyDescent="0.15">
      <c r="AO620" s="304">
        <v>18</v>
      </c>
      <c r="AP620" s="304">
        <v>1</v>
      </c>
      <c r="AQ620" s="304">
        <v>3</v>
      </c>
      <c r="AR620" s="306">
        <f ca="1">IF($AQ620=1,IF(INDIRECT(ADDRESS(($AO620-1)*3+$AP620+5,$AQ620+7))="",0,INDIRECT(ADDRESS(($AO620-1)*3+$AP620+5,$AQ620+7))),IF(INDIRECT(ADDRESS(($AO620-1)*3+$AP620+5,$AQ620+7))="",0,IF(COUNTIF(INDIRECT(ADDRESS(($AO620-1)*36+($AP620-1)*12+6,COLUMN())):INDIRECT(ADDRESS(($AO620-1)*36+($AP620-1)*12+$AQ620+4,COLUMN())),INDIRECT(ADDRESS(($AO620-1)*3+$AP620+5,$AQ620+7)))&gt;=1,0,INDIRECT(ADDRESS(($AO620-1)*3+$AP620+5,$AQ620+7)))))</f>
        <v>0</v>
      </c>
      <c r="AS620" s="304">
        <f ca="1">COUNTIF(INDIRECT("H"&amp;(ROW()+12*(($AO620-1)*3+$AP620)-ROW())/12+5):INDIRECT("S"&amp;(ROW()+12*(($AO620-1)*3+$AP620)-ROW())/12+5),AR620)</f>
        <v>0</v>
      </c>
      <c r="AT620" s="306"/>
      <c r="AV620" s="304">
        <f ca="1">IF(AND(AR620&gt;0,AS620&gt;0),COUNTIF(AV$6:AV619,"&gt;0")+1,0)</f>
        <v>0</v>
      </c>
    </row>
    <row r="621" spans="41:48" x14ac:dyDescent="0.15">
      <c r="AO621" s="304">
        <v>18</v>
      </c>
      <c r="AP621" s="304">
        <v>1</v>
      </c>
      <c r="AQ621" s="304">
        <v>4</v>
      </c>
      <c r="AR621" s="306">
        <f ca="1">IF($AQ621=1,IF(INDIRECT(ADDRESS(($AO621-1)*3+$AP621+5,$AQ621+7))="",0,INDIRECT(ADDRESS(($AO621-1)*3+$AP621+5,$AQ621+7))),IF(INDIRECT(ADDRESS(($AO621-1)*3+$AP621+5,$AQ621+7))="",0,IF(COUNTIF(INDIRECT(ADDRESS(($AO621-1)*36+($AP621-1)*12+6,COLUMN())):INDIRECT(ADDRESS(($AO621-1)*36+($AP621-1)*12+$AQ621+4,COLUMN())),INDIRECT(ADDRESS(($AO621-1)*3+$AP621+5,$AQ621+7)))&gt;=1,0,INDIRECT(ADDRESS(($AO621-1)*3+$AP621+5,$AQ621+7)))))</f>
        <v>0</v>
      </c>
      <c r="AS621" s="304">
        <f ca="1">COUNTIF(INDIRECT("H"&amp;(ROW()+12*(($AO621-1)*3+$AP621)-ROW())/12+5):INDIRECT("S"&amp;(ROW()+12*(($AO621-1)*3+$AP621)-ROW())/12+5),AR621)</f>
        <v>0</v>
      </c>
      <c r="AT621" s="306"/>
      <c r="AV621" s="304">
        <f ca="1">IF(AND(AR621&gt;0,AS621&gt;0),COUNTIF(AV$6:AV620,"&gt;0")+1,0)</f>
        <v>0</v>
      </c>
    </row>
    <row r="622" spans="41:48" x14ac:dyDescent="0.15">
      <c r="AO622" s="304">
        <v>18</v>
      </c>
      <c r="AP622" s="304">
        <v>1</v>
      </c>
      <c r="AQ622" s="304">
        <v>5</v>
      </c>
      <c r="AR622" s="306">
        <f ca="1">IF($AQ622=1,IF(INDIRECT(ADDRESS(($AO622-1)*3+$AP622+5,$AQ622+7))="",0,INDIRECT(ADDRESS(($AO622-1)*3+$AP622+5,$AQ622+7))),IF(INDIRECT(ADDRESS(($AO622-1)*3+$AP622+5,$AQ622+7))="",0,IF(COUNTIF(INDIRECT(ADDRESS(($AO622-1)*36+($AP622-1)*12+6,COLUMN())):INDIRECT(ADDRESS(($AO622-1)*36+($AP622-1)*12+$AQ622+4,COLUMN())),INDIRECT(ADDRESS(($AO622-1)*3+$AP622+5,$AQ622+7)))&gt;=1,0,INDIRECT(ADDRESS(($AO622-1)*3+$AP622+5,$AQ622+7)))))</f>
        <v>0</v>
      </c>
      <c r="AS622" s="304">
        <f ca="1">COUNTIF(INDIRECT("H"&amp;(ROW()+12*(($AO622-1)*3+$AP622)-ROW())/12+5):INDIRECT("S"&amp;(ROW()+12*(($AO622-1)*3+$AP622)-ROW())/12+5),AR622)</f>
        <v>0</v>
      </c>
      <c r="AT622" s="306"/>
      <c r="AV622" s="304">
        <f ca="1">IF(AND(AR622&gt;0,AS622&gt;0),COUNTIF(AV$6:AV621,"&gt;0")+1,0)</f>
        <v>0</v>
      </c>
    </row>
    <row r="623" spans="41:48" x14ac:dyDescent="0.15">
      <c r="AO623" s="304">
        <v>18</v>
      </c>
      <c r="AP623" s="304">
        <v>1</v>
      </c>
      <c r="AQ623" s="304">
        <v>6</v>
      </c>
      <c r="AR623" s="306">
        <f ca="1">IF($AQ623=1,IF(INDIRECT(ADDRESS(($AO623-1)*3+$AP623+5,$AQ623+7))="",0,INDIRECT(ADDRESS(($AO623-1)*3+$AP623+5,$AQ623+7))),IF(INDIRECT(ADDRESS(($AO623-1)*3+$AP623+5,$AQ623+7))="",0,IF(COUNTIF(INDIRECT(ADDRESS(($AO623-1)*36+($AP623-1)*12+6,COLUMN())):INDIRECT(ADDRESS(($AO623-1)*36+($AP623-1)*12+$AQ623+4,COLUMN())),INDIRECT(ADDRESS(($AO623-1)*3+$AP623+5,$AQ623+7)))&gt;=1,0,INDIRECT(ADDRESS(($AO623-1)*3+$AP623+5,$AQ623+7)))))</f>
        <v>0</v>
      </c>
      <c r="AS623" s="304">
        <f ca="1">COUNTIF(INDIRECT("H"&amp;(ROW()+12*(($AO623-1)*3+$AP623)-ROW())/12+5):INDIRECT("S"&amp;(ROW()+12*(($AO623-1)*3+$AP623)-ROW())/12+5),AR623)</f>
        <v>0</v>
      </c>
      <c r="AT623" s="306"/>
      <c r="AV623" s="304">
        <f ca="1">IF(AND(AR623&gt;0,AS623&gt;0),COUNTIF(AV$6:AV622,"&gt;0")+1,0)</f>
        <v>0</v>
      </c>
    </row>
    <row r="624" spans="41:48" x14ac:dyDescent="0.15">
      <c r="AO624" s="304">
        <v>18</v>
      </c>
      <c r="AP624" s="304">
        <v>1</v>
      </c>
      <c r="AQ624" s="304">
        <v>7</v>
      </c>
      <c r="AR624" s="306">
        <f ca="1">IF($AQ624=1,IF(INDIRECT(ADDRESS(($AO624-1)*3+$AP624+5,$AQ624+7))="",0,INDIRECT(ADDRESS(($AO624-1)*3+$AP624+5,$AQ624+7))),IF(INDIRECT(ADDRESS(($AO624-1)*3+$AP624+5,$AQ624+7))="",0,IF(COUNTIF(INDIRECT(ADDRESS(($AO624-1)*36+($AP624-1)*12+6,COLUMN())):INDIRECT(ADDRESS(($AO624-1)*36+($AP624-1)*12+$AQ624+4,COLUMN())),INDIRECT(ADDRESS(($AO624-1)*3+$AP624+5,$AQ624+7)))&gt;=1,0,INDIRECT(ADDRESS(($AO624-1)*3+$AP624+5,$AQ624+7)))))</f>
        <v>0</v>
      </c>
      <c r="AS624" s="304">
        <f ca="1">COUNTIF(INDIRECT("H"&amp;(ROW()+12*(($AO624-1)*3+$AP624)-ROW())/12+5):INDIRECT("S"&amp;(ROW()+12*(($AO624-1)*3+$AP624)-ROW())/12+5),AR624)</f>
        <v>0</v>
      </c>
      <c r="AT624" s="306"/>
      <c r="AV624" s="304">
        <f ca="1">IF(AND(AR624&gt;0,AS624&gt;0),COUNTIF(AV$6:AV623,"&gt;0")+1,0)</f>
        <v>0</v>
      </c>
    </row>
    <row r="625" spans="41:48" x14ac:dyDescent="0.15">
      <c r="AO625" s="304">
        <v>18</v>
      </c>
      <c r="AP625" s="304">
        <v>1</v>
      </c>
      <c r="AQ625" s="304">
        <v>8</v>
      </c>
      <c r="AR625" s="306">
        <f ca="1">IF($AQ625=1,IF(INDIRECT(ADDRESS(($AO625-1)*3+$AP625+5,$AQ625+7))="",0,INDIRECT(ADDRESS(($AO625-1)*3+$AP625+5,$AQ625+7))),IF(INDIRECT(ADDRESS(($AO625-1)*3+$AP625+5,$AQ625+7))="",0,IF(COUNTIF(INDIRECT(ADDRESS(($AO625-1)*36+($AP625-1)*12+6,COLUMN())):INDIRECT(ADDRESS(($AO625-1)*36+($AP625-1)*12+$AQ625+4,COLUMN())),INDIRECT(ADDRESS(($AO625-1)*3+$AP625+5,$AQ625+7)))&gt;=1,0,INDIRECT(ADDRESS(($AO625-1)*3+$AP625+5,$AQ625+7)))))</f>
        <v>0</v>
      </c>
      <c r="AS625" s="304">
        <f ca="1">COUNTIF(INDIRECT("H"&amp;(ROW()+12*(($AO625-1)*3+$AP625)-ROW())/12+5):INDIRECT("S"&amp;(ROW()+12*(($AO625-1)*3+$AP625)-ROW())/12+5),AR625)</f>
        <v>0</v>
      </c>
      <c r="AT625" s="306"/>
      <c r="AV625" s="304">
        <f ca="1">IF(AND(AR625&gt;0,AS625&gt;0),COUNTIF(AV$6:AV624,"&gt;0")+1,0)</f>
        <v>0</v>
      </c>
    </row>
    <row r="626" spans="41:48" x14ac:dyDescent="0.15">
      <c r="AO626" s="304">
        <v>18</v>
      </c>
      <c r="AP626" s="304">
        <v>1</v>
      </c>
      <c r="AQ626" s="304">
        <v>9</v>
      </c>
      <c r="AR626" s="306">
        <f ca="1">IF($AQ626=1,IF(INDIRECT(ADDRESS(($AO626-1)*3+$AP626+5,$AQ626+7))="",0,INDIRECT(ADDRESS(($AO626-1)*3+$AP626+5,$AQ626+7))),IF(INDIRECT(ADDRESS(($AO626-1)*3+$AP626+5,$AQ626+7))="",0,IF(COUNTIF(INDIRECT(ADDRESS(($AO626-1)*36+($AP626-1)*12+6,COLUMN())):INDIRECT(ADDRESS(($AO626-1)*36+($AP626-1)*12+$AQ626+4,COLUMN())),INDIRECT(ADDRESS(($AO626-1)*3+$AP626+5,$AQ626+7)))&gt;=1,0,INDIRECT(ADDRESS(($AO626-1)*3+$AP626+5,$AQ626+7)))))</f>
        <v>0</v>
      </c>
      <c r="AS626" s="304">
        <f ca="1">COUNTIF(INDIRECT("H"&amp;(ROW()+12*(($AO626-1)*3+$AP626)-ROW())/12+5):INDIRECT("S"&amp;(ROW()+12*(($AO626-1)*3+$AP626)-ROW())/12+5),AR626)</f>
        <v>0</v>
      </c>
      <c r="AT626" s="306"/>
      <c r="AV626" s="304">
        <f ca="1">IF(AND(AR626&gt;0,AS626&gt;0),COUNTIF(AV$6:AV625,"&gt;0")+1,0)</f>
        <v>0</v>
      </c>
    </row>
    <row r="627" spans="41:48" x14ac:dyDescent="0.15">
      <c r="AO627" s="304">
        <v>18</v>
      </c>
      <c r="AP627" s="304">
        <v>1</v>
      </c>
      <c r="AQ627" s="304">
        <v>10</v>
      </c>
      <c r="AR627" s="306">
        <f ca="1">IF($AQ627=1,IF(INDIRECT(ADDRESS(($AO627-1)*3+$AP627+5,$AQ627+7))="",0,INDIRECT(ADDRESS(($AO627-1)*3+$AP627+5,$AQ627+7))),IF(INDIRECT(ADDRESS(($AO627-1)*3+$AP627+5,$AQ627+7))="",0,IF(COUNTIF(INDIRECT(ADDRESS(($AO627-1)*36+($AP627-1)*12+6,COLUMN())):INDIRECT(ADDRESS(($AO627-1)*36+($AP627-1)*12+$AQ627+4,COLUMN())),INDIRECT(ADDRESS(($AO627-1)*3+$AP627+5,$AQ627+7)))&gt;=1,0,INDIRECT(ADDRESS(($AO627-1)*3+$AP627+5,$AQ627+7)))))</f>
        <v>0</v>
      </c>
      <c r="AS627" s="304">
        <f ca="1">COUNTIF(INDIRECT("H"&amp;(ROW()+12*(($AO627-1)*3+$AP627)-ROW())/12+5):INDIRECT("S"&amp;(ROW()+12*(($AO627-1)*3+$AP627)-ROW())/12+5),AR627)</f>
        <v>0</v>
      </c>
      <c r="AT627" s="306"/>
      <c r="AV627" s="304">
        <f ca="1">IF(AND(AR627&gt;0,AS627&gt;0),COUNTIF(AV$6:AV626,"&gt;0")+1,0)</f>
        <v>0</v>
      </c>
    </row>
    <row r="628" spans="41:48" x14ac:dyDescent="0.15">
      <c r="AO628" s="304">
        <v>18</v>
      </c>
      <c r="AP628" s="304">
        <v>1</v>
      </c>
      <c r="AQ628" s="304">
        <v>11</v>
      </c>
      <c r="AR628" s="306">
        <f ca="1">IF($AQ628=1,IF(INDIRECT(ADDRESS(($AO628-1)*3+$AP628+5,$AQ628+7))="",0,INDIRECT(ADDRESS(($AO628-1)*3+$AP628+5,$AQ628+7))),IF(INDIRECT(ADDRESS(($AO628-1)*3+$AP628+5,$AQ628+7))="",0,IF(COUNTIF(INDIRECT(ADDRESS(($AO628-1)*36+($AP628-1)*12+6,COLUMN())):INDIRECT(ADDRESS(($AO628-1)*36+($AP628-1)*12+$AQ628+4,COLUMN())),INDIRECT(ADDRESS(($AO628-1)*3+$AP628+5,$AQ628+7)))&gt;=1,0,INDIRECT(ADDRESS(($AO628-1)*3+$AP628+5,$AQ628+7)))))</f>
        <v>0</v>
      </c>
      <c r="AS628" s="304">
        <f ca="1">COUNTIF(INDIRECT("H"&amp;(ROW()+12*(($AO628-1)*3+$AP628)-ROW())/12+5):INDIRECT("S"&amp;(ROW()+12*(($AO628-1)*3+$AP628)-ROW())/12+5),AR628)</f>
        <v>0</v>
      </c>
      <c r="AT628" s="306"/>
      <c r="AV628" s="304">
        <f ca="1">IF(AND(AR628&gt;0,AS628&gt;0),COUNTIF(AV$6:AV627,"&gt;0")+1,0)</f>
        <v>0</v>
      </c>
    </row>
    <row r="629" spans="41:48" x14ac:dyDescent="0.15">
      <c r="AO629" s="304">
        <v>18</v>
      </c>
      <c r="AP629" s="304">
        <v>1</v>
      </c>
      <c r="AQ629" s="304">
        <v>12</v>
      </c>
      <c r="AR629" s="306">
        <f ca="1">IF($AQ629=1,IF(INDIRECT(ADDRESS(($AO629-1)*3+$AP629+5,$AQ629+7))="",0,INDIRECT(ADDRESS(($AO629-1)*3+$AP629+5,$AQ629+7))),IF(INDIRECT(ADDRESS(($AO629-1)*3+$AP629+5,$AQ629+7))="",0,IF(COUNTIF(INDIRECT(ADDRESS(($AO629-1)*36+($AP629-1)*12+6,COLUMN())):INDIRECT(ADDRESS(($AO629-1)*36+($AP629-1)*12+$AQ629+4,COLUMN())),INDIRECT(ADDRESS(($AO629-1)*3+$AP629+5,$AQ629+7)))&gt;=1,0,INDIRECT(ADDRESS(($AO629-1)*3+$AP629+5,$AQ629+7)))))</f>
        <v>0</v>
      </c>
      <c r="AS629" s="304">
        <f ca="1">COUNTIF(INDIRECT("H"&amp;(ROW()+12*(($AO629-1)*3+$AP629)-ROW())/12+5):INDIRECT("S"&amp;(ROW()+12*(($AO629-1)*3+$AP629)-ROW())/12+5),AR629)</f>
        <v>0</v>
      </c>
      <c r="AT629" s="306"/>
      <c r="AV629" s="304">
        <f ca="1">IF(AND(AR629&gt;0,AS629&gt;0),COUNTIF(AV$6:AV628,"&gt;0")+1,0)</f>
        <v>0</v>
      </c>
    </row>
    <row r="630" spans="41:48" x14ac:dyDescent="0.15">
      <c r="AO630" s="304">
        <v>18</v>
      </c>
      <c r="AP630" s="304">
        <v>2</v>
      </c>
      <c r="AQ630" s="304">
        <v>1</v>
      </c>
      <c r="AR630" s="306">
        <f ca="1">IF($AQ630=1,IF(INDIRECT(ADDRESS(($AO630-1)*3+$AP630+5,$AQ630+7))="",0,INDIRECT(ADDRESS(($AO630-1)*3+$AP630+5,$AQ630+7))),IF(INDIRECT(ADDRESS(($AO630-1)*3+$AP630+5,$AQ630+7))="",0,IF(COUNTIF(INDIRECT(ADDRESS(($AO630-1)*36+($AP630-1)*12+6,COLUMN())):INDIRECT(ADDRESS(($AO630-1)*36+($AP630-1)*12+$AQ630+4,COLUMN())),INDIRECT(ADDRESS(($AO630-1)*3+$AP630+5,$AQ630+7)))&gt;=1,0,INDIRECT(ADDRESS(($AO630-1)*3+$AP630+5,$AQ630+7)))))</f>
        <v>0</v>
      </c>
      <c r="AS630" s="304">
        <f ca="1">COUNTIF(INDIRECT("H"&amp;(ROW()+12*(($AO630-1)*3+$AP630)-ROW())/12+5):INDIRECT("S"&amp;(ROW()+12*(($AO630-1)*3+$AP630)-ROW())/12+5),AR630)</f>
        <v>0</v>
      </c>
      <c r="AT630" s="306"/>
      <c r="AV630" s="304">
        <f ca="1">IF(AND(AR630&gt;0,AS630&gt;0),COUNTIF(AV$6:AV629,"&gt;0")+1,0)</f>
        <v>0</v>
      </c>
    </row>
    <row r="631" spans="41:48" x14ac:dyDescent="0.15">
      <c r="AO631" s="304">
        <v>18</v>
      </c>
      <c r="AP631" s="304">
        <v>2</v>
      </c>
      <c r="AQ631" s="304">
        <v>2</v>
      </c>
      <c r="AR631" s="306">
        <f ca="1">IF($AQ631=1,IF(INDIRECT(ADDRESS(($AO631-1)*3+$AP631+5,$AQ631+7))="",0,INDIRECT(ADDRESS(($AO631-1)*3+$AP631+5,$AQ631+7))),IF(INDIRECT(ADDRESS(($AO631-1)*3+$AP631+5,$AQ631+7))="",0,IF(COUNTIF(INDIRECT(ADDRESS(($AO631-1)*36+($AP631-1)*12+6,COLUMN())):INDIRECT(ADDRESS(($AO631-1)*36+($AP631-1)*12+$AQ631+4,COLUMN())),INDIRECT(ADDRESS(($AO631-1)*3+$AP631+5,$AQ631+7)))&gt;=1,0,INDIRECT(ADDRESS(($AO631-1)*3+$AP631+5,$AQ631+7)))))</f>
        <v>0</v>
      </c>
      <c r="AS631" s="304">
        <f ca="1">COUNTIF(INDIRECT("H"&amp;(ROW()+12*(($AO631-1)*3+$AP631)-ROW())/12+5):INDIRECT("S"&amp;(ROW()+12*(($AO631-1)*3+$AP631)-ROW())/12+5),AR631)</f>
        <v>0</v>
      </c>
      <c r="AT631" s="306"/>
      <c r="AV631" s="304">
        <f ca="1">IF(AND(AR631&gt;0,AS631&gt;0),COUNTIF(AV$6:AV630,"&gt;0")+1,0)</f>
        <v>0</v>
      </c>
    </row>
    <row r="632" spans="41:48" x14ac:dyDescent="0.15">
      <c r="AO632" s="304">
        <v>18</v>
      </c>
      <c r="AP632" s="304">
        <v>2</v>
      </c>
      <c r="AQ632" s="304">
        <v>3</v>
      </c>
      <c r="AR632" s="306">
        <f ca="1">IF($AQ632=1,IF(INDIRECT(ADDRESS(($AO632-1)*3+$AP632+5,$AQ632+7))="",0,INDIRECT(ADDRESS(($AO632-1)*3+$AP632+5,$AQ632+7))),IF(INDIRECT(ADDRESS(($AO632-1)*3+$AP632+5,$AQ632+7))="",0,IF(COUNTIF(INDIRECT(ADDRESS(($AO632-1)*36+($AP632-1)*12+6,COLUMN())):INDIRECT(ADDRESS(($AO632-1)*36+($AP632-1)*12+$AQ632+4,COLUMN())),INDIRECT(ADDRESS(($AO632-1)*3+$AP632+5,$AQ632+7)))&gt;=1,0,INDIRECT(ADDRESS(($AO632-1)*3+$AP632+5,$AQ632+7)))))</f>
        <v>0</v>
      </c>
      <c r="AS632" s="304">
        <f ca="1">COUNTIF(INDIRECT("H"&amp;(ROW()+12*(($AO632-1)*3+$AP632)-ROW())/12+5):INDIRECT("S"&amp;(ROW()+12*(($AO632-1)*3+$AP632)-ROW())/12+5),AR632)</f>
        <v>0</v>
      </c>
      <c r="AT632" s="306"/>
      <c r="AV632" s="304">
        <f ca="1">IF(AND(AR632&gt;0,AS632&gt;0),COUNTIF(AV$6:AV631,"&gt;0")+1,0)</f>
        <v>0</v>
      </c>
    </row>
    <row r="633" spans="41:48" x14ac:dyDescent="0.15">
      <c r="AO633" s="304">
        <v>18</v>
      </c>
      <c r="AP633" s="304">
        <v>2</v>
      </c>
      <c r="AQ633" s="304">
        <v>4</v>
      </c>
      <c r="AR633" s="306">
        <f ca="1">IF($AQ633=1,IF(INDIRECT(ADDRESS(($AO633-1)*3+$AP633+5,$AQ633+7))="",0,INDIRECT(ADDRESS(($AO633-1)*3+$AP633+5,$AQ633+7))),IF(INDIRECT(ADDRESS(($AO633-1)*3+$AP633+5,$AQ633+7))="",0,IF(COUNTIF(INDIRECT(ADDRESS(($AO633-1)*36+($AP633-1)*12+6,COLUMN())):INDIRECT(ADDRESS(($AO633-1)*36+($AP633-1)*12+$AQ633+4,COLUMN())),INDIRECT(ADDRESS(($AO633-1)*3+$AP633+5,$AQ633+7)))&gt;=1,0,INDIRECT(ADDRESS(($AO633-1)*3+$AP633+5,$AQ633+7)))))</f>
        <v>0</v>
      </c>
      <c r="AS633" s="304">
        <f ca="1">COUNTIF(INDIRECT("H"&amp;(ROW()+12*(($AO633-1)*3+$AP633)-ROW())/12+5):INDIRECT("S"&amp;(ROW()+12*(($AO633-1)*3+$AP633)-ROW())/12+5),AR633)</f>
        <v>0</v>
      </c>
      <c r="AT633" s="306"/>
      <c r="AV633" s="304">
        <f ca="1">IF(AND(AR633&gt;0,AS633&gt;0),COUNTIF(AV$6:AV632,"&gt;0")+1,0)</f>
        <v>0</v>
      </c>
    </row>
    <row r="634" spans="41:48" x14ac:dyDescent="0.15">
      <c r="AO634" s="304">
        <v>18</v>
      </c>
      <c r="AP634" s="304">
        <v>2</v>
      </c>
      <c r="AQ634" s="304">
        <v>5</v>
      </c>
      <c r="AR634" s="306">
        <f ca="1">IF($AQ634=1,IF(INDIRECT(ADDRESS(($AO634-1)*3+$AP634+5,$AQ634+7))="",0,INDIRECT(ADDRESS(($AO634-1)*3+$AP634+5,$AQ634+7))),IF(INDIRECT(ADDRESS(($AO634-1)*3+$AP634+5,$AQ634+7))="",0,IF(COUNTIF(INDIRECT(ADDRESS(($AO634-1)*36+($AP634-1)*12+6,COLUMN())):INDIRECT(ADDRESS(($AO634-1)*36+($AP634-1)*12+$AQ634+4,COLUMN())),INDIRECT(ADDRESS(($AO634-1)*3+$AP634+5,$AQ634+7)))&gt;=1,0,INDIRECT(ADDRESS(($AO634-1)*3+$AP634+5,$AQ634+7)))))</f>
        <v>0</v>
      </c>
      <c r="AS634" s="304">
        <f ca="1">COUNTIF(INDIRECT("H"&amp;(ROW()+12*(($AO634-1)*3+$AP634)-ROW())/12+5):INDIRECT("S"&amp;(ROW()+12*(($AO634-1)*3+$AP634)-ROW())/12+5),AR634)</f>
        <v>0</v>
      </c>
      <c r="AT634" s="306"/>
      <c r="AV634" s="304">
        <f ca="1">IF(AND(AR634&gt;0,AS634&gt;0),COUNTIF(AV$6:AV633,"&gt;0")+1,0)</f>
        <v>0</v>
      </c>
    </row>
    <row r="635" spans="41:48" x14ac:dyDescent="0.15">
      <c r="AO635" s="304">
        <v>18</v>
      </c>
      <c r="AP635" s="304">
        <v>2</v>
      </c>
      <c r="AQ635" s="304">
        <v>6</v>
      </c>
      <c r="AR635" s="306">
        <f ca="1">IF($AQ635=1,IF(INDIRECT(ADDRESS(($AO635-1)*3+$AP635+5,$AQ635+7))="",0,INDIRECT(ADDRESS(($AO635-1)*3+$AP635+5,$AQ635+7))),IF(INDIRECT(ADDRESS(($AO635-1)*3+$AP635+5,$AQ635+7))="",0,IF(COUNTIF(INDIRECT(ADDRESS(($AO635-1)*36+($AP635-1)*12+6,COLUMN())):INDIRECT(ADDRESS(($AO635-1)*36+($AP635-1)*12+$AQ635+4,COLUMN())),INDIRECT(ADDRESS(($AO635-1)*3+$AP635+5,$AQ635+7)))&gt;=1,0,INDIRECT(ADDRESS(($AO635-1)*3+$AP635+5,$AQ635+7)))))</f>
        <v>0</v>
      </c>
      <c r="AS635" s="304">
        <f ca="1">COUNTIF(INDIRECT("H"&amp;(ROW()+12*(($AO635-1)*3+$AP635)-ROW())/12+5):INDIRECT("S"&amp;(ROW()+12*(($AO635-1)*3+$AP635)-ROW())/12+5),AR635)</f>
        <v>0</v>
      </c>
      <c r="AT635" s="306"/>
      <c r="AV635" s="304">
        <f ca="1">IF(AND(AR635&gt;0,AS635&gt;0),COUNTIF(AV$6:AV634,"&gt;0")+1,0)</f>
        <v>0</v>
      </c>
    </row>
    <row r="636" spans="41:48" x14ac:dyDescent="0.15">
      <c r="AO636" s="304">
        <v>18</v>
      </c>
      <c r="AP636" s="304">
        <v>2</v>
      </c>
      <c r="AQ636" s="304">
        <v>7</v>
      </c>
      <c r="AR636" s="306">
        <f ca="1">IF($AQ636=1,IF(INDIRECT(ADDRESS(($AO636-1)*3+$AP636+5,$AQ636+7))="",0,INDIRECT(ADDRESS(($AO636-1)*3+$AP636+5,$AQ636+7))),IF(INDIRECT(ADDRESS(($AO636-1)*3+$AP636+5,$AQ636+7))="",0,IF(COUNTIF(INDIRECT(ADDRESS(($AO636-1)*36+($AP636-1)*12+6,COLUMN())):INDIRECT(ADDRESS(($AO636-1)*36+($AP636-1)*12+$AQ636+4,COLUMN())),INDIRECT(ADDRESS(($AO636-1)*3+$AP636+5,$AQ636+7)))&gt;=1,0,INDIRECT(ADDRESS(($AO636-1)*3+$AP636+5,$AQ636+7)))))</f>
        <v>0</v>
      </c>
      <c r="AS636" s="304">
        <f ca="1">COUNTIF(INDIRECT("H"&amp;(ROW()+12*(($AO636-1)*3+$AP636)-ROW())/12+5):INDIRECT("S"&amp;(ROW()+12*(($AO636-1)*3+$AP636)-ROW())/12+5),AR636)</f>
        <v>0</v>
      </c>
      <c r="AT636" s="306"/>
      <c r="AV636" s="304">
        <f ca="1">IF(AND(AR636&gt;0,AS636&gt;0),COUNTIF(AV$6:AV635,"&gt;0")+1,0)</f>
        <v>0</v>
      </c>
    </row>
    <row r="637" spans="41:48" x14ac:dyDescent="0.15">
      <c r="AO637" s="304">
        <v>18</v>
      </c>
      <c r="AP637" s="304">
        <v>2</v>
      </c>
      <c r="AQ637" s="304">
        <v>8</v>
      </c>
      <c r="AR637" s="306">
        <f ca="1">IF($AQ637=1,IF(INDIRECT(ADDRESS(($AO637-1)*3+$AP637+5,$AQ637+7))="",0,INDIRECT(ADDRESS(($AO637-1)*3+$AP637+5,$AQ637+7))),IF(INDIRECT(ADDRESS(($AO637-1)*3+$AP637+5,$AQ637+7))="",0,IF(COUNTIF(INDIRECT(ADDRESS(($AO637-1)*36+($AP637-1)*12+6,COLUMN())):INDIRECT(ADDRESS(($AO637-1)*36+($AP637-1)*12+$AQ637+4,COLUMN())),INDIRECT(ADDRESS(($AO637-1)*3+$AP637+5,$AQ637+7)))&gt;=1,0,INDIRECT(ADDRESS(($AO637-1)*3+$AP637+5,$AQ637+7)))))</f>
        <v>0</v>
      </c>
      <c r="AS637" s="304">
        <f ca="1">COUNTIF(INDIRECT("H"&amp;(ROW()+12*(($AO637-1)*3+$AP637)-ROW())/12+5):INDIRECT("S"&amp;(ROW()+12*(($AO637-1)*3+$AP637)-ROW())/12+5),AR637)</f>
        <v>0</v>
      </c>
      <c r="AT637" s="306"/>
      <c r="AV637" s="304">
        <f ca="1">IF(AND(AR637&gt;0,AS637&gt;0),COUNTIF(AV$6:AV636,"&gt;0")+1,0)</f>
        <v>0</v>
      </c>
    </row>
    <row r="638" spans="41:48" x14ac:dyDescent="0.15">
      <c r="AO638" s="304">
        <v>18</v>
      </c>
      <c r="AP638" s="304">
        <v>2</v>
      </c>
      <c r="AQ638" s="304">
        <v>9</v>
      </c>
      <c r="AR638" s="306">
        <f ca="1">IF($AQ638=1,IF(INDIRECT(ADDRESS(($AO638-1)*3+$AP638+5,$AQ638+7))="",0,INDIRECT(ADDRESS(($AO638-1)*3+$AP638+5,$AQ638+7))),IF(INDIRECT(ADDRESS(($AO638-1)*3+$AP638+5,$AQ638+7))="",0,IF(COUNTIF(INDIRECT(ADDRESS(($AO638-1)*36+($AP638-1)*12+6,COLUMN())):INDIRECT(ADDRESS(($AO638-1)*36+($AP638-1)*12+$AQ638+4,COLUMN())),INDIRECT(ADDRESS(($AO638-1)*3+$AP638+5,$AQ638+7)))&gt;=1,0,INDIRECT(ADDRESS(($AO638-1)*3+$AP638+5,$AQ638+7)))))</f>
        <v>0</v>
      </c>
      <c r="AS638" s="304">
        <f ca="1">COUNTIF(INDIRECT("H"&amp;(ROW()+12*(($AO638-1)*3+$AP638)-ROW())/12+5):INDIRECT("S"&amp;(ROW()+12*(($AO638-1)*3+$AP638)-ROW())/12+5),AR638)</f>
        <v>0</v>
      </c>
      <c r="AT638" s="306"/>
      <c r="AV638" s="304">
        <f ca="1">IF(AND(AR638&gt;0,AS638&gt;0),COUNTIF(AV$6:AV637,"&gt;0")+1,0)</f>
        <v>0</v>
      </c>
    </row>
    <row r="639" spans="41:48" x14ac:dyDescent="0.15">
      <c r="AO639" s="304">
        <v>18</v>
      </c>
      <c r="AP639" s="304">
        <v>2</v>
      </c>
      <c r="AQ639" s="304">
        <v>10</v>
      </c>
      <c r="AR639" s="306">
        <f ca="1">IF($AQ639=1,IF(INDIRECT(ADDRESS(($AO639-1)*3+$AP639+5,$AQ639+7))="",0,INDIRECT(ADDRESS(($AO639-1)*3+$AP639+5,$AQ639+7))),IF(INDIRECT(ADDRESS(($AO639-1)*3+$AP639+5,$AQ639+7))="",0,IF(COUNTIF(INDIRECT(ADDRESS(($AO639-1)*36+($AP639-1)*12+6,COLUMN())):INDIRECT(ADDRESS(($AO639-1)*36+($AP639-1)*12+$AQ639+4,COLUMN())),INDIRECT(ADDRESS(($AO639-1)*3+$AP639+5,$AQ639+7)))&gt;=1,0,INDIRECT(ADDRESS(($AO639-1)*3+$AP639+5,$AQ639+7)))))</f>
        <v>0</v>
      </c>
      <c r="AS639" s="304">
        <f ca="1">COUNTIF(INDIRECT("H"&amp;(ROW()+12*(($AO639-1)*3+$AP639)-ROW())/12+5):INDIRECT("S"&amp;(ROW()+12*(($AO639-1)*3+$AP639)-ROW())/12+5),AR639)</f>
        <v>0</v>
      </c>
      <c r="AT639" s="306"/>
      <c r="AV639" s="304">
        <f ca="1">IF(AND(AR639&gt;0,AS639&gt;0),COUNTIF(AV$6:AV638,"&gt;0")+1,0)</f>
        <v>0</v>
      </c>
    </row>
    <row r="640" spans="41:48" x14ac:dyDescent="0.15">
      <c r="AO640" s="304">
        <v>18</v>
      </c>
      <c r="AP640" s="304">
        <v>2</v>
      </c>
      <c r="AQ640" s="304">
        <v>11</v>
      </c>
      <c r="AR640" s="306">
        <f ca="1">IF($AQ640=1,IF(INDIRECT(ADDRESS(($AO640-1)*3+$AP640+5,$AQ640+7))="",0,INDIRECT(ADDRESS(($AO640-1)*3+$AP640+5,$AQ640+7))),IF(INDIRECT(ADDRESS(($AO640-1)*3+$AP640+5,$AQ640+7))="",0,IF(COUNTIF(INDIRECT(ADDRESS(($AO640-1)*36+($AP640-1)*12+6,COLUMN())):INDIRECT(ADDRESS(($AO640-1)*36+($AP640-1)*12+$AQ640+4,COLUMN())),INDIRECT(ADDRESS(($AO640-1)*3+$AP640+5,$AQ640+7)))&gt;=1,0,INDIRECT(ADDRESS(($AO640-1)*3+$AP640+5,$AQ640+7)))))</f>
        <v>0</v>
      </c>
      <c r="AS640" s="304">
        <f ca="1">COUNTIF(INDIRECT("H"&amp;(ROW()+12*(($AO640-1)*3+$AP640)-ROW())/12+5):INDIRECT("S"&amp;(ROW()+12*(($AO640-1)*3+$AP640)-ROW())/12+5),AR640)</f>
        <v>0</v>
      </c>
      <c r="AT640" s="306"/>
      <c r="AV640" s="304">
        <f ca="1">IF(AND(AR640&gt;0,AS640&gt;0),COUNTIF(AV$6:AV639,"&gt;0")+1,0)</f>
        <v>0</v>
      </c>
    </row>
    <row r="641" spans="41:48" x14ac:dyDescent="0.15">
      <c r="AO641" s="304">
        <v>18</v>
      </c>
      <c r="AP641" s="304">
        <v>2</v>
      </c>
      <c r="AQ641" s="304">
        <v>12</v>
      </c>
      <c r="AR641" s="306">
        <f ca="1">IF($AQ641=1,IF(INDIRECT(ADDRESS(($AO641-1)*3+$AP641+5,$AQ641+7))="",0,INDIRECT(ADDRESS(($AO641-1)*3+$AP641+5,$AQ641+7))),IF(INDIRECT(ADDRESS(($AO641-1)*3+$AP641+5,$AQ641+7))="",0,IF(COUNTIF(INDIRECT(ADDRESS(($AO641-1)*36+($AP641-1)*12+6,COLUMN())):INDIRECT(ADDRESS(($AO641-1)*36+($AP641-1)*12+$AQ641+4,COLUMN())),INDIRECT(ADDRESS(($AO641-1)*3+$AP641+5,$AQ641+7)))&gt;=1,0,INDIRECT(ADDRESS(($AO641-1)*3+$AP641+5,$AQ641+7)))))</f>
        <v>0</v>
      </c>
      <c r="AS641" s="304">
        <f ca="1">COUNTIF(INDIRECT("H"&amp;(ROW()+12*(($AO641-1)*3+$AP641)-ROW())/12+5):INDIRECT("S"&amp;(ROW()+12*(($AO641-1)*3+$AP641)-ROW())/12+5),AR641)</f>
        <v>0</v>
      </c>
      <c r="AT641" s="306"/>
      <c r="AV641" s="304">
        <f ca="1">IF(AND(AR641&gt;0,AS641&gt;0),COUNTIF(AV$6:AV640,"&gt;0")+1,0)</f>
        <v>0</v>
      </c>
    </row>
    <row r="642" spans="41:48" x14ac:dyDescent="0.15">
      <c r="AO642" s="304">
        <v>18</v>
      </c>
      <c r="AP642" s="304">
        <v>3</v>
      </c>
      <c r="AQ642" s="304">
        <v>1</v>
      </c>
      <c r="AR642" s="306">
        <f ca="1">IF($AQ642=1,IF(INDIRECT(ADDRESS(($AO642-1)*3+$AP642+5,$AQ642+7))="",0,INDIRECT(ADDRESS(($AO642-1)*3+$AP642+5,$AQ642+7))),IF(INDIRECT(ADDRESS(($AO642-1)*3+$AP642+5,$AQ642+7))="",0,IF(COUNTIF(INDIRECT(ADDRESS(($AO642-1)*36+($AP642-1)*12+6,COLUMN())):INDIRECT(ADDRESS(($AO642-1)*36+($AP642-1)*12+$AQ642+4,COLUMN())),INDIRECT(ADDRESS(($AO642-1)*3+$AP642+5,$AQ642+7)))&gt;=1,0,INDIRECT(ADDRESS(($AO642-1)*3+$AP642+5,$AQ642+7)))))</f>
        <v>0</v>
      </c>
      <c r="AS642" s="304">
        <f ca="1">COUNTIF(INDIRECT("H"&amp;(ROW()+12*(($AO642-1)*3+$AP642)-ROW())/12+5):INDIRECT("S"&amp;(ROW()+12*(($AO642-1)*3+$AP642)-ROW())/12+5),AR642)</f>
        <v>0</v>
      </c>
      <c r="AT642" s="306"/>
      <c r="AV642" s="304">
        <f ca="1">IF(AND(AR642&gt;0,AS642&gt;0),COUNTIF(AV$6:AV641,"&gt;0")+1,0)</f>
        <v>0</v>
      </c>
    </row>
    <row r="643" spans="41:48" x14ac:dyDescent="0.15">
      <c r="AO643" s="304">
        <v>18</v>
      </c>
      <c r="AP643" s="304">
        <v>3</v>
      </c>
      <c r="AQ643" s="304">
        <v>2</v>
      </c>
      <c r="AR643" s="306">
        <f ca="1">IF($AQ643=1,IF(INDIRECT(ADDRESS(($AO643-1)*3+$AP643+5,$AQ643+7))="",0,INDIRECT(ADDRESS(($AO643-1)*3+$AP643+5,$AQ643+7))),IF(INDIRECT(ADDRESS(($AO643-1)*3+$AP643+5,$AQ643+7))="",0,IF(COUNTIF(INDIRECT(ADDRESS(($AO643-1)*36+($AP643-1)*12+6,COLUMN())):INDIRECT(ADDRESS(($AO643-1)*36+($AP643-1)*12+$AQ643+4,COLUMN())),INDIRECT(ADDRESS(($AO643-1)*3+$AP643+5,$AQ643+7)))&gt;=1,0,INDIRECT(ADDRESS(($AO643-1)*3+$AP643+5,$AQ643+7)))))</f>
        <v>0</v>
      </c>
      <c r="AS643" s="304">
        <f ca="1">COUNTIF(INDIRECT("H"&amp;(ROW()+12*(($AO643-1)*3+$AP643)-ROW())/12+5):INDIRECT("S"&amp;(ROW()+12*(($AO643-1)*3+$AP643)-ROW())/12+5),AR643)</f>
        <v>0</v>
      </c>
      <c r="AT643" s="306"/>
      <c r="AV643" s="304">
        <f ca="1">IF(AND(AR643&gt;0,AS643&gt;0),COUNTIF(AV$6:AV642,"&gt;0")+1,0)</f>
        <v>0</v>
      </c>
    </row>
    <row r="644" spans="41:48" x14ac:dyDescent="0.15">
      <c r="AO644" s="304">
        <v>18</v>
      </c>
      <c r="AP644" s="304">
        <v>3</v>
      </c>
      <c r="AQ644" s="304">
        <v>3</v>
      </c>
      <c r="AR644" s="306">
        <f ca="1">IF($AQ644=1,IF(INDIRECT(ADDRESS(($AO644-1)*3+$AP644+5,$AQ644+7))="",0,INDIRECT(ADDRESS(($AO644-1)*3+$AP644+5,$AQ644+7))),IF(INDIRECT(ADDRESS(($AO644-1)*3+$AP644+5,$AQ644+7))="",0,IF(COUNTIF(INDIRECT(ADDRESS(($AO644-1)*36+($AP644-1)*12+6,COLUMN())):INDIRECT(ADDRESS(($AO644-1)*36+($AP644-1)*12+$AQ644+4,COLUMN())),INDIRECT(ADDRESS(($AO644-1)*3+$AP644+5,$AQ644+7)))&gt;=1,0,INDIRECT(ADDRESS(($AO644-1)*3+$AP644+5,$AQ644+7)))))</f>
        <v>0</v>
      </c>
      <c r="AS644" s="304">
        <f ca="1">COUNTIF(INDIRECT("H"&amp;(ROW()+12*(($AO644-1)*3+$AP644)-ROW())/12+5):INDIRECT("S"&amp;(ROW()+12*(($AO644-1)*3+$AP644)-ROW())/12+5),AR644)</f>
        <v>0</v>
      </c>
      <c r="AT644" s="306"/>
      <c r="AV644" s="304">
        <f ca="1">IF(AND(AR644&gt;0,AS644&gt;0),COUNTIF(AV$6:AV643,"&gt;0")+1,0)</f>
        <v>0</v>
      </c>
    </row>
    <row r="645" spans="41:48" x14ac:dyDescent="0.15">
      <c r="AO645" s="304">
        <v>18</v>
      </c>
      <c r="AP645" s="304">
        <v>3</v>
      </c>
      <c r="AQ645" s="304">
        <v>4</v>
      </c>
      <c r="AR645" s="306">
        <f ca="1">IF($AQ645=1,IF(INDIRECT(ADDRESS(($AO645-1)*3+$AP645+5,$AQ645+7))="",0,INDIRECT(ADDRESS(($AO645-1)*3+$AP645+5,$AQ645+7))),IF(INDIRECT(ADDRESS(($AO645-1)*3+$AP645+5,$AQ645+7))="",0,IF(COUNTIF(INDIRECT(ADDRESS(($AO645-1)*36+($AP645-1)*12+6,COLUMN())):INDIRECT(ADDRESS(($AO645-1)*36+($AP645-1)*12+$AQ645+4,COLUMN())),INDIRECT(ADDRESS(($AO645-1)*3+$AP645+5,$AQ645+7)))&gt;=1,0,INDIRECT(ADDRESS(($AO645-1)*3+$AP645+5,$AQ645+7)))))</f>
        <v>0</v>
      </c>
      <c r="AS645" s="304">
        <f ca="1">COUNTIF(INDIRECT("H"&amp;(ROW()+12*(($AO645-1)*3+$AP645)-ROW())/12+5):INDIRECT("S"&amp;(ROW()+12*(($AO645-1)*3+$AP645)-ROW())/12+5),AR645)</f>
        <v>0</v>
      </c>
      <c r="AT645" s="306"/>
      <c r="AV645" s="304">
        <f ca="1">IF(AND(AR645&gt;0,AS645&gt;0),COUNTIF(AV$6:AV644,"&gt;0")+1,0)</f>
        <v>0</v>
      </c>
    </row>
    <row r="646" spans="41:48" x14ac:dyDescent="0.15">
      <c r="AO646" s="304">
        <v>18</v>
      </c>
      <c r="AP646" s="304">
        <v>3</v>
      </c>
      <c r="AQ646" s="304">
        <v>5</v>
      </c>
      <c r="AR646" s="306">
        <f ca="1">IF($AQ646=1,IF(INDIRECT(ADDRESS(($AO646-1)*3+$AP646+5,$AQ646+7))="",0,INDIRECT(ADDRESS(($AO646-1)*3+$AP646+5,$AQ646+7))),IF(INDIRECT(ADDRESS(($AO646-1)*3+$AP646+5,$AQ646+7))="",0,IF(COUNTIF(INDIRECT(ADDRESS(($AO646-1)*36+($AP646-1)*12+6,COLUMN())):INDIRECT(ADDRESS(($AO646-1)*36+($AP646-1)*12+$AQ646+4,COLUMN())),INDIRECT(ADDRESS(($AO646-1)*3+$AP646+5,$AQ646+7)))&gt;=1,0,INDIRECT(ADDRESS(($AO646-1)*3+$AP646+5,$AQ646+7)))))</f>
        <v>0</v>
      </c>
      <c r="AS646" s="304">
        <f ca="1">COUNTIF(INDIRECT("H"&amp;(ROW()+12*(($AO646-1)*3+$AP646)-ROW())/12+5):INDIRECT("S"&amp;(ROW()+12*(($AO646-1)*3+$AP646)-ROW())/12+5),AR646)</f>
        <v>0</v>
      </c>
      <c r="AT646" s="306"/>
      <c r="AV646" s="304">
        <f ca="1">IF(AND(AR646&gt;0,AS646&gt;0),COUNTIF(AV$6:AV645,"&gt;0")+1,0)</f>
        <v>0</v>
      </c>
    </row>
    <row r="647" spans="41:48" x14ac:dyDescent="0.15">
      <c r="AO647" s="304">
        <v>18</v>
      </c>
      <c r="AP647" s="304">
        <v>3</v>
      </c>
      <c r="AQ647" s="304">
        <v>6</v>
      </c>
      <c r="AR647" s="306">
        <f ca="1">IF($AQ647=1,IF(INDIRECT(ADDRESS(($AO647-1)*3+$AP647+5,$AQ647+7))="",0,INDIRECT(ADDRESS(($AO647-1)*3+$AP647+5,$AQ647+7))),IF(INDIRECT(ADDRESS(($AO647-1)*3+$AP647+5,$AQ647+7))="",0,IF(COUNTIF(INDIRECT(ADDRESS(($AO647-1)*36+($AP647-1)*12+6,COLUMN())):INDIRECT(ADDRESS(($AO647-1)*36+($AP647-1)*12+$AQ647+4,COLUMN())),INDIRECT(ADDRESS(($AO647-1)*3+$AP647+5,$AQ647+7)))&gt;=1,0,INDIRECT(ADDRESS(($AO647-1)*3+$AP647+5,$AQ647+7)))))</f>
        <v>0</v>
      </c>
      <c r="AS647" s="304">
        <f ca="1">COUNTIF(INDIRECT("H"&amp;(ROW()+12*(($AO647-1)*3+$AP647)-ROW())/12+5):INDIRECT("S"&amp;(ROW()+12*(($AO647-1)*3+$AP647)-ROW())/12+5),AR647)</f>
        <v>0</v>
      </c>
      <c r="AT647" s="306"/>
      <c r="AV647" s="304">
        <f ca="1">IF(AND(AR647&gt;0,AS647&gt;0),COUNTIF(AV$6:AV646,"&gt;0")+1,0)</f>
        <v>0</v>
      </c>
    </row>
    <row r="648" spans="41:48" x14ac:dyDescent="0.15">
      <c r="AO648" s="304">
        <v>18</v>
      </c>
      <c r="AP648" s="304">
        <v>3</v>
      </c>
      <c r="AQ648" s="304">
        <v>7</v>
      </c>
      <c r="AR648" s="306">
        <f ca="1">IF($AQ648=1,IF(INDIRECT(ADDRESS(($AO648-1)*3+$AP648+5,$AQ648+7))="",0,INDIRECT(ADDRESS(($AO648-1)*3+$AP648+5,$AQ648+7))),IF(INDIRECT(ADDRESS(($AO648-1)*3+$AP648+5,$AQ648+7))="",0,IF(COUNTIF(INDIRECT(ADDRESS(($AO648-1)*36+($AP648-1)*12+6,COLUMN())):INDIRECT(ADDRESS(($AO648-1)*36+($AP648-1)*12+$AQ648+4,COLUMN())),INDIRECT(ADDRESS(($AO648-1)*3+$AP648+5,$AQ648+7)))&gt;=1,0,INDIRECT(ADDRESS(($AO648-1)*3+$AP648+5,$AQ648+7)))))</f>
        <v>0</v>
      </c>
      <c r="AS648" s="304">
        <f ca="1">COUNTIF(INDIRECT("H"&amp;(ROW()+12*(($AO648-1)*3+$AP648)-ROW())/12+5):INDIRECT("S"&amp;(ROW()+12*(($AO648-1)*3+$AP648)-ROW())/12+5),AR648)</f>
        <v>0</v>
      </c>
      <c r="AT648" s="306"/>
      <c r="AV648" s="304">
        <f ca="1">IF(AND(AR648&gt;0,AS648&gt;0),COUNTIF(AV$6:AV647,"&gt;0")+1,0)</f>
        <v>0</v>
      </c>
    </row>
    <row r="649" spans="41:48" x14ac:dyDescent="0.15">
      <c r="AO649" s="304">
        <v>18</v>
      </c>
      <c r="AP649" s="304">
        <v>3</v>
      </c>
      <c r="AQ649" s="304">
        <v>8</v>
      </c>
      <c r="AR649" s="306">
        <f ca="1">IF($AQ649=1,IF(INDIRECT(ADDRESS(($AO649-1)*3+$AP649+5,$AQ649+7))="",0,INDIRECT(ADDRESS(($AO649-1)*3+$AP649+5,$AQ649+7))),IF(INDIRECT(ADDRESS(($AO649-1)*3+$AP649+5,$AQ649+7))="",0,IF(COUNTIF(INDIRECT(ADDRESS(($AO649-1)*36+($AP649-1)*12+6,COLUMN())):INDIRECT(ADDRESS(($AO649-1)*36+($AP649-1)*12+$AQ649+4,COLUMN())),INDIRECT(ADDRESS(($AO649-1)*3+$AP649+5,$AQ649+7)))&gt;=1,0,INDIRECT(ADDRESS(($AO649-1)*3+$AP649+5,$AQ649+7)))))</f>
        <v>0</v>
      </c>
      <c r="AS649" s="304">
        <f ca="1">COUNTIF(INDIRECT("H"&amp;(ROW()+12*(($AO649-1)*3+$AP649)-ROW())/12+5):INDIRECT("S"&amp;(ROW()+12*(($AO649-1)*3+$AP649)-ROW())/12+5),AR649)</f>
        <v>0</v>
      </c>
      <c r="AT649" s="306"/>
      <c r="AV649" s="304">
        <f ca="1">IF(AND(AR649&gt;0,AS649&gt;0),COUNTIF(AV$6:AV648,"&gt;0")+1,0)</f>
        <v>0</v>
      </c>
    </row>
    <row r="650" spans="41:48" x14ac:dyDescent="0.15">
      <c r="AO650" s="304">
        <v>18</v>
      </c>
      <c r="AP650" s="304">
        <v>3</v>
      </c>
      <c r="AQ650" s="304">
        <v>9</v>
      </c>
      <c r="AR650" s="306">
        <f ca="1">IF($AQ650=1,IF(INDIRECT(ADDRESS(($AO650-1)*3+$AP650+5,$AQ650+7))="",0,INDIRECT(ADDRESS(($AO650-1)*3+$AP650+5,$AQ650+7))),IF(INDIRECT(ADDRESS(($AO650-1)*3+$AP650+5,$AQ650+7))="",0,IF(COUNTIF(INDIRECT(ADDRESS(($AO650-1)*36+($AP650-1)*12+6,COLUMN())):INDIRECT(ADDRESS(($AO650-1)*36+($AP650-1)*12+$AQ650+4,COLUMN())),INDIRECT(ADDRESS(($AO650-1)*3+$AP650+5,$AQ650+7)))&gt;=1,0,INDIRECT(ADDRESS(($AO650-1)*3+$AP650+5,$AQ650+7)))))</f>
        <v>0</v>
      </c>
      <c r="AS650" s="304">
        <f ca="1">COUNTIF(INDIRECT("H"&amp;(ROW()+12*(($AO650-1)*3+$AP650)-ROW())/12+5):INDIRECT("S"&amp;(ROW()+12*(($AO650-1)*3+$AP650)-ROW())/12+5),AR650)</f>
        <v>0</v>
      </c>
      <c r="AT650" s="306"/>
      <c r="AV650" s="304">
        <f ca="1">IF(AND(AR650&gt;0,AS650&gt;0),COUNTIF(AV$6:AV649,"&gt;0")+1,0)</f>
        <v>0</v>
      </c>
    </row>
    <row r="651" spans="41:48" x14ac:dyDescent="0.15">
      <c r="AO651" s="304">
        <v>18</v>
      </c>
      <c r="AP651" s="304">
        <v>3</v>
      </c>
      <c r="AQ651" s="304">
        <v>10</v>
      </c>
      <c r="AR651" s="306">
        <f ca="1">IF($AQ651=1,IF(INDIRECT(ADDRESS(($AO651-1)*3+$AP651+5,$AQ651+7))="",0,INDIRECT(ADDRESS(($AO651-1)*3+$AP651+5,$AQ651+7))),IF(INDIRECT(ADDRESS(($AO651-1)*3+$AP651+5,$AQ651+7))="",0,IF(COUNTIF(INDIRECT(ADDRESS(($AO651-1)*36+($AP651-1)*12+6,COLUMN())):INDIRECT(ADDRESS(($AO651-1)*36+($AP651-1)*12+$AQ651+4,COLUMN())),INDIRECT(ADDRESS(($AO651-1)*3+$AP651+5,$AQ651+7)))&gt;=1,0,INDIRECT(ADDRESS(($AO651-1)*3+$AP651+5,$AQ651+7)))))</f>
        <v>0</v>
      </c>
      <c r="AS651" s="304">
        <f ca="1">COUNTIF(INDIRECT("H"&amp;(ROW()+12*(($AO651-1)*3+$AP651)-ROW())/12+5):INDIRECT("S"&amp;(ROW()+12*(($AO651-1)*3+$AP651)-ROW())/12+5),AR651)</f>
        <v>0</v>
      </c>
      <c r="AT651" s="306"/>
      <c r="AV651" s="304">
        <f ca="1">IF(AND(AR651&gt;0,AS651&gt;0),COUNTIF(AV$6:AV650,"&gt;0")+1,0)</f>
        <v>0</v>
      </c>
    </row>
    <row r="652" spans="41:48" x14ac:dyDescent="0.15">
      <c r="AO652" s="304">
        <v>18</v>
      </c>
      <c r="AP652" s="304">
        <v>3</v>
      </c>
      <c r="AQ652" s="304">
        <v>11</v>
      </c>
      <c r="AR652" s="306">
        <f ca="1">IF($AQ652=1,IF(INDIRECT(ADDRESS(($AO652-1)*3+$AP652+5,$AQ652+7))="",0,INDIRECT(ADDRESS(($AO652-1)*3+$AP652+5,$AQ652+7))),IF(INDIRECT(ADDRESS(($AO652-1)*3+$AP652+5,$AQ652+7))="",0,IF(COUNTIF(INDIRECT(ADDRESS(($AO652-1)*36+($AP652-1)*12+6,COLUMN())):INDIRECT(ADDRESS(($AO652-1)*36+($AP652-1)*12+$AQ652+4,COLUMN())),INDIRECT(ADDRESS(($AO652-1)*3+$AP652+5,$AQ652+7)))&gt;=1,0,INDIRECT(ADDRESS(($AO652-1)*3+$AP652+5,$AQ652+7)))))</f>
        <v>0</v>
      </c>
      <c r="AS652" s="304">
        <f ca="1">COUNTIF(INDIRECT("H"&amp;(ROW()+12*(($AO652-1)*3+$AP652)-ROW())/12+5):INDIRECT("S"&amp;(ROW()+12*(($AO652-1)*3+$AP652)-ROW())/12+5),AR652)</f>
        <v>0</v>
      </c>
      <c r="AT652" s="306"/>
      <c r="AV652" s="304">
        <f ca="1">IF(AND(AR652&gt;0,AS652&gt;0),COUNTIF(AV$6:AV651,"&gt;0")+1,0)</f>
        <v>0</v>
      </c>
    </row>
    <row r="653" spans="41:48" x14ac:dyDescent="0.15">
      <c r="AO653" s="304">
        <v>18</v>
      </c>
      <c r="AP653" s="304">
        <v>3</v>
      </c>
      <c r="AQ653" s="304">
        <v>12</v>
      </c>
      <c r="AR653" s="306">
        <f ca="1">IF($AQ653=1,IF(INDIRECT(ADDRESS(($AO653-1)*3+$AP653+5,$AQ653+7))="",0,INDIRECT(ADDRESS(($AO653-1)*3+$AP653+5,$AQ653+7))),IF(INDIRECT(ADDRESS(($AO653-1)*3+$AP653+5,$AQ653+7))="",0,IF(COUNTIF(INDIRECT(ADDRESS(($AO653-1)*36+($AP653-1)*12+6,COLUMN())):INDIRECT(ADDRESS(($AO653-1)*36+($AP653-1)*12+$AQ653+4,COLUMN())),INDIRECT(ADDRESS(($AO653-1)*3+$AP653+5,$AQ653+7)))&gt;=1,0,INDIRECT(ADDRESS(($AO653-1)*3+$AP653+5,$AQ653+7)))))</f>
        <v>0</v>
      </c>
      <c r="AS653" s="304">
        <f ca="1">COUNTIF(INDIRECT("H"&amp;(ROW()+12*(($AO653-1)*3+$AP653)-ROW())/12+5):INDIRECT("S"&amp;(ROW()+12*(($AO653-1)*3+$AP653)-ROW())/12+5),AR653)</f>
        <v>0</v>
      </c>
      <c r="AT653" s="306"/>
      <c r="AV653" s="304">
        <f ca="1">IF(AND(AR653&gt;0,AS653&gt;0),COUNTIF(AV$6:AV652,"&gt;0")+1,0)</f>
        <v>0</v>
      </c>
    </row>
    <row r="654" spans="41:48" x14ac:dyDescent="0.15">
      <c r="AO654" s="304">
        <v>19</v>
      </c>
      <c r="AP654" s="304">
        <v>1</v>
      </c>
      <c r="AQ654" s="304">
        <v>1</v>
      </c>
      <c r="AR654" s="306">
        <f ca="1">IF($AQ654=1,IF(INDIRECT(ADDRESS(($AO654-1)*3+$AP654+5,$AQ654+7))="",0,INDIRECT(ADDRESS(($AO654-1)*3+$AP654+5,$AQ654+7))),IF(INDIRECT(ADDRESS(($AO654-1)*3+$AP654+5,$AQ654+7))="",0,IF(COUNTIF(INDIRECT(ADDRESS(($AO654-1)*36+($AP654-1)*12+6,COLUMN())):INDIRECT(ADDRESS(($AO654-1)*36+($AP654-1)*12+$AQ654+4,COLUMN())),INDIRECT(ADDRESS(($AO654-1)*3+$AP654+5,$AQ654+7)))&gt;=1,0,INDIRECT(ADDRESS(($AO654-1)*3+$AP654+5,$AQ654+7)))))</f>
        <v>0</v>
      </c>
      <c r="AS654" s="304">
        <f ca="1">COUNTIF(INDIRECT("H"&amp;(ROW()+12*(($AO654-1)*3+$AP654)-ROW())/12+5):INDIRECT("S"&amp;(ROW()+12*(($AO654-1)*3+$AP654)-ROW())/12+5),AR654)</f>
        <v>0</v>
      </c>
      <c r="AT654" s="306"/>
      <c r="AV654" s="304">
        <f ca="1">IF(AND(AR654&gt;0,AS654&gt;0),COUNTIF(AV$6:AV653,"&gt;0")+1,0)</f>
        <v>0</v>
      </c>
    </row>
    <row r="655" spans="41:48" x14ac:dyDescent="0.15">
      <c r="AO655" s="304">
        <v>19</v>
      </c>
      <c r="AP655" s="304">
        <v>1</v>
      </c>
      <c r="AQ655" s="304">
        <v>2</v>
      </c>
      <c r="AR655" s="306">
        <f ca="1">IF($AQ655=1,IF(INDIRECT(ADDRESS(($AO655-1)*3+$AP655+5,$AQ655+7))="",0,INDIRECT(ADDRESS(($AO655-1)*3+$AP655+5,$AQ655+7))),IF(INDIRECT(ADDRESS(($AO655-1)*3+$AP655+5,$AQ655+7))="",0,IF(COUNTIF(INDIRECT(ADDRESS(($AO655-1)*36+($AP655-1)*12+6,COLUMN())):INDIRECT(ADDRESS(($AO655-1)*36+($AP655-1)*12+$AQ655+4,COLUMN())),INDIRECT(ADDRESS(($AO655-1)*3+$AP655+5,$AQ655+7)))&gt;=1,0,INDIRECT(ADDRESS(($AO655-1)*3+$AP655+5,$AQ655+7)))))</f>
        <v>0</v>
      </c>
      <c r="AS655" s="304">
        <f ca="1">COUNTIF(INDIRECT("H"&amp;(ROW()+12*(($AO655-1)*3+$AP655)-ROW())/12+5):INDIRECT("S"&amp;(ROW()+12*(($AO655-1)*3+$AP655)-ROW())/12+5),AR655)</f>
        <v>0</v>
      </c>
      <c r="AT655" s="306"/>
      <c r="AV655" s="304">
        <f ca="1">IF(AND(AR655&gt;0,AS655&gt;0),COUNTIF(AV$6:AV654,"&gt;0")+1,0)</f>
        <v>0</v>
      </c>
    </row>
    <row r="656" spans="41:48" x14ac:dyDescent="0.15">
      <c r="AO656" s="304">
        <v>19</v>
      </c>
      <c r="AP656" s="304">
        <v>1</v>
      </c>
      <c r="AQ656" s="304">
        <v>3</v>
      </c>
      <c r="AR656" s="306">
        <f ca="1">IF($AQ656=1,IF(INDIRECT(ADDRESS(($AO656-1)*3+$AP656+5,$AQ656+7))="",0,INDIRECT(ADDRESS(($AO656-1)*3+$AP656+5,$AQ656+7))),IF(INDIRECT(ADDRESS(($AO656-1)*3+$AP656+5,$AQ656+7))="",0,IF(COUNTIF(INDIRECT(ADDRESS(($AO656-1)*36+($AP656-1)*12+6,COLUMN())):INDIRECT(ADDRESS(($AO656-1)*36+($AP656-1)*12+$AQ656+4,COLUMN())),INDIRECT(ADDRESS(($AO656-1)*3+$AP656+5,$AQ656+7)))&gt;=1,0,INDIRECT(ADDRESS(($AO656-1)*3+$AP656+5,$AQ656+7)))))</f>
        <v>0</v>
      </c>
      <c r="AS656" s="304">
        <f ca="1">COUNTIF(INDIRECT("H"&amp;(ROW()+12*(($AO656-1)*3+$AP656)-ROW())/12+5):INDIRECT("S"&amp;(ROW()+12*(($AO656-1)*3+$AP656)-ROW())/12+5),AR656)</f>
        <v>0</v>
      </c>
      <c r="AT656" s="306"/>
      <c r="AV656" s="304">
        <f ca="1">IF(AND(AR656&gt;0,AS656&gt;0),COUNTIF(AV$6:AV655,"&gt;0")+1,0)</f>
        <v>0</v>
      </c>
    </row>
    <row r="657" spans="41:48" x14ac:dyDescent="0.15">
      <c r="AO657" s="304">
        <v>19</v>
      </c>
      <c r="AP657" s="304">
        <v>1</v>
      </c>
      <c r="AQ657" s="304">
        <v>4</v>
      </c>
      <c r="AR657" s="306">
        <f ca="1">IF($AQ657=1,IF(INDIRECT(ADDRESS(($AO657-1)*3+$AP657+5,$AQ657+7))="",0,INDIRECT(ADDRESS(($AO657-1)*3+$AP657+5,$AQ657+7))),IF(INDIRECT(ADDRESS(($AO657-1)*3+$AP657+5,$AQ657+7))="",0,IF(COUNTIF(INDIRECT(ADDRESS(($AO657-1)*36+($AP657-1)*12+6,COLUMN())):INDIRECT(ADDRESS(($AO657-1)*36+($AP657-1)*12+$AQ657+4,COLUMN())),INDIRECT(ADDRESS(($AO657-1)*3+$AP657+5,$AQ657+7)))&gt;=1,0,INDIRECT(ADDRESS(($AO657-1)*3+$AP657+5,$AQ657+7)))))</f>
        <v>0</v>
      </c>
      <c r="AS657" s="304">
        <f ca="1">COUNTIF(INDIRECT("H"&amp;(ROW()+12*(($AO657-1)*3+$AP657)-ROW())/12+5):INDIRECT("S"&amp;(ROW()+12*(($AO657-1)*3+$AP657)-ROW())/12+5),AR657)</f>
        <v>0</v>
      </c>
      <c r="AT657" s="306"/>
      <c r="AV657" s="304">
        <f ca="1">IF(AND(AR657&gt;0,AS657&gt;0),COUNTIF(AV$6:AV656,"&gt;0")+1,0)</f>
        <v>0</v>
      </c>
    </row>
    <row r="658" spans="41:48" x14ac:dyDescent="0.15">
      <c r="AO658" s="304">
        <v>19</v>
      </c>
      <c r="AP658" s="304">
        <v>1</v>
      </c>
      <c r="AQ658" s="304">
        <v>5</v>
      </c>
      <c r="AR658" s="306">
        <f ca="1">IF($AQ658=1,IF(INDIRECT(ADDRESS(($AO658-1)*3+$AP658+5,$AQ658+7))="",0,INDIRECT(ADDRESS(($AO658-1)*3+$AP658+5,$AQ658+7))),IF(INDIRECT(ADDRESS(($AO658-1)*3+$AP658+5,$AQ658+7))="",0,IF(COUNTIF(INDIRECT(ADDRESS(($AO658-1)*36+($AP658-1)*12+6,COLUMN())):INDIRECT(ADDRESS(($AO658-1)*36+($AP658-1)*12+$AQ658+4,COLUMN())),INDIRECT(ADDRESS(($AO658-1)*3+$AP658+5,$AQ658+7)))&gt;=1,0,INDIRECT(ADDRESS(($AO658-1)*3+$AP658+5,$AQ658+7)))))</f>
        <v>0</v>
      </c>
      <c r="AS658" s="304">
        <f ca="1">COUNTIF(INDIRECT("H"&amp;(ROW()+12*(($AO658-1)*3+$AP658)-ROW())/12+5):INDIRECT("S"&amp;(ROW()+12*(($AO658-1)*3+$AP658)-ROW())/12+5),AR658)</f>
        <v>0</v>
      </c>
      <c r="AT658" s="306"/>
      <c r="AV658" s="304">
        <f ca="1">IF(AND(AR658&gt;0,AS658&gt;0),COUNTIF(AV$6:AV657,"&gt;0")+1,0)</f>
        <v>0</v>
      </c>
    </row>
    <row r="659" spans="41:48" x14ac:dyDescent="0.15">
      <c r="AO659" s="304">
        <v>19</v>
      </c>
      <c r="AP659" s="304">
        <v>1</v>
      </c>
      <c r="AQ659" s="304">
        <v>6</v>
      </c>
      <c r="AR659" s="306">
        <f ca="1">IF($AQ659=1,IF(INDIRECT(ADDRESS(($AO659-1)*3+$AP659+5,$AQ659+7))="",0,INDIRECT(ADDRESS(($AO659-1)*3+$AP659+5,$AQ659+7))),IF(INDIRECT(ADDRESS(($AO659-1)*3+$AP659+5,$AQ659+7))="",0,IF(COUNTIF(INDIRECT(ADDRESS(($AO659-1)*36+($AP659-1)*12+6,COLUMN())):INDIRECT(ADDRESS(($AO659-1)*36+($AP659-1)*12+$AQ659+4,COLUMN())),INDIRECT(ADDRESS(($AO659-1)*3+$AP659+5,$AQ659+7)))&gt;=1,0,INDIRECT(ADDRESS(($AO659-1)*3+$AP659+5,$AQ659+7)))))</f>
        <v>0</v>
      </c>
      <c r="AS659" s="304">
        <f ca="1">COUNTIF(INDIRECT("H"&amp;(ROW()+12*(($AO659-1)*3+$AP659)-ROW())/12+5):INDIRECT("S"&amp;(ROW()+12*(($AO659-1)*3+$AP659)-ROW())/12+5),AR659)</f>
        <v>0</v>
      </c>
      <c r="AT659" s="306"/>
      <c r="AV659" s="304">
        <f ca="1">IF(AND(AR659&gt;0,AS659&gt;0),COUNTIF(AV$6:AV658,"&gt;0")+1,0)</f>
        <v>0</v>
      </c>
    </row>
    <row r="660" spans="41:48" x14ac:dyDescent="0.15">
      <c r="AO660" s="304">
        <v>19</v>
      </c>
      <c r="AP660" s="304">
        <v>1</v>
      </c>
      <c r="AQ660" s="304">
        <v>7</v>
      </c>
      <c r="AR660" s="306">
        <f ca="1">IF($AQ660=1,IF(INDIRECT(ADDRESS(($AO660-1)*3+$AP660+5,$AQ660+7))="",0,INDIRECT(ADDRESS(($AO660-1)*3+$AP660+5,$AQ660+7))),IF(INDIRECT(ADDRESS(($AO660-1)*3+$AP660+5,$AQ660+7))="",0,IF(COUNTIF(INDIRECT(ADDRESS(($AO660-1)*36+($AP660-1)*12+6,COLUMN())):INDIRECT(ADDRESS(($AO660-1)*36+($AP660-1)*12+$AQ660+4,COLUMN())),INDIRECT(ADDRESS(($AO660-1)*3+$AP660+5,$AQ660+7)))&gt;=1,0,INDIRECT(ADDRESS(($AO660-1)*3+$AP660+5,$AQ660+7)))))</f>
        <v>0</v>
      </c>
      <c r="AS660" s="304">
        <f ca="1">COUNTIF(INDIRECT("H"&amp;(ROW()+12*(($AO660-1)*3+$AP660)-ROW())/12+5):INDIRECT("S"&amp;(ROW()+12*(($AO660-1)*3+$AP660)-ROW())/12+5),AR660)</f>
        <v>0</v>
      </c>
      <c r="AT660" s="306"/>
      <c r="AV660" s="304">
        <f ca="1">IF(AND(AR660&gt;0,AS660&gt;0),COUNTIF(AV$6:AV659,"&gt;0")+1,0)</f>
        <v>0</v>
      </c>
    </row>
    <row r="661" spans="41:48" x14ac:dyDescent="0.15">
      <c r="AO661" s="304">
        <v>19</v>
      </c>
      <c r="AP661" s="304">
        <v>1</v>
      </c>
      <c r="AQ661" s="304">
        <v>8</v>
      </c>
      <c r="AR661" s="306">
        <f ca="1">IF($AQ661=1,IF(INDIRECT(ADDRESS(($AO661-1)*3+$AP661+5,$AQ661+7))="",0,INDIRECT(ADDRESS(($AO661-1)*3+$AP661+5,$AQ661+7))),IF(INDIRECT(ADDRESS(($AO661-1)*3+$AP661+5,$AQ661+7))="",0,IF(COUNTIF(INDIRECT(ADDRESS(($AO661-1)*36+($AP661-1)*12+6,COLUMN())):INDIRECT(ADDRESS(($AO661-1)*36+($AP661-1)*12+$AQ661+4,COLUMN())),INDIRECT(ADDRESS(($AO661-1)*3+$AP661+5,$AQ661+7)))&gt;=1,0,INDIRECT(ADDRESS(($AO661-1)*3+$AP661+5,$AQ661+7)))))</f>
        <v>0</v>
      </c>
      <c r="AS661" s="304">
        <f ca="1">COUNTIF(INDIRECT("H"&amp;(ROW()+12*(($AO661-1)*3+$AP661)-ROW())/12+5):INDIRECT("S"&amp;(ROW()+12*(($AO661-1)*3+$AP661)-ROW())/12+5),AR661)</f>
        <v>0</v>
      </c>
      <c r="AT661" s="306"/>
      <c r="AV661" s="304">
        <f ca="1">IF(AND(AR661&gt;0,AS661&gt;0),COUNTIF(AV$6:AV660,"&gt;0")+1,0)</f>
        <v>0</v>
      </c>
    </row>
    <row r="662" spans="41:48" x14ac:dyDescent="0.15">
      <c r="AO662" s="304">
        <v>19</v>
      </c>
      <c r="AP662" s="304">
        <v>1</v>
      </c>
      <c r="AQ662" s="304">
        <v>9</v>
      </c>
      <c r="AR662" s="306">
        <f ca="1">IF($AQ662=1,IF(INDIRECT(ADDRESS(($AO662-1)*3+$AP662+5,$AQ662+7))="",0,INDIRECT(ADDRESS(($AO662-1)*3+$AP662+5,$AQ662+7))),IF(INDIRECT(ADDRESS(($AO662-1)*3+$AP662+5,$AQ662+7))="",0,IF(COUNTIF(INDIRECT(ADDRESS(($AO662-1)*36+($AP662-1)*12+6,COLUMN())):INDIRECT(ADDRESS(($AO662-1)*36+($AP662-1)*12+$AQ662+4,COLUMN())),INDIRECT(ADDRESS(($AO662-1)*3+$AP662+5,$AQ662+7)))&gt;=1,0,INDIRECT(ADDRESS(($AO662-1)*3+$AP662+5,$AQ662+7)))))</f>
        <v>0</v>
      </c>
      <c r="AS662" s="304">
        <f ca="1">COUNTIF(INDIRECT("H"&amp;(ROW()+12*(($AO662-1)*3+$AP662)-ROW())/12+5):INDIRECT("S"&amp;(ROW()+12*(($AO662-1)*3+$AP662)-ROW())/12+5),AR662)</f>
        <v>0</v>
      </c>
      <c r="AT662" s="306"/>
      <c r="AV662" s="304">
        <f ca="1">IF(AND(AR662&gt;0,AS662&gt;0),COUNTIF(AV$6:AV661,"&gt;0")+1,0)</f>
        <v>0</v>
      </c>
    </row>
    <row r="663" spans="41:48" x14ac:dyDescent="0.15">
      <c r="AO663" s="304">
        <v>19</v>
      </c>
      <c r="AP663" s="304">
        <v>1</v>
      </c>
      <c r="AQ663" s="304">
        <v>10</v>
      </c>
      <c r="AR663" s="306">
        <f ca="1">IF($AQ663=1,IF(INDIRECT(ADDRESS(($AO663-1)*3+$AP663+5,$AQ663+7))="",0,INDIRECT(ADDRESS(($AO663-1)*3+$AP663+5,$AQ663+7))),IF(INDIRECT(ADDRESS(($AO663-1)*3+$AP663+5,$AQ663+7))="",0,IF(COUNTIF(INDIRECT(ADDRESS(($AO663-1)*36+($AP663-1)*12+6,COLUMN())):INDIRECT(ADDRESS(($AO663-1)*36+($AP663-1)*12+$AQ663+4,COLUMN())),INDIRECT(ADDRESS(($AO663-1)*3+$AP663+5,$AQ663+7)))&gt;=1,0,INDIRECT(ADDRESS(($AO663-1)*3+$AP663+5,$AQ663+7)))))</f>
        <v>0</v>
      </c>
      <c r="AS663" s="304">
        <f ca="1">COUNTIF(INDIRECT("H"&amp;(ROW()+12*(($AO663-1)*3+$AP663)-ROW())/12+5):INDIRECT("S"&amp;(ROW()+12*(($AO663-1)*3+$AP663)-ROW())/12+5),AR663)</f>
        <v>0</v>
      </c>
      <c r="AT663" s="306"/>
      <c r="AV663" s="304">
        <f ca="1">IF(AND(AR663&gt;0,AS663&gt;0),COUNTIF(AV$6:AV662,"&gt;0")+1,0)</f>
        <v>0</v>
      </c>
    </row>
    <row r="664" spans="41:48" x14ac:dyDescent="0.15">
      <c r="AO664" s="304">
        <v>19</v>
      </c>
      <c r="AP664" s="304">
        <v>1</v>
      </c>
      <c r="AQ664" s="304">
        <v>11</v>
      </c>
      <c r="AR664" s="306">
        <f ca="1">IF($AQ664=1,IF(INDIRECT(ADDRESS(($AO664-1)*3+$AP664+5,$AQ664+7))="",0,INDIRECT(ADDRESS(($AO664-1)*3+$AP664+5,$AQ664+7))),IF(INDIRECT(ADDRESS(($AO664-1)*3+$AP664+5,$AQ664+7))="",0,IF(COUNTIF(INDIRECT(ADDRESS(($AO664-1)*36+($AP664-1)*12+6,COLUMN())):INDIRECT(ADDRESS(($AO664-1)*36+($AP664-1)*12+$AQ664+4,COLUMN())),INDIRECT(ADDRESS(($AO664-1)*3+$AP664+5,$AQ664+7)))&gt;=1,0,INDIRECT(ADDRESS(($AO664-1)*3+$AP664+5,$AQ664+7)))))</f>
        <v>0</v>
      </c>
      <c r="AS664" s="304">
        <f ca="1">COUNTIF(INDIRECT("H"&amp;(ROW()+12*(($AO664-1)*3+$AP664)-ROW())/12+5):INDIRECT("S"&amp;(ROW()+12*(($AO664-1)*3+$AP664)-ROW())/12+5),AR664)</f>
        <v>0</v>
      </c>
      <c r="AT664" s="306"/>
      <c r="AV664" s="304">
        <f ca="1">IF(AND(AR664&gt;0,AS664&gt;0),COUNTIF(AV$6:AV663,"&gt;0")+1,0)</f>
        <v>0</v>
      </c>
    </row>
    <row r="665" spans="41:48" x14ac:dyDescent="0.15">
      <c r="AO665" s="304">
        <v>19</v>
      </c>
      <c r="AP665" s="304">
        <v>1</v>
      </c>
      <c r="AQ665" s="304">
        <v>12</v>
      </c>
      <c r="AR665" s="306">
        <f ca="1">IF($AQ665=1,IF(INDIRECT(ADDRESS(($AO665-1)*3+$AP665+5,$AQ665+7))="",0,INDIRECT(ADDRESS(($AO665-1)*3+$AP665+5,$AQ665+7))),IF(INDIRECT(ADDRESS(($AO665-1)*3+$AP665+5,$AQ665+7))="",0,IF(COUNTIF(INDIRECT(ADDRESS(($AO665-1)*36+($AP665-1)*12+6,COLUMN())):INDIRECT(ADDRESS(($AO665-1)*36+($AP665-1)*12+$AQ665+4,COLUMN())),INDIRECT(ADDRESS(($AO665-1)*3+$AP665+5,$AQ665+7)))&gt;=1,0,INDIRECT(ADDRESS(($AO665-1)*3+$AP665+5,$AQ665+7)))))</f>
        <v>0</v>
      </c>
      <c r="AS665" s="304">
        <f ca="1">COUNTIF(INDIRECT("H"&amp;(ROW()+12*(($AO665-1)*3+$AP665)-ROW())/12+5):INDIRECT("S"&amp;(ROW()+12*(($AO665-1)*3+$AP665)-ROW())/12+5),AR665)</f>
        <v>0</v>
      </c>
      <c r="AT665" s="306"/>
      <c r="AV665" s="304">
        <f ca="1">IF(AND(AR665&gt;0,AS665&gt;0),COUNTIF(AV$6:AV664,"&gt;0")+1,0)</f>
        <v>0</v>
      </c>
    </row>
    <row r="666" spans="41:48" x14ac:dyDescent="0.15">
      <c r="AO666" s="304">
        <v>19</v>
      </c>
      <c r="AP666" s="304">
        <v>2</v>
      </c>
      <c r="AQ666" s="304">
        <v>1</v>
      </c>
      <c r="AR666" s="306">
        <f ca="1">IF($AQ666=1,IF(INDIRECT(ADDRESS(($AO666-1)*3+$AP666+5,$AQ666+7))="",0,INDIRECT(ADDRESS(($AO666-1)*3+$AP666+5,$AQ666+7))),IF(INDIRECT(ADDRESS(($AO666-1)*3+$AP666+5,$AQ666+7))="",0,IF(COUNTIF(INDIRECT(ADDRESS(($AO666-1)*36+($AP666-1)*12+6,COLUMN())):INDIRECT(ADDRESS(($AO666-1)*36+($AP666-1)*12+$AQ666+4,COLUMN())),INDIRECT(ADDRESS(($AO666-1)*3+$AP666+5,$AQ666+7)))&gt;=1,0,INDIRECT(ADDRESS(($AO666-1)*3+$AP666+5,$AQ666+7)))))</f>
        <v>0</v>
      </c>
      <c r="AS666" s="304">
        <f ca="1">COUNTIF(INDIRECT("H"&amp;(ROW()+12*(($AO666-1)*3+$AP666)-ROW())/12+5):INDIRECT("S"&amp;(ROW()+12*(($AO666-1)*3+$AP666)-ROW())/12+5),AR666)</f>
        <v>0</v>
      </c>
      <c r="AT666" s="306"/>
      <c r="AV666" s="304">
        <f ca="1">IF(AND(AR666&gt;0,AS666&gt;0),COUNTIF(AV$6:AV665,"&gt;0")+1,0)</f>
        <v>0</v>
      </c>
    </row>
    <row r="667" spans="41:48" x14ac:dyDescent="0.15">
      <c r="AO667" s="304">
        <v>19</v>
      </c>
      <c r="AP667" s="304">
        <v>2</v>
      </c>
      <c r="AQ667" s="304">
        <v>2</v>
      </c>
      <c r="AR667" s="306">
        <f ca="1">IF($AQ667=1,IF(INDIRECT(ADDRESS(($AO667-1)*3+$AP667+5,$AQ667+7))="",0,INDIRECT(ADDRESS(($AO667-1)*3+$AP667+5,$AQ667+7))),IF(INDIRECT(ADDRESS(($AO667-1)*3+$AP667+5,$AQ667+7))="",0,IF(COUNTIF(INDIRECT(ADDRESS(($AO667-1)*36+($AP667-1)*12+6,COLUMN())):INDIRECT(ADDRESS(($AO667-1)*36+($AP667-1)*12+$AQ667+4,COLUMN())),INDIRECT(ADDRESS(($AO667-1)*3+$AP667+5,$AQ667+7)))&gt;=1,0,INDIRECT(ADDRESS(($AO667-1)*3+$AP667+5,$AQ667+7)))))</f>
        <v>0</v>
      </c>
      <c r="AS667" s="304">
        <f ca="1">COUNTIF(INDIRECT("H"&amp;(ROW()+12*(($AO667-1)*3+$AP667)-ROW())/12+5):INDIRECT("S"&amp;(ROW()+12*(($AO667-1)*3+$AP667)-ROW())/12+5),AR667)</f>
        <v>0</v>
      </c>
      <c r="AT667" s="306"/>
      <c r="AV667" s="304">
        <f ca="1">IF(AND(AR667&gt;0,AS667&gt;0),COUNTIF(AV$6:AV666,"&gt;0")+1,0)</f>
        <v>0</v>
      </c>
    </row>
    <row r="668" spans="41:48" x14ac:dyDescent="0.15">
      <c r="AO668" s="304">
        <v>19</v>
      </c>
      <c r="AP668" s="304">
        <v>2</v>
      </c>
      <c r="AQ668" s="304">
        <v>3</v>
      </c>
      <c r="AR668" s="306">
        <f ca="1">IF($AQ668=1,IF(INDIRECT(ADDRESS(($AO668-1)*3+$AP668+5,$AQ668+7))="",0,INDIRECT(ADDRESS(($AO668-1)*3+$AP668+5,$AQ668+7))),IF(INDIRECT(ADDRESS(($AO668-1)*3+$AP668+5,$AQ668+7))="",0,IF(COUNTIF(INDIRECT(ADDRESS(($AO668-1)*36+($AP668-1)*12+6,COLUMN())):INDIRECT(ADDRESS(($AO668-1)*36+($AP668-1)*12+$AQ668+4,COLUMN())),INDIRECT(ADDRESS(($AO668-1)*3+$AP668+5,$AQ668+7)))&gt;=1,0,INDIRECT(ADDRESS(($AO668-1)*3+$AP668+5,$AQ668+7)))))</f>
        <v>0</v>
      </c>
      <c r="AS668" s="304">
        <f ca="1">COUNTIF(INDIRECT("H"&amp;(ROW()+12*(($AO668-1)*3+$AP668)-ROW())/12+5):INDIRECT("S"&amp;(ROW()+12*(($AO668-1)*3+$AP668)-ROW())/12+5),AR668)</f>
        <v>0</v>
      </c>
      <c r="AT668" s="306"/>
      <c r="AV668" s="304">
        <f ca="1">IF(AND(AR668&gt;0,AS668&gt;0),COUNTIF(AV$6:AV667,"&gt;0")+1,0)</f>
        <v>0</v>
      </c>
    </row>
    <row r="669" spans="41:48" x14ac:dyDescent="0.15">
      <c r="AO669" s="304">
        <v>19</v>
      </c>
      <c r="AP669" s="304">
        <v>2</v>
      </c>
      <c r="AQ669" s="304">
        <v>4</v>
      </c>
      <c r="AR669" s="306">
        <f ca="1">IF($AQ669=1,IF(INDIRECT(ADDRESS(($AO669-1)*3+$AP669+5,$AQ669+7))="",0,INDIRECT(ADDRESS(($AO669-1)*3+$AP669+5,$AQ669+7))),IF(INDIRECT(ADDRESS(($AO669-1)*3+$AP669+5,$AQ669+7))="",0,IF(COUNTIF(INDIRECT(ADDRESS(($AO669-1)*36+($AP669-1)*12+6,COLUMN())):INDIRECT(ADDRESS(($AO669-1)*36+($AP669-1)*12+$AQ669+4,COLUMN())),INDIRECT(ADDRESS(($AO669-1)*3+$AP669+5,$AQ669+7)))&gt;=1,0,INDIRECT(ADDRESS(($AO669-1)*3+$AP669+5,$AQ669+7)))))</f>
        <v>0</v>
      </c>
      <c r="AS669" s="304">
        <f ca="1">COUNTIF(INDIRECT("H"&amp;(ROW()+12*(($AO669-1)*3+$AP669)-ROW())/12+5):INDIRECT("S"&amp;(ROW()+12*(($AO669-1)*3+$AP669)-ROW())/12+5),AR669)</f>
        <v>0</v>
      </c>
      <c r="AT669" s="306"/>
      <c r="AV669" s="304">
        <f ca="1">IF(AND(AR669&gt;0,AS669&gt;0),COUNTIF(AV$6:AV668,"&gt;0")+1,0)</f>
        <v>0</v>
      </c>
    </row>
    <row r="670" spans="41:48" x14ac:dyDescent="0.15">
      <c r="AO670" s="304">
        <v>19</v>
      </c>
      <c r="AP670" s="304">
        <v>2</v>
      </c>
      <c r="AQ670" s="304">
        <v>5</v>
      </c>
      <c r="AR670" s="306">
        <f ca="1">IF($AQ670=1,IF(INDIRECT(ADDRESS(($AO670-1)*3+$AP670+5,$AQ670+7))="",0,INDIRECT(ADDRESS(($AO670-1)*3+$AP670+5,$AQ670+7))),IF(INDIRECT(ADDRESS(($AO670-1)*3+$AP670+5,$AQ670+7))="",0,IF(COUNTIF(INDIRECT(ADDRESS(($AO670-1)*36+($AP670-1)*12+6,COLUMN())):INDIRECT(ADDRESS(($AO670-1)*36+($AP670-1)*12+$AQ670+4,COLUMN())),INDIRECT(ADDRESS(($AO670-1)*3+$AP670+5,$AQ670+7)))&gt;=1,0,INDIRECT(ADDRESS(($AO670-1)*3+$AP670+5,$AQ670+7)))))</f>
        <v>0</v>
      </c>
      <c r="AS670" s="304">
        <f ca="1">COUNTIF(INDIRECT("H"&amp;(ROW()+12*(($AO670-1)*3+$AP670)-ROW())/12+5):INDIRECT("S"&amp;(ROW()+12*(($AO670-1)*3+$AP670)-ROW())/12+5),AR670)</f>
        <v>0</v>
      </c>
      <c r="AT670" s="306"/>
      <c r="AV670" s="304">
        <f ca="1">IF(AND(AR670&gt;0,AS670&gt;0),COUNTIF(AV$6:AV669,"&gt;0")+1,0)</f>
        <v>0</v>
      </c>
    </row>
    <row r="671" spans="41:48" x14ac:dyDescent="0.15">
      <c r="AO671" s="304">
        <v>19</v>
      </c>
      <c r="AP671" s="304">
        <v>2</v>
      </c>
      <c r="AQ671" s="304">
        <v>6</v>
      </c>
      <c r="AR671" s="306">
        <f ca="1">IF($AQ671=1,IF(INDIRECT(ADDRESS(($AO671-1)*3+$AP671+5,$AQ671+7))="",0,INDIRECT(ADDRESS(($AO671-1)*3+$AP671+5,$AQ671+7))),IF(INDIRECT(ADDRESS(($AO671-1)*3+$AP671+5,$AQ671+7))="",0,IF(COUNTIF(INDIRECT(ADDRESS(($AO671-1)*36+($AP671-1)*12+6,COLUMN())):INDIRECT(ADDRESS(($AO671-1)*36+($AP671-1)*12+$AQ671+4,COLUMN())),INDIRECT(ADDRESS(($AO671-1)*3+$AP671+5,$AQ671+7)))&gt;=1,0,INDIRECT(ADDRESS(($AO671-1)*3+$AP671+5,$AQ671+7)))))</f>
        <v>0</v>
      </c>
      <c r="AS671" s="304">
        <f ca="1">COUNTIF(INDIRECT("H"&amp;(ROW()+12*(($AO671-1)*3+$AP671)-ROW())/12+5):INDIRECT("S"&amp;(ROW()+12*(($AO671-1)*3+$AP671)-ROW())/12+5),AR671)</f>
        <v>0</v>
      </c>
      <c r="AT671" s="306"/>
      <c r="AV671" s="304">
        <f ca="1">IF(AND(AR671&gt;0,AS671&gt;0),COUNTIF(AV$6:AV670,"&gt;0")+1,0)</f>
        <v>0</v>
      </c>
    </row>
    <row r="672" spans="41:48" x14ac:dyDescent="0.15">
      <c r="AO672" s="304">
        <v>19</v>
      </c>
      <c r="AP672" s="304">
        <v>2</v>
      </c>
      <c r="AQ672" s="304">
        <v>7</v>
      </c>
      <c r="AR672" s="306">
        <f ca="1">IF($AQ672=1,IF(INDIRECT(ADDRESS(($AO672-1)*3+$AP672+5,$AQ672+7))="",0,INDIRECT(ADDRESS(($AO672-1)*3+$AP672+5,$AQ672+7))),IF(INDIRECT(ADDRESS(($AO672-1)*3+$AP672+5,$AQ672+7))="",0,IF(COUNTIF(INDIRECT(ADDRESS(($AO672-1)*36+($AP672-1)*12+6,COLUMN())):INDIRECT(ADDRESS(($AO672-1)*36+($AP672-1)*12+$AQ672+4,COLUMN())),INDIRECT(ADDRESS(($AO672-1)*3+$AP672+5,$AQ672+7)))&gt;=1,0,INDIRECT(ADDRESS(($AO672-1)*3+$AP672+5,$AQ672+7)))))</f>
        <v>0</v>
      </c>
      <c r="AS672" s="304">
        <f ca="1">COUNTIF(INDIRECT("H"&amp;(ROW()+12*(($AO672-1)*3+$AP672)-ROW())/12+5):INDIRECT("S"&amp;(ROW()+12*(($AO672-1)*3+$AP672)-ROW())/12+5),AR672)</f>
        <v>0</v>
      </c>
      <c r="AT672" s="306"/>
      <c r="AV672" s="304">
        <f ca="1">IF(AND(AR672&gt;0,AS672&gt;0),COUNTIF(AV$6:AV671,"&gt;0")+1,0)</f>
        <v>0</v>
      </c>
    </row>
    <row r="673" spans="41:48" x14ac:dyDescent="0.15">
      <c r="AO673" s="304">
        <v>19</v>
      </c>
      <c r="AP673" s="304">
        <v>2</v>
      </c>
      <c r="AQ673" s="304">
        <v>8</v>
      </c>
      <c r="AR673" s="306">
        <f ca="1">IF($AQ673=1,IF(INDIRECT(ADDRESS(($AO673-1)*3+$AP673+5,$AQ673+7))="",0,INDIRECT(ADDRESS(($AO673-1)*3+$AP673+5,$AQ673+7))),IF(INDIRECT(ADDRESS(($AO673-1)*3+$AP673+5,$AQ673+7))="",0,IF(COUNTIF(INDIRECT(ADDRESS(($AO673-1)*36+($AP673-1)*12+6,COLUMN())):INDIRECT(ADDRESS(($AO673-1)*36+($AP673-1)*12+$AQ673+4,COLUMN())),INDIRECT(ADDRESS(($AO673-1)*3+$AP673+5,$AQ673+7)))&gt;=1,0,INDIRECT(ADDRESS(($AO673-1)*3+$AP673+5,$AQ673+7)))))</f>
        <v>0</v>
      </c>
      <c r="AS673" s="304">
        <f ca="1">COUNTIF(INDIRECT("H"&amp;(ROW()+12*(($AO673-1)*3+$AP673)-ROW())/12+5):INDIRECT("S"&amp;(ROW()+12*(($AO673-1)*3+$AP673)-ROW())/12+5),AR673)</f>
        <v>0</v>
      </c>
      <c r="AT673" s="306"/>
      <c r="AV673" s="304">
        <f ca="1">IF(AND(AR673&gt;0,AS673&gt;0),COUNTIF(AV$6:AV672,"&gt;0")+1,0)</f>
        <v>0</v>
      </c>
    </row>
    <row r="674" spans="41:48" x14ac:dyDescent="0.15">
      <c r="AO674" s="304">
        <v>19</v>
      </c>
      <c r="AP674" s="304">
        <v>2</v>
      </c>
      <c r="AQ674" s="304">
        <v>9</v>
      </c>
      <c r="AR674" s="306">
        <f ca="1">IF($AQ674=1,IF(INDIRECT(ADDRESS(($AO674-1)*3+$AP674+5,$AQ674+7))="",0,INDIRECT(ADDRESS(($AO674-1)*3+$AP674+5,$AQ674+7))),IF(INDIRECT(ADDRESS(($AO674-1)*3+$AP674+5,$AQ674+7))="",0,IF(COUNTIF(INDIRECT(ADDRESS(($AO674-1)*36+($AP674-1)*12+6,COLUMN())):INDIRECT(ADDRESS(($AO674-1)*36+($AP674-1)*12+$AQ674+4,COLUMN())),INDIRECT(ADDRESS(($AO674-1)*3+$AP674+5,$AQ674+7)))&gt;=1,0,INDIRECT(ADDRESS(($AO674-1)*3+$AP674+5,$AQ674+7)))))</f>
        <v>0</v>
      </c>
      <c r="AS674" s="304">
        <f ca="1">COUNTIF(INDIRECT("H"&amp;(ROW()+12*(($AO674-1)*3+$AP674)-ROW())/12+5):INDIRECT("S"&amp;(ROW()+12*(($AO674-1)*3+$AP674)-ROW())/12+5),AR674)</f>
        <v>0</v>
      </c>
      <c r="AT674" s="306"/>
      <c r="AV674" s="304">
        <f ca="1">IF(AND(AR674&gt;0,AS674&gt;0),COUNTIF(AV$6:AV673,"&gt;0")+1,0)</f>
        <v>0</v>
      </c>
    </row>
    <row r="675" spans="41:48" x14ac:dyDescent="0.15">
      <c r="AO675" s="304">
        <v>19</v>
      </c>
      <c r="AP675" s="304">
        <v>2</v>
      </c>
      <c r="AQ675" s="304">
        <v>10</v>
      </c>
      <c r="AR675" s="306">
        <f ca="1">IF($AQ675=1,IF(INDIRECT(ADDRESS(($AO675-1)*3+$AP675+5,$AQ675+7))="",0,INDIRECT(ADDRESS(($AO675-1)*3+$AP675+5,$AQ675+7))),IF(INDIRECT(ADDRESS(($AO675-1)*3+$AP675+5,$AQ675+7))="",0,IF(COUNTIF(INDIRECT(ADDRESS(($AO675-1)*36+($AP675-1)*12+6,COLUMN())):INDIRECT(ADDRESS(($AO675-1)*36+($AP675-1)*12+$AQ675+4,COLUMN())),INDIRECT(ADDRESS(($AO675-1)*3+$AP675+5,$AQ675+7)))&gt;=1,0,INDIRECT(ADDRESS(($AO675-1)*3+$AP675+5,$AQ675+7)))))</f>
        <v>0</v>
      </c>
      <c r="AS675" s="304">
        <f ca="1">COUNTIF(INDIRECT("H"&amp;(ROW()+12*(($AO675-1)*3+$AP675)-ROW())/12+5):INDIRECT("S"&amp;(ROW()+12*(($AO675-1)*3+$AP675)-ROW())/12+5),AR675)</f>
        <v>0</v>
      </c>
      <c r="AT675" s="306"/>
      <c r="AV675" s="304">
        <f ca="1">IF(AND(AR675&gt;0,AS675&gt;0),COUNTIF(AV$6:AV674,"&gt;0")+1,0)</f>
        <v>0</v>
      </c>
    </row>
    <row r="676" spans="41:48" x14ac:dyDescent="0.15">
      <c r="AO676" s="304">
        <v>19</v>
      </c>
      <c r="AP676" s="304">
        <v>2</v>
      </c>
      <c r="AQ676" s="304">
        <v>11</v>
      </c>
      <c r="AR676" s="306">
        <f ca="1">IF($AQ676=1,IF(INDIRECT(ADDRESS(($AO676-1)*3+$AP676+5,$AQ676+7))="",0,INDIRECT(ADDRESS(($AO676-1)*3+$AP676+5,$AQ676+7))),IF(INDIRECT(ADDRESS(($AO676-1)*3+$AP676+5,$AQ676+7))="",0,IF(COUNTIF(INDIRECT(ADDRESS(($AO676-1)*36+($AP676-1)*12+6,COLUMN())):INDIRECT(ADDRESS(($AO676-1)*36+($AP676-1)*12+$AQ676+4,COLUMN())),INDIRECT(ADDRESS(($AO676-1)*3+$AP676+5,$AQ676+7)))&gt;=1,0,INDIRECT(ADDRESS(($AO676-1)*3+$AP676+5,$AQ676+7)))))</f>
        <v>0</v>
      </c>
      <c r="AS676" s="304">
        <f ca="1">COUNTIF(INDIRECT("H"&amp;(ROW()+12*(($AO676-1)*3+$AP676)-ROW())/12+5):INDIRECT("S"&amp;(ROW()+12*(($AO676-1)*3+$AP676)-ROW())/12+5),AR676)</f>
        <v>0</v>
      </c>
      <c r="AT676" s="306"/>
      <c r="AV676" s="304">
        <f ca="1">IF(AND(AR676&gt;0,AS676&gt;0),COUNTIF(AV$6:AV675,"&gt;0")+1,0)</f>
        <v>0</v>
      </c>
    </row>
    <row r="677" spans="41:48" x14ac:dyDescent="0.15">
      <c r="AO677" s="304">
        <v>19</v>
      </c>
      <c r="AP677" s="304">
        <v>2</v>
      </c>
      <c r="AQ677" s="304">
        <v>12</v>
      </c>
      <c r="AR677" s="306">
        <f ca="1">IF($AQ677=1,IF(INDIRECT(ADDRESS(($AO677-1)*3+$AP677+5,$AQ677+7))="",0,INDIRECT(ADDRESS(($AO677-1)*3+$AP677+5,$AQ677+7))),IF(INDIRECT(ADDRESS(($AO677-1)*3+$AP677+5,$AQ677+7))="",0,IF(COUNTIF(INDIRECT(ADDRESS(($AO677-1)*36+($AP677-1)*12+6,COLUMN())):INDIRECT(ADDRESS(($AO677-1)*36+($AP677-1)*12+$AQ677+4,COLUMN())),INDIRECT(ADDRESS(($AO677-1)*3+$AP677+5,$AQ677+7)))&gt;=1,0,INDIRECT(ADDRESS(($AO677-1)*3+$AP677+5,$AQ677+7)))))</f>
        <v>0</v>
      </c>
      <c r="AS677" s="304">
        <f ca="1">COUNTIF(INDIRECT("H"&amp;(ROW()+12*(($AO677-1)*3+$AP677)-ROW())/12+5):INDIRECT("S"&amp;(ROW()+12*(($AO677-1)*3+$AP677)-ROW())/12+5),AR677)</f>
        <v>0</v>
      </c>
      <c r="AT677" s="306"/>
      <c r="AV677" s="304">
        <f ca="1">IF(AND(AR677&gt;0,AS677&gt;0),COUNTIF(AV$6:AV676,"&gt;0")+1,0)</f>
        <v>0</v>
      </c>
    </row>
    <row r="678" spans="41:48" x14ac:dyDescent="0.15">
      <c r="AO678" s="304">
        <v>19</v>
      </c>
      <c r="AP678" s="304">
        <v>3</v>
      </c>
      <c r="AQ678" s="304">
        <v>1</v>
      </c>
      <c r="AR678" s="306">
        <f ca="1">IF($AQ678=1,IF(INDIRECT(ADDRESS(($AO678-1)*3+$AP678+5,$AQ678+7))="",0,INDIRECT(ADDRESS(($AO678-1)*3+$AP678+5,$AQ678+7))),IF(INDIRECT(ADDRESS(($AO678-1)*3+$AP678+5,$AQ678+7))="",0,IF(COUNTIF(INDIRECT(ADDRESS(($AO678-1)*36+($AP678-1)*12+6,COLUMN())):INDIRECT(ADDRESS(($AO678-1)*36+($AP678-1)*12+$AQ678+4,COLUMN())),INDIRECT(ADDRESS(($AO678-1)*3+$AP678+5,$AQ678+7)))&gt;=1,0,INDIRECT(ADDRESS(($AO678-1)*3+$AP678+5,$AQ678+7)))))</f>
        <v>0</v>
      </c>
      <c r="AS678" s="304">
        <f ca="1">COUNTIF(INDIRECT("H"&amp;(ROW()+12*(($AO678-1)*3+$AP678)-ROW())/12+5):INDIRECT("S"&amp;(ROW()+12*(($AO678-1)*3+$AP678)-ROW())/12+5),AR678)</f>
        <v>0</v>
      </c>
      <c r="AT678" s="306"/>
      <c r="AV678" s="304">
        <f ca="1">IF(AND(AR678&gt;0,AS678&gt;0),COUNTIF(AV$6:AV677,"&gt;0")+1,0)</f>
        <v>0</v>
      </c>
    </row>
    <row r="679" spans="41:48" x14ac:dyDescent="0.15">
      <c r="AO679" s="304">
        <v>19</v>
      </c>
      <c r="AP679" s="304">
        <v>3</v>
      </c>
      <c r="AQ679" s="304">
        <v>2</v>
      </c>
      <c r="AR679" s="306">
        <f ca="1">IF($AQ679=1,IF(INDIRECT(ADDRESS(($AO679-1)*3+$AP679+5,$AQ679+7))="",0,INDIRECT(ADDRESS(($AO679-1)*3+$AP679+5,$AQ679+7))),IF(INDIRECT(ADDRESS(($AO679-1)*3+$AP679+5,$AQ679+7))="",0,IF(COUNTIF(INDIRECT(ADDRESS(($AO679-1)*36+($AP679-1)*12+6,COLUMN())):INDIRECT(ADDRESS(($AO679-1)*36+($AP679-1)*12+$AQ679+4,COLUMN())),INDIRECT(ADDRESS(($AO679-1)*3+$AP679+5,$AQ679+7)))&gt;=1,0,INDIRECT(ADDRESS(($AO679-1)*3+$AP679+5,$AQ679+7)))))</f>
        <v>0</v>
      </c>
      <c r="AS679" s="304">
        <f ca="1">COUNTIF(INDIRECT("H"&amp;(ROW()+12*(($AO679-1)*3+$AP679)-ROW())/12+5):INDIRECT("S"&amp;(ROW()+12*(($AO679-1)*3+$AP679)-ROW())/12+5),AR679)</f>
        <v>0</v>
      </c>
      <c r="AT679" s="306"/>
      <c r="AV679" s="304">
        <f ca="1">IF(AND(AR679&gt;0,AS679&gt;0),COUNTIF(AV$6:AV678,"&gt;0")+1,0)</f>
        <v>0</v>
      </c>
    </row>
    <row r="680" spans="41:48" x14ac:dyDescent="0.15">
      <c r="AO680" s="304">
        <v>19</v>
      </c>
      <c r="AP680" s="304">
        <v>3</v>
      </c>
      <c r="AQ680" s="304">
        <v>3</v>
      </c>
      <c r="AR680" s="306">
        <f ca="1">IF($AQ680=1,IF(INDIRECT(ADDRESS(($AO680-1)*3+$AP680+5,$AQ680+7))="",0,INDIRECT(ADDRESS(($AO680-1)*3+$AP680+5,$AQ680+7))),IF(INDIRECT(ADDRESS(($AO680-1)*3+$AP680+5,$AQ680+7))="",0,IF(COUNTIF(INDIRECT(ADDRESS(($AO680-1)*36+($AP680-1)*12+6,COLUMN())):INDIRECT(ADDRESS(($AO680-1)*36+($AP680-1)*12+$AQ680+4,COLUMN())),INDIRECT(ADDRESS(($AO680-1)*3+$AP680+5,$AQ680+7)))&gt;=1,0,INDIRECT(ADDRESS(($AO680-1)*3+$AP680+5,$AQ680+7)))))</f>
        <v>0</v>
      </c>
      <c r="AS680" s="304">
        <f ca="1">COUNTIF(INDIRECT("H"&amp;(ROW()+12*(($AO680-1)*3+$AP680)-ROW())/12+5):INDIRECT("S"&amp;(ROW()+12*(($AO680-1)*3+$AP680)-ROW())/12+5),AR680)</f>
        <v>0</v>
      </c>
      <c r="AT680" s="306"/>
      <c r="AV680" s="304">
        <f ca="1">IF(AND(AR680&gt;0,AS680&gt;0),COUNTIF(AV$6:AV679,"&gt;0")+1,0)</f>
        <v>0</v>
      </c>
    </row>
    <row r="681" spans="41:48" x14ac:dyDescent="0.15">
      <c r="AO681" s="304">
        <v>19</v>
      </c>
      <c r="AP681" s="304">
        <v>3</v>
      </c>
      <c r="AQ681" s="304">
        <v>4</v>
      </c>
      <c r="AR681" s="306">
        <f ca="1">IF($AQ681=1,IF(INDIRECT(ADDRESS(($AO681-1)*3+$AP681+5,$AQ681+7))="",0,INDIRECT(ADDRESS(($AO681-1)*3+$AP681+5,$AQ681+7))),IF(INDIRECT(ADDRESS(($AO681-1)*3+$AP681+5,$AQ681+7))="",0,IF(COUNTIF(INDIRECT(ADDRESS(($AO681-1)*36+($AP681-1)*12+6,COLUMN())):INDIRECT(ADDRESS(($AO681-1)*36+($AP681-1)*12+$AQ681+4,COLUMN())),INDIRECT(ADDRESS(($AO681-1)*3+$AP681+5,$AQ681+7)))&gt;=1,0,INDIRECT(ADDRESS(($AO681-1)*3+$AP681+5,$AQ681+7)))))</f>
        <v>0</v>
      </c>
      <c r="AS681" s="304">
        <f ca="1">COUNTIF(INDIRECT("H"&amp;(ROW()+12*(($AO681-1)*3+$AP681)-ROW())/12+5):INDIRECT("S"&amp;(ROW()+12*(($AO681-1)*3+$AP681)-ROW())/12+5),AR681)</f>
        <v>0</v>
      </c>
      <c r="AT681" s="306"/>
      <c r="AV681" s="304">
        <f ca="1">IF(AND(AR681&gt;0,AS681&gt;0),COUNTIF(AV$6:AV680,"&gt;0")+1,0)</f>
        <v>0</v>
      </c>
    </row>
    <row r="682" spans="41:48" x14ac:dyDescent="0.15">
      <c r="AO682" s="304">
        <v>19</v>
      </c>
      <c r="AP682" s="304">
        <v>3</v>
      </c>
      <c r="AQ682" s="304">
        <v>5</v>
      </c>
      <c r="AR682" s="306">
        <f ca="1">IF($AQ682=1,IF(INDIRECT(ADDRESS(($AO682-1)*3+$AP682+5,$AQ682+7))="",0,INDIRECT(ADDRESS(($AO682-1)*3+$AP682+5,$AQ682+7))),IF(INDIRECT(ADDRESS(($AO682-1)*3+$AP682+5,$AQ682+7))="",0,IF(COUNTIF(INDIRECT(ADDRESS(($AO682-1)*36+($AP682-1)*12+6,COLUMN())):INDIRECT(ADDRESS(($AO682-1)*36+($AP682-1)*12+$AQ682+4,COLUMN())),INDIRECT(ADDRESS(($AO682-1)*3+$AP682+5,$AQ682+7)))&gt;=1,0,INDIRECT(ADDRESS(($AO682-1)*3+$AP682+5,$AQ682+7)))))</f>
        <v>0</v>
      </c>
      <c r="AS682" s="304">
        <f ca="1">COUNTIF(INDIRECT("H"&amp;(ROW()+12*(($AO682-1)*3+$AP682)-ROW())/12+5):INDIRECT("S"&amp;(ROW()+12*(($AO682-1)*3+$AP682)-ROW())/12+5),AR682)</f>
        <v>0</v>
      </c>
      <c r="AT682" s="306"/>
      <c r="AV682" s="304">
        <f ca="1">IF(AND(AR682&gt;0,AS682&gt;0),COUNTIF(AV$6:AV681,"&gt;0")+1,0)</f>
        <v>0</v>
      </c>
    </row>
    <row r="683" spans="41:48" x14ac:dyDescent="0.15">
      <c r="AO683" s="304">
        <v>19</v>
      </c>
      <c r="AP683" s="304">
        <v>3</v>
      </c>
      <c r="AQ683" s="304">
        <v>6</v>
      </c>
      <c r="AR683" s="306">
        <f ca="1">IF($AQ683=1,IF(INDIRECT(ADDRESS(($AO683-1)*3+$AP683+5,$AQ683+7))="",0,INDIRECT(ADDRESS(($AO683-1)*3+$AP683+5,$AQ683+7))),IF(INDIRECT(ADDRESS(($AO683-1)*3+$AP683+5,$AQ683+7))="",0,IF(COUNTIF(INDIRECT(ADDRESS(($AO683-1)*36+($AP683-1)*12+6,COLUMN())):INDIRECT(ADDRESS(($AO683-1)*36+($AP683-1)*12+$AQ683+4,COLUMN())),INDIRECT(ADDRESS(($AO683-1)*3+$AP683+5,$AQ683+7)))&gt;=1,0,INDIRECT(ADDRESS(($AO683-1)*3+$AP683+5,$AQ683+7)))))</f>
        <v>0</v>
      </c>
      <c r="AS683" s="304">
        <f ca="1">COUNTIF(INDIRECT("H"&amp;(ROW()+12*(($AO683-1)*3+$AP683)-ROW())/12+5):INDIRECT("S"&amp;(ROW()+12*(($AO683-1)*3+$AP683)-ROW())/12+5),AR683)</f>
        <v>0</v>
      </c>
      <c r="AT683" s="306"/>
      <c r="AV683" s="304">
        <f ca="1">IF(AND(AR683&gt;0,AS683&gt;0),COUNTIF(AV$6:AV682,"&gt;0")+1,0)</f>
        <v>0</v>
      </c>
    </row>
    <row r="684" spans="41:48" x14ac:dyDescent="0.15">
      <c r="AO684" s="304">
        <v>19</v>
      </c>
      <c r="AP684" s="304">
        <v>3</v>
      </c>
      <c r="AQ684" s="304">
        <v>7</v>
      </c>
      <c r="AR684" s="306">
        <f ca="1">IF($AQ684=1,IF(INDIRECT(ADDRESS(($AO684-1)*3+$AP684+5,$AQ684+7))="",0,INDIRECT(ADDRESS(($AO684-1)*3+$AP684+5,$AQ684+7))),IF(INDIRECT(ADDRESS(($AO684-1)*3+$AP684+5,$AQ684+7))="",0,IF(COUNTIF(INDIRECT(ADDRESS(($AO684-1)*36+($AP684-1)*12+6,COLUMN())):INDIRECT(ADDRESS(($AO684-1)*36+($AP684-1)*12+$AQ684+4,COLUMN())),INDIRECT(ADDRESS(($AO684-1)*3+$AP684+5,$AQ684+7)))&gt;=1,0,INDIRECT(ADDRESS(($AO684-1)*3+$AP684+5,$AQ684+7)))))</f>
        <v>0</v>
      </c>
      <c r="AS684" s="304">
        <f ca="1">COUNTIF(INDIRECT("H"&amp;(ROW()+12*(($AO684-1)*3+$AP684)-ROW())/12+5):INDIRECT("S"&amp;(ROW()+12*(($AO684-1)*3+$AP684)-ROW())/12+5),AR684)</f>
        <v>0</v>
      </c>
      <c r="AT684" s="306"/>
      <c r="AV684" s="304">
        <f ca="1">IF(AND(AR684&gt;0,AS684&gt;0),COUNTIF(AV$6:AV683,"&gt;0")+1,0)</f>
        <v>0</v>
      </c>
    </row>
    <row r="685" spans="41:48" x14ac:dyDescent="0.15">
      <c r="AO685" s="304">
        <v>19</v>
      </c>
      <c r="AP685" s="304">
        <v>3</v>
      </c>
      <c r="AQ685" s="304">
        <v>8</v>
      </c>
      <c r="AR685" s="306">
        <f ca="1">IF($AQ685=1,IF(INDIRECT(ADDRESS(($AO685-1)*3+$AP685+5,$AQ685+7))="",0,INDIRECT(ADDRESS(($AO685-1)*3+$AP685+5,$AQ685+7))),IF(INDIRECT(ADDRESS(($AO685-1)*3+$AP685+5,$AQ685+7))="",0,IF(COUNTIF(INDIRECT(ADDRESS(($AO685-1)*36+($AP685-1)*12+6,COLUMN())):INDIRECT(ADDRESS(($AO685-1)*36+($AP685-1)*12+$AQ685+4,COLUMN())),INDIRECT(ADDRESS(($AO685-1)*3+$AP685+5,$AQ685+7)))&gt;=1,0,INDIRECT(ADDRESS(($AO685-1)*3+$AP685+5,$AQ685+7)))))</f>
        <v>0</v>
      </c>
      <c r="AS685" s="304">
        <f ca="1">COUNTIF(INDIRECT("H"&amp;(ROW()+12*(($AO685-1)*3+$AP685)-ROW())/12+5):INDIRECT("S"&amp;(ROW()+12*(($AO685-1)*3+$AP685)-ROW())/12+5),AR685)</f>
        <v>0</v>
      </c>
      <c r="AT685" s="306"/>
      <c r="AV685" s="304">
        <f ca="1">IF(AND(AR685&gt;0,AS685&gt;0),COUNTIF(AV$6:AV684,"&gt;0")+1,0)</f>
        <v>0</v>
      </c>
    </row>
    <row r="686" spans="41:48" x14ac:dyDescent="0.15">
      <c r="AO686" s="304">
        <v>19</v>
      </c>
      <c r="AP686" s="304">
        <v>3</v>
      </c>
      <c r="AQ686" s="304">
        <v>9</v>
      </c>
      <c r="AR686" s="306">
        <f ca="1">IF($AQ686=1,IF(INDIRECT(ADDRESS(($AO686-1)*3+$AP686+5,$AQ686+7))="",0,INDIRECT(ADDRESS(($AO686-1)*3+$AP686+5,$AQ686+7))),IF(INDIRECT(ADDRESS(($AO686-1)*3+$AP686+5,$AQ686+7))="",0,IF(COUNTIF(INDIRECT(ADDRESS(($AO686-1)*36+($AP686-1)*12+6,COLUMN())):INDIRECT(ADDRESS(($AO686-1)*36+($AP686-1)*12+$AQ686+4,COLUMN())),INDIRECT(ADDRESS(($AO686-1)*3+$AP686+5,$AQ686+7)))&gt;=1,0,INDIRECT(ADDRESS(($AO686-1)*3+$AP686+5,$AQ686+7)))))</f>
        <v>0</v>
      </c>
      <c r="AS686" s="304">
        <f ca="1">COUNTIF(INDIRECT("H"&amp;(ROW()+12*(($AO686-1)*3+$AP686)-ROW())/12+5):INDIRECT("S"&amp;(ROW()+12*(($AO686-1)*3+$AP686)-ROW())/12+5),AR686)</f>
        <v>0</v>
      </c>
      <c r="AT686" s="306"/>
      <c r="AV686" s="304">
        <f ca="1">IF(AND(AR686&gt;0,AS686&gt;0),COUNTIF(AV$6:AV685,"&gt;0")+1,0)</f>
        <v>0</v>
      </c>
    </row>
    <row r="687" spans="41:48" x14ac:dyDescent="0.15">
      <c r="AO687" s="304">
        <v>19</v>
      </c>
      <c r="AP687" s="304">
        <v>3</v>
      </c>
      <c r="AQ687" s="304">
        <v>10</v>
      </c>
      <c r="AR687" s="306">
        <f ca="1">IF($AQ687=1,IF(INDIRECT(ADDRESS(($AO687-1)*3+$AP687+5,$AQ687+7))="",0,INDIRECT(ADDRESS(($AO687-1)*3+$AP687+5,$AQ687+7))),IF(INDIRECT(ADDRESS(($AO687-1)*3+$AP687+5,$AQ687+7))="",0,IF(COUNTIF(INDIRECT(ADDRESS(($AO687-1)*36+($AP687-1)*12+6,COLUMN())):INDIRECT(ADDRESS(($AO687-1)*36+($AP687-1)*12+$AQ687+4,COLUMN())),INDIRECT(ADDRESS(($AO687-1)*3+$AP687+5,$AQ687+7)))&gt;=1,0,INDIRECT(ADDRESS(($AO687-1)*3+$AP687+5,$AQ687+7)))))</f>
        <v>0</v>
      </c>
      <c r="AS687" s="304">
        <f ca="1">COUNTIF(INDIRECT("H"&amp;(ROW()+12*(($AO687-1)*3+$AP687)-ROW())/12+5):INDIRECT("S"&amp;(ROW()+12*(($AO687-1)*3+$AP687)-ROW())/12+5),AR687)</f>
        <v>0</v>
      </c>
      <c r="AT687" s="306"/>
      <c r="AV687" s="304">
        <f ca="1">IF(AND(AR687&gt;0,AS687&gt;0),COUNTIF(AV$6:AV686,"&gt;0")+1,0)</f>
        <v>0</v>
      </c>
    </row>
    <row r="688" spans="41:48" x14ac:dyDescent="0.15">
      <c r="AO688" s="304">
        <v>19</v>
      </c>
      <c r="AP688" s="304">
        <v>3</v>
      </c>
      <c r="AQ688" s="304">
        <v>11</v>
      </c>
      <c r="AR688" s="306">
        <f ca="1">IF($AQ688=1,IF(INDIRECT(ADDRESS(($AO688-1)*3+$AP688+5,$AQ688+7))="",0,INDIRECT(ADDRESS(($AO688-1)*3+$AP688+5,$AQ688+7))),IF(INDIRECT(ADDRESS(($AO688-1)*3+$AP688+5,$AQ688+7))="",0,IF(COUNTIF(INDIRECT(ADDRESS(($AO688-1)*36+($AP688-1)*12+6,COLUMN())):INDIRECT(ADDRESS(($AO688-1)*36+($AP688-1)*12+$AQ688+4,COLUMN())),INDIRECT(ADDRESS(($AO688-1)*3+$AP688+5,$AQ688+7)))&gt;=1,0,INDIRECT(ADDRESS(($AO688-1)*3+$AP688+5,$AQ688+7)))))</f>
        <v>0</v>
      </c>
      <c r="AS688" s="304">
        <f ca="1">COUNTIF(INDIRECT("H"&amp;(ROW()+12*(($AO688-1)*3+$AP688)-ROW())/12+5):INDIRECT("S"&amp;(ROW()+12*(($AO688-1)*3+$AP688)-ROW())/12+5),AR688)</f>
        <v>0</v>
      </c>
      <c r="AT688" s="306"/>
      <c r="AV688" s="304">
        <f ca="1">IF(AND(AR688&gt;0,AS688&gt;0),COUNTIF(AV$6:AV687,"&gt;0")+1,0)</f>
        <v>0</v>
      </c>
    </row>
    <row r="689" spans="41:48" x14ac:dyDescent="0.15">
      <c r="AO689" s="304">
        <v>19</v>
      </c>
      <c r="AP689" s="304">
        <v>3</v>
      </c>
      <c r="AQ689" s="304">
        <v>12</v>
      </c>
      <c r="AR689" s="306">
        <f ca="1">IF($AQ689=1,IF(INDIRECT(ADDRESS(($AO689-1)*3+$AP689+5,$AQ689+7))="",0,INDIRECT(ADDRESS(($AO689-1)*3+$AP689+5,$AQ689+7))),IF(INDIRECT(ADDRESS(($AO689-1)*3+$AP689+5,$AQ689+7))="",0,IF(COUNTIF(INDIRECT(ADDRESS(($AO689-1)*36+($AP689-1)*12+6,COLUMN())):INDIRECT(ADDRESS(($AO689-1)*36+($AP689-1)*12+$AQ689+4,COLUMN())),INDIRECT(ADDRESS(($AO689-1)*3+$AP689+5,$AQ689+7)))&gt;=1,0,INDIRECT(ADDRESS(($AO689-1)*3+$AP689+5,$AQ689+7)))))</f>
        <v>0</v>
      </c>
      <c r="AS689" s="304">
        <f ca="1">COUNTIF(INDIRECT("H"&amp;(ROW()+12*(($AO689-1)*3+$AP689)-ROW())/12+5):INDIRECT("S"&amp;(ROW()+12*(($AO689-1)*3+$AP689)-ROW())/12+5),AR689)</f>
        <v>0</v>
      </c>
      <c r="AT689" s="306"/>
      <c r="AV689" s="304">
        <f ca="1">IF(AND(AR689&gt;0,AS689&gt;0),COUNTIF(AV$6:AV688,"&gt;0")+1,0)</f>
        <v>0</v>
      </c>
    </row>
    <row r="690" spans="41:48" x14ac:dyDescent="0.15">
      <c r="AO690" s="304">
        <v>20</v>
      </c>
      <c r="AP690" s="304">
        <v>1</v>
      </c>
      <c r="AQ690" s="304">
        <v>1</v>
      </c>
      <c r="AR690" s="306">
        <f ca="1">IF($AQ690=1,IF(INDIRECT(ADDRESS(($AO690-1)*3+$AP690+5,$AQ690+7))="",0,INDIRECT(ADDRESS(($AO690-1)*3+$AP690+5,$AQ690+7))),IF(INDIRECT(ADDRESS(($AO690-1)*3+$AP690+5,$AQ690+7))="",0,IF(COUNTIF(INDIRECT(ADDRESS(($AO690-1)*36+($AP690-1)*12+6,COLUMN())):INDIRECT(ADDRESS(($AO690-1)*36+($AP690-1)*12+$AQ690+4,COLUMN())),INDIRECT(ADDRESS(($AO690-1)*3+$AP690+5,$AQ690+7)))&gt;=1,0,INDIRECT(ADDRESS(($AO690-1)*3+$AP690+5,$AQ690+7)))))</f>
        <v>0</v>
      </c>
      <c r="AS690" s="304">
        <f ca="1">COUNTIF(INDIRECT("H"&amp;(ROW()+12*(($AO690-1)*3+$AP690)-ROW())/12+5):INDIRECT("S"&amp;(ROW()+12*(($AO690-1)*3+$AP690)-ROW())/12+5),AR690)</f>
        <v>0</v>
      </c>
      <c r="AT690" s="306"/>
      <c r="AV690" s="304">
        <f ca="1">IF(AND(AR690&gt;0,AS690&gt;0),COUNTIF(AV$6:AV689,"&gt;0")+1,0)</f>
        <v>0</v>
      </c>
    </row>
    <row r="691" spans="41:48" x14ac:dyDescent="0.15">
      <c r="AO691" s="304">
        <v>20</v>
      </c>
      <c r="AP691" s="304">
        <v>1</v>
      </c>
      <c r="AQ691" s="304">
        <v>2</v>
      </c>
      <c r="AR691" s="306">
        <f ca="1">IF($AQ691=1,IF(INDIRECT(ADDRESS(($AO691-1)*3+$AP691+5,$AQ691+7))="",0,INDIRECT(ADDRESS(($AO691-1)*3+$AP691+5,$AQ691+7))),IF(INDIRECT(ADDRESS(($AO691-1)*3+$AP691+5,$AQ691+7))="",0,IF(COUNTIF(INDIRECT(ADDRESS(($AO691-1)*36+($AP691-1)*12+6,COLUMN())):INDIRECT(ADDRESS(($AO691-1)*36+($AP691-1)*12+$AQ691+4,COLUMN())),INDIRECT(ADDRESS(($AO691-1)*3+$AP691+5,$AQ691+7)))&gt;=1,0,INDIRECT(ADDRESS(($AO691-1)*3+$AP691+5,$AQ691+7)))))</f>
        <v>0</v>
      </c>
      <c r="AS691" s="304">
        <f ca="1">COUNTIF(INDIRECT("H"&amp;(ROW()+12*(($AO691-1)*3+$AP691)-ROW())/12+5):INDIRECT("S"&amp;(ROW()+12*(($AO691-1)*3+$AP691)-ROW())/12+5),AR691)</f>
        <v>0</v>
      </c>
      <c r="AT691" s="306"/>
      <c r="AV691" s="304">
        <f ca="1">IF(AND(AR691&gt;0,AS691&gt;0),COUNTIF(AV$6:AV690,"&gt;0")+1,0)</f>
        <v>0</v>
      </c>
    </row>
    <row r="692" spans="41:48" x14ac:dyDescent="0.15">
      <c r="AO692" s="304">
        <v>20</v>
      </c>
      <c r="AP692" s="304">
        <v>1</v>
      </c>
      <c r="AQ692" s="304">
        <v>3</v>
      </c>
      <c r="AR692" s="306">
        <f ca="1">IF($AQ692=1,IF(INDIRECT(ADDRESS(($AO692-1)*3+$AP692+5,$AQ692+7))="",0,INDIRECT(ADDRESS(($AO692-1)*3+$AP692+5,$AQ692+7))),IF(INDIRECT(ADDRESS(($AO692-1)*3+$AP692+5,$AQ692+7))="",0,IF(COUNTIF(INDIRECT(ADDRESS(($AO692-1)*36+($AP692-1)*12+6,COLUMN())):INDIRECT(ADDRESS(($AO692-1)*36+($AP692-1)*12+$AQ692+4,COLUMN())),INDIRECT(ADDRESS(($AO692-1)*3+$AP692+5,$AQ692+7)))&gt;=1,0,INDIRECT(ADDRESS(($AO692-1)*3+$AP692+5,$AQ692+7)))))</f>
        <v>0</v>
      </c>
      <c r="AS692" s="304">
        <f ca="1">COUNTIF(INDIRECT("H"&amp;(ROW()+12*(($AO692-1)*3+$AP692)-ROW())/12+5):INDIRECT("S"&amp;(ROW()+12*(($AO692-1)*3+$AP692)-ROW())/12+5),AR692)</f>
        <v>0</v>
      </c>
      <c r="AT692" s="306"/>
      <c r="AV692" s="304">
        <f ca="1">IF(AND(AR692&gt;0,AS692&gt;0),COUNTIF(AV$6:AV691,"&gt;0")+1,0)</f>
        <v>0</v>
      </c>
    </row>
    <row r="693" spans="41:48" x14ac:dyDescent="0.15">
      <c r="AO693" s="304">
        <v>20</v>
      </c>
      <c r="AP693" s="304">
        <v>1</v>
      </c>
      <c r="AQ693" s="304">
        <v>4</v>
      </c>
      <c r="AR693" s="306">
        <f ca="1">IF($AQ693=1,IF(INDIRECT(ADDRESS(($AO693-1)*3+$AP693+5,$AQ693+7))="",0,INDIRECT(ADDRESS(($AO693-1)*3+$AP693+5,$AQ693+7))),IF(INDIRECT(ADDRESS(($AO693-1)*3+$AP693+5,$AQ693+7))="",0,IF(COUNTIF(INDIRECT(ADDRESS(($AO693-1)*36+($AP693-1)*12+6,COLUMN())):INDIRECT(ADDRESS(($AO693-1)*36+($AP693-1)*12+$AQ693+4,COLUMN())),INDIRECT(ADDRESS(($AO693-1)*3+$AP693+5,$AQ693+7)))&gt;=1,0,INDIRECT(ADDRESS(($AO693-1)*3+$AP693+5,$AQ693+7)))))</f>
        <v>0</v>
      </c>
      <c r="AS693" s="304">
        <f ca="1">COUNTIF(INDIRECT("H"&amp;(ROW()+12*(($AO693-1)*3+$AP693)-ROW())/12+5):INDIRECT("S"&amp;(ROW()+12*(($AO693-1)*3+$AP693)-ROW())/12+5),AR693)</f>
        <v>0</v>
      </c>
      <c r="AT693" s="306"/>
      <c r="AV693" s="304">
        <f ca="1">IF(AND(AR693&gt;0,AS693&gt;0),COUNTIF(AV$6:AV692,"&gt;0")+1,0)</f>
        <v>0</v>
      </c>
    </row>
    <row r="694" spans="41:48" x14ac:dyDescent="0.15">
      <c r="AO694" s="304">
        <v>20</v>
      </c>
      <c r="AP694" s="304">
        <v>1</v>
      </c>
      <c r="AQ694" s="304">
        <v>5</v>
      </c>
      <c r="AR694" s="306">
        <f ca="1">IF($AQ694=1,IF(INDIRECT(ADDRESS(($AO694-1)*3+$AP694+5,$AQ694+7))="",0,INDIRECT(ADDRESS(($AO694-1)*3+$AP694+5,$AQ694+7))),IF(INDIRECT(ADDRESS(($AO694-1)*3+$AP694+5,$AQ694+7))="",0,IF(COUNTIF(INDIRECT(ADDRESS(($AO694-1)*36+($AP694-1)*12+6,COLUMN())):INDIRECT(ADDRESS(($AO694-1)*36+($AP694-1)*12+$AQ694+4,COLUMN())),INDIRECT(ADDRESS(($AO694-1)*3+$AP694+5,$AQ694+7)))&gt;=1,0,INDIRECT(ADDRESS(($AO694-1)*3+$AP694+5,$AQ694+7)))))</f>
        <v>0</v>
      </c>
      <c r="AS694" s="304">
        <f ca="1">COUNTIF(INDIRECT("H"&amp;(ROW()+12*(($AO694-1)*3+$AP694)-ROW())/12+5):INDIRECT("S"&amp;(ROW()+12*(($AO694-1)*3+$AP694)-ROW())/12+5),AR694)</f>
        <v>0</v>
      </c>
      <c r="AT694" s="306"/>
      <c r="AV694" s="304">
        <f ca="1">IF(AND(AR694&gt;0,AS694&gt;0),COUNTIF(AV$6:AV693,"&gt;0")+1,0)</f>
        <v>0</v>
      </c>
    </row>
    <row r="695" spans="41:48" x14ac:dyDescent="0.15">
      <c r="AO695" s="304">
        <v>20</v>
      </c>
      <c r="AP695" s="304">
        <v>1</v>
      </c>
      <c r="AQ695" s="304">
        <v>6</v>
      </c>
      <c r="AR695" s="306">
        <f ca="1">IF($AQ695=1,IF(INDIRECT(ADDRESS(($AO695-1)*3+$AP695+5,$AQ695+7))="",0,INDIRECT(ADDRESS(($AO695-1)*3+$AP695+5,$AQ695+7))),IF(INDIRECT(ADDRESS(($AO695-1)*3+$AP695+5,$AQ695+7))="",0,IF(COUNTIF(INDIRECT(ADDRESS(($AO695-1)*36+($AP695-1)*12+6,COLUMN())):INDIRECT(ADDRESS(($AO695-1)*36+($AP695-1)*12+$AQ695+4,COLUMN())),INDIRECT(ADDRESS(($AO695-1)*3+$AP695+5,$AQ695+7)))&gt;=1,0,INDIRECT(ADDRESS(($AO695-1)*3+$AP695+5,$AQ695+7)))))</f>
        <v>0</v>
      </c>
      <c r="AS695" s="304">
        <f ca="1">COUNTIF(INDIRECT("H"&amp;(ROW()+12*(($AO695-1)*3+$AP695)-ROW())/12+5):INDIRECT("S"&amp;(ROW()+12*(($AO695-1)*3+$AP695)-ROW())/12+5),AR695)</f>
        <v>0</v>
      </c>
      <c r="AT695" s="306"/>
      <c r="AV695" s="304">
        <f ca="1">IF(AND(AR695&gt;0,AS695&gt;0),COUNTIF(AV$6:AV694,"&gt;0")+1,0)</f>
        <v>0</v>
      </c>
    </row>
    <row r="696" spans="41:48" x14ac:dyDescent="0.15">
      <c r="AO696" s="304">
        <v>20</v>
      </c>
      <c r="AP696" s="304">
        <v>1</v>
      </c>
      <c r="AQ696" s="304">
        <v>7</v>
      </c>
      <c r="AR696" s="306">
        <f ca="1">IF($AQ696=1,IF(INDIRECT(ADDRESS(($AO696-1)*3+$AP696+5,$AQ696+7))="",0,INDIRECT(ADDRESS(($AO696-1)*3+$AP696+5,$AQ696+7))),IF(INDIRECT(ADDRESS(($AO696-1)*3+$AP696+5,$AQ696+7))="",0,IF(COUNTIF(INDIRECT(ADDRESS(($AO696-1)*36+($AP696-1)*12+6,COLUMN())):INDIRECT(ADDRESS(($AO696-1)*36+($AP696-1)*12+$AQ696+4,COLUMN())),INDIRECT(ADDRESS(($AO696-1)*3+$AP696+5,$AQ696+7)))&gt;=1,0,INDIRECT(ADDRESS(($AO696-1)*3+$AP696+5,$AQ696+7)))))</f>
        <v>0</v>
      </c>
      <c r="AS696" s="304">
        <f ca="1">COUNTIF(INDIRECT("H"&amp;(ROW()+12*(($AO696-1)*3+$AP696)-ROW())/12+5):INDIRECT("S"&amp;(ROW()+12*(($AO696-1)*3+$AP696)-ROW())/12+5),AR696)</f>
        <v>0</v>
      </c>
      <c r="AT696" s="306"/>
      <c r="AV696" s="304">
        <f ca="1">IF(AND(AR696&gt;0,AS696&gt;0),COUNTIF(AV$6:AV695,"&gt;0")+1,0)</f>
        <v>0</v>
      </c>
    </row>
    <row r="697" spans="41:48" x14ac:dyDescent="0.15">
      <c r="AO697" s="304">
        <v>20</v>
      </c>
      <c r="AP697" s="304">
        <v>1</v>
      </c>
      <c r="AQ697" s="304">
        <v>8</v>
      </c>
      <c r="AR697" s="306">
        <f ca="1">IF($AQ697=1,IF(INDIRECT(ADDRESS(($AO697-1)*3+$AP697+5,$AQ697+7))="",0,INDIRECT(ADDRESS(($AO697-1)*3+$AP697+5,$AQ697+7))),IF(INDIRECT(ADDRESS(($AO697-1)*3+$AP697+5,$AQ697+7))="",0,IF(COUNTIF(INDIRECT(ADDRESS(($AO697-1)*36+($AP697-1)*12+6,COLUMN())):INDIRECT(ADDRESS(($AO697-1)*36+($AP697-1)*12+$AQ697+4,COLUMN())),INDIRECT(ADDRESS(($AO697-1)*3+$AP697+5,$AQ697+7)))&gt;=1,0,INDIRECT(ADDRESS(($AO697-1)*3+$AP697+5,$AQ697+7)))))</f>
        <v>0</v>
      </c>
      <c r="AS697" s="304">
        <f ca="1">COUNTIF(INDIRECT("H"&amp;(ROW()+12*(($AO697-1)*3+$AP697)-ROW())/12+5):INDIRECT("S"&amp;(ROW()+12*(($AO697-1)*3+$AP697)-ROW())/12+5),AR697)</f>
        <v>0</v>
      </c>
      <c r="AT697" s="306"/>
      <c r="AV697" s="304">
        <f ca="1">IF(AND(AR697&gt;0,AS697&gt;0),COUNTIF(AV$6:AV696,"&gt;0")+1,0)</f>
        <v>0</v>
      </c>
    </row>
    <row r="698" spans="41:48" x14ac:dyDescent="0.15">
      <c r="AO698" s="304">
        <v>20</v>
      </c>
      <c r="AP698" s="304">
        <v>1</v>
      </c>
      <c r="AQ698" s="304">
        <v>9</v>
      </c>
      <c r="AR698" s="306">
        <f ca="1">IF($AQ698=1,IF(INDIRECT(ADDRESS(($AO698-1)*3+$AP698+5,$AQ698+7))="",0,INDIRECT(ADDRESS(($AO698-1)*3+$AP698+5,$AQ698+7))),IF(INDIRECT(ADDRESS(($AO698-1)*3+$AP698+5,$AQ698+7))="",0,IF(COUNTIF(INDIRECT(ADDRESS(($AO698-1)*36+($AP698-1)*12+6,COLUMN())):INDIRECT(ADDRESS(($AO698-1)*36+($AP698-1)*12+$AQ698+4,COLUMN())),INDIRECT(ADDRESS(($AO698-1)*3+$AP698+5,$AQ698+7)))&gt;=1,0,INDIRECT(ADDRESS(($AO698-1)*3+$AP698+5,$AQ698+7)))))</f>
        <v>0</v>
      </c>
      <c r="AS698" s="304">
        <f ca="1">COUNTIF(INDIRECT("H"&amp;(ROW()+12*(($AO698-1)*3+$AP698)-ROW())/12+5):INDIRECT("S"&amp;(ROW()+12*(($AO698-1)*3+$AP698)-ROW())/12+5),AR698)</f>
        <v>0</v>
      </c>
      <c r="AT698" s="306"/>
      <c r="AV698" s="304">
        <f ca="1">IF(AND(AR698&gt;0,AS698&gt;0),COUNTIF(AV$6:AV697,"&gt;0")+1,0)</f>
        <v>0</v>
      </c>
    </row>
    <row r="699" spans="41:48" x14ac:dyDescent="0.15">
      <c r="AO699" s="304">
        <v>20</v>
      </c>
      <c r="AP699" s="304">
        <v>1</v>
      </c>
      <c r="AQ699" s="304">
        <v>10</v>
      </c>
      <c r="AR699" s="306">
        <f ca="1">IF($AQ699=1,IF(INDIRECT(ADDRESS(($AO699-1)*3+$AP699+5,$AQ699+7))="",0,INDIRECT(ADDRESS(($AO699-1)*3+$AP699+5,$AQ699+7))),IF(INDIRECT(ADDRESS(($AO699-1)*3+$AP699+5,$AQ699+7))="",0,IF(COUNTIF(INDIRECT(ADDRESS(($AO699-1)*36+($AP699-1)*12+6,COLUMN())):INDIRECT(ADDRESS(($AO699-1)*36+($AP699-1)*12+$AQ699+4,COLUMN())),INDIRECT(ADDRESS(($AO699-1)*3+$AP699+5,$AQ699+7)))&gt;=1,0,INDIRECT(ADDRESS(($AO699-1)*3+$AP699+5,$AQ699+7)))))</f>
        <v>0</v>
      </c>
      <c r="AS699" s="304">
        <f ca="1">COUNTIF(INDIRECT("H"&amp;(ROW()+12*(($AO699-1)*3+$AP699)-ROW())/12+5):INDIRECT("S"&amp;(ROW()+12*(($AO699-1)*3+$AP699)-ROW())/12+5),AR699)</f>
        <v>0</v>
      </c>
      <c r="AT699" s="306"/>
      <c r="AV699" s="304">
        <f ca="1">IF(AND(AR699&gt;0,AS699&gt;0),COUNTIF(AV$6:AV698,"&gt;0")+1,0)</f>
        <v>0</v>
      </c>
    </row>
    <row r="700" spans="41:48" x14ac:dyDescent="0.15">
      <c r="AO700" s="304">
        <v>20</v>
      </c>
      <c r="AP700" s="304">
        <v>1</v>
      </c>
      <c r="AQ700" s="304">
        <v>11</v>
      </c>
      <c r="AR700" s="306">
        <f ca="1">IF($AQ700=1,IF(INDIRECT(ADDRESS(($AO700-1)*3+$AP700+5,$AQ700+7))="",0,INDIRECT(ADDRESS(($AO700-1)*3+$AP700+5,$AQ700+7))),IF(INDIRECT(ADDRESS(($AO700-1)*3+$AP700+5,$AQ700+7))="",0,IF(COUNTIF(INDIRECT(ADDRESS(($AO700-1)*36+($AP700-1)*12+6,COLUMN())):INDIRECT(ADDRESS(($AO700-1)*36+($AP700-1)*12+$AQ700+4,COLUMN())),INDIRECT(ADDRESS(($AO700-1)*3+$AP700+5,$AQ700+7)))&gt;=1,0,INDIRECT(ADDRESS(($AO700-1)*3+$AP700+5,$AQ700+7)))))</f>
        <v>0</v>
      </c>
      <c r="AS700" s="304">
        <f ca="1">COUNTIF(INDIRECT("H"&amp;(ROW()+12*(($AO700-1)*3+$AP700)-ROW())/12+5):INDIRECT("S"&amp;(ROW()+12*(($AO700-1)*3+$AP700)-ROW())/12+5),AR700)</f>
        <v>0</v>
      </c>
      <c r="AT700" s="306"/>
      <c r="AV700" s="304">
        <f ca="1">IF(AND(AR700&gt;0,AS700&gt;0),COUNTIF(AV$6:AV699,"&gt;0")+1,0)</f>
        <v>0</v>
      </c>
    </row>
    <row r="701" spans="41:48" x14ac:dyDescent="0.15">
      <c r="AO701" s="304">
        <v>20</v>
      </c>
      <c r="AP701" s="304">
        <v>1</v>
      </c>
      <c r="AQ701" s="304">
        <v>12</v>
      </c>
      <c r="AR701" s="306">
        <f ca="1">IF($AQ701=1,IF(INDIRECT(ADDRESS(($AO701-1)*3+$AP701+5,$AQ701+7))="",0,INDIRECT(ADDRESS(($AO701-1)*3+$AP701+5,$AQ701+7))),IF(INDIRECT(ADDRESS(($AO701-1)*3+$AP701+5,$AQ701+7))="",0,IF(COUNTIF(INDIRECT(ADDRESS(($AO701-1)*36+($AP701-1)*12+6,COLUMN())):INDIRECT(ADDRESS(($AO701-1)*36+($AP701-1)*12+$AQ701+4,COLUMN())),INDIRECT(ADDRESS(($AO701-1)*3+$AP701+5,$AQ701+7)))&gt;=1,0,INDIRECT(ADDRESS(($AO701-1)*3+$AP701+5,$AQ701+7)))))</f>
        <v>0</v>
      </c>
      <c r="AS701" s="304">
        <f ca="1">COUNTIF(INDIRECT("H"&amp;(ROW()+12*(($AO701-1)*3+$AP701)-ROW())/12+5):INDIRECT("S"&amp;(ROW()+12*(($AO701-1)*3+$AP701)-ROW())/12+5),AR701)</f>
        <v>0</v>
      </c>
      <c r="AT701" s="306"/>
      <c r="AV701" s="304">
        <f ca="1">IF(AND(AR701&gt;0,AS701&gt;0),COUNTIF(AV$6:AV700,"&gt;0")+1,0)</f>
        <v>0</v>
      </c>
    </row>
    <row r="702" spans="41:48" x14ac:dyDescent="0.15">
      <c r="AO702" s="304">
        <v>20</v>
      </c>
      <c r="AP702" s="304">
        <v>2</v>
      </c>
      <c r="AQ702" s="304">
        <v>1</v>
      </c>
      <c r="AR702" s="306">
        <f ca="1">IF($AQ702=1,IF(INDIRECT(ADDRESS(($AO702-1)*3+$AP702+5,$AQ702+7))="",0,INDIRECT(ADDRESS(($AO702-1)*3+$AP702+5,$AQ702+7))),IF(INDIRECT(ADDRESS(($AO702-1)*3+$AP702+5,$AQ702+7))="",0,IF(COUNTIF(INDIRECT(ADDRESS(($AO702-1)*36+($AP702-1)*12+6,COLUMN())):INDIRECT(ADDRESS(($AO702-1)*36+($AP702-1)*12+$AQ702+4,COLUMN())),INDIRECT(ADDRESS(($AO702-1)*3+$AP702+5,$AQ702+7)))&gt;=1,0,INDIRECT(ADDRESS(($AO702-1)*3+$AP702+5,$AQ702+7)))))</f>
        <v>0</v>
      </c>
      <c r="AS702" s="304">
        <f ca="1">COUNTIF(INDIRECT("H"&amp;(ROW()+12*(($AO702-1)*3+$AP702)-ROW())/12+5):INDIRECT("S"&amp;(ROW()+12*(($AO702-1)*3+$AP702)-ROW())/12+5),AR702)</f>
        <v>0</v>
      </c>
      <c r="AT702" s="306"/>
      <c r="AV702" s="304">
        <f ca="1">IF(AND(AR702&gt;0,AS702&gt;0),COUNTIF(AV$6:AV701,"&gt;0")+1,0)</f>
        <v>0</v>
      </c>
    </row>
    <row r="703" spans="41:48" x14ac:dyDescent="0.15">
      <c r="AO703" s="304">
        <v>20</v>
      </c>
      <c r="AP703" s="304">
        <v>2</v>
      </c>
      <c r="AQ703" s="304">
        <v>2</v>
      </c>
      <c r="AR703" s="306">
        <f ca="1">IF($AQ703=1,IF(INDIRECT(ADDRESS(($AO703-1)*3+$AP703+5,$AQ703+7))="",0,INDIRECT(ADDRESS(($AO703-1)*3+$AP703+5,$AQ703+7))),IF(INDIRECT(ADDRESS(($AO703-1)*3+$AP703+5,$AQ703+7))="",0,IF(COUNTIF(INDIRECT(ADDRESS(($AO703-1)*36+($AP703-1)*12+6,COLUMN())):INDIRECT(ADDRESS(($AO703-1)*36+($AP703-1)*12+$AQ703+4,COLUMN())),INDIRECT(ADDRESS(($AO703-1)*3+$AP703+5,$AQ703+7)))&gt;=1,0,INDIRECT(ADDRESS(($AO703-1)*3+$AP703+5,$AQ703+7)))))</f>
        <v>0</v>
      </c>
      <c r="AS703" s="304">
        <f ca="1">COUNTIF(INDIRECT("H"&amp;(ROW()+12*(($AO703-1)*3+$AP703)-ROW())/12+5):INDIRECT("S"&amp;(ROW()+12*(($AO703-1)*3+$AP703)-ROW())/12+5),AR703)</f>
        <v>0</v>
      </c>
      <c r="AT703" s="306"/>
      <c r="AV703" s="304">
        <f ca="1">IF(AND(AR703&gt;0,AS703&gt;0),COUNTIF(AV$6:AV702,"&gt;0")+1,0)</f>
        <v>0</v>
      </c>
    </row>
    <row r="704" spans="41:48" x14ac:dyDescent="0.15">
      <c r="AO704" s="304">
        <v>20</v>
      </c>
      <c r="AP704" s="304">
        <v>2</v>
      </c>
      <c r="AQ704" s="304">
        <v>3</v>
      </c>
      <c r="AR704" s="306">
        <f ca="1">IF($AQ704=1,IF(INDIRECT(ADDRESS(($AO704-1)*3+$AP704+5,$AQ704+7))="",0,INDIRECT(ADDRESS(($AO704-1)*3+$AP704+5,$AQ704+7))),IF(INDIRECT(ADDRESS(($AO704-1)*3+$AP704+5,$AQ704+7))="",0,IF(COUNTIF(INDIRECT(ADDRESS(($AO704-1)*36+($AP704-1)*12+6,COLUMN())):INDIRECT(ADDRESS(($AO704-1)*36+($AP704-1)*12+$AQ704+4,COLUMN())),INDIRECT(ADDRESS(($AO704-1)*3+$AP704+5,$AQ704+7)))&gt;=1,0,INDIRECT(ADDRESS(($AO704-1)*3+$AP704+5,$AQ704+7)))))</f>
        <v>0</v>
      </c>
      <c r="AS704" s="304">
        <f ca="1">COUNTIF(INDIRECT("H"&amp;(ROW()+12*(($AO704-1)*3+$AP704)-ROW())/12+5):INDIRECT("S"&amp;(ROW()+12*(($AO704-1)*3+$AP704)-ROW())/12+5),AR704)</f>
        <v>0</v>
      </c>
      <c r="AT704" s="306"/>
      <c r="AV704" s="304">
        <f ca="1">IF(AND(AR704&gt;0,AS704&gt;0),COUNTIF(AV$6:AV703,"&gt;0")+1,0)</f>
        <v>0</v>
      </c>
    </row>
    <row r="705" spans="41:48" x14ac:dyDescent="0.15">
      <c r="AO705" s="304">
        <v>20</v>
      </c>
      <c r="AP705" s="304">
        <v>2</v>
      </c>
      <c r="AQ705" s="304">
        <v>4</v>
      </c>
      <c r="AR705" s="306">
        <f ca="1">IF($AQ705=1,IF(INDIRECT(ADDRESS(($AO705-1)*3+$AP705+5,$AQ705+7))="",0,INDIRECT(ADDRESS(($AO705-1)*3+$AP705+5,$AQ705+7))),IF(INDIRECT(ADDRESS(($AO705-1)*3+$AP705+5,$AQ705+7))="",0,IF(COUNTIF(INDIRECT(ADDRESS(($AO705-1)*36+($AP705-1)*12+6,COLUMN())):INDIRECT(ADDRESS(($AO705-1)*36+($AP705-1)*12+$AQ705+4,COLUMN())),INDIRECT(ADDRESS(($AO705-1)*3+$AP705+5,$AQ705+7)))&gt;=1,0,INDIRECT(ADDRESS(($AO705-1)*3+$AP705+5,$AQ705+7)))))</f>
        <v>0</v>
      </c>
      <c r="AS705" s="304">
        <f ca="1">COUNTIF(INDIRECT("H"&amp;(ROW()+12*(($AO705-1)*3+$AP705)-ROW())/12+5):INDIRECT("S"&amp;(ROW()+12*(($AO705-1)*3+$AP705)-ROW())/12+5),AR705)</f>
        <v>0</v>
      </c>
      <c r="AT705" s="306"/>
      <c r="AV705" s="304">
        <f ca="1">IF(AND(AR705&gt;0,AS705&gt;0),COUNTIF(AV$6:AV704,"&gt;0")+1,0)</f>
        <v>0</v>
      </c>
    </row>
    <row r="706" spans="41:48" x14ac:dyDescent="0.15">
      <c r="AO706" s="304">
        <v>20</v>
      </c>
      <c r="AP706" s="304">
        <v>2</v>
      </c>
      <c r="AQ706" s="304">
        <v>5</v>
      </c>
      <c r="AR706" s="306">
        <f ca="1">IF($AQ706=1,IF(INDIRECT(ADDRESS(($AO706-1)*3+$AP706+5,$AQ706+7))="",0,INDIRECT(ADDRESS(($AO706-1)*3+$AP706+5,$AQ706+7))),IF(INDIRECT(ADDRESS(($AO706-1)*3+$AP706+5,$AQ706+7))="",0,IF(COUNTIF(INDIRECT(ADDRESS(($AO706-1)*36+($AP706-1)*12+6,COLUMN())):INDIRECT(ADDRESS(($AO706-1)*36+($AP706-1)*12+$AQ706+4,COLUMN())),INDIRECT(ADDRESS(($AO706-1)*3+$AP706+5,$AQ706+7)))&gt;=1,0,INDIRECT(ADDRESS(($AO706-1)*3+$AP706+5,$AQ706+7)))))</f>
        <v>0</v>
      </c>
      <c r="AS706" s="304">
        <f ca="1">COUNTIF(INDIRECT("H"&amp;(ROW()+12*(($AO706-1)*3+$AP706)-ROW())/12+5):INDIRECT("S"&amp;(ROW()+12*(($AO706-1)*3+$AP706)-ROW())/12+5),AR706)</f>
        <v>0</v>
      </c>
      <c r="AT706" s="306"/>
      <c r="AV706" s="304">
        <f ca="1">IF(AND(AR706&gt;0,AS706&gt;0),COUNTIF(AV$6:AV705,"&gt;0")+1,0)</f>
        <v>0</v>
      </c>
    </row>
    <row r="707" spans="41:48" x14ac:dyDescent="0.15">
      <c r="AO707" s="304">
        <v>20</v>
      </c>
      <c r="AP707" s="304">
        <v>2</v>
      </c>
      <c r="AQ707" s="304">
        <v>6</v>
      </c>
      <c r="AR707" s="306">
        <f ca="1">IF($AQ707=1,IF(INDIRECT(ADDRESS(($AO707-1)*3+$AP707+5,$AQ707+7))="",0,INDIRECT(ADDRESS(($AO707-1)*3+$AP707+5,$AQ707+7))),IF(INDIRECT(ADDRESS(($AO707-1)*3+$AP707+5,$AQ707+7))="",0,IF(COUNTIF(INDIRECT(ADDRESS(($AO707-1)*36+($AP707-1)*12+6,COLUMN())):INDIRECT(ADDRESS(($AO707-1)*36+($AP707-1)*12+$AQ707+4,COLUMN())),INDIRECT(ADDRESS(($AO707-1)*3+$AP707+5,$AQ707+7)))&gt;=1,0,INDIRECT(ADDRESS(($AO707-1)*3+$AP707+5,$AQ707+7)))))</f>
        <v>0</v>
      </c>
      <c r="AS707" s="304">
        <f ca="1">COUNTIF(INDIRECT("H"&amp;(ROW()+12*(($AO707-1)*3+$AP707)-ROW())/12+5):INDIRECT("S"&amp;(ROW()+12*(($AO707-1)*3+$AP707)-ROW())/12+5),AR707)</f>
        <v>0</v>
      </c>
      <c r="AT707" s="306"/>
      <c r="AV707" s="304">
        <f ca="1">IF(AND(AR707&gt;0,AS707&gt;0),COUNTIF(AV$6:AV706,"&gt;0")+1,0)</f>
        <v>0</v>
      </c>
    </row>
    <row r="708" spans="41:48" x14ac:dyDescent="0.15">
      <c r="AO708" s="304">
        <v>20</v>
      </c>
      <c r="AP708" s="304">
        <v>2</v>
      </c>
      <c r="AQ708" s="304">
        <v>7</v>
      </c>
      <c r="AR708" s="306">
        <f ca="1">IF($AQ708=1,IF(INDIRECT(ADDRESS(($AO708-1)*3+$AP708+5,$AQ708+7))="",0,INDIRECT(ADDRESS(($AO708-1)*3+$AP708+5,$AQ708+7))),IF(INDIRECT(ADDRESS(($AO708-1)*3+$AP708+5,$AQ708+7))="",0,IF(COUNTIF(INDIRECT(ADDRESS(($AO708-1)*36+($AP708-1)*12+6,COLUMN())):INDIRECT(ADDRESS(($AO708-1)*36+($AP708-1)*12+$AQ708+4,COLUMN())),INDIRECT(ADDRESS(($AO708-1)*3+$AP708+5,$AQ708+7)))&gt;=1,0,INDIRECT(ADDRESS(($AO708-1)*3+$AP708+5,$AQ708+7)))))</f>
        <v>0</v>
      </c>
      <c r="AS708" s="304">
        <f ca="1">COUNTIF(INDIRECT("H"&amp;(ROW()+12*(($AO708-1)*3+$AP708)-ROW())/12+5):INDIRECT("S"&amp;(ROW()+12*(($AO708-1)*3+$AP708)-ROW())/12+5),AR708)</f>
        <v>0</v>
      </c>
      <c r="AT708" s="306"/>
      <c r="AV708" s="304">
        <f ca="1">IF(AND(AR708&gt;0,AS708&gt;0),COUNTIF(AV$6:AV707,"&gt;0")+1,0)</f>
        <v>0</v>
      </c>
    </row>
    <row r="709" spans="41:48" x14ac:dyDescent="0.15">
      <c r="AO709" s="304">
        <v>20</v>
      </c>
      <c r="AP709" s="304">
        <v>2</v>
      </c>
      <c r="AQ709" s="304">
        <v>8</v>
      </c>
      <c r="AR709" s="306">
        <f ca="1">IF($AQ709=1,IF(INDIRECT(ADDRESS(($AO709-1)*3+$AP709+5,$AQ709+7))="",0,INDIRECT(ADDRESS(($AO709-1)*3+$AP709+5,$AQ709+7))),IF(INDIRECT(ADDRESS(($AO709-1)*3+$AP709+5,$AQ709+7))="",0,IF(COUNTIF(INDIRECT(ADDRESS(($AO709-1)*36+($AP709-1)*12+6,COLUMN())):INDIRECT(ADDRESS(($AO709-1)*36+($AP709-1)*12+$AQ709+4,COLUMN())),INDIRECT(ADDRESS(($AO709-1)*3+$AP709+5,$AQ709+7)))&gt;=1,0,INDIRECT(ADDRESS(($AO709-1)*3+$AP709+5,$AQ709+7)))))</f>
        <v>0</v>
      </c>
      <c r="AS709" s="304">
        <f ca="1">COUNTIF(INDIRECT("H"&amp;(ROW()+12*(($AO709-1)*3+$AP709)-ROW())/12+5):INDIRECT("S"&amp;(ROW()+12*(($AO709-1)*3+$AP709)-ROW())/12+5),AR709)</f>
        <v>0</v>
      </c>
      <c r="AT709" s="306"/>
      <c r="AV709" s="304">
        <f ca="1">IF(AND(AR709&gt;0,AS709&gt;0),COUNTIF(AV$6:AV708,"&gt;0")+1,0)</f>
        <v>0</v>
      </c>
    </row>
    <row r="710" spans="41:48" x14ac:dyDescent="0.15">
      <c r="AO710" s="304">
        <v>20</v>
      </c>
      <c r="AP710" s="304">
        <v>2</v>
      </c>
      <c r="AQ710" s="304">
        <v>9</v>
      </c>
      <c r="AR710" s="306">
        <f ca="1">IF($AQ710=1,IF(INDIRECT(ADDRESS(($AO710-1)*3+$AP710+5,$AQ710+7))="",0,INDIRECT(ADDRESS(($AO710-1)*3+$AP710+5,$AQ710+7))),IF(INDIRECT(ADDRESS(($AO710-1)*3+$AP710+5,$AQ710+7))="",0,IF(COUNTIF(INDIRECT(ADDRESS(($AO710-1)*36+($AP710-1)*12+6,COLUMN())):INDIRECT(ADDRESS(($AO710-1)*36+($AP710-1)*12+$AQ710+4,COLUMN())),INDIRECT(ADDRESS(($AO710-1)*3+$AP710+5,$AQ710+7)))&gt;=1,0,INDIRECT(ADDRESS(($AO710-1)*3+$AP710+5,$AQ710+7)))))</f>
        <v>0</v>
      </c>
      <c r="AS710" s="304">
        <f ca="1">COUNTIF(INDIRECT("H"&amp;(ROW()+12*(($AO710-1)*3+$AP710)-ROW())/12+5):INDIRECT("S"&amp;(ROW()+12*(($AO710-1)*3+$AP710)-ROW())/12+5),AR710)</f>
        <v>0</v>
      </c>
      <c r="AT710" s="306"/>
      <c r="AV710" s="304">
        <f ca="1">IF(AND(AR710&gt;0,AS710&gt;0),COUNTIF(AV$6:AV709,"&gt;0")+1,0)</f>
        <v>0</v>
      </c>
    </row>
    <row r="711" spans="41:48" x14ac:dyDescent="0.15">
      <c r="AO711" s="304">
        <v>20</v>
      </c>
      <c r="AP711" s="304">
        <v>2</v>
      </c>
      <c r="AQ711" s="304">
        <v>10</v>
      </c>
      <c r="AR711" s="306">
        <f ca="1">IF($AQ711=1,IF(INDIRECT(ADDRESS(($AO711-1)*3+$AP711+5,$AQ711+7))="",0,INDIRECT(ADDRESS(($AO711-1)*3+$AP711+5,$AQ711+7))),IF(INDIRECT(ADDRESS(($AO711-1)*3+$AP711+5,$AQ711+7))="",0,IF(COUNTIF(INDIRECT(ADDRESS(($AO711-1)*36+($AP711-1)*12+6,COLUMN())):INDIRECT(ADDRESS(($AO711-1)*36+($AP711-1)*12+$AQ711+4,COLUMN())),INDIRECT(ADDRESS(($AO711-1)*3+$AP711+5,$AQ711+7)))&gt;=1,0,INDIRECT(ADDRESS(($AO711-1)*3+$AP711+5,$AQ711+7)))))</f>
        <v>0</v>
      </c>
      <c r="AS711" s="304">
        <f ca="1">COUNTIF(INDIRECT("H"&amp;(ROW()+12*(($AO711-1)*3+$AP711)-ROW())/12+5):INDIRECT("S"&amp;(ROW()+12*(($AO711-1)*3+$AP711)-ROW())/12+5),AR711)</f>
        <v>0</v>
      </c>
      <c r="AT711" s="306"/>
      <c r="AV711" s="304">
        <f ca="1">IF(AND(AR711&gt;0,AS711&gt;0),COUNTIF(AV$6:AV710,"&gt;0")+1,0)</f>
        <v>0</v>
      </c>
    </row>
    <row r="712" spans="41:48" x14ac:dyDescent="0.15">
      <c r="AO712" s="304">
        <v>20</v>
      </c>
      <c r="AP712" s="304">
        <v>2</v>
      </c>
      <c r="AQ712" s="304">
        <v>11</v>
      </c>
      <c r="AR712" s="306">
        <f ca="1">IF($AQ712=1,IF(INDIRECT(ADDRESS(($AO712-1)*3+$AP712+5,$AQ712+7))="",0,INDIRECT(ADDRESS(($AO712-1)*3+$AP712+5,$AQ712+7))),IF(INDIRECT(ADDRESS(($AO712-1)*3+$AP712+5,$AQ712+7))="",0,IF(COUNTIF(INDIRECT(ADDRESS(($AO712-1)*36+($AP712-1)*12+6,COLUMN())):INDIRECT(ADDRESS(($AO712-1)*36+($AP712-1)*12+$AQ712+4,COLUMN())),INDIRECT(ADDRESS(($AO712-1)*3+$AP712+5,$AQ712+7)))&gt;=1,0,INDIRECT(ADDRESS(($AO712-1)*3+$AP712+5,$AQ712+7)))))</f>
        <v>0</v>
      </c>
      <c r="AS712" s="304">
        <f ca="1">COUNTIF(INDIRECT("H"&amp;(ROW()+12*(($AO712-1)*3+$AP712)-ROW())/12+5):INDIRECT("S"&amp;(ROW()+12*(($AO712-1)*3+$AP712)-ROW())/12+5),AR712)</f>
        <v>0</v>
      </c>
      <c r="AT712" s="306"/>
      <c r="AV712" s="304">
        <f ca="1">IF(AND(AR712&gt;0,AS712&gt;0),COUNTIF(AV$6:AV711,"&gt;0")+1,0)</f>
        <v>0</v>
      </c>
    </row>
    <row r="713" spans="41:48" x14ac:dyDescent="0.15">
      <c r="AO713" s="304">
        <v>20</v>
      </c>
      <c r="AP713" s="304">
        <v>2</v>
      </c>
      <c r="AQ713" s="304">
        <v>12</v>
      </c>
      <c r="AR713" s="306">
        <f ca="1">IF($AQ713=1,IF(INDIRECT(ADDRESS(($AO713-1)*3+$AP713+5,$AQ713+7))="",0,INDIRECT(ADDRESS(($AO713-1)*3+$AP713+5,$AQ713+7))),IF(INDIRECT(ADDRESS(($AO713-1)*3+$AP713+5,$AQ713+7))="",0,IF(COUNTIF(INDIRECT(ADDRESS(($AO713-1)*36+($AP713-1)*12+6,COLUMN())):INDIRECT(ADDRESS(($AO713-1)*36+($AP713-1)*12+$AQ713+4,COLUMN())),INDIRECT(ADDRESS(($AO713-1)*3+$AP713+5,$AQ713+7)))&gt;=1,0,INDIRECT(ADDRESS(($AO713-1)*3+$AP713+5,$AQ713+7)))))</f>
        <v>0</v>
      </c>
      <c r="AS713" s="304">
        <f ca="1">COUNTIF(INDIRECT("H"&amp;(ROW()+12*(($AO713-1)*3+$AP713)-ROW())/12+5):INDIRECT("S"&amp;(ROW()+12*(($AO713-1)*3+$AP713)-ROW())/12+5),AR713)</f>
        <v>0</v>
      </c>
      <c r="AT713" s="306"/>
      <c r="AV713" s="304">
        <f ca="1">IF(AND(AR713&gt;0,AS713&gt;0),COUNTIF(AV$6:AV712,"&gt;0")+1,0)</f>
        <v>0</v>
      </c>
    </row>
    <row r="714" spans="41:48" x14ac:dyDescent="0.15">
      <c r="AO714" s="304">
        <v>20</v>
      </c>
      <c r="AP714" s="304">
        <v>3</v>
      </c>
      <c r="AQ714" s="304">
        <v>1</v>
      </c>
      <c r="AR714" s="306">
        <f ca="1">IF($AQ714=1,IF(INDIRECT(ADDRESS(($AO714-1)*3+$AP714+5,$AQ714+7))="",0,INDIRECT(ADDRESS(($AO714-1)*3+$AP714+5,$AQ714+7))),IF(INDIRECT(ADDRESS(($AO714-1)*3+$AP714+5,$AQ714+7))="",0,IF(COUNTIF(INDIRECT(ADDRESS(($AO714-1)*36+($AP714-1)*12+6,COLUMN())):INDIRECT(ADDRESS(($AO714-1)*36+($AP714-1)*12+$AQ714+4,COLUMN())),INDIRECT(ADDRESS(($AO714-1)*3+$AP714+5,$AQ714+7)))&gt;=1,0,INDIRECT(ADDRESS(($AO714-1)*3+$AP714+5,$AQ714+7)))))</f>
        <v>0</v>
      </c>
      <c r="AS714" s="304">
        <f ca="1">COUNTIF(INDIRECT("H"&amp;(ROW()+12*(($AO714-1)*3+$AP714)-ROW())/12+5):INDIRECT("S"&amp;(ROW()+12*(($AO714-1)*3+$AP714)-ROW())/12+5),AR714)</f>
        <v>0</v>
      </c>
      <c r="AT714" s="306"/>
      <c r="AV714" s="304">
        <f ca="1">IF(AND(AR714&gt;0,AS714&gt;0),COUNTIF(AV$6:AV713,"&gt;0")+1,0)</f>
        <v>0</v>
      </c>
    </row>
    <row r="715" spans="41:48" x14ac:dyDescent="0.15">
      <c r="AO715" s="304">
        <v>20</v>
      </c>
      <c r="AP715" s="304">
        <v>3</v>
      </c>
      <c r="AQ715" s="304">
        <v>2</v>
      </c>
      <c r="AR715" s="306">
        <f ca="1">IF($AQ715=1,IF(INDIRECT(ADDRESS(($AO715-1)*3+$AP715+5,$AQ715+7))="",0,INDIRECT(ADDRESS(($AO715-1)*3+$AP715+5,$AQ715+7))),IF(INDIRECT(ADDRESS(($AO715-1)*3+$AP715+5,$AQ715+7))="",0,IF(COUNTIF(INDIRECT(ADDRESS(($AO715-1)*36+($AP715-1)*12+6,COLUMN())):INDIRECT(ADDRESS(($AO715-1)*36+($AP715-1)*12+$AQ715+4,COLUMN())),INDIRECT(ADDRESS(($AO715-1)*3+$AP715+5,$AQ715+7)))&gt;=1,0,INDIRECT(ADDRESS(($AO715-1)*3+$AP715+5,$AQ715+7)))))</f>
        <v>0</v>
      </c>
      <c r="AS715" s="304">
        <f ca="1">COUNTIF(INDIRECT("H"&amp;(ROW()+12*(($AO715-1)*3+$AP715)-ROW())/12+5):INDIRECT("S"&amp;(ROW()+12*(($AO715-1)*3+$AP715)-ROW())/12+5),AR715)</f>
        <v>0</v>
      </c>
      <c r="AT715" s="306"/>
      <c r="AV715" s="304">
        <f ca="1">IF(AND(AR715&gt;0,AS715&gt;0),COUNTIF(AV$6:AV714,"&gt;0")+1,0)</f>
        <v>0</v>
      </c>
    </row>
    <row r="716" spans="41:48" x14ac:dyDescent="0.15">
      <c r="AO716" s="304">
        <v>20</v>
      </c>
      <c r="AP716" s="304">
        <v>3</v>
      </c>
      <c r="AQ716" s="304">
        <v>3</v>
      </c>
      <c r="AR716" s="306">
        <f ca="1">IF($AQ716=1,IF(INDIRECT(ADDRESS(($AO716-1)*3+$AP716+5,$AQ716+7))="",0,INDIRECT(ADDRESS(($AO716-1)*3+$AP716+5,$AQ716+7))),IF(INDIRECT(ADDRESS(($AO716-1)*3+$AP716+5,$AQ716+7))="",0,IF(COUNTIF(INDIRECT(ADDRESS(($AO716-1)*36+($AP716-1)*12+6,COLUMN())):INDIRECT(ADDRESS(($AO716-1)*36+($AP716-1)*12+$AQ716+4,COLUMN())),INDIRECT(ADDRESS(($AO716-1)*3+$AP716+5,$AQ716+7)))&gt;=1,0,INDIRECT(ADDRESS(($AO716-1)*3+$AP716+5,$AQ716+7)))))</f>
        <v>0</v>
      </c>
      <c r="AS716" s="304">
        <f ca="1">COUNTIF(INDIRECT("H"&amp;(ROW()+12*(($AO716-1)*3+$AP716)-ROW())/12+5):INDIRECT("S"&amp;(ROW()+12*(($AO716-1)*3+$AP716)-ROW())/12+5),AR716)</f>
        <v>0</v>
      </c>
      <c r="AT716" s="306"/>
      <c r="AV716" s="304">
        <f ca="1">IF(AND(AR716&gt;0,AS716&gt;0),COUNTIF(AV$6:AV715,"&gt;0")+1,0)</f>
        <v>0</v>
      </c>
    </row>
    <row r="717" spans="41:48" x14ac:dyDescent="0.15">
      <c r="AO717" s="304">
        <v>20</v>
      </c>
      <c r="AP717" s="304">
        <v>3</v>
      </c>
      <c r="AQ717" s="304">
        <v>4</v>
      </c>
      <c r="AR717" s="306">
        <f ca="1">IF($AQ717=1,IF(INDIRECT(ADDRESS(($AO717-1)*3+$AP717+5,$AQ717+7))="",0,INDIRECT(ADDRESS(($AO717-1)*3+$AP717+5,$AQ717+7))),IF(INDIRECT(ADDRESS(($AO717-1)*3+$AP717+5,$AQ717+7))="",0,IF(COUNTIF(INDIRECT(ADDRESS(($AO717-1)*36+($AP717-1)*12+6,COLUMN())):INDIRECT(ADDRESS(($AO717-1)*36+($AP717-1)*12+$AQ717+4,COLUMN())),INDIRECT(ADDRESS(($AO717-1)*3+$AP717+5,$AQ717+7)))&gt;=1,0,INDIRECT(ADDRESS(($AO717-1)*3+$AP717+5,$AQ717+7)))))</f>
        <v>0</v>
      </c>
      <c r="AS717" s="304">
        <f ca="1">COUNTIF(INDIRECT("H"&amp;(ROW()+12*(($AO717-1)*3+$AP717)-ROW())/12+5):INDIRECT("S"&amp;(ROW()+12*(($AO717-1)*3+$AP717)-ROW())/12+5),AR717)</f>
        <v>0</v>
      </c>
      <c r="AT717" s="306"/>
      <c r="AV717" s="304">
        <f ca="1">IF(AND(AR717&gt;0,AS717&gt;0),COUNTIF(AV$6:AV716,"&gt;0")+1,0)</f>
        <v>0</v>
      </c>
    </row>
    <row r="718" spans="41:48" x14ac:dyDescent="0.15">
      <c r="AO718" s="304">
        <v>20</v>
      </c>
      <c r="AP718" s="304">
        <v>3</v>
      </c>
      <c r="AQ718" s="304">
        <v>5</v>
      </c>
      <c r="AR718" s="306">
        <f ca="1">IF($AQ718=1,IF(INDIRECT(ADDRESS(($AO718-1)*3+$AP718+5,$AQ718+7))="",0,INDIRECT(ADDRESS(($AO718-1)*3+$AP718+5,$AQ718+7))),IF(INDIRECT(ADDRESS(($AO718-1)*3+$AP718+5,$AQ718+7))="",0,IF(COUNTIF(INDIRECT(ADDRESS(($AO718-1)*36+($AP718-1)*12+6,COLUMN())):INDIRECT(ADDRESS(($AO718-1)*36+($AP718-1)*12+$AQ718+4,COLUMN())),INDIRECT(ADDRESS(($AO718-1)*3+$AP718+5,$AQ718+7)))&gt;=1,0,INDIRECT(ADDRESS(($AO718-1)*3+$AP718+5,$AQ718+7)))))</f>
        <v>0</v>
      </c>
      <c r="AS718" s="304">
        <f ca="1">COUNTIF(INDIRECT("H"&amp;(ROW()+12*(($AO718-1)*3+$AP718)-ROW())/12+5):INDIRECT("S"&amp;(ROW()+12*(($AO718-1)*3+$AP718)-ROW())/12+5),AR718)</f>
        <v>0</v>
      </c>
      <c r="AT718" s="306"/>
      <c r="AV718" s="304">
        <f ca="1">IF(AND(AR718&gt;0,AS718&gt;0),COUNTIF(AV$6:AV717,"&gt;0")+1,0)</f>
        <v>0</v>
      </c>
    </row>
    <row r="719" spans="41:48" x14ac:dyDescent="0.15">
      <c r="AO719" s="304">
        <v>20</v>
      </c>
      <c r="AP719" s="304">
        <v>3</v>
      </c>
      <c r="AQ719" s="304">
        <v>6</v>
      </c>
      <c r="AR719" s="306">
        <f ca="1">IF($AQ719=1,IF(INDIRECT(ADDRESS(($AO719-1)*3+$AP719+5,$AQ719+7))="",0,INDIRECT(ADDRESS(($AO719-1)*3+$AP719+5,$AQ719+7))),IF(INDIRECT(ADDRESS(($AO719-1)*3+$AP719+5,$AQ719+7))="",0,IF(COUNTIF(INDIRECT(ADDRESS(($AO719-1)*36+($AP719-1)*12+6,COLUMN())):INDIRECT(ADDRESS(($AO719-1)*36+($AP719-1)*12+$AQ719+4,COLUMN())),INDIRECT(ADDRESS(($AO719-1)*3+$AP719+5,$AQ719+7)))&gt;=1,0,INDIRECT(ADDRESS(($AO719-1)*3+$AP719+5,$AQ719+7)))))</f>
        <v>0</v>
      </c>
      <c r="AS719" s="304">
        <f ca="1">COUNTIF(INDIRECT("H"&amp;(ROW()+12*(($AO719-1)*3+$AP719)-ROW())/12+5):INDIRECT("S"&amp;(ROW()+12*(($AO719-1)*3+$AP719)-ROW())/12+5),AR719)</f>
        <v>0</v>
      </c>
      <c r="AT719" s="306"/>
      <c r="AV719" s="304">
        <f ca="1">IF(AND(AR719&gt;0,AS719&gt;0),COUNTIF(AV$6:AV718,"&gt;0")+1,0)</f>
        <v>0</v>
      </c>
    </row>
    <row r="720" spans="41:48" x14ac:dyDescent="0.15">
      <c r="AO720" s="304">
        <v>20</v>
      </c>
      <c r="AP720" s="304">
        <v>3</v>
      </c>
      <c r="AQ720" s="304">
        <v>7</v>
      </c>
      <c r="AR720" s="306">
        <f ca="1">IF($AQ720=1,IF(INDIRECT(ADDRESS(($AO720-1)*3+$AP720+5,$AQ720+7))="",0,INDIRECT(ADDRESS(($AO720-1)*3+$AP720+5,$AQ720+7))),IF(INDIRECT(ADDRESS(($AO720-1)*3+$AP720+5,$AQ720+7))="",0,IF(COUNTIF(INDIRECT(ADDRESS(($AO720-1)*36+($AP720-1)*12+6,COLUMN())):INDIRECT(ADDRESS(($AO720-1)*36+($AP720-1)*12+$AQ720+4,COLUMN())),INDIRECT(ADDRESS(($AO720-1)*3+$AP720+5,$AQ720+7)))&gt;=1,0,INDIRECT(ADDRESS(($AO720-1)*3+$AP720+5,$AQ720+7)))))</f>
        <v>0</v>
      </c>
      <c r="AS720" s="304">
        <f ca="1">COUNTIF(INDIRECT("H"&amp;(ROW()+12*(($AO720-1)*3+$AP720)-ROW())/12+5):INDIRECT("S"&amp;(ROW()+12*(($AO720-1)*3+$AP720)-ROW())/12+5),AR720)</f>
        <v>0</v>
      </c>
      <c r="AT720" s="306"/>
      <c r="AV720" s="304">
        <f ca="1">IF(AND(AR720&gt;0,AS720&gt;0),COUNTIF(AV$6:AV719,"&gt;0")+1,0)</f>
        <v>0</v>
      </c>
    </row>
    <row r="721" spans="41:48" x14ac:dyDescent="0.15">
      <c r="AO721" s="304">
        <v>20</v>
      </c>
      <c r="AP721" s="304">
        <v>3</v>
      </c>
      <c r="AQ721" s="304">
        <v>8</v>
      </c>
      <c r="AR721" s="306">
        <f ca="1">IF($AQ721=1,IF(INDIRECT(ADDRESS(($AO721-1)*3+$AP721+5,$AQ721+7))="",0,INDIRECT(ADDRESS(($AO721-1)*3+$AP721+5,$AQ721+7))),IF(INDIRECT(ADDRESS(($AO721-1)*3+$AP721+5,$AQ721+7))="",0,IF(COUNTIF(INDIRECT(ADDRESS(($AO721-1)*36+($AP721-1)*12+6,COLUMN())):INDIRECT(ADDRESS(($AO721-1)*36+($AP721-1)*12+$AQ721+4,COLUMN())),INDIRECT(ADDRESS(($AO721-1)*3+$AP721+5,$AQ721+7)))&gt;=1,0,INDIRECT(ADDRESS(($AO721-1)*3+$AP721+5,$AQ721+7)))))</f>
        <v>0</v>
      </c>
      <c r="AS721" s="304">
        <f ca="1">COUNTIF(INDIRECT("H"&amp;(ROW()+12*(($AO721-1)*3+$AP721)-ROW())/12+5):INDIRECT("S"&amp;(ROW()+12*(($AO721-1)*3+$AP721)-ROW())/12+5),AR721)</f>
        <v>0</v>
      </c>
      <c r="AT721" s="306"/>
      <c r="AV721" s="304">
        <f ca="1">IF(AND(AR721&gt;0,AS721&gt;0),COUNTIF(AV$6:AV720,"&gt;0")+1,0)</f>
        <v>0</v>
      </c>
    </row>
    <row r="722" spans="41:48" x14ac:dyDescent="0.15">
      <c r="AO722" s="304">
        <v>20</v>
      </c>
      <c r="AP722" s="304">
        <v>3</v>
      </c>
      <c r="AQ722" s="304">
        <v>9</v>
      </c>
      <c r="AR722" s="306">
        <f ca="1">IF($AQ722=1,IF(INDIRECT(ADDRESS(($AO722-1)*3+$AP722+5,$AQ722+7))="",0,INDIRECT(ADDRESS(($AO722-1)*3+$AP722+5,$AQ722+7))),IF(INDIRECT(ADDRESS(($AO722-1)*3+$AP722+5,$AQ722+7))="",0,IF(COUNTIF(INDIRECT(ADDRESS(($AO722-1)*36+($AP722-1)*12+6,COLUMN())):INDIRECT(ADDRESS(($AO722-1)*36+($AP722-1)*12+$AQ722+4,COLUMN())),INDIRECT(ADDRESS(($AO722-1)*3+$AP722+5,$AQ722+7)))&gt;=1,0,INDIRECT(ADDRESS(($AO722-1)*3+$AP722+5,$AQ722+7)))))</f>
        <v>0</v>
      </c>
      <c r="AS722" s="304">
        <f ca="1">COUNTIF(INDIRECT("H"&amp;(ROW()+12*(($AO722-1)*3+$AP722)-ROW())/12+5):INDIRECT("S"&amp;(ROW()+12*(($AO722-1)*3+$AP722)-ROW())/12+5),AR722)</f>
        <v>0</v>
      </c>
      <c r="AT722" s="306"/>
      <c r="AV722" s="304">
        <f ca="1">IF(AND(AR722&gt;0,AS722&gt;0),COUNTIF(AV$6:AV721,"&gt;0")+1,0)</f>
        <v>0</v>
      </c>
    </row>
    <row r="723" spans="41:48" x14ac:dyDescent="0.15">
      <c r="AO723" s="304">
        <v>20</v>
      </c>
      <c r="AP723" s="304">
        <v>3</v>
      </c>
      <c r="AQ723" s="304">
        <v>10</v>
      </c>
      <c r="AR723" s="306">
        <f ca="1">IF($AQ723=1,IF(INDIRECT(ADDRESS(($AO723-1)*3+$AP723+5,$AQ723+7))="",0,INDIRECT(ADDRESS(($AO723-1)*3+$AP723+5,$AQ723+7))),IF(INDIRECT(ADDRESS(($AO723-1)*3+$AP723+5,$AQ723+7))="",0,IF(COUNTIF(INDIRECT(ADDRESS(($AO723-1)*36+($AP723-1)*12+6,COLUMN())):INDIRECT(ADDRESS(($AO723-1)*36+($AP723-1)*12+$AQ723+4,COLUMN())),INDIRECT(ADDRESS(($AO723-1)*3+$AP723+5,$AQ723+7)))&gt;=1,0,INDIRECT(ADDRESS(($AO723-1)*3+$AP723+5,$AQ723+7)))))</f>
        <v>0</v>
      </c>
      <c r="AS723" s="304">
        <f ca="1">COUNTIF(INDIRECT("H"&amp;(ROW()+12*(($AO723-1)*3+$AP723)-ROW())/12+5):INDIRECT("S"&amp;(ROW()+12*(($AO723-1)*3+$AP723)-ROW())/12+5),AR723)</f>
        <v>0</v>
      </c>
      <c r="AT723" s="306"/>
      <c r="AV723" s="304">
        <f ca="1">IF(AND(AR723&gt;0,AS723&gt;0),COUNTIF(AV$6:AV722,"&gt;0")+1,0)</f>
        <v>0</v>
      </c>
    </row>
    <row r="724" spans="41:48" x14ac:dyDescent="0.15">
      <c r="AO724" s="304">
        <v>20</v>
      </c>
      <c r="AP724" s="304">
        <v>3</v>
      </c>
      <c r="AQ724" s="304">
        <v>11</v>
      </c>
      <c r="AR724" s="306">
        <f ca="1">IF($AQ724=1,IF(INDIRECT(ADDRESS(($AO724-1)*3+$AP724+5,$AQ724+7))="",0,INDIRECT(ADDRESS(($AO724-1)*3+$AP724+5,$AQ724+7))),IF(INDIRECT(ADDRESS(($AO724-1)*3+$AP724+5,$AQ724+7))="",0,IF(COUNTIF(INDIRECT(ADDRESS(($AO724-1)*36+($AP724-1)*12+6,COLUMN())):INDIRECT(ADDRESS(($AO724-1)*36+($AP724-1)*12+$AQ724+4,COLUMN())),INDIRECT(ADDRESS(($AO724-1)*3+$AP724+5,$AQ724+7)))&gt;=1,0,INDIRECT(ADDRESS(($AO724-1)*3+$AP724+5,$AQ724+7)))))</f>
        <v>0</v>
      </c>
      <c r="AS724" s="304">
        <f ca="1">COUNTIF(INDIRECT("H"&amp;(ROW()+12*(($AO724-1)*3+$AP724)-ROW())/12+5):INDIRECT("S"&amp;(ROW()+12*(($AO724-1)*3+$AP724)-ROW())/12+5),AR724)</f>
        <v>0</v>
      </c>
      <c r="AT724" s="306"/>
      <c r="AV724" s="304">
        <f ca="1">IF(AND(AR724&gt;0,AS724&gt;0),COUNTIF(AV$6:AV723,"&gt;0")+1,0)</f>
        <v>0</v>
      </c>
    </row>
    <row r="725" spans="41:48" x14ac:dyDescent="0.15">
      <c r="AO725" s="304">
        <v>20</v>
      </c>
      <c r="AP725" s="304">
        <v>3</v>
      </c>
      <c r="AQ725" s="304">
        <v>12</v>
      </c>
      <c r="AR725" s="306">
        <f ca="1">IF($AQ725=1,IF(INDIRECT(ADDRESS(($AO725-1)*3+$AP725+5,$AQ725+7))="",0,INDIRECT(ADDRESS(($AO725-1)*3+$AP725+5,$AQ725+7))),IF(INDIRECT(ADDRESS(($AO725-1)*3+$AP725+5,$AQ725+7))="",0,IF(COUNTIF(INDIRECT(ADDRESS(($AO725-1)*36+($AP725-1)*12+6,COLUMN())):INDIRECT(ADDRESS(($AO725-1)*36+($AP725-1)*12+$AQ725+4,COLUMN())),INDIRECT(ADDRESS(($AO725-1)*3+$AP725+5,$AQ725+7)))&gt;=1,0,INDIRECT(ADDRESS(($AO725-1)*3+$AP725+5,$AQ725+7)))))</f>
        <v>0</v>
      </c>
      <c r="AS725" s="304">
        <f ca="1">COUNTIF(INDIRECT("H"&amp;(ROW()+12*(($AO725-1)*3+$AP725)-ROW())/12+5):INDIRECT("S"&amp;(ROW()+12*(($AO725-1)*3+$AP725)-ROW())/12+5),AR725)</f>
        <v>0</v>
      </c>
      <c r="AT725" s="306"/>
      <c r="AV725" s="304">
        <f ca="1">IF(AND(AR725&gt;0,AS725&gt;0),COUNTIF(AV$6:AV724,"&gt;0")+1,0)</f>
        <v>0</v>
      </c>
    </row>
    <row r="726" spans="41:48" x14ac:dyDescent="0.15">
      <c r="AO726" s="304">
        <v>21</v>
      </c>
      <c r="AP726" s="304">
        <v>1</v>
      </c>
      <c r="AQ726" s="304">
        <v>1</v>
      </c>
      <c r="AR726" s="304">
        <f ca="1">IF($AQ726=1,IF(INDIRECT(ADDRESS(($AO726-1)*3+$AP726+5,$AQ726+7))="",0,INDIRECT(ADDRESS(($AO726-1)*3+$AP726+5,$AQ726+7))),IF(INDIRECT(ADDRESS(($AO726-1)*3+$AP726+5,$AQ726+7))="",0,IF(COUNTIF(INDIRECT(ADDRESS(($AO726-1)*36+($AP726-1)*12+6,COLUMN())):INDIRECT(ADDRESS(($AO726-1)*36+($AP726-1)*12+$AQ726+4,COLUMN())),INDIRECT(ADDRESS(($AO726-1)*3+$AP726+5,$AQ726+7)))&gt;=1,0,INDIRECT(ADDRESS(($AO726-1)*3+$AP726+5,$AQ726+7)))))</f>
        <v>0</v>
      </c>
      <c r="AS726" s="304">
        <f ca="1">COUNTIF(INDIRECT("H"&amp;(ROW()+12*(($AO726-1)*3+$AP726)-ROW())/12+5):INDIRECT("S"&amp;(ROW()+12*(($AO726-1)*3+$AP726)-ROW())/12+5),AR726)</f>
        <v>0</v>
      </c>
      <c r="AV726" s="304">
        <f ca="1">IF(AND(AR726&gt;0,AS726&gt;0),COUNTIF(AV$6:AV725,"&gt;0")+1,0)</f>
        <v>0</v>
      </c>
    </row>
    <row r="727" spans="41:48" x14ac:dyDescent="0.15">
      <c r="AO727" s="304">
        <v>21</v>
      </c>
      <c r="AP727" s="304">
        <v>1</v>
      </c>
      <c r="AQ727" s="304">
        <v>2</v>
      </c>
      <c r="AR727" s="304">
        <f ca="1">IF($AQ727=1,IF(INDIRECT(ADDRESS(($AO727-1)*3+$AP727+5,$AQ727+7))="",0,INDIRECT(ADDRESS(($AO727-1)*3+$AP727+5,$AQ727+7))),IF(INDIRECT(ADDRESS(($AO727-1)*3+$AP727+5,$AQ727+7))="",0,IF(COUNTIF(INDIRECT(ADDRESS(($AO727-1)*36+($AP727-1)*12+6,COLUMN())):INDIRECT(ADDRESS(($AO727-1)*36+($AP727-1)*12+$AQ727+4,COLUMN())),INDIRECT(ADDRESS(($AO727-1)*3+$AP727+5,$AQ727+7)))&gt;=1,0,INDIRECT(ADDRESS(($AO727-1)*3+$AP727+5,$AQ727+7)))))</f>
        <v>0</v>
      </c>
      <c r="AS727" s="304">
        <f ca="1">COUNTIF(INDIRECT("H"&amp;(ROW()+12*(($AO727-1)*3+$AP727)-ROW())/12+5):INDIRECT("S"&amp;(ROW()+12*(($AO727-1)*3+$AP727)-ROW())/12+5),AR727)</f>
        <v>0</v>
      </c>
      <c r="AV727" s="304">
        <f ca="1">IF(AND(AR727&gt;0,AS727&gt;0),COUNTIF(AV$6:AV726,"&gt;0")+1,0)</f>
        <v>0</v>
      </c>
    </row>
    <row r="728" spans="41:48" x14ac:dyDescent="0.15">
      <c r="AO728" s="304">
        <v>21</v>
      </c>
      <c r="AP728" s="304">
        <v>1</v>
      </c>
      <c r="AQ728" s="304">
        <v>3</v>
      </c>
      <c r="AR728" s="304">
        <f ca="1">IF($AQ728=1,IF(INDIRECT(ADDRESS(($AO728-1)*3+$AP728+5,$AQ728+7))="",0,INDIRECT(ADDRESS(($AO728-1)*3+$AP728+5,$AQ728+7))),IF(INDIRECT(ADDRESS(($AO728-1)*3+$AP728+5,$AQ728+7))="",0,IF(COUNTIF(INDIRECT(ADDRESS(($AO728-1)*36+($AP728-1)*12+6,COLUMN())):INDIRECT(ADDRESS(($AO728-1)*36+($AP728-1)*12+$AQ728+4,COLUMN())),INDIRECT(ADDRESS(($AO728-1)*3+$AP728+5,$AQ728+7)))&gt;=1,0,INDIRECT(ADDRESS(($AO728-1)*3+$AP728+5,$AQ728+7)))))</f>
        <v>0</v>
      </c>
      <c r="AS728" s="304">
        <f ca="1">COUNTIF(INDIRECT("H"&amp;(ROW()+12*(($AO728-1)*3+$AP728)-ROW())/12+5):INDIRECT("S"&amp;(ROW()+12*(($AO728-1)*3+$AP728)-ROW())/12+5),AR728)</f>
        <v>0</v>
      </c>
      <c r="AV728" s="304">
        <f ca="1">IF(AND(AR728&gt;0,AS728&gt;0),COUNTIF(AV$6:AV727,"&gt;0")+1,0)</f>
        <v>0</v>
      </c>
    </row>
    <row r="729" spans="41:48" x14ac:dyDescent="0.15">
      <c r="AO729" s="304">
        <v>21</v>
      </c>
      <c r="AP729" s="304">
        <v>1</v>
      </c>
      <c r="AQ729" s="304">
        <v>4</v>
      </c>
      <c r="AR729" s="304">
        <f ca="1">IF($AQ729=1,IF(INDIRECT(ADDRESS(($AO729-1)*3+$AP729+5,$AQ729+7))="",0,INDIRECT(ADDRESS(($AO729-1)*3+$AP729+5,$AQ729+7))),IF(INDIRECT(ADDRESS(($AO729-1)*3+$AP729+5,$AQ729+7))="",0,IF(COUNTIF(INDIRECT(ADDRESS(($AO729-1)*36+($AP729-1)*12+6,COLUMN())):INDIRECT(ADDRESS(($AO729-1)*36+($AP729-1)*12+$AQ729+4,COLUMN())),INDIRECT(ADDRESS(($AO729-1)*3+$AP729+5,$AQ729+7)))&gt;=1,0,INDIRECT(ADDRESS(($AO729-1)*3+$AP729+5,$AQ729+7)))))</f>
        <v>0</v>
      </c>
      <c r="AS729" s="304">
        <f ca="1">COUNTIF(INDIRECT("H"&amp;(ROW()+12*(($AO729-1)*3+$AP729)-ROW())/12+5):INDIRECT("S"&amp;(ROW()+12*(($AO729-1)*3+$AP729)-ROW())/12+5),AR729)</f>
        <v>0</v>
      </c>
      <c r="AV729" s="304">
        <f ca="1">IF(AND(AR729&gt;0,AS729&gt;0),COUNTIF(AV$6:AV728,"&gt;0")+1,0)</f>
        <v>0</v>
      </c>
    </row>
    <row r="730" spans="41:48" x14ac:dyDescent="0.15">
      <c r="AO730" s="304">
        <v>21</v>
      </c>
      <c r="AP730" s="304">
        <v>1</v>
      </c>
      <c r="AQ730" s="304">
        <v>5</v>
      </c>
      <c r="AR730" s="304">
        <f ca="1">IF($AQ730=1,IF(INDIRECT(ADDRESS(($AO730-1)*3+$AP730+5,$AQ730+7))="",0,INDIRECT(ADDRESS(($AO730-1)*3+$AP730+5,$AQ730+7))),IF(INDIRECT(ADDRESS(($AO730-1)*3+$AP730+5,$AQ730+7))="",0,IF(COUNTIF(INDIRECT(ADDRESS(($AO730-1)*36+($AP730-1)*12+6,COLUMN())):INDIRECT(ADDRESS(($AO730-1)*36+($AP730-1)*12+$AQ730+4,COLUMN())),INDIRECT(ADDRESS(($AO730-1)*3+$AP730+5,$AQ730+7)))&gt;=1,0,INDIRECT(ADDRESS(($AO730-1)*3+$AP730+5,$AQ730+7)))))</f>
        <v>0</v>
      </c>
      <c r="AS730" s="304">
        <f ca="1">COUNTIF(INDIRECT("H"&amp;(ROW()+12*(($AO730-1)*3+$AP730)-ROW())/12+5):INDIRECT("S"&amp;(ROW()+12*(($AO730-1)*3+$AP730)-ROW())/12+5),AR730)</f>
        <v>0</v>
      </c>
      <c r="AV730" s="304">
        <f ca="1">IF(AND(AR730&gt;0,AS730&gt;0),COUNTIF(AV$6:AV729,"&gt;0")+1,0)</f>
        <v>0</v>
      </c>
    </row>
    <row r="731" spans="41:48" x14ac:dyDescent="0.15">
      <c r="AO731" s="304">
        <v>21</v>
      </c>
      <c r="AP731" s="304">
        <v>1</v>
      </c>
      <c r="AQ731" s="304">
        <v>6</v>
      </c>
      <c r="AR731" s="304">
        <f ca="1">IF($AQ731=1,IF(INDIRECT(ADDRESS(($AO731-1)*3+$AP731+5,$AQ731+7))="",0,INDIRECT(ADDRESS(($AO731-1)*3+$AP731+5,$AQ731+7))),IF(INDIRECT(ADDRESS(($AO731-1)*3+$AP731+5,$AQ731+7))="",0,IF(COUNTIF(INDIRECT(ADDRESS(($AO731-1)*36+($AP731-1)*12+6,COLUMN())):INDIRECT(ADDRESS(($AO731-1)*36+($AP731-1)*12+$AQ731+4,COLUMN())),INDIRECT(ADDRESS(($AO731-1)*3+$AP731+5,$AQ731+7)))&gt;=1,0,INDIRECT(ADDRESS(($AO731-1)*3+$AP731+5,$AQ731+7)))))</f>
        <v>0</v>
      </c>
      <c r="AS731" s="304">
        <f ca="1">COUNTIF(INDIRECT("H"&amp;(ROW()+12*(($AO731-1)*3+$AP731)-ROW())/12+5):INDIRECT("S"&amp;(ROW()+12*(($AO731-1)*3+$AP731)-ROW())/12+5),AR731)</f>
        <v>0</v>
      </c>
      <c r="AV731" s="304">
        <f ca="1">IF(AND(AR731&gt;0,AS731&gt;0),COUNTIF(AV$6:AV730,"&gt;0")+1,0)</f>
        <v>0</v>
      </c>
    </row>
    <row r="732" spans="41:48" x14ac:dyDescent="0.15">
      <c r="AO732" s="304">
        <v>21</v>
      </c>
      <c r="AP732" s="304">
        <v>1</v>
      </c>
      <c r="AQ732" s="304">
        <v>7</v>
      </c>
      <c r="AR732" s="304">
        <f ca="1">IF($AQ732=1,IF(INDIRECT(ADDRESS(($AO732-1)*3+$AP732+5,$AQ732+7))="",0,INDIRECT(ADDRESS(($AO732-1)*3+$AP732+5,$AQ732+7))),IF(INDIRECT(ADDRESS(($AO732-1)*3+$AP732+5,$AQ732+7))="",0,IF(COUNTIF(INDIRECT(ADDRESS(($AO732-1)*36+($AP732-1)*12+6,COLUMN())):INDIRECT(ADDRESS(($AO732-1)*36+($AP732-1)*12+$AQ732+4,COLUMN())),INDIRECT(ADDRESS(($AO732-1)*3+$AP732+5,$AQ732+7)))&gt;=1,0,INDIRECT(ADDRESS(($AO732-1)*3+$AP732+5,$AQ732+7)))))</f>
        <v>0</v>
      </c>
      <c r="AS732" s="304">
        <f ca="1">COUNTIF(INDIRECT("H"&amp;(ROW()+12*(($AO732-1)*3+$AP732)-ROW())/12+5):INDIRECT("S"&amp;(ROW()+12*(($AO732-1)*3+$AP732)-ROW())/12+5),AR732)</f>
        <v>0</v>
      </c>
      <c r="AV732" s="304">
        <f ca="1">IF(AND(AR732&gt;0,AS732&gt;0),COUNTIF(AV$6:AV731,"&gt;0")+1,0)</f>
        <v>0</v>
      </c>
    </row>
    <row r="733" spans="41:48" x14ac:dyDescent="0.15">
      <c r="AO733" s="304">
        <v>21</v>
      </c>
      <c r="AP733" s="304">
        <v>1</v>
      </c>
      <c r="AQ733" s="304">
        <v>8</v>
      </c>
      <c r="AR733" s="304">
        <f ca="1">IF($AQ733=1,IF(INDIRECT(ADDRESS(($AO733-1)*3+$AP733+5,$AQ733+7))="",0,INDIRECT(ADDRESS(($AO733-1)*3+$AP733+5,$AQ733+7))),IF(INDIRECT(ADDRESS(($AO733-1)*3+$AP733+5,$AQ733+7))="",0,IF(COUNTIF(INDIRECT(ADDRESS(($AO733-1)*36+($AP733-1)*12+6,COLUMN())):INDIRECT(ADDRESS(($AO733-1)*36+($AP733-1)*12+$AQ733+4,COLUMN())),INDIRECT(ADDRESS(($AO733-1)*3+$AP733+5,$AQ733+7)))&gt;=1,0,INDIRECT(ADDRESS(($AO733-1)*3+$AP733+5,$AQ733+7)))))</f>
        <v>0</v>
      </c>
      <c r="AS733" s="304">
        <f ca="1">COUNTIF(INDIRECT("H"&amp;(ROW()+12*(($AO733-1)*3+$AP733)-ROW())/12+5):INDIRECT("S"&amp;(ROW()+12*(($AO733-1)*3+$AP733)-ROW())/12+5),AR733)</f>
        <v>0</v>
      </c>
      <c r="AV733" s="304">
        <f ca="1">IF(AND(AR733&gt;0,AS733&gt;0),COUNTIF(AV$6:AV732,"&gt;0")+1,0)</f>
        <v>0</v>
      </c>
    </row>
    <row r="734" spans="41:48" x14ac:dyDescent="0.15">
      <c r="AO734" s="304">
        <v>21</v>
      </c>
      <c r="AP734" s="304">
        <v>1</v>
      </c>
      <c r="AQ734" s="304">
        <v>9</v>
      </c>
      <c r="AR734" s="304">
        <f ca="1">IF($AQ734=1,IF(INDIRECT(ADDRESS(($AO734-1)*3+$AP734+5,$AQ734+7))="",0,INDIRECT(ADDRESS(($AO734-1)*3+$AP734+5,$AQ734+7))),IF(INDIRECT(ADDRESS(($AO734-1)*3+$AP734+5,$AQ734+7))="",0,IF(COUNTIF(INDIRECT(ADDRESS(($AO734-1)*36+($AP734-1)*12+6,COLUMN())):INDIRECT(ADDRESS(($AO734-1)*36+($AP734-1)*12+$AQ734+4,COLUMN())),INDIRECT(ADDRESS(($AO734-1)*3+$AP734+5,$AQ734+7)))&gt;=1,0,INDIRECT(ADDRESS(($AO734-1)*3+$AP734+5,$AQ734+7)))))</f>
        <v>0</v>
      </c>
      <c r="AS734" s="304">
        <f ca="1">COUNTIF(INDIRECT("H"&amp;(ROW()+12*(($AO734-1)*3+$AP734)-ROW())/12+5):INDIRECT("S"&amp;(ROW()+12*(($AO734-1)*3+$AP734)-ROW())/12+5),AR734)</f>
        <v>0</v>
      </c>
      <c r="AV734" s="304">
        <f ca="1">IF(AND(AR734&gt;0,AS734&gt;0),COUNTIF(AV$6:AV733,"&gt;0")+1,0)</f>
        <v>0</v>
      </c>
    </row>
    <row r="735" spans="41:48" x14ac:dyDescent="0.15">
      <c r="AO735" s="304">
        <v>21</v>
      </c>
      <c r="AP735" s="304">
        <v>1</v>
      </c>
      <c r="AQ735" s="304">
        <v>10</v>
      </c>
      <c r="AR735" s="304">
        <f ca="1">IF($AQ735=1,IF(INDIRECT(ADDRESS(($AO735-1)*3+$AP735+5,$AQ735+7))="",0,INDIRECT(ADDRESS(($AO735-1)*3+$AP735+5,$AQ735+7))),IF(INDIRECT(ADDRESS(($AO735-1)*3+$AP735+5,$AQ735+7))="",0,IF(COUNTIF(INDIRECT(ADDRESS(($AO735-1)*36+($AP735-1)*12+6,COLUMN())):INDIRECT(ADDRESS(($AO735-1)*36+($AP735-1)*12+$AQ735+4,COLUMN())),INDIRECT(ADDRESS(($AO735-1)*3+$AP735+5,$AQ735+7)))&gt;=1,0,INDIRECT(ADDRESS(($AO735-1)*3+$AP735+5,$AQ735+7)))))</f>
        <v>0</v>
      </c>
      <c r="AS735" s="304">
        <f ca="1">COUNTIF(INDIRECT("H"&amp;(ROW()+12*(($AO735-1)*3+$AP735)-ROW())/12+5):INDIRECT("S"&amp;(ROW()+12*(($AO735-1)*3+$AP735)-ROW())/12+5),AR735)</f>
        <v>0</v>
      </c>
      <c r="AV735" s="304">
        <f ca="1">IF(AND(AR735&gt;0,AS735&gt;0),COUNTIF(AV$6:AV734,"&gt;0")+1,0)</f>
        <v>0</v>
      </c>
    </row>
    <row r="736" spans="41:48" x14ac:dyDescent="0.15">
      <c r="AO736" s="304">
        <v>21</v>
      </c>
      <c r="AP736" s="304">
        <v>1</v>
      </c>
      <c r="AQ736" s="304">
        <v>11</v>
      </c>
      <c r="AR736" s="304">
        <f ca="1">IF($AQ736=1,IF(INDIRECT(ADDRESS(($AO736-1)*3+$AP736+5,$AQ736+7))="",0,INDIRECT(ADDRESS(($AO736-1)*3+$AP736+5,$AQ736+7))),IF(INDIRECT(ADDRESS(($AO736-1)*3+$AP736+5,$AQ736+7))="",0,IF(COUNTIF(INDIRECT(ADDRESS(($AO736-1)*36+($AP736-1)*12+6,COLUMN())):INDIRECT(ADDRESS(($AO736-1)*36+($AP736-1)*12+$AQ736+4,COLUMN())),INDIRECT(ADDRESS(($AO736-1)*3+$AP736+5,$AQ736+7)))&gt;=1,0,INDIRECT(ADDRESS(($AO736-1)*3+$AP736+5,$AQ736+7)))))</f>
        <v>0</v>
      </c>
      <c r="AS736" s="304">
        <f ca="1">COUNTIF(INDIRECT("H"&amp;(ROW()+12*(($AO736-1)*3+$AP736)-ROW())/12+5):INDIRECT("S"&amp;(ROW()+12*(($AO736-1)*3+$AP736)-ROW())/12+5),AR736)</f>
        <v>0</v>
      </c>
      <c r="AV736" s="304">
        <f ca="1">IF(AND(AR736&gt;0,AS736&gt;0),COUNTIF(AV$6:AV735,"&gt;0")+1,0)</f>
        <v>0</v>
      </c>
    </row>
    <row r="737" spans="41:48" x14ac:dyDescent="0.15">
      <c r="AO737" s="304">
        <v>21</v>
      </c>
      <c r="AP737" s="304">
        <v>1</v>
      </c>
      <c r="AQ737" s="304">
        <v>12</v>
      </c>
      <c r="AR737" s="304">
        <f ca="1">IF($AQ737=1,IF(INDIRECT(ADDRESS(($AO737-1)*3+$AP737+5,$AQ737+7))="",0,INDIRECT(ADDRESS(($AO737-1)*3+$AP737+5,$AQ737+7))),IF(INDIRECT(ADDRESS(($AO737-1)*3+$AP737+5,$AQ737+7))="",0,IF(COUNTIF(INDIRECT(ADDRESS(($AO737-1)*36+($AP737-1)*12+6,COLUMN())):INDIRECT(ADDRESS(($AO737-1)*36+($AP737-1)*12+$AQ737+4,COLUMN())),INDIRECT(ADDRESS(($AO737-1)*3+$AP737+5,$AQ737+7)))&gt;=1,0,INDIRECT(ADDRESS(($AO737-1)*3+$AP737+5,$AQ737+7)))))</f>
        <v>0</v>
      </c>
      <c r="AS737" s="304">
        <f ca="1">COUNTIF(INDIRECT("H"&amp;(ROW()+12*(($AO737-1)*3+$AP737)-ROW())/12+5):INDIRECT("S"&amp;(ROW()+12*(($AO737-1)*3+$AP737)-ROW())/12+5),AR737)</f>
        <v>0</v>
      </c>
      <c r="AV737" s="304">
        <f ca="1">IF(AND(AR737&gt;0,AS737&gt;0),COUNTIF(AV$6:AV736,"&gt;0")+1,0)</f>
        <v>0</v>
      </c>
    </row>
    <row r="738" spans="41:48" x14ac:dyDescent="0.15">
      <c r="AO738" s="304">
        <v>21</v>
      </c>
      <c r="AP738" s="304">
        <v>2</v>
      </c>
      <c r="AQ738" s="304">
        <v>1</v>
      </c>
      <c r="AR738" s="304">
        <f ca="1">IF($AQ738=1,IF(INDIRECT(ADDRESS(($AO738-1)*3+$AP738+5,$AQ738+7))="",0,INDIRECT(ADDRESS(($AO738-1)*3+$AP738+5,$AQ738+7))),IF(INDIRECT(ADDRESS(($AO738-1)*3+$AP738+5,$AQ738+7))="",0,IF(COUNTIF(INDIRECT(ADDRESS(($AO738-1)*36+($AP738-1)*12+6,COLUMN())):INDIRECT(ADDRESS(($AO738-1)*36+($AP738-1)*12+$AQ738+4,COLUMN())),INDIRECT(ADDRESS(($AO738-1)*3+$AP738+5,$AQ738+7)))&gt;=1,0,INDIRECT(ADDRESS(($AO738-1)*3+$AP738+5,$AQ738+7)))))</f>
        <v>0</v>
      </c>
      <c r="AS738" s="304">
        <f ca="1">COUNTIF(INDIRECT("H"&amp;(ROW()+12*(($AO738-1)*3+$AP738)-ROW())/12+5):INDIRECT("S"&amp;(ROW()+12*(($AO738-1)*3+$AP738)-ROW())/12+5),AR738)</f>
        <v>0</v>
      </c>
      <c r="AV738" s="304">
        <f ca="1">IF(AND(AR738&gt;0,AS738&gt;0),COUNTIF(AV$6:AV737,"&gt;0")+1,0)</f>
        <v>0</v>
      </c>
    </row>
    <row r="739" spans="41:48" x14ac:dyDescent="0.15">
      <c r="AO739" s="304">
        <v>21</v>
      </c>
      <c r="AP739" s="304">
        <v>2</v>
      </c>
      <c r="AQ739" s="304">
        <v>2</v>
      </c>
      <c r="AR739" s="304">
        <f ca="1">IF($AQ739=1,IF(INDIRECT(ADDRESS(($AO739-1)*3+$AP739+5,$AQ739+7))="",0,INDIRECT(ADDRESS(($AO739-1)*3+$AP739+5,$AQ739+7))),IF(INDIRECT(ADDRESS(($AO739-1)*3+$AP739+5,$AQ739+7))="",0,IF(COUNTIF(INDIRECT(ADDRESS(($AO739-1)*36+($AP739-1)*12+6,COLUMN())):INDIRECT(ADDRESS(($AO739-1)*36+($AP739-1)*12+$AQ739+4,COLUMN())),INDIRECT(ADDRESS(($AO739-1)*3+$AP739+5,$AQ739+7)))&gt;=1,0,INDIRECT(ADDRESS(($AO739-1)*3+$AP739+5,$AQ739+7)))))</f>
        <v>0</v>
      </c>
      <c r="AS739" s="304">
        <f ca="1">COUNTIF(INDIRECT("H"&amp;(ROW()+12*(($AO739-1)*3+$AP739)-ROW())/12+5):INDIRECT("S"&amp;(ROW()+12*(($AO739-1)*3+$AP739)-ROW())/12+5),AR739)</f>
        <v>0</v>
      </c>
      <c r="AV739" s="304">
        <f ca="1">IF(AND(AR739&gt;0,AS739&gt;0),COUNTIF(AV$6:AV738,"&gt;0")+1,0)</f>
        <v>0</v>
      </c>
    </row>
    <row r="740" spans="41:48" x14ac:dyDescent="0.15">
      <c r="AO740" s="304">
        <v>21</v>
      </c>
      <c r="AP740" s="304">
        <v>2</v>
      </c>
      <c r="AQ740" s="304">
        <v>3</v>
      </c>
      <c r="AR740" s="304">
        <f ca="1">IF($AQ740=1,IF(INDIRECT(ADDRESS(($AO740-1)*3+$AP740+5,$AQ740+7))="",0,INDIRECT(ADDRESS(($AO740-1)*3+$AP740+5,$AQ740+7))),IF(INDIRECT(ADDRESS(($AO740-1)*3+$AP740+5,$AQ740+7))="",0,IF(COUNTIF(INDIRECT(ADDRESS(($AO740-1)*36+($AP740-1)*12+6,COLUMN())):INDIRECT(ADDRESS(($AO740-1)*36+($AP740-1)*12+$AQ740+4,COLUMN())),INDIRECT(ADDRESS(($AO740-1)*3+$AP740+5,$AQ740+7)))&gt;=1,0,INDIRECT(ADDRESS(($AO740-1)*3+$AP740+5,$AQ740+7)))))</f>
        <v>0</v>
      </c>
      <c r="AS740" s="304">
        <f ca="1">COUNTIF(INDIRECT("H"&amp;(ROW()+12*(($AO740-1)*3+$AP740)-ROW())/12+5):INDIRECT("S"&amp;(ROW()+12*(($AO740-1)*3+$AP740)-ROW())/12+5),AR740)</f>
        <v>0</v>
      </c>
      <c r="AV740" s="304">
        <f ca="1">IF(AND(AR740&gt;0,AS740&gt;0),COUNTIF(AV$6:AV739,"&gt;0")+1,0)</f>
        <v>0</v>
      </c>
    </row>
    <row r="741" spans="41:48" x14ac:dyDescent="0.15">
      <c r="AO741" s="304">
        <v>21</v>
      </c>
      <c r="AP741" s="304">
        <v>2</v>
      </c>
      <c r="AQ741" s="304">
        <v>4</v>
      </c>
      <c r="AR741" s="304">
        <f ca="1">IF($AQ741=1,IF(INDIRECT(ADDRESS(($AO741-1)*3+$AP741+5,$AQ741+7))="",0,INDIRECT(ADDRESS(($AO741-1)*3+$AP741+5,$AQ741+7))),IF(INDIRECT(ADDRESS(($AO741-1)*3+$AP741+5,$AQ741+7))="",0,IF(COUNTIF(INDIRECT(ADDRESS(($AO741-1)*36+($AP741-1)*12+6,COLUMN())):INDIRECT(ADDRESS(($AO741-1)*36+($AP741-1)*12+$AQ741+4,COLUMN())),INDIRECT(ADDRESS(($AO741-1)*3+$AP741+5,$AQ741+7)))&gt;=1,0,INDIRECT(ADDRESS(($AO741-1)*3+$AP741+5,$AQ741+7)))))</f>
        <v>0</v>
      </c>
      <c r="AS741" s="304">
        <f ca="1">COUNTIF(INDIRECT("H"&amp;(ROW()+12*(($AO741-1)*3+$AP741)-ROW())/12+5):INDIRECT("S"&amp;(ROW()+12*(($AO741-1)*3+$AP741)-ROW())/12+5),AR741)</f>
        <v>0</v>
      </c>
      <c r="AV741" s="304">
        <f ca="1">IF(AND(AR741&gt;0,AS741&gt;0),COUNTIF(AV$6:AV740,"&gt;0")+1,0)</f>
        <v>0</v>
      </c>
    </row>
    <row r="742" spans="41:48" x14ac:dyDescent="0.15">
      <c r="AO742" s="304">
        <v>21</v>
      </c>
      <c r="AP742" s="304">
        <v>2</v>
      </c>
      <c r="AQ742" s="304">
        <v>5</v>
      </c>
      <c r="AR742" s="304">
        <f ca="1">IF($AQ742=1,IF(INDIRECT(ADDRESS(($AO742-1)*3+$AP742+5,$AQ742+7))="",0,INDIRECT(ADDRESS(($AO742-1)*3+$AP742+5,$AQ742+7))),IF(INDIRECT(ADDRESS(($AO742-1)*3+$AP742+5,$AQ742+7))="",0,IF(COUNTIF(INDIRECT(ADDRESS(($AO742-1)*36+($AP742-1)*12+6,COLUMN())):INDIRECT(ADDRESS(($AO742-1)*36+($AP742-1)*12+$AQ742+4,COLUMN())),INDIRECT(ADDRESS(($AO742-1)*3+$AP742+5,$AQ742+7)))&gt;=1,0,INDIRECT(ADDRESS(($AO742-1)*3+$AP742+5,$AQ742+7)))))</f>
        <v>0</v>
      </c>
      <c r="AS742" s="304">
        <f ca="1">COUNTIF(INDIRECT("H"&amp;(ROW()+12*(($AO742-1)*3+$AP742)-ROW())/12+5):INDIRECT("S"&amp;(ROW()+12*(($AO742-1)*3+$AP742)-ROW())/12+5),AR742)</f>
        <v>0</v>
      </c>
      <c r="AV742" s="304">
        <f ca="1">IF(AND(AR742&gt;0,AS742&gt;0),COUNTIF(AV$6:AV741,"&gt;0")+1,0)</f>
        <v>0</v>
      </c>
    </row>
    <row r="743" spans="41:48" x14ac:dyDescent="0.15">
      <c r="AO743" s="304">
        <v>21</v>
      </c>
      <c r="AP743" s="304">
        <v>2</v>
      </c>
      <c r="AQ743" s="304">
        <v>6</v>
      </c>
      <c r="AR743" s="304">
        <f ca="1">IF($AQ743=1,IF(INDIRECT(ADDRESS(($AO743-1)*3+$AP743+5,$AQ743+7))="",0,INDIRECT(ADDRESS(($AO743-1)*3+$AP743+5,$AQ743+7))),IF(INDIRECT(ADDRESS(($AO743-1)*3+$AP743+5,$AQ743+7))="",0,IF(COUNTIF(INDIRECT(ADDRESS(($AO743-1)*36+($AP743-1)*12+6,COLUMN())):INDIRECT(ADDRESS(($AO743-1)*36+($AP743-1)*12+$AQ743+4,COLUMN())),INDIRECT(ADDRESS(($AO743-1)*3+$AP743+5,$AQ743+7)))&gt;=1,0,INDIRECT(ADDRESS(($AO743-1)*3+$AP743+5,$AQ743+7)))))</f>
        <v>0</v>
      </c>
      <c r="AS743" s="304">
        <f ca="1">COUNTIF(INDIRECT("H"&amp;(ROW()+12*(($AO743-1)*3+$AP743)-ROW())/12+5):INDIRECT("S"&amp;(ROW()+12*(($AO743-1)*3+$AP743)-ROW())/12+5),AR743)</f>
        <v>0</v>
      </c>
      <c r="AV743" s="304">
        <f ca="1">IF(AND(AR743&gt;0,AS743&gt;0),COUNTIF(AV$6:AV742,"&gt;0")+1,0)</f>
        <v>0</v>
      </c>
    </row>
    <row r="744" spans="41:48" x14ac:dyDescent="0.15">
      <c r="AO744" s="304">
        <v>21</v>
      </c>
      <c r="AP744" s="304">
        <v>2</v>
      </c>
      <c r="AQ744" s="304">
        <v>7</v>
      </c>
      <c r="AR744" s="304">
        <f ca="1">IF($AQ744=1,IF(INDIRECT(ADDRESS(($AO744-1)*3+$AP744+5,$AQ744+7))="",0,INDIRECT(ADDRESS(($AO744-1)*3+$AP744+5,$AQ744+7))),IF(INDIRECT(ADDRESS(($AO744-1)*3+$AP744+5,$AQ744+7))="",0,IF(COUNTIF(INDIRECT(ADDRESS(($AO744-1)*36+($AP744-1)*12+6,COLUMN())):INDIRECT(ADDRESS(($AO744-1)*36+($AP744-1)*12+$AQ744+4,COLUMN())),INDIRECT(ADDRESS(($AO744-1)*3+$AP744+5,$AQ744+7)))&gt;=1,0,INDIRECT(ADDRESS(($AO744-1)*3+$AP744+5,$AQ744+7)))))</f>
        <v>0</v>
      </c>
      <c r="AS744" s="304">
        <f ca="1">COUNTIF(INDIRECT("H"&amp;(ROW()+12*(($AO744-1)*3+$AP744)-ROW())/12+5):INDIRECT("S"&amp;(ROW()+12*(($AO744-1)*3+$AP744)-ROW())/12+5),AR744)</f>
        <v>0</v>
      </c>
      <c r="AV744" s="304">
        <f ca="1">IF(AND(AR744&gt;0,AS744&gt;0),COUNTIF(AV$6:AV743,"&gt;0")+1,0)</f>
        <v>0</v>
      </c>
    </row>
    <row r="745" spans="41:48" x14ac:dyDescent="0.15">
      <c r="AO745" s="304">
        <v>21</v>
      </c>
      <c r="AP745" s="304">
        <v>2</v>
      </c>
      <c r="AQ745" s="304">
        <v>8</v>
      </c>
      <c r="AR745" s="304">
        <f ca="1">IF($AQ745=1,IF(INDIRECT(ADDRESS(($AO745-1)*3+$AP745+5,$AQ745+7))="",0,INDIRECT(ADDRESS(($AO745-1)*3+$AP745+5,$AQ745+7))),IF(INDIRECT(ADDRESS(($AO745-1)*3+$AP745+5,$AQ745+7))="",0,IF(COUNTIF(INDIRECT(ADDRESS(($AO745-1)*36+($AP745-1)*12+6,COLUMN())):INDIRECT(ADDRESS(($AO745-1)*36+($AP745-1)*12+$AQ745+4,COLUMN())),INDIRECT(ADDRESS(($AO745-1)*3+$AP745+5,$AQ745+7)))&gt;=1,0,INDIRECT(ADDRESS(($AO745-1)*3+$AP745+5,$AQ745+7)))))</f>
        <v>0</v>
      </c>
      <c r="AS745" s="304">
        <f ca="1">COUNTIF(INDIRECT("H"&amp;(ROW()+12*(($AO745-1)*3+$AP745)-ROW())/12+5):INDIRECT("S"&amp;(ROW()+12*(($AO745-1)*3+$AP745)-ROW())/12+5),AR745)</f>
        <v>0</v>
      </c>
      <c r="AV745" s="304">
        <f ca="1">IF(AND(AR745&gt;0,AS745&gt;0),COUNTIF(AV$6:AV744,"&gt;0")+1,0)</f>
        <v>0</v>
      </c>
    </row>
    <row r="746" spans="41:48" x14ac:dyDescent="0.15">
      <c r="AO746" s="304">
        <v>21</v>
      </c>
      <c r="AP746" s="304">
        <v>2</v>
      </c>
      <c r="AQ746" s="304">
        <v>9</v>
      </c>
      <c r="AR746" s="304">
        <f ca="1">IF($AQ746=1,IF(INDIRECT(ADDRESS(($AO746-1)*3+$AP746+5,$AQ746+7))="",0,INDIRECT(ADDRESS(($AO746-1)*3+$AP746+5,$AQ746+7))),IF(INDIRECT(ADDRESS(($AO746-1)*3+$AP746+5,$AQ746+7))="",0,IF(COUNTIF(INDIRECT(ADDRESS(($AO746-1)*36+($AP746-1)*12+6,COLUMN())):INDIRECT(ADDRESS(($AO746-1)*36+($AP746-1)*12+$AQ746+4,COLUMN())),INDIRECT(ADDRESS(($AO746-1)*3+$AP746+5,$AQ746+7)))&gt;=1,0,INDIRECT(ADDRESS(($AO746-1)*3+$AP746+5,$AQ746+7)))))</f>
        <v>0</v>
      </c>
      <c r="AS746" s="304">
        <f ca="1">COUNTIF(INDIRECT("H"&amp;(ROW()+12*(($AO746-1)*3+$AP746)-ROW())/12+5):INDIRECT("S"&amp;(ROW()+12*(($AO746-1)*3+$AP746)-ROW())/12+5),AR746)</f>
        <v>0</v>
      </c>
      <c r="AV746" s="304">
        <f ca="1">IF(AND(AR746&gt;0,AS746&gt;0),COUNTIF(AV$6:AV745,"&gt;0")+1,0)</f>
        <v>0</v>
      </c>
    </row>
    <row r="747" spans="41:48" x14ac:dyDescent="0.15">
      <c r="AO747" s="304">
        <v>21</v>
      </c>
      <c r="AP747" s="304">
        <v>2</v>
      </c>
      <c r="AQ747" s="304">
        <v>10</v>
      </c>
      <c r="AR747" s="304">
        <f ca="1">IF($AQ747=1,IF(INDIRECT(ADDRESS(($AO747-1)*3+$AP747+5,$AQ747+7))="",0,INDIRECT(ADDRESS(($AO747-1)*3+$AP747+5,$AQ747+7))),IF(INDIRECT(ADDRESS(($AO747-1)*3+$AP747+5,$AQ747+7))="",0,IF(COUNTIF(INDIRECT(ADDRESS(($AO747-1)*36+($AP747-1)*12+6,COLUMN())):INDIRECT(ADDRESS(($AO747-1)*36+($AP747-1)*12+$AQ747+4,COLUMN())),INDIRECT(ADDRESS(($AO747-1)*3+$AP747+5,$AQ747+7)))&gt;=1,0,INDIRECT(ADDRESS(($AO747-1)*3+$AP747+5,$AQ747+7)))))</f>
        <v>0</v>
      </c>
      <c r="AS747" s="304">
        <f ca="1">COUNTIF(INDIRECT("H"&amp;(ROW()+12*(($AO747-1)*3+$AP747)-ROW())/12+5):INDIRECT("S"&amp;(ROW()+12*(($AO747-1)*3+$AP747)-ROW())/12+5),AR747)</f>
        <v>0</v>
      </c>
      <c r="AV747" s="304">
        <f ca="1">IF(AND(AR747&gt;0,AS747&gt;0),COUNTIF(AV$6:AV746,"&gt;0")+1,0)</f>
        <v>0</v>
      </c>
    </row>
    <row r="748" spans="41:48" x14ac:dyDescent="0.15">
      <c r="AO748" s="304">
        <v>21</v>
      </c>
      <c r="AP748" s="304">
        <v>2</v>
      </c>
      <c r="AQ748" s="304">
        <v>11</v>
      </c>
      <c r="AR748" s="304">
        <f ca="1">IF($AQ748=1,IF(INDIRECT(ADDRESS(($AO748-1)*3+$AP748+5,$AQ748+7))="",0,INDIRECT(ADDRESS(($AO748-1)*3+$AP748+5,$AQ748+7))),IF(INDIRECT(ADDRESS(($AO748-1)*3+$AP748+5,$AQ748+7))="",0,IF(COUNTIF(INDIRECT(ADDRESS(($AO748-1)*36+($AP748-1)*12+6,COLUMN())):INDIRECT(ADDRESS(($AO748-1)*36+($AP748-1)*12+$AQ748+4,COLUMN())),INDIRECT(ADDRESS(($AO748-1)*3+$AP748+5,$AQ748+7)))&gt;=1,0,INDIRECT(ADDRESS(($AO748-1)*3+$AP748+5,$AQ748+7)))))</f>
        <v>0</v>
      </c>
      <c r="AS748" s="304">
        <f ca="1">COUNTIF(INDIRECT("H"&amp;(ROW()+12*(($AO748-1)*3+$AP748)-ROW())/12+5):INDIRECT("S"&amp;(ROW()+12*(($AO748-1)*3+$AP748)-ROW())/12+5),AR748)</f>
        <v>0</v>
      </c>
      <c r="AV748" s="304">
        <f ca="1">IF(AND(AR748&gt;0,AS748&gt;0),COUNTIF(AV$6:AV747,"&gt;0")+1,0)</f>
        <v>0</v>
      </c>
    </row>
    <row r="749" spans="41:48" x14ac:dyDescent="0.15">
      <c r="AO749" s="304">
        <v>21</v>
      </c>
      <c r="AP749" s="304">
        <v>2</v>
      </c>
      <c r="AQ749" s="304">
        <v>12</v>
      </c>
      <c r="AR749" s="304">
        <f ca="1">IF($AQ749=1,IF(INDIRECT(ADDRESS(($AO749-1)*3+$AP749+5,$AQ749+7))="",0,INDIRECT(ADDRESS(($AO749-1)*3+$AP749+5,$AQ749+7))),IF(INDIRECT(ADDRESS(($AO749-1)*3+$AP749+5,$AQ749+7))="",0,IF(COUNTIF(INDIRECT(ADDRESS(($AO749-1)*36+($AP749-1)*12+6,COLUMN())):INDIRECT(ADDRESS(($AO749-1)*36+($AP749-1)*12+$AQ749+4,COLUMN())),INDIRECT(ADDRESS(($AO749-1)*3+$AP749+5,$AQ749+7)))&gt;=1,0,INDIRECT(ADDRESS(($AO749-1)*3+$AP749+5,$AQ749+7)))))</f>
        <v>0</v>
      </c>
      <c r="AS749" s="304">
        <f ca="1">COUNTIF(INDIRECT("H"&amp;(ROW()+12*(($AO749-1)*3+$AP749)-ROW())/12+5):INDIRECT("S"&amp;(ROW()+12*(($AO749-1)*3+$AP749)-ROW())/12+5),AR749)</f>
        <v>0</v>
      </c>
      <c r="AV749" s="304">
        <f ca="1">IF(AND(AR749&gt;0,AS749&gt;0),COUNTIF(AV$6:AV748,"&gt;0")+1,0)</f>
        <v>0</v>
      </c>
    </row>
    <row r="750" spans="41:48" x14ac:dyDescent="0.15">
      <c r="AO750" s="304">
        <v>21</v>
      </c>
      <c r="AP750" s="304">
        <v>3</v>
      </c>
      <c r="AQ750" s="304">
        <v>1</v>
      </c>
      <c r="AR750" s="304">
        <f ca="1">IF($AQ750=1,IF(INDIRECT(ADDRESS(($AO750-1)*3+$AP750+5,$AQ750+7))="",0,INDIRECT(ADDRESS(($AO750-1)*3+$AP750+5,$AQ750+7))),IF(INDIRECT(ADDRESS(($AO750-1)*3+$AP750+5,$AQ750+7))="",0,IF(COUNTIF(INDIRECT(ADDRESS(($AO750-1)*36+($AP750-1)*12+6,COLUMN())):INDIRECT(ADDRESS(($AO750-1)*36+($AP750-1)*12+$AQ750+4,COLUMN())),INDIRECT(ADDRESS(($AO750-1)*3+$AP750+5,$AQ750+7)))&gt;=1,0,INDIRECT(ADDRESS(($AO750-1)*3+$AP750+5,$AQ750+7)))))</f>
        <v>0</v>
      </c>
      <c r="AS750" s="304">
        <f ca="1">COUNTIF(INDIRECT("H"&amp;(ROW()+12*(($AO750-1)*3+$AP750)-ROW())/12+5):INDIRECT("S"&amp;(ROW()+12*(($AO750-1)*3+$AP750)-ROW())/12+5),AR750)</f>
        <v>0</v>
      </c>
      <c r="AV750" s="304">
        <f ca="1">IF(AND(AR750&gt;0,AS750&gt;0),COUNTIF(AV$6:AV749,"&gt;0")+1,0)</f>
        <v>0</v>
      </c>
    </row>
    <row r="751" spans="41:48" x14ac:dyDescent="0.15">
      <c r="AO751" s="304">
        <v>21</v>
      </c>
      <c r="AP751" s="304">
        <v>3</v>
      </c>
      <c r="AQ751" s="304">
        <v>2</v>
      </c>
      <c r="AR751" s="304">
        <f ca="1">IF($AQ751=1,IF(INDIRECT(ADDRESS(($AO751-1)*3+$AP751+5,$AQ751+7))="",0,INDIRECT(ADDRESS(($AO751-1)*3+$AP751+5,$AQ751+7))),IF(INDIRECT(ADDRESS(($AO751-1)*3+$AP751+5,$AQ751+7))="",0,IF(COUNTIF(INDIRECT(ADDRESS(($AO751-1)*36+($AP751-1)*12+6,COLUMN())):INDIRECT(ADDRESS(($AO751-1)*36+($AP751-1)*12+$AQ751+4,COLUMN())),INDIRECT(ADDRESS(($AO751-1)*3+$AP751+5,$AQ751+7)))&gt;=1,0,INDIRECT(ADDRESS(($AO751-1)*3+$AP751+5,$AQ751+7)))))</f>
        <v>0</v>
      </c>
      <c r="AS751" s="304">
        <f ca="1">COUNTIF(INDIRECT("H"&amp;(ROW()+12*(($AO751-1)*3+$AP751)-ROW())/12+5):INDIRECT("S"&amp;(ROW()+12*(($AO751-1)*3+$AP751)-ROW())/12+5),AR751)</f>
        <v>0</v>
      </c>
      <c r="AV751" s="304">
        <f ca="1">IF(AND(AR751&gt;0,AS751&gt;0),COUNTIF(AV$6:AV750,"&gt;0")+1,0)</f>
        <v>0</v>
      </c>
    </row>
    <row r="752" spans="41:48" x14ac:dyDescent="0.15">
      <c r="AO752" s="304">
        <v>21</v>
      </c>
      <c r="AP752" s="304">
        <v>3</v>
      </c>
      <c r="AQ752" s="304">
        <v>3</v>
      </c>
      <c r="AR752" s="304">
        <f ca="1">IF($AQ752=1,IF(INDIRECT(ADDRESS(($AO752-1)*3+$AP752+5,$AQ752+7))="",0,INDIRECT(ADDRESS(($AO752-1)*3+$AP752+5,$AQ752+7))),IF(INDIRECT(ADDRESS(($AO752-1)*3+$AP752+5,$AQ752+7))="",0,IF(COUNTIF(INDIRECT(ADDRESS(($AO752-1)*36+($AP752-1)*12+6,COLUMN())):INDIRECT(ADDRESS(($AO752-1)*36+($AP752-1)*12+$AQ752+4,COLUMN())),INDIRECT(ADDRESS(($AO752-1)*3+$AP752+5,$AQ752+7)))&gt;=1,0,INDIRECT(ADDRESS(($AO752-1)*3+$AP752+5,$AQ752+7)))))</f>
        <v>0</v>
      </c>
      <c r="AS752" s="304">
        <f ca="1">COUNTIF(INDIRECT("H"&amp;(ROW()+12*(($AO752-1)*3+$AP752)-ROW())/12+5):INDIRECT("S"&amp;(ROW()+12*(($AO752-1)*3+$AP752)-ROW())/12+5),AR752)</f>
        <v>0</v>
      </c>
      <c r="AV752" s="304">
        <f ca="1">IF(AND(AR752&gt;0,AS752&gt;0),COUNTIF(AV$6:AV751,"&gt;0")+1,0)</f>
        <v>0</v>
      </c>
    </row>
    <row r="753" spans="41:48" x14ac:dyDescent="0.15">
      <c r="AO753" s="304">
        <v>21</v>
      </c>
      <c r="AP753" s="304">
        <v>3</v>
      </c>
      <c r="AQ753" s="304">
        <v>4</v>
      </c>
      <c r="AR753" s="304">
        <f ca="1">IF($AQ753=1,IF(INDIRECT(ADDRESS(($AO753-1)*3+$AP753+5,$AQ753+7))="",0,INDIRECT(ADDRESS(($AO753-1)*3+$AP753+5,$AQ753+7))),IF(INDIRECT(ADDRESS(($AO753-1)*3+$AP753+5,$AQ753+7))="",0,IF(COUNTIF(INDIRECT(ADDRESS(($AO753-1)*36+($AP753-1)*12+6,COLUMN())):INDIRECT(ADDRESS(($AO753-1)*36+($AP753-1)*12+$AQ753+4,COLUMN())),INDIRECT(ADDRESS(($AO753-1)*3+$AP753+5,$AQ753+7)))&gt;=1,0,INDIRECT(ADDRESS(($AO753-1)*3+$AP753+5,$AQ753+7)))))</f>
        <v>0</v>
      </c>
      <c r="AS753" s="304">
        <f ca="1">COUNTIF(INDIRECT("H"&amp;(ROW()+12*(($AO753-1)*3+$AP753)-ROW())/12+5):INDIRECT("S"&amp;(ROW()+12*(($AO753-1)*3+$AP753)-ROW())/12+5),AR753)</f>
        <v>0</v>
      </c>
      <c r="AV753" s="304">
        <f ca="1">IF(AND(AR753&gt;0,AS753&gt;0),COUNTIF(AV$6:AV752,"&gt;0")+1,0)</f>
        <v>0</v>
      </c>
    </row>
    <row r="754" spans="41:48" x14ac:dyDescent="0.15">
      <c r="AO754" s="304">
        <v>21</v>
      </c>
      <c r="AP754" s="304">
        <v>3</v>
      </c>
      <c r="AQ754" s="304">
        <v>5</v>
      </c>
      <c r="AR754" s="304">
        <f ca="1">IF($AQ754=1,IF(INDIRECT(ADDRESS(($AO754-1)*3+$AP754+5,$AQ754+7))="",0,INDIRECT(ADDRESS(($AO754-1)*3+$AP754+5,$AQ754+7))),IF(INDIRECT(ADDRESS(($AO754-1)*3+$AP754+5,$AQ754+7))="",0,IF(COUNTIF(INDIRECT(ADDRESS(($AO754-1)*36+($AP754-1)*12+6,COLUMN())):INDIRECT(ADDRESS(($AO754-1)*36+($AP754-1)*12+$AQ754+4,COLUMN())),INDIRECT(ADDRESS(($AO754-1)*3+$AP754+5,$AQ754+7)))&gt;=1,0,INDIRECT(ADDRESS(($AO754-1)*3+$AP754+5,$AQ754+7)))))</f>
        <v>0</v>
      </c>
      <c r="AS754" s="304">
        <f ca="1">COUNTIF(INDIRECT("H"&amp;(ROW()+12*(($AO754-1)*3+$AP754)-ROW())/12+5):INDIRECT("S"&amp;(ROW()+12*(($AO754-1)*3+$AP754)-ROW())/12+5),AR754)</f>
        <v>0</v>
      </c>
      <c r="AV754" s="304">
        <f ca="1">IF(AND(AR754&gt;0,AS754&gt;0),COUNTIF(AV$6:AV753,"&gt;0")+1,0)</f>
        <v>0</v>
      </c>
    </row>
    <row r="755" spans="41:48" x14ac:dyDescent="0.15">
      <c r="AO755" s="304">
        <v>21</v>
      </c>
      <c r="AP755" s="304">
        <v>3</v>
      </c>
      <c r="AQ755" s="304">
        <v>6</v>
      </c>
      <c r="AR755" s="304">
        <f ca="1">IF($AQ755=1,IF(INDIRECT(ADDRESS(($AO755-1)*3+$AP755+5,$AQ755+7))="",0,INDIRECT(ADDRESS(($AO755-1)*3+$AP755+5,$AQ755+7))),IF(INDIRECT(ADDRESS(($AO755-1)*3+$AP755+5,$AQ755+7))="",0,IF(COUNTIF(INDIRECT(ADDRESS(($AO755-1)*36+($AP755-1)*12+6,COLUMN())):INDIRECT(ADDRESS(($AO755-1)*36+($AP755-1)*12+$AQ755+4,COLUMN())),INDIRECT(ADDRESS(($AO755-1)*3+$AP755+5,$AQ755+7)))&gt;=1,0,INDIRECT(ADDRESS(($AO755-1)*3+$AP755+5,$AQ755+7)))))</f>
        <v>0</v>
      </c>
      <c r="AS755" s="304">
        <f ca="1">COUNTIF(INDIRECT("H"&amp;(ROW()+12*(($AO755-1)*3+$AP755)-ROW())/12+5):INDIRECT("S"&amp;(ROW()+12*(($AO755-1)*3+$AP755)-ROW())/12+5),AR755)</f>
        <v>0</v>
      </c>
      <c r="AV755" s="304">
        <f ca="1">IF(AND(AR755&gt;0,AS755&gt;0),COUNTIF(AV$6:AV754,"&gt;0")+1,0)</f>
        <v>0</v>
      </c>
    </row>
    <row r="756" spans="41:48" x14ac:dyDescent="0.15">
      <c r="AO756" s="304">
        <v>21</v>
      </c>
      <c r="AP756" s="304">
        <v>3</v>
      </c>
      <c r="AQ756" s="304">
        <v>7</v>
      </c>
      <c r="AR756" s="304">
        <f ca="1">IF($AQ756=1,IF(INDIRECT(ADDRESS(($AO756-1)*3+$AP756+5,$AQ756+7))="",0,INDIRECT(ADDRESS(($AO756-1)*3+$AP756+5,$AQ756+7))),IF(INDIRECT(ADDRESS(($AO756-1)*3+$AP756+5,$AQ756+7))="",0,IF(COUNTIF(INDIRECT(ADDRESS(($AO756-1)*36+($AP756-1)*12+6,COLUMN())):INDIRECT(ADDRESS(($AO756-1)*36+($AP756-1)*12+$AQ756+4,COLUMN())),INDIRECT(ADDRESS(($AO756-1)*3+$AP756+5,$AQ756+7)))&gt;=1,0,INDIRECT(ADDRESS(($AO756-1)*3+$AP756+5,$AQ756+7)))))</f>
        <v>0</v>
      </c>
      <c r="AS756" s="304">
        <f ca="1">COUNTIF(INDIRECT("H"&amp;(ROW()+12*(($AO756-1)*3+$AP756)-ROW())/12+5):INDIRECT("S"&amp;(ROW()+12*(($AO756-1)*3+$AP756)-ROW())/12+5),AR756)</f>
        <v>0</v>
      </c>
      <c r="AV756" s="304">
        <f ca="1">IF(AND(AR756&gt;0,AS756&gt;0),COUNTIF(AV$6:AV755,"&gt;0")+1,0)</f>
        <v>0</v>
      </c>
    </row>
    <row r="757" spans="41:48" x14ac:dyDescent="0.15">
      <c r="AO757" s="304">
        <v>21</v>
      </c>
      <c r="AP757" s="304">
        <v>3</v>
      </c>
      <c r="AQ757" s="304">
        <v>8</v>
      </c>
      <c r="AR757" s="304">
        <f ca="1">IF($AQ757=1,IF(INDIRECT(ADDRESS(($AO757-1)*3+$AP757+5,$AQ757+7))="",0,INDIRECT(ADDRESS(($AO757-1)*3+$AP757+5,$AQ757+7))),IF(INDIRECT(ADDRESS(($AO757-1)*3+$AP757+5,$AQ757+7))="",0,IF(COUNTIF(INDIRECT(ADDRESS(($AO757-1)*36+($AP757-1)*12+6,COLUMN())):INDIRECT(ADDRESS(($AO757-1)*36+($AP757-1)*12+$AQ757+4,COLUMN())),INDIRECT(ADDRESS(($AO757-1)*3+$AP757+5,$AQ757+7)))&gt;=1,0,INDIRECT(ADDRESS(($AO757-1)*3+$AP757+5,$AQ757+7)))))</f>
        <v>0</v>
      </c>
      <c r="AS757" s="304">
        <f ca="1">COUNTIF(INDIRECT("H"&amp;(ROW()+12*(($AO757-1)*3+$AP757)-ROW())/12+5):INDIRECT("S"&amp;(ROW()+12*(($AO757-1)*3+$AP757)-ROW())/12+5),AR757)</f>
        <v>0</v>
      </c>
      <c r="AV757" s="304">
        <f ca="1">IF(AND(AR757&gt;0,AS757&gt;0),COUNTIF(AV$6:AV756,"&gt;0")+1,0)</f>
        <v>0</v>
      </c>
    </row>
    <row r="758" spans="41:48" x14ac:dyDescent="0.15">
      <c r="AO758" s="304">
        <v>21</v>
      </c>
      <c r="AP758" s="304">
        <v>3</v>
      </c>
      <c r="AQ758" s="304">
        <v>9</v>
      </c>
      <c r="AR758" s="304">
        <f ca="1">IF($AQ758=1,IF(INDIRECT(ADDRESS(($AO758-1)*3+$AP758+5,$AQ758+7))="",0,INDIRECT(ADDRESS(($AO758-1)*3+$AP758+5,$AQ758+7))),IF(INDIRECT(ADDRESS(($AO758-1)*3+$AP758+5,$AQ758+7))="",0,IF(COUNTIF(INDIRECT(ADDRESS(($AO758-1)*36+($AP758-1)*12+6,COLUMN())):INDIRECT(ADDRESS(($AO758-1)*36+($AP758-1)*12+$AQ758+4,COLUMN())),INDIRECT(ADDRESS(($AO758-1)*3+$AP758+5,$AQ758+7)))&gt;=1,0,INDIRECT(ADDRESS(($AO758-1)*3+$AP758+5,$AQ758+7)))))</f>
        <v>0</v>
      </c>
      <c r="AS758" s="304">
        <f ca="1">COUNTIF(INDIRECT("H"&amp;(ROW()+12*(($AO758-1)*3+$AP758)-ROW())/12+5):INDIRECT("S"&amp;(ROW()+12*(($AO758-1)*3+$AP758)-ROW())/12+5),AR758)</f>
        <v>0</v>
      </c>
      <c r="AV758" s="304">
        <f ca="1">IF(AND(AR758&gt;0,AS758&gt;0),COUNTIF(AV$6:AV757,"&gt;0")+1,0)</f>
        <v>0</v>
      </c>
    </row>
    <row r="759" spans="41:48" x14ac:dyDescent="0.15">
      <c r="AO759" s="304">
        <v>21</v>
      </c>
      <c r="AP759" s="304">
        <v>3</v>
      </c>
      <c r="AQ759" s="304">
        <v>10</v>
      </c>
      <c r="AR759" s="304">
        <f ca="1">IF($AQ759=1,IF(INDIRECT(ADDRESS(($AO759-1)*3+$AP759+5,$AQ759+7))="",0,INDIRECT(ADDRESS(($AO759-1)*3+$AP759+5,$AQ759+7))),IF(INDIRECT(ADDRESS(($AO759-1)*3+$AP759+5,$AQ759+7))="",0,IF(COUNTIF(INDIRECT(ADDRESS(($AO759-1)*36+($AP759-1)*12+6,COLUMN())):INDIRECT(ADDRESS(($AO759-1)*36+($AP759-1)*12+$AQ759+4,COLUMN())),INDIRECT(ADDRESS(($AO759-1)*3+$AP759+5,$AQ759+7)))&gt;=1,0,INDIRECT(ADDRESS(($AO759-1)*3+$AP759+5,$AQ759+7)))))</f>
        <v>0</v>
      </c>
      <c r="AS759" s="304">
        <f ca="1">COUNTIF(INDIRECT("H"&amp;(ROW()+12*(($AO759-1)*3+$AP759)-ROW())/12+5):INDIRECT("S"&amp;(ROW()+12*(($AO759-1)*3+$AP759)-ROW())/12+5),AR759)</f>
        <v>0</v>
      </c>
      <c r="AV759" s="304">
        <f ca="1">IF(AND(AR759&gt;0,AS759&gt;0),COUNTIF(AV$6:AV758,"&gt;0")+1,0)</f>
        <v>0</v>
      </c>
    </row>
    <row r="760" spans="41:48" x14ac:dyDescent="0.15">
      <c r="AO760" s="304">
        <v>21</v>
      </c>
      <c r="AP760" s="304">
        <v>3</v>
      </c>
      <c r="AQ760" s="304">
        <v>11</v>
      </c>
      <c r="AR760" s="304">
        <f ca="1">IF($AQ760=1,IF(INDIRECT(ADDRESS(($AO760-1)*3+$AP760+5,$AQ760+7))="",0,INDIRECT(ADDRESS(($AO760-1)*3+$AP760+5,$AQ760+7))),IF(INDIRECT(ADDRESS(($AO760-1)*3+$AP760+5,$AQ760+7))="",0,IF(COUNTIF(INDIRECT(ADDRESS(($AO760-1)*36+($AP760-1)*12+6,COLUMN())):INDIRECT(ADDRESS(($AO760-1)*36+($AP760-1)*12+$AQ760+4,COLUMN())),INDIRECT(ADDRESS(($AO760-1)*3+$AP760+5,$AQ760+7)))&gt;=1,0,INDIRECT(ADDRESS(($AO760-1)*3+$AP760+5,$AQ760+7)))))</f>
        <v>0</v>
      </c>
      <c r="AS760" s="304">
        <f ca="1">COUNTIF(INDIRECT("H"&amp;(ROW()+12*(($AO760-1)*3+$AP760)-ROW())/12+5):INDIRECT("S"&amp;(ROW()+12*(($AO760-1)*3+$AP760)-ROW())/12+5),AR760)</f>
        <v>0</v>
      </c>
      <c r="AV760" s="304">
        <f ca="1">IF(AND(AR760&gt;0,AS760&gt;0),COUNTIF(AV$6:AV759,"&gt;0")+1,0)</f>
        <v>0</v>
      </c>
    </row>
    <row r="761" spans="41:48" x14ac:dyDescent="0.15">
      <c r="AO761" s="304">
        <v>21</v>
      </c>
      <c r="AP761" s="304">
        <v>3</v>
      </c>
      <c r="AQ761" s="304">
        <v>12</v>
      </c>
      <c r="AR761" s="304">
        <f ca="1">IF($AQ761=1,IF(INDIRECT(ADDRESS(($AO761-1)*3+$AP761+5,$AQ761+7))="",0,INDIRECT(ADDRESS(($AO761-1)*3+$AP761+5,$AQ761+7))),IF(INDIRECT(ADDRESS(($AO761-1)*3+$AP761+5,$AQ761+7))="",0,IF(COUNTIF(INDIRECT(ADDRESS(($AO761-1)*36+($AP761-1)*12+6,COLUMN())):INDIRECT(ADDRESS(($AO761-1)*36+($AP761-1)*12+$AQ761+4,COLUMN())),INDIRECT(ADDRESS(($AO761-1)*3+$AP761+5,$AQ761+7)))&gt;=1,0,INDIRECT(ADDRESS(($AO761-1)*3+$AP761+5,$AQ761+7)))))</f>
        <v>0</v>
      </c>
      <c r="AS761" s="304">
        <f ca="1">COUNTIF(INDIRECT("H"&amp;(ROW()+12*(($AO761-1)*3+$AP761)-ROW())/12+5):INDIRECT("S"&amp;(ROW()+12*(($AO761-1)*3+$AP761)-ROW())/12+5),AR761)</f>
        <v>0</v>
      </c>
      <c r="AV761" s="304">
        <f ca="1">IF(AND(AR761&gt;0,AS761&gt;0),COUNTIF(AV$6:AV760,"&gt;0")+1,0)</f>
        <v>0</v>
      </c>
    </row>
    <row r="762" spans="41:48" x14ac:dyDescent="0.15">
      <c r="AO762" s="304">
        <v>22</v>
      </c>
      <c r="AP762" s="304">
        <v>1</v>
      </c>
      <c r="AQ762" s="304">
        <v>1</v>
      </c>
      <c r="AR762" s="304">
        <f ca="1">IF($AQ762=1,IF(INDIRECT(ADDRESS(($AO762-1)*3+$AP762+5,$AQ762+7))="",0,INDIRECT(ADDRESS(($AO762-1)*3+$AP762+5,$AQ762+7))),IF(INDIRECT(ADDRESS(($AO762-1)*3+$AP762+5,$AQ762+7))="",0,IF(COUNTIF(INDIRECT(ADDRESS(($AO762-1)*36+($AP762-1)*12+6,COLUMN())):INDIRECT(ADDRESS(($AO762-1)*36+($AP762-1)*12+$AQ762+4,COLUMN())),INDIRECT(ADDRESS(($AO762-1)*3+$AP762+5,$AQ762+7)))&gt;=1,0,INDIRECT(ADDRESS(($AO762-1)*3+$AP762+5,$AQ762+7)))))</f>
        <v>0</v>
      </c>
      <c r="AS762" s="304">
        <f ca="1">COUNTIF(INDIRECT("H"&amp;(ROW()+12*(($AO762-1)*3+$AP762)-ROW())/12+5):INDIRECT("S"&amp;(ROW()+12*(($AO762-1)*3+$AP762)-ROW())/12+5),AR762)</f>
        <v>0</v>
      </c>
      <c r="AV762" s="304">
        <f ca="1">IF(AND(AR762&gt;0,AS762&gt;0),COUNTIF(AV$6:AV761,"&gt;0")+1,0)</f>
        <v>0</v>
      </c>
    </row>
    <row r="763" spans="41:48" x14ac:dyDescent="0.15">
      <c r="AO763" s="304">
        <v>22</v>
      </c>
      <c r="AP763" s="304">
        <v>1</v>
      </c>
      <c r="AQ763" s="304">
        <v>2</v>
      </c>
      <c r="AR763" s="304">
        <f ca="1">IF($AQ763=1,IF(INDIRECT(ADDRESS(($AO763-1)*3+$AP763+5,$AQ763+7))="",0,INDIRECT(ADDRESS(($AO763-1)*3+$AP763+5,$AQ763+7))),IF(INDIRECT(ADDRESS(($AO763-1)*3+$AP763+5,$AQ763+7))="",0,IF(COUNTIF(INDIRECT(ADDRESS(($AO763-1)*36+($AP763-1)*12+6,COLUMN())):INDIRECT(ADDRESS(($AO763-1)*36+($AP763-1)*12+$AQ763+4,COLUMN())),INDIRECT(ADDRESS(($AO763-1)*3+$AP763+5,$AQ763+7)))&gt;=1,0,INDIRECT(ADDRESS(($AO763-1)*3+$AP763+5,$AQ763+7)))))</f>
        <v>0</v>
      </c>
      <c r="AS763" s="304">
        <f ca="1">COUNTIF(INDIRECT("H"&amp;(ROW()+12*(($AO763-1)*3+$AP763)-ROW())/12+5):INDIRECT("S"&amp;(ROW()+12*(($AO763-1)*3+$AP763)-ROW())/12+5),AR763)</f>
        <v>0</v>
      </c>
      <c r="AV763" s="304">
        <f ca="1">IF(AND(AR763&gt;0,AS763&gt;0),COUNTIF(AV$6:AV762,"&gt;0")+1,0)</f>
        <v>0</v>
      </c>
    </row>
    <row r="764" spans="41:48" x14ac:dyDescent="0.15">
      <c r="AO764" s="304">
        <v>22</v>
      </c>
      <c r="AP764" s="304">
        <v>1</v>
      </c>
      <c r="AQ764" s="304">
        <v>3</v>
      </c>
      <c r="AR764" s="304">
        <f ca="1">IF($AQ764=1,IF(INDIRECT(ADDRESS(($AO764-1)*3+$AP764+5,$AQ764+7))="",0,INDIRECT(ADDRESS(($AO764-1)*3+$AP764+5,$AQ764+7))),IF(INDIRECT(ADDRESS(($AO764-1)*3+$AP764+5,$AQ764+7))="",0,IF(COUNTIF(INDIRECT(ADDRESS(($AO764-1)*36+($AP764-1)*12+6,COLUMN())):INDIRECT(ADDRESS(($AO764-1)*36+($AP764-1)*12+$AQ764+4,COLUMN())),INDIRECT(ADDRESS(($AO764-1)*3+$AP764+5,$AQ764+7)))&gt;=1,0,INDIRECT(ADDRESS(($AO764-1)*3+$AP764+5,$AQ764+7)))))</f>
        <v>0</v>
      </c>
      <c r="AS764" s="304">
        <f ca="1">COUNTIF(INDIRECT("H"&amp;(ROW()+12*(($AO764-1)*3+$AP764)-ROW())/12+5):INDIRECT("S"&amp;(ROW()+12*(($AO764-1)*3+$AP764)-ROW())/12+5),AR764)</f>
        <v>0</v>
      </c>
      <c r="AV764" s="304">
        <f ca="1">IF(AND(AR764&gt;0,AS764&gt;0),COUNTIF(AV$6:AV763,"&gt;0")+1,0)</f>
        <v>0</v>
      </c>
    </row>
    <row r="765" spans="41:48" x14ac:dyDescent="0.15">
      <c r="AO765" s="304">
        <v>22</v>
      </c>
      <c r="AP765" s="304">
        <v>1</v>
      </c>
      <c r="AQ765" s="304">
        <v>4</v>
      </c>
      <c r="AR765" s="304">
        <f ca="1">IF($AQ765=1,IF(INDIRECT(ADDRESS(($AO765-1)*3+$AP765+5,$AQ765+7))="",0,INDIRECT(ADDRESS(($AO765-1)*3+$AP765+5,$AQ765+7))),IF(INDIRECT(ADDRESS(($AO765-1)*3+$AP765+5,$AQ765+7))="",0,IF(COUNTIF(INDIRECT(ADDRESS(($AO765-1)*36+($AP765-1)*12+6,COLUMN())):INDIRECT(ADDRESS(($AO765-1)*36+($AP765-1)*12+$AQ765+4,COLUMN())),INDIRECT(ADDRESS(($AO765-1)*3+$AP765+5,$AQ765+7)))&gt;=1,0,INDIRECT(ADDRESS(($AO765-1)*3+$AP765+5,$AQ765+7)))))</f>
        <v>0</v>
      </c>
      <c r="AS765" s="304">
        <f ca="1">COUNTIF(INDIRECT("H"&amp;(ROW()+12*(($AO765-1)*3+$AP765)-ROW())/12+5):INDIRECT("S"&amp;(ROW()+12*(($AO765-1)*3+$AP765)-ROW())/12+5),AR765)</f>
        <v>0</v>
      </c>
      <c r="AV765" s="304">
        <f ca="1">IF(AND(AR765&gt;0,AS765&gt;0),COUNTIF(AV$6:AV764,"&gt;0")+1,0)</f>
        <v>0</v>
      </c>
    </row>
    <row r="766" spans="41:48" x14ac:dyDescent="0.15">
      <c r="AO766" s="304">
        <v>22</v>
      </c>
      <c r="AP766" s="304">
        <v>1</v>
      </c>
      <c r="AQ766" s="304">
        <v>5</v>
      </c>
      <c r="AR766" s="304">
        <f ca="1">IF($AQ766=1,IF(INDIRECT(ADDRESS(($AO766-1)*3+$AP766+5,$AQ766+7))="",0,INDIRECT(ADDRESS(($AO766-1)*3+$AP766+5,$AQ766+7))),IF(INDIRECT(ADDRESS(($AO766-1)*3+$AP766+5,$AQ766+7))="",0,IF(COUNTIF(INDIRECT(ADDRESS(($AO766-1)*36+($AP766-1)*12+6,COLUMN())):INDIRECT(ADDRESS(($AO766-1)*36+($AP766-1)*12+$AQ766+4,COLUMN())),INDIRECT(ADDRESS(($AO766-1)*3+$AP766+5,$AQ766+7)))&gt;=1,0,INDIRECT(ADDRESS(($AO766-1)*3+$AP766+5,$AQ766+7)))))</f>
        <v>0</v>
      </c>
      <c r="AS766" s="304">
        <f ca="1">COUNTIF(INDIRECT("H"&amp;(ROW()+12*(($AO766-1)*3+$AP766)-ROW())/12+5):INDIRECT("S"&amp;(ROW()+12*(($AO766-1)*3+$AP766)-ROW())/12+5),AR766)</f>
        <v>0</v>
      </c>
      <c r="AV766" s="304">
        <f ca="1">IF(AND(AR766&gt;0,AS766&gt;0),COUNTIF(AV$6:AV765,"&gt;0")+1,0)</f>
        <v>0</v>
      </c>
    </row>
    <row r="767" spans="41:48" x14ac:dyDescent="0.15">
      <c r="AO767" s="304">
        <v>22</v>
      </c>
      <c r="AP767" s="304">
        <v>1</v>
      </c>
      <c r="AQ767" s="304">
        <v>6</v>
      </c>
      <c r="AR767" s="304">
        <f ca="1">IF($AQ767=1,IF(INDIRECT(ADDRESS(($AO767-1)*3+$AP767+5,$AQ767+7))="",0,INDIRECT(ADDRESS(($AO767-1)*3+$AP767+5,$AQ767+7))),IF(INDIRECT(ADDRESS(($AO767-1)*3+$AP767+5,$AQ767+7))="",0,IF(COUNTIF(INDIRECT(ADDRESS(($AO767-1)*36+($AP767-1)*12+6,COLUMN())):INDIRECT(ADDRESS(($AO767-1)*36+($AP767-1)*12+$AQ767+4,COLUMN())),INDIRECT(ADDRESS(($AO767-1)*3+$AP767+5,$AQ767+7)))&gt;=1,0,INDIRECT(ADDRESS(($AO767-1)*3+$AP767+5,$AQ767+7)))))</f>
        <v>0</v>
      </c>
      <c r="AS767" s="304">
        <f ca="1">COUNTIF(INDIRECT("H"&amp;(ROW()+12*(($AO767-1)*3+$AP767)-ROW())/12+5):INDIRECT("S"&amp;(ROW()+12*(($AO767-1)*3+$AP767)-ROW())/12+5),AR767)</f>
        <v>0</v>
      </c>
      <c r="AV767" s="304">
        <f ca="1">IF(AND(AR767&gt;0,AS767&gt;0),COUNTIF(AV$6:AV766,"&gt;0")+1,0)</f>
        <v>0</v>
      </c>
    </row>
    <row r="768" spans="41:48" x14ac:dyDescent="0.15">
      <c r="AO768" s="304">
        <v>22</v>
      </c>
      <c r="AP768" s="304">
        <v>1</v>
      </c>
      <c r="AQ768" s="304">
        <v>7</v>
      </c>
      <c r="AR768" s="304">
        <f ca="1">IF($AQ768=1,IF(INDIRECT(ADDRESS(($AO768-1)*3+$AP768+5,$AQ768+7))="",0,INDIRECT(ADDRESS(($AO768-1)*3+$AP768+5,$AQ768+7))),IF(INDIRECT(ADDRESS(($AO768-1)*3+$AP768+5,$AQ768+7))="",0,IF(COUNTIF(INDIRECT(ADDRESS(($AO768-1)*36+($AP768-1)*12+6,COLUMN())):INDIRECT(ADDRESS(($AO768-1)*36+($AP768-1)*12+$AQ768+4,COLUMN())),INDIRECT(ADDRESS(($AO768-1)*3+$AP768+5,$AQ768+7)))&gt;=1,0,INDIRECT(ADDRESS(($AO768-1)*3+$AP768+5,$AQ768+7)))))</f>
        <v>0</v>
      </c>
      <c r="AS768" s="304">
        <f ca="1">COUNTIF(INDIRECT("H"&amp;(ROW()+12*(($AO768-1)*3+$AP768)-ROW())/12+5):INDIRECT("S"&amp;(ROW()+12*(($AO768-1)*3+$AP768)-ROW())/12+5),AR768)</f>
        <v>0</v>
      </c>
      <c r="AV768" s="304">
        <f ca="1">IF(AND(AR768&gt;0,AS768&gt;0),COUNTIF(AV$6:AV767,"&gt;0")+1,0)</f>
        <v>0</v>
      </c>
    </row>
    <row r="769" spans="41:48" x14ac:dyDescent="0.15">
      <c r="AO769" s="304">
        <v>22</v>
      </c>
      <c r="AP769" s="304">
        <v>1</v>
      </c>
      <c r="AQ769" s="304">
        <v>8</v>
      </c>
      <c r="AR769" s="304">
        <f ca="1">IF($AQ769=1,IF(INDIRECT(ADDRESS(($AO769-1)*3+$AP769+5,$AQ769+7))="",0,INDIRECT(ADDRESS(($AO769-1)*3+$AP769+5,$AQ769+7))),IF(INDIRECT(ADDRESS(($AO769-1)*3+$AP769+5,$AQ769+7))="",0,IF(COUNTIF(INDIRECT(ADDRESS(($AO769-1)*36+($AP769-1)*12+6,COLUMN())):INDIRECT(ADDRESS(($AO769-1)*36+($AP769-1)*12+$AQ769+4,COLUMN())),INDIRECT(ADDRESS(($AO769-1)*3+$AP769+5,$AQ769+7)))&gt;=1,0,INDIRECT(ADDRESS(($AO769-1)*3+$AP769+5,$AQ769+7)))))</f>
        <v>0</v>
      </c>
      <c r="AS769" s="304">
        <f ca="1">COUNTIF(INDIRECT("H"&amp;(ROW()+12*(($AO769-1)*3+$AP769)-ROW())/12+5):INDIRECT("S"&amp;(ROW()+12*(($AO769-1)*3+$AP769)-ROW())/12+5),AR769)</f>
        <v>0</v>
      </c>
      <c r="AV769" s="304">
        <f ca="1">IF(AND(AR769&gt;0,AS769&gt;0),COUNTIF(AV$6:AV768,"&gt;0")+1,0)</f>
        <v>0</v>
      </c>
    </row>
    <row r="770" spans="41:48" x14ac:dyDescent="0.15">
      <c r="AO770" s="304">
        <v>22</v>
      </c>
      <c r="AP770" s="304">
        <v>1</v>
      </c>
      <c r="AQ770" s="304">
        <v>9</v>
      </c>
      <c r="AR770" s="304">
        <f ca="1">IF($AQ770=1,IF(INDIRECT(ADDRESS(($AO770-1)*3+$AP770+5,$AQ770+7))="",0,INDIRECT(ADDRESS(($AO770-1)*3+$AP770+5,$AQ770+7))),IF(INDIRECT(ADDRESS(($AO770-1)*3+$AP770+5,$AQ770+7))="",0,IF(COUNTIF(INDIRECT(ADDRESS(($AO770-1)*36+($AP770-1)*12+6,COLUMN())):INDIRECT(ADDRESS(($AO770-1)*36+($AP770-1)*12+$AQ770+4,COLUMN())),INDIRECT(ADDRESS(($AO770-1)*3+$AP770+5,$AQ770+7)))&gt;=1,0,INDIRECT(ADDRESS(($AO770-1)*3+$AP770+5,$AQ770+7)))))</f>
        <v>0</v>
      </c>
      <c r="AS770" s="304">
        <f ca="1">COUNTIF(INDIRECT("H"&amp;(ROW()+12*(($AO770-1)*3+$AP770)-ROW())/12+5):INDIRECT("S"&amp;(ROW()+12*(($AO770-1)*3+$AP770)-ROW())/12+5),AR770)</f>
        <v>0</v>
      </c>
      <c r="AV770" s="304">
        <f ca="1">IF(AND(AR770&gt;0,AS770&gt;0),COUNTIF(AV$6:AV769,"&gt;0")+1,0)</f>
        <v>0</v>
      </c>
    </row>
    <row r="771" spans="41:48" x14ac:dyDescent="0.15">
      <c r="AO771" s="304">
        <v>22</v>
      </c>
      <c r="AP771" s="304">
        <v>1</v>
      </c>
      <c r="AQ771" s="304">
        <v>10</v>
      </c>
      <c r="AR771" s="304">
        <f ca="1">IF($AQ771=1,IF(INDIRECT(ADDRESS(($AO771-1)*3+$AP771+5,$AQ771+7))="",0,INDIRECT(ADDRESS(($AO771-1)*3+$AP771+5,$AQ771+7))),IF(INDIRECT(ADDRESS(($AO771-1)*3+$AP771+5,$AQ771+7))="",0,IF(COUNTIF(INDIRECT(ADDRESS(($AO771-1)*36+($AP771-1)*12+6,COLUMN())):INDIRECT(ADDRESS(($AO771-1)*36+($AP771-1)*12+$AQ771+4,COLUMN())),INDIRECT(ADDRESS(($AO771-1)*3+$AP771+5,$AQ771+7)))&gt;=1,0,INDIRECT(ADDRESS(($AO771-1)*3+$AP771+5,$AQ771+7)))))</f>
        <v>0</v>
      </c>
      <c r="AS771" s="304">
        <f ca="1">COUNTIF(INDIRECT("H"&amp;(ROW()+12*(($AO771-1)*3+$AP771)-ROW())/12+5):INDIRECT("S"&amp;(ROW()+12*(($AO771-1)*3+$AP771)-ROW())/12+5),AR771)</f>
        <v>0</v>
      </c>
      <c r="AV771" s="304">
        <f ca="1">IF(AND(AR771&gt;0,AS771&gt;0),COUNTIF(AV$6:AV770,"&gt;0")+1,0)</f>
        <v>0</v>
      </c>
    </row>
    <row r="772" spans="41:48" x14ac:dyDescent="0.15">
      <c r="AO772" s="304">
        <v>22</v>
      </c>
      <c r="AP772" s="304">
        <v>1</v>
      </c>
      <c r="AQ772" s="304">
        <v>11</v>
      </c>
      <c r="AR772" s="304">
        <f ca="1">IF($AQ772=1,IF(INDIRECT(ADDRESS(($AO772-1)*3+$AP772+5,$AQ772+7))="",0,INDIRECT(ADDRESS(($AO772-1)*3+$AP772+5,$AQ772+7))),IF(INDIRECT(ADDRESS(($AO772-1)*3+$AP772+5,$AQ772+7))="",0,IF(COUNTIF(INDIRECT(ADDRESS(($AO772-1)*36+($AP772-1)*12+6,COLUMN())):INDIRECT(ADDRESS(($AO772-1)*36+($AP772-1)*12+$AQ772+4,COLUMN())),INDIRECT(ADDRESS(($AO772-1)*3+$AP772+5,$AQ772+7)))&gt;=1,0,INDIRECT(ADDRESS(($AO772-1)*3+$AP772+5,$AQ772+7)))))</f>
        <v>0</v>
      </c>
      <c r="AS772" s="304">
        <f ca="1">COUNTIF(INDIRECT("H"&amp;(ROW()+12*(($AO772-1)*3+$AP772)-ROW())/12+5):INDIRECT("S"&amp;(ROW()+12*(($AO772-1)*3+$AP772)-ROW())/12+5),AR772)</f>
        <v>0</v>
      </c>
      <c r="AV772" s="304">
        <f ca="1">IF(AND(AR772&gt;0,AS772&gt;0),COUNTIF(AV$6:AV771,"&gt;0")+1,0)</f>
        <v>0</v>
      </c>
    </row>
    <row r="773" spans="41:48" x14ac:dyDescent="0.15">
      <c r="AO773" s="304">
        <v>22</v>
      </c>
      <c r="AP773" s="304">
        <v>1</v>
      </c>
      <c r="AQ773" s="304">
        <v>12</v>
      </c>
      <c r="AR773" s="304">
        <f ca="1">IF($AQ773=1,IF(INDIRECT(ADDRESS(($AO773-1)*3+$AP773+5,$AQ773+7))="",0,INDIRECT(ADDRESS(($AO773-1)*3+$AP773+5,$AQ773+7))),IF(INDIRECT(ADDRESS(($AO773-1)*3+$AP773+5,$AQ773+7))="",0,IF(COUNTIF(INDIRECT(ADDRESS(($AO773-1)*36+($AP773-1)*12+6,COLUMN())):INDIRECT(ADDRESS(($AO773-1)*36+($AP773-1)*12+$AQ773+4,COLUMN())),INDIRECT(ADDRESS(($AO773-1)*3+$AP773+5,$AQ773+7)))&gt;=1,0,INDIRECT(ADDRESS(($AO773-1)*3+$AP773+5,$AQ773+7)))))</f>
        <v>0</v>
      </c>
      <c r="AS773" s="304">
        <f ca="1">COUNTIF(INDIRECT("H"&amp;(ROW()+12*(($AO773-1)*3+$AP773)-ROW())/12+5):INDIRECT("S"&amp;(ROW()+12*(($AO773-1)*3+$AP773)-ROW())/12+5),AR773)</f>
        <v>0</v>
      </c>
      <c r="AV773" s="304">
        <f ca="1">IF(AND(AR773&gt;0,AS773&gt;0),COUNTIF(AV$6:AV772,"&gt;0")+1,0)</f>
        <v>0</v>
      </c>
    </row>
    <row r="774" spans="41:48" x14ac:dyDescent="0.15">
      <c r="AO774" s="304">
        <v>22</v>
      </c>
      <c r="AP774" s="304">
        <v>2</v>
      </c>
      <c r="AQ774" s="304">
        <v>1</v>
      </c>
      <c r="AR774" s="304">
        <f ca="1">IF($AQ774=1,IF(INDIRECT(ADDRESS(($AO774-1)*3+$AP774+5,$AQ774+7))="",0,INDIRECT(ADDRESS(($AO774-1)*3+$AP774+5,$AQ774+7))),IF(INDIRECT(ADDRESS(($AO774-1)*3+$AP774+5,$AQ774+7))="",0,IF(COUNTIF(INDIRECT(ADDRESS(($AO774-1)*36+($AP774-1)*12+6,COLUMN())):INDIRECT(ADDRESS(($AO774-1)*36+($AP774-1)*12+$AQ774+4,COLUMN())),INDIRECT(ADDRESS(($AO774-1)*3+$AP774+5,$AQ774+7)))&gt;=1,0,INDIRECT(ADDRESS(($AO774-1)*3+$AP774+5,$AQ774+7)))))</f>
        <v>0</v>
      </c>
      <c r="AS774" s="304">
        <f ca="1">COUNTIF(INDIRECT("H"&amp;(ROW()+12*(($AO774-1)*3+$AP774)-ROW())/12+5):INDIRECT("S"&amp;(ROW()+12*(($AO774-1)*3+$AP774)-ROW())/12+5),AR774)</f>
        <v>0</v>
      </c>
      <c r="AV774" s="304">
        <f ca="1">IF(AND(AR774&gt;0,AS774&gt;0),COUNTIF(AV$6:AV773,"&gt;0")+1,0)</f>
        <v>0</v>
      </c>
    </row>
    <row r="775" spans="41:48" x14ac:dyDescent="0.15">
      <c r="AO775" s="304">
        <v>22</v>
      </c>
      <c r="AP775" s="304">
        <v>2</v>
      </c>
      <c r="AQ775" s="304">
        <v>2</v>
      </c>
      <c r="AR775" s="304">
        <f ca="1">IF($AQ775=1,IF(INDIRECT(ADDRESS(($AO775-1)*3+$AP775+5,$AQ775+7))="",0,INDIRECT(ADDRESS(($AO775-1)*3+$AP775+5,$AQ775+7))),IF(INDIRECT(ADDRESS(($AO775-1)*3+$AP775+5,$AQ775+7))="",0,IF(COUNTIF(INDIRECT(ADDRESS(($AO775-1)*36+($AP775-1)*12+6,COLUMN())):INDIRECT(ADDRESS(($AO775-1)*36+($AP775-1)*12+$AQ775+4,COLUMN())),INDIRECT(ADDRESS(($AO775-1)*3+$AP775+5,$AQ775+7)))&gt;=1,0,INDIRECT(ADDRESS(($AO775-1)*3+$AP775+5,$AQ775+7)))))</f>
        <v>0</v>
      </c>
      <c r="AS775" s="304">
        <f ca="1">COUNTIF(INDIRECT("H"&amp;(ROW()+12*(($AO775-1)*3+$AP775)-ROW())/12+5):INDIRECT("S"&amp;(ROW()+12*(($AO775-1)*3+$AP775)-ROW())/12+5),AR775)</f>
        <v>0</v>
      </c>
      <c r="AV775" s="304">
        <f ca="1">IF(AND(AR775&gt;0,AS775&gt;0),COUNTIF(AV$6:AV774,"&gt;0")+1,0)</f>
        <v>0</v>
      </c>
    </row>
    <row r="776" spans="41:48" x14ac:dyDescent="0.15">
      <c r="AO776" s="304">
        <v>22</v>
      </c>
      <c r="AP776" s="304">
        <v>2</v>
      </c>
      <c r="AQ776" s="304">
        <v>3</v>
      </c>
      <c r="AR776" s="304">
        <f ca="1">IF($AQ776=1,IF(INDIRECT(ADDRESS(($AO776-1)*3+$AP776+5,$AQ776+7))="",0,INDIRECT(ADDRESS(($AO776-1)*3+$AP776+5,$AQ776+7))),IF(INDIRECT(ADDRESS(($AO776-1)*3+$AP776+5,$AQ776+7))="",0,IF(COUNTIF(INDIRECT(ADDRESS(($AO776-1)*36+($AP776-1)*12+6,COLUMN())):INDIRECT(ADDRESS(($AO776-1)*36+($AP776-1)*12+$AQ776+4,COLUMN())),INDIRECT(ADDRESS(($AO776-1)*3+$AP776+5,$AQ776+7)))&gt;=1,0,INDIRECT(ADDRESS(($AO776-1)*3+$AP776+5,$AQ776+7)))))</f>
        <v>0</v>
      </c>
      <c r="AS776" s="304">
        <f ca="1">COUNTIF(INDIRECT("H"&amp;(ROW()+12*(($AO776-1)*3+$AP776)-ROW())/12+5):INDIRECT("S"&amp;(ROW()+12*(($AO776-1)*3+$AP776)-ROW())/12+5),AR776)</f>
        <v>0</v>
      </c>
      <c r="AV776" s="304">
        <f ca="1">IF(AND(AR776&gt;0,AS776&gt;0),COUNTIF(AV$6:AV775,"&gt;0")+1,0)</f>
        <v>0</v>
      </c>
    </row>
    <row r="777" spans="41:48" x14ac:dyDescent="0.15">
      <c r="AO777" s="304">
        <v>22</v>
      </c>
      <c r="AP777" s="304">
        <v>2</v>
      </c>
      <c r="AQ777" s="304">
        <v>4</v>
      </c>
      <c r="AR777" s="304">
        <f ca="1">IF($AQ777=1,IF(INDIRECT(ADDRESS(($AO777-1)*3+$AP777+5,$AQ777+7))="",0,INDIRECT(ADDRESS(($AO777-1)*3+$AP777+5,$AQ777+7))),IF(INDIRECT(ADDRESS(($AO777-1)*3+$AP777+5,$AQ777+7))="",0,IF(COUNTIF(INDIRECT(ADDRESS(($AO777-1)*36+($AP777-1)*12+6,COLUMN())):INDIRECT(ADDRESS(($AO777-1)*36+($AP777-1)*12+$AQ777+4,COLUMN())),INDIRECT(ADDRESS(($AO777-1)*3+$AP777+5,$AQ777+7)))&gt;=1,0,INDIRECT(ADDRESS(($AO777-1)*3+$AP777+5,$AQ777+7)))))</f>
        <v>0</v>
      </c>
      <c r="AS777" s="304">
        <f ca="1">COUNTIF(INDIRECT("H"&amp;(ROW()+12*(($AO777-1)*3+$AP777)-ROW())/12+5):INDIRECT("S"&amp;(ROW()+12*(($AO777-1)*3+$AP777)-ROW())/12+5),AR777)</f>
        <v>0</v>
      </c>
      <c r="AV777" s="304">
        <f ca="1">IF(AND(AR777&gt;0,AS777&gt;0),COUNTIF(AV$6:AV776,"&gt;0")+1,0)</f>
        <v>0</v>
      </c>
    </row>
    <row r="778" spans="41:48" x14ac:dyDescent="0.15">
      <c r="AO778" s="304">
        <v>22</v>
      </c>
      <c r="AP778" s="304">
        <v>2</v>
      </c>
      <c r="AQ778" s="304">
        <v>5</v>
      </c>
      <c r="AR778" s="304">
        <f ca="1">IF($AQ778=1,IF(INDIRECT(ADDRESS(($AO778-1)*3+$AP778+5,$AQ778+7))="",0,INDIRECT(ADDRESS(($AO778-1)*3+$AP778+5,$AQ778+7))),IF(INDIRECT(ADDRESS(($AO778-1)*3+$AP778+5,$AQ778+7))="",0,IF(COUNTIF(INDIRECT(ADDRESS(($AO778-1)*36+($AP778-1)*12+6,COLUMN())):INDIRECT(ADDRESS(($AO778-1)*36+($AP778-1)*12+$AQ778+4,COLUMN())),INDIRECT(ADDRESS(($AO778-1)*3+$AP778+5,$AQ778+7)))&gt;=1,0,INDIRECT(ADDRESS(($AO778-1)*3+$AP778+5,$AQ778+7)))))</f>
        <v>0</v>
      </c>
      <c r="AS778" s="304">
        <f ca="1">COUNTIF(INDIRECT("H"&amp;(ROW()+12*(($AO778-1)*3+$AP778)-ROW())/12+5):INDIRECT("S"&amp;(ROW()+12*(($AO778-1)*3+$AP778)-ROW())/12+5),AR778)</f>
        <v>0</v>
      </c>
      <c r="AV778" s="304">
        <f ca="1">IF(AND(AR778&gt;0,AS778&gt;0),COUNTIF(AV$6:AV777,"&gt;0")+1,0)</f>
        <v>0</v>
      </c>
    </row>
    <row r="779" spans="41:48" x14ac:dyDescent="0.15">
      <c r="AO779" s="304">
        <v>22</v>
      </c>
      <c r="AP779" s="304">
        <v>2</v>
      </c>
      <c r="AQ779" s="304">
        <v>6</v>
      </c>
      <c r="AR779" s="304">
        <f ca="1">IF($AQ779=1,IF(INDIRECT(ADDRESS(($AO779-1)*3+$AP779+5,$AQ779+7))="",0,INDIRECT(ADDRESS(($AO779-1)*3+$AP779+5,$AQ779+7))),IF(INDIRECT(ADDRESS(($AO779-1)*3+$AP779+5,$AQ779+7))="",0,IF(COUNTIF(INDIRECT(ADDRESS(($AO779-1)*36+($AP779-1)*12+6,COLUMN())):INDIRECT(ADDRESS(($AO779-1)*36+($AP779-1)*12+$AQ779+4,COLUMN())),INDIRECT(ADDRESS(($AO779-1)*3+$AP779+5,$AQ779+7)))&gt;=1,0,INDIRECT(ADDRESS(($AO779-1)*3+$AP779+5,$AQ779+7)))))</f>
        <v>0</v>
      </c>
      <c r="AS779" s="304">
        <f ca="1">COUNTIF(INDIRECT("H"&amp;(ROW()+12*(($AO779-1)*3+$AP779)-ROW())/12+5):INDIRECT("S"&amp;(ROW()+12*(($AO779-1)*3+$AP779)-ROW())/12+5),AR779)</f>
        <v>0</v>
      </c>
      <c r="AV779" s="304">
        <f ca="1">IF(AND(AR779&gt;0,AS779&gt;0),COUNTIF(AV$6:AV778,"&gt;0")+1,0)</f>
        <v>0</v>
      </c>
    </row>
    <row r="780" spans="41:48" x14ac:dyDescent="0.15">
      <c r="AO780" s="304">
        <v>22</v>
      </c>
      <c r="AP780" s="304">
        <v>2</v>
      </c>
      <c r="AQ780" s="304">
        <v>7</v>
      </c>
      <c r="AR780" s="304">
        <f ca="1">IF($AQ780=1,IF(INDIRECT(ADDRESS(($AO780-1)*3+$AP780+5,$AQ780+7))="",0,INDIRECT(ADDRESS(($AO780-1)*3+$AP780+5,$AQ780+7))),IF(INDIRECT(ADDRESS(($AO780-1)*3+$AP780+5,$AQ780+7))="",0,IF(COUNTIF(INDIRECT(ADDRESS(($AO780-1)*36+($AP780-1)*12+6,COLUMN())):INDIRECT(ADDRESS(($AO780-1)*36+($AP780-1)*12+$AQ780+4,COLUMN())),INDIRECT(ADDRESS(($AO780-1)*3+$AP780+5,$AQ780+7)))&gt;=1,0,INDIRECT(ADDRESS(($AO780-1)*3+$AP780+5,$AQ780+7)))))</f>
        <v>0</v>
      </c>
      <c r="AS780" s="304">
        <f ca="1">COUNTIF(INDIRECT("H"&amp;(ROW()+12*(($AO780-1)*3+$AP780)-ROW())/12+5):INDIRECT("S"&amp;(ROW()+12*(($AO780-1)*3+$AP780)-ROW())/12+5),AR780)</f>
        <v>0</v>
      </c>
      <c r="AV780" s="304">
        <f ca="1">IF(AND(AR780&gt;0,AS780&gt;0),COUNTIF(AV$6:AV779,"&gt;0")+1,0)</f>
        <v>0</v>
      </c>
    </row>
    <row r="781" spans="41:48" x14ac:dyDescent="0.15">
      <c r="AO781" s="304">
        <v>22</v>
      </c>
      <c r="AP781" s="304">
        <v>2</v>
      </c>
      <c r="AQ781" s="304">
        <v>8</v>
      </c>
      <c r="AR781" s="304">
        <f ca="1">IF($AQ781=1,IF(INDIRECT(ADDRESS(($AO781-1)*3+$AP781+5,$AQ781+7))="",0,INDIRECT(ADDRESS(($AO781-1)*3+$AP781+5,$AQ781+7))),IF(INDIRECT(ADDRESS(($AO781-1)*3+$AP781+5,$AQ781+7))="",0,IF(COUNTIF(INDIRECT(ADDRESS(($AO781-1)*36+($AP781-1)*12+6,COLUMN())):INDIRECT(ADDRESS(($AO781-1)*36+($AP781-1)*12+$AQ781+4,COLUMN())),INDIRECT(ADDRESS(($AO781-1)*3+$AP781+5,$AQ781+7)))&gt;=1,0,INDIRECT(ADDRESS(($AO781-1)*3+$AP781+5,$AQ781+7)))))</f>
        <v>0</v>
      </c>
      <c r="AS781" s="304">
        <f ca="1">COUNTIF(INDIRECT("H"&amp;(ROW()+12*(($AO781-1)*3+$AP781)-ROW())/12+5):INDIRECT("S"&amp;(ROW()+12*(($AO781-1)*3+$AP781)-ROW())/12+5),AR781)</f>
        <v>0</v>
      </c>
      <c r="AV781" s="304">
        <f ca="1">IF(AND(AR781&gt;0,AS781&gt;0),COUNTIF(AV$6:AV780,"&gt;0")+1,0)</f>
        <v>0</v>
      </c>
    </row>
    <row r="782" spans="41:48" x14ac:dyDescent="0.15">
      <c r="AO782" s="304">
        <v>22</v>
      </c>
      <c r="AP782" s="304">
        <v>2</v>
      </c>
      <c r="AQ782" s="304">
        <v>9</v>
      </c>
      <c r="AR782" s="304">
        <f ca="1">IF($AQ782=1,IF(INDIRECT(ADDRESS(($AO782-1)*3+$AP782+5,$AQ782+7))="",0,INDIRECT(ADDRESS(($AO782-1)*3+$AP782+5,$AQ782+7))),IF(INDIRECT(ADDRESS(($AO782-1)*3+$AP782+5,$AQ782+7))="",0,IF(COUNTIF(INDIRECT(ADDRESS(($AO782-1)*36+($AP782-1)*12+6,COLUMN())):INDIRECT(ADDRESS(($AO782-1)*36+($AP782-1)*12+$AQ782+4,COLUMN())),INDIRECT(ADDRESS(($AO782-1)*3+$AP782+5,$AQ782+7)))&gt;=1,0,INDIRECT(ADDRESS(($AO782-1)*3+$AP782+5,$AQ782+7)))))</f>
        <v>0</v>
      </c>
      <c r="AS782" s="304">
        <f ca="1">COUNTIF(INDIRECT("H"&amp;(ROW()+12*(($AO782-1)*3+$AP782)-ROW())/12+5):INDIRECT("S"&amp;(ROW()+12*(($AO782-1)*3+$AP782)-ROW())/12+5),AR782)</f>
        <v>0</v>
      </c>
      <c r="AV782" s="304">
        <f ca="1">IF(AND(AR782&gt;0,AS782&gt;0),COUNTIF(AV$6:AV781,"&gt;0")+1,0)</f>
        <v>0</v>
      </c>
    </row>
    <row r="783" spans="41:48" x14ac:dyDescent="0.15">
      <c r="AO783" s="304">
        <v>22</v>
      </c>
      <c r="AP783" s="304">
        <v>2</v>
      </c>
      <c r="AQ783" s="304">
        <v>10</v>
      </c>
      <c r="AR783" s="304">
        <f ca="1">IF($AQ783=1,IF(INDIRECT(ADDRESS(($AO783-1)*3+$AP783+5,$AQ783+7))="",0,INDIRECT(ADDRESS(($AO783-1)*3+$AP783+5,$AQ783+7))),IF(INDIRECT(ADDRESS(($AO783-1)*3+$AP783+5,$AQ783+7))="",0,IF(COUNTIF(INDIRECT(ADDRESS(($AO783-1)*36+($AP783-1)*12+6,COLUMN())):INDIRECT(ADDRESS(($AO783-1)*36+($AP783-1)*12+$AQ783+4,COLUMN())),INDIRECT(ADDRESS(($AO783-1)*3+$AP783+5,$AQ783+7)))&gt;=1,0,INDIRECT(ADDRESS(($AO783-1)*3+$AP783+5,$AQ783+7)))))</f>
        <v>0</v>
      </c>
      <c r="AS783" s="304">
        <f ca="1">COUNTIF(INDIRECT("H"&amp;(ROW()+12*(($AO783-1)*3+$AP783)-ROW())/12+5):INDIRECT("S"&amp;(ROW()+12*(($AO783-1)*3+$AP783)-ROW())/12+5),AR783)</f>
        <v>0</v>
      </c>
      <c r="AV783" s="304">
        <f ca="1">IF(AND(AR783&gt;0,AS783&gt;0),COUNTIF(AV$6:AV782,"&gt;0")+1,0)</f>
        <v>0</v>
      </c>
    </row>
    <row r="784" spans="41:48" x14ac:dyDescent="0.15">
      <c r="AO784" s="304">
        <v>22</v>
      </c>
      <c r="AP784" s="304">
        <v>2</v>
      </c>
      <c r="AQ784" s="304">
        <v>11</v>
      </c>
      <c r="AR784" s="304">
        <f ca="1">IF($AQ784=1,IF(INDIRECT(ADDRESS(($AO784-1)*3+$AP784+5,$AQ784+7))="",0,INDIRECT(ADDRESS(($AO784-1)*3+$AP784+5,$AQ784+7))),IF(INDIRECT(ADDRESS(($AO784-1)*3+$AP784+5,$AQ784+7))="",0,IF(COUNTIF(INDIRECT(ADDRESS(($AO784-1)*36+($AP784-1)*12+6,COLUMN())):INDIRECT(ADDRESS(($AO784-1)*36+($AP784-1)*12+$AQ784+4,COLUMN())),INDIRECT(ADDRESS(($AO784-1)*3+$AP784+5,$AQ784+7)))&gt;=1,0,INDIRECT(ADDRESS(($AO784-1)*3+$AP784+5,$AQ784+7)))))</f>
        <v>0</v>
      </c>
      <c r="AS784" s="304">
        <f ca="1">COUNTIF(INDIRECT("H"&amp;(ROW()+12*(($AO784-1)*3+$AP784)-ROW())/12+5):INDIRECT("S"&amp;(ROW()+12*(($AO784-1)*3+$AP784)-ROW())/12+5),AR784)</f>
        <v>0</v>
      </c>
      <c r="AV784" s="304">
        <f ca="1">IF(AND(AR784&gt;0,AS784&gt;0),COUNTIF(AV$6:AV783,"&gt;0")+1,0)</f>
        <v>0</v>
      </c>
    </row>
    <row r="785" spans="41:48" x14ac:dyDescent="0.15">
      <c r="AO785" s="304">
        <v>22</v>
      </c>
      <c r="AP785" s="304">
        <v>2</v>
      </c>
      <c r="AQ785" s="304">
        <v>12</v>
      </c>
      <c r="AR785" s="304">
        <f ca="1">IF($AQ785=1,IF(INDIRECT(ADDRESS(($AO785-1)*3+$AP785+5,$AQ785+7))="",0,INDIRECT(ADDRESS(($AO785-1)*3+$AP785+5,$AQ785+7))),IF(INDIRECT(ADDRESS(($AO785-1)*3+$AP785+5,$AQ785+7))="",0,IF(COUNTIF(INDIRECT(ADDRESS(($AO785-1)*36+($AP785-1)*12+6,COLUMN())):INDIRECT(ADDRESS(($AO785-1)*36+($AP785-1)*12+$AQ785+4,COLUMN())),INDIRECT(ADDRESS(($AO785-1)*3+$AP785+5,$AQ785+7)))&gt;=1,0,INDIRECT(ADDRESS(($AO785-1)*3+$AP785+5,$AQ785+7)))))</f>
        <v>0</v>
      </c>
      <c r="AS785" s="304">
        <f ca="1">COUNTIF(INDIRECT("H"&amp;(ROW()+12*(($AO785-1)*3+$AP785)-ROW())/12+5):INDIRECT("S"&amp;(ROW()+12*(($AO785-1)*3+$AP785)-ROW())/12+5),AR785)</f>
        <v>0</v>
      </c>
      <c r="AV785" s="304">
        <f ca="1">IF(AND(AR785&gt;0,AS785&gt;0),COUNTIF(AV$6:AV784,"&gt;0")+1,0)</f>
        <v>0</v>
      </c>
    </row>
    <row r="786" spans="41:48" x14ac:dyDescent="0.15">
      <c r="AO786" s="304">
        <v>22</v>
      </c>
      <c r="AP786" s="304">
        <v>3</v>
      </c>
      <c r="AQ786" s="304">
        <v>1</v>
      </c>
      <c r="AR786" s="304">
        <f ca="1">IF($AQ786=1,IF(INDIRECT(ADDRESS(($AO786-1)*3+$AP786+5,$AQ786+7))="",0,INDIRECT(ADDRESS(($AO786-1)*3+$AP786+5,$AQ786+7))),IF(INDIRECT(ADDRESS(($AO786-1)*3+$AP786+5,$AQ786+7))="",0,IF(COUNTIF(INDIRECT(ADDRESS(($AO786-1)*36+($AP786-1)*12+6,COLUMN())):INDIRECT(ADDRESS(($AO786-1)*36+($AP786-1)*12+$AQ786+4,COLUMN())),INDIRECT(ADDRESS(($AO786-1)*3+$AP786+5,$AQ786+7)))&gt;=1,0,INDIRECT(ADDRESS(($AO786-1)*3+$AP786+5,$AQ786+7)))))</f>
        <v>0</v>
      </c>
      <c r="AS786" s="304">
        <f ca="1">COUNTIF(INDIRECT("H"&amp;(ROW()+12*(($AO786-1)*3+$AP786)-ROW())/12+5):INDIRECT("S"&amp;(ROW()+12*(($AO786-1)*3+$AP786)-ROW())/12+5),AR786)</f>
        <v>0</v>
      </c>
      <c r="AV786" s="304">
        <f ca="1">IF(AND(AR786&gt;0,AS786&gt;0),COUNTIF(AV$6:AV785,"&gt;0")+1,0)</f>
        <v>0</v>
      </c>
    </row>
    <row r="787" spans="41:48" x14ac:dyDescent="0.15">
      <c r="AO787" s="304">
        <v>22</v>
      </c>
      <c r="AP787" s="304">
        <v>3</v>
      </c>
      <c r="AQ787" s="304">
        <v>2</v>
      </c>
      <c r="AR787" s="304">
        <f ca="1">IF($AQ787=1,IF(INDIRECT(ADDRESS(($AO787-1)*3+$AP787+5,$AQ787+7))="",0,INDIRECT(ADDRESS(($AO787-1)*3+$AP787+5,$AQ787+7))),IF(INDIRECT(ADDRESS(($AO787-1)*3+$AP787+5,$AQ787+7))="",0,IF(COUNTIF(INDIRECT(ADDRESS(($AO787-1)*36+($AP787-1)*12+6,COLUMN())):INDIRECT(ADDRESS(($AO787-1)*36+($AP787-1)*12+$AQ787+4,COLUMN())),INDIRECT(ADDRESS(($AO787-1)*3+$AP787+5,$AQ787+7)))&gt;=1,0,INDIRECT(ADDRESS(($AO787-1)*3+$AP787+5,$AQ787+7)))))</f>
        <v>0</v>
      </c>
      <c r="AS787" s="304">
        <f ca="1">COUNTIF(INDIRECT("H"&amp;(ROW()+12*(($AO787-1)*3+$AP787)-ROW())/12+5):INDIRECT("S"&amp;(ROW()+12*(($AO787-1)*3+$AP787)-ROW())/12+5),AR787)</f>
        <v>0</v>
      </c>
      <c r="AV787" s="304">
        <f ca="1">IF(AND(AR787&gt;0,AS787&gt;0),COUNTIF(AV$6:AV786,"&gt;0")+1,0)</f>
        <v>0</v>
      </c>
    </row>
    <row r="788" spans="41:48" x14ac:dyDescent="0.15">
      <c r="AO788" s="304">
        <v>22</v>
      </c>
      <c r="AP788" s="304">
        <v>3</v>
      </c>
      <c r="AQ788" s="304">
        <v>3</v>
      </c>
      <c r="AR788" s="304">
        <f ca="1">IF($AQ788=1,IF(INDIRECT(ADDRESS(($AO788-1)*3+$AP788+5,$AQ788+7))="",0,INDIRECT(ADDRESS(($AO788-1)*3+$AP788+5,$AQ788+7))),IF(INDIRECT(ADDRESS(($AO788-1)*3+$AP788+5,$AQ788+7))="",0,IF(COUNTIF(INDIRECT(ADDRESS(($AO788-1)*36+($AP788-1)*12+6,COLUMN())):INDIRECT(ADDRESS(($AO788-1)*36+($AP788-1)*12+$AQ788+4,COLUMN())),INDIRECT(ADDRESS(($AO788-1)*3+$AP788+5,$AQ788+7)))&gt;=1,0,INDIRECT(ADDRESS(($AO788-1)*3+$AP788+5,$AQ788+7)))))</f>
        <v>0</v>
      </c>
      <c r="AS788" s="304">
        <f ca="1">COUNTIF(INDIRECT("H"&amp;(ROW()+12*(($AO788-1)*3+$AP788)-ROW())/12+5):INDIRECT("S"&amp;(ROW()+12*(($AO788-1)*3+$AP788)-ROW())/12+5),AR788)</f>
        <v>0</v>
      </c>
      <c r="AV788" s="304">
        <f ca="1">IF(AND(AR788&gt;0,AS788&gt;0),COUNTIF(AV$6:AV787,"&gt;0")+1,0)</f>
        <v>0</v>
      </c>
    </row>
    <row r="789" spans="41:48" x14ac:dyDescent="0.15">
      <c r="AO789" s="304">
        <v>22</v>
      </c>
      <c r="AP789" s="304">
        <v>3</v>
      </c>
      <c r="AQ789" s="304">
        <v>4</v>
      </c>
      <c r="AR789" s="304">
        <f ca="1">IF($AQ789=1,IF(INDIRECT(ADDRESS(($AO789-1)*3+$AP789+5,$AQ789+7))="",0,INDIRECT(ADDRESS(($AO789-1)*3+$AP789+5,$AQ789+7))),IF(INDIRECT(ADDRESS(($AO789-1)*3+$AP789+5,$AQ789+7))="",0,IF(COUNTIF(INDIRECT(ADDRESS(($AO789-1)*36+($AP789-1)*12+6,COLUMN())):INDIRECT(ADDRESS(($AO789-1)*36+($AP789-1)*12+$AQ789+4,COLUMN())),INDIRECT(ADDRESS(($AO789-1)*3+$AP789+5,$AQ789+7)))&gt;=1,0,INDIRECT(ADDRESS(($AO789-1)*3+$AP789+5,$AQ789+7)))))</f>
        <v>0</v>
      </c>
      <c r="AS789" s="304">
        <f ca="1">COUNTIF(INDIRECT("H"&amp;(ROW()+12*(($AO789-1)*3+$AP789)-ROW())/12+5):INDIRECT("S"&amp;(ROW()+12*(($AO789-1)*3+$AP789)-ROW())/12+5),AR789)</f>
        <v>0</v>
      </c>
      <c r="AV789" s="304">
        <f ca="1">IF(AND(AR789&gt;0,AS789&gt;0),COUNTIF(AV$6:AV788,"&gt;0")+1,0)</f>
        <v>0</v>
      </c>
    </row>
    <row r="790" spans="41:48" x14ac:dyDescent="0.15">
      <c r="AO790" s="304">
        <v>22</v>
      </c>
      <c r="AP790" s="304">
        <v>3</v>
      </c>
      <c r="AQ790" s="304">
        <v>5</v>
      </c>
      <c r="AR790" s="304">
        <f ca="1">IF($AQ790=1,IF(INDIRECT(ADDRESS(($AO790-1)*3+$AP790+5,$AQ790+7))="",0,INDIRECT(ADDRESS(($AO790-1)*3+$AP790+5,$AQ790+7))),IF(INDIRECT(ADDRESS(($AO790-1)*3+$AP790+5,$AQ790+7))="",0,IF(COUNTIF(INDIRECT(ADDRESS(($AO790-1)*36+($AP790-1)*12+6,COLUMN())):INDIRECT(ADDRESS(($AO790-1)*36+($AP790-1)*12+$AQ790+4,COLUMN())),INDIRECT(ADDRESS(($AO790-1)*3+$AP790+5,$AQ790+7)))&gt;=1,0,INDIRECT(ADDRESS(($AO790-1)*3+$AP790+5,$AQ790+7)))))</f>
        <v>0</v>
      </c>
      <c r="AS790" s="304">
        <f ca="1">COUNTIF(INDIRECT("H"&amp;(ROW()+12*(($AO790-1)*3+$AP790)-ROW())/12+5):INDIRECT("S"&amp;(ROW()+12*(($AO790-1)*3+$AP790)-ROW())/12+5),AR790)</f>
        <v>0</v>
      </c>
      <c r="AV790" s="304">
        <f ca="1">IF(AND(AR790&gt;0,AS790&gt;0),COUNTIF(AV$6:AV789,"&gt;0")+1,0)</f>
        <v>0</v>
      </c>
    </row>
    <row r="791" spans="41:48" x14ac:dyDescent="0.15">
      <c r="AO791" s="304">
        <v>22</v>
      </c>
      <c r="AP791" s="304">
        <v>3</v>
      </c>
      <c r="AQ791" s="304">
        <v>6</v>
      </c>
      <c r="AR791" s="304">
        <f ca="1">IF($AQ791=1,IF(INDIRECT(ADDRESS(($AO791-1)*3+$AP791+5,$AQ791+7))="",0,INDIRECT(ADDRESS(($AO791-1)*3+$AP791+5,$AQ791+7))),IF(INDIRECT(ADDRESS(($AO791-1)*3+$AP791+5,$AQ791+7))="",0,IF(COUNTIF(INDIRECT(ADDRESS(($AO791-1)*36+($AP791-1)*12+6,COLUMN())):INDIRECT(ADDRESS(($AO791-1)*36+($AP791-1)*12+$AQ791+4,COLUMN())),INDIRECT(ADDRESS(($AO791-1)*3+$AP791+5,$AQ791+7)))&gt;=1,0,INDIRECT(ADDRESS(($AO791-1)*3+$AP791+5,$AQ791+7)))))</f>
        <v>0</v>
      </c>
      <c r="AS791" s="304">
        <f ca="1">COUNTIF(INDIRECT("H"&amp;(ROW()+12*(($AO791-1)*3+$AP791)-ROW())/12+5):INDIRECT("S"&amp;(ROW()+12*(($AO791-1)*3+$AP791)-ROW())/12+5),AR791)</f>
        <v>0</v>
      </c>
      <c r="AV791" s="304">
        <f ca="1">IF(AND(AR791&gt;0,AS791&gt;0),COUNTIF(AV$6:AV790,"&gt;0")+1,0)</f>
        <v>0</v>
      </c>
    </row>
    <row r="792" spans="41:48" x14ac:dyDescent="0.15">
      <c r="AO792" s="304">
        <v>22</v>
      </c>
      <c r="AP792" s="304">
        <v>3</v>
      </c>
      <c r="AQ792" s="304">
        <v>7</v>
      </c>
      <c r="AR792" s="304">
        <f ca="1">IF($AQ792=1,IF(INDIRECT(ADDRESS(($AO792-1)*3+$AP792+5,$AQ792+7))="",0,INDIRECT(ADDRESS(($AO792-1)*3+$AP792+5,$AQ792+7))),IF(INDIRECT(ADDRESS(($AO792-1)*3+$AP792+5,$AQ792+7))="",0,IF(COUNTIF(INDIRECT(ADDRESS(($AO792-1)*36+($AP792-1)*12+6,COLUMN())):INDIRECT(ADDRESS(($AO792-1)*36+($AP792-1)*12+$AQ792+4,COLUMN())),INDIRECT(ADDRESS(($AO792-1)*3+$AP792+5,$AQ792+7)))&gt;=1,0,INDIRECT(ADDRESS(($AO792-1)*3+$AP792+5,$AQ792+7)))))</f>
        <v>0</v>
      </c>
      <c r="AS792" s="304">
        <f ca="1">COUNTIF(INDIRECT("H"&amp;(ROW()+12*(($AO792-1)*3+$AP792)-ROW())/12+5):INDIRECT("S"&amp;(ROW()+12*(($AO792-1)*3+$AP792)-ROW())/12+5),AR792)</f>
        <v>0</v>
      </c>
      <c r="AV792" s="304">
        <f ca="1">IF(AND(AR792&gt;0,AS792&gt;0),COUNTIF(AV$6:AV791,"&gt;0")+1,0)</f>
        <v>0</v>
      </c>
    </row>
    <row r="793" spans="41:48" x14ac:dyDescent="0.15">
      <c r="AO793" s="304">
        <v>22</v>
      </c>
      <c r="AP793" s="304">
        <v>3</v>
      </c>
      <c r="AQ793" s="304">
        <v>8</v>
      </c>
      <c r="AR793" s="304">
        <f ca="1">IF($AQ793=1,IF(INDIRECT(ADDRESS(($AO793-1)*3+$AP793+5,$AQ793+7))="",0,INDIRECT(ADDRESS(($AO793-1)*3+$AP793+5,$AQ793+7))),IF(INDIRECT(ADDRESS(($AO793-1)*3+$AP793+5,$AQ793+7))="",0,IF(COUNTIF(INDIRECT(ADDRESS(($AO793-1)*36+($AP793-1)*12+6,COLUMN())):INDIRECT(ADDRESS(($AO793-1)*36+($AP793-1)*12+$AQ793+4,COLUMN())),INDIRECT(ADDRESS(($AO793-1)*3+$AP793+5,$AQ793+7)))&gt;=1,0,INDIRECT(ADDRESS(($AO793-1)*3+$AP793+5,$AQ793+7)))))</f>
        <v>0</v>
      </c>
      <c r="AS793" s="304">
        <f ca="1">COUNTIF(INDIRECT("H"&amp;(ROW()+12*(($AO793-1)*3+$AP793)-ROW())/12+5):INDIRECT("S"&amp;(ROW()+12*(($AO793-1)*3+$AP793)-ROW())/12+5),AR793)</f>
        <v>0</v>
      </c>
      <c r="AV793" s="304">
        <f ca="1">IF(AND(AR793&gt;0,AS793&gt;0),COUNTIF(AV$6:AV792,"&gt;0")+1,0)</f>
        <v>0</v>
      </c>
    </row>
    <row r="794" spans="41:48" x14ac:dyDescent="0.15">
      <c r="AO794" s="304">
        <v>22</v>
      </c>
      <c r="AP794" s="304">
        <v>3</v>
      </c>
      <c r="AQ794" s="304">
        <v>9</v>
      </c>
      <c r="AR794" s="304">
        <f ca="1">IF($AQ794=1,IF(INDIRECT(ADDRESS(($AO794-1)*3+$AP794+5,$AQ794+7))="",0,INDIRECT(ADDRESS(($AO794-1)*3+$AP794+5,$AQ794+7))),IF(INDIRECT(ADDRESS(($AO794-1)*3+$AP794+5,$AQ794+7))="",0,IF(COUNTIF(INDIRECT(ADDRESS(($AO794-1)*36+($AP794-1)*12+6,COLUMN())):INDIRECT(ADDRESS(($AO794-1)*36+($AP794-1)*12+$AQ794+4,COLUMN())),INDIRECT(ADDRESS(($AO794-1)*3+$AP794+5,$AQ794+7)))&gt;=1,0,INDIRECT(ADDRESS(($AO794-1)*3+$AP794+5,$AQ794+7)))))</f>
        <v>0</v>
      </c>
      <c r="AS794" s="304">
        <f ca="1">COUNTIF(INDIRECT("H"&amp;(ROW()+12*(($AO794-1)*3+$AP794)-ROW())/12+5):INDIRECT("S"&amp;(ROW()+12*(($AO794-1)*3+$AP794)-ROW())/12+5),AR794)</f>
        <v>0</v>
      </c>
      <c r="AV794" s="304">
        <f ca="1">IF(AND(AR794&gt;0,AS794&gt;0),COUNTIF(AV$6:AV793,"&gt;0")+1,0)</f>
        <v>0</v>
      </c>
    </row>
    <row r="795" spans="41:48" x14ac:dyDescent="0.15">
      <c r="AO795" s="304">
        <v>22</v>
      </c>
      <c r="AP795" s="304">
        <v>3</v>
      </c>
      <c r="AQ795" s="304">
        <v>10</v>
      </c>
      <c r="AR795" s="304">
        <f ca="1">IF($AQ795=1,IF(INDIRECT(ADDRESS(($AO795-1)*3+$AP795+5,$AQ795+7))="",0,INDIRECT(ADDRESS(($AO795-1)*3+$AP795+5,$AQ795+7))),IF(INDIRECT(ADDRESS(($AO795-1)*3+$AP795+5,$AQ795+7))="",0,IF(COUNTIF(INDIRECT(ADDRESS(($AO795-1)*36+($AP795-1)*12+6,COLUMN())):INDIRECT(ADDRESS(($AO795-1)*36+($AP795-1)*12+$AQ795+4,COLUMN())),INDIRECT(ADDRESS(($AO795-1)*3+$AP795+5,$AQ795+7)))&gt;=1,0,INDIRECT(ADDRESS(($AO795-1)*3+$AP795+5,$AQ795+7)))))</f>
        <v>0</v>
      </c>
      <c r="AS795" s="304">
        <f ca="1">COUNTIF(INDIRECT("H"&amp;(ROW()+12*(($AO795-1)*3+$AP795)-ROW())/12+5):INDIRECT("S"&amp;(ROW()+12*(($AO795-1)*3+$AP795)-ROW())/12+5),AR795)</f>
        <v>0</v>
      </c>
      <c r="AV795" s="304">
        <f ca="1">IF(AND(AR795&gt;0,AS795&gt;0),COUNTIF(AV$6:AV794,"&gt;0")+1,0)</f>
        <v>0</v>
      </c>
    </row>
    <row r="796" spans="41:48" x14ac:dyDescent="0.15">
      <c r="AO796" s="304">
        <v>22</v>
      </c>
      <c r="AP796" s="304">
        <v>3</v>
      </c>
      <c r="AQ796" s="304">
        <v>11</v>
      </c>
      <c r="AR796" s="304">
        <f ca="1">IF($AQ796=1,IF(INDIRECT(ADDRESS(($AO796-1)*3+$AP796+5,$AQ796+7))="",0,INDIRECT(ADDRESS(($AO796-1)*3+$AP796+5,$AQ796+7))),IF(INDIRECT(ADDRESS(($AO796-1)*3+$AP796+5,$AQ796+7))="",0,IF(COUNTIF(INDIRECT(ADDRESS(($AO796-1)*36+($AP796-1)*12+6,COLUMN())):INDIRECT(ADDRESS(($AO796-1)*36+($AP796-1)*12+$AQ796+4,COLUMN())),INDIRECT(ADDRESS(($AO796-1)*3+$AP796+5,$AQ796+7)))&gt;=1,0,INDIRECT(ADDRESS(($AO796-1)*3+$AP796+5,$AQ796+7)))))</f>
        <v>0</v>
      </c>
      <c r="AS796" s="304">
        <f ca="1">COUNTIF(INDIRECT("H"&amp;(ROW()+12*(($AO796-1)*3+$AP796)-ROW())/12+5):INDIRECT("S"&amp;(ROW()+12*(($AO796-1)*3+$AP796)-ROW())/12+5),AR796)</f>
        <v>0</v>
      </c>
      <c r="AV796" s="304">
        <f ca="1">IF(AND(AR796&gt;0,AS796&gt;0),COUNTIF(AV$6:AV795,"&gt;0")+1,0)</f>
        <v>0</v>
      </c>
    </row>
    <row r="797" spans="41:48" x14ac:dyDescent="0.15">
      <c r="AO797" s="304">
        <v>22</v>
      </c>
      <c r="AP797" s="304">
        <v>3</v>
      </c>
      <c r="AQ797" s="304">
        <v>12</v>
      </c>
      <c r="AR797" s="304">
        <f ca="1">IF($AQ797=1,IF(INDIRECT(ADDRESS(($AO797-1)*3+$AP797+5,$AQ797+7))="",0,INDIRECT(ADDRESS(($AO797-1)*3+$AP797+5,$AQ797+7))),IF(INDIRECT(ADDRESS(($AO797-1)*3+$AP797+5,$AQ797+7))="",0,IF(COUNTIF(INDIRECT(ADDRESS(($AO797-1)*36+($AP797-1)*12+6,COLUMN())):INDIRECT(ADDRESS(($AO797-1)*36+($AP797-1)*12+$AQ797+4,COLUMN())),INDIRECT(ADDRESS(($AO797-1)*3+$AP797+5,$AQ797+7)))&gt;=1,0,INDIRECT(ADDRESS(($AO797-1)*3+$AP797+5,$AQ797+7)))))</f>
        <v>0</v>
      </c>
      <c r="AS797" s="304">
        <f ca="1">COUNTIF(INDIRECT("H"&amp;(ROW()+12*(($AO797-1)*3+$AP797)-ROW())/12+5):INDIRECT("S"&amp;(ROW()+12*(($AO797-1)*3+$AP797)-ROW())/12+5),AR797)</f>
        <v>0</v>
      </c>
      <c r="AV797" s="304">
        <f ca="1">IF(AND(AR797&gt;0,AS797&gt;0),COUNTIF(AV$6:AV796,"&gt;0")+1,0)</f>
        <v>0</v>
      </c>
    </row>
    <row r="798" spans="41:48" x14ac:dyDescent="0.15">
      <c r="AO798" s="304">
        <v>23</v>
      </c>
      <c r="AP798" s="304">
        <v>1</v>
      </c>
      <c r="AQ798" s="304">
        <v>1</v>
      </c>
      <c r="AR798" s="304">
        <f ca="1">IF($AQ798=1,IF(INDIRECT(ADDRESS(($AO798-1)*3+$AP798+5,$AQ798+7))="",0,INDIRECT(ADDRESS(($AO798-1)*3+$AP798+5,$AQ798+7))),IF(INDIRECT(ADDRESS(($AO798-1)*3+$AP798+5,$AQ798+7))="",0,IF(COUNTIF(INDIRECT(ADDRESS(($AO798-1)*36+($AP798-1)*12+6,COLUMN())):INDIRECT(ADDRESS(($AO798-1)*36+($AP798-1)*12+$AQ798+4,COLUMN())),INDIRECT(ADDRESS(($AO798-1)*3+$AP798+5,$AQ798+7)))&gt;=1,0,INDIRECT(ADDRESS(($AO798-1)*3+$AP798+5,$AQ798+7)))))</f>
        <v>0</v>
      </c>
      <c r="AS798" s="304">
        <f ca="1">COUNTIF(INDIRECT("H"&amp;(ROW()+12*(($AO798-1)*3+$AP798)-ROW())/12+5):INDIRECT("S"&amp;(ROW()+12*(($AO798-1)*3+$AP798)-ROW())/12+5),AR798)</f>
        <v>0</v>
      </c>
      <c r="AV798" s="304">
        <f ca="1">IF(AND(AR798&gt;0,AS798&gt;0),COUNTIF(AV$6:AV797,"&gt;0")+1,0)</f>
        <v>0</v>
      </c>
    </row>
    <row r="799" spans="41:48" x14ac:dyDescent="0.15">
      <c r="AO799" s="304">
        <v>23</v>
      </c>
      <c r="AP799" s="304">
        <v>1</v>
      </c>
      <c r="AQ799" s="304">
        <v>2</v>
      </c>
      <c r="AR799" s="304">
        <f ca="1">IF($AQ799=1,IF(INDIRECT(ADDRESS(($AO799-1)*3+$AP799+5,$AQ799+7))="",0,INDIRECT(ADDRESS(($AO799-1)*3+$AP799+5,$AQ799+7))),IF(INDIRECT(ADDRESS(($AO799-1)*3+$AP799+5,$AQ799+7))="",0,IF(COUNTIF(INDIRECT(ADDRESS(($AO799-1)*36+($AP799-1)*12+6,COLUMN())):INDIRECT(ADDRESS(($AO799-1)*36+($AP799-1)*12+$AQ799+4,COLUMN())),INDIRECT(ADDRESS(($AO799-1)*3+$AP799+5,$AQ799+7)))&gt;=1,0,INDIRECT(ADDRESS(($AO799-1)*3+$AP799+5,$AQ799+7)))))</f>
        <v>0</v>
      </c>
      <c r="AS799" s="304">
        <f ca="1">COUNTIF(INDIRECT("H"&amp;(ROW()+12*(($AO799-1)*3+$AP799)-ROW())/12+5):INDIRECT("S"&amp;(ROW()+12*(($AO799-1)*3+$AP799)-ROW())/12+5),AR799)</f>
        <v>0</v>
      </c>
      <c r="AV799" s="304">
        <f ca="1">IF(AND(AR799&gt;0,AS799&gt;0),COUNTIF(AV$6:AV798,"&gt;0")+1,0)</f>
        <v>0</v>
      </c>
    </row>
    <row r="800" spans="41:48" x14ac:dyDescent="0.15">
      <c r="AO800" s="304">
        <v>23</v>
      </c>
      <c r="AP800" s="304">
        <v>1</v>
      </c>
      <c r="AQ800" s="304">
        <v>3</v>
      </c>
      <c r="AR800" s="304">
        <f ca="1">IF($AQ800=1,IF(INDIRECT(ADDRESS(($AO800-1)*3+$AP800+5,$AQ800+7))="",0,INDIRECT(ADDRESS(($AO800-1)*3+$AP800+5,$AQ800+7))),IF(INDIRECT(ADDRESS(($AO800-1)*3+$AP800+5,$AQ800+7))="",0,IF(COUNTIF(INDIRECT(ADDRESS(($AO800-1)*36+($AP800-1)*12+6,COLUMN())):INDIRECT(ADDRESS(($AO800-1)*36+($AP800-1)*12+$AQ800+4,COLUMN())),INDIRECT(ADDRESS(($AO800-1)*3+$AP800+5,$AQ800+7)))&gt;=1,0,INDIRECT(ADDRESS(($AO800-1)*3+$AP800+5,$AQ800+7)))))</f>
        <v>0</v>
      </c>
      <c r="AS800" s="304">
        <f ca="1">COUNTIF(INDIRECT("H"&amp;(ROW()+12*(($AO800-1)*3+$AP800)-ROW())/12+5):INDIRECT("S"&amp;(ROW()+12*(($AO800-1)*3+$AP800)-ROW())/12+5),AR800)</f>
        <v>0</v>
      </c>
      <c r="AV800" s="304">
        <f ca="1">IF(AND(AR800&gt;0,AS800&gt;0),COUNTIF(AV$6:AV799,"&gt;0")+1,0)</f>
        <v>0</v>
      </c>
    </row>
    <row r="801" spans="41:48" x14ac:dyDescent="0.15">
      <c r="AO801" s="304">
        <v>23</v>
      </c>
      <c r="AP801" s="304">
        <v>1</v>
      </c>
      <c r="AQ801" s="304">
        <v>4</v>
      </c>
      <c r="AR801" s="304">
        <f ca="1">IF($AQ801=1,IF(INDIRECT(ADDRESS(($AO801-1)*3+$AP801+5,$AQ801+7))="",0,INDIRECT(ADDRESS(($AO801-1)*3+$AP801+5,$AQ801+7))),IF(INDIRECT(ADDRESS(($AO801-1)*3+$AP801+5,$AQ801+7))="",0,IF(COUNTIF(INDIRECT(ADDRESS(($AO801-1)*36+($AP801-1)*12+6,COLUMN())):INDIRECT(ADDRESS(($AO801-1)*36+($AP801-1)*12+$AQ801+4,COLUMN())),INDIRECT(ADDRESS(($AO801-1)*3+$AP801+5,$AQ801+7)))&gt;=1,0,INDIRECT(ADDRESS(($AO801-1)*3+$AP801+5,$AQ801+7)))))</f>
        <v>0</v>
      </c>
      <c r="AS801" s="304">
        <f ca="1">COUNTIF(INDIRECT("H"&amp;(ROW()+12*(($AO801-1)*3+$AP801)-ROW())/12+5):INDIRECT("S"&amp;(ROW()+12*(($AO801-1)*3+$AP801)-ROW())/12+5),AR801)</f>
        <v>0</v>
      </c>
      <c r="AV801" s="304">
        <f ca="1">IF(AND(AR801&gt;0,AS801&gt;0),COUNTIF(AV$6:AV800,"&gt;0")+1,0)</f>
        <v>0</v>
      </c>
    </row>
    <row r="802" spans="41:48" x14ac:dyDescent="0.15">
      <c r="AO802" s="304">
        <v>23</v>
      </c>
      <c r="AP802" s="304">
        <v>1</v>
      </c>
      <c r="AQ802" s="304">
        <v>5</v>
      </c>
      <c r="AR802" s="304">
        <f ca="1">IF($AQ802=1,IF(INDIRECT(ADDRESS(($AO802-1)*3+$AP802+5,$AQ802+7))="",0,INDIRECT(ADDRESS(($AO802-1)*3+$AP802+5,$AQ802+7))),IF(INDIRECT(ADDRESS(($AO802-1)*3+$AP802+5,$AQ802+7))="",0,IF(COUNTIF(INDIRECT(ADDRESS(($AO802-1)*36+($AP802-1)*12+6,COLUMN())):INDIRECT(ADDRESS(($AO802-1)*36+($AP802-1)*12+$AQ802+4,COLUMN())),INDIRECT(ADDRESS(($AO802-1)*3+$AP802+5,$AQ802+7)))&gt;=1,0,INDIRECT(ADDRESS(($AO802-1)*3+$AP802+5,$AQ802+7)))))</f>
        <v>0</v>
      </c>
      <c r="AS802" s="304">
        <f ca="1">COUNTIF(INDIRECT("H"&amp;(ROW()+12*(($AO802-1)*3+$AP802)-ROW())/12+5):INDIRECT("S"&amp;(ROW()+12*(($AO802-1)*3+$AP802)-ROW())/12+5),AR802)</f>
        <v>0</v>
      </c>
      <c r="AV802" s="304">
        <f ca="1">IF(AND(AR802&gt;0,AS802&gt;0),COUNTIF(AV$6:AV801,"&gt;0")+1,0)</f>
        <v>0</v>
      </c>
    </row>
    <row r="803" spans="41:48" x14ac:dyDescent="0.15">
      <c r="AO803" s="304">
        <v>23</v>
      </c>
      <c r="AP803" s="304">
        <v>1</v>
      </c>
      <c r="AQ803" s="304">
        <v>6</v>
      </c>
      <c r="AR803" s="304">
        <f ca="1">IF($AQ803=1,IF(INDIRECT(ADDRESS(($AO803-1)*3+$AP803+5,$AQ803+7))="",0,INDIRECT(ADDRESS(($AO803-1)*3+$AP803+5,$AQ803+7))),IF(INDIRECT(ADDRESS(($AO803-1)*3+$AP803+5,$AQ803+7))="",0,IF(COUNTIF(INDIRECT(ADDRESS(($AO803-1)*36+($AP803-1)*12+6,COLUMN())):INDIRECT(ADDRESS(($AO803-1)*36+($AP803-1)*12+$AQ803+4,COLUMN())),INDIRECT(ADDRESS(($AO803-1)*3+$AP803+5,$AQ803+7)))&gt;=1,0,INDIRECT(ADDRESS(($AO803-1)*3+$AP803+5,$AQ803+7)))))</f>
        <v>0</v>
      </c>
      <c r="AS803" s="304">
        <f ca="1">COUNTIF(INDIRECT("H"&amp;(ROW()+12*(($AO803-1)*3+$AP803)-ROW())/12+5):INDIRECT("S"&amp;(ROW()+12*(($AO803-1)*3+$AP803)-ROW())/12+5),AR803)</f>
        <v>0</v>
      </c>
      <c r="AV803" s="304">
        <f ca="1">IF(AND(AR803&gt;0,AS803&gt;0),COUNTIF(AV$6:AV802,"&gt;0")+1,0)</f>
        <v>0</v>
      </c>
    </row>
    <row r="804" spans="41:48" x14ac:dyDescent="0.15">
      <c r="AO804" s="304">
        <v>23</v>
      </c>
      <c r="AP804" s="304">
        <v>1</v>
      </c>
      <c r="AQ804" s="304">
        <v>7</v>
      </c>
      <c r="AR804" s="304">
        <f ca="1">IF($AQ804=1,IF(INDIRECT(ADDRESS(($AO804-1)*3+$AP804+5,$AQ804+7))="",0,INDIRECT(ADDRESS(($AO804-1)*3+$AP804+5,$AQ804+7))),IF(INDIRECT(ADDRESS(($AO804-1)*3+$AP804+5,$AQ804+7))="",0,IF(COUNTIF(INDIRECT(ADDRESS(($AO804-1)*36+($AP804-1)*12+6,COLUMN())):INDIRECT(ADDRESS(($AO804-1)*36+($AP804-1)*12+$AQ804+4,COLUMN())),INDIRECT(ADDRESS(($AO804-1)*3+$AP804+5,$AQ804+7)))&gt;=1,0,INDIRECT(ADDRESS(($AO804-1)*3+$AP804+5,$AQ804+7)))))</f>
        <v>0</v>
      </c>
      <c r="AS804" s="304">
        <f ca="1">COUNTIF(INDIRECT("H"&amp;(ROW()+12*(($AO804-1)*3+$AP804)-ROW())/12+5):INDIRECT("S"&amp;(ROW()+12*(($AO804-1)*3+$AP804)-ROW())/12+5),AR804)</f>
        <v>0</v>
      </c>
      <c r="AV804" s="304">
        <f ca="1">IF(AND(AR804&gt;0,AS804&gt;0),COUNTIF(AV$6:AV803,"&gt;0")+1,0)</f>
        <v>0</v>
      </c>
    </row>
    <row r="805" spans="41:48" x14ac:dyDescent="0.15">
      <c r="AO805" s="304">
        <v>23</v>
      </c>
      <c r="AP805" s="304">
        <v>1</v>
      </c>
      <c r="AQ805" s="304">
        <v>8</v>
      </c>
      <c r="AR805" s="304">
        <f ca="1">IF($AQ805=1,IF(INDIRECT(ADDRESS(($AO805-1)*3+$AP805+5,$AQ805+7))="",0,INDIRECT(ADDRESS(($AO805-1)*3+$AP805+5,$AQ805+7))),IF(INDIRECT(ADDRESS(($AO805-1)*3+$AP805+5,$AQ805+7))="",0,IF(COUNTIF(INDIRECT(ADDRESS(($AO805-1)*36+($AP805-1)*12+6,COLUMN())):INDIRECT(ADDRESS(($AO805-1)*36+($AP805-1)*12+$AQ805+4,COLUMN())),INDIRECT(ADDRESS(($AO805-1)*3+$AP805+5,$AQ805+7)))&gt;=1,0,INDIRECT(ADDRESS(($AO805-1)*3+$AP805+5,$AQ805+7)))))</f>
        <v>0</v>
      </c>
      <c r="AS805" s="304">
        <f ca="1">COUNTIF(INDIRECT("H"&amp;(ROW()+12*(($AO805-1)*3+$AP805)-ROW())/12+5):INDIRECT("S"&amp;(ROW()+12*(($AO805-1)*3+$AP805)-ROW())/12+5),AR805)</f>
        <v>0</v>
      </c>
      <c r="AV805" s="304">
        <f ca="1">IF(AND(AR805&gt;0,AS805&gt;0),COUNTIF(AV$6:AV804,"&gt;0")+1,0)</f>
        <v>0</v>
      </c>
    </row>
    <row r="806" spans="41:48" x14ac:dyDescent="0.15">
      <c r="AO806" s="304">
        <v>23</v>
      </c>
      <c r="AP806" s="304">
        <v>1</v>
      </c>
      <c r="AQ806" s="304">
        <v>9</v>
      </c>
      <c r="AR806" s="304">
        <f ca="1">IF($AQ806=1,IF(INDIRECT(ADDRESS(($AO806-1)*3+$AP806+5,$AQ806+7))="",0,INDIRECT(ADDRESS(($AO806-1)*3+$AP806+5,$AQ806+7))),IF(INDIRECT(ADDRESS(($AO806-1)*3+$AP806+5,$AQ806+7))="",0,IF(COUNTIF(INDIRECT(ADDRESS(($AO806-1)*36+($AP806-1)*12+6,COLUMN())):INDIRECT(ADDRESS(($AO806-1)*36+($AP806-1)*12+$AQ806+4,COLUMN())),INDIRECT(ADDRESS(($AO806-1)*3+$AP806+5,$AQ806+7)))&gt;=1,0,INDIRECT(ADDRESS(($AO806-1)*3+$AP806+5,$AQ806+7)))))</f>
        <v>0</v>
      </c>
      <c r="AS806" s="304">
        <f ca="1">COUNTIF(INDIRECT("H"&amp;(ROW()+12*(($AO806-1)*3+$AP806)-ROW())/12+5):INDIRECT("S"&amp;(ROW()+12*(($AO806-1)*3+$AP806)-ROW())/12+5),AR806)</f>
        <v>0</v>
      </c>
      <c r="AV806" s="304">
        <f ca="1">IF(AND(AR806&gt;0,AS806&gt;0),COUNTIF(AV$6:AV805,"&gt;0")+1,0)</f>
        <v>0</v>
      </c>
    </row>
    <row r="807" spans="41:48" x14ac:dyDescent="0.15">
      <c r="AO807" s="304">
        <v>23</v>
      </c>
      <c r="AP807" s="304">
        <v>1</v>
      </c>
      <c r="AQ807" s="304">
        <v>10</v>
      </c>
      <c r="AR807" s="304">
        <f ca="1">IF($AQ807=1,IF(INDIRECT(ADDRESS(($AO807-1)*3+$AP807+5,$AQ807+7))="",0,INDIRECT(ADDRESS(($AO807-1)*3+$AP807+5,$AQ807+7))),IF(INDIRECT(ADDRESS(($AO807-1)*3+$AP807+5,$AQ807+7))="",0,IF(COUNTIF(INDIRECT(ADDRESS(($AO807-1)*36+($AP807-1)*12+6,COLUMN())):INDIRECT(ADDRESS(($AO807-1)*36+($AP807-1)*12+$AQ807+4,COLUMN())),INDIRECT(ADDRESS(($AO807-1)*3+$AP807+5,$AQ807+7)))&gt;=1,0,INDIRECT(ADDRESS(($AO807-1)*3+$AP807+5,$AQ807+7)))))</f>
        <v>0</v>
      </c>
      <c r="AS807" s="304">
        <f ca="1">COUNTIF(INDIRECT("H"&amp;(ROW()+12*(($AO807-1)*3+$AP807)-ROW())/12+5):INDIRECT("S"&amp;(ROW()+12*(($AO807-1)*3+$AP807)-ROW())/12+5),AR807)</f>
        <v>0</v>
      </c>
      <c r="AV807" s="304">
        <f ca="1">IF(AND(AR807&gt;0,AS807&gt;0),COUNTIF(AV$6:AV806,"&gt;0")+1,0)</f>
        <v>0</v>
      </c>
    </row>
    <row r="808" spans="41:48" x14ac:dyDescent="0.15">
      <c r="AO808" s="304">
        <v>23</v>
      </c>
      <c r="AP808" s="304">
        <v>1</v>
      </c>
      <c r="AQ808" s="304">
        <v>11</v>
      </c>
      <c r="AR808" s="304">
        <f ca="1">IF($AQ808=1,IF(INDIRECT(ADDRESS(($AO808-1)*3+$AP808+5,$AQ808+7))="",0,INDIRECT(ADDRESS(($AO808-1)*3+$AP808+5,$AQ808+7))),IF(INDIRECT(ADDRESS(($AO808-1)*3+$AP808+5,$AQ808+7))="",0,IF(COUNTIF(INDIRECT(ADDRESS(($AO808-1)*36+($AP808-1)*12+6,COLUMN())):INDIRECT(ADDRESS(($AO808-1)*36+($AP808-1)*12+$AQ808+4,COLUMN())),INDIRECT(ADDRESS(($AO808-1)*3+$AP808+5,$AQ808+7)))&gt;=1,0,INDIRECT(ADDRESS(($AO808-1)*3+$AP808+5,$AQ808+7)))))</f>
        <v>0</v>
      </c>
      <c r="AS808" s="304">
        <f ca="1">COUNTIF(INDIRECT("H"&amp;(ROW()+12*(($AO808-1)*3+$AP808)-ROW())/12+5):INDIRECT("S"&amp;(ROW()+12*(($AO808-1)*3+$AP808)-ROW())/12+5),AR808)</f>
        <v>0</v>
      </c>
      <c r="AV808" s="304">
        <f ca="1">IF(AND(AR808&gt;0,AS808&gt;0),COUNTIF(AV$6:AV807,"&gt;0")+1,0)</f>
        <v>0</v>
      </c>
    </row>
    <row r="809" spans="41:48" x14ac:dyDescent="0.15">
      <c r="AO809" s="304">
        <v>23</v>
      </c>
      <c r="AP809" s="304">
        <v>1</v>
      </c>
      <c r="AQ809" s="304">
        <v>12</v>
      </c>
      <c r="AR809" s="304">
        <f ca="1">IF($AQ809=1,IF(INDIRECT(ADDRESS(($AO809-1)*3+$AP809+5,$AQ809+7))="",0,INDIRECT(ADDRESS(($AO809-1)*3+$AP809+5,$AQ809+7))),IF(INDIRECT(ADDRESS(($AO809-1)*3+$AP809+5,$AQ809+7))="",0,IF(COUNTIF(INDIRECT(ADDRESS(($AO809-1)*36+($AP809-1)*12+6,COLUMN())):INDIRECT(ADDRESS(($AO809-1)*36+($AP809-1)*12+$AQ809+4,COLUMN())),INDIRECT(ADDRESS(($AO809-1)*3+$AP809+5,$AQ809+7)))&gt;=1,0,INDIRECT(ADDRESS(($AO809-1)*3+$AP809+5,$AQ809+7)))))</f>
        <v>0</v>
      </c>
      <c r="AS809" s="304">
        <f ca="1">COUNTIF(INDIRECT("H"&amp;(ROW()+12*(($AO809-1)*3+$AP809)-ROW())/12+5):INDIRECT("S"&amp;(ROW()+12*(($AO809-1)*3+$AP809)-ROW())/12+5),AR809)</f>
        <v>0</v>
      </c>
      <c r="AV809" s="304">
        <f ca="1">IF(AND(AR809&gt;0,AS809&gt;0),COUNTIF(AV$6:AV808,"&gt;0")+1,0)</f>
        <v>0</v>
      </c>
    </row>
    <row r="810" spans="41:48" x14ac:dyDescent="0.15">
      <c r="AO810" s="304">
        <v>23</v>
      </c>
      <c r="AP810" s="304">
        <v>2</v>
      </c>
      <c r="AQ810" s="304">
        <v>1</v>
      </c>
      <c r="AR810" s="304">
        <f ca="1">IF($AQ810=1,IF(INDIRECT(ADDRESS(($AO810-1)*3+$AP810+5,$AQ810+7))="",0,INDIRECT(ADDRESS(($AO810-1)*3+$AP810+5,$AQ810+7))),IF(INDIRECT(ADDRESS(($AO810-1)*3+$AP810+5,$AQ810+7))="",0,IF(COUNTIF(INDIRECT(ADDRESS(($AO810-1)*36+($AP810-1)*12+6,COLUMN())):INDIRECT(ADDRESS(($AO810-1)*36+($AP810-1)*12+$AQ810+4,COLUMN())),INDIRECT(ADDRESS(($AO810-1)*3+$AP810+5,$AQ810+7)))&gt;=1,0,INDIRECT(ADDRESS(($AO810-1)*3+$AP810+5,$AQ810+7)))))</f>
        <v>0</v>
      </c>
      <c r="AS810" s="304">
        <f ca="1">COUNTIF(INDIRECT("H"&amp;(ROW()+12*(($AO810-1)*3+$AP810)-ROW())/12+5):INDIRECT("S"&amp;(ROW()+12*(($AO810-1)*3+$AP810)-ROW())/12+5),AR810)</f>
        <v>0</v>
      </c>
      <c r="AV810" s="304">
        <f ca="1">IF(AND(AR810&gt;0,AS810&gt;0),COUNTIF(AV$6:AV809,"&gt;0")+1,0)</f>
        <v>0</v>
      </c>
    </row>
    <row r="811" spans="41:48" x14ac:dyDescent="0.15">
      <c r="AO811" s="304">
        <v>23</v>
      </c>
      <c r="AP811" s="304">
        <v>2</v>
      </c>
      <c r="AQ811" s="304">
        <v>2</v>
      </c>
      <c r="AR811" s="304">
        <f ca="1">IF($AQ811=1,IF(INDIRECT(ADDRESS(($AO811-1)*3+$AP811+5,$AQ811+7))="",0,INDIRECT(ADDRESS(($AO811-1)*3+$AP811+5,$AQ811+7))),IF(INDIRECT(ADDRESS(($AO811-1)*3+$AP811+5,$AQ811+7))="",0,IF(COUNTIF(INDIRECT(ADDRESS(($AO811-1)*36+($AP811-1)*12+6,COLUMN())):INDIRECT(ADDRESS(($AO811-1)*36+($AP811-1)*12+$AQ811+4,COLUMN())),INDIRECT(ADDRESS(($AO811-1)*3+$AP811+5,$AQ811+7)))&gt;=1,0,INDIRECT(ADDRESS(($AO811-1)*3+$AP811+5,$AQ811+7)))))</f>
        <v>0</v>
      </c>
      <c r="AS811" s="304">
        <f ca="1">COUNTIF(INDIRECT("H"&amp;(ROW()+12*(($AO811-1)*3+$AP811)-ROW())/12+5):INDIRECT("S"&amp;(ROW()+12*(($AO811-1)*3+$AP811)-ROW())/12+5),AR811)</f>
        <v>0</v>
      </c>
      <c r="AV811" s="304">
        <f ca="1">IF(AND(AR811&gt;0,AS811&gt;0),COUNTIF(AV$6:AV810,"&gt;0")+1,0)</f>
        <v>0</v>
      </c>
    </row>
    <row r="812" spans="41:48" x14ac:dyDescent="0.15">
      <c r="AO812" s="304">
        <v>23</v>
      </c>
      <c r="AP812" s="304">
        <v>2</v>
      </c>
      <c r="AQ812" s="304">
        <v>3</v>
      </c>
      <c r="AR812" s="304">
        <f ca="1">IF($AQ812=1,IF(INDIRECT(ADDRESS(($AO812-1)*3+$AP812+5,$AQ812+7))="",0,INDIRECT(ADDRESS(($AO812-1)*3+$AP812+5,$AQ812+7))),IF(INDIRECT(ADDRESS(($AO812-1)*3+$AP812+5,$AQ812+7))="",0,IF(COUNTIF(INDIRECT(ADDRESS(($AO812-1)*36+($AP812-1)*12+6,COLUMN())):INDIRECT(ADDRESS(($AO812-1)*36+($AP812-1)*12+$AQ812+4,COLUMN())),INDIRECT(ADDRESS(($AO812-1)*3+$AP812+5,$AQ812+7)))&gt;=1,0,INDIRECT(ADDRESS(($AO812-1)*3+$AP812+5,$AQ812+7)))))</f>
        <v>0</v>
      </c>
      <c r="AS812" s="304">
        <f ca="1">COUNTIF(INDIRECT("H"&amp;(ROW()+12*(($AO812-1)*3+$AP812)-ROW())/12+5):INDIRECT("S"&amp;(ROW()+12*(($AO812-1)*3+$AP812)-ROW())/12+5),AR812)</f>
        <v>0</v>
      </c>
      <c r="AV812" s="304">
        <f ca="1">IF(AND(AR812&gt;0,AS812&gt;0),COUNTIF(AV$6:AV811,"&gt;0")+1,0)</f>
        <v>0</v>
      </c>
    </row>
    <row r="813" spans="41:48" x14ac:dyDescent="0.15">
      <c r="AO813" s="304">
        <v>23</v>
      </c>
      <c r="AP813" s="304">
        <v>2</v>
      </c>
      <c r="AQ813" s="304">
        <v>4</v>
      </c>
      <c r="AR813" s="304">
        <f ca="1">IF($AQ813=1,IF(INDIRECT(ADDRESS(($AO813-1)*3+$AP813+5,$AQ813+7))="",0,INDIRECT(ADDRESS(($AO813-1)*3+$AP813+5,$AQ813+7))),IF(INDIRECT(ADDRESS(($AO813-1)*3+$AP813+5,$AQ813+7))="",0,IF(COUNTIF(INDIRECT(ADDRESS(($AO813-1)*36+($AP813-1)*12+6,COLUMN())):INDIRECT(ADDRESS(($AO813-1)*36+($AP813-1)*12+$AQ813+4,COLUMN())),INDIRECT(ADDRESS(($AO813-1)*3+$AP813+5,$AQ813+7)))&gt;=1,0,INDIRECT(ADDRESS(($AO813-1)*3+$AP813+5,$AQ813+7)))))</f>
        <v>0</v>
      </c>
      <c r="AS813" s="304">
        <f ca="1">COUNTIF(INDIRECT("H"&amp;(ROW()+12*(($AO813-1)*3+$AP813)-ROW())/12+5):INDIRECT("S"&amp;(ROW()+12*(($AO813-1)*3+$AP813)-ROW())/12+5),AR813)</f>
        <v>0</v>
      </c>
      <c r="AV813" s="304">
        <f ca="1">IF(AND(AR813&gt;0,AS813&gt;0),COUNTIF(AV$6:AV812,"&gt;0")+1,0)</f>
        <v>0</v>
      </c>
    </row>
    <row r="814" spans="41:48" x14ac:dyDescent="0.15">
      <c r="AO814" s="304">
        <v>23</v>
      </c>
      <c r="AP814" s="304">
        <v>2</v>
      </c>
      <c r="AQ814" s="304">
        <v>5</v>
      </c>
      <c r="AR814" s="304">
        <f ca="1">IF($AQ814=1,IF(INDIRECT(ADDRESS(($AO814-1)*3+$AP814+5,$AQ814+7))="",0,INDIRECT(ADDRESS(($AO814-1)*3+$AP814+5,$AQ814+7))),IF(INDIRECT(ADDRESS(($AO814-1)*3+$AP814+5,$AQ814+7))="",0,IF(COUNTIF(INDIRECT(ADDRESS(($AO814-1)*36+($AP814-1)*12+6,COLUMN())):INDIRECT(ADDRESS(($AO814-1)*36+($AP814-1)*12+$AQ814+4,COLUMN())),INDIRECT(ADDRESS(($AO814-1)*3+$AP814+5,$AQ814+7)))&gt;=1,0,INDIRECT(ADDRESS(($AO814-1)*3+$AP814+5,$AQ814+7)))))</f>
        <v>0</v>
      </c>
      <c r="AS814" s="304">
        <f ca="1">COUNTIF(INDIRECT("H"&amp;(ROW()+12*(($AO814-1)*3+$AP814)-ROW())/12+5):INDIRECT("S"&amp;(ROW()+12*(($AO814-1)*3+$AP814)-ROW())/12+5),AR814)</f>
        <v>0</v>
      </c>
      <c r="AV814" s="304">
        <f ca="1">IF(AND(AR814&gt;0,AS814&gt;0),COUNTIF(AV$6:AV813,"&gt;0")+1,0)</f>
        <v>0</v>
      </c>
    </row>
    <row r="815" spans="41:48" x14ac:dyDescent="0.15">
      <c r="AO815" s="304">
        <v>23</v>
      </c>
      <c r="AP815" s="304">
        <v>2</v>
      </c>
      <c r="AQ815" s="304">
        <v>6</v>
      </c>
      <c r="AR815" s="304">
        <f ca="1">IF($AQ815=1,IF(INDIRECT(ADDRESS(($AO815-1)*3+$AP815+5,$AQ815+7))="",0,INDIRECT(ADDRESS(($AO815-1)*3+$AP815+5,$AQ815+7))),IF(INDIRECT(ADDRESS(($AO815-1)*3+$AP815+5,$AQ815+7))="",0,IF(COUNTIF(INDIRECT(ADDRESS(($AO815-1)*36+($AP815-1)*12+6,COLUMN())):INDIRECT(ADDRESS(($AO815-1)*36+($AP815-1)*12+$AQ815+4,COLUMN())),INDIRECT(ADDRESS(($AO815-1)*3+$AP815+5,$AQ815+7)))&gt;=1,0,INDIRECT(ADDRESS(($AO815-1)*3+$AP815+5,$AQ815+7)))))</f>
        <v>0</v>
      </c>
      <c r="AS815" s="304">
        <f ca="1">COUNTIF(INDIRECT("H"&amp;(ROW()+12*(($AO815-1)*3+$AP815)-ROW())/12+5):INDIRECT("S"&amp;(ROW()+12*(($AO815-1)*3+$AP815)-ROW())/12+5),AR815)</f>
        <v>0</v>
      </c>
      <c r="AV815" s="304">
        <f ca="1">IF(AND(AR815&gt;0,AS815&gt;0),COUNTIF(AV$6:AV814,"&gt;0")+1,0)</f>
        <v>0</v>
      </c>
    </row>
    <row r="816" spans="41:48" x14ac:dyDescent="0.15">
      <c r="AO816" s="304">
        <v>23</v>
      </c>
      <c r="AP816" s="304">
        <v>2</v>
      </c>
      <c r="AQ816" s="304">
        <v>7</v>
      </c>
      <c r="AR816" s="304">
        <f ca="1">IF($AQ816=1,IF(INDIRECT(ADDRESS(($AO816-1)*3+$AP816+5,$AQ816+7))="",0,INDIRECT(ADDRESS(($AO816-1)*3+$AP816+5,$AQ816+7))),IF(INDIRECT(ADDRESS(($AO816-1)*3+$AP816+5,$AQ816+7))="",0,IF(COUNTIF(INDIRECT(ADDRESS(($AO816-1)*36+($AP816-1)*12+6,COLUMN())):INDIRECT(ADDRESS(($AO816-1)*36+($AP816-1)*12+$AQ816+4,COLUMN())),INDIRECT(ADDRESS(($AO816-1)*3+$AP816+5,$AQ816+7)))&gt;=1,0,INDIRECT(ADDRESS(($AO816-1)*3+$AP816+5,$AQ816+7)))))</f>
        <v>0</v>
      </c>
      <c r="AS816" s="304">
        <f ca="1">COUNTIF(INDIRECT("H"&amp;(ROW()+12*(($AO816-1)*3+$AP816)-ROW())/12+5):INDIRECT("S"&amp;(ROW()+12*(($AO816-1)*3+$AP816)-ROW())/12+5),AR816)</f>
        <v>0</v>
      </c>
      <c r="AV816" s="304">
        <f ca="1">IF(AND(AR816&gt;0,AS816&gt;0),COUNTIF(AV$6:AV815,"&gt;0")+1,0)</f>
        <v>0</v>
      </c>
    </row>
    <row r="817" spans="41:48" x14ac:dyDescent="0.15">
      <c r="AO817" s="304">
        <v>23</v>
      </c>
      <c r="AP817" s="304">
        <v>2</v>
      </c>
      <c r="AQ817" s="304">
        <v>8</v>
      </c>
      <c r="AR817" s="304">
        <f ca="1">IF($AQ817=1,IF(INDIRECT(ADDRESS(($AO817-1)*3+$AP817+5,$AQ817+7))="",0,INDIRECT(ADDRESS(($AO817-1)*3+$AP817+5,$AQ817+7))),IF(INDIRECT(ADDRESS(($AO817-1)*3+$AP817+5,$AQ817+7))="",0,IF(COUNTIF(INDIRECT(ADDRESS(($AO817-1)*36+($AP817-1)*12+6,COLUMN())):INDIRECT(ADDRESS(($AO817-1)*36+($AP817-1)*12+$AQ817+4,COLUMN())),INDIRECT(ADDRESS(($AO817-1)*3+$AP817+5,$AQ817+7)))&gt;=1,0,INDIRECT(ADDRESS(($AO817-1)*3+$AP817+5,$AQ817+7)))))</f>
        <v>0</v>
      </c>
      <c r="AS817" s="304">
        <f ca="1">COUNTIF(INDIRECT("H"&amp;(ROW()+12*(($AO817-1)*3+$AP817)-ROW())/12+5):INDIRECT("S"&amp;(ROW()+12*(($AO817-1)*3+$AP817)-ROW())/12+5),AR817)</f>
        <v>0</v>
      </c>
      <c r="AV817" s="304">
        <f ca="1">IF(AND(AR817&gt;0,AS817&gt;0),COUNTIF(AV$6:AV816,"&gt;0")+1,0)</f>
        <v>0</v>
      </c>
    </row>
    <row r="818" spans="41:48" x14ac:dyDescent="0.15">
      <c r="AO818" s="304">
        <v>23</v>
      </c>
      <c r="AP818" s="304">
        <v>2</v>
      </c>
      <c r="AQ818" s="304">
        <v>9</v>
      </c>
      <c r="AR818" s="304">
        <f ca="1">IF($AQ818=1,IF(INDIRECT(ADDRESS(($AO818-1)*3+$AP818+5,$AQ818+7))="",0,INDIRECT(ADDRESS(($AO818-1)*3+$AP818+5,$AQ818+7))),IF(INDIRECT(ADDRESS(($AO818-1)*3+$AP818+5,$AQ818+7))="",0,IF(COUNTIF(INDIRECT(ADDRESS(($AO818-1)*36+($AP818-1)*12+6,COLUMN())):INDIRECT(ADDRESS(($AO818-1)*36+($AP818-1)*12+$AQ818+4,COLUMN())),INDIRECT(ADDRESS(($AO818-1)*3+$AP818+5,$AQ818+7)))&gt;=1,0,INDIRECT(ADDRESS(($AO818-1)*3+$AP818+5,$AQ818+7)))))</f>
        <v>0</v>
      </c>
      <c r="AS818" s="304">
        <f ca="1">COUNTIF(INDIRECT("H"&amp;(ROW()+12*(($AO818-1)*3+$AP818)-ROW())/12+5):INDIRECT("S"&amp;(ROW()+12*(($AO818-1)*3+$AP818)-ROW())/12+5),AR818)</f>
        <v>0</v>
      </c>
      <c r="AV818" s="304">
        <f ca="1">IF(AND(AR818&gt;0,AS818&gt;0),COUNTIF(AV$6:AV817,"&gt;0")+1,0)</f>
        <v>0</v>
      </c>
    </row>
    <row r="819" spans="41:48" x14ac:dyDescent="0.15">
      <c r="AO819" s="304">
        <v>23</v>
      </c>
      <c r="AP819" s="304">
        <v>2</v>
      </c>
      <c r="AQ819" s="304">
        <v>10</v>
      </c>
      <c r="AR819" s="304">
        <f ca="1">IF($AQ819=1,IF(INDIRECT(ADDRESS(($AO819-1)*3+$AP819+5,$AQ819+7))="",0,INDIRECT(ADDRESS(($AO819-1)*3+$AP819+5,$AQ819+7))),IF(INDIRECT(ADDRESS(($AO819-1)*3+$AP819+5,$AQ819+7))="",0,IF(COUNTIF(INDIRECT(ADDRESS(($AO819-1)*36+($AP819-1)*12+6,COLUMN())):INDIRECT(ADDRESS(($AO819-1)*36+($AP819-1)*12+$AQ819+4,COLUMN())),INDIRECT(ADDRESS(($AO819-1)*3+$AP819+5,$AQ819+7)))&gt;=1,0,INDIRECT(ADDRESS(($AO819-1)*3+$AP819+5,$AQ819+7)))))</f>
        <v>0</v>
      </c>
      <c r="AS819" s="304">
        <f ca="1">COUNTIF(INDIRECT("H"&amp;(ROW()+12*(($AO819-1)*3+$AP819)-ROW())/12+5):INDIRECT("S"&amp;(ROW()+12*(($AO819-1)*3+$AP819)-ROW())/12+5),AR819)</f>
        <v>0</v>
      </c>
      <c r="AV819" s="304">
        <f ca="1">IF(AND(AR819&gt;0,AS819&gt;0),COUNTIF(AV$6:AV818,"&gt;0")+1,0)</f>
        <v>0</v>
      </c>
    </row>
    <row r="820" spans="41:48" x14ac:dyDescent="0.15">
      <c r="AO820" s="304">
        <v>23</v>
      </c>
      <c r="AP820" s="304">
        <v>2</v>
      </c>
      <c r="AQ820" s="304">
        <v>11</v>
      </c>
      <c r="AR820" s="304">
        <f ca="1">IF($AQ820=1,IF(INDIRECT(ADDRESS(($AO820-1)*3+$AP820+5,$AQ820+7))="",0,INDIRECT(ADDRESS(($AO820-1)*3+$AP820+5,$AQ820+7))),IF(INDIRECT(ADDRESS(($AO820-1)*3+$AP820+5,$AQ820+7))="",0,IF(COUNTIF(INDIRECT(ADDRESS(($AO820-1)*36+($AP820-1)*12+6,COLUMN())):INDIRECT(ADDRESS(($AO820-1)*36+($AP820-1)*12+$AQ820+4,COLUMN())),INDIRECT(ADDRESS(($AO820-1)*3+$AP820+5,$AQ820+7)))&gt;=1,0,INDIRECT(ADDRESS(($AO820-1)*3+$AP820+5,$AQ820+7)))))</f>
        <v>0</v>
      </c>
      <c r="AS820" s="304">
        <f ca="1">COUNTIF(INDIRECT("H"&amp;(ROW()+12*(($AO820-1)*3+$AP820)-ROW())/12+5):INDIRECT("S"&amp;(ROW()+12*(($AO820-1)*3+$AP820)-ROW())/12+5),AR820)</f>
        <v>0</v>
      </c>
      <c r="AV820" s="304">
        <f ca="1">IF(AND(AR820&gt;0,AS820&gt;0),COUNTIF(AV$6:AV819,"&gt;0")+1,0)</f>
        <v>0</v>
      </c>
    </row>
    <row r="821" spans="41:48" x14ac:dyDescent="0.15">
      <c r="AO821" s="304">
        <v>23</v>
      </c>
      <c r="AP821" s="304">
        <v>2</v>
      </c>
      <c r="AQ821" s="304">
        <v>12</v>
      </c>
      <c r="AR821" s="304">
        <f ca="1">IF($AQ821=1,IF(INDIRECT(ADDRESS(($AO821-1)*3+$AP821+5,$AQ821+7))="",0,INDIRECT(ADDRESS(($AO821-1)*3+$AP821+5,$AQ821+7))),IF(INDIRECT(ADDRESS(($AO821-1)*3+$AP821+5,$AQ821+7))="",0,IF(COUNTIF(INDIRECT(ADDRESS(($AO821-1)*36+($AP821-1)*12+6,COLUMN())):INDIRECT(ADDRESS(($AO821-1)*36+($AP821-1)*12+$AQ821+4,COLUMN())),INDIRECT(ADDRESS(($AO821-1)*3+$AP821+5,$AQ821+7)))&gt;=1,0,INDIRECT(ADDRESS(($AO821-1)*3+$AP821+5,$AQ821+7)))))</f>
        <v>0</v>
      </c>
      <c r="AS821" s="304">
        <f ca="1">COUNTIF(INDIRECT("H"&amp;(ROW()+12*(($AO821-1)*3+$AP821)-ROW())/12+5):INDIRECT("S"&amp;(ROW()+12*(($AO821-1)*3+$AP821)-ROW())/12+5),AR821)</f>
        <v>0</v>
      </c>
      <c r="AV821" s="304">
        <f ca="1">IF(AND(AR821&gt;0,AS821&gt;0),COUNTIF(AV$6:AV820,"&gt;0")+1,0)</f>
        <v>0</v>
      </c>
    </row>
    <row r="822" spans="41:48" x14ac:dyDescent="0.15">
      <c r="AO822" s="304">
        <v>23</v>
      </c>
      <c r="AP822" s="304">
        <v>3</v>
      </c>
      <c r="AQ822" s="304">
        <v>1</v>
      </c>
      <c r="AR822" s="304">
        <f ca="1">IF($AQ822=1,IF(INDIRECT(ADDRESS(($AO822-1)*3+$AP822+5,$AQ822+7))="",0,INDIRECT(ADDRESS(($AO822-1)*3+$AP822+5,$AQ822+7))),IF(INDIRECT(ADDRESS(($AO822-1)*3+$AP822+5,$AQ822+7))="",0,IF(COUNTIF(INDIRECT(ADDRESS(($AO822-1)*36+($AP822-1)*12+6,COLUMN())):INDIRECT(ADDRESS(($AO822-1)*36+($AP822-1)*12+$AQ822+4,COLUMN())),INDIRECT(ADDRESS(($AO822-1)*3+$AP822+5,$AQ822+7)))&gt;=1,0,INDIRECT(ADDRESS(($AO822-1)*3+$AP822+5,$AQ822+7)))))</f>
        <v>0</v>
      </c>
      <c r="AS822" s="304">
        <f ca="1">COUNTIF(INDIRECT("H"&amp;(ROW()+12*(($AO822-1)*3+$AP822)-ROW())/12+5):INDIRECT("S"&amp;(ROW()+12*(($AO822-1)*3+$AP822)-ROW())/12+5),AR822)</f>
        <v>0</v>
      </c>
      <c r="AV822" s="304">
        <f ca="1">IF(AND(AR822&gt;0,AS822&gt;0),COUNTIF(AV$6:AV821,"&gt;0")+1,0)</f>
        <v>0</v>
      </c>
    </row>
    <row r="823" spans="41:48" x14ac:dyDescent="0.15">
      <c r="AO823" s="304">
        <v>23</v>
      </c>
      <c r="AP823" s="304">
        <v>3</v>
      </c>
      <c r="AQ823" s="304">
        <v>2</v>
      </c>
      <c r="AR823" s="304">
        <f ca="1">IF($AQ823=1,IF(INDIRECT(ADDRESS(($AO823-1)*3+$AP823+5,$AQ823+7))="",0,INDIRECT(ADDRESS(($AO823-1)*3+$AP823+5,$AQ823+7))),IF(INDIRECT(ADDRESS(($AO823-1)*3+$AP823+5,$AQ823+7))="",0,IF(COUNTIF(INDIRECT(ADDRESS(($AO823-1)*36+($AP823-1)*12+6,COLUMN())):INDIRECT(ADDRESS(($AO823-1)*36+($AP823-1)*12+$AQ823+4,COLUMN())),INDIRECT(ADDRESS(($AO823-1)*3+$AP823+5,$AQ823+7)))&gt;=1,0,INDIRECT(ADDRESS(($AO823-1)*3+$AP823+5,$AQ823+7)))))</f>
        <v>0</v>
      </c>
      <c r="AS823" s="304">
        <f ca="1">COUNTIF(INDIRECT("H"&amp;(ROW()+12*(($AO823-1)*3+$AP823)-ROW())/12+5):INDIRECT("S"&amp;(ROW()+12*(($AO823-1)*3+$AP823)-ROW())/12+5),AR823)</f>
        <v>0</v>
      </c>
      <c r="AV823" s="304">
        <f ca="1">IF(AND(AR823&gt;0,AS823&gt;0),COUNTIF(AV$6:AV822,"&gt;0")+1,0)</f>
        <v>0</v>
      </c>
    </row>
    <row r="824" spans="41:48" x14ac:dyDescent="0.15">
      <c r="AO824" s="304">
        <v>23</v>
      </c>
      <c r="AP824" s="304">
        <v>3</v>
      </c>
      <c r="AQ824" s="304">
        <v>3</v>
      </c>
      <c r="AR824" s="304">
        <f ca="1">IF($AQ824=1,IF(INDIRECT(ADDRESS(($AO824-1)*3+$AP824+5,$AQ824+7))="",0,INDIRECT(ADDRESS(($AO824-1)*3+$AP824+5,$AQ824+7))),IF(INDIRECT(ADDRESS(($AO824-1)*3+$AP824+5,$AQ824+7))="",0,IF(COUNTIF(INDIRECT(ADDRESS(($AO824-1)*36+($AP824-1)*12+6,COLUMN())):INDIRECT(ADDRESS(($AO824-1)*36+($AP824-1)*12+$AQ824+4,COLUMN())),INDIRECT(ADDRESS(($AO824-1)*3+$AP824+5,$AQ824+7)))&gt;=1,0,INDIRECT(ADDRESS(($AO824-1)*3+$AP824+5,$AQ824+7)))))</f>
        <v>0</v>
      </c>
      <c r="AS824" s="304">
        <f ca="1">COUNTIF(INDIRECT("H"&amp;(ROW()+12*(($AO824-1)*3+$AP824)-ROW())/12+5):INDIRECT("S"&amp;(ROW()+12*(($AO824-1)*3+$AP824)-ROW())/12+5),AR824)</f>
        <v>0</v>
      </c>
      <c r="AV824" s="304">
        <f ca="1">IF(AND(AR824&gt;0,AS824&gt;0),COUNTIF(AV$6:AV823,"&gt;0")+1,0)</f>
        <v>0</v>
      </c>
    </row>
    <row r="825" spans="41:48" x14ac:dyDescent="0.15">
      <c r="AO825" s="304">
        <v>23</v>
      </c>
      <c r="AP825" s="304">
        <v>3</v>
      </c>
      <c r="AQ825" s="304">
        <v>4</v>
      </c>
      <c r="AR825" s="304">
        <f ca="1">IF($AQ825=1,IF(INDIRECT(ADDRESS(($AO825-1)*3+$AP825+5,$AQ825+7))="",0,INDIRECT(ADDRESS(($AO825-1)*3+$AP825+5,$AQ825+7))),IF(INDIRECT(ADDRESS(($AO825-1)*3+$AP825+5,$AQ825+7))="",0,IF(COUNTIF(INDIRECT(ADDRESS(($AO825-1)*36+($AP825-1)*12+6,COLUMN())):INDIRECT(ADDRESS(($AO825-1)*36+($AP825-1)*12+$AQ825+4,COLUMN())),INDIRECT(ADDRESS(($AO825-1)*3+$AP825+5,$AQ825+7)))&gt;=1,0,INDIRECT(ADDRESS(($AO825-1)*3+$AP825+5,$AQ825+7)))))</f>
        <v>0</v>
      </c>
      <c r="AS825" s="304">
        <f ca="1">COUNTIF(INDIRECT("H"&amp;(ROW()+12*(($AO825-1)*3+$AP825)-ROW())/12+5):INDIRECT("S"&amp;(ROW()+12*(($AO825-1)*3+$AP825)-ROW())/12+5),AR825)</f>
        <v>0</v>
      </c>
      <c r="AV825" s="304">
        <f ca="1">IF(AND(AR825&gt;0,AS825&gt;0),COUNTIF(AV$6:AV824,"&gt;0")+1,0)</f>
        <v>0</v>
      </c>
    </row>
    <row r="826" spans="41:48" x14ac:dyDescent="0.15">
      <c r="AO826" s="304">
        <v>23</v>
      </c>
      <c r="AP826" s="304">
        <v>3</v>
      </c>
      <c r="AQ826" s="304">
        <v>5</v>
      </c>
      <c r="AR826" s="304">
        <f ca="1">IF($AQ826=1,IF(INDIRECT(ADDRESS(($AO826-1)*3+$AP826+5,$AQ826+7))="",0,INDIRECT(ADDRESS(($AO826-1)*3+$AP826+5,$AQ826+7))),IF(INDIRECT(ADDRESS(($AO826-1)*3+$AP826+5,$AQ826+7))="",0,IF(COUNTIF(INDIRECT(ADDRESS(($AO826-1)*36+($AP826-1)*12+6,COLUMN())):INDIRECT(ADDRESS(($AO826-1)*36+($AP826-1)*12+$AQ826+4,COLUMN())),INDIRECT(ADDRESS(($AO826-1)*3+$AP826+5,$AQ826+7)))&gt;=1,0,INDIRECT(ADDRESS(($AO826-1)*3+$AP826+5,$AQ826+7)))))</f>
        <v>0</v>
      </c>
      <c r="AS826" s="304">
        <f ca="1">COUNTIF(INDIRECT("H"&amp;(ROW()+12*(($AO826-1)*3+$AP826)-ROW())/12+5):INDIRECT("S"&amp;(ROW()+12*(($AO826-1)*3+$AP826)-ROW())/12+5),AR826)</f>
        <v>0</v>
      </c>
      <c r="AV826" s="304">
        <f ca="1">IF(AND(AR826&gt;0,AS826&gt;0),COUNTIF(AV$6:AV825,"&gt;0")+1,0)</f>
        <v>0</v>
      </c>
    </row>
    <row r="827" spans="41:48" x14ac:dyDescent="0.15">
      <c r="AO827" s="304">
        <v>23</v>
      </c>
      <c r="AP827" s="304">
        <v>3</v>
      </c>
      <c r="AQ827" s="304">
        <v>6</v>
      </c>
      <c r="AR827" s="304">
        <f ca="1">IF($AQ827=1,IF(INDIRECT(ADDRESS(($AO827-1)*3+$AP827+5,$AQ827+7))="",0,INDIRECT(ADDRESS(($AO827-1)*3+$AP827+5,$AQ827+7))),IF(INDIRECT(ADDRESS(($AO827-1)*3+$AP827+5,$AQ827+7))="",0,IF(COUNTIF(INDIRECT(ADDRESS(($AO827-1)*36+($AP827-1)*12+6,COLUMN())):INDIRECT(ADDRESS(($AO827-1)*36+($AP827-1)*12+$AQ827+4,COLUMN())),INDIRECT(ADDRESS(($AO827-1)*3+$AP827+5,$AQ827+7)))&gt;=1,0,INDIRECT(ADDRESS(($AO827-1)*3+$AP827+5,$AQ827+7)))))</f>
        <v>0</v>
      </c>
      <c r="AS827" s="304">
        <f ca="1">COUNTIF(INDIRECT("H"&amp;(ROW()+12*(($AO827-1)*3+$AP827)-ROW())/12+5):INDIRECT("S"&amp;(ROW()+12*(($AO827-1)*3+$AP827)-ROW())/12+5),AR827)</f>
        <v>0</v>
      </c>
      <c r="AV827" s="304">
        <f ca="1">IF(AND(AR827&gt;0,AS827&gt;0),COUNTIF(AV$6:AV826,"&gt;0")+1,0)</f>
        <v>0</v>
      </c>
    </row>
    <row r="828" spans="41:48" x14ac:dyDescent="0.15">
      <c r="AO828" s="304">
        <v>23</v>
      </c>
      <c r="AP828" s="304">
        <v>3</v>
      </c>
      <c r="AQ828" s="304">
        <v>7</v>
      </c>
      <c r="AR828" s="304">
        <f ca="1">IF($AQ828=1,IF(INDIRECT(ADDRESS(($AO828-1)*3+$AP828+5,$AQ828+7))="",0,INDIRECT(ADDRESS(($AO828-1)*3+$AP828+5,$AQ828+7))),IF(INDIRECT(ADDRESS(($AO828-1)*3+$AP828+5,$AQ828+7))="",0,IF(COUNTIF(INDIRECT(ADDRESS(($AO828-1)*36+($AP828-1)*12+6,COLUMN())):INDIRECT(ADDRESS(($AO828-1)*36+($AP828-1)*12+$AQ828+4,COLUMN())),INDIRECT(ADDRESS(($AO828-1)*3+$AP828+5,$AQ828+7)))&gt;=1,0,INDIRECT(ADDRESS(($AO828-1)*3+$AP828+5,$AQ828+7)))))</f>
        <v>0</v>
      </c>
      <c r="AS828" s="304">
        <f ca="1">COUNTIF(INDIRECT("H"&amp;(ROW()+12*(($AO828-1)*3+$AP828)-ROW())/12+5):INDIRECT("S"&amp;(ROW()+12*(($AO828-1)*3+$AP828)-ROW())/12+5),AR828)</f>
        <v>0</v>
      </c>
      <c r="AV828" s="304">
        <f ca="1">IF(AND(AR828&gt;0,AS828&gt;0),COUNTIF(AV$6:AV827,"&gt;0")+1,0)</f>
        <v>0</v>
      </c>
    </row>
    <row r="829" spans="41:48" x14ac:dyDescent="0.15">
      <c r="AO829" s="304">
        <v>23</v>
      </c>
      <c r="AP829" s="304">
        <v>3</v>
      </c>
      <c r="AQ829" s="304">
        <v>8</v>
      </c>
      <c r="AR829" s="304">
        <f ca="1">IF($AQ829=1,IF(INDIRECT(ADDRESS(($AO829-1)*3+$AP829+5,$AQ829+7))="",0,INDIRECT(ADDRESS(($AO829-1)*3+$AP829+5,$AQ829+7))),IF(INDIRECT(ADDRESS(($AO829-1)*3+$AP829+5,$AQ829+7))="",0,IF(COUNTIF(INDIRECT(ADDRESS(($AO829-1)*36+($AP829-1)*12+6,COLUMN())):INDIRECT(ADDRESS(($AO829-1)*36+($AP829-1)*12+$AQ829+4,COLUMN())),INDIRECT(ADDRESS(($AO829-1)*3+$AP829+5,$AQ829+7)))&gt;=1,0,INDIRECT(ADDRESS(($AO829-1)*3+$AP829+5,$AQ829+7)))))</f>
        <v>0</v>
      </c>
      <c r="AS829" s="304">
        <f ca="1">COUNTIF(INDIRECT("H"&amp;(ROW()+12*(($AO829-1)*3+$AP829)-ROW())/12+5):INDIRECT("S"&amp;(ROW()+12*(($AO829-1)*3+$AP829)-ROW())/12+5),AR829)</f>
        <v>0</v>
      </c>
      <c r="AV829" s="304">
        <f ca="1">IF(AND(AR829&gt;0,AS829&gt;0),COUNTIF(AV$6:AV828,"&gt;0")+1,0)</f>
        <v>0</v>
      </c>
    </row>
    <row r="830" spans="41:48" x14ac:dyDescent="0.15">
      <c r="AO830" s="304">
        <v>23</v>
      </c>
      <c r="AP830" s="304">
        <v>3</v>
      </c>
      <c r="AQ830" s="304">
        <v>9</v>
      </c>
      <c r="AR830" s="304">
        <f ca="1">IF($AQ830=1,IF(INDIRECT(ADDRESS(($AO830-1)*3+$AP830+5,$AQ830+7))="",0,INDIRECT(ADDRESS(($AO830-1)*3+$AP830+5,$AQ830+7))),IF(INDIRECT(ADDRESS(($AO830-1)*3+$AP830+5,$AQ830+7))="",0,IF(COUNTIF(INDIRECT(ADDRESS(($AO830-1)*36+($AP830-1)*12+6,COLUMN())):INDIRECT(ADDRESS(($AO830-1)*36+($AP830-1)*12+$AQ830+4,COLUMN())),INDIRECT(ADDRESS(($AO830-1)*3+$AP830+5,$AQ830+7)))&gt;=1,0,INDIRECT(ADDRESS(($AO830-1)*3+$AP830+5,$AQ830+7)))))</f>
        <v>0</v>
      </c>
      <c r="AS830" s="304">
        <f ca="1">COUNTIF(INDIRECT("H"&amp;(ROW()+12*(($AO830-1)*3+$AP830)-ROW())/12+5):INDIRECT("S"&amp;(ROW()+12*(($AO830-1)*3+$AP830)-ROW())/12+5),AR830)</f>
        <v>0</v>
      </c>
      <c r="AV830" s="304">
        <f ca="1">IF(AND(AR830&gt;0,AS830&gt;0),COUNTIF(AV$6:AV829,"&gt;0")+1,0)</f>
        <v>0</v>
      </c>
    </row>
    <row r="831" spans="41:48" x14ac:dyDescent="0.15">
      <c r="AO831" s="304">
        <v>23</v>
      </c>
      <c r="AP831" s="304">
        <v>3</v>
      </c>
      <c r="AQ831" s="304">
        <v>10</v>
      </c>
      <c r="AR831" s="304">
        <f ca="1">IF($AQ831=1,IF(INDIRECT(ADDRESS(($AO831-1)*3+$AP831+5,$AQ831+7))="",0,INDIRECT(ADDRESS(($AO831-1)*3+$AP831+5,$AQ831+7))),IF(INDIRECT(ADDRESS(($AO831-1)*3+$AP831+5,$AQ831+7))="",0,IF(COUNTIF(INDIRECT(ADDRESS(($AO831-1)*36+($AP831-1)*12+6,COLUMN())):INDIRECT(ADDRESS(($AO831-1)*36+($AP831-1)*12+$AQ831+4,COLUMN())),INDIRECT(ADDRESS(($AO831-1)*3+$AP831+5,$AQ831+7)))&gt;=1,0,INDIRECT(ADDRESS(($AO831-1)*3+$AP831+5,$AQ831+7)))))</f>
        <v>0</v>
      </c>
      <c r="AS831" s="304">
        <f ca="1">COUNTIF(INDIRECT("H"&amp;(ROW()+12*(($AO831-1)*3+$AP831)-ROW())/12+5):INDIRECT("S"&amp;(ROW()+12*(($AO831-1)*3+$AP831)-ROW())/12+5),AR831)</f>
        <v>0</v>
      </c>
      <c r="AV831" s="304">
        <f ca="1">IF(AND(AR831&gt;0,AS831&gt;0),COUNTIF(AV$6:AV830,"&gt;0")+1,0)</f>
        <v>0</v>
      </c>
    </row>
    <row r="832" spans="41:48" x14ac:dyDescent="0.15">
      <c r="AO832" s="304">
        <v>23</v>
      </c>
      <c r="AP832" s="304">
        <v>3</v>
      </c>
      <c r="AQ832" s="304">
        <v>11</v>
      </c>
      <c r="AR832" s="304">
        <f ca="1">IF($AQ832=1,IF(INDIRECT(ADDRESS(($AO832-1)*3+$AP832+5,$AQ832+7))="",0,INDIRECT(ADDRESS(($AO832-1)*3+$AP832+5,$AQ832+7))),IF(INDIRECT(ADDRESS(($AO832-1)*3+$AP832+5,$AQ832+7))="",0,IF(COUNTIF(INDIRECT(ADDRESS(($AO832-1)*36+($AP832-1)*12+6,COLUMN())):INDIRECT(ADDRESS(($AO832-1)*36+($AP832-1)*12+$AQ832+4,COLUMN())),INDIRECT(ADDRESS(($AO832-1)*3+$AP832+5,$AQ832+7)))&gt;=1,0,INDIRECT(ADDRESS(($AO832-1)*3+$AP832+5,$AQ832+7)))))</f>
        <v>0</v>
      </c>
      <c r="AS832" s="304">
        <f ca="1">COUNTIF(INDIRECT("H"&amp;(ROW()+12*(($AO832-1)*3+$AP832)-ROW())/12+5):INDIRECT("S"&amp;(ROW()+12*(($AO832-1)*3+$AP832)-ROW())/12+5),AR832)</f>
        <v>0</v>
      </c>
      <c r="AV832" s="304">
        <f ca="1">IF(AND(AR832&gt;0,AS832&gt;0),COUNTIF(AV$6:AV831,"&gt;0")+1,0)</f>
        <v>0</v>
      </c>
    </row>
    <row r="833" spans="41:48" x14ac:dyDescent="0.15">
      <c r="AO833" s="304">
        <v>23</v>
      </c>
      <c r="AP833" s="304">
        <v>3</v>
      </c>
      <c r="AQ833" s="304">
        <v>12</v>
      </c>
      <c r="AR833" s="304">
        <f ca="1">IF($AQ833=1,IF(INDIRECT(ADDRESS(($AO833-1)*3+$AP833+5,$AQ833+7))="",0,INDIRECT(ADDRESS(($AO833-1)*3+$AP833+5,$AQ833+7))),IF(INDIRECT(ADDRESS(($AO833-1)*3+$AP833+5,$AQ833+7))="",0,IF(COUNTIF(INDIRECT(ADDRESS(($AO833-1)*36+($AP833-1)*12+6,COLUMN())):INDIRECT(ADDRESS(($AO833-1)*36+($AP833-1)*12+$AQ833+4,COLUMN())),INDIRECT(ADDRESS(($AO833-1)*3+$AP833+5,$AQ833+7)))&gt;=1,0,INDIRECT(ADDRESS(($AO833-1)*3+$AP833+5,$AQ833+7)))))</f>
        <v>0</v>
      </c>
      <c r="AS833" s="304">
        <f ca="1">COUNTIF(INDIRECT("H"&amp;(ROW()+12*(($AO833-1)*3+$AP833)-ROW())/12+5):INDIRECT("S"&amp;(ROW()+12*(($AO833-1)*3+$AP833)-ROW())/12+5),AR833)</f>
        <v>0</v>
      </c>
      <c r="AV833" s="304">
        <f ca="1">IF(AND(AR833&gt;0,AS833&gt;0),COUNTIF(AV$6:AV832,"&gt;0")+1,0)</f>
        <v>0</v>
      </c>
    </row>
    <row r="834" spans="41:48" x14ac:dyDescent="0.15">
      <c r="AO834" s="304">
        <v>24</v>
      </c>
      <c r="AP834" s="304">
        <v>1</v>
      </c>
      <c r="AQ834" s="304">
        <v>1</v>
      </c>
      <c r="AR834" s="304">
        <f ca="1">IF($AQ834=1,IF(INDIRECT(ADDRESS(($AO834-1)*3+$AP834+5,$AQ834+7))="",0,INDIRECT(ADDRESS(($AO834-1)*3+$AP834+5,$AQ834+7))),IF(INDIRECT(ADDRESS(($AO834-1)*3+$AP834+5,$AQ834+7))="",0,IF(COUNTIF(INDIRECT(ADDRESS(($AO834-1)*36+($AP834-1)*12+6,COLUMN())):INDIRECT(ADDRESS(($AO834-1)*36+($AP834-1)*12+$AQ834+4,COLUMN())),INDIRECT(ADDRESS(($AO834-1)*3+$AP834+5,$AQ834+7)))&gt;=1,0,INDIRECT(ADDRESS(($AO834-1)*3+$AP834+5,$AQ834+7)))))</f>
        <v>0</v>
      </c>
      <c r="AS834" s="304">
        <f ca="1">COUNTIF(INDIRECT("H"&amp;(ROW()+12*(($AO834-1)*3+$AP834)-ROW())/12+5):INDIRECT("S"&amp;(ROW()+12*(($AO834-1)*3+$AP834)-ROW())/12+5),AR834)</f>
        <v>0</v>
      </c>
      <c r="AV834" s="304">
        <f ca="1">IF(AND(AR834&gt;0,AS834&gt;0),COUNTIF(AV$6:AV833,"&gt;0")+1,0)</f>
        <v>0</v>
      </c>
    </row>
    <row r="835" spans="41:48" x14ac:dyDescent="0.15">
      <c r="AO835" s="304">
        <v>24</v>
      </c>
      <c r="AP835" s="304">
        <v>1</v>
      </c>
      <c r="AQ835" s="304">
        <v>2</v>
      </c>
      <c r="AR835" s="304">
        <f ca="1">IF($AQ835=1,IF(INDIRECT(ADDRESS(($AO835-1)*3+$AP835+5,$AQ835+7))="",0,INDIRECT(ADDRESS(($AO835-1)*3+$AP835+5,$AQ835+7))),IF(INDIRECT(ADDRESS(($AO835-1)*3+$AP835+5,$AQ835+7))="",0,IF(COUNTIF(INDIRECT(ADDRESS(($AO835-1)*36+($AP835-1)*12+6,COLUMN())):INDIRECT(ADDRESS(($AO835-1)*36+($AP835-1)*12+$AQ835+4,COLUMN())),INDIRECT(ADDRESS(($AO835-1)*3+$AP835+5,$AQ835+7)))&gt;=1,0,INDIRECT(ADDRESS(($AO835-1)*3+$AP835+5,$AQ835+7)))))</f>
        <v>0</v>
      </c>
      <c r="AS835" s="304">
        <f ca="1">COUNTIF(INDIRECT("H"&amp;(ROW()+12*(($AO835-1)*3+$AP835)-ROW())/12+5):INDIRECT("S"&amp;(ROW()+12*(($AO835-1)*3+$AP835)-ROW())/12+5),AR835)</f>
        <v>0</v>
      </c>
      <c r="AV835" s="304">
        <f ca="1">IF(AND(AR835&gt;0,AS835&gt;0),COUNTIF(AV$6:AV834,"&gt;0")+1,0)</f>
        <v>0</v>
      </c>
    </row>
    <row r="836" spans="41:48" x14ac:dyDescent="0.15">
      <c r="AO836" s="304">
        <v>24</v>
      </c>
      <c r="AP836" s="304">
        <v>1</v>
      </c>
      <c r="AQ836" s="304">
        <v>3</v>
      </c>
      <c r="AR836" s="304">
        <f ca="1">IF($AQ836=1,IF(INDIRECT(ADDRESS(($AO836-1)*3+$AP836+5,$AQ836+7))="",0,INDIRECT(ADDRESS(($AO836-1)*3+$AP836+5,$AQ836+7))),IF(INDIRECT(ADDRESS(($AO836-1)*3+$AP836+5,$AQ836+7))="",0,IF(COUNTIF(INDIRECT(ADDRESS(($AO836-1)*36+($AP836-1)*12+6,COLUMN())):INDIRECT(ADDRESS(($AO836-1)*36+($AP836-1)*12+$AQ836+4,COLUMN())),INDIRECT(ADDRESS(($AO836-1)*3+$AP836+5,$AQ836+7)))&gt;=1,0,INDIRECT(ADDRESS(($AO836-1)*3+$AP836+5,$AQ836+7)))))</f>
        <v>0</v>
      </c>
      <c r="AS836" s="304">
        <f ca="1">COUNTIF(INDIRECT("H"&amp;(ROW()+12*(($AO836-1)*3+$AP836)-ROW())/12+5):INDIRECT("S"&amp;(ROW()+12*(($AO836-1)*3+$AP836)-ROW())/12+5),AR836)</f>
        <v>0</v>
      </c>
      <c r="AV836" s="304">
        <f ca="1">IF(AND(AR836&gt;0,AS836&gt;0),COUNTIF(AV$6:AV835,"&gt;0")+1,0)</f>
        <v>0</v>
      </c>
    </row>
    <row r="837" spans="41:48" x14ac:dyDescent="0.15">
      <c r="AO837" s="304">
        <v>24</v>
      </c>
      <c r="AP837" s="304">
        <v>1</v>
      </c>
      <c r="AQ837" s="304">
        <v>4</v>
      </c>
      <c r="AR837" s="304">
        <f ca="1">IF($AQ837=1,IF(INDIRECT(ADDRESS(($AO837-1)*3+$AP837+5,$AQ837+7))="",0,INDIRECT(ADDRESS(($AO837-1)*3+$AP837+5,$AQ837+7))),IF(INDIRECT(ADDRESS(($AO837-1)*3+$AP837+5,$AQ837+7))="",0,IF(COUNTIF(INDIRECT(ADDRESS(($AO837-1)*36+($AP837-1)*12+6,COLUMN())):INDIRECT(ADDRESS(($AO837-1)*36+($AP837-1)*12+$AQ837+4,COLUMN())),INDIRECT(ADDRESS(($AO837-1)*3+$AP837+5,$AQ837+7)))&gt;=1,0,INDIRECT(ADDRESS(($AO837-1)*3+$AP837+5,$AQ837+7)))))</f>
        <v>0</v>
      </c>
      <c r="AS837" s="304">
        <f ca="1">COUNTIF(INDIRECT("H"&amp;(ROW()+12*(($AO837-1)*3+$AP837)-ROW())/12+5):INDIRECT("S"&amp;(ROW()+12*(($AO837-1)*3+$AP837)-ROW())/12+5),AR837)</f>
        <v>0</v>
      </c>
      <c r="AV837" s="304">
        <f ca="1">IF(AND(AR837&gt;0,AS837&gt;0),COUNTIF(AV$6:AV836,"&gt;0")+1,0)</f>
        <v>0</v>
      </c>
    </row>
    <row r="838" spans="41:48" x14ac:dyDescent="0.15">
      <c r="AO838" s="304">
        <v>24</v>
      </c>
      <c r="AP838" s="304">
        <v>1</v>
      </c>
      <c r="AQ838" s="304">
        <v>5</v>
      </c>
      <c r="AR838" s="304">
        <f ca="1">IF($AQ838=1,IF(INDIRECT(ADDRESS(($AO838-1)*3+$AP838+5,$AQ838+7))="",0,INDIRECT(ADDRESS(($AO838-1)*3+$AP838+5,$AQ838+7))),IF(INDIRECT(ADDRESS(($AO838-1)*3+$AP838+5,$AQ838+7))="",0,IF(COUNTIF(INDIRECT(ADDRESS(($AO838-1)*36+($AP838-1)*12+6,COLUMN())):INDIRECT(ADDRESS(($AO838-1)*36+($AP838-1)*12+$AQ838+4,COLUMN())),INDIRECT(ADDRESS(($AO838-1)*3+$AP838+5,$AQ838+7)))&gt;=1,0,INDIRECT(ADDRESS(($AO838-1)*3+$AP838+5,$AQ838+7)))))</f>
        <v>0</v>
      </c>
      <c r="AS838" s="304">
        <f ca="1">COUNTIF(INDIRECT("H"&amp;(ROW()+12*(($AO838-1)*3+$AP838)-ROW())/12+5):INDIRECT("S"&amp;(ROW()+12*(($AO838-1)*3+$AP838)-ROW())/12+5),AR838)</f>
        <v>0</v>
      </c>
      <c r="AV838" s="304">
        <f ca="1">IF(AND(AR838&gt;0,AS838&gt;0),COUNTIF(AV$6:AV837,"&gt;0")+1,0)</f>
        <v>0</v>
      </c>
    </row>
    <row r="839" spans="41:48" x14ac:dyDescent="0.15">
      <c r="AO839" s="304">
        <v>24</v>
      </c>
      <c r="AP839" s="304">
        <v>1</v>
      </c>
      <c r="AQ839" s="304">
        <v>6</v>
      </c>
      <c r="AR839" s="304">
        <f ca="1">IF($AQ839=1,IF(INDIRECT(ADDRESS(($AO839-1)*3+$AP839+5,$AQ839+7))="",0,INDIRECT(ADDRESS(($AO839-1)*3+$AP839+5,$AQ839+7))),IF(INDIRECT(ADDRESS(($AO839-1)*3+$AP839+5,$AQ839+7))="",0,IF(COUNTIF(INDIRECT(ADDRESS(($AO839-1)*36+($AP839-1)*12+6,COLUMN())):INDIRECT(ADDRESS(($AO839-1)*36+($AP839-1)*12+$AQ839+4,COLUMN())),INDIRECT(ADDRESS(($AO839-1)*3+$AP839+5,$AQ839+7)))&gt;=1,0,INDIRECT(ADDRESS(($AO839-1)*3+$AP839+5,$AQ839+7)))))</f>
        <v>0</v>
      </c>
      <c r="AS839" s="304">
        <f ca="1">COUNTIF(INDIRECT("H"&amp;(ROW()+12*(($AO839-1)*3+$AP839)-ROW())/12+5):INDIRECT("S"&amp;(ROW()+12*(($AO839-1)*3+$AP839)-ROW())/12+5),AR839)</f>
        <v>0</v>
      </c>
      <c r="AV839" s="304">
        <f ca="1">IF(AND(AR839&gt;0,AS839&gt;0),COUNTIF(AV$6:AV838,"&gt;0")+1,0)</f>
        <v>0</v>
      </c>
    </row>
    <row r="840" spans="41:48" x14ac:dyDescent="0.15">
      <c r="AO840" s="304">
        <v>24</v>
      </c>
      <c r="AP840" s="304">
        <v>1</v>
      </c>
      <c r="AQ840" s="304">
        <v>7</v>
      </c>
      <c r="AR840" s="304">
        <f ca="1">IF($AQ840=1,IF(INDIRECT(ADDRESS(($AO840-1)*3+$AP840+5,$AQ840+7))="",0,INDIRECT(ADDRESS(($AO840-1)*3+$AP840+5,$AQ840+7))),IF(INDIRECT(ADDRESS(($AO840-1)*3+$AP840+5,$AQ840+7))="",0,IF(COUNTIF(INDIRECT(ADDRESS(($AO840-1)*36+($AP840-1)*12+6,COLUMN())):INDIRECT(ADDRESS(($AO840-1)*36+($AP840-1)*12+$AQ840+4,COLUMN())),INDIRECT(ADDRESS(($AO840-1)*3+$AP840+5,$AQ840+7)))&gt;=1,0,INDIRECT(ADDRESS(($AO840-1)*3+$AP840+5,$AQ840+7)))))</f>
        <v>0</v>
      </c>
      <c r="AS840" s="304">
        <f ca="1">COUNTIF(INDIRECT("H"&amp;(ROW()+12*(($AO840-1)*3+$AP840)-ROW())/12+5):INDIRECT("S"&amp;(ROW()+12*(($AO840-1)*3+$AP840)-ROW())/12+5),AR840)</f>
        <v>0</v>
      </c>
      <c r="AV840" s="304">
        <f ca="1">IF(AND(AR840&gt;0,AS840&gt;0),COUNTIF(AV$6:AV839,"&gt;0")+1,0)</f>
        <v>0</v>
      </c>
    </row>
    <row r="841" spans="41:48" x14ac:dyDescent="0.15">
      <c r="AO841" s="304">
        <v>24</v>
      </c>
      <c r="AP841" s="304">
        <v>1</v>
      </c>
      <c r="AQ841" s="304">
        <v>8</v>
      </c>
      <c r="AR841" s="304">
        <f ca="1">IF($AQ841=1,IF(INDIRECT(ADDRESS(($AO841-1)*3+$AP841+5,$AQ841+7))="",0,INDIRECT(ADDRESS(($AO841-1)*3+$AP841+5,$AQ841+7))),IF(INDIRECT(ADDRESS(($AO841-1)*3+$AP841+5,$AQ841+7))="",0,IF(COUNTIF(INDIRECT(ADDRESS(($AO841-1)*36+($AP841-1)*12+6,COLUMN())):INDIRECT(ADDRESS(($AO841-1)*36+($AP841-1)*12+$AQ841+4,COLUMN())),INDIRECT(ADDRESS(($AO841-1)*3+$AP841+5,$AQ841+7)))&gt;=1,0,INDIRECT(ADDRESS(($AO841-1)*3+$AP841+5,$AQ841+7)))))</f>
        <v>0</v>
      </c>
      <c r="AS841" s="304">
        <f ca="1">COUNTIF(INDIRECT("H"&amp;(ROW()+12*(($AO841-1)*3+$AP841)-ROW())/12+5):INDIRECT("S"&amp;(ROW()+12*(($AO841-1)*3+$AP841)-ROW())/12+5),AR841)</f>
        <v>0</v>
      </c>
      <c r="AV841" s="304">
        <f ca="1">IF(AND(AR841&gt;0,AS841&gt;0),COUNTIF(AV$6:AV840,"&gt;0")+1,0)</f>
        <v>0</v>
      </c>
    </row>
    <row r="842" spans="41:48" x14ac:dyDescent="0.15">
      <c r="AO842" s="304">
        <v>24</v>
      </c>
      <c r="AP842" s="304">
        <v>1</v>
      </c>
      <c r="AQ842" s="304">
        <v>9</v>
      </c>
      <c r="AR842" s="304">
        <f ca="1">IF($AQ842=1,IF(INDIRECT(ADDRESS(($AO842-1)*3+$AP842+5,$AQ842+7))="",0,INDIRECT(ADDRESS(($AO842-1)*3+$AP842+5,$AQ842+7))),IF(INDIRECT(ADDRESS(($AO842-1)*3+$AP842+5,$AQ842+7))="",0,IF(COUNTIF(INDIRECT(ADDRESS(($AO842-1)*36+($AP842-1)*12+6,COLUMN())):INDIRECT(ADDRESS(($AO842-1)*36+($AP842-1)*12+$AQ842+4,COLUMN())),INDIRECT(ADDRESS(($AO842-1)*3+$AP842+5,$AQ842+7)))&gt;=1,0,INDIRECT(ADDRESS(($AO842-1)*3+$AP842+5,$AQ842+7)))))</f>
        <v>0</v>
      </c>
      <c r="AS842" s="304">
        <f ca="1">COUNTIF(INDIRECT("H"&amp;(ROW()+12*(($AO842-1)*3+$AP842)-ROW())/12+5):INDIRECT("S"&amp;(ROW()+12*(($AO842-1)*3+$AP842)-ROW())/12+5),AR842)</f>
        <v>0</v>
      </c>
      <c r="AV842" s="304">
        <f ca="1">IF(AND(AR842&gt;0,AS842&gt;0),COUNTIF(AV$6:AV841,"&gt;0")+1,0)</f>
        <v>0</v>
      </c>
    </row>
    <row r="843" spans="41:48" x14ac:dyDescent="0.15">
      <c r="AO843" s="304">
        <v>24</v>
      </c>
      <c r="AP843" s="304">
        <v>1</v>
      </c>
      <c r="AQ843" s="304">
        <v>10</v>
      </c>
      <c r="AR843" s="304">
        <f ca="1">IF($AQ843=1,IF(INDIRECT(ADDRESS(($AO843-1)*3+$AP843+5,$AQ843+7))="",0,INDIRECT(ADDRESS(($AO843-1)*3+$AP843+5,$AQ843+7))),IF(INDIRECT(ADDRESS(($AO843-1)*3+$AP843+5,$AQ843+7))="",0,IF(COUNTIF(INDIRECT(ADDRESS(($AO843-1)*36+($AP843-1)*12+6,COLUMN())):INDIRECT(ADDRESS(($AO843-1)*36+($AP843-1)*12+$AQ843+4,COLUMN())),INDIRECT(ADDRESS(($AO843-1)*3+$AP843+5,$AQ843+7)))&gt;=1,0,INDIRECT(ADDRESS(($AO843-1)*3+$AP843+5,$AQ843+7)))))</f>
        <v>0</v>
      </c>
      <c r="AS843" s="304">
        <f ca="1">COUNTIF(INDIRECT("H"&amp;(ROW()+12*(($AO843-1)*3+$AP843)-ROW())/12+5):INDIRECT("S"&amp;(ROW()+12*(($AO843-1)*3+$AP843)-ROW())/12+5),AR843)</f>
        <v>0</v>
      </c>
      <c r="AV843" s="304">
        <f ca="1">IF(AND(AR843&gt;0,AS843&gt;0),COUNTIF(AV$6:AV842,"&gt;0")+1,0)</f>
        <v>0</v>
      </c>
    </row>
    <row r="844" spans="41:48" x14ac:dyDescent="0.15">
      <c r="AO844" s="304">
        <v>24</v>
      </c>
      <c r="AP844" s="304">
        <v>1</v>
      </c>
      <c r="AQ844" s="304">
        <v>11</v>
      </c>
      <c r="AR844" s="304">
        <f ca="1">IF($AQ844=1,IF(INDIRECT(ADDRESS(($AO844-1)*3+$AP844+5,$AQ844+7))="",0,INDIRECT(ADDRESS(($AO844-1)*3+$AP844+5,$AQ844+7))),IF(INDIRECT(ADDRESS(($AO844-1)*3+$AP844+5,$AQ844+7))="",0,IF(COUNTIF(INDIRECT(ADDRESS(($AO844-1)*36+($AP844-1)*12+6,COLUMN())):INDIRECT(ADDRESS(($AO844-1)*36+($AP844-1)*12+$AQ844+4,COLUMN())),INDIRECT(ADDRESS(($AO844-1)*3+$AP844+5,$AQ844+7)))&gt;=1,0,INDIRECT(ADDRESS(($AO844-1)*3+$AP844+5,$AQ844+7)))))</f>
        <v>0</v>
      </c>
      <c r="AS844" s="304">
        <f ca="1">COUNTIF(INDIRECT("H"&amp;(ROW()+12*(($AO844-1)*3+$AP844)-ROW())/12+5):INDIRECT("S"&amp;(ROW()+12*(($AO844-1)*3+$AP844)-ROW())/12+5),AR844)</f>
        <v>0</v>
      </c>
      <c r="AV844" s="304">
        <f ca="1">IF(AND(AR844&gt;0,AS844&gt;0),COUNTIF(AV$6:AV843,"&gt;0")+1,0)</f>
        <v>0</v>
      </c>
    </row>
    <row r="845" spans="41:48" x14ac:dyDescent="0.15">
      <c r="AO845" s="304">
        <v>24</v>
      </c>
      <c r="AP845" s="304">
        <v>1</v>
      </c>
      <c r="AQ845" s="304">
        <v>12</v>
      </c>
      <c r="AR845" s="304">
        <f ca="1">IF($AQ845=1,IF(INDIRECT(ADDRESS(($AO845-1)*3+$AP845+5,$AQ845+7))="",0,INDIRECT(ADDRESS(($AO845-1)*3+$AP845+5,$AQ845+7))),IF(INDIRECT(ADDRESS(($AO845-1)*3+$AP845+5,$AQ845+7))="",0,IF(COUNTIF(INDIRECT(ADDRESS(($AO845-1)*36+($AP845-1)*12+6,COLUMN())):INDIRECT(ADDRESS(($AO845-1)*36+($AP845-1)*12+$AQ845+4,COLUMN())),INDIRECT(ADDRESS(($AO845-1)*3+$AP845+5,$AQ845+7)))&gt;=1,0,INDIRECT(ADDRESS(($AO845-1)*3+$AP845+5,$AQ845+7)))))</f>
        <v>0</v>
      </c>
      <c r="AS845" s="304">
        <f ca="1">COUNTIF(INDIRECT("H"&amp;(ROW()+12*(($AO845-1)*3+$AP845)-ROW())/12+5):INDIRECT("S"&amp;(ROW()+12*(($AO845-1)*3+$AP845)-ROW())/12+5),AR845)</f>
        <v>0</v>
      </c>
      <c r="AV845" s="304">
        <f ca="1">IF(AND(AR845&gt;0,AS845&gt;0),COUNTIF(AV$6:AV844,"&gt;0")+1,0)</f>
        <v>0</v>
      </c>
    </row>
    <row r="846" spans="41:48" x14ac:dyDescent="0.15">
      <c r="AO846" s="304">
        <v>24</v>
      </c>
      <c r="AP846" s="304">
        <v>2</v>
      </c>
      <c r="AQ846" s="304">
        <v>1</v>
      </c>
      <c r="AR846" s="304">
        <f ca="1">IF($AQ846=1,IF(INDIRECT(ADDRESS(($AO846-1)*3+$AP846+5,$AQ846+7))="",0,INDIRECT(ADDRESS(($AO846-1)*3+$AP846+5,$AQ846+7))),IF(INDIRECT(ADDRESS(($AO846-1)*3+$AP846+5,$AQ846+7))="",0,IF(COUNTIF(INDIRECT(ADDRESS(($AO846-1)*36+($AP846-1)*12+6,COLUMN())):INDIRECT(ADDRESS(($AO846-1)*36+($AP846-1)*12+$AQ846+4,COLUMN())),INDIRECT(ADDRESS(($AO846-1)*3+$AP846+5,$AQ846+7)))&gt;=1,0,INDIRECT(ADDRESS(($AO846-1)*3+$AP846+5,$AQ846+7)))))</f>
        <v>0</v>
      </c>
      <c r="AS846" s="304">
        <f ca="1">COUNTIF(INDIRECT("H"&amp;(ROW()+12*(($AO846-1)*3+$AP846)-ROW())/12+5):INDIRECT("S"&amp;(ROW()+12*(($AO846-1)*3+$AP846)-ROW())/12+5),AR846)</f>
        <v>0</v>
      </c>
      <c r="AV846" s="304">
        <f ca="1">IF(AND(AR846&gt;0,AS846&gt;0),COUNTIF(AV$6:AV845,"&gt;0")+1,0)</f>
        <v>0</v>
      </c>
    </row>
    <row r="847" spans="41:48" x14ac:dyDescent="0.15">
      <c r="AO847" s="304">
        <v>24</v>
      </c>
      <c r="AP847" s="304">
        <v>2</v>
      </c>
      <c r="AQ847" s="304">
        <v>2</v>
      </c>
      <c r="AR847" s="304">
        <f ca="1">IF($AQ847=1,IF(INDIRECT(ADDRESS(($AO847-1)*3+$AP847+5,$AQ847+7))="",0,INDIRECT(ADDRESS(($AO847-1)*3+$AP847+5,$AQ847+7))),IF(INDIRECT(ADDRESS(($AO847-1)*3+$AP847+5,$AQ847+7))="",0,IF(COUNTIF(INDIRECT(ADDRESS(($AO847-1)*36+($AP847-1)*12+6,COLUMN())):INDIRECT(ADDRESS(($AO847-1)*36+($AP847-1)*12+$AQ847+4,COLUMN())),INDIRECT(ADDRESS(($AO847-1)*3+$AP847+5,$AQ847+7)))&gt;=1,0,INDIRECT(ADDRESS(($AO847-1)*3+$AP847+5,$AQ847+7)))))</f>
        <v>0</v>
      </c>
      <c r="AS847" s="304">
        <f ca="1">COUNTIF(INDIRECT("H"&amp;(ROW()+12*(($AO847-1)*3+$AP847)-ROW())/12+5):INDIRECT("S"&amp;(ROW()+12*(($AO847-1)*3+$AP847)-ROW())/12+5),AR847)</f>
        <v>0</v>
      </c>
      <c r="AV847" s="304">
        <f ca="1">IF(AND(AR847&gt;0,AS847&gt;0),COUNTIF(AV$6:AV846,"&gt;0")+1,0)</f>
        <v>0</v>
      </c>
    </row>
    <row r="848" spans="41:48" x14ac:dyDescent="0.15">
      <c r="AO848" s="304">
        <v>24</v>
      </c>
      <c r="AP848" s="304">
        <v>2</v>
      </c>
      <c r="AQ848" s="304">
        <v>3</v>
      </c>
      <c r="AR848" s="304">
        <f ca="1">IF($AQ848=1,IF(INDIRECT(ADDRESS(($AO848-1)*3+$AP848+5,$AQ848+7))="",0,INDIRECT(ADDRESS(($AO848-1)*3+$AP848+5,$AQ848+7))),IF(INDIRECT(ADDRESS(($AO848-1)*3+$AP848+5,$AQ848+7))="",0,IF(COUNTIF(INDIRECT(ADDRESS(($AO848-1)*36+($AP848-1)*12+6,COLUMN())):INDIRECT(ADDRESS(($AO848-1)*36+($AP848-1)*12+$AQ848+4,COLUMN())),INDIRECT(ADDRESS(($AO848-1)*3+$AP848+5,$AQ848+7)))&gt;=1,0,INDIRECT(ADDRESS(($AO848-1)*3+$AP848+5,$AQ848+7)))))</f>
        <v>0</v>
      </c>
      <c r="AS848" s="304">
        <f ca="1">COUNTIF(INDIRECT("H"&amp;(ROW()+12*(($AO848-1)*3+$AP848)-ROW())/12+5):INDIRECT("S"&amp;(ROW()+12*(($AO848-1)*3+$AP848)-ROW())/12+5),AR848)</f>
        <v>0</v>
      </c>
      <c r="AV848" s="304">
        <f ca="1">IF(AND(AR848&gt;0,AS848&gt;0),COUNTIF(AV$6:AV847,"&gt;0")+1,0)</f>
        <v>0</v>
      </c>
    </row>
    <row r="849" spans="41:48" x14ac:dyDescent="0.15">
      <c r="AO849" s="304">
        <v>24</v>
      </c>
      <c r="AP849" s="304">
        <v>2</v>
      </c>
      <c r="AQ849" s="304">
        <v>4</v>
      </c>
      <c r="AR849" s="304">
        <f ca="1">IF($AQ849=1,IF(INDIRECT(ADDRESS(($AO849-1)*3+$AP849+5,$AQ849+7))="",0,INDIRECT(ADDRESS(($AO849-1)*3+$AP849+5,$AQ849+7))),IF(INDIRECT(ADDRESS(($AO849-1)*3+$AP849+5,$AQ849+7))="",0,IF(COUNTIF(INDIRECT(ADDRESS(($AO849-1)*36+($AP849-1)*12+6,COLUMN())):INDIRECT(ADDRESS(($AO849-1)*36+($AP849-1)*12+$AQ849+4,COLUMN())),INDIRECT(ADDRESS(($AO849-1)*3+$AP849+5,$AQ849+7)))&gt;=1,0,INDIRECT(ADDRESS(($AO849-1)*3+$AP849+5,$AQ849+7)))))</f>
        <v>0</v>
      </c>
      <c r="AS849" s="304">
        <f ca="1">COUNTIF(INDIRECT("H"&amp;(ROW()+12*(($AO849-1)*3+$AP849)-ROW())/12+5):INDIRECT("S"&amp;(ROW()+12*(($AO849-1)*3+$AP849)-ROW())/12+5),AR849)</f>
        <v>0</v>
      </c>
      <c r="AV849" s="304">
        <f ca="1">IF(AND(AR849&gt;0,AS849&gt;0),COUNTIF(AV$6:AV848,"&gt;0")+1,0)</f>
        <v>0</v>
      </c>
    </row>
    <row r="850" spans="41:48" x14ac:dyDescent="0.15">
      <c r="AO850" s="304">
        <v>24</v>
      </c>
      <c r="AP850" s="304">
        <v>2</v>
      </c>
      <c r="AQ850" s="304">
        <v>5</v>
      </c>
      <c r="AR850" s="304">
        <f ca="1">IF($AQ850=1,IF(INDIRECT(ADDRESS(($AO850-1)*3+$AP850+5,$AQ850+7))="",0,INDIRECT(ADDRESS(($AO850-1)*3+$AP850+5,$AQ850+7))),IF(INDIRECT(ADDRESS(($AO850-1)*3+$AP850+5,$AQ850+7))="",0,IF(COUNTIF(INDIRECT(ADDRESS(($AO850-1)*36+($AP850-1)*12+6,COLUMN())):INDIRECT(ADDRESS(($AO850-1)*36+($AP850-1)*12+$AQ850+4,COLUMN())),INDIRECT(ADDRESS(($AO850-1)*3+$AP850+5,$AQ850+7)))&gt;=1,0,INDIRECT(ADDRESS(($AO850-1)*3+$AP850+5,$AQ850+7)))))</f>
        <v>0</v>
      </c>
      <c r="AS850" s="304">
        <f ca="1">COUNTIF(INDIRECT("H"&amp;(ROW()+12*(($AO850-1)*3+$AP850)-ROW())/12+5):INDIRECT("S"&amp;(ROW()+12*(($AO850-1)*3+$AP850)-ROW())/12+5),AR850)</f>
        <v>0</v>
      </c>
      <c r="AV850" s="304">
        <f ca="1">IF(AND(AR850&gt;0,AS850&gt;0),COUNTIF(AV$6:AV849,"&gt;0")+1,0)</f>
        <v>0</v>
      </c>
    </row>
    <row r="851" spans="41:48" x14ac:dyDescent="0.15">
      <c r="AO851" s="304">
        <v>24</v>
      </c>
      <c r="AP851" s="304">
        <v>2</v>
      </c>
      <c r="AQ851" s="304">
        <v>6</v>
      </c>
      <c r="AR851" s="304">
        <f ca="1">IF($AQ851=1,IF(INDIRECT(ADDRESS(($AO851-1)*3+$AP851+5,$AQ851+7))="",0,INDIRECT(ADDRESS(($AO851-1)*3+$AP851+5,$AQ851+7))),IF(INDIRECT(ADDRESS(($AO851-1)*3+$AP851+5,$AQ851+7))="",0,IF(COUNTIF(INDIRECT(ADDRESS(($AO851-1)*36+($AP851-1)*12+6,COLUMN())):INDIRECT(ADDRESS(($AO851-1)*36+($AP851-1)*12+$AQ851+4,COLUMN())),INDIRECT(ADDRESS(($AO851-1)*3+$AP851+5,$AQ851+7)))&gt;=1,0,INDIRECT(ADDRESS(($AO851-1)*3+$AP851+5,$AQ851+7)))))</f>
        <v>0</v>
      </c>
      <c r="AS851" s="304">
        <f ca="1">COUNTIF(INDIRECT("H"&amp;(ROW()+12*(($AO851-1)*3+$AP851)-ROW())/12+5):INDIRECT("S"&amp;(ROW()+12*(($AO851-1)*3+$AP851)-ROW())/12+5),AR851)</f>
        <v>0</v>
      </c>
      <c r="AV851" s="304">
        <f ca="1">IF(AND(AR851&gt;0,AS851&gt;0),COUNTIF(AV$6:AV850,"&gt;0")+1,0)</f>
        <v>0</v>
      </c>
    </row>
    <row r="852" spans="41:48" x14ac:dyDescent="0.15">
      <c r="AO852" s="304">
        <v>24</v>
      </c>
      <c r="AP852" s="304">
        <v>2</v>
      </c>
      <c r="AQ852" s="304">
        <v>7</v>
      </c>
      <c r="AR852" s="304">
        <f ca="1">IF($AQ852=1,IF(INDIRECT(ADDRESS(($AO852-1)*3+$AP852+5,$AQ852+7))="",0,INDIRECT(ADDRESS(($AO852-1)*3+$AP852+5,$AQ852+7))),IF(INDIRECT(ADDRESS(($AO852-1)*3+$AP852+5,$AQ852+7))="",0,IF(COUNTIF(INDIRECT(ADDRESS(($AO852-1)*36+($AP852-1)*12+6,COLUMN())):INDIRECT(ADDRESS(($AO852-1)*36+($AP852-1)*12+$AQ852+4,COLUMN())),INDIRECT(ADDRESS(($AO852-1)*3+$AP852+5,$AQ852+7)))&gt;=1,0,INDIRECT(ADDRESS(($AO852-1)*3+$AP852+5,$AQ852+7)))))</f>
        <v>0</v>
      </c>
      <c r="AS852" s="304">
        <f ca="1">COUNTIF(INDIRECT("H"&amp;(ROW()+12*(($AO852-1)*3+$AP852)-ROW())/12+5):INDIRECT("S"&amp;(ROW()+12*(($AO852-1)*3+$AP852)-ROW())/12+5),AR852)</f>
        <v>0</v>
      </c>
      <c r="AV852" s="304">
        <f ca="1">IF(AND(AR852&gt;0,AS852&gt;0),COUNTIF(AV$6:AV851,"&gt;0")+1,0)</f>
        <v>0</v>
      </c>
    </row>
    <row r="853" spans="41:48" x14ac:dyDescent="0.15">
      <c r="AO853" s="304">
        <v>24</v>
      </c>
      <c r="AP853" s="304">
        <v>2</v>
      </c>
      <c r="AQ853" s="304">
        <v>8</v>
      </c>
      <c r="AR853" s="304">
        <f ca="1">IF($AQ853=1,IF(INDIRECT(ADDRESS(($AO853-1)*3+$AP853+5,$AQ853+7))="",0,INDIRECT(ADDRESS(($AO853-1)*3+$AP853+5,$AQ853+7))),IF(INDIRECT(ADDRESS(($AO853-1)*3+$AP853+5,$AQ853+7))="",0,IF(COUNTIF(INDIRECT(ADDRESS(($AO853-1)*36+($AP853-1)*12+6,COLUMN())):INDIRECT(ADDRESS(($AO853-1)*36+($AP853-1)*12+$AQ853+4,COLUMN())),INDIRECT(ADDRESS(($AO853-1)*3+$AP853+5,$AQ853+7)))&gt;=1,0,INDIRECT(ADDRESS(($AO853-1)*3+$AP853+5,$AQ853+7)))))</f>
        <v>0</v>
      </c>
      <c r="AS853" s="304">
        <f ca="1">COUNTIF(INDIRECT("H"&amp;(ROW()+12*(($AO853-1)*3+$AP853)-ROW())/12+5):INDIRECT("S"&amp;(ROW()+12*(($AO853-1)*3+$AP853)-ROW())/12+5),AR853)</f>
        <v>0</v>
      </c>
      <c r="AV853" s="304">
        <f ca="1">IF(AND(AR853&gt;0,AS853&gt;0),COUNTIF(AV$6:AV852,"&gt;0")+1,0)</f>
        <v>0</v>
      </c>
    </row>
    <row r="854" spans="41:48" x14ac:dyDescent="0.15">
      <c r="AO854" s="304">
        <v>24</v>
      </c>
      <c r="AP854" s="304">
        <v>2</v>
      </c>
      <c r="AQ854" s="304">
        <v>9</v>
      </c>
      <c r="AR854" s="304">
        <f ca="1">IF($AQ854=1,IF(INDIRECT(ADDRESS(($AO854-1)*3+$AP854+5,$AQ854+7))="",0,INDIRECT(ADDRESS(($AO854-1)*3+$AP854+5,$AQ854+7))),IF(INDIRECT(ADDRESS(($AO854-1)*3+$AP854+5,$AQ854+7))="",0,IF(COUNTIF(INDIRECT(ADDRESS(($AO854-1)*36+($AP854-1)*12+6,COLUMN())):INDIRECT(ADDRESS(($AO854-1)*36+($AP854-1)*12+$AQ854+4,COLUMN())),INDIRECT(ADDRESS(($AO854-1)*3+$AP854+5,$AQ854+7)))&gt;=1,0,INDIRECT(ADDRESS(($AO854-1)*3+$AP854+5,$AQ854+7)))))</f>
        <v>0</v>
      </c>
      <c r="AS854" s="304">
        <f ca="1">COUNTIF(INDIRECT("H"&amp;(ROW()+12*(($AO854-1)*3+$AP854)-ROW())/12+5):INDIRECT("S"&amp;(ROW()+12*(($AO854-1)*3+$AP854)-ROW())/12+5),AR854)</f>
        <v>0</v>
      </c>
      <c r="AV854" s="304">
        <f ca="1">IF(AND(AR854&gt;0,AS854&gt;0),COUNTIF(AV$6:AV853,"&gt;0")+1,0)</f>
        <v>0</v>
      </c>
    </row>
    <row r="855" spans="41:48" x14ac:dyDescent="0.15">
      <c r="AO855" s="304">
        <v>24</v>
      </c>
      <c r="AP855" s="304">
        <v>2</v>
      </c>
      <c r="AQ855" s="304">
        <v>10</v>
      </c>
      <c r="AR855" s="304">
        <f ca="1">IF($AQ855=1,IF(INDIRECT(ADDRESS(($AO855-1)*3+$AP855+5,$AQ855+7))="",0,INDIRECT(ADDRESS(($AO855-1)*3+$AP855+5,$AQ855+7))),IF(INDIRECT(ADDRESS(($AO855-1)*3+$AP855+5,$AQ855+7))="",0,IF(COUNTIF(INDIRECT(ADDRESS(($AO855-1)*36+($AP855-1)*12+6,COLUMN())):INDIRECT(ADDRESS(($AO855-1)*36+($AP855-1)*12+$AQ855+4,COLUMN())),INDIRECT(ADDRESS(($AO855-1)*3+$AP855+5,$AQ855+7)))&gt;=1,0,INDIRECT(ADDRESS(($AO855-1)*3+$AP855+5,$AQ855+7)))))</f>
        <v>0</v>
      </c>
      <c r="AS855" s="304">
        <f ca="1">COUNTIF(INDIRECT("H"&amp;(ROW()+12*(($AO855-1)*3+$AP855)-ROW())/12+5):INDIRECT("S"&amp;(ROW()+12*(($AO855-1)*3+$AP855)-ROW())/12+5),AR855)</f>
        <v>0</v>
      </c>
      <c r="AV855" s="304">
        <f ca="1">IF(AND(AR855&gt;0,AS855&gt;0),COUNTIF(AV$6:AV854,"&gt;0")+1,0)</f>
        <v>0</v>
      </c>
    </row>
    <row r="856" spans="41:48" x14ac:dyDescent="0.15">
      <c r="AO856" s="304">
        <v>24</v>
      </c>
      <c r="AP856" s="304">
        <v>2</v>
      </c>
      <c r="AQ856" s="304">
        <v>11</v>
      </c>
      <c r="AR856" s="304">
        <f ca="1">IF($AQ856=1,IF(INDIRECT(ADDRESS(($AO856-1)*3+$AP856+5,$AQ856+7))="",0,INDIRECT(ADDRESS(($AO856-1)*3+$AP856+5,$AQ856+7))),IF(INDIRECT(ADDRESS(($AO856-1)*3+$AP856+5,$AQ856+7))="",0,IF(COUNTIF(INDIRECT(ADDRESS(($AO856-1)*36+($AP856-1)*12+6,COLUMN())):INDIRECT(ADDRESS(($AO856-1)*36+($AP856-1)*12+$AQ856+4,COLUMN())),INDIRECT(ADDRESS(($AO856-1)*3+$AP856+5,$AQ856+7)))&gt;=1,0,INDIRECT(ADDRESS(($AO856-1)*3+$AP856+5,$AQ856+7)))))</f>
        <v>0</v>
      </c>
      <c r="AS856" s="304">
        <f ca="1">COUNTIF(INDIRECT("H"&amp;(ROW()+12*(($AO856-1)*3+$AP856)-ROW())/12+5):INDIRECT("S"&amp;(ROW()+12*(($AO856-1)*3+$AP856)-ROW())/12+5),AR856)</f>
        <v>0</v>
      </c>
      <c r="AV856" s="304">
        <f ca="1">IF(AND(AR856&gt;0,AS856&gt;0),COUNTIF(AV$6:AV855,"&gt;0")+1,0)</f>
        <v>0</v>
      </c>
    </row>
    <row r="857" spans="41:48" x14ac:dyDescent="0.15">
      <c r="AO857" s="304">
        <v>24</v>
      </c>
      <c r="AP857" s="304">
        <v>2</v>
      </c>
      <c r="AQ857" s="304">
        <v>12</v>
      </c>
      <c r="AR857" s="304">
        <f ca="1">IF($AQ857=1,IF(INDIRECT(ADDRESS(($AO857-1)*3+$AP857+5,$AQ857+7))="",0,INDIRECT(ADDRESS(($AO857-1)*3+$AP857+5,$AQ857+7))),IF(INDIRECT(ADDRESS(($AO857-1)*3+$AP857+5,$AQ857+7))="",0,IF(COUNTIF(INDIRECT(ADDRESS(($AO857-1)*36+($AP857-1)*12+6,COLUMN())):INDIRECT(ADDRESS(($AO857-1)*36+($AP857-1)*12+$AQ857+4,COLUMN())),INDIRECT(ADDRESS(($AO857-1)*3+$AP857+5,$AQ857+7)))&gt;=1,0,INDIRECT(ADDRESS(($AO857-1)*3+$AP857+5,$AQ857+7)))))</f>
        <v>0</v>
      </c>
      <c r="AS857" s="304">
        <f ca="1">COUNTIF(INDIRECT("H"&amp;(ROW()+12*(($AO857-1)*3+$AP857)-ROW())/12+5):INDIRECT("S"&amp;(ROW()+12*(($AO857-1)*3+$AP857)-ROW())/12+5),AR857)</f>
        <v>0</v>
      </c>
      <c r="AV857" s="304">
        <f ca="1">IF(AND(AR857&gt;0,AS857&gt;0),COUNTIF(AV$6:AV856,"&gt;0")+1,0)</f>
        <v>0</v>
      </c>
    </row>
    <row r="858" spans="41:48" x14ac:dyDescent="0.15">
      <c r="AO858" s="304">
        <v>24</v>
      </c>
      <c r="AP858" s="304">
        <v>3</v>
      </c>
      <c r="AQ858" s="304">
        <v>1</v>
      </c>
      <c r="AR858" s="304">
        <f ca="1">IF($AQ858=1,IF(INDIRECT(ADDRESS(($AO858-1)*3+$AP858+5,$AQ858+7))="",0,INDIRECT(ADDRESS(($AO858-1)*3+$AP858+5,$AQ858+7))),IF(INDIRECT(ADDRESS(($AO858-1)*3+$AP858+5,$AQ858+7))="",0,IF(COUNTIF(INDIRECT(ADDRESS(($AO858-1)*36+($AP858-1)*12+6,COLUMN())):INDIRECT(ADDRESS(($AO858-1)*36+($AP858-1)*12+$AQ858+4,COLUMN())),INDIRECT(ADDRESS(($AO858-1)*3+$AP858+5,$AQ858+7)))&gt;=1,0,INDIRECT(ADDRESS(($AO858-1)*3+$AP858+5,$AQ858+7)))))</f>
        <v>0</v>
      </c>
      <c r="AS858" s="304">
        <f ca="1">COUNTIF(INDIRECT("H"&amp;(ROW()+12*(($AO858-1)*3+$AP858)-ROW())/12+5):INDIRECT("S"&amp;(ROW()+12*(($AO858-1)*3+$AP858)-ROW())/12+5),AR858)</f>
        <v>0</v>
      </c>
      <c r="AV858" s="304">
        <f ca="1">IF(AND(AR858&gt;0,AS858&gt;0),COUNTIF(AV$6:AV857,"&gt;0")+1,0)</f>
        <v>0</v>
      </c>
    </row>
    <row r="859" spans="41:48" x14ac:dyDescent="0.15">
      <c r="AO859" s="304">
        <v>24</v>
      </c>
      <c r="AP859" s="304">
        <v>3</v>
      </c>
      <c r="AQ859" s="304">
        <v>2</v>
      </c>
      <c r="AR859" s="304">
        <f ca="1">IF($AQ859=1,IF(INDIRECT(ADDRESS(($AO859-1)*3+$AP859+5,$AQ859+7))="",0,INDIRECT(ADDRESS(($AO859-1)*3+$AP859+5,$AQ859+7))),IF(INDIRECT(ADDRESS(($AO859-1)*3+$AP859+5,$AQ859+7))="",0,IF(COUNTIF(INDIRECT(ADDRESS(($AO859-1)*36+($AP859-1)*12+6,COLUMN())):INDIRECT(ADDRESS(($AO859-1)*36+($AP859-1)*12+$AQ859+4,COLUMN())),INDIRECT(ADDRESS(($AO859-1)*3+$AP859+5,$AQ859+7)))&gt;=1,0,INDIRECT(ADDRESS(($AO859-1)*3+$AP859+5,$AQ859+7)))))</f>
        <v>0</v>
      </c>
      <c r="AS859" s="304">
        <f ca="1">COUNTIF(INDIRECT("H"&amp;(ROW()+12*(($AO859-1)*3+$AP859)-ROW())/12+5):INDIRECT("S"&amp;(ROW()+12*(($AO859-1)*3+$AP859)-ROW())/12+5),AR859)</f>
        <v>0</v>
      </c>
      <c r="AV859" s="304">
        <f ca="1">IF(AND(AR859&gt;0,AS859&gt;0),COUNTIF(AV$6:AV858,"&gt;0")+1,0)</f>
        <v>0</v>
      </c>
    </row>
    <row r="860" spans="41:48" x14ac:dyDescent="0.15">
      <c r="AO860" s="304">
        <v>24</v>
      </c>
      <c r="AP860" s="304">
        <v>3</v>
      </c>
      <c r="AQ860" s="304">
        <v>3</v>
      </c>
      <c r="AR860" s="304">
        <f ca="1">IF($AQ860=1,IF(INDIRECT(ADDRESS(($AO860-1)*3+$AP860+5,$AQ860+7))="",0,INDIRECT(ADDRESS(($AO860-1)*3+$AP860+5,$AQ860+7))),IF(INDIRECT(ADDRESS(($AO860-1)*3+$AP860+5,$AQ860+7))="",0,IF(COUNTIF(INDIRECT(ADDRESS(($AO860-1)*36+($AP860-1)*12+6,COLUMN())):INDIRECT(ADDRESS(($AO860-1)*36+($AP860-1)*12+$AQ860+4,COLUMN())),INDIRECT(ADDRESS(($AO860-1)*3+$AP860+5,$AQ860+7)))&gt;=1,0,INDIRECT(ADDRESS(($AO860-1)*3+$AP860+5,$AQ860+7)))))</f>
        <v>0</v>
      </c>
      <c r="AS860" s="304">
        <f ca="1">COUNTIF(INDIRECT("H"&amp;(ROW()+12*(($AO860-1)*3+$AP860)-ROW())/12+5):INDIRECT("S"&amp;(ROW()+12*(($AO860-1)*3+$AP860)-ROW())/12+5),AR860)</f>
        <v>0</v>
      </c>
      <c r="AV860" s="304">
        <f ca="1">IF(AND(AR860&gt;0,AS860&gt;0),COUNTIF(AV$6:AV859,"&gt;0")+1,0)</f>
        <v>0</v>
      </c>
    </row>
    <row r="861" spans="41:48" x14ac:dyDescent="0.15">
      <c r="AO861" s="304">
        <v>24</v>
      </c>
      <c r="AP861" s="304">
        <v>3</v>
      </c>
      <c r="AQ861" s="304">
        <v>4</v>
      </c>
      <c r="AR861" s="304">
        <f ca="1">IF($AQ861=1,IF(INDIRECT(ADDRESS(($AO861-1)*3+$AP861+5,$AQ861+7))="",0,INDIRECT(ADDRESS(($AO861-1)*3+$AP861+5,$AQ861+7))),IF(INDIRECT(ADDRESS(($AO861-1)*3+$AP861+5,$AQ861+7))="",0,IF(COUNTIF(INDIRECT(ADDRESS(($AO861-1)*36+($AP861-1)*12+6,COLUMN())):INDIRECT(ADDRESS(($AO861-1)*36+($AP861-1)*12+$AQ861+4,COLUMN())),INDIRECT(ADDRESS(($AO861-1)*3+$AP861+5,$AQ861+7)))&gt;=1,0,INDIRECT(ADDRESS(($AO861-1)*3+$AP861+5,$AQ861+7)))))</f>
        <v>0</v>
      </c>
      <c r="AS861" s="304">
        <f ca="1">COUNTIF(INDIRECT("H"&amp;(ROW()+12*(($AO861-1)*3+$AP861)-ROW())/12+5):INDIRECT("S"&amp;(ROW()+12*(($AO861-1)*3+$AP861)-ROW())/12+5),AR861)</f>
        <v>0</v>
      </c>
      <c r="AV861" s="304">
        <f ca="1">IF(AND(AR861&gt;0,AS861&gt;0),COUNTIF(AV$6:AV860,"&gt;0")+1,0)</f>
        <v>0</v>
      </c>
    </row>
    <row r="862" spans="41:48" x14ac:dyDescent="0.15">
      <c r="AO862" s="304">
        <v>24</v>
      </c>
      <c r="AP862" s="304">
        <v>3</v>
      </c>
      <c r="AQ862" s="304">
        <v>5</v>
      </c>
      <c r="AR862" s="304">
        <f ca="1">IF($AQ862=1,IF(INDIRECT(ADDRESS(($AO862-1)*3+$AP862+5,$AQ862+7))="",0,INDIRECT(ADDRESS(($AO862-1)*3+$AP862+5,$AQ862+7))),IF(INDIRECT(ADDRESS(($AO862-1)*3+$AP862+5,$AQ862+7))="",0,IF(COUNTIF(INDIRECT(ADDRESS(($AO862-1)*36+($AP862-1)*12+6,COLUMN())):INDIRECT(ADDRESS(($AO862-1)*36+($AP862-1)*12+$AQ862+4,COLUMN())),INDIRECT(ADDRESS(($AO862-1)*3+$AP862+5,$AQ862+7)))&gt;=1,0,INDIRECT(ADDRESS(($AO862-1)*3+$AP862+5,$AQ862+7)))))</f>
        <v>0</v>
      </c>
      <c r="AS862" s="304">
        <f ca="1">COUNTIF(INDIRECT("H"&amp;(ROW()+12*(($AO862-1)*3+$AP862)-ROW())/12+5):INDIRECT("S"&amp;(ROW()+12*(($AO862-1)*3+$AP862)-ROW())/12+5),AR862)</f>
        <v>0</v>
      </c>
      <c r="AV862" s="304">
        <f ca="1">IF(AND(AR862&gt;0,AS862&gt;0),COUNTIF(AV$6:AV861,"&gt;0")+1,0)</f>
        <v>0</v>
      </c>
    </row>
    <row r="863" spans="41:48" x14ac:dyDescent="0.15">
      <c r="AO863" s="304">
        <v>24</v>
      </c>
      <c r="AP863" s="304">
        <v>3</v>
      </c>
      <c r="AQ863" s="304">
        <v>6</v>
      </c>
      <c r="AR863" s="304">
        <f ca="1">IF($AQ863=1,IF(INDIRECT(ADDRESS(($AO863-1)*3+$AP863+5,$AQ863+7))="",0,INDIRECT(ADDRESS(($AO863-1)*3+$AP863+5,$AQ863+7))),IF(INDIRECT(ADDRESS(($AO863-1)*3+$AP863+5,$AQ863+7))="",0,IF(COUNTIF(INDIRECT(ADDRESS(($AO863-1)*36+($AP863-1)*12+6,COLUMN())):INDIRECT(ADDRESS(($AO863-1)*36+($AP863-1)*12+$AQ863+4,COLUMN())),INDIRECT(ADDRESS(($AO863-1)*3+$AP863+5,$AQ863+7)))&gt;=1,0,INDIRECT(ADDRESS(($AO863-1)*3+$AP863+5,$AQ863+7)))))</f>
        <v>0</v>
      </c>
      <c r="AS863" s="304">
        <f ca="1">COUNTIF(INDIRECT("H"&amp;(ROW()+12*(($AO863-1)*3+$AP863)-ROW())/12+5):INDIRECT("S"&amp;(ROW()+12*(($AO863-1)*3+$AP863)-ROW())/12+5),AR863)</f>
        <v>0</v>
      </c>
      <c r="AV863" s="304">
        <f ca="1">IF(AND(AR863&gt;0,AS863&gt;0),COUNTIF(AV$6:AV862,"&gt;0")+1,0)</f>
        <v>0</v>
      </c>
    </row>
    <row r="864" spans="41:48" x14ac:dyDescent="0.15">
      <c r="AO864" s="304">
        <v>24</v>
      </c>
      <c r="AP864" s="304">
        <v>3</v>
      </c>
      <c r="AQ864" s="304">
        <v>7</v>
      </c>
      <c r="AR864" s="304">
        <f ca="1">IF($AQ864=1,IF(INDIRECT(ADDRESS(($AO864-1)*3+$AP864+5,$AQ864+7))="",0,INDIRECT(ADDRESS(($AO864-1)*3+$AP864+5,$AQ864+7))),IF(INDIRECT(ADDRESS(($AO864-1)*3+$AP864+5,$AQ864+7))="",0,IF(COUNTIF(INDIRECT(ADDRESS(($AO864-1)*36+($AP864-1)*12+6,COLUMN())):INDIRECT(ADDRESS(($AO864-1)*36+($AP864-1)*12+$AQ864+4,COLUMN())),INDIRECT(ADDRESS(($AO864-1)*3+$AP864+5,$AQ864+7)))&gt;=1,0,INDIRECT(ADDRESS(($AO864-1)*3+$AP864+5,$AQ864+7)))))</f>
        <v>0</v>
      </c>
      <c r="AS864" s="304">
        <f ca="1">COUNTIF(INDIRECT("H"&amp;(ROW()+12*(($AO864-1)*3+$AP864)-ROW())/12+5):INDIRECT("S"&amp;(ROW()+12*(($AO864-1)*3+$AP864)-ROW())/12+5),AR864)</f>
        <v>0</v>
      </c>
      <c r="AV864" s="304">
        <f ca="1">IF(AND(AR864&gt;0,AS864&gt;0),COUNTIF(AV$6:AV863,"&gt;0")+1,0)</f>
        <v>0</v>
      </c>
    </row>
    <row r="865" spans="41:48" x14ac:dyDescent="0.15">
      <c r="AO865" s="304">
        <v>24</v>
      </c>
      <c r="AP865" s="304">
        <v>3</v>
      </c>
      <c r="AQ865" s="304">
        <v>8</v>
      </c>
      <c r="AR865" s="304">
        <f ca="1">IF($AQ865=1,IF(INDIRECT(ADDRESS(($AO865-1)*3+$AP865+5,$AQ865+7))="",0,INDIRECT(ADDRESS(($AO865-1)*3+$AP865+5,$AQ865+7))),IF(INDIRECT(ADDRESS(($AO865-1)*3+$AP865+5,$AQ865+7))="",0,IF(COUNTIF(INDIRECT(ADDRESS(($AO865-1)*36+($AP865-1)*12+6,COLUMN())):INDIRECT(ADDRESS(($AO865-1)*36+($AP865-1)*12+$AQ865+4,COLUMN())),INDIRECT(ADDRESS(($AO865-1)*3+$AP865+5,$AQ865+7)))&gt;=1,0,INDIRECT(ADDRESS(($AO865-1)*3+$AP865+5,$AQ865+7)))))</f>
        <v>0</v>
      </c>
      <c r="AS865" s="304">
        <f ca="1">COUNTIF(INDIRECT("H"&amp;(ROW()+12*(($AO865-1)*3+$AP865)-ROW())/12+5):INDIRECT("S"&amp;(ROW()+12*(($AO865-1)*3+$AP865)-ROW())/12+5),AR865)</f>
        <v>0</v>
      </c>
      <c r="AV865" s="304">
        <f ca="1">IF(AND(AR865&gt;0,AS865&gt;0),COUNTIF(AV$6:AV864,"&gt;0")+1,0)</f>
        <v>0</v>
      </c>
    </row>
    <row r="866" spans="41:48" x14ac:dyDescent="0.15">
      <c r="AO866" s="304">
        <v>24</v>
      </c>
      <c r="AP866" s="304">
        <v>3</v>
      </c>
      <c r="AQ866" s="304">
        <v>9</v>
      </c>
      <c r="AR866" s="304">
        <f ca="1">IF($AQ866=1,IF(INDIRECT(ADDRESS(($AO866-1)*3+$AP866+5,$AQ866+7))="",0,INDIRECT(ADDRESS(($AO866-1)*3+$AP866+5,$AQ866+7))),IF(INDIRECT(ADDRESS(($AO866-1)*3+$AP866+5,$AQ866+7))="",0,IF(COUNTIF(INDIRECT(ADDRESS(($AO866-1)*36+($AP866-1)*12+6,COLUMN())):INDIRECT(ADDRESS(($AO866-1)*36+($AP866-1)*12+$AQ866+4,COLUMN())),INDIRECT(ADDRESS(($AO866-1)*3+$AP866+5,$AQ866+7)))&gt;=1,0,INDIRECT(ADDRESS(($AO866-1)*3+$AP866+5,$AQ866+7)))))</f>
        <v>0</v>
      </c>
      <c r="AS866" s="304">
        <f ca="1">COUNTIF(INDIRECT("H"&amp;(ROW()+12*(($AO866-1)*3+$AP866)-ROW())/12+5):INDIRECT("S"&amp;(ROW()+12*(($AO866-1)*3+$AP866)-ROW())/12+5),AR866)</f>
        <v>0</v>
      </c>
      <c r="AV866" s="304">
        <f ca="1">IF(AND(AR866&gt;0,AS866&gt;0),COUNTIF(AV$6:AV865,"&gt;0")+1,0)</f>
        <v>0</v>
      </c>
    </row>
    <row r="867" spans="41:48" x14ac:dyDescent="0.15">
      <c r="AO867" s="304">
        <v>24</v>
      </c>
      <c r="AP867" s="304">
        <v>3</v>
      </c>
      <c r="AQ867" s="304">
        <v>10</v>
      </c>
      <c r="AR867" s="304">
        <f ca="1">IF($AQ867=1,IF(INDIRECT(ADDRESS(($AO867-1)*3+$AP867+5,$AQ867+7))="",0,INDIRECT(ADDRESS(($AO867-1)*3+$AP867+5,$AQ867+7))),IF(INDIRECT(ADDRESS(($AO867-1)*3+$AP867+5,$AQ867+7))="",0,IF(COUNTIF(INDIRECT(ADDRESS(($AO867-1)*36+($AP867-1)*12+6,COLUMN())):INDIRECT(ADDRESS(($AO867-1)*36+($AP867-1)*12+$AQ867+4,COLUMN())),INDIRECT(ADDRESS(($AO867-1)*3+$AP867+5,$AQ867+7)))&gt;=1,0,INDIRECT(ADDRESS(($AO867-1)*3+$AP867+5,$AQ867+7)))))</f>
        <v>0</v>
      </c>
      <c r="AS867" s="304">
        <f ca="1">COUNTIF(INDIRECT("H"&amp;(ROW()+12*(($AO867-1)*3+$AP867)-ROW())/12+5):INDIRECT("S"&amp;(ROW()+12*(($AO867-1)*3+$AP867)-ROW())/12+5),AR867)</f>
        <v>0</v>
      </c>
      <c r="AV867" s="304">
        <f ca="1">IF(AND(AR867&gt;0,AS867&gt;0),COUNTIF(AV$6:AV866,"&gt;0")+1,0)</f>
        <v>0</v>
      </c>
    </row>
    <row r="868" spans="41:48" x14ac:dyDescent="0.15">
      <c r="AO868" s="304">
        <v>24</v>
      </c>
      <c r="AP868" s="304">
        <v>3</v>
      </c>
      <c r="AQ868" s="304">
        <v>11</v>
      </c>
      <c r="AR868" s="304">
        <f ca="1">IF($AQ868=1,IF(INDIRECT(ADDRESS(($AO868-1)*3+$AP868+5,$AQ868+7))="",0,INDIRECT(ADDRESS(($AO868-1)*3+$AP868+5,$AQ868+7))),IF(INDIRECT(ADDRESS(($AO868-1)*3+$AP868+5,$AQ868+7))="",0,IF(COUNTIF(INDIRECT(ADDRESS(($AO868-1)*36+($AP868-1)*12+6,COLUMN())):INDIRECT(ADDRESS(($AO868-1)*36+($AP868-1)*12+$AQ868+4,COLUMN())),INDIRECT(ADDRESS(($AO868-1)*3+$AP868+5,$AQ868+7)))&gt;=1,0,INDIRECT(ADDRESS(($AO868-1)*3+$AP868+5,$AQ868+7)))))</f>
        <v>0</v>
      </c>
      <c r="AS868" s="304">
        <f ca="1">COUNTIF(INDIRECT("H"&amp;(ROW()+12*(($AO868-1)*3+$AP868)-ROW())/12+5):INDIRECT("S"&amp;(ROW()+12*(($AO868-1)*3+$AP868)-ROW())/12+5),AR868)</f>
        <v>0</v>
      </c>
      <c r="AV868" s="304">
        <f ca="1">IF(AND(AR868&gt;0,AS868&gt;0),COUNTIF(AV$6:AV867,"&gt;0")+1,0)</f>
        <v>0</v>
      </c>
    </row>
    <row r="869" spans="41:48" x14ac:dyDescent="0.15">
      <c r="AO869" s="304">
        <v>24</v>
      </c>
      <c r="AP869" s="304">
        <v>3</v>
      </c>
      <c r="AQ869" s="304">
        <v>12</v>
      </c>
      <c r="AR869" s="304">
        <f ca="1">IF($AQ869=1,IF(INDIRECT(ADDRESS(($AO869-1)*3+$AP869+5,$AQ869+7))="",0,INDIRECT(ADDRESS(($AO869-1)*3+$AP869+5,$AQ869+7))),IF(INDIRECT(ADDRESS(($AO869-1)*3+$AP869+5,$AQ869+7))="",0,IF(COUNTIF(INDIRECT(ADDRESS(($AO869-1)*36+($AP869-1)*12+6,COLUMN())):INDIRECT(ADDRESS(($AO869-1)*36+($AP869-1)*12+$AQ869+4,COLUMN())),INDIRECT(ADDRESS(($AO869-1)*3+$AP869+5,$AQ869+7)))&gt;=1,0,INDIRECT(ADDRESS(($AO869-1)*3+$AP869+5,$AQ869+7)))))</f>
        <v>0</v>
      </c>
      <c r="AS869" s="304">
        <f ca="1">COUNTIF(INDIRECT("H"&amp;(ROW()+12*(($AO869-1)*3+$AP869)-ROW())/12+5):INDIRECT("S"&amp;(ROW()+12*(($AO869-1)*3+$AP869)-ROW())/12+5),AR869)</f>
        <v>0</v>
      </c>
      <c r="AV869" s="304">
        <f ca="1">IF(AND(AR869&gt;0,AS869&gt;0),COUNTIF(AV$6:AV868,"&gt;0")+1,0)</f>
        <v>0</v>
      </c>
    </row>
    <row r="870" spans="41:48" x14ac:dyDescent="0.15">
      <c r="AO870" s="304">
        <v>25</v>
      </c>
      <c r="AP870" s="304">
        <v>1</v>
      </c>
      <c r="AQ870" s="304">
        <v>1</v>
      </c>
      <c r="AR870" s="304">
        <f ca="1">IF($AQ870=1,IF(INDIRECT(ADDRESS(($AO870-1)*3+$AP870+5,$AQ870+7))="",0,INDIRECT(ADDRESS(($AO870-1)*3+$AP870+5,$AQ870+7))),IF(INDIRECT(ADDRESS(($AO870-1)*3+$AP870+5,$AQ870+7))="",0,IF(COUNTIF(INDIRECT(ADDRESS(($AO870-1)*36+($AP870-1)*12+6,COLUMN())):INDIRECT(ADDRESS(($AO870-1)*36+($AP870-1)*12+$AQ870+4,COLUMN())),INDIRECT(ADDRESS(($AO870-1)*3+$AP870+5,$AQ870+7)))&gt;=1,0,INDIRECT(ADDRESS(($AO870-1)*3+$AP870+5,$AQ870+7)))))</f>
        <v>0</v>
      </c>
      <c r="AS870" s="304">
        <f ca="1">COUNTIF(INDIRECT("H"&amp;(ROW()+12*(($AO870-1)*3+$AP870)-ROW())/12+5):INDIRECT("S"&amp;(ROW()+12*(($AO870-1)*3+$AP870)-ROW())/12+5),AR870)</f>
        <v>0</v>
      </c>
      <c r="AV870" s="304">
        <f ca="1">IF(AND(AR870&gt;0,AS870&gt;0),COUNTIF(AV$6:AV869,"&gt;0")+1,0)</f>
        <v>0</v>
      </c>
    </row>
    <row r="871" spans="41:48" x14ac:dyDescent="0.15">
      <c r="AO871" s="304">
        <v>25</v>
      </c>
      <c r="AP871" s="304">
        <v>1</v>
      </c>
      <c r="AQ871" s="304">
        <v>2</v>
      </c>
      <c r="AR871" s="304">
        <f ca="1">IF($AQ871=1,IF(INDIRECT(ADDRESS(($AO871-1)*3+$AP871+5,$AQ871+7))="",0,INDIRECT(ADDRESS(($AO871-1)*3+$AP871+5,$AQ871+7))),IF(INDIRECT(ADDRESS(($AO871-1)*3+$AP871+5,$AQ871+7))="",0,IF(COUNTIF(INDIRECT(ADDRESS(($AO871-1)*36+($AP871-1)*12+6,COLUMN())):INDIRECT(ADDRESS(($AO871-1)*36+($AP871-1)*12+$AQ871+4,COLUMN())),INDIRECT(ADDRESS(($AO871-1)*3+$AP871+5,$AQ871+7)))&gt;=1,0,INDIRECT(ADDRESS(($AO871-1)*3+$AP871+5,$AQ871+7)))))</f>
        <v>0</v>
      </c>
      <c r="AS871" s="304">
        <f ca="1">COUNTIF(INDIRECT("H"&amp;(ROW()+12*(($AO871-1)*3+$AP871)-ROW())/12+5):INDIRECT("S"&amp;(ROW()+12*(($AO871-1)*3+$AP871)-ROW())/12+5),AR871)</f>
        <v>0</v>
      </c>
      <c r="AV871" s="304">
        <f ca="1">IF(AND(AR871&gt;0,AS871&gt;0),COUNTIF(AV$6:AV870,"&gt;0")+1,0)</f>
        <v>0</v>
      </c>
    </row>
    <row r="872" spans="41:48" x14ac:dyDescent="0.15">
      <c r="AO872" s="304">
        <v>25</v>
      </c>
      <c r="AP872" s="304">
        <v>1</v>
      </c>
      <c r="AQ872" s="304">
        <v>3</v>
      </c>
      <c r="AR872" s="304">
        <f ca="1">IF($AQ872=1,IF(INDIRECT(ADDRESS(($AO872-1)*3+$AP872+5,$AQ872+7))="",0,INDIRECT(ADDRESS(($AO872-1)*3+$AP872+5,$AQ872+7))),IF(INDIRECT(ADDRESS(($AO872-1)*3+$AP872+5,$AQ872+7))="",0,IF(COUNTIF(INDIRECT(ADDRESS(($AO872-1)*36+($AP872-1)*12+6,COLUMN())):INDIRECT(ADDRESS(($AO872-1)*36+($AP872-1)*12+$AQ872+4,COLUMN())),INDIRECT(ADDRESS(($AO872-1)*3+$AP872+5,$AQ872+7)))&gt;=1,0,INDIRECT(ADDRESS(($AO872-1)*3+$AP872+5,$AQ872+7)))))</f>
        <v>0</v>
      </c>
      <c r="AS872" s="304">
        <f ca="1">COUNTIF(INDIRECT("H"&amp;(ROW()+12*(($AO872-1)*3+$AP872)-ROW())/12+5):INDIRECT("S"&amp;(ROW()+12*(($AO872-1)*3+$AP872)-ROW())/12+5),AR872)</f>
        <v>0</v>
      </c>
      <c r="AV872" s="304">
        <f ca="1">IF(AND(AR872&gt;0,AS872&gt;0),COUNTIF(AV$6:AV871,"&gt;0")+1,0)</f>
        <v>0</v>
      </c>
    </row>
    <row r="873" spans="41:48" x14ac:dyDescent="0.15">
      <c r="AO873" s="304">
        <v>25</v>
      </c>
      <c r="AP873" s="304">
        <v>1</v>
      </c>
      <c r="AQ873" s="304">
        <v>4</v>
      </c>
      <c r="AR873" s="304">
        <f ca="1">IF($AQ873=1,IF(INDIRECT(ADDRESS(($AO873-1)*3+$AP873+5,$AQ873+7))="",0,INDIRECT(ADDRESS(($AO873-1)*3+$AP873+5,$AQ873+7))),IF(INDIRECT(ADDRESS(($AO873-1)*3+$AP873+5,$AQ873+7))="",0,IF(COUNTIF(INDIRECT(ADDRESS(($AO873-1)*36+($AP873-1)*12+6,COLUMN())):INDIRECT(ADDRESS(($AO873-1)*36+($AP873-1)*12+$AQ873+4,COLUMN())),INDIRECT(ADDRESS(($AO873-1)*3+$AP873+5,$AQ873+7)))&gt;=1,0,INDIRECT(ADDRESS(($AO873-1)*3+$AP873+5,$AQ873+7)))))</f>
        <v>0</v>
      </c>
      <c r="AS873" s="304">
        <f ca="1">COUNTIF(INDIRECT("H"&amp;(ROW()+12*(($AO873-1)*3+$AP873)-ROW())/12+5):INDIRECT("S"&amp;(ROW()+12*(($AO873-1)*3+$AP873)-ROW())/12+5),AR873)</f>
        <v>0</v>
      </c>
      <c r="AV873" s="304">
        <f ca="1">IF(AND(AR873&gt;0,AS873&gt;0),COUNTIF(AV$6:AV872,"&gt;0")+1,0)</f>
        <v>0</v>
      </c>
    </row>
    <row r="874" spans="41:48" x14ac:dyDescent="0.15">
      <c r="AO874" s="304">
        <v>25</v>
      </c>
      <c r="AP874" s="304">
        <v>1</v>
      </c>
      <c r="AQ874" s="304">
        <v>5</v>
      </c>
      <c r="AR874" s="304">
        <f ca="1">IF($AQ874=1,IF(INDIRECT(ADDRESS(($AO874-1)*3+$AP874+5,$AQ874+7))="",0,INDIRECT(ADDRESS(($AO874-1)*3+$AP874+5,$AQ874+7))),IF(INDIRECT(ADDRESS(($AO874-1)*3+$AP874+5,$AQ874+7))="",0,IF(COUNTIF(INDIRECT(ADDRESS(($AO874-1)*36+($AP874-1)*12+6,COLUMN())):INDIRECT(ADDRESS(($AO874-1)*36+($AP874-1)*12+$AQ874+4,COLUMN())),INDIRECT(ADDRESS(($AO874-1)*3+$AP874+5,$AQ874+7)))&gt;=1,0,INDIRECT(ADDRESS(($AO874-1)*3+$AP874+5,$AQ874+7)))))</f>
        <v>0</v>
      </c>
      <c r="AS874" s="304">
        <f ca="1">COUNTIF(INDIRECT("H"&amp;(ROW()+12*(($AO874-1)*3+$AP874)-ROW())/12+5):INDIRECT("S"&amp;(ROW()+12*(($AO874-1)*3+$AP874)-ROW())/12+5),AR874)</f>
        <v>0</v>
      </c>
      <c r="AV874" s="304">
        <f ca="1">IF(AND(AR874&gt;0,AS874&gt;0),COUNTIF(AV$6:AV873,"&gt;0")+1,0)</f>
        <v>0</v>
      </c>
    </row>
    <row r="875" spans="41:48" x14ac:dyDescent="0.15">
      <c r="AO875" s="304">
        <v>25</v>
      </c>
      <c r="AP875" s="304">
        <v>1</v>
      </c>
      <c r="AQ875" s="304">
        <v>6</v>
      </c>
      <c r="AR875" s="304">
        <f ca="1">IF($AQ875=1,IF(INDIRECT(ADDRESS(($AO875-1)*3+$AP875+5,$AQ875+7))="",0,INDIRECT(ADDRESS(($AO875-1)*3+$AP875+5,$AQ875+7))),IF(INDIRECT(ADDRESS(($AO875-1)*3+$AP875+5,$AQ875+7))="",0,IF(COUNTIF(INDIRECT(ADDRESS(($AO875-1)*36+($AP875-1)*12+6,COLUMN())):INDIRECT(ADDRESS(($AO875-1)*36+($AP875-1)*12+$AQ875+4,COLUMN())),INDIRECT(ADDRESS(($AO875-1)*3+$AP875+5,$AQ875+7)))&gt;=1,0,INDIRECT(ADDRESS(($AO875-1)*3+$AP875+5,$AQ875+7)))))</f>
        <v>0</v>
      </c>
      <c r="AS875" s="304">
        <f ca="1">COUNTIF(INDIRECT("H"&amp;(ROW()+12*(($AO875-1)*3+$AP875)-ROW())/12+5):INDIRECT("S"&amp;(ROW()+12*(($AO875-1)*3+$AP875)-ROW())/12+5),AR875)</f>
        <v>0</v>
      </c>
      <c r="AV875" s="304">
        <f ca="1">IF(AND(AR875&gt;0,AS875&gt;0),COUNTIF(AV$6:AV874,"&gt;0")+1,0)</f>
        <v>0</v>
      </c>
    </row>
    <row r="876" spans="41:48" x14ac:dyDescent="0.15">
      <c r="AO876" s="304">
        <v>25</v>
      </c>
      <c r="AP876" s="304">
        <v>1</v>
      </c>
      <c r="AQ876" s="304">
        <v>7</v>
      </c>
      <c r="AR876" s="304">
        <f ca="1">IF($AQ876=1,IF(INDIRECT(ADDRESS(($AO876-1)*3+$AP876+5,$AQ876+7))="",0,INDIRECT(ADDRESS(($AO876-1)*3+$AP876+5,$AQ876+7))),IF(INDIRECT(ADDRESS(($AO876-1)*3+$AP876+5,$AQ876+7))="",0,IF(COUNTIF(INDIRECT(ADDRESS(($AO876-1)*36+($AP876-1)*12+6,COLUMN())):INDIRECT(ADDRESS(($AO876-1)*36+($AP876-1)*12+$AQ876+4,COLUMN())),INDIRECT(ADDRESS(($AO876-1)*3+$AP876+5,$AQ876+7)))&gt;=1,0,INDIRECT(ADDRESS(($AO876-1)*3+$AP876+5,$AQ876+7)))))</f>
        <v>0</v>
      </c>
      <c r="AS876" s="304">
        <f ca="1">COUNTIF(INDIRECT("H"&amp;(ROW()+12*(($AO876-1)*3+$AP876)-ROW())/12+5):INDIRECT("S"&amp;(ROW()+12*(($AO876-1)*3+$AP876)-ROW())/12+5),AR876)</f>
        <v>0</v>
      </c>
      <c r="AV876" s="304">
        <f ca="1">IF(AND(AR876&gt;0,AS876&gt;0),COUNTIF(AV$6:AV875,"&gt;0")+1,0)</f>
        <v>0</v>
      </c>
    </row>
    <row r="877" spans="41:48" x14ac:dyDescent="0.15">
      <c r="AO877" s="304">
        <v>25</v>
      </c>
      <c r="AP877" s="304">
        <v>1</v>
      </c>
      <c r="AQ877" s="304">
        <v>8</v>
      </c>
      <c r="AR877" s="304">
        <f ca="1">IF($AQ877=1,IF(INDIRECT(ADDRESS(($AO877-1)*3+$AP877+5,$AQ877+7))="",0,INDIRECT(ADDRESS(($AO877-1)*3+$AP877+5,$AQ877+7))),IF(INDIRECT(ADDRESS(($AO877-1)*3+$AP877+5,$AQ877+7))="",0,IF(COUNTIF(INDIRECT(ADDRESS(($AO877-1)*36+($AP877-1)*12+6,COLUMN())):INDIRECT(ADDRESS(($AO877-1)*36+($AP877-1)*12+$AQ877+4,COLUMN())),INDIRECT(ADDRESS(($AO877-1)*3+$AP877+5,$AQ877+7)))&gt;=1,0,INDIRECT(ADDRESS(($AO877-1)*3+$AP877+5,$AQ877+7)))))</f>
        <v>0</v>
      </c>
      <c r="AS877" s="304">
        <f ca="1">COUNTIF(INDIRECT("H"&amp;(ROW()+12*(($AO877-1)*3+$AP877)-ROW())/12+5):INDIRECT("S"&amp;(ROW()+12*(($AO877-1)*3+$AP877)-ROW())/12+5),AR877)</f>
        <v>0</v>
      </c>
      <c r="AV877" s="304">
        <f ca="1">IF(AND(AR877&gt;0,AS877&gt;0),COUNTIF(AV$6:AV876,"&gt;0")+1,0)</f>
        <v>0</v>
      </c>
    </row>
    <row r="878" spans="41:48" x14ac:dyDescent="0.15">
      <c r="AO878" s="304">
        <v>25</v>
      </c>
      <c r="AP878" s="304">
        <v>1</v>
      </c>
      <c r="AQ878" s="304">
        <v>9</v>
      </c>
      <c r="AR878" s="304">
        <f ca="1">IF($AQ878=1,IF(INDIRECT(ADDRESS(($AO878-1)*3+$AP878+5,$AQ878+7))="",0,INDIRECT(ADDRESS(($AO878-1)*3+$AP878+5,$AQ878+7))),IF(INDIRECT(ADDRESS(($AO878-1)*3+$AP878+5,$AQ878+7))="",0,IF(COUNTIF(INDIRECT(ADDRESS(($AO878-1)*36+($AP878-1)*12+6,COLUMN())):INDIRECT(ADDRESS(($AO878-1)*36+($AP878-1)*12+$AQ878+4,COLUMN())),INDIRECT(ADDRESS(($AO878-1)*3+$AP878+5,$AQ878+7)))&gt;=1,0,INDIRECT(ADDRESS(($AO878-1)*3+$AP878+5,$AQ878+7)))))</f>
        <v>0</v>
      </c>
      <c r="AS878" s="304">
        <f ca="1">COUNTIF(INDIRECT("H"&amp;(ROW()+12*(($AO878-1)*3+$AP878)-ROW())/12+5):INDIRECT("S"&amp;(ROW()+12*(($AO878-1)*3+$AP878)-ROW())/12+5),AR878)</f>
        <v>0</v>
      </c>
      <c r="AV878" s="304">
        <f ca="1">IF(AND(AR878&gt;0,AS878&gt;0),COUNTIF(AV$6:AV877,"&gt;0")+1,0)</f>
        <v>0</v>
      </c>
    </row>
    <row r="879" spans="41:48" x14ac:dyDescent="0.15">
      <c r="AO879" s="304">
        <v>25</v>
      </c>
      <c r="AP879" s="304">
        <v>1</v>
      </c>
      <c r="AQ879" s="304">
        <v>10</v>
      </c>
      <c r="AR879" s="304">
        <f ca="1">IF($AQ879=1,IF(INDIRECT(ADDRESS(($AO879-1)*3+$AP879+5,$AQ879+7))="",0,INDIRECT(ADDRESS(($AO879-1)*3+$AP879+5,$AQ879+7))),IF(INDIRECT(ADDRESS(($AO879-1)*3+$AP879+5,$AQ879+7))="",0,IF(COUNTIF(INDIRECT(ADDRESS(($AO879-1)*36+($AP879-1)*12+6,COLUMN())):INDIRECT(ADDRESS(($AO879-1)*36+($AP879-1)*12+$AQ879+4,COLUMN())),INDIRECT(ADDRESS(($AO879-1)*3+$AP879+5,$AQ879+7)))&gt;=1,0,INDIRECT(ADDRESS(($AO879-1)*3+$AP879+5,$AQ879+7)))))</f>
        <v>0</v>
      </c>
      <c r="AS879" s="304">
        <f ca="1">COUNTIF(INDIRECT("H"&amp;(ROW()+12*(($AO879-1)*3+$AP879)-ROW())/12+5):INDIRECT("S"&amp;(ROW()+12*(($AO879-1)*3+$AP879)-ROW())/12+5),AR879)</f>
        <v>0</v>
      </c>
      <c r="AV879" s="304">
        <f ca="1">IF(AND(AR879&gt;0,AS879&gt;0),COUNTIF(AV$6:AV878,"&gt;0")+1,0)</f>
        <v>0</v>
      </c>
    </row>
    <row r="880" spans="41:48" x14ac:dyDescent="0.15">
      <c r="AO880" s="304">
        <v>25</v>
      </c>
      <c r="AP880" s="304">
        <v>1</v>
      </c>
      <c r="AQ880" s="304">
        <v>11</v>
      </c>
      <c r="AR880" s="304">
        <f ca="1">IF($AQ880=1,IF(INDIRECT(ADDRESS(($AO880-1)*3+$AP880+5,$AQ880+7))="",0,INDIRECT(ADDRESS(($AO880-1)*3+$AP880+5,$AQ880+7))),IF(INDIRECT(ADDRESS(($AO880-1)*3+$AP880+5,$AQ880+7))="",0,IF(COUNTIF(INDIRECT(ADDRESS(($AO880-1)*36+($AP880-1)*12+6,COLUMN())):INDIRECT(ADDRESS(($AO880-1)*36+($AP880-1)*12+$AQ880+4,COLUMN())),INDIRECT(ADDRESS(($AO880-1)*3+$AP880+5,$AQ880+7)))&gt;=1,0,INDIRECT(ADDRESS(($AO880-1)*3+$AP880+5,$AQ880+7)))))</f>
        <v>0</v>
      </c>
      <c r="AS880" s="304">
        <f ca="1">COUNTIF(INDIRECT("H"&amp;(ROW()+12*(($AO880-1)*3+$AP880)-ROW())/12+5):INDIRECT("S"&amp;(ROW()+12*(($AO880-1)*3+$AP880)-ROW())/12+5),AR880)</f>
        <v>0</v>
      </c>
      <c r="AV880" s="304">
        <f ca="1">IF(AND(AR880&gt;0,AS880&gt;0),COUNTIF(AV$6:AV879,"&gt;0")+1,0)</f>
        <v>0</v>
      </c>
    </row>
    <row r="881" spans="41:48" x14ac:dyDescent="0.15">
      <c r="AO881" s="304">
        <v>25</v>
      </c>
      <c r="AP881" s="304">
        <v>1</v>
      </c>
      <c r="AQ881" s="304">
        <v>12</v>
      </c>
      <c r="AR881" s="304">
        <f ca="1">IF($AQ881=1,IF(INDIRECT(ADDRESS(($AO881-1)*3+$AP881+5,$AQ881+7))="",0,INDIRECT(ADDRESS(($AO881-1)*3+$AP881+5,$AQ881+7))),IF(INDIRECT(ADDRESS(($AO881-1)*3+$AP881+5,$AQ881+7))="",0,IF(COUNTIF(INDIRECT(ADDRESS(($AO881-1)*36+($AP881-1)*12+6,COLUMN())):INDIRECT(ADDRESS(($AO881-1)*36+($AP881-1)*12+$AQ881+4,COLUMN())),INDIRECT(ADDRESS(($AO881-1)*3+$AP881+5,$AQ881+7)))&gt;=1,0,INDIRECT(ADDRESS(($AO881-1)*3+$AP881+5,$AQ881+7)))))</f>
        <v>0</v>
      </c>
      <c r="AS881" s="304">
        <f ca="1">COUNTIF(INDIRECT("H"&amp;(ROW()+12*(($AO881-1)*3+$AP881)-ROW())/12+5):INDIRECT("S"&amp;(ROW()+12*(($AO881-1)*3+$AP881)-ROW())/12+5),AR881)</f>
        <v>0</v>
      </c>
      <c r="AV881" s="304">
        <f ca="1">IF(AND(AR881&gt;0,AS881&gt;0),COUNTIF(AV$6:AV880,"&gt;0")+1,0)</f>
        <v>0</v>
      </c>
    </row>
    <row r="882" spans="41:48" x14ac:dyDescent="0.15">
      <c r="AO882" s="304">
        <v>25</v>
      </c>
      <c r="AP882" s="304">
        <v>2</v>
      </c>
      <c r="AQ882" s="304">
        <v>1</v>
      </c>
      <c r="AR882" s="304">
        <f ca="1">IF($AQ882=1,IF(INDIRECT(ADDRESS(($AO882-1)*3+$AP882+5,$AQ882+7))="",0,INDIRECT(ADDRESS(($AO882-1)*3+$AP882+5,$AQ882+7))),IF(INDIRECT(ADDRESS(($AO882-1)*3+$AP882+5,$AQ882+7))="",0,IF(COUNTIF(INDIRECT(ADDRESS(($AO882-1)*36+($AP882-1)*12+6,COLUMN())):INDIRECT(ADDRESS(($AO882-1)*36+($AP882-1)*12+$AQ882+4,COLUMN())),INDIRECT(ADDRESS(($AO882-1)*3+$AP882+5,$AQ882+7)))&gt;=1,0,INDIRECT(ADDRESS(($AO882-1)*3+$AP882+5,$AQ882+7)))))</f>
        <v>0</v>
      </c>
      <c r="AS882" s="304">
        <f ca="1">COUNTIF(INDIRECT("H"&amp;(ROW()+12*(($AO882-1)*3+$AP882)-ROW())/12+5):INDIRECT("S"&amp;(ROW()+12*(($AO882-1)*3+$AP882)-ROW())/12+5),AR882)</f>
        <v>0</v>
      </c>
      <c r="AV882" s="304">
        <f ca="1">IF(AND(AR882&gt;0,AS882&gt;0),COUNTIF(AV$6:AV881,"&gt;0")+1,0)</f>
        <v>0</v>
      </c>
    </row>
    <row r="883" spans="41:48" x14ac:dyDescent="0.15">
      <c r="AO883" s="304">
        <v>25</v>
      </c>
      <c r="AP883" s="304">
        <v>2</v>
      </c>
      <c r="AQ883" s="304">
        <v>2</v>
      </c>
      <c r="AR883" s="304">
        <f ca="1">IF($AQ883=1,IF(INDIRECT(ADDRESS(($AO883-1)*3+$AP883+5,$AQ883+7))="",0,INDIRECT(ADDRESS(($AO883-1)*3+$AP883+5,$AQ883+7))),IF(INDIRECT(ADDRESS(($AO883-1)*3+$AP883+5,$AQ883+7))="",0,IF(COUNTIF(INDIRECT(ADDRESS(($AO883-1)*36+($AP883-1)*12+6,COLUMN())):INDIRECT(ADDRESS(($AO883-1)*36+($AP883-1)*12+$AQ883+4,COLUMN())),INDIRECT(ADDRESS(($AO883-1)*3+$AP883+5,$AQ883+7)))&gt;=1,0,INDIRECT(ADDRESS(($AO883-1)*3+$AP883+5,$AQ883+7)))))</f>
        <v>0</v>
      </c>
      <c r="AS883" s="304">
        <f ca="1">COUNTIF(INDIRECT("H"&amp;(ROW()+12*(($AO883-1)*3+$AP883)-ROW())/12+5):INDIRECT("S"&amp;(ROW()+12*(($AO883-1)*3+$AP883)-ROW())/12+5),AR883)</f>
        <v>0</v>
      </c>
      <c r="AV883" s="304">
        <f ca="1">IF(AND(AR883&gt;0,AS883&gt;0),COUNTIF(AV$6:AV882,"&gt;0")+1,0)</f>
        <v>0</v>
      </c>
    </row>
    <row r="884" spans="41:48" x14ac:dyDescent="0.15">
      <c r="AO884" s="304">
        <v>25</v>
      </c>
      <c r="AP884" s="304">
        <v>2</v>
      </c>
      <c r="AQ884" s="304">
        <v>3</v>
      </c>
      <c r="AR884" s="304">
        <f ca="1">IF($AQ884=1,IF(INDIRECT(ADDRESS(($AO884-1)*3+$AP884+5,$AQ884+7))="",0,INDIRECT(ADDRESS(($AO884-1)*3+$AP884+5,$AQ884+7))),IF(INDIRECT(ADDRESS(($AO884-1)*3+$AP884+5,$AQ884+7))="",0,IF(COUNTIF(INDIRECT(ADDRESS(($AO884-1)*36+($AP884-1)*12+6,COLUMN())):INDIRECT(ADDRESS(($AO884-1)*36+($AP884-1)*12+$AQ884+4,COLUMN())),INDIRECT(ADDRESS(($AO884-1)*3+$AP884+5,$AQ884+7)))&gt;=1,0,INDIRECT(ADDRESS(($AO884-1)*3+$AP884+5,$AQ884+7)))))</f>
        <v>0</v>
      </c>
      <c r="AS884" s="304">
        <f ca="1">COUNTIF(INDIRECT("H"&amp;(ROW()+12*(($AO884-1)*3+$AP884)-ROW())/12+5):INDIRECT("S"&amp;(ROW()+12*(($AO884-1)*3+$AP884)-ROW())/12+5),AR884)</f>
        <v>0</v>
      </c>
      <c r="AV884" s="304">
        <f ca="1">IF(AND(AR884&gt;0,AS884&gt;0),COUNTIF(AV$6:AV883,"&gt;0")+1,0)</f>
        <v>0</v>
      </c>
    </row>
    <row r="885" spans="41:48" x14ac:dyDescent="0.15">
      <c r="AO885" s="304">
        <v>25</v>
      </c>
      <c r="AP885" s="304">
        <v>2</v>
      </c>
      <c r="AQ885" s="304">
        <v>4</v>
      </c>
      <c r="AR885" s="304">
        <f ca="1">IF($AQ885=1,IF(INDIRECT(ADDRESS(($AO885-1)*3+$AP885+5,$AQ885+7))="",0,INDIRECT(ADDRESS(($AO885-1)*3+$AP885+5,$AQ885+7))),IF(INDIRECT(ADDRESS(($AO885-1)*3+$AP885+5,$AQ885+7))="",0,IF(COUNTIF(INDIRECT(ADDRESS(($AO885-1)*36+($AP885-1)*12+6,COLUMN())):INDIRECT(ADDRESS(($AO885-1)*36+($AP885-1)*12+$AQ885+4,COLUMN())),INDIRECT(ADDRESS(($AO885-1)*3+$AP885+5,$AQ885+7)))&gt;=1,0,INDIRECT(ADDRESS(($AO885-1)*3+$AP885+5,$AQ885+7)))))</f>
        <v>0</v>
      </c>
      <c r="AS885" s="304">
        <f ca="1">COUNTIF(INDIRECT("H"&amp;(ROW()+12*(($AO885-1)*3+$AP885)-ROW())/12+5):INDIRECT("S"&amp;(ROW()+12*(($AO885-1)*3+$AP885)-ROW())/12+5),AR885)</f>
        <v>0</v>
      </c>
      <c r="AV885" s="304">
        <f ca="1">IF(AND(AR885&gt;0,AS885&gt;0),COUNTIF(AV$6:AV884,"&gt;0")+1,0)</f>
        <v>0</v>
      </c>
    </row>
    <row r="886" spans="41:48" x14ac:dyDescent="0.15">
      <c r="AO886" s="304">
        <v>25</v>
      </c>
      <c r="AP886" s="304">
        <v>2</v>
      </c>
      <c r="AQ886" s="304">
        <v>5</v>
      </c>
      <c r="AR886" s="304">
        <f ca="1">IF($AQ886=1,IF(INDIRECT(ADDRESS(($AO886-1)*3+$AP886+5,$AQ886+7))="",0,INDIRECT(ADDRESS(($AO886-1)*3+$AP886+5,$AQ886+7))),IF(INDIRECT(ADDRESS(($AO886-1)*3+$AP886+5,$AQ886+7))="",0,IF(COUNTIF(INDIRECT(ADDRESS(($AO886-1)*36+($AP886-1)*12+6,COLUMN())):INDIRECT(ADDRESS(($AO886-1)*36+($AP886-1)*12+$AQ886+4,COLUMN())),INDIRECT(ADDRESS(($AO886-1)*3+$AP886+5,$AQ886+7)))&gt;=1,0,INDIRECT(ADDRESS(($AO886-1)*3+$AP886+5,$AQ886+7)))))</f>
        <v>0</v>
      </c>
      <c r="AS886" s="304">
        <f ca="1">COUNTIF(INDIRECT("H"&amp;(ROW()+12*(($AO886-1)*3+$AP886)-ROW())/12+5):INDIRECT("S"&amp;(ROW()+12*(($AO886-1)*3+$AP886)-ROW())/12+5),AR886)</f>
        <v>0</v>
      </c>
      <c r="AV886" s="304">
        <f ca="1">IF(AND(AR886&gt;0,AS886&gt;0),COUNTIF(AV$6:AV885,"&gt;0")+1,0)</f>
        <v>0</v>
      </c>
    </row>
    <row r="887" spans="41:48" x14ac:dyDescent="0.15">
      <c r="AO887" s="304">
        <v>25</v>
      </c>
      <c r="AP887" s="304">
        <v>2</v>
      </c>
      <c r="AQ887" s="304">
        <v>6</v>
      </c>
      <c r="AR887" s="304">
        <f ca="1">IF($AQ887=1,IF(INDIRECT(ADDRESS(($AO887-1)*3+$AP887+5,$AQ887+7))="",0,INDIRECT(ADDRESS(($AO887-1)*3+$AP887+5,$AQ887+7))),IF(INDIRECT(ADDRESS(($AO887-1)*3+$AP887+5,$AQ887+7))="",0,IF(COUNTIF(INDIRECT(ADDRESS(($AO887-1)*36+($AP887-1)*12+6,COLUMN())):INDIRECT(ADDRESS(($AO887-1)*36+($AP887-1)*12+$AQ887+4,COLUMN())),INDIRECT(ADDRESS(($AO887-1)*3+$AP887+5,$AQ887+7)))&gt;=1,0,INDIRECT(ADDRESS(($AO887-1)*3+$AP887+5,$AQ887+7)))))</f>
        <v>0</v>
      </c>
      <c r="AS887" s="304">
        <f ca="1">COUNTIF(INDIRECT("H"&amp;(ROW()+12*(($AO887-1)*3+$AP887)-ROW())/12+5):INDIRECT("S"&amp;(ROW()+12*(($AO887-1)*3+$AP887)-ROW())/12+5),AR887)</f>
        <v>0</v>
      </c>
      <c r="AV887" s="304">
        <f ca="1">IF(AND(AR887&gt;0,AS887&gt;0),COUNTIF(AV$6:AV886,"&gt;0")+1,0)</f>
        <v>0</v>
      </c>
    </row>
    <row r="888" spans="41:48" x14ac:dyDescent="0.15">
      <c r="AO888" s="304">
        <v>25</v>
      </c>
      <c r="AP888" s="304">
        <v>2</v>
      </c>
      <c r="AQ888" s="304">
        <v>7</v>
      </c>
      <c r="AR888" s="304">
        <f ca="1">IF($AQ888=1,IF(INDIRECT(ADDRESS(($AO888-1)*3+$AP888+5,$AQ888+7))="",0,INDIRECT(ADDRESS(($AO888-1)*3+$AP888+5,$AQ888+7))),IF(INDIRECT(ADDRESS(($AO888-1)*3+$AP888+5,$AQ888+7))="",0,IF(COUNTIF(INDIRECT(ADDRESS(($AO888-1)*36+($AP888-1)*12+6,COLUMN())):INDIRECT(ADDRESS(($AO888-1)*36+($AP888-1)*12+$AQ888+4,COLUMN())),INDIRECT(ADDRESS(($AO888-1)*3+$AP888+5,$AQ888+7)))&gt;=1,0,INDIRECT(ADDRESS(($AO888-1)*3+$AP888+5,$AQ888+7)))))</f>
        <v>0</v>
      </c>
      <c r="AS888" s="304">
        <f ca="1">COUNTIF(INDIRECT("H"&amp;(ROW()+12*(($AO888-1)*3+$AP888)-ROW())/12+5):INDIRECT("S"&amp;(ROW()+12*(($AO888-1)*3+$AP888)-ROW())/12+5),AR888)</f>
        <v>0</v>
      </c>
      <c r="AV888" s="304">
        <f ca="1">IF(AND(AR888&gt;0,AS888&gt;0),COUNTIF(AV$6:AV887,"&gt;0")+1,0)</f>
        <v>0</v>
      </c>
    </row>
    <row r="889" spans="41:48" x14ac:dyDescent="0.15">
      <c r="AO889" s="304">
        <v>25</v>
      </c>
      <c r="AP889" s="304">
        <v>2</v>
      </c>
      <c r="AQ889" s="304">
        <v>8</v>
      </c>
      <c r="AR889" s="304">
        <f ca="1">IF($AQ889=1,IF(INDIRECT(ADDRESS(($AO889-1)*3+$AP889+5,$AQ889+7))="",0,INDIRECT(ADDRESS(($AO889-1)*3+$AP889+5,$AQ889+7))),IF(INDIRECT(ADDRESS(($AO889-1)*3+$AP889+5,$AQ889+7))="",0,IF(COUNTIF(INDIRECT(ADDRESS(($AO889-1)*36+($AP889-1)*12+6,COLUMN())):INDIRECT(ADDRESS(($AO889-1)*36+($AP889-1)*12+$AQ889+4,COLUMN())),INDIRECT(ADDRESS(($AO889-1)*3+$AP889+5,$AQ889+7)))&gt;=1,0,INDIRECT(ADDRESS(($AO889-1)*3+$AP889+5,$AQ889+7)))))</f>
        <v>0</v>
      </c>
      <c r="AS889" s="304">
        <f ca="1">COUNTIF(INDIRECT("H"&amp;(ROW()+12*(($AO889-1)*3+$AP889)-ROW())/12+5):INDIRECT("S"&amp;(ROW()+12*(($AO889-1)*3+$AP889)-ROW())/12+5),AR889)</f>
        <v>0</v>
      </c>
      <c r="AV889" s="304">
        <f ca="1">IF(AND(AR889&gt;0,AS889&gt;0),COUNTIF(AV$6:AV888,"&gt;0")+1,0)</f>
        <v>0</v>
      </c>
    </row>
    <row r="890" spans="41:48" x14ac:dyDescent="0.15">
      <c r="AO890" s="304">
        <v>25</v>
      </c>
      <c r="AP890" s="304">
        <v>2</v>
      </c>
      <c r="AQ890" s="304">
        <v>9</v>
      </c>
      <c r="AR890" s="304">
        <f ca="1">IF($AQ890=1,IF(INDIRECT(ADDRESS(($AO890-1)*3+$AP890+5,$AQ890+7))="",0,INDIRECT(ADDRESS(($AO890-1)*3+$AP890+5,$AQ890+7))),IF(INDIRECT(ADDRESS(($AO890-1)*3+$AP890+5,$AQ890+7))="",0,IF(COUNTIF(INDIRECT(ADDRESS(($AO890-1)*36+($AP890-1)*12+6,COLUMN())):INDIRECT(ADDRESS(($AO890-1)*36+($AP890-1)*12+$AQ890+4,COLUMN())),INDIRECT(ADDRESS(($AO890-1)*3+$AP890+5,$AQ890+7)))&gt;=1,0,INDIRECT(ADDRESS(($AO890-1)*3+$AP890+5,$AQ890+7)))))</f>
        <v>0</v>
      </c>
      <c r="AS890" s="304">
        <f ca="1">COUNTIF(INDIRECT("H"&amp;(ROW()+12*(($AO890-1)*3+$AP890)-ROW())/12+5):INDIRECT("S"&amp;(ROW()+12*(($AO890-1)*3+$AP890)-ROW())/12+5),AR890)</f>
        <v>0</v>
      </c>
      <c r="AV890" s="304">
        <f ca="1">IF(AND(AR890&gt;0,AS890&gt;0),COUNTIF(AV$6:AV889,"&gt;0")+1,0)</f>
        <v>0</v>
      </c>
    </row>
    <row r="891" spans="41:48" x14ac:dyDescent="0.15">
      <c r="AO891" s="304">
        <v>25</v>
      </c>
      <c r="AP891" s="304">
        <v>2</v>
      </c>
      <c r="AQ891" s="304">
        <v>10</v>
      </c>
      <c r="AR891" s="304">
        <f ca="1">IF($AQ891=1,IF(INDIRECT(ADDRESS(($AO891-1)*3+$AP891+5,$AQ891+7))="",0,INDIRECT(ADDRESS(($AO891-1)*3+$AP891+5,$AQ891+7))),IF(INDIRECT(ADDRESS(($AO891-1)*3+$AP891+5,$AQ891+7))="",0,IF(COUNTIF(INDIRECT(ADDRESS(($AO891-1)*36+($AP891-1)*12+6,COLUMN())):INDIRECT(ADDRESS(($AO891-1)*36+($AP891-1)*12+$AQ891+4,COLUMN())),INDIRECT(ADDRESS(($AO891-1)*3+$AP891+5,$AQ891+7)))&gt;=1,0,INDIRECT(ADDRESS(($AO891-1)*3+$AP891+5,$AQ891+7)))))</f>
        <v>0</v>
      </c>
      <c r="AS891" s="304">
        <f ca="1">COUNTIF(INDIRECT("H"&amp;(ROW()+12*(($AO891-1)*3+$AP891)-ROW())/12+5):INDIRECT("S"&amp;(ROW()+12*(($AO891-1)*3+$AP891)-ROW())/12+5),AR891)</f>
        <v>0</v>
      </c>
      <c r="AV891" s="304">
        <f ca="1">IF(AND(AR891&gt;0,AS891&gt;0),COUNTIF(AV$6:AV890,"&gt;0")+1,0)</f>
        <v>0</v>
      </c>
    </row>
    <row r="892" spans="41:48" x14ac:dyDescent="0.15">
      <c r="AO892" s="304">
        <v>25</v>
      </c>
      <c r="AP892" s="304">
        <v>2</v>
      </c>
      <c r="AQ892" s="304">
        <v>11</v>
      </c>
      <c r="AR892" s="304">
        <f ca="1">IF($AQ892=1,IF(INDIRECT(ADDRESS(($AO892-1)*3+$AP892+5,$AQ892+7))="",0,INDIRECT(ADDRESS(($AO892-1)*3+$AP892+5,$AQ892+7))),IF(INDIRECT(ADDRESS(($AO892-1)*3+$AP892+5,$AQ892+7))="",0,IF(COUNTIF(INDIRECT(ADDRESS(($AO892-1)*36+($AP892-1)*12+6,COLUMN())):INDIRECT(ADDRESS(($AO892-1)*36+($AP892-1)*12+$AQ892+4,COLUMN())),INDIRECT(ADDRESS(($AO892-1)*3+$AP892+5,$AQ892+7)))&gt;=1,0,INDIRECT(ADDRESS(($AO892-1)*3+$AP892+5,$AQ892+7)))))</f>
        <v>0</v>
      </c>
      <c r="AS892" s="304">
        <f ca="1">COUNTIF(INDIRECT("H"&amp;(ROW()+12*(($AO892-1)*3+$AP892)-ROW())/12+5):INDIRECT("S"&amp;(ROW()+12*(($AO892-1)*3+$AP892)-ROW())/12+5),AR892)</f>
        <v>0</v>
      </c>
      <c r="AV892" s="304">
        <f ca="1">IF(AND(AR892&gt;0,AS892&gt;0),COUNTIF(AV$6:AV891,"&gt;0")+1,0)</f>
        <v>0</v>
      </c>
    </row>
    <row r="893" spans="41:48" x14ac:dyDescent="0.15">
      <c r="AO893" s="304">
        <v>25</v>
      </c>
      <c r="AP893" s="304">
        <v>2</v>
      </c>
      <c r="AQ893" s="304">
        <v>12</v>
      </c>
      <c r="AR893" s="304">
        <f ca="1">IF($AQ893=1,IF(INDIRECT(ADDRESS(($AO893-1)*3+$AP893+5,$AQ893+7))="",0,INDIRECT(ADDRESS(($AO893-1)*3+$AP893+5,$AQ893+7))),IF(INDIRECT(ADDRESS(($AO893-1)*3+$AP893+5,$AQ893+7))="",0,IF(COUNTIF(INDIRECT(ADDRESS(($AO893-1)*36+($AP893-1)*12+6,COLUMN())):INDIRECT(ADDRESS(($AO893-1)*36+($AP893-1)*12+$AQ893+4,COLUMN())),INDIRECT(ADDRESS(($AO893-1)*3+$AP893+5,$AQ893+7)))&gt;=1,0,INDIRECT(ADDRESS(($AO893-1)*3+$AP893+5,$AQ893+7)))))</f>
        <v>0</v>
      </c>
      <c r="AS893" s="304">
        <f ca="1">COUNTIF(INDIRECT("H"&amp;(ROW()+12*(($AO893-1)*3+$AP893)-ROW())/12+5):INDIRECT("S"&amp;(ROW()+12*(($AO893-1)*3+$AP893)-ROW())/12+5),AR893)</f>
        <v>0</v>
      </c>
      <c r="AV893" s="304">
        <f ca="1">IF(AND(AR893&gt;0,AS893&gt;0),COUNTIF(AV$6:AV892,"&gt;0")+1,0)</f>
        <v>0</v>
      </c>
    </row>
    <row r="894" spans="41:48" x14ac:dyDescent="0.15">
      <c r="AO894" s="304">
        <v>25</v>
      </c>
      <c r="AP894" s="304">
        <v>3</v>
      </c>
      <c r="AQ894" s="304">
        <v>1</v>
      </c>
      <c r="AR894" s="304">
        <f ca="1">IF($AQ894=1,IF(INDIRECT(ADDRESS(($AO894-1)*3+$AP894+5,$AQ894+7))="",0,INDIRECT(ADDRESS(($AO894-1)*3+$AP894+5,$AQ894+7))),IF(INDIRECT(ADDRESS(($AO894-1)*3+$AP894+5,$AQ894+7))="",0,IF(COUNTIF(INDIRECT(ADDRESS(($AO894-1)*36+($AP894-1)*12+6,COLUMN())):INDIRECT(ADDRESS(($AO894-1)*36+($AP894-1)*12+$AQ894+4,COLUMN())),INDIRECT(ADDRESS(($AO894-1)*3+$AP894+5,$AQ894+7)))&gt;=1,0,INDIRECT(ADDRESS(($AO894-1)*3+$AP894+5,$AQ894+7)))))</f>
        <v>0</v>
      </c>
      <c r="AS894" s="304">
        <f ca="1">COUNTIF(INDIRECT("H"&amp;(ROW()+12*(($AO894-1)*3+$AP894)-ROW())/12+5):INDIRECT("S"&amp;(ROW()+12*(($AO894-1)*3+$AP894)-ROW())/12+5),AR894)</f>
        <v>0</v>
      </c>
      <c r="AV894" s="304">
        <f ca="1">IF(AND(AR894&gt;0,AS894&gt;0),COUNTIF(AV$6:AV893,"&gt;0")+1,0)</f>
        <v>0</v>
      </c>
    </row>
    <row r="895" spans="41:48" x14ac:dyDescent="0.15">
      <c r="AO895" s="304">
        <v>25</v>
      </c>
      <c r="AP895" s="304">
        <v>3</v>
      </c>
      <c r="AQ895" s="304">
        <v>2</v>
      </c>
      <c r="AR895" s="304">
        <f ca="1">IF($AQ895=1,IF(INDIRECT(ADDRESS(($AO895-1)*3+$AP895+5,$AQ895+7))="",0,INDIRECT(ADDRESS(($AO895-1)*3+$AP895+5,$AQ895+7))),IF(INDIRECT(ADDRESS(($AO895-1)*3+$AP895+5,$AQ895+7))="",0,IF(COUNTIF(INDIRECT(ADDRESS(($AO895-1)*36+($AP895-1)*12+6,COLUMN())):INDIRECT(ADDRESS(($AO895-1)*36+($AP895-1)*12+$AQ895+4,COLUMN())),INDIRECT(ADDRESS(($AO895-1)*3+$AP895+5,$AQ895+7)))&gt;=1,0,INDIRECT(ADDRESS(($AO895-1)*3+$AP895+5,$AQ895+7)))))</f>
        <v>0</v>
      </c>
      <c r="AS895" s="304">
        <f ca="1">COUNTIF(INDIRECT("H"&amp;(ROW()+12*(($AO895-1)*3+$AP895)-ROW())/12+5):INDIRECT("S"&amp;(ROW()+12*(($AO895-1)*3+$AP895)-ROW())/12+5),AR895)</f>
        <v>0</v>
      </c>
      <c r="AV895" s="304">
        <f ca="1">IF(AND(AR895&gt;0,AS895&gt;0),COUNTIF(AV$6:AV894,"&gt;0")+1,0)</f>
        <v>0</v>
      </c>
    </row>
    <row r="896" spans="41:48" x14ac:dyDescent="0.15">
      <c r="AO896" s="304">
        <v>25</v>
      </c>
      <c r="AP896" s="304">
        <v>3</v>
      </c>
      <c r="AQ896" s="304">
        <v>3</v>
      </c>
      <c r="AR896" s="304">
        <f ca="1">IF($AQ896=1,IF(INDIRECT(ADDRESS(($AO896-1)*3+$AP896+5,$AQ896+7))="",0,INDIRECT(ADDRESS(($AO896-1)*3+$AP896+5,$AQ896+7))),IF(INDIRECT(ADDRESS(($AO896-1)*3+$AP896+5,$AQ896+7))="",0,IF(COUNTIF(INDIRECT(ADDRESS(($AO896-1)*36+($AP896-1)*12+6,COLUMN())):INDIRECT(ADDRESS(($AO896-1)*36+($AP896-1)*12+$AQ896+4,COLUMN())),INDIRECT(ADDRESS(($AO896-1)*3+$AP896+5,$AQ896+7)))&gt;=1,0,INDIRECT(ADDRESS(($AO896-1)*3+$AP896+5,$AQ896+7)))))</f>
        <v>0</v>
      </c>
      <c r="AS896" s="304">
        <f ca="1">COUNTIF(INDIRECT("H"&amp;(ROW()+12*(($AO896-1)*3+$AP896)-ROW())/12+5):INDIRECT("S"&amp;(ROW()+12*(($AO896-1)*3+$AP896)-ROW())/12+5),AR896)</f>
        <v>0</v>
      </c>
      <c r="AV896" s="304">
        <f ca="1">IF(AND(AR896&gt;0,AS896&gt;0),COUNTIF(AV$6:AV895,"&gt;0")+1,0)</f>
        <v>0</v>
      </c>
    </row>
    <row r="897" spans="41:48" x14ac:dyDescent="0.15">
      <c r="AO897" s="304">
        <v>25</v>
      </c>
      <c r="AP897" s="304">
        <v>3</v>
      </c>
      <c r="AQ897" s="304">
        <v>4</v>
      </c>
      <c r="AR897" s="304">
        <f ca="1">IF($AQ897=1,IF(INDIRECT(ADDRESS(($AO897-1)*3+$AP897+5,$AQ897+7))="",0,INDIRECT(ADDRESS(($AO897-1)*3+$AP897+5,$AQ897+7))),IF(INDIRECT(ADDRESS(($AO897-1)*3+$AP897+5,$AQ897+7))="",0,IF(COUNTIF(INDIRECT(ADDRESS(($AO897-1)*36+($AP897-1)*12+6,COLUMN())):INDIRECT(ADDRESS(($AO897-1)*36+($AP897-1)*12+$AQ897+4,COLUMN())),INDIRECT(ADDRESS(($AO897-1)*3+$AP897+5,$AQ897+7)))&gt;=1,0,INDIRECT(ADDRESS(($AO897-1)*3+$AP897+5,$AQ897+7)))))</f>
        <v>0</v>
      </c>
      <c r="AS897" s="304">
        <f ca="1">COUNTIF(INDIRECT("H"&amp;(ROW()+12*(($AO897-1)*3+$AP897)-ROW())/12+5):INDIRECT("S"&amp;(ROW()+12*(($AO897-1)*3+$AP897)-ROW())/12+5),AR897)</f>
        <v>0</v>
      </c>
      <c r="AV897" s="304">
        <f ca="1">IF(AND(AR897&gt;0,AS897&gt;0),COUNTIF(AV$6:AV896,"&gt;0")+1,0)</f>
        <v>0</v>
      </c>
    </row>
    <row r="898" spans="41:48" x14ac:dyDescent="0.15">
      <c r="AO898" s="304">
        <v>25</v>
      </c>
      <c r="AP898" s="304">
        <v>3</v>
      </c>
      <c r="AQ898" s="304">
        <v>5</v>
      </c>
      <c r="AR898" s="304">
        <f ca="1">IF($AQ898=1,IF(INDIRECT(ADDRESS(($AO898-1)*3+$AP898+5,$AQ898+7))="",0,INDIRECT(ADDRESS(($AO898-1)*3+$AP898+5,$AQ898+7))),IF(INDIRECT(ADDRESS(($AO898-1)*3+$AP898+5,$AQ898+7))="",0,IF(COUNTIF(INDIRECT(ADDRESS(($AO898-1)*36+($AP898-1)*12+6,COLUMN())):INDIRECT(ADDRESS(($AO898-1)*36+($AP898-1)*12+$AQ898+4,COLUMN())),INDIRECT(ADDRESS(($AO898-1)*3+$AP898+5,$AQ898+7)))&gt;=1,0,INDIRECT(ADDRESS(($AO898-1)*3+$AP898+5,$AQ898+7)))))</f>
        <v>0</v>
      </c>
      <c r="AS898" s="304">
        <f ca="1">COUNTIF(INDIRECT("H"&amp;(ROW()+12*(($AO898-1)*3+$AP898)-ROW())/12+5):INDIRECT("S"&amp;(ROW()+12*(($AO898-1)*3+$AP898)-ROW())/12+5),AR898)</f>
        <v>0</v>
      </c>
      <c r="AV898" s="304">
        <f ca="1">IF(AND(AR898&gt;0,AS898&gt;0),COUNTIF(AV$6:AV897,"&gt;0")+1,0)</f>
        <v>0</v>
      </c>
    </row>
    <row r="899" spans="41:48" x14ac:dyDescent="0.15">
      <c r="AO899" s="304">
        <v>25</v>
      </c>
      <c r="AP899" s="304">
        <v>3</v>
      </c>
      <c r="AQ899" s="304">
        <v>6</v>
      </c>
      <c r="AR899" s="304">
        <f ca="1">IF($AQ899=1,IF(INDIRECT(ADDRESS(($AO899-1)*3+$AP899+5,$AQ899+7))="",0,INDIRECT(ADDRESS(($AO899-1)*3+$AP899+5,$AQ899+7))),IF(INDIRECT(ADDRESS(($AO899-1)*3+$AP899+5,$AQ899+7))="",0,IF(COUNTIF(INDIRECT(ADDRESS(($AO899-1)*36+($AP899-1)*12+6,COLUMN())):INDIRECT(ADDRESS(($AO899-1)*36+($AP899-1)*12+$AQ899+4,COLUMN())),INDIRECT(ADDRESS(($AO899-1)*3+$AP899+5,$AQ899+7)))&gt;=1,0,INDIRECT(ADDRESS(($AO899-1)*3+$AP899+5,$AQ899+7)))))</f>
        <v>0</v>
      </c>
      <c r="AS899" s="304">
        <f ca="1">COUNTIF(INDIRECT("H"&amp;(ROW()+12*(($AO899-1)*3+$AP899)-ROW())/12+5):INDIRECT("S"&amp;(ROW()+12*(($AO899-1)*3+$AP899)-ROW())/12+5),AR899)</f>
        <v>0</v>
      </c>
      <c r="AV899" s="304">
        <f ca="1">IF(AND(AR899&gt;0,AS899&gt;0),COUNTIF(AV$6:AV898,"&gt;0")+1,0)</f>
        <v>0</v>
      </c>
    </row>
    <row r="900" spans="41:48" x14ac:dyDescent="0.15">
      <c r="AO900" s="304">
        <v>25</v>
      </c>
      <c r="AP900" s="304">
        <v>3</v>
      </c>
      <c r="AQ900" s="304">
        <v>7</v>
      </c>
      <c r="AR900" s="304">
        <f ca="1">IF($AQ900=1,IF(INDIRECT(ADDRESS(($AO900-1)*3+$AP900+5,$AQ900+7))="",0,INDIRECT(ADDRESS(($AO900-1)*3+$AP900+5,$AQ900+7))),IF(INDIRECT(ADDRESS(($AO900-1)*3+$AP900+5,$AQ900+7))="",0,IF(COUNTIF(INDIRECT(ADDRESS(($AO900-1)*36+($AP900-1)*12+6,COLUMN())):INDIRECT(ADDRESS(($AO900-1)*36+($AP900-1)*12+$AQ900+4,COLUMN())),INDIRECT(ADDRESS(($AO900-1)*3+$AP900+5,$AQ900+7)))&gt;=1,0,INDIRECT(ADDRESS(($AO900-1)*3+$AP900+5,$AQ900+7)))))</f>
        <v>0</v>
      </c>
      <c r="AS900" s="304">
        <f ca="1">COUNTIF(INDIRECT("H"&amp;(ROW()+12*(($AO900-1)*3+$AP900)-ROW())/12+5):INDIRECT("S"&amp;(ROW()+12*(($AO900-1)*3+$AP900)-ROW())/12+5),AR900)</f>
        <v>0</v>
      </c>
      <c r="AV900" s="304">
        <f ca="1">IF(AND(AR900&gt;0,AS900&gt;0),COUNTIF(AV$6:AV899,"&gt;0")+1,0)</f>
        <v>0</v>
      </c>
    </row>
    <row r="901" spans="41:48" x14ac:dyDescent="0.15">
      <c r="AO901" s="304">
        <v>25</v>
      </c>
      <c r="AP901" s="304">
        <v>3</v>
      </c>
      <c r="AQ901" s="304">
        <v>8</v>
      </c>
      <c r="AR901" s="304">
        <f ca="1">IF($AQ901=1,IF(INDIRECT(ADDRESS(($AO901-1)*3+$AP901+5,$AQ901+7))="",0,INDIRECT(ADDRESS(($AO901-1)*3+$AP901+5,$AQ901+7))),IF(INDIRECT(ADDRESS(($AO901-1)*3+$AP901+5,$AQ901+7))="",0,IF(COUNTIF(INDIRECT(ADDRESS(($AO901-1)*36+($AP901-1)*12+6,COLUMN())):INDIRECT(ADDRESS(($AO901-1)*36+($AP901-1)*12+$AQ901+4,COLUMN())),INDIRECT(ADDRESS(($AO901-1)*3+$AP901+5,$AQ901+7)))&gt;=1,0,INDIRECT(ADDRESS(($AO901-1)*3+$AP901+5,$AQ901+7)))))</f>
        <v>0</v>
      </c>
      <c r="AS901" s="304">
        <f ca="1">COUNTIF(INDIRECT("H"&amp;(ROW()+12*(($AO901-1)*3+$AP901)-ROW())/12+5):INDIRECT("S"&amp;(ROW()+12*(($AO901-1)*3+$AP901)-ROW())/12+5),AR901)</f>
        <v>0</v>
      </c>
      <c r="AV901" s="304">
        <f ca="1">IF(AND(AR901&gt;0,AS901&gt;0),COUNTIF(AV$6:AV900,"&gt;0")+1,0)</f>
        <v>0</v>
      </c>
    </row>
    <row r="902" spans="41:48" x14ac:dyDescent="0.15">
      <c r="AO902" s="304">
        <v>25</v>
      </c>
      <c r="AP902" s="304">
        <v>3</v>
      </c>
      <c r="AQ902" s="304">
        <v>9</v>
      </c>
      <c r="AR902" s="304">
        <f ca="1">IF($AQ902=1,IF(INDIRECT(ADDRESS(($AO902-1)*3+$AP902+5,$AQ902+7))="",0,INDIRECT(ADDRESS(($AO902-1)*3+$AP902+5,$AQ902+7))),IF(INDIRECT(ADDRESS(($AO902-1)*3+$AP902+5,$AQ902+7))="",0,IF(COUNTIF(INDIRECT(ADDRESS(($AO902-1)*36+($AP902-1)*12+6,COLUMN())):INDIRECT(ADDRESS(($AO902-1)*36+($AP902-1)*12+$AQ902+4,COLUMN())),INDIRECT(ADDRESS(($AO902-1)*3+$AP902+5,$AQ902+7)))&gt;=1,0,INDIRECT(ADDRESS(($AO902-1)*3+$AP902+5,$AQ902+7)))))</f>
        <v>0</v>
      </c>
      <c r="AS902" s="304">
        <f ca="1">COUNTIF(INDIRECT("H"&amp;(ROW()+12*(($AO902-1)*3+$AP902)-ROW())/12+5):INDIRECT("S"&amp;(ROW()+12*(($AO902-1)*3+$AP902)-ROW())/12+5),AR902)</f>
        <v>0</v>
      </c>
      <c r="AV902" s="304">
        <f ca="1">IF(AND(AR902&gt;0,AS902&gt;0),COUNTIF(AV$6:AV901,"&gt;0")+1,0)</f>
        <v>0</v>
      </c>
    </row>
    <row r="903" spans="41:48" x14ac:dyDescent="0.15">
      <c r="AO903" s="304">
        <v>25</v>
      </c>
      <c r="AP903" s="304">
        <v>3</v>
      </c>
      <c r="AQ903" s="304">
        <v>10</v>
      </c>
      <c r="AR903" s="304">
        <f ca="1">IF($AQ903=1,IF(INDIRECT(ADDRESS(($AO903-1)*3+$AP903+5,$AQ903+7))="",0,INDIRECT(ADDRESS(($AO903-1)*3+$AP903+5,$AQ903+7))),IF(INDIRECT(ADDRESS(($AO903-1)*3+$AP903+5,$AQ903+7))="",0,IF(COUNTIF(INDIRECT(ADDRESS(($AO903-1)*36+($AP903-1)*12+6,COLUMN())):INDIRECT(ADDRESS(($AO903-1)*36+($AP903-1)*12+$AQ903+4,COLUMN())),INDIRECT(ADDRESS(($AO903-1)*3+$AP903+5,$AQ903+7)))&gt;=1,0,INDIRECT(ADDRESS(($AO903-1)*3+$AP903+5,$AQ903+7)))))</f>
        <v>0</v>
      </c>
      <c r="AS903" s="304">
        <f ca="1">COUNTIF(INDIRECT("H"&amp;(ROW()+12*(($AO903-1)*3+$AP903)-ROW())/12+5):INDIRECT("S"&amp;(ROW()+12*(($AO903-1)*3+$AP903)-ROW())/12+5),AR903)</f>
        <v>0</v>
      </c>
      <c r="AV903" s="304">
        <f ca="1">IF(AND(AR903&gt;0,AS903&gt;0),COUNTIF(AV$6:AV902,"&gt;0")+1,0)</f>
        <v>0</v>
      </c>
    </row>
    <row r="904" spans="41:48" x14ac:dyDescent="0.15">
      <c r="AO904" s="304">
        <v>25</v>
      </c>
      <c r="AP904" s="304">
        <v>3</v>
      </c>
      <c r="AQ904" s="304">
        <v>11</v>
      </c>
      <c r="AR904" s="304">
        <f ca="1">IF($AQ904=1,IF(INDIRECT(ADDRESS(($AO904-1)*3+$AP904+5,$AQ904+7))="",0,INDIRECT(ADDRESS(($AO904-1)*3+$AP904+5,$AQ904+7))),IF(INDIRECT(ADDRESS(($AO904-1)*3+$AP904+5,$AQ904+7))="",0,IF(COUNTIF(INDIRECT(ADDRESS(($AO904-1)*36+($AP904-1)*12+6,COLUMN())):INDIRECT(ADDRESS(($AO904-1)*36+($AP904-1)*12+$AQ904+4,COLUMN())),INDIRECT(ADDRESS(($AO904-1)*3+$AP904+5,$AQ904+7)))&gt;=1,0,INDIRECT(ADDRESS(($AO904-1)*3+$AP904+5,$AQ904+7)))))</f>
        <v>0</v>
      </c>
      <c r="AS904" s="304">
        <f ca="1">COUNTIF(INDIRECT("H"&amp;(ROW()+12*(($AO904-1)*3+$AP904)-ROW())/12+5):INDIRECT("S"&amp;(ROW()+12*(($AO904-1)*3+$AP904)-ROW())/12+5),AR904)</f>
        <v>0</v>
      </c>
      <c r="AV904" s="304">
        <f ca="1">IF(AND(AR904&gt;0,AS904&gt;0),COUNTIF(AV$6:AV903,"&gt;0")+1,0)</f>
        <v>0</v>
      </c>
    </row>
    <row r="905" spans="41:48" x14ac:dyDescent="0.15">
      <c r="AO905" s="304">
        <v>25</v>
      </c>
      <c r="AP905" s="304">
        <v>3</v>
      </c>
      <c r="AQ905" s="304">
        <v>12</v>
      </c>
      <c r="AR905" s="304">
        <f ca="1">IF($AQ905=1,IF(INDIRECT(ADDRESS(($AO905-1)*3+$AP905+5,$AQ905+7))="",0,INDIRECT(ADDRESS(($AO905-1)*3+$AP905+5,$AQ905+7))),IF(INDIRECT(ADDRESS(($AO905-1)*3+$AP905+5,$AQ905+7))="",0,IF(COUNTIF(INDIRECT(ADDRESS(($AO905-1)*36+($AP905-1)*12+6,COLUMN())):INDIRECT(ADDRESS(($AO905-1)*36+($AP905-1)*12+$AQ905+4,COLUMN())),INDIRECT(ADDRESS(($AO905-1)*3+$AP905+5,$AQ905+7)))&gt;=1,0,INDIRECT(ADDRESS(($AO905-1)*3+$AP905+5,$AQ905+7)))))</f>
        <v>0</v>
      </c>
      <c r="AS905" s="304">
        <f ca="1">COUNTIF(INDIRECT("H"&amp;(ROW()+12*(($AO905-1)*3+$AP905)-ROW())/12+5):INDIRECT("S"&amp;(ROW()+12*(($AO905-1)*3+$AP905)-ROW())/12+5),AR905)</f>
        <v>0</v>
      </c>
      <c r="AV905" s="304">
        <f ca="1">IF(AND(AR905&gt;0,AS905&gt;0),COUNTIF(AV$6:AV904,"&gt;0")+1,0)</f>
        <v>0</v>
      </c>
    </row>
    <row r="906" spans="41:48" x14ac:dyDescent="0.15">
      <c r="AO906" s="304">
        <v>26</v>
      </c>
      <c r="AP906" s="304">
        <v>1</v>
      </c>
      <c r="AQ906" s="304">
        <v>1</v>
      </c>
      <c r="AR906" s="304">
        <f ca="1">IF($AQ906=1,IF(INDIRECT(ADDRESS(($AO906-1)*3+$AP906+5,$AQ906+7))="",0,INDIRECT(ADDRESS(($AO906-1)*3+$AP906+5,$AQ906+7))),IF(INDIRECT(ADDRESS(($AO906-1)*3+$AP906+5,$AQ906+7))="",0,IF(COUNTIF(INDIRECT(ADDRESS(($AO906-1)*36+($AP906-1)*12+6,COLUMN())):INDIRECT(ADDRESS(($AO906-1)*36+($AP906-1)*12+$AQ906+4,COLUMN())),INDIRECT(ADDRESS(($AO906-1)*3+$AP906+5,$AQ906+7)))&gt;=1,0,INDIRECT(ADDRESS(($AO906-1)*3+$AP906+5,$AQ906+7)))))</f>
        <v>0</v>
      </c>
      <c r="AS906" s="304">
        <f ca="1">COUNTIF(INDIRECT("H"&amp;(ROW()+12*(($AO906-1)*3+$AP906)-ROW())/12+5):INDIRECT("S"&amp;(ROW()+12*(($AO906-1)*3+$AP906)-ROW())/12+5),AR906)</f>
        <v>0</v>
      </c>
      <c r="AV906" s="304">
        <f ca="1">IF(AND(AR906&gt;0,AS906&gt;0),COUNTIF(AV$6:AV905,"&gt;0")+1,0)</f>
        <v>0</v>
      </c>
    </row>
    <row r="907" spans="41:48" x14ac:dyDescent="0.15">
      <c r="AO907" s="304">
        <v>26</v>
      </c>
      <c r="AP907" s="304">
        <v>1</v>
      </c>
      <c r="AQ907" s="304">
        <v>2</v>
      </c>
      <c r="AR907" s="304">
        <f ca="1">IF($AQ907=1,IF(INDIRECT(ADDRESS(($AO907-1)*3+$AP907+5,$AQ907+7))="",0,INDIRECT(ADDRESS(($AO907-1)*3+$AP907+5,$AQ907+7))),IF(INDIRECT(ADDRESS(($AO907-1)*3+$AP907+5,$AQ907+7))="",0,IF(COUNTIF(INDIRECT(ADDRESS(($AO907-1)*36+($AP907-1)*12+6,COLUMN())):INDIRECT(ADDRESS(($AO907-1)*36+($AP907-1)*12+$AQ907+4,COLUMN())),INDIRECT(ADDRESS(($AO907-1)*3+$AP907+5,$AQ907+7)))&gt;=1,0,INDIRECT(ADDRESS(($AO907-1)*3+$AP907+5,$AQ907+7)))))</f>
        <v>0</v>
      </c>
      <c r="AS907" s="304">
        <f ca="1">COUNTIF(INDIRECT("H"&amp;(ROW()+12*(($AO907-1)*3+$AP907)-ROW())/12+5):INDIRECT("S"&amp;(ROW()+12*(($AO907-1)*3+$AP907)-ROW())/12+5),AR907)</f>
        <v>0</v>
      </c>
      <c r="AV907" s="304">
        <f ca="1">IF(AND(AR907&gt;0,AS907&gt;0),COUNTIF(AV$6:AV906,"&gt;0")+1,0)</f>
        <v>0</v>
      </c>
    </row>
    <row r="908" spans="41:48" x14ac:dyDescent="0.15">
      <c r="AO908" s="304">
        <v>26</v>
      </c>
      <c r="AP908" s="304">
        <v>1</v>
      </c>
      <c r="AQ908" s="304">
        <v>3</v>
      </c>
      <c r="AR908" s="304">
        <f ca="1">IF($AQ908=1,IF(INDIRECT(ADDRESS(($AO908-1)*3+$AP908+5,$AQ908+7))="",0,INDIRECT(ADDRESS(($AO908-1)*3+$AP908+5,$AQ908+7))),IF(INDIRECT(ADDRESS(($AO908-1)*3+$AP908+5,$AQ908+7))="",0,IF(COUNTIF(INDIRECT(ADDRESS(($AO908-1)*36+($AP908-1)*12+6,COLUMN())):INDIRECT(ADDRESS(($AO908-1)*36+($AP908-1)*12+$AQ908+4,COLUMN())),INDIRECT(ADDRESS(($AO908-1)*3+$AP908+5,$AQ908+7)))&gt;=1,0,INDIRECT(ADDRESS(($AO908-1)*3+$AP908+5,$AQ908+7)))))</f>
        <v>0</v>
      </c>
      <c r="AS908" s="304">
        <f ca="1">COUNTIF(INDIRECT("H"&amp;(ROW()+12*(($AO908-1)*3+$AP908)-ROW())/12+5):INDIRECT("S"&amp;(ROW()+12*(($AO908-1)*3+$AP908)-ROW())/12+5),AR908)</f>
        <v>0</v>
      </c>
      <c r="AV908" s="304">
        <f ca="1">IF(AND(AR908&gt;0,AS908&gt;0),COUNTIF(AV$6:AV907,"&gt;0")+1,0)</f>
        <v>0</v>
      </c>
    </row>
    <row r="909" spans="41:48" x14ac:dyDescent="0.15">
      <c r="AO909" s="304">
        <v>26</v>
      </c>
      <c r="AP909" s="304">
        <v>1</v>
      </c>
      <c r="AQ909" s="304">
        <v>4</v>
      </c>
      <c r="AR909" s="304">
        <f ca="1">IF($AQ909=1,IF(INDIRECT(ADDRESS(($AO909-1)*3+$AP909+5,$AQ909+7))="",0,INDIRECT(ADDRESS(($AO909-1)*3+$AP909+5,$AQ909+7))),IF(INDIRECT(ADDRESS(($AO909-1)*3+$AP909+5,$AQ909+7))="",0,IF(COUNTIF(INDIRECT(ADDRESS(($AO909-1)*36+($AP909-1)*12+6,COLUMN())):INDIRECT(ADDRESS(($AO909-1)*36+($AP909-1)*12+$AQ909+4,COLUMN())),INDIRECT(ADDRESS(($AO909-1)*3+$AP909+5,$AQ909+7)))&gt;=1,0,INDIRECT(ADDRESS(($AO909-1)*3+$AP909+5,$AQ909+7)))))</f>
        <v>0</v>
      </c>
      <c r="AS909" s="304">
        <f ca="1">COUNTIF(INDIRECT("H"&amp;(ROW()+12*(($AO909-1)*3+$AP909)-ROW())/12+5):INDIRECT("S"&amp;(ROW()+12*(($AO909-1)*3+$AP909)-ROW())/12+5),AR909)</f>
        <v>0</v>
      </c>
      <c r="AV909" s="304">
        <f ca="1">IF(AND(AR909&gt;0,AS909&gt;0),COUNTIF(AV$6:AV908,"&gt;0")+1,0)</f>
        <v>0</v>
      </c>
    </row>
    <row r="910" spans="41:48" x14ac:dyDescent="0.15">
      <c r="AO910" s="304">
        <v>26</v>
      </c>
      <c r="AP910" s="304">
        <v>1</v>
      </c>
      <c r="AQ910" s="304">
        <v>5</v>
      </c>
      <c r="AR910" s="304">
        <f ca="1">IF($AQ910=1,IF(INDIRECT(ADDRESS(($AO910-1)*3+$AP910+5,$AQ910+7))="",0,INDIRECT(ADDRESS(($AO910-1)*3+$AP910+5,$AQ910+7))),IF(INDIRECT(ADDRESS(($AO910-1)*3+$AP910+5,$AQ910+7))="",0,IF(COUNTIF(INDIRECT(ADDRESS(($AO910-1)*36+($AP910-1)*12+6,COLUMN())):INDIRECT(ADDRESS(($AO910-1)*36+($AP910-1)*12+$AQ910+4,COLUMN())),INDIRECT(ADDRESS(($AO910-1)*3+$AP910+5,$AQ910+7)))&gt;=1,0,INDIRECT(ADDRESS(($AO910-1)*3+$AP910+5,$AQ910+7)))))</f>
        <v>0</v>
      </c>
      <c r="AS910" s="304">
        <f ca="1">COUNTIF(INDIRECT("H"&amp;(ROW()+12*(($AO910-1)*3+$AP910)-ROW())/12+5):INDIRECT("S"&amp;(ROW()+12*(($AO910-1)*3+$AP910)-ROW())/12+5),AR910)</f>
        <v>0</v>
      </c>
      <c r="AV910" s="304">
        <f ca="1">IF(AND(AR910&gt;0,AS910&gt;0),COUNTIF(AV$6:AV909,"&gt;0")+1,0)</f>
        <v>0</v>
      </c>
    </row>
    <row r="911" spans="41:48" x14ac:dyDescent="0.15">
      <c r="AO911" s="304">
        <v>26</v>
      </c>
      <c r="AP911" s="304">
        <v>1</v>
      </c>
      <c r="AQ911" s="304">
        <v>6</v>
      </c>
      <c r="AR911" s="304">
        <f ca="1">IF($AQ911=1,IF(INDIRECT(ADDRESS(($AO911-1)*3+$AP911+5,$AQ911+7))="",0,INDIRECT(ADDRESS(($AO911-1)*3+$AP911+5,$AQ911+7))),IF(INDIRECT(ADDRESS(($AO911-1)*3+$AP911+5,$AQ911+7))="",0,IF(COUNTIF(INDIRECT(ADDRESS(($AO911-1)*36+($AP911-1)*12+6,COLUMN())):INDIRECT(ADDRESS(($AO911-1)*36+($AP911-1)*12+$AQ911+4,COLUMN())),INDIRECT(ADDRESS(($AO911-1)*3+$AP911+5,$AQ911+7)))&gt;=1,0,INDIRECT(ADDRESS(($AO911-1)*3+$AP911+5,$AQ911+7)))))</f>
        <v>0</v>
      </c>
      <c r="AS911" s="304">
        <f ca="1">COUNTIF(INDIRECT("H"&amp;(ROW()+12*(($AO911-1)*3+$AP911)-ROW())/12+5):INDIRECT("S"&amp;(ROW()+12*(($AO911-1)*3+$AP911)-ROW())/12+5),AR911)</f>
        <v>0</v>
      </c>
      <c r="AV911" s="304">
        <f ca="1">IF(AND(AR911&gt;0,AS911&gt;0),COUNTIF(AV$6:AV910,"&gt;0")+1,0)</f>
        <v>0</v>
      </c>
    </row>
    <row r="912" spans="41:48" x14ac:dyDescent="0.15">
      <c r="AO912" s="304">
        <v>26</v>
      </c>
      <c r="AP912" s="304">
        <v>1</v>
      </c>
      <c r="AQ912" s="304">
        <v>7</v>
      </c>
      <c r="AR912" s="304">
        <f ca="1">IF($AQ912=1,IF(INDIRECT(ADDRESS(($AO912-1)*3+$AP912+5,$AQ912+7))="",0,INDIRECT(ADDRESS(($AO912-1)*3+$AP912+5,$AQ912+7))),IF(INDIRECT(ADDRESS(($AO912-1)*3+$AP912+5,$AQ912+7))="",0,IF(COUNTIF(INDIRECT(ADDRESS(($AO912-1)*36+($AP912-1)*12+6,COLUMN())):INDIRECT(ADDRESS(($AO912-1)*36+($AP912-1)*12+$AQ912+4,COLUMN())),INDIRECT(ADDRESS(($AO912-1)*3+$AP912+5,$AQ912+7)))&gt;=1,0,INDIRECT(ADDRESS(($AO912-1)*3+$AP912+5,$AQ912+7)))))</f>
        <v>0</v>
      </c>
      <c r="AS912" s="304">
        <f ca="1">COUNTIF(INDIRECT("H"&amp;(ROW()+12*(($AO912-1)*3+$AP912)-ROW())/12+5):INDIRECT("S"&amp;(ROW()+12*(($AO912-1)*3+$AP912)-ROW())/12+5),AR912)</f>
        <v>0</v>
      </c>
      <c r="AV912" s="304">
        <f ca="1">IF(AND(AR912&gt;0,AS912&gt;0),COUNTIF(AV$6:AV911,"&gt;0")+1,0)</f>
        <v>0</v>
      </c>
    </row>
    <row r="913" spans="41:48" x14ac:dyDescent="0.15">
      <c r="AO913" s="304">
        <v>26</v>
      </c>
      <c r="AP913" s="304">
        <v>1</v>
      </c>
      <c r="AQ913" s="304">
        <v>8</v>
      </c>
      <c r="AR913" s="304">
        <f ca="1">IF($AQ913=1,IF(INDIRECT(ADDRESS(($AO913-1)*3+$AP913+5,$AQ913+7))="",0,INDIRECT(ADDRESS(($AO913-1)*3+$AP913+5,$AQ913+7))),IF(INDIRECT(ADDRESS(($AO913-1)*3+$AP913+5,$AQ913+7))="",0,IF(COUNTIF(INDIRECT(ADDRESS(($AO913-1)*36+($AP913-1)*12+6,COLUMN())):INDIRECT(ADDRESS(($AO913-1)*36+($AP913-1)*12+$AQ913+4,COLUMN())),INDIRECT(ADDRESS(($AO913-1)*3+$AP913+5,$AQ913+7)))&gt;=1,0,INDIRECT(ADDRESS(($AO913-1)*3+$AP913+5,$AQ913+7)))))</f>
        <v>0</v>
      </c>
      <c r="AS913" s="304">
        <f ca="1">COUNTIF(INDIRECT("H"&amp;(ROW()+12*(($AO913-1)*3+$AP913)-ROW())/12+5):INDIRECT("S"&amp;(ROW()+12*(($AO913-1)*3+$AP913)-ROW())/12+5),AR913)</f>
        <v>0</v>
      </c>
      <c r="AV913" s="304">
        <f ca="1">IF(AND(AR913&gt;0,AS913&gt;0),COUNTIF(AV$6:AV912,"&gt;0")+1,0)</f>
        <v>0</v>
      </c>
    </row>
    <row r="914" spans="41:48" x14ac:dyDescent="0.15">
      <c r="AO914" s="304">
        <v>26</v>
      </c>
      <c r="AP914" s="304">
        <v>1</v>
      </c>
      <c r="AQ914" s="304">
        <v>9</v>
      </c>
      <c r="AR914" s="304">
        <f ca="1">IF($AQ914=1,IF(INDIRECT(ADDRESS(($AO914-1)*3+$AP914+5,$AQ914+7))="",0,INDIRECT(ADDRESS(($AO914-1)*3+$AP914+5,$AQ914+7))),IF(INDIRECT(ADDRESS(($AO914-1)*3+$AP914+5,$AQ914+7))="",0,IF(COUNTIF(INDIRECT(ADDRESS(($AO914-1)*36+($AP914-1)*12+6,COLUMN())):INDIRECT(ADDRESS(($AO914-1)*36+($AP914-1)*12+$AQ914+4,COLUMN())),INDIRECT(ADDRESS(($AO914-1)*3+$AP914+5,$AQ914+7)))&gt;=1,0,INDIRECT(ADDRESS(($AO914-1)*3+$AP914+5,$AQ914+7)))))</f>
        <v>0</v>
      </c>
      <c r="AS914" s="304">
        <f ca="1">COUNTIF(INDIRECT("H"&amp;(ROW()+12*(($AO914-1)*3+$AP914)-ROW())/12+5):INDIRECT("S"&amp;(ROW()+12*(($AO914-1)*3+$AP914)-ROW())/12+5),AR914)</f>
        <v>0</v>
      </c>
      <c r="AV914" s="304">
        <f ca="1">IF(AND(AR914&gt;0,AS914&gt;0),COUNTIF(AV$6:AV913,"&gt;0")+1,0)</f>
        <v>0</v>
      </c>
    </row>
    <row r="915" spans="41:48" x14ac:dyDescent="0.15">
      <c r="AO915" s="304">
        <v>26</v>
      </c>
      <c r="AP915" s="304">
        <v>1</v>
      </c>
      <c r="AQ915" s="304">
        <v>10</v>
      </c>
      <c r="AR915" s="304">
        <f ca="1">IF($AQ915=1,IF(INDIRECT(ADDRESS(($AO915-1)*3+$AP915+5,$AQ915+7))="",0,INDIRECT(ADDRESS(($AO915-1)*3+$AP915+5,$AQ915+7))),IF(INDIRECT(ADDRESS(($AO915-1)*3+$AP915+5,$AQ915+7))="",0,IF(COUNTIF(INDIRECT(ADDRESS(($AO915-1)*36+($AP915-1)*12+6,COLUMN())):INDIRECT(ADDRESS(($AO915-1)*36+($AP915-1)*12+$AQ915+4,COLUMN())),INDIRECT(ADDRESS(($AO915-1)*3+$AP915+5,$AQ915+7)))&gt;=1,0,INDIRECT(ADDRESS(($AO915-1)*3+$AP915+5,$AQ915+7)))))</f>
        <v>0</v>
      </c>
      <c r="AS915" s="304">
        <f ca="1">COUNTIF(INDIRECT("H"&amp;(ROW()+12*(($AO915-1)*3+$AP915)-ROW())/12+5):INDIRECT("S"&amp;(ROW()+12*(($AO915-1)*3+$AP915)-ROW())/12+5),AR915)</f>
        <v>0</v>
      </c>
      <c r="AV915" s="304">
        <f ca="1">IF(AND(AR915&gt;0,AS915&gt;0),COUNTIF(AV$6:AV914,"&gt;0")+1,0)</f>
        <v>0</v>
      </c>
    </row>
    <row r="916" spans="41:48" x14ac:dyDescent="0.15">
      <c r="AO916" s="304">
        <v>26</v>
      </c>
      <c r="AP916" s="304">
        <v>1</v>
      </c>
      <c r="AQ916" s="304">
        <v>11</v>
      </c>
      <c r="AR916" s="304">
        <f ca="1">IF($AQ916=1,IF(INDIRECT(ADDRESS(($AO916-1)*3+$AP916+5,$AQ916+7))="",0,INDIRECT(ADDRESS(($AO916-1)*3+$AP916+5,$AQ916+7))),IF(INDIRECT(ADDRESS(($AO916-1)*3+$AP916+5,$AQ916+7))="",0,IF(COUNTIF(INDIRECT(ADDRESS(($AO916-1)*36+($AP916-1)*12+6,COLUMN())):INDIRECT(ADDRESS(($AO916-1)*36+($AP916-1)*12+$AQ916+4,COLUMN())),INDIRECT(ADDRESS(($AO916-1)*3+$AP916+5,$AQ916+7)))&gt;=1,0,INDIRECT(ADDRESS(($AO916-1)*3+$AP916+5,$AQ916+7)))))</f>
        <v>0</v>
      </c>
      <c r="AS916" s="304">
        <f ca="1">COUNTIF(INDIRECT("H"&amp;(ROW()+12*(($AO916-1)*3+$AP916)-ROW())/12+5):INDIRECT("S"&amp;(ROW()+12*(($AO916-1)*3+$AP916)-ROW())/12+5),AR916)</f>
        <v>0</v>
      </c>
      <c r="AV916" s="304">
        <f ca="1">IF(AND(AR916&gt;0,AS916&gt;0),COUNTIF(AV$6:AV915,"&gt;0")+1,0)</f>
        <v>0</v>
      </c>
    </row>
    <row r="917" spans="41:48" x14ac:dyDescent="0.15">
      <c r="AO917" s="304">
        <v>26</v>
      </c>
      <c r="AP917" s="304">
        <v>1</v>
      </c>
      <c r="AQ917" s="304">
        <v>12</v>
      </c>
      <c r="AR917" s="304">
        <f ca="1">IF($AQ917=1,IF(INDIRECT(ADDRESS(($AO917-1)*3+$AP917+5,$AQ917+7))="",0,INDIRECT(ADDRESS(($AO917-1)*3+$AP917+5,$AQ917+7))),IF(INDIRECT(ADDRESS(($AO917-1)*3+$AP917+5,$AQ917+7))="",0,IF(COUNTIF(INDIRECT(ADDRESS(($AO917-1)*36+($AP917-1)*12+6,COLUMN())):INDIRECT(ADDRESS(($AO917-1)*36+($AP917-1)*12+$AQ917+4,COLUMN())),INDIRECT(ADDRESS(($AO917-1)*3+$AP917+5,$AQ917+7)))&gt;=1,0,INDIRECT(ADDRESS(($AO917-1)*3+$AP917+5,$AQ917+7)))))</f>
        <v>0</v>
      </c>
      <c r="AS917" s="304">
        <f ca="1">COUNTIF(INDIRECT("H"&amp;(ROW()+12*(($AO917-1)*3+$AP917)-ROW())/12+5):INDIRECT("S"&amp;(ROW()+12*(($AO917-1)*3+$AP917)-ROW())/12+5),AR917)</f>
        <v>0</v>
      </c>
      <c r="AV917" s="304">
        <f ca="1">IF(AND(AR917&gt;0,AS917&gt;0),COUNTIF(AV$6:AV916,"&gt;0")+1,0)</f>
        <v>0</v>
      </c>
    </row>
    <row r="918" spans="41:48" x14ac:dyDescent="0.15">
      <c r="AO918" s="304">
        <v>26</v>
      </c>
      <c r="AP918" s="304">
        <v>2</v>
      </c>
      <c r="AQ918" s="304">
        <v>1</v>
      </c>
      <c r="AR918" s="304">
        <f ca="1">IF($AQ918=1,IF(INDIRECT(ADDRESS(($AO918-1)*3+$AP918+5,$AQ918+7))="",0,INDIRECT(ADDRESS(($AO918-1)*3+$AP918+5,$AQ918+7))),IF(INDIRECT(ADDRESS(($AO918-1)*3+$AP918+5,$AQ918+7))="",0,IF(COUNTIF(INDIRECT(ADDRESS(($AO918-1)*36+($AP918-1)*12+6,COLUMN())):INDIRECT(ADDRESS(($AO918-1)*36+($AP918-1)*12+$AQ918+4,COLUMN())),INDIRECT(ADDRESS(($AO918-1)*3+$AP918+5,$AQ918+7)))&gt;=1,0,INDIRECT(ADDRESS(($AO918-1)*3+$AP918+5,$AQ918+7)))))</f>
        <v>0</v>
      </c>
      <c r="AS918" s="304">
        <f ca="1">COUNTIF(INDIRECT("H"&amp;(ROW()+12*(($AO918-1)*3+$AP918)-ROW())/12+5):INDIRECT("S"&amp;(ROW()+12*(($AO918-1)*3+$AP918)-ROW())/12+5),AR918)</f>
        <v>0</v>
      </c>
      <c r="AV918" s="304">
        <f ca="1">IF(AND(AR918&gt;0,AS918&gt;0),COUNTIF(AV$6:AV917,"&gt;0")+1,0)</f>
        <v>0</v>
      </c>
    </row>
    <row r="919" spans="41:48" x14ac:dyDescent="0.15">
      <c r="AO919" s="304">
        <v>26</v>
      </c>
      <c r="AP919" s="304">
        <v>2</v>
      </c>
      <c r="AQ919" s="304">
        <v>2</v>
      </c>
      <c r="AR919" s="304">
        <f ca="1">IF($AQ919=1,IF(INDIRECT(ADDRESS(($AO919-1)*3+$AP919+5,$AQ919+7))="",0,INDIRECT(ADDRESS(($AO919-1)*3+$AP919+5,$AQ919+7))),IF(INDIRECT(ADDRESS(($AO919-1)*3+$AP919+5,$AQ919+7))="",0,IF(COUNTIF(INDIRECT(ADDRESS(($AO919-1)*36+($AP919-1)*12+6,COLUMN())):INDIRECT(ADDRESS(($AO919-1)*36+($AP919-1)*12+$AQ919+4,COLUMN())),INDIRECT(ADDRESS(($AO919-1)*3+$AP919+5,$AQ919+7)))&gt;=1,0,INDIRECT(ADDRESS(($AO919-1)*3+$AP919+5,$AQ919+7)))))</f>
        <v>0</v>
      </c>
      <c r="AS919" s="304">
        <f ca="1">COUNTIF(INDIRECT("H"&amp;(ROW()+12*(($AO919-1)*3+$AP919)-ROW())/12+5):INDIRECT("S"&amp;(ROW()+12*(($AO919-1)*3+$AP919)-ROW())/12+5),AR919)</f>
        <v>0</v>
      </c>
      <c r="AV919" s="304">
        <f ca="1">IF(AND(AR919&gt;0,AS919&gt;0),COUNTIF(AV$6:AV918,"&gt;0")+1,0)</f>
        <v>0</v>
      </c>
    </row>
    <row r="920" spans="41:48" x14ac:dyDescent="0.15">
      <c r="AO920" s="304">
        <v>26</v>
      </c>
      <c r="AP920" s="304">
        <v>2</v>
      </c>
      <c r="AQ920" s="304">
        <v>3</v>
      </c>
      <c r="AR920" s="304">
        <f ca="1">IF($AQ920=1,IF(INDIRECT(ADDRESS(($AO920-1)*3+$AP920+5,$AQ920+7))="",0,INDIRECT(ADDRESS(($AO920-1)*3+$AP920+5,$AQ920+7))),IF(INDIRECT(ADDRESS(($AO920-1)*3+$AP920+5,$AQ920+7))="",0,IF(COUNTIF(INDIRECT(ADDRESS(($AO920-1)*36+($AP920-1)*12+6,COLUMN())):INDIRECT(ADDRESS(($AO920-1)*36+($AP920-1)*12+$AQ920+4,COLUMN())),INDIRECT(ADDRESS(($AO920-1)*3+$AP920+5,$AQ920+7)))&gt;=1,0,INDIRECT(ADDRESS(($AO920-1)*3+$AP920+5,$AQ920+7)))))</f>
        <v>0</v>
      </c>
      <c r="AS920" s="304">
        <f ca="1">COUNTIF(INDIRECT("H"&amp;(ROW()+12*(($AO920-1)*3+$AP920)-ROW())/12+5):INDIRECT("S"&amp;(ROW()+12*(($AO920-1)*3+$AP920)-ROW())/12+5),AR920)</f>
        <v>0</v>
      </c>
      <c r="AV920" s="304">
        <f ca="1">IF(AND(AR920&gt;0,AS920&gt;0),COUNTIF(AV$6:AV919,"&gt;0")+1,0)</f>
        <v>0</v>
      </c>
    </row>
    <row r="921" spans="41:48" x14ac:dyDescent="0.15">
      <c r="AO921" s="304">
        <v>26</v>
      </c>
      <c r="AP921" s="304">
        <v>2</v>
      </c>
      <c r="AQ921" s="304">
        <v>4</v>
      </c>
      <c r="AR921" s="304">
        <f ca="1">IF($AQ921=1,IF(INDIRECT(ADDRESS(($AO921-1)*3+$AP921+5,$AQ921+7))="",0,INDIRECT(ADDRESS(($AO921-1)*3+$AP921+5,$AQ921+7))),IF(INDIRECT(ADDRESS(($AO921-1)*3+$AP921+5,$AQ921+7))="",0,IF(COUNTIF(INDIRECT(ADDRESS(($AO921-1)*36+($AP921-1)*12+6,COLUMN())):INDIRECT(ADDRESS(($AO921-1)*36+($AP921-1)*12+$AQ921+4,COLUMN())),INDIRECT(ADDRESS(($AO921-1)*3+$AP921+5,$AQ921+7)))&gt;=1,0,INDIRECT(ADDRESS(($AO921-1)*3+$AP921+5,$AQ921+7)))))</f>
        <v>0</v>
      </c>
      <c r="AS921" s="304">
        <f ca="1">COUNTIF(INDIRECT("H"&amp;(ROW()+12*(($AO921-1)*3+$AP921)-ROW())/12+5):INDIRECT("S"&amp;(ROW()+12*(($AO921-1)*3+$AP921)-ROW())/12+5),AR921)</f>
        <v>0</v>
      </c>
      <c r="AV921" s="304">
        <f ca="1">IF(AND(AR921&gt;0,AS921&gt;0),COUNTIF(AV$6:AV920,"&gt;0")+1,0)</f>
        <v>0</v>
      </c>
    </row>
    <row r="922" spans="41:48" x14ac:dyDescent="0.15">
      <c r="AO922" s="304">
        <v>26</v>
      </c>
      <c r="AP922" s="304">
        <v>2</v>
      </c>
      <c r="AQ922" s="304">
        <v>5</v>
      </c>
      <c r="AR922" s="304">
        <f ca="1">IF($AQ922=1,IF(INDIRECT(ADDRESS(($AO922-1)*3+$AP922+5,$AQ922+7))="",0,INDIRECT(ADDRESS(($AO922-1)*3+$AP922+5,$AQ922+7))),IF(INDIRECT(ADDRESS(($AO922-1)*3+$AP922+5,$AQ922+7))="",0,IF(COUNTIF(INDIRECT(ADDRESS(($AO922-1)*36+($AP922-1)*12+6,COLUMN())):INDIRECT(ADDRESS(($AO922-1)*36+($AP922-1)*12+$AQ922+4,COLUMN())),INDIRECT(ADDRESS(($AO922-1)*3+$AP922+5,$AQ922+7)))&gt;=1,0,INDIRECT(ADDRESS(($AO922-1)*3+$AP922+5,$AQ922+7)))))</f>
        <v>0</v>
      </c>
      <c r="AS922" s="304">
        <f ca="1">COUNTIF(INDIRECT("H"&amp;(ROW()+12*(($AO922-1)*3+$AP922)-ROW())/12+5):INDIRECT("S"&amp;(ROW()+12*(($AO922-1)*3+$AP922)-ROW())/12+5),AR922)</f>
        <v>0</v>
      </c>
      <c r="AV922" s="304">
        <f ca="1">IF(AND(AR922&gt;0,AS922&gt;0),COUNTIF(AV$6:AV921,"&gt;0")+1,0)</f>
        <v>0</v>
      </c>
    </row>
    <row r="923" spans="41:48" x14ac:dyDescent="0.15">
      <c r="AO923" s="304">
        <v>26</v>
      </c>
      <c r="AP923" s="304">
        <v>2</v>
      </c>
      <c r="AQ923" s="304">
        <v>6</v>
      </c>
      <c r="AR923" s="304">
        <f ca="1">IF($AQ923=1,IF(INDIRECT(ADDRESS(($AO923-1)*3+$AP923+5,$AQ923+7))="",0,INDIRECT(ADDRESS(($AO923-1)*3+$AP923+5,$AQ923+7))),IF(INDIRECT(ADDRESS(($AO923-1)*3+$AP923+5,$AQ923+7))="",0,IF(COUNTIF(INDIRECT(ADDRESS(($AO923-1)*36+($AP923-1)*12+6,COLUMN())):INDIRECT(ADDRESS(($AO923-1)*36+($AP923-1)*12+$AQ923+4,COLUMN())),INDIRECT(ADDRESS(($AO923-1)*3+$AP923+5,$AQ923+7)))&gt;=1,0,INDIRECT(ADDRESS(($AO923-1)*3+$AP923+5,$AQ923+7)))))</f>
        <v>0</v>
      </c>
      <c r="AS923" s="304">
        <f ca="1">COUNTIF(INDIRECT("H"&amp;(ROW()+12*(($AO923-1)*3+$AP923)-ROW())/12+5):INDIRECT("S"&amp;(ROW()+12*(($AO923-1)*3+$AP923)-ROW())/12+5),AR923)</f>
        <v>0</v>
      </c>
      <c r="AV923" s="304">
        <f ca="1">IF(AND(AR923&gt;0,AS923&gt;0),COUNTIF(AV$6:AV922,"&gt;0")+1,0)</f>
        <v>0</v>
      </c>
    </row>
    <row r="924" spans="41:48" x14ac:dyDescent="0.15">
      <c r="AO924" s="304">
        <v>26</v>
      </c>
      <c r="AP924" s="304">
        <v>2</v>
      </c>
      <c r="AQ924" s="304">
        <v>7</v>
      </c>
      <c r="AR924" s="304">
        <f ca="1">IF($AQ924=1,IF(INDIRECT(ADDRESS(($AO924-1)*3+$AP924+5,$AQ924+7))="",0,INDIRECT(ADDRESS(($AO924-1)*3+$AP924+5,$AQ924+7))),IF(INDIRECT(ADDRESS(($AO924-1)*3+$AP924+5,$AQ924+7))="",0,IF(COUNTIF(INDIRECT(ADDRESS(($AO924-1)*36+($AP924-1)*12+6,COLUMN())):INDIRECT(ADDRESS(($AO924-1)*36+($AP924-1)*12+$AQ924+4,COLUMN())),INDIRECT(ADDRESS(($AO924-1)*3+$AP924+5,$AQ924+7)))&gt;=1,0,INDIRECT(ADDRESS(($AO924-1)*3+$AP924+5,$AQ924+7)))))</f>
        <v>0</v>
      </c>
      <c r="AS924" s="304">
        <f ca="1">COUNTIF(INDIRECT("H"&amp;(ROW()+12*(($AO924-1)*3+$AP924)-ROW())/12+5):INDIRECT("S"&amp;(ROW()+12*(($AO924-1)*3+$AP924)-ROW())/12+5),AR924)</f>
        <v>0</v>
      </c>
      <c r="AV924" s="304">
        <f ca="1">IF(AND(AR924&gt;0,AS924&gt;0),COUNTIF(AV$6:AV923,"&gt;0")+1,0)</f>
        <v>0</v>
      </c>
    </row>
    <row r="925" spans="41:48" x14ac:dyDescent="0.15">
      <c r="AO925" s="304">
        <v>26</v>
      </c>
      <c r="AP925" s="304">
        <v>2</v>
      </c>
      <c r="AQ925" s="304">
        <v>8</v>
      </c>
      <c r="AR925" s="304">
        <f ca="1">IF($AQ925=1,IF(INDIRECT(ADDRESS(($AO925-1)*3+$AP925+5,$AQ925+7))="",0,INDIRECT(ADDRESS(($AO925-1)*3+$AP925+5,$AQ925+7))),IF(INDIRECT(ADDRESS(($AO925-1)*3+$AP925+5,$AQ925+7))="",0,IF(COUNTIF(INDIRECT(ADDRESS(($AO925-1)*36+($AP925-1)*12+6,COLUMN())):INDIRECT(ADDRESS(($AO925-1)*36+($AP925-1)*12+$AQ925+4,COLUMN())),INDIRECT(ADDRESS(($AO925-1)*3+$AP925+5,$AQ925+7)))&gt;=1,0,INDIRECT(ADDRESS(($AO925-1)*3+$AP925+5,$AQ925+7)))))</f>
        <v>0</v>
      </c>
      <c r="AS925" s="304">
        <f ca="1">COUNTIF(INDIRECT("H"&amp;(ROW()+12*(($AO925-1)*3+$AP925)-ROW())/12+5):INDIRECT("S"&amp;(ROW()+12*(($AO925-1)*3+$AP925)-ROW())/12+5),AR925)</f>
        <v>0</v>
      </c>
      <c r="AV925" s="304">
        <f ca="1">IF(AND(AR925&gt;0,AS925&gt;0),COUNTIF(AV$6:AV924,"&gt;0")+1,0)</f>
        <v>0</v>
      </c>
    </row>
    <row r="926" spans="41:48" x14ac:dyDescent="0.15">
      <c r="AO926" s="304">
        <v>26</v>
      </c>
      <c r="AP926" s="304">
        <v>2</v>
      </c>
      <c r="AQ926" s="304">
        <v>9</v>
      </c>
      <c r="AR926" s="304">
        <f ca="1">IF($AQ926=1,IF(INDIRECT(ADDRESS(($AO926-1)*3+$AP926+5,$AQ926+7))="",0,INDIRECT(ADDRESS(($AO926-1)*3+$AP926+5,$AQ926+7))),IF(INDIRECT(ADDRESS(($AO926-1)*3+$AP926+5,$AQ926+7))="",0,IF(COUNTIF(INDIRECT(ADDRESS(($AO926-1)*36+($AP926-1)*12+6,COLUMN())):INDIRECT(ADDRESS(($AO926-1)*36+($AP926-1)*12+$AQ926+4,COLUMN())),INDIRECT(ADDRESS(($AO926-1)*3+$AP926+5,$AQ926+7)))&gt;=1,0,INDIRECT(ADDRESS(($AO926-1)*3+$AP926+5,$AQ926+7)))))</f>
        <v>0</v>
      </c>
      <c r="AS926" s="304">
        <f ca="1">COUNTIF(INDIRECT("H"&amp;(ROW()+12*(($AO926-1)*3+$AP926)-ROW())/12+5):INDIRECT("S"&amp;(ROW()+12*(($AO926-1)*3+$AP926)-ROW())/12+5),AR926)</f>
        <v>0</v>
      </c>
      <c r="AV926" s="304">
        <f ca="1">IF(AND(AR926&gt;0,AS926&gt;0),COUNTIF(AV$6:AV925,"&gt;0")+1,0)</f>
        <v>0</v>
      </c>
    </row>
    <row r="927" spans="41:48" x14ac:dyDescent="0.15">
      <c r="AO927" s="304">
        <v>26</v>
      </c>
      <c r="AP927" s="304">
        <v>2</v>
      </c>
      <c r="AQ927" s="304">
        <v>10</v>
      </c>
      <c r="AR927" s="304">
        <f ca="1">IF($AQ927=1,IF(INDIRECT(ADDRESS(($AO927-1)*3+$AP927+5,$AQ927+7))="",0,INDIRECT(ADDRESS(($AO927-1)*3+$AP927+5,$AQ927+7))),IF(INDIRECT(ADDRESS(($AO927-1)*3+$AP927+5,$AQ927+7))="",0,IF(COUNTIF(INDIRECT(ADDRESS(($AO927-1)*36+($AP927-1)*12+6,COLUMN())):INDIRECT(ADDRESS(($AO927-1)*36+($AP927-1)*12+$AQ927+4,COLUMN())),INDIRECT(ADDRESS(($AO927-1)*3+$AP927+5,$AQ927+7)))&gt;=1,0,INDIRECT(ADDRESS(($AO927-1)*3+$AP927+5,$AQ927+7)))))</f>
        <v>0</v>
      </c>
      <c r="AS927" s="304">
        <f ca="1">COUNTIF(INDIRECT("H"&amp;(ROW()+12*(($AO927-1)*3+$AP927)-ROW())/12+5):INDIRECT("S"&amp;(ROW()+12*(($AO927-1)*3+$AP927)-ROW())/12+5),AR927)</f>
        <v>0</v>
      </c>
      <c r="AV927" s="304">
        <f ca="1">IF(AND(AR927&gt;0,AS927&gt;0),COUNTIF(AV$6:AV926,"&gt;0")+1,0)</f>
        <v>0</v>
      </c>
    </row>
    <row r="928" spans="41:48" x14ac:dyDescent="0.15">
      <c r="AO928" s="304">
        <v>26</v>
      </c>
      <c r="AP928" s="304">
        <v>2</v>
      </c>
      <c r="AQ928" s="304">
        <v>11</v>
      </c>
      <c r="AR928" s="304">
        <f ca="1">IF($AQ928=1,IF(INDIRECT(ADDRESS(($AO928-1)*3+$AP928+5,$AQ928+7))="",0,INDIRECT(ADDRESS(($AO928-1)*3+$AP928+5,$AQ928+7))),IF(INDIRECT(ADDRESS(($AO928-1)*3+$AP928+5,$AQ928+7))="",0,IF(COUNTIF(INDIRECT(ADDRESS(($AO928-1)*36+($AP928-1)*12+6,COLUMN())):INDIRECT(ADDRESS(($AO928-1)*36+($AP928-1)*12+$AQ928+4,COLUMN())),INDIRECT(ADDRESS(($AO928-1)*3+$AP928+5,$AQ928+7)))&gt;=1,0,INDIRECT(ADDRESS(($AO928-1)*3+$AP928+5,$AQ928+7)))))</f>
        <v>0</v>
      </c>
      <c r="AS928" s="304">
        <f ca="1">COUNTIF(INDIRECT("H"&amp;(ROW()+12*(($AO928-1)*3+$AP928)-ROW())/12+5):INDIRECT("S"&amp;(ROW()+12*(($AO928-1)*3+$AP928)-ROW())/12+5),AR928)</f>
        <v>0</v>
      </c>
      <c r="AV928" s="304">
        <f ca="1">IF(AND(AR928&gt;0,AS928&gt;0),COUNTIF(AV$6:AV927,"&gt;0")+1,0)</f>
        <v>0</v>
      </c>
    </row>
    <row r="929" spans="41:48" x14ac:dyDescent="0.15">
      <c r="AO929" s="304">
        <v>26</v>
      </c>
      <c r="AP929" s="304">
        <v>2</v>
      </c>
      <c r="AQ929" s="304">
        <v>12</v>
      </c>
      <c r="AR929" s="304">
        <f ca="1">IF($AQ929=1,IF(INDIRECT(ADDRESS(($AO929-1)*3+$AP929+5,$AQ929+7))="",0,INDIRECT(ADDRESS(($AO929-1)*3+$AP929+5,$AQ929+7))),IF(INDIRECT(ADDRESS(($AO929-1)*3+$AP929+5,$AQ929+7))="",0,IF(COUNTIF(INDIRECT(ADDRESS(($AO929-1)*36+($AP929-1)*12+6,COLUMN())):INDIRECT(ADDRESS(($AO929-1)*36+($AP929-1)*12+$AQ929+4,COLUMN())),INDIRECT(ADDRESS(($AO929-1)*3+$AP929+5,$AQ929+7)))&gt;=1,0,INDIRECT(ADDRESS(($AO929-1)*3+$AP929+5,$AQ929+7)))))</f>
        <v>0</v>
      </c>
      <c r="AS929" s="304">
        <f ca="1">COUNTIF(INDIRECT("H"&amp;(ROW()+12*(($AO929-1)*3+$AP929)-ROW())/12+5):INDIRECT("S"&amp;(ROW()+12*(($AO929-1)*3+$AP929)-ROW())/12+5),AR929)</f>
        <v>0</v>
      </c>
      <c r="AV929" s="304">
        <f ca="1">IF(AND(AR929&gt;0,AS929&gt;0),COUNTIF(AV$6:AV928,"&gt;0")+1,0)</f>
        <v>0</v>
      </c>
    </row>
    <row r="930" spans="41:48" x14ac:dyDescent="0.15">
      <c r="AO930" s="304">
        <v>26</v>
      </c>
      <c r="AP930" s="304">
        <v>3</v>
      </c>
      <c r="AQ930" s="304">
        <v>1</v>
      </c>
      <c r="AR930" s="304">
        <f ca="1">IF($AQ930=1,IF(INDIRECT(ADDRESS(($AO930-1)*3+$AP930+5,$AQ930+7))="",0,INDIRECT(ADDRESS(($AO930-1)*3+$AP930+5,$AQ930+7))),IF(INDIRECT(ADDRESS(($AO930-1)*3+$AP930+5,$AQ930+7))="",0,IF(COUNTIF(INDIRECT(ADDRESS(($AO930-1)*36+($AP930-1)*12+6,COLUMN())):INDIRECT(ADDRESS(($AO930-1)*36+($AP930-1)*12+$AQ930+4,COLUMN())),INDIRECT(ADDRESS(($AO930-1)*3+$AP930+5,$AQ930+7)))&gt;=1,0,INDIRECT(ADDRESS(($AO930-1)*3+$AP930+5,$AQ930+7)))))</f>
        <v>0</v>
      </c>
      <c r="AS930" s="304">
        <f ca="1">COUNTIF(INDIRECT("H"&amp;(ROW()+12*(($AO930-1)*3+$AP930)-ROW())/12+5):INDIRECT("S"&amp;(ROW()+12*(($AO930-1)*3+$AP930)-ROW())/12+5),AR930)</f>
        <v>0</v>
      </c>
      <c r="AV930" s="304">
        <f ca="1">IF(AND(AR930&gt;0,AS930&gt;0),COUNTIF(AV$6:AV929,"&gt;0")+1,0)</f>
        <v>0</v>
      </c>
    </row>
    <row r="931" spans="41:48" x14ac:dyDescent="0.15">
      <c r="AO931" s="304">
        <v>26</v>
      </c>
      <c r="AP931" s="304">
        <v>3</v>
      </c>
      <c r="AQ931" s="304">
        <v>2</v>
      </c>
      <c r="AR931" s="304">
        <f ca="1">IF($AQ931=1,IF(INDIRECT(ADDRESS(($AO931-1)*3+$AP931+5,$AQ931+7))="",0,INDIRECT(ADDRESS(($AO931-1)*3+$AP931+5,$AQ931+7))),IF(INDIRECT(ADDRESS(($AO931-1)*3+$AP931+5,$AQ931+7))="",0,IF(COUNTIF(INDIRECT(ADDRESS(($AO931-1)*36+($AP931-1)*12+6,COLUMN())):INDIRECT(ADDRESS(($AO931-1)*36+($AP931-1)*12+$AQ931+4,COLUMN())),INDIRECT(ADDRESS(($AO931-1)*3+$AP931+5,$AQ931+7)))&gt;=1,0,INDIRECT(ADDRESS(($AO931-1)*3+$AP931+5,$AQ931+7)))))</f>
        <v>0</v>
      </c>
      <c r="AS931" s="304">
        <f ca="1">COUNTIF(INDIRECT("H"&amp;(ROW()+12*(($AO931-1)*3+$AP931)-ROW())/12+5):INDIRECT("S"&amp;(ROW()+12*(($AO931-1)*3+$AP931)-ROW())/12+5),AR931)</f>
        <v>0</v>
      </c>
      <c r="AV931" s="304">
        <f ca="1">IF(AND(AR931&gt;0,AS931&gt;0),COUNTIF(AV$6:AV930,"&gt;0")+1,0)</f>
        <v>0</v>
      </c>
    </row>
    <row r="932" spans="41:48" x14ac:dyDescent="0.15">
      <c r="AO932" s="304">
        <v>26</v>
      </c>
      <c r="AP932" s="304">
        <v>3</v>
      </c>
      <c r="AQ932" s="304">
        <v>3</v>
      </c>
      <c r="AR932" s="304">
        <f ca="1">IF($AQ932=1,IF(INDIRECT(ADDRESS(($AO932-1)*3+$AP932+5,$AQ932+7))="",0,INDIRECT(ADDRESS(($AO932-1)*3+$AP932+5,$AQ932+7))),IF(INDIRECT(ADDRESS(($AO932-1)*3+$AP932+5,$AQ932+7))="",0,IF(COUNTIF(INDIRECT(ADDRESS(($AO932-1)*36+($AP932-1)*12+6,COLUMN())):INDIRECT(ADDRESS(($AO932-1)*36+($AP932-1)*12+$AQ932+4,COLUMN())),INDIRECT(ADDRESS(($AO932-1)*3+$AP932+5,$AQ932+7)))&gt;=1,0,INDIRECT(ADDRESS(($AO932-1)*3+$AP932+5,$AQ932+7)))))</f>
        <v>0</v>
      </c>
      <c r="AS932" s="304">
        <f ca="1">COUNTIF(INDIRECT("H"&amp;(ROW()+12*(($AO932-1)*3+$AP932)-ROW())/12+5):INDIRECT("S"&amp;(ROW()+12*(($AO932-1)*3+$AP932)-ROW())/12+5),AR932)</f>
        <v>0</v>
      </c>
      <c r="AV932" s="304">
        <f ca="1">IF(AND(AR932&gt;0,AS932&gt;0),COUNTIF(AV$6:AV931,"&gt;0")+1,0)</f>
        <v>0</v>
      </c>
    </row>
    <row r="933" spans="41:48" x14ac:dyDescent="0.15">
      <c r="AO933" s="304">
        <v>26</v>
      </c>
      <c r="AP933" s="304">
        <v>3</v>
      </c>
      <c r="AQ933" s="304">
        <v>4</v>
      </c>
      <c r="AR933" s="304">
        <f ca="1">IF($AQ933=1,IF(INDIRECT(ADDRESS(($AO933-1)*3+$AP933+5,$AQ933+7))="",0,INDIRECT(ADDRESS(($AO933-1)*3+$AP933+5,$AQ933+7))),IF(INDIRECT(ADDRESS(($AO933-1)*3+$AP933+5,$AQ933+7))="",0,IF(COUNTIF(INDIRECT(ADDRESS(($AO933-1)*36+($AP933-1)*12+6,COLUMN())):INDIRECT(ADDRESS(($AO933-1)*36+($AP933-1)*12+$AQ933+4,COLUMN())),INDIRECT(ADDRESS(($AO933-1)*3+$AP933+5,$AQ933+7)))&gt;=1,0,INDIRECT(ADDRESS(($AO933-1)*3+$AP933+5,$AQ933+7)))))</f>
        <v>0</v>
      </c>
      <c r="AS933" s="304">
        <f ca="1">COUNTIF(INDIRECT("H"&amp;(ROW()+12*(($AO933-1)*3+$AP933)-ROW())/12+5):INDIRECT("S"&amp;(ROW()+12*(($AO933-1)*3+$AP933)-ROW())/12+5),AR933)</f>
        <v>0</v>
      </c>
      <c r="AV933" s="304">
        <f ca="1">IF(AND(AR933&gt;0,AS933&gt;0),COUNTIF(AV$6:AV932,"&gt;0")+1,0)</f>
        <v>0</v>
      </c>
    </row>
    <row r="934" spans="41:48" x14ac:dyDescent="0.15">
      <c r="AO934" s="304">
        <v>26</v>
      </c>
      <c r="AP934" s="304">
        <v>3</v>
      </c>
      <c r="AQ934" s="304">
        <v>5</v>
      </c>
      <c r="AR934" s="304">
        <f ca="1">IF($AQ934=1,IF(INDIRECT(ADDRESS(($AO934-1)*3+$AP934+5,$AQ934+7))="",0,INDIRECT(ADDRESS(($AO934-1)*3+$AP934+5,$AQ934+7))),IF(INDIRECT(ADDRESS(($AO934-1)*3+$AP934+5,$AQ934+7))="",0,IF(COUNTIF(INDIRECT(ADDRESS(($AO934-1)*36+($AP934-1)*12+6,COLUMN())):INDIRECT(ADDRESS(($AO934-1)*36+($AP934-1)*12+$AQ934+4,COLUMN())),INDIRECT(ADDRESS(($AO934-1)*3+$AP934+5,$AQ934+7)))&gt;=1,0,INDIRECT(ADDRESS(($AO934-1)*3+$AP934+5,$AQ934+7)))))</f>
        <v>0</v>
      </c>
      <c r="AS934" s="304">
        <f ca="1">COUNTIF(INDIRECT("H"&amp;(ROW()+12*(($AO934-1)*3+$AP934)-ROW())/12+5):INDIRECT("S"&amp;(ROW()+12*(($AO934-1)*3+$AP934)-ROW())/12+5),AR934)</f>
        <v>0</v>
      </c>
      <c r="AV934" s="304">
        <f ca="1">IF(AND(AR934&gt;0,AS934&gt;0),COUNTIF(AV$6:AV933,"&gt;0")+1,0)</f>
        <v>0</v>
      </c>
    </row>
    <row r="935" spans="41:48" x14ac:dyDescent="0.15">
      <c r="AO935" s="304">
        <v>26</v>
      </c>
      <c r="AP935" s="304">
        <v>3</v>
      </c>
      <c r="AQ935" s="304">
        <v>6</v>
      </c>
      <c r="AR935" s="304">
        <f ca="1">IF($AQ935=1,IF(INDIRECT(ADDRESS(($AO935-1)*3+$AP935+5,$AQ935+7))="",0,INDIRECT(ADDRESS(($AO935-1)*3+$AP935+5,$AQ935+7))),IF(INDIRECT(ADDRESS(($AO935-1)*3+$AP935+5,$AQ935+7))="",0,IF(COUNTIF(INDIRECT(ADDRESS(($AO935-1)*36+($AP935-1)*12+6,COLUMN())):INDIRECT(ADDRESS(($AO935-1)*36+($AP935-1)*12+$AQ935+4,COLUMN())),INDIRECT(ADDRESS(($AO935-1)*3+$AP935+5,$AQ935+7)))&gt;=1,0,INDIRECT(ADDRESS(($AO935-1)*3+$AP935+5,$AQ935+7)))))</f>
        <v>0</v>
      </c>
      <c r="AS935" s="304">
        <f ca="1">COUNTIF(INDIRECT("H"&amp;(ROW()+12*(($AO935-1)*3+$AP935)-ROW())/12+5):INDIRECT("S"&amp;(ROW()+12*(($AO935-1)*3+$AP935)-ROW())/12+5),AR935)</f>
        <v>0</v>
      </c>
      <c r="AV935" s="304">
        <f ca="1">IF(AND(AR935&gt;0,AS935&gt;0),COUNTIF(AV$6:AV934,"&gt;0")+1,0)</f>
        <v>0</v>
      </c>
    </row>
    <row r="936" spans="41:48" x14ac:dyDescent="0.15">
      <c r="AO936" s="304">
        <v>26</v>
      </c>
      <c r="AP936" s="304">
        <v>3</v>
      </c>
      <c r="AQ936" s="304">
        <v>7</v>
      </c>
      <c r="AR936" s="304">
        <f ca="1">IF($AQ936=1,IF(INDIRECT(ADDRESS(($AO936-1)*3+$AP936+5,$AQ936+7))="",0,INDIRECT(ADDRESS(($AO936-1)*3+$AP936+5,$AQ936+7))),IF(INDIRECT(ADDRESS(($AO936-1)*3+$AP936+5,$AQ936+7))="",0,IF(COUNTIF(INDIRECT(ADDRESS(($AO936-1)*36+($AP936-1)*12+6,COLUMN())):INDIRECT(ADDRESS(($AO936-1)*36+($AP936-1)*12+$AQ936+4,COLUMN())),INDIRECT(ADDRESS(($AO936-1)*3+$AP936+5,$AQ936+7)))&gt;=1,0,INDIRECT(ADDRESS(($AO936-1)*3+$AP936+5,$AQ936+7)))))</f>
        <v>0</v>
      </c>
      <c r="AS936" s="304">
        <f ca="1">COUNTIF(INDIRECT("H"&amp;(ROW()+12*(($AO936-1)*3+$AP936)-ROW())/12+5):INDIRECT("S"&amp;(ROW()+12*(($AO936-1)*3+$AP936)-ROW())/12+5),AR936)</f>
        <v>0</v>
      </c>
      <c r="AV936" s="304">
        <f ca="1">IF(AND(AR936&gt;0,AS936&gt;0),COUNTIF(AV$6:AV935,"&gt;0")+1,0)</f>
        <v>0</v>
      </c>
    </row>
    <row r="937" spans="41:48" x14ac:dyDescent="0.15">
      <c r="AO937" s="304">
        <v>26</v>
      </c>
      <c r="AP937" s="304">
        <v>3</v>
      </c>
      <c r="AQ937" s="304">
        <v>8</v>
      </c>
      <c r="AR937" s="304">
        <f ca="1">IF($AQ937=1,IF(INDIRECT(ADDRESS(($AO937-1)*3+$AP937+5,$AQ937+7))="",0,INDIRECT(ADDRESS(($AO937-1)*3+$AP937+5,$AQ937+7))),IF(INDIRECT(ADDRESS(($AO937-1)*3+$AP937+5,$AQ937+7))="",0,IF(COUNTIF(INDIRECT(ADDRESS(($AO937-1)*36+($AP937-1)*12+6,COLUMN())):INDIRECT(ADDRESS(($AO937-1)*36+($AP937-1)*12+$AQ937+4,COLUMN())),INDIRECT(ADDRESS(($AO937-1)*3+$AP937+5,$AQ937+7)))&gt;=1,0,INDIRECT(ADDRESS(($AO937-1)*3+$AP937+5,$AQ937+7)))))</f>
        <v>0</v>
      </c>
      <c r="AS937" s="304">
        <f ca="1">COUNTIF(INDIRECT("H"&amp;(ROW()+12*(($AO937-1)*3+$AP937)-ROW())/12+5):INDIRECT("S"&amp;(ROW()+12*(($AO937-1)*3+$AP937)-ROW())/12+5),AR937)</f>
        <v>0</v>
      </c>
      <c r="AV937" s="304">
        <f ca="1">IF(AND(AR937&gt;0,AS937&gt;0),COUNTIF(AV$6:AV936,"&gt;0")+1,0)</f>
        <v>0</v>
      </c>
    </row>
    <row r="938" spans="41:48" x14ac:dyDescent="0.15">
      <c r="AO938" s="304">
        <v>26</v>
      </c>
      <c r="AP938" s="304">
        <v>3</v>
      </c>
      <c r="AQ938" s="304">
        <v>9</v>
      </c>
      <c r="AR938" s="304">
        <f ca="1">IF($AQ938=1,IF(INDIRECT(ADDRESS(($AO938-1)*3+$AP938+5,$AQ938+7))="",0,INDIRECT(ADDRESS(($AO938-1)*3+$AP938+5,$AQ938+7))),IF(INDIRECT(ADDRESS(($AO938-1)*3+$AP938+5,$AQ938+7))="",0,IF(COUNTIF(INDIRECT(ADDRESS(($AO938-1)*36+($AP938-1)*12+6,COLUMN())):INDIRECT(ADDRESS(($AO938-1)*36+($AP938-1)*12+$AQ938+4,COLUMN())),INDIRECT(ADDRESS(($AO938-1)*3+$AP938+5,$AQ938+7)))&gt;=1,0,INDIRECT(ADDRESS(($AO938-1)*3+$AP938+5,$AQ938+7)))))</f>
        <v>0</v>
      </c>
      <c r="AS938" s="304">
        <f ca="1">COUNTIF(INDIRECT("H"&amp;(ROW()+12*(($AO938-1)*3+$AP938)-ROW())/12+5):INDIRECT("S"&amp;(ROW()+12*(($AO938-1)*3+$AP938)-ROW())/12+5),AR938)</f>
        <v>0</v>
      </c>
      <c r="AV938" s="304">
        <f ca="1">IF(AND(AR938&gt;0,AS938&gt;0),COUNTIF(AV$6:AV937,"&gt;0")+1,0)</f>
        <v>0</v>
      </c>
    </row>
    <row r="939" spans="41:48" x14ac:dyDescent="0.15">
      <c r="AO939" s="304">
        <v>26</v>
      </c>
      <c r="AP939" s="304">
        <v>3</v>
      </c>
      <c r="AQ939" s="304">
        <v>10</v>
      </c>
      <c r="AR939" s="304">
        <f ca="1">IF($AQ939=1,IF(INDIRECT(ADDRESS(($AO939-1)*3+$AP939+5,$AQ939+7))="",0,INDIRECT(ADDRESS(($AO939-1)*3+$AP939+5,$AQ939+7))),IF(INDIRECT(ADDRESS(($AO939-1)*3+$AP939+5,$AQ939+7))="",0,IF(COUNTIF(INDIRECT(ADDRESS(($AO939-1)*36+($AP939-1)*12+6,COLUMN())):INDIRECT(ADDRESS(($AO939-1)*36+($AP939-1)*12+$AQ939+4,COLUMN())),INDIRECT(ADDRESS(($AO939-1)*3+$AP939+5,$AQ939+7)))&gt;=1,0,INDIRECT(ADDRESS(($AO939-1)*3+$AP939+5,$AQ939+7)))))</f>
        <v>0</v>
      </c>
      <c r="AS939" s="304">
        <f ca="1">COUNTIF(INDIRECT("H"&amp;(ROW()+12*(($AO939-1)*3+$AP939)-ROW())/12+5):INDIRECT("S"&amp;(ROW()+12*(($AO939-1)*3+$AP939)-ROW())/12+5),AR939)</f>
        <v>0</v>
      </c>
      <c r="AV939" s="304">
        <f ca="1">IF(AND(AR939&gt;0,AS939&gt;0),COUNTIF(AV$6:AV938,"&gt;0")+1,0)</f>
        <v>0</v>
      </c>
    </row>
    <row r="940" spans="41:48" x14ac:dyDescent="0.15">
      <c r="AO940" s="304">
        <v>26</v>
      </c>
      <c r="AP940" s="304">
        <v>3</v>
      </c>
      <c r="AQ940" s="304">
        <v>11</v>
      </c>
      <c r="AR940" s="304">
        <f ca="1">IF($AQ940=1,IF(INDIRECT(ADDRESS(($AO940-1)*3+$AP940+5,$AQ940+7))="",0,INDIRECT(ADDRESS(($AO940-1)*3+$AP940+5,$AQ940+7))),IF(INDIRECT(ADDRESS(($AO940-1)*3+$AP940+5,$AQ940+7))="",0,IF(COUNTIF(INDIRECT(ADDRESS(($AO940-1)*36+($AP940-1)*12+6,COLUMN())):INDIRECT(ADDRESS(($AO940-1)*36+($AP940-1)*12+$AQ940+4,COLUMN())),INDIRECT(ADDRESS(($AO940-1)*3+$AP940+5,$AQ940+7)))&gt;=1,0,INDIRECT(ADDRESS(($AO940-1)*3+$AP940+5,$AQ940+7)))))</f>
        <v>0</v>
      </c>
      <c r="AS940" s="304">
        <f ca="1">COUNTIF(INDIRECT("H"&amp;(ROW()+12*(($AO940-1)*3+$AP940)-ROW())/12+5):INDIRECT("S"&amp;(ROW()+12*(($AO940-1)*3+$AP940)-ROW())/12+5),AR940)</f>
        <v>0</v>
      </c>
      <c r="AV940" s="304">
        <f ca="1">IF(AND(AR940&gt;0,AS940&gt;0),COUNTIF(AV$6:AV939,"&gt;0")+1,0)</f>
        <v>0</v>
      </c>
    </row>
    <row r="941" spans="41:48" x14ac:dyDescent="0.15">
      <c r="AO941" s="304">
        <v>26</v>
      </c>
      <c r="AP941" s="304">
        <v>3</v>
      </c>
      <c r="AQ941" s="304">
        <v>12</v>
      </c>
      <c r="AR941" s="304">
        <f ca="1">IF($AQ941=1,IF(INDIRECT(ADDRESS(($AO941-1)*3+$AP941+5,$AQ941+7))="",0,INDIRECT(ADDRESS(($AO941-1)*3+$AP941+5,$AQ941+7))),IF(INDIRECT(ADDRESS(($AO941-1)*3+$AP941+5,$AQ941+7))="",0,IF(COUNTIF(INDIRECT(ADDRESS(($AO941-1)*36+($AP941-1)*12+6,COLUMN())):INDIRECT(ADDRESS(($AO941-1)*36+($AP941-1)*12+$AQ941+4,COLUMN())),INDIRECT(ADDRESS(($AO941-1)*3+$AP941+5,$AQ941+7)))&gt;=1,0,INDIRECT(ADDRESS(($AO941-1)*3+$AP941+5,$AQ941+7)))))</f>
        <v>0</v>
      </c>
      <c r="AS941" s="304">
        <f ca="1">COUNTIF(INDIRECT("H"&amp;(ROW()+12*(($AO941-1)*3+$AP941)-ROW())/12+5):INDIRECT("S"&amp;(ROW()+12*(($AO941-1)*3+$AP941)-ROW())/12+5),AR941)</f>
        <v>0</v>
      </c>
      <c r="AV941" s="304">
        <f ca="1">IF(AND(AR941&gt;0,AS941&gt;0),COUNTIF(AV$6:AV940,"&gt;0")+1,0)</f>
        <v>0</v>
      </c>
    </row>
    <row r="942" spans="41:48" x14ac:dyDescent="0.15">
      <c r="AO942" s="304">
        <v>27</v>
      </c>
      <c r="AP942" s="304">
        <v>1</v>
      </c>
      <c r="AQ942" s="304">
        <v>1</v>
      </c>
      <c r="AR942" s="304">
        <f ca="1">IF($AQ942=1,IF(INDIRECT(ADDRESS(($AO942-1)*3+$AP942+5,$AQ942+7))="",0,INDIRECT(ADDRESS(($AO942-1)*3+$AP942+5,$AQ942+7))),IF(INDIRECT(ADDRESS(($AO942-1)*3+$AP942+5,$AQ942+7))="",0,IF(COUNTIF(INDIRECT(ADDRESS(($AO942-1)*36+($AP942-1)*12+6,COLUMN())):INDIRECT(ADDRESS(($AO942-1)*36+($AP942-1)*12+$AQ942+4,COLUMN())),INDIRECT(ADDRESS(($AO942-1)*3+$AP942+5,$AQ942+7)))&gt;=1,0,INDIRECT(ADDRESS(($AO942-1)*3+$AP942+5,$AQ942+7)))))</f>
        <v>0</v>
      </c>
      <c r="AS942" s="304">
        <f ca="1">COUNTIF(INDIRECT("H"&amp;(ROW()+12*(($AO942-1)*3+$AP942)-ROW())/12+5):INDIRECT("S"&amp;(ROW()+12*(($AO942-1)*3+$AP942)-ROW())/12+5),AR942)</f>
        <v>0</v>
      </c>
      <c r="AV942" s="304">
        <f ca="1">IF(AND(AR942&gt;0,AS942&gt;0),COUNTIF(AV$6:AV941,"&gt;0")+1,0)</f>
        <v>0</v>
      </c>
    </row>
    <row r="943" spans="41:48" x14ac:dyDescent="0.15">
      <c r="AO943" s="304">
        <v>27</v>
      </c>
      <c r="AP943" s="304">
        <v>1</v>
      </c>
      <c r="AQ943" s="304">
        <v>2</v>
      </c>
      <c r="AR943" s="304">
        <f ca="1">IF($AQ943=1,IF(INDIRECT(ADDRESS(($AO943-1)*3+$AP943+5,$AQ943+7))="",0,INDIRECT(ADDRESS(($AO943-1)*3+$AP943+5,$AQ943+7))),IF(INDIRECT(ADDRESS(($AO943-1)*3+$AP943+5,$AQ943+7))="",0,IF(COUNTIF(INDIRECT(ADDRESS(($AO943-1)*36+($AP943-1)*12+6,COLUMN())):INDIRECT(ADDRESS(($AO943-1)*36+($AP943-1)*12+$AQ943+4,COLUMN())),INDIRECT(ADDRESS(($AO943-1)*3+$AP943+5,$AQ943+7)))&gt;=1,0,INDIRECT(ADDRESS(($AO943-1)*3+$AP943+5,$AQ943+7)))))</f>
        <v>0</v>
      </c>
      <c r="AS943" s="304">
        <f ca="1">COUNTIF(INDIRECT("H"&amp;(ROW()+12*(($AO943-1)*3+$AP943)-ROW())/12+5):INDIRECT("S"&amp;(ROW()+12*(($AO943-1)*3+$AP943)-ROW())/12+5),AR943)</f>
        <v>0</v>
      </c>
      <c r="AV943" s="304">
        <f ca="1">IF(AND(AR943&gt;0,AS943&gt;0),COUNTIF(AV$6:AV942,"&gt;0")+1,0)</f>
        <v>0</v>
      </c>
    </row>
    <row r="944" spans="41:48" x14ac:dyDescent="0.15">
      <c r="AO944" s="304">
        <v>27</v>
      </c>
      <c r="AP944" s="304">
        <v>1</v>
      </c>
      <c r="AQ944" s="304">
        <v>3</v>
      </c>
      <c r="AR944" s="304">
        <f ca="1">IF($AQ944=1,IF(INDIRECT(ADDRESS(($AO944-1)*3+$AP944+5,$AQ944+7))="",0,INDIRECT(ADDRESS(($AO944-1)*3+$AP944+5,$AQ944+7))),IF(INDIRECT(ADDRESS(($AO944-1)*3+$AP944+5,$AQ944+7))="",0,IF(COUNTIF(INDIRECT(ADDRESS(($AO944-1)*36+($AP944-1)*12+6,COLUMN())):INDIRECT(ADDRESS(($AO944-1)*36+($AP944-1)*12+$AQ944+4,COLUMN())),INDIRECT(ADDRESS(($AO944-1)*3+$AP944+5,$AQ944+7)))&gt;=1,0,INDIRECT(ADDRESS(($AO944-1)*3+$AP944+5,$AQ944+7)))))</f>
        <v>0</v>
      </c>
      <c r="AS944" s="304">
        <f ca="1">COUNTIF(INDIRECT("H"&amp;(ROW()+12*(($AO944-1)*3+$AP944)-ROW())/12+5):INDIRECT("S"&amp;(ROW()+12*(($AO944-1)*3+$AP944)-ROW())/12+5),AR944)</f>
        <v>0</v>
      </c>
      <c r="AV944" s="304">
        <f ca="1">IF(AND(AR944&gt;0,AS944&gt;0),COUNTIF(AV$6:AV943,"&gt;0")+1,0)</f>
        <v>0</v>
      </c>
    </row>
    <row r="945" spans="41:48" x14ac:dyDescent="0.15">
      <c r="AO945" s="304">
        <v>27</v>
      </c>
      <c r="AP945" s="304">
        <v>1</v>
      </c>
      <c r="AQ945" s="304">
        <v>4</v>
      </c>
      <c r="AR945" s="304">
        <f ca="1">IF($AQ945=1,IF(INDIRECT(ADDRESS(($AO945-1)*3+$AP945+5,$AQ945+7))="",0,INDIRECT(ADDRESS(($AO945-1)*3+$AP945+5,$AQ945+7))),IF(INDIRECT(ADDRESS(($AO945-1)*3+$AP945+5,$AQ945+7))="",0,IF(COUNTIF(INDIRECT(ADDRESS(($AO945-1)*36+($AP945-1)*12+6,COLUMN())):INDIRECT(ADDRESS(($AO945-1)*36+($AP945-1)*12+$AQ945+4,COLUMN())),INDIRECT(ADDRESS(($AO945-1)*3+$AP945+5,$AQ945+7)))&gt;=1,0,INDIRECT(ADDRESS(($AO945-1)*3+$AP945+5,$AQ945+7)))))</f>
        <v>0</v>
      </c>
      <c r="AS945" s="304">
        <f ca="1">COUNTIF(INDIRECT("H"&amp;(ROW()+12*(($AO945-1)*3+$AP945)-ROW())/12+5):INDIRECT("S"&amp;(ROW()+12*(($AO945-1)*3+$AP945)-ROW())/12+5),AR945)</f>
        <v>0</v>
      </c>
      <c r="AV945" s="304">
        <f ca="1">IF(AND(AR945&gt;0,AS945&gt;0),COUNTIF(AV$6:AV944,"&gt;0")+1,0)</f>
        <v>0</v>
      </c>
    </row>
    <row r="946" spans="41:48" x14ac:dyDescent="0.15">
      <c r="AO946" s="304">
        <v>27</v>
      </c>
      <c r="AP946" s="304">
        <v>1</v>
      </c>
      <c r="AQ946" s="304">
        <v>5</v>
      </c>
      <c r="AR946" s="304">
        <f ca="1">IF($AQ946=1,IF(INDIRECT(ADDRESS(($AO946-1)*3+$AP946+5,$AQ946+7))="",0,INDIRECT(ADDRESS(($AO946-1)*3+$AP946+5,$AQ946+7))),IF(INDIRECT(ADDRESS(($AO946-1)*3+$AP946+5,$AQ946+7))="",0,IF(COUNTIF(INDIRECT(ADDRESS(($AO946-1)*36+($AP946-1)*12+6,COLUMN())):INDIRECT(ADDRESS(($AO946-1)*36+($AP946-1)*12+$AQ946+4,COLUMN())),INDIRECT(ADDRESS(($AO946-1)*3+$AP946+5,$AQ946+7)))&gt;=1,0,INDIRECT(ADDRESS(($AO946-1)*3+$AP946+5,$AQ946+7)))))</f>
        <v>0</v>
      </c>
      <c r="AS946" s="304">
        <f ca="1">COUNTIF(INDIRECT("H"&amp;(ROW()+12*(($AO946-1)*3+$AP946)-ROW())/12+5):INDIRECT("S"&amp;(ROW()+12*(($AO946-1)*3+$AP946)-ROW())/12+5),AR946)</f>
        <v>0</v>
      </c>
      <c r="AV946" s="304">
        <f ca="1">IF(AND(AR946&gt;0,AS946&gt;0),COUNTIF(AV$6:AV945,"&gt;0")+1,0)</f>
        <v>0</v>
      </c>
    </row>
    <row r="947" spans="41:48" x14ac:dyDescent="0.15">
      <c r="AO947" s="304">
        <v>27</v>
      </c>
      <c r="AP947" s="304">
        <v>1</v>
      </c>
      <c r="AQ947" s="304">
        <v>6</v>
      </c>
      <c r="AR947" s="304">
        <f ca="1">IF($AQ947=1,IF(INDIRECT(ADDRESS(($AO947-1)*3+$AP947+5,$AQ947+7))="",0,INDIRECT(ADDRESS(($AO947-1)*3+$AP947+5,$AQ947+7))),IF(INDIRECT(ADDRESS(($AO947-1)*3+$AP947+5,$AQ947+7))="",0,IF(COUNTIF(INDIRECT(ADDRESS(($AO947-1)*36+($AP947-1)*12+6,COLUMN())):INDIRECT(ADDRESS(($AO947-1)*36+($AP947-1)*12+$AQ947+4,COLUMN())),INDIRECT(ADDRESS(($AO947-1)*3+$AP947+5,$AQ947+7)))&gt;=1,0,INDIRECT(ADDRESS(($AO947-1)*3+$AP947+5,$AQ947+7)))))</f>
        <v>0</v>
      </c>
      <c r="AS947" s="304">
        <f ca="1">COUNTIF(INDIRECT("H"&amp;(ROW()+12*(($AO947-1)*3+$AP947)-ROW())/12+5):INDIRECT("S"&amp;(ROW()+12*(($AO947-1)*3+$AP947)-ROW())/12+5),AR947)</f>
        <v>0</v>
      </c>
      <c r="AV947" s="304">
        <f ca="1">IF(AND(AR947&gt;0,AS947&gt;0),COUNTIF(AV$6:AV946,"&gt;0")+1,0)</f>
        <v>0</v>
      </c>
    </row>
    <row r="948" spans="41:48" x14ac:dyDescent="0.15">
      <c r="AO948" s="304">
        <v>27</v>
      </c>
      <c r="AP948" s="304">
        <v>1</v>
      </c>
      <c r="AQ948" s="304">
        <v>7</v>
      </c>
      <c r="AR948" s="304">
        <f ca="1">IF($AQ948=1,IF(INDIRECT(ADDRESS(($AO948-1)*3+$AP948+5,$AQ948+7))="",0,INDIRECT(ADDRESS(($AO948-1)*3+$AP948+5,$AQ948+7))),IF(INDIRECT(ADDRESS(($AO948-1)*3+$AP948+5,$AQ948+7))="",0,IF(COUNTIF(INDIRECT(ADDRESS(($AO948-1)*36+($AP948-1)*12+6,COLUMN())):INDIRECT(ADDRESS(($AO948-1)*36+($AP948-1)*12+$AQ948+4,COLUMN())),INDIRECT(ADDRESS(($AO948-1)*3+$AP948+5,$AQ948+7)))&gt;=1,0,INDIRECT(ADDRESS(($AO948-1)*3+$AP948+5,$AQ948+7)))))</f>
        <v>0</v>
      </c>
      <c r="AS948" s="304">
        <f ca="1">COUNTIF(INDIRECT("H"&amp;(ROW()+12*(($AO948-1)*3+$AP948)-ROW())/12+5):INDIRECT("S"&amp;(ROW()+12*(($AO948-1)*3+$AP948)-ROW())/12+5),AR948)</f>
        <v>0</v>
      </c>
      <c r="AV948" s="304">
        <f ca="1">IF(AND(AR948&gt;0,AS948&gt;0),COUNTIF(AV$6:AV947,"&gt;0")+1,0)</f>
        <v>0</v>
      </c>
    </row>
    <row r="949" spans="41:48" x14ac:dyDescent="0.15">
      <c r="AO949" s="304">
        <v>27</v>
      </c>
      <c r="AP949" s="304">
        <v>1</v>
      </c>
      <c r="AQ949" s="304">
        <v>8</v>
      </c>
      <c r="AR949" s="304">
        <f ca="1">IF($AQ949=1,IF(INDIRECT(ADDRESS(($AO949-1)*3+$AP949+5,$AQ949+7))="",0,INDIRECT(ADDRESS(($AO949-1)*3+$AP949+5,$AQ949+7))),IF(INDIRECT(ADDRESS(($AO949-1)*3+$AP949+5,$AQ949+7))="",0,IF(COUNTIF(INDIRECT(ADDRESS(($AO949-1)*36+($AP949-1)*12+6,COLUMN())):INDIRECT(ADDRESS(($AO949-1)*36+($AP949-1)*12+$AQ949+4,COLUMN())),INDIRECT(ADDRESS(($AO949-1)*3+$AP949+5,$AQ949+7)))&gt;=1,0,INDIRECT(ADDRESS(($AO949-1)*3+$AP949+5,$AQ949+7)))))</f>
        <v>0</v>
      </c>
      <c r="AS949" s="304">
        <f ca="1">COUNTIF(INDIRECT("H"&amp;(ROW()+12*(($AO949-1)*3+$AP949)-ROW())/12+5):INDIRECT("S"&amp;(ROW()+12*(($AO949-1)*3+$AP949)-ROW())/12+5),AR949)</f>
        <v>0</v>
      </c>
      <c r="AV949" s="304">
        <f ca="1">IF(AND(AR949&gt;0,AS949&gt;0),COUNTIF(AV$6:AV948,"&gt;0")+1,0)</f>
        <v>0</v>
      </c>
    </row>
    <row r="950" spans="41:48" x14ac:dyDescent="0.15">
      <c r="AO950" s="304">
        <v>27</v>
      </c>
      <c r="AP950" s="304">
        <v>1</v>
      </c>
      <c r="AQ950" s="304">
        <v>9</v>
      </c>
      <c r="AR950" s="304">
        <f ca="1">IF($AQ950=1,IF(INDIRECT(ADDRESS(($AO950-1)*3+$AP950+5,$AQ950+7))="",0,INDIRECT(ADDRESS(($AO950-1)*3+$AP950+5,$AQ950+7))),IF(INDIRECT(ADDRESS(($AO950-1)*3+$AP950+5,$AQ950+7))="",0,IF(COUNTIF(INDIRECT(ADDRESS(($AO950-1)*36+($AP950-1)*12+6,COLUMN())):INDIRECT(ADDRESS(($AO950-1)*36+($AP950-1)*12+$AQ950+4,COLUMN())),INDIRECT(ADDRESS(($AO950-1)*3+$AP950+5,$AQ950+7)))&gt;=1,0,INDIRECT(ADDRESS(($AO950-1)*3+$AP950+5,$AQ950+7)))))</f>
        <v>0</v>
      </c>
      <c r="AS950" s="304">
        <f ca="1">COUNTIF(INDIRECT("H"&amp;(ROW()+12*(($AO950-1)*3+$AP950)-ROW())/12+5):INDIRECT("S"&amp;(ROW()+12*(($AO950-1)*3+$AP950)-ROW())/12+5),AR950)</f>
        <v>0</v>
      </c>
      <c r="AV950" s="304">
        <f ca="1">IF(AND(AR950&gt;0,AS950&gt;0),COUNTIF(AV$6:AV949,"&gt;0")+1,0)</f>
        <v>0</v>
      </c>
    </row>
    <row r="951" spans="41:48" x14ac:dyDescent="0.15">
      <c r="AO951" s="304">
        <v>27</v>
      </c>
      <c r="AP951" s="304">
        <v>1</v>
      </c>
      <c r="AQ951" s="304">
        <v>10</v>
      </c>
      <c r="AR951" s="304">
        <f ca="1">IF($AQ951=1,IF(INDIRECT(ADDRESS(($AO951-1)*3+$AP951+5,$AQ951+7))="",0,INDIRECT(ADDRESS(($AO951-1)*3+$AP951+5,$AQ951+7))),IF(INDIRECT(ADDRESS(($AO951-1)*3+$AP951+5,$AQ951+7))="",0,IF(COUNTIF(INDIRECT(ADDRESS(($AO951-1)*36+($AP951-1)*12+6,COLUMN())):INDIRECT(ADDRESS(($AO951-1)*36+($AP951-1)*12+$AQ951+4,COLUMN())),INDIRECT(ADDRESS(($AO951-1)*3+$AP951+5,$AQ951+7)))&gt;=1,0,INDIRECT(ADDRESS(($AO951-1)*3+$AP951+5,$AQ951+7)))))</f>
        <v>0</v>
      </c>
      <c r="AS951" s="304">
        <f ca="1">COUNTIF(INDIRECT("H"&amp;(ROW()+12*(($AO951-1)*3+$AP951)-ROW())/12+5):INDIRECT("S"&amp;(ROW()+12*(($AO951-1)*3+$AP951)-ROW())/12+5),AR951)</f>
        <v>0</v>
      </c>
      <c r="AV951" s="304">
        <f ca="1">IF(AND(AR951&gt;0,AS951&gt;0),COUNTIF(AV$6:AV950,"&gt;0")+1,0)</f>
        <v>0</v>
      </c>
    </row>
    <row r="952" spans="41:48" x14ac:dyDescent="0.15">
      <c r="AO952" s="304">
        <v>27</v>
      </c>
      <c r="AP952" s="304">
        <v>1</v>
      </c>
      <c r="AQ952" s="304">
        <v>11</v>
      </c>
      <c r="AR952" s="304">
        <f ca="1">IF($AQ952=1,IF(INDIRECT(ADDRESS(($AO952-1)*3+$AP952+5,$AQ952+7))="",0,INDIRECT(ADDRESS(($AO952-1)*3+$AP952+5,$AQ952+7))),IF(INDIRECT(ADDRESS(($AO952-1)*3+$AP952+5,$AQ952+7))="",0,IF(COUNTIF(INDIRECT(ADDRESS(($AO952-1)*36+($AP952-1)*12+6,COLUMN())):INDIRECT(ADDRESS(($AO952-1)*36+($AP952-1)*12+$AQ952+4,COLUMN())),INDIRECT(ADDRESS(($AO952-1)*3+$AP952+5,$AQ952+7)))&gt;=1,0,INDIRECT(ADDRESS(($AO952-1)*3+$AP952+5,$AQ952+7)))))</f>
        <v>0</v>
      </c>
      <c r="AS952" s="304">
        <f ca="1">COUNTIF(INDIRECT("H"&amp;(ROW()+12*(($AO952-1)*3+$AP952)-ROW())/12+5):INDIRECT("S"&amp;(ROW()+12*(($AO952-1)*3+$AP952)-ROW())/12+5),AR952)</f>
        <v>0</v>
      </c>
      <c r="AV952" s="304">
        <f ca="1">IF(AND(AR952&gt;0,AS952&gt;0),COUNTIF(AV$6:AV951,"&gt;0")+1,0)</f>
        <v>0</v>
      </c>
    </row>
    <row r="953" spans="41:48" x14ac:dyDescent="0.15">
      <c r="AO953" s="304">
        <v>27</v>
      </c>
      <c r="AP953" s="304">
        <v>1</v>
      </c>
      <c r="AQ953" s="304">
        <v>12</v>
      </c>
      <c r="AR953" s="304">
        <f ca="1">IF($AQ953=1,IF(INDIRECT(ADDRESS(($AO953-1)*3+$AP953+5,$AQ953+7))="",0,INDIRECT(ADDRESS(($AO953-1)*3+$AP953+5,$AQ953+7))),IF(INDIRECT(ADDRESS(($AO953-1)*3+$AP953+5,$AQ953+7))="",0,IF(COUNTIF(INDIRECT(ADDRESS(($AO953-1)*36+($AP953-1)*12+6,COLUMN())):INDIRECT(ADDRESS(($AO953-1)*36+($AP953-1)*12+$AQ953+4,COLUMN())),INDIRECT(ADDRESS(($AO953-1)*3+$AP953+5,$AQ953+7)))&gt;=1,0,INDIRECT(ADDRESS(($AO953-1)*3+$AP953+5,$AQ953+7)))))</f>
        <v>0</v>
      </c>
      <c r="AS953" s="304">
        <f ca="1">COUNTIF(INDIRECT("H"&amp;(ROW()+12*(($AO953-1)*3+$AP953)-ROW())/12+5):INDIRECT("S"&amp;(ROW()+12*(($AO953-1)*3+$AP953)-ROW())/12+5),AR953)</f>
        <v>0</v>
      </c>
      <c r="AV953" s="304">
        <f ca="1">IF(AND(AR953&gt;0,AS953&gt;0),COUNTIF(AV$6:AV952,"&gt;0")+1,0)</f>
        <v>0</v>
      </c>
    </row>
    <row r="954" spans="41:48" x14ac:dyDescent="0.15">
      <c r="AO954" s="304">
        <v>27</v>
      </c>
      <c r="AP954" s="304">
        <v>2</v>
      </c>
      <c r="AQ954" s="304">
        <v>1</v>
      </c>
      <c r="AR954" s="304">
        <f ca="1">IF($AQ954=1,IF(INDIRECT(ADDRESS(($AO954-1)*3+$AP954+5,$AQ954+7))="",0,INDIRECT(ADDRESS(($AO954-1)*3+$AP954+5,$AQ954+7))),IF(INDIRECT(ADDRESS(($AO954-1)*3+$AP954+5,$AQ954+7))="",0,IF(COUNTIF(INDIRECT(ADDRESS(($AO954-1)*36+($AP954-1)*12+6,COLUMN())):INDIRECT(ADDRESS(($AO954-1)*36+($AP954-1)*12+$AQ954+4,COLUMN())),INDIRECT(ADDRESS(($AO954-1)*3+$AP954+5,$AQ954+7)))&gt;=1,0,INDIRECT(ADDRESS(($AO954-1)*3+$AP954+5,$AQ954+7)))))</f>
        <v>0</v>
      </c>
      <c r="AS954" s="304">
        <f ca="1">COUNTIF(INDIRECT("H"&amp;(ROW()+12*(($AO954-1)*3+$AP954)-ROW())/12+5):INDIRECT("S"&amp;(ROW()+12*(($AO954-1)*3+$AP954)-ROW())/12+5),AR954)</f>
        <v>0</v>
      </c>
      <c r="AV954" s="304">
        <f ca="1">IF(AND(AR954&gt;0,AS954&gt;0),COUNTIF(AV$6:AV953,"&gt;0")+1,0)</f>
        <v>0</v>
      </c>
    </row>
    <row r="955" spans="41:48" x14ac:dyDescent="0.15">
      <c r="AO955" s="304">
        <v>27</v>
      </c>
      <c r="AP955" s="304">
        <v>2</v>
      </c>
      <c r="AQ955" s="304">
        <v>2</v>
      </c>
      <c r="AR955" s="304">
        <f ca="1">IF($AQ955=1,IF(INDIRECT(ADDRESS(($AO955-1)*3+$AP955+5,$AQ955+7))="",0,INDIRECT(ADDRESS(($AO955-1)*3+$AP955+5,$AQ955+7))),IF(INDIRECT(ADDRESS(($AO955-1)*3+$AP955+5,$AQ955+7))="",0,IF(COUNTIF(INDIRECT(ADDRESS(($AO955-1)*36+($AP955-1)*12+6,COLUMN())):INDIRECT(ADDRESS(($AO955-1)*36+($AP955-1)*12+$AQ955+4,COLUMN())),INDIRECT(ADDRESS(($AO955-1)*3+$AP955+5,$AQ955+7)))&gt;=1,0,INDIRECT(ADDRESS(($AO955-1)*3+$AP955+5,$AQ955+7)))))</f>
        <v>0</v>
      </c>
      <c r="AS955" s="304">
        <f ca="1">COUNTIF(INDIRECT("H"&amp;(ROW()+12*(($AO955-1)*3+$AP955)-ROW())/12+5):INDIRECT("S"&amp;(ROW()+12*(($AO955-1)*3+$AP955)-ROW())/12+5),AR955)</f>
        <v>0</v>
      </c>
      <c r="AV955" s="304">
        <f ca="1">IF(AND(AR955&gt;0,AS955&gt;0),COUNTIF(AV$6:AV954,"&gt;0")+1,0)</f>
        <v>0</v>
      </c>
    </row>
    <row r="956" spans="41:48" x14ac:dyDescent="0.15">
      <c r="AO956" s="304">
        <v>27</v>
      </c>
      <c r="AP956" s="304">
        <v>2</v>
      </c>
      <c r="AQ956" s="304">
        <v>3</v>
      </c>
      <c r="AR956" s="304">
        <f ca="1">IF($AQ956=1,IF(INDIRECT(ADDRESS(($AO956-1)*3+$AP956+5,$AQ956+7))="",0,INDIRECT(ADDRESS(($AO956-1)*3+$AP956+5,$AQ956+7))),IF(INDIRECT(ADDRESS(($AO956-1)*3+$AP956+5,$AQ956+7))="",0,IF(COUNTIF(INDIRECT(ADDRESS(($AO956-1)*36+($AP956-1)*12+6,COLUMN())):INDIRECT(ADDRESS(($AO956-1)*36+($AP956-1)*12+$AQ956+4,COLUMN())),INDIRECT(ADDRESS(($AO956-1)*3+$AP956+5,$AQ956+7)))&gt;=1,0,INDIRECT(ADDRESS(($AO956-1)*3+$AP956+5,$AQ956+7)))))</f>
        <v>0</v>
      </c>
      <c r="AS956" s="304">
        <f ca="1">COUNTIF(INDIRECT("H"&amp;(ROW()+12*(($AO956-1)*3+$AP956)-ROW())/12+5):INDIRECT("S"&amp;(ROW()+12*(($AO956-1)*3+$AP956)-ROW())/12+5),AR956)</f>
        <v>0</v>
      </c>
      <c r="AV956" s="304">
        <f ca="1">IF(AND(AR956&gt;0,AS956&gt;0),COUNTIF(AV$6:AV955,"&gt;0")+1,0)</f>
        <v>0</v>
      </c>
    </row>
    <row r="957" spans="41:48" x14ac:dyDescent="0.15">
      <c r="AO957" s="304">
        <v>27</v>
      </c>
      <c r="AP957" s="304">
        <v>2</v>
      </c>
      <c r="AQ957" s="304">
        <v>4</v>
      </c>
      <c r="AR957" s="304">
        <f ca="1">IF($AQ957=1,IF(INDIRECT(ADDRESS(($AO957-1)*3+$AP957+5,$AQ957+7))="",0,INDIRECT(ADDRESS(($AO957-1)*3+$AP957+5,$AQ957+7))),IF(INDIRECT(ADDRESS(($AO957-1)*3+$AP957+5,$AQ957+7))="",0,IF(COUNTIF(INDIRECT(ADDRESS(($AO957-1)*36+($AP957-1)*12+6,COLUMN())):INDIRECT(ADDRESS(($AO957-1)*36+($AP957-1)*12+$AQ957+4,COLUMN())),INDIRECT(ADDRESS(($AO957-1)*3+$AP957+5,$AQ957+7)))&gt;=1,0,INDIRECT(ADDRESS(($AO957-1)*3+$AP957+5,$AQ957+7)))))</f>
        <v>0</v>
      </c>
      <c r="AS957" s="304">
        <f ca="1">COUNTIF(INDIRECT("H"&amp;(ROW()+12*(($AO957-1)*3+$AP957)-ROW())/12+5):INDIRECT("S"&amp;(ROW()+12*(($AO957-1)*3+$AP957)-ROW())/12+5),AR957)</f>
        <v>0</v>
      </c>
      <c r="AV957" s="304">
        <f ca="1">IF(AND(AR957&gt;0,AS957&gt;0),COUNTIF(AV$6:AV956,"&gt;0")+1,0)</f>
        <v>0</v>
      </c>
    </row>
    <row r="958" spans="41:48" x14ac:dyDescent="0.15">
      <c r="AO958" s="304">
        <v>27</v>
      </c>
      <c r="AP958" s="304">
        <v>2</v>
      </c>
      <c r="AQ958" s="304">
        <v>5</v>
      </c>
      <c r="AR958" s="304">
        <f ca="1">IF($AQ958=1,IF(INDIRECT(ADDRESS(($AO958-1)*3+$AP958+5,$AQ958+7))="",0,INDIRECT(ADDRESS(($AO958-1)*3+$AP958+5,$AQ958+7))),IF(INDIRECT(ADDRESS(($AO958-1)*3+$AP958+5,$AQ958+7))="",0,IF(COUNTIF(INDIRECT(ADDRESS(($AO958-1)*36+($AP958-1)*12+6,COLUMN())):INDIRECT(ADDRESS(($AO958-1)*36+($AP958-1)*12+$AQ958+4,COLUMN())),INDIRECT(ADDRESS(($AO958-1)*3+$AP958+5,$AQ958+7)))&gt;=1,0,INDIRECT(ADDRESS(($AO958-1)*3+$AP958+5,$AQ958+7)))))</f>
        <v>0</v>
      </c>
      <c r="AS958" s="304">
        <f ca="1">COUNTIF(INDIRECT("H"&amp;(ROW()+12*(($AO958-1)*3+$AP958)-ROW())/12+5):INDIRECT("S"&amp;(ROW()+12*(($AO958-1)*3+$AP958)-ROW())/12+5),AR958)</f>
        <v>0</v>
      </c>
      <c r="AV958" s="304">
        <f ca="1">IF(AND(AR958&gt;0,AS958&gt;0),COUNTIF(AV$6:AV957,"&gt;0")+1,0)</f>
        <v>0</v>
      </c>
    </row>
    <row r="959" spans="41:48" x14ac:dyDescent="0.15">
      <c r="AO959" s="304">
        <v>27</v>
      </c>
      <c r="AP959" s="304">
        <v>2</v>
      </c>
      <c r="AQ959" s="304">
        <v>6</v>
      </c>
      <c r="AR959" s="304">
        <f ca="1">IF($AQ959=1,IF(INDIRECT(ADDRESS(($AO959-1)*3+$AP959+5,$AQ959+7))="",0,INDIRECT(ADDRESS(($AO959-1)*3+$AP959+5,$AQ959+7))),IF(INDIRECT(ADDRESS(($AO959-1)*3+$AP959+5,$AQ959+7))="",0,IF(COUNTIF(INDIRECT(ADDRESS(($AO959-1)*36+($AP959-1)*12+6,COLUMN())):INDIRECT(ADDRESS(($AO959-1)*36+($AP959-1)*12+$AQ959+4,COLUMN())),INDIRECT(ADDRESS(($AO959-1)*3+$AP959+5,$AQ959+7)))&gt;=1,0,INDIRECT(ADDRESS(($AO959-1)*3+$AP959+5,$AQ959+7)))))</f>
        <v>0</v>
      </c>
      <c r="AS959" s="304">
        <f ca="1">COUNTIF(INDIRECT("H"&amp;(ROW()+12*(($AO959-1)*3+$AP959)-ROW())/12+5):INDIRECT("S"&amp;(ROW()+12*(($AO959-1)*3+$AP959)-ROW())/12+5),AR959)</f>
        <v>0</v>
      </c>
      <c r="AV959" s="304">
        <f ca="1">IF(AND(AR959&gt;0,AS959&gt;0),COUNTIF(AV$6:AV958,"&gt;0")+1,0)</f>
        <v>0</v>
      </c>
    </row>
    <row r="960" spans="41:48" x14ac:dyDescent="0.15">
      <c r="AO960" s="304">
        <v>27</v>
      </c>
      <c r="AP960" s="304">
        <v>2</v>
      </c>
      <c r="AQ960" s="304">
        <v>7</v>
      </c>
      <c r="AR960" s="304">
        <f ca="1">IF($AQ960=1,IF(INDIRECT(ADDRESS(($AO960-1)*3+$AP960+5,$AQ960+7))="",0,INDIRECT(ADDRESS(($AO960-1)*3+$AP960+5,$AQ960+7))),IF(INDIRECT(ADDRESS(($AO960-1)*3+$AP960+5,$AQ960+7))="",0,IF(COUNTIF(INDIRECT(ADDRESS(($AO960-1)*36+($AP960-1)*12+6,COLUMN())):INDIRECT(ADDRESS(($AO960-1)*36+($AP960-1)*12+$AQ960+4,COLUMN())),INDIRECT(ADDRESS(($AO960-1)*3+$AP960+5,$AQ960+7)))&gt;=1,0,INDIRECT(ADDRESS(($AO960-1)*3+$AP960+5,$AQ960+7)))))</f>
        <v>0</v>
      </c>
      <c r="AS960" s="304">
        <f ca="1">COUNTIF(INDIRECT("H"&amp;(ROW()+12*(($AO960-1)*3+$AP960)-ROW())/12+5):INDIRECT("S"&amp;(ROW()+12*(($AO960-1)*3+$AP960)-ROW())/12+5),AR960)</f>
        <v>0</v>
      </c>
      <c r="AV960" s="304">
        <f ca="1">IF(AND(AR960&gt;0,AS960&gt;0),COUNTIF(AV$6:AV959,"&gt;0")+1,0)</f>
        <v>0</v>
      </c>
    </row>
    <row r="961" spans="41:48" x14ac:dyDescent="0.15">
      <c r="AO961" s="304">
        <v>27</v>
      </c>
      <c r="AP961" s="304">
        <v>2</v>
      </c>
      <c r="AQ961" s="304">
        <v>8</v>
      </c>
      <c r="AR961" s="304">
        <f ca="1">IF($AQ961=1,IF(INDIRECT(ADDRESS(($AO961-1)*3+$AP961+5,$AQ961+7))="",0,INDIRECT(ADDRESS(($AO961-1)*3+$AP961+5,$AQ961+7))),IF(INDIRECT(ADDRESS(($AO961-1)*3+$AP961+5,$AQ961+7))="",0,IF(COUNTIF(INDIRECT(ADDRESS(($AO961-1)*36+($AP961-1)*12+6,COLUMN())):INDIRECT(ADDRESS(($AO961-1)*36+($AP961-1)*12+$AQ961+4,COLUMN())),INDIRECT(ADDRESS(($AO961-1)*3+$AP961+5,$AQ961+7)))&gt;=1,0,INDIRECT(ADDRESS(($AO961-1)*3+$AP961+5,$AQ961+7)))))</f>
        <v>0</v>
      </c>
      <c r="AS961" s="304">
        <f ca="1">COUNTIF(INDIRECT("H"&amp;(ROW()+12*(($AO961-1)*3+$AP961)-ROW())/12+5):INDIRECT("S"&amp;(ROW()+12*(($AO961-1)*3+$AP961)-ROW())/12+5),AR961)</f>
        <v>0</v>
      </c>
      <c r="AV961" s="304">
        <f ca="1">IF(AND(AR961&gt;0,AS961&gt;0),COUNTIF(AV$6:AV960,"&gt;0")+1,0)</f>
        <v>0</v>
      </c>
    </row>
    <row r="962" spans="41:48" x14ac:dyDescent="0.15">
      <c r="AO962" s="304">
        <v>27</v>
      </c>
      <c r="AP962" s="304">
        <v>2</v>
      </c>
      <c r="AQ962" s="304">
        <v>9</v>
      </c>
      <c r="AR962" s="304">
        <f ca="1">IF($AQ962=1,IF(INDIRECT(ADDRESS(($AO962-1)*3+$AP962+5,$AQ962+7))="",0,INDIRECT(ADDRESS(($AO962-1)*3+$AP962+5,$AQ962+7))),IF(INDIRECT(ADDRESS(($AO962-1)*3+$AP962+5,$AQ962+7))="",0,IF(COUNTIF(INDIRECT(ADDRESS(($AO962-1)*36+($AP962-1)*12+6,COLUMN())):INDIRECT(ADDRESS(($AO962-1)*36+($AP962-1)*12+$AQ962+4,COLUMN())),INDIRECT(ADDRESS(($AO962-1)*3+$AP962+5,$AQ962+7)))&gt;=1,0,INDIRECT(ADDRESS(($AO962-1)*3+$AP962+5,$AQ962+7)))))</f>
        <v>0</v>
      </c>
      <c r="AS962" s="304">
        <f ca="1">COUNTIF(INDIRECT("H"&amp;(ROW()+12*(($AO962-1)*3+$AP962)-ROW())/12+5):INDIRECT("S"&amp;(ROW()+12*(($AO962-1)*3+$AP962)-ROW())/12+5),AR962)</f>
        <v>0</v>
      </c>
      <c r="AV962" s="304">
        <f ca="1">IF(AND(AR962&gt;0,AS962&gt;0),COUNTIF(AV$6:AV961,"&gt;0")+1,0)</f>
        <v>0</v>
      </c>
    </row>
    <row r="963" spans="41:48" x14ac:dyDescent="0.15">
      <c r="AO963" s="304">
        <v>27</v>
      </c>
      <c r="AP963" s="304">
        <v>2</v>
      </c>
      <c r="AQ963" s="304">
        <v>10</v>
      </c>
      <c r="AR963" s="304">
        <f ca="1">IF($AQ963=1,IF(INDIRECT(ADDRESS(($AO963-1)*3+$AP963+5,$AQ963+7))="",0,INDIRECT(ADDRESS(($AO963-1)*3+$AP963+5,$AQ963+7))),IF(INDIRECT(ADDRESS(($AO963-1)*3+$AP963+5,$AQ963+7))="",0,IF(COUNTIF(INDIRECT(ADDRESS(($AO963-1)*36+($AP963-1)*12+6,COLUMN())):INDIRECT(ADDRESS(($AO963-1)*36+($AP963-1)*12+$AQ963+4,COLUMN())),INDIRECT(ADDRESS(($AO963-1)*3+$AP963+5,$AQ963+7)))&gt;=1,0,INDIRECT(ADDRESS(($AO963-1)*3+$AP963+5,$AQ963+7)))))</f>
        <v>0</v>
      </c>
      <c r="AS963" s="304">
        <f ca="1">COUNTIF(INDIRECT("H"&amp;(ROW()+12*(($AO963-1)*3+$AP963)-ROW())/12+5):INDIRECT("S"&amp;(ROW()+12*(($AO963-1)*3+$AP963)-ROW())/12+5),AR963)</f>
        <v>0</v>
      </c>
      <c r="AV963" s="304">
        <f ca="1">IF(AND(AR963&gt;0,AS963&gt;0),COUNTIF(AV$6:AV962,"&gt;0")+1,0)</f>
        <v>0</v>
      </c>
    </row>
    <row r="964" spans="41:48" x14ac:dyDescent="0.15">
      <c r="AO964" s="304">
        <v>27</v>
      </c>
      <c r="AP964" s="304">
        <v>2</v>
      </c>
      <c r="AQ964" s="304">
        <v>11</v>
      </c>
      <c r="AR964" s="304">
        <f ca="1">IF($AQ964=1,IF(INDIRECT(ADDRESS(($AO964-1)*3+$AP964+5,$AQ964+7))="",0,INDIRECT(ADDRESS(($AO964-1)*3+$AP964+5,$AQ964+7))),IF(INDIRECT(ADDRESS(($AO964-1)*3+$AP964+5,$AQ964+7))="",0,IF(COUNTIF(INDIRECT(ADDRESS(($AO964-1)*36+($AP964-1)*12+6,COLUMN())):INDIRECT(ADDRESS(($AO964-1)*36+($AP964-1)*12+$AQ964+4,COLUMN())),INDIRECT(ADDRESS(($AO964-1)*3+$AP964+5,$AQ964+7)))&gt;=1,0,INDIRECT(ADDRESS(($AO964-1)*3+$AP964+5,$AQ964+7)))))</f>
        <v>0</v>
      </c>
      <c r="AS964" s="304">
        <f ca="1">COUNTIF(INDIRECT("H"&amp;(ROW()+12*(($AO964-1)*3+$AP964)-ROW())/12+5):INDIRECT("S"&amp;(ROW()+12*(($AO964-1)*3+$AP964)-ROW())/12+5),AR964)</f>
        <v>0</v>
      </c>
      <c r="AV964" s="304">
        <f ca="1">IF(AND(AR964&gt;0,AS964&gt;0),COUNTIF(AV$6:AV963,"&gt;0")+1,0)</f>
        <v>0</v>
      </c>
    </row>
    <row r="965" spans="41:48" x14ac:dyDescent="0.15">
      <c r="AO965" s="304">
        <v>27</v>
      </c>
      <c r="AP965" s="304">
        <v>2</v>
      </c>
      <c r="AQ965" s="304">
        <v>12</v>
      </c>
      <c r="AR965" s="304">
        <f ca="1">IF($AQ965=1,IF(INDIRECT(ADDRESS(($AO965-1)*3+$AP965+5,$AQ965+7))="",0,INDIRECT(ADDRESS(($AO965-1)*3+$AP965+5,$AQ965+7))),IF(INDIRECT(ADDRESS(($AO965-1)*3+$AP965+5,$AQ965+7))="",0,IF(COUNTIF(INDIRECT(ADDRESS(($AO965-1)*36+($AP965-1)*12+6,COLUMN())):INDIRECT(ADDRESS(($AO965-1)*36+($AP965-1)*12+$AQ965+4,COLUMN())),INDIRECT(ADDRESS(($AO965-1)*3+$AP965+5,$AQ965+7)))&gt;=1,0,INDIRECT(ADDRESS(($AO965-1)*3+$AP965+5,$AQ965+7)))))</f>
        <v>0</v>
      </c>
      <c r="AS965" s="304">
        <f ca="1">COUNTIF(INDIRECT("H"&amp;(ROW()+12*(($AO965-1)*3+$AP965)-ROW())/12+5):INDIRECT("S"&amp;(ROW()+12*(($AO965-1)*3+$AP965)-ROW())/12+5),AR965)</f>
        <v>0</v>
      </c>
      <c r="AV965" s="304">
        <f ca="1">IF(AND(AR965&gt;0,AS965&gt;0),COUNTIF(AV$6:AV964,"&gt;0")+1,0)</f>
        <v>0</v>
      </c>
    </row>
    <row r="966" spans="41:48" x14ac:dyDescent="0.15">
      <c r="AO966" s="304">
        <v>27</v>
      </c>
      <c r="AP966" s="304">
        <v>3</v>
      </c>
      <c r="AQ966" s="304">
        <v>1</v>
      </c>
      <c r="AR966" s="304">
        <f ca="1">IF($AQ966=1,IF(INDIRECT(ADDRESS(($AO966-1)*3+$AP966+5,$AQ966+7))="",0,INDIRECT(ADDRESS(($AO966-1)*3+$AP966+5,$AQ966+7))),IF(INDIRECT(ADDRESS(($AO966-1)*3+$AP966+5,$AQ966+7))="",0,IF(COUNTIF(INDIRECT(ADDRESS(($AO966-1)*36+($AP966-1)*12+6,COLUMN())):INDIRECT(ADDRESS(($AO966-1)*36+($AP966-1)*12+$AQ966+4,COLUMN())),INDIRECT(ADDRESS(($AO966-1)*3+$AP966+5,$AQ966+7)))&gt;=1,0,INDIRECT(ADDRESS(($AO966-1)*3+$AP966+5,$AQ966+7)))))</f>
        <v>0</v>
      </c>
      <c r="AS966" s="304">
        <f ca="1">COUNTIF(INDIRECT("H"&amp;(ROW()+12*(($AO966-1)*3+$AP966)-ROW())/12+5):INDIRECT("S"&amp;(ROW()+12*(($AO966-1)*3+$AP966)-ROW())/12+5),AR966)</f>
        <v>0</v>
      </c>
      <c r="AV966" s="304">
        <f ca="1">IF(AND(AR966&gt;0,AS966&gt;0),COUNTIF(AV$6:AV965,"&gt;0")+1,0)</f>
        <v>0</v>
      </c>
    </row>
    <row r="967" spans="41:48" x14ac:dyDescent="0.15">
      <c r="AO967" s="304">
        <v>27</v>
      </c>
      <c r="AP967" s="304">
        <v>3</v>
      </c>
      <c r="AQ967" s="304">
        <v>2</v>
      </c>
      <c r="AR967" s="304">
        <f ca="1">IF($AQ967=1,IF(INDIRECT(ADDRESS(($AO967-1)*3+$AP967+5,$AQ967+7))="",0,INDIRECT(ADDRESS(($AO967-1)*3+$AP967+5,$AQ967+7))),IF(INDIRECT(ADDRESS(($AO967-1)*3+$AP967+5,$AQ967+7))="",0,IF(COUNTIF(INDIRECT(ADDRESS(($AO967-1)*36+($AP967-1)*12+6,COLUMN())):INDIRECT(ADDRESS(($AO967-1)*36+($AP967-1)*12+$AQ967+4,COLUMN())),INDIRECT(ADDRESS(($AO967-1)*3+$AP967+5,$AQ967+7)))&gt;=1,0,INDIRECT(ADDRESS(($AO967-1)*3+$AP967+5,$AQ967+7)))))</f>
        <v>0</v>
      </c>
      <c r="AS967" s="304">
        <f ca="1">COUNTIF(INDIRECT("H"&amp;(ROW()+12*(($AO967-1)*3+$AP967)-ROW())/12+5):INDIRECT("S"&amp;(ROW()+12*(($AO967-1)*3+$AP967)-ROW())/12+5),AR967)</f>
        <v>0</v>
      </c>
      <c r="AV967" s="304">
        <f ca="1">IF(AND(AR967&gt;0,AS967&gt;0),COUNTIF(AV$6:AV966,"&gt;0")+1,0)</f>
        <v>0</v>
      </c>
    </row>
    <row r="968" spans="41:48" x14ac:dyDescent="0.15">
      <c r="AO968" s="304">
        <v>27</v>
      </c>
      <c r="AP968" s="304">
        <v>3</v>
      </c>
      <c r="AQ968" s="304">
        <v>3</v>
      </c>
      <c r="AR968" s="304">
        <f ca="1">IF($AQ968=1,IF(INDIRECT(ADDRESS(($AO968-1)*3+$AP968+5,$AQ968+7))="",0,INDIRECT(ADDRESS(($AO968-1)*3+$AP968+5,$AQ968+7))),IF(INDIRECT(ADDRESS(($AO968-1)*3+$AP968+5,$AQ968+7))="",0,IF(COUNTIF(INDIRECT(ADDRESS(($AO968-1)*36+($AP968-1)*12+6,COLUMN())):INDIRECT(ADDRESS(($AO968-1)*36+($AP968-1)*12+$AQ968+4,COLUMN())),INDIRECT(ADDRESS(($AO968-1)*3+$AP968+5,$AQ968+7)))&gt;=1,0,INDIRECT(ADDRESS(($AO968-1)*3+$AP968+5,$AQ968+7)))))</f>
        <v>0</v>
      </c>
      <c r="AS968" s="304">
        <f ca="1">COUNTIF(INDIRECT("H"&amp;(ROW()+12*(($AO968-1)*3+$AP968)-ROW())/12+5):INDIRECT("S"&amp;(ROW()+12*(($AO968-1)*3+$AP968)-ROW())/12+5),AR968)</f>
        <v>0</v>
      </c>
      <c r="AV968" s="304">
        <f ca="1">IF(AND(AR968&gt;0,AS968&gt;0),COUNTIF(AV$6:AV967,"&gt;0")+1,0)</f>
        <v>0</v>
      </c>
    </row>
    <row r="969" spans="41:48" x14ac:dyDescent="0.15">
      <c r="AO969" s="304">
        <v>27</v>
      </c>
      <c r="AP969" s="304">
        <v>3</v>
      </c>
      <c r="AQ969" s="304">
        <v>4</v>
      </c>
      <c r="AR969" s="304">
        <f ca="1">IF($AQ969=1,IF(INDIRECT(ADDRESS(($AO969-1)*3+$AP969+5,$AQ969+7))="",0,INDIRECT(ADDRESS(($AO969-1)*3+$AP969+5,$AQ969+7))),IF(INDIRECT(ADDRESS(($AO969-1)*3+$AP969+5,$AQ969+7))="",0,IF(COUNTIF(INDIRECT(ADDRESS(($AO969-1)*36+($AP969-1)*12+6,COLUMN())):INDIRECT(ADDRESS(($AO969-1)*36+($AP969-1)*12+$AQ969+4,COLUMN())),INDIRECT(ADDRESS(($AO969-1)*3+$AP969+5,$AQ969+7)))&gt;=1,0,INDIRECT(ADDRESS(($AO969-1)*3+$AP969+5,$AQ969+7)))))</f>
        <v>0</v>
      </c>
      <c r="AS969" s="304">
        <f ca="1">COUNTIF(INDIRECT("H"&amp;(ROW()+12*(($AO969-1)*3+$AP969)-ROW())/12+5):INDIRECT("S"&amp;(ROW()+12*(($AO969-1)*3+$AP969)-ROW())/12+5),AR969)</f>
        <v>0</v>
      </c>
      <c r="AV969" s="304">
        <f ca="1">IF(AND(AR969&gt;0,AS969&gt;0),COUNTIF(AV$6:AV968,"&gt;0")+1,0)</f>
        <v>0</v>
      </c>
    </row>
    <row r="970" spans="41:48" x14ac:dyDescent="0.15">
      <c r="AO970" s="304">
        <v>27</v>
      </c>
      <c r="AP970" s="304">
        <v>3</v>
      </c>
      <c r="AQ970" s="304">
        <v>5</v>
      </c>
      <c r="AR970" s="304">
        <f ca="1">IF($AQ970=1,IF(INDIRECT(ADDRESS(($AO970-1)*3+$AP970+5,$AQ970+7))="",0,INDIRECT(ADDRESS(($AO970-1)*3+$AP970+5,$AQ970+7))),IF(INDIRECT(ADDRESS(($AO970-1)*3+$AP970+5,$AQ970+7))="",0,IF(COUNTIF(INDIRECT(ADDRESS(($AO970-1)*36+($AP970-1)*12+6,COLUMN())):INDIRECT(ADDRESS(($AO970-1)*36+($AP970-1)*12+$AQ970+4,COLUMN())),INDIRECT(ADDRESS(($AO970-1)*3+$AP970+5,$AQ970+7)))&gt;=1,0,INDIRECT(ADDRESS(($AO970-1)*3+$AP970+5,$AQ970+7)))))</f>
        <v>0</v>
      </c>
      <c r="AS970" s="304">
        <f ca="1">COUNTIF(INDIRECT("H"&amp;(ROW()+12*(($AO970-1)*3+$AP970)-ROW())/12+5):INDIRECT("S"&amp;(ROW()+12*(($AO970-1)*3+$AP970)-ROW())/12+5),AR970)</f>
        <v>0</v>
      </c>
      <c r="AV970" s="304">
        <f ca="1">IF(AND(AR970&gt;0,AS970&gt;0),COUNTIF(AV$6:AV969,"&gt;0")+1,0)</f>
        <v>0</v>
      </c>
    </row>
    <row r="971" spans="41:48" x14ac:dyDescent="0.15">
      <c r="AO971" s="304">
        <v>27</v>
      </c>
      <c r="AP971" s="304">
        <v>3</v>
      </c>
      <c r="AQ971" s="304">
        <v>6</v>
      </c>
      <c r="AR971" s="304">
        <f ca="1">IF($AQ971=1,IF(INDIRECT(ADDRESS(($AO971-1)*3+$AP971+5,$AQ971+7))="",0,INDIRECT(ADDRESS(($AO971-1)*3+$AP971+5,$AQ971+7))),IF(INDIRECT(ADDRESS(($AO971-1)*3+$AP971+5,$AQ971+7))="",0,IF(COUNTIF(INDIRECT(ADDRESS(($AO971-1)*36+($AP971-1)*12+6,COLUMN())):INDIRECT(ADDRESS(($AO971-1)*36+($AP971-1)*12+$AQ971+4,COLUMN())),INDIRECT(ADDRESS(($AO971-1)*3+$AP971+5,$AQ971+7)))&gt;=1,0,INDIRECT(ADDRESS(($AO971-1)*3+$AP971+5,$AQ971+7)))))</f>
        <v>0</v>
      </c>
      <c r="AS971" s="304">
        <f ca="1">COUNTIF(INDIRECT("H"&amp;(ROW()+12*(($AO971-1)*3+$AP971)-ROW())/12+5):INDIRECT("S"&amp;(ROW()+12*(($AO971-1)*3+$AP971)-ROW())/12+5),AR971)</f>
        <v>0</v>
      </c>
      <c r="AV971" s="304">
        <f ca="1">IF(AND(AR971&gt;0,AS971&gt;0),COUNTIF(AV$6:AV970,"&gt;0")+1,0)</f>
        <v>0</v>
      </c>
    </row>
    <row r="972" spans="41:48" x14ac:dyDescent="0.15">
      <c r="AO972" s="304">
        <v>27</v>
      </c>
      <c r="AP972" s="304">
        <v>3</v>
      </c>
      <c r="AQ972" s="304">
        <v>7</v>
      </c>
      <c r="AR972" s="304">
        <f ca="1">IF($AQ972=1,IF(INDIRECT(ADDRESS(($AO972-1)*3+$AP972+5,$AQ972+7))="",0,INDIRECT(ADDRESS(($AO972-1)*3+$AP972+5,$AQ972+7))),IF(INDIRECT(ADDRESS(($AO972-1)*3+$AP972+5,$AQ972+7))="",0,IF(COUNTIF(INDIRECT(ADDRESS(($AO972-1)*36+($AP972-1)*12+6,COLUMN())):INDIRECT(ADDRESS(($AO972-1)*36+($AP972-1)*12+$AQ972+4,COLUMN())),INDIRECT(ADDRESS(($AO972-1)*3+$AP972+5,$AQ972+7)))&gt;=1,0,INDIRECT(ADDRESS(($AO972-1)*3+$AP972+5,$AQ972+7)))))</f>
        <v>0</v>
      </c>
      <c r="AS972" s="304">
        <f ca="1">COUNTIF(INDIRECT("H"&amp;(ROW()+12*(($AO972-1)*3+$AP972)-ROW())/12+5):INDIRECT("S"&amp;(ROW()+12*(($AO972-1)*3+$AP972)-ROW())/12+5),AR972)</f>
        <v>0</v>
      </c>
      <c r="AV972" s="304">
        <f ca="1">IF(AND(AR972&gt;0,AS972&gt;0),COUNTIF(AV$6:AV971,"&gt;0")+1,0)</f>
        <v>0</v>
      </c>
    </row>
    <row r="973" spans="41:48" x14ac:dyDescent="0.15">
      <c r="AO973" s="304">
        <v>27</v>
      </c>
      <c r="AP973" s="304">
        <v>3</v>
      </c>
      <c r="AQ973" s="304">
        <v>8</v>
      </c>
      <c r="AR973" s="304">
        <f ca="1">IF($AQ973=1,IF(INDIRECT(ADDRESS(($AO973-1)*3+$AP973+5,$AQ973+7))="",0,INDIRECT(ADDRESS(($AO973-1)*3+$AP973+5,$AQ973+7))),IF(INDIRECT(ADDRESS(($AO973-1)*3+$AP973+5,$AQ973+7))="",0,IF(COUNTIF(INDIRECT(ADDRESS(($AO973-1)*36+($AP973-1)*12+6,COLUMN())):INDIRECT(ADDRESS(($AO973-1)*36+($AP973-1)*12+$AQ973+4,COLUMN())),INDIRECT(ADDRESS(($AO973-1)*3+$AP973+5,$AQ973+7)))&gt;=1,0,INDIRECT(ADDRESS(($AO973-1)*3+$AP973+5,$AQ973+7)))))</f>
        <v>0</v>
      </c>
      <c r="AS973" s="304">
        <f ca="1">COUNTIF(INDIRECT("H"&amp;(ROW()+12*(($AO973-1)*3+$AP973)-ROW())/12+5):INDIRECT("S"&amp;(ROW()+12*(($AO973-1)*3+$AP973)-ROW())/12+5),AR973)</f>
        <v>0</v>
      </c>
      <c r="AV973" s="304">
        <f ca="1">IF(AND(AR973&gt;0,AS973&gt;0),COUNTIF(AV$6:AV972,"&gt;0")+1,0)</f>
        <v>0</v>
      </c>
    </row>
    <row r="974" spans="41:48" x14ac:dyDescent="0.15">
      <c r="AO974" s="304">
        <v>27</v>
      </c>
      <c r="AP974" s="304">
        <v>3</v>
      </c>
      <c r="AQ974" s="304">
        <v>9</v>
      </c>
      <c r="AR974" s="304">
        <f ca="1">IF($AQ974=1,IF(INDIRECT(ADDRESS(($AO974-1)*3+$AP974+5,$AQ974+7))="",0,INDIRECT(ADDRESS(($AO974-1)*3+$AP974+5,$AQ974+7))),IF(INDIRECT(ADDRESS(($AO974-1)*3+$AP974+5,$AQ974+7))="",0,IF(COUNTIF(INDIRECT(ADDRESS(($AO974-1)*36+($AP974-1)*12+6,COLUMN())):INDIRECT(ADDRESS(($AO974-1)*36+($AP974-1)*12+$AQ974+4,COLUMN())),INDIRECT(ADDRESS(($AO974-1)*3+$AP974+5,$AQ974+7)))&gt;=1,0,INDIRECT(ADDRESS(($AO974-1)*3+$AP974+5,$AQ974+7)))))</f>
        <v>0</v>
      </c>
      <c r="AS974" s="304">
        <f ca="1">COUNTIF(INDIRECT("H"&amp;(ROW()+12*(($AO974-1)*3+$AP974)-ROW())/12+5):INDIRECT("S"&amp;(ROW()+12*(($AO974-1)*3+$AP974)-ROW())/12+5),AR974)</f>
        <v>0</v>
      </c>
      <c r="AV974" s="304">
        <f ca="1">IF(AND(AR974&gt;0,AS974&gt;0),COUNTIF(AV$6:AV973,"&gt;0")+1,0)</f>
        <v>0</v>
      </c>
    </row>
    <row r="975" spans="41:48" x14ac:dyDescent="0.15">
      <c r="AO975" s="304">
        <v>27</v>
      </c>
      <c r="AP975" s="304">
        <v>3</v>
      </c>
      <c r="AQ975" s="304">
        <v>10</v>
      </c>
      <c r="AR975" s="304">
        <f ca="1">IF($AQ975=1,IF(INDIRECT(ADDRESS(($AO975-1)*3+$AP975+5,$AQ975+7))="",0,INDIRECT(ADDRESS(($AO975-1)*3+$AP975+5,$AQ975+7))),IF(INDIRECT(ADDRESS(($AO975-1)*3+$AP975+5,$AQ975+7))="",0,IF(COUNTIF(INDIRECT(ADDRESS(($AO975-1)*36+($AP975-1)*12+6,COLUMN())):INDIRECT(ADDRESS(($AO975-1)*36+($AP975-1)*12+$AQ975+4,COLUMN())),INDIRECT(ADDRESS(($AO975-1)*3+$AP975+5,$AQ975+7)))&gt;=1,0,INDIRECT(ADDRESS(($AO975-1)*3+$AP975+5,$AQ975+7)))))</f>
        <v>0</v>
      </c>
      <c r="AS975" s="304">
        <f ca="1">COUNTIF(INDIRECT("H"&amp;(ROW()+12*(($AO975-1)*3+$AP975)-ROW())/12+5):INDIRECT("S"&amp;(ROW()+12*(($AO975-1)*3+$AP975)-ROW())/12+5),AR975)</f>
        <v>0</v>
      </c>
      <c r="AV975" s="304">
        <f ca="1">IF(AND(AR975&gt;0,AS975&gt;0),COUNTIF(AV$6:AV974,"&gt;0")+1,0)</f>
        <v>0</v>
      </c>
    </row>
    <row r="976" spans="41:48" x14ac:dyDescent="0.15">
      <c r="AO976" s="304">
        <v>27</v>
      </c>
      <c r="AP976" s="304">
        <v>3</v>
      </c>
      <c r="AQ976" s="304">
        <v>11</v>
      </c>
      <c r="AR976" s="304">
        <f ca="1">IF($AQ976=1,IF(INDIRECT(ADDRESS(($AO976-1)*3+$AP976+5,$AQ976+7))="",0,INDIRECT(ADDRESS(($AO976-1)*3+$AP976+5,$AQ976+7))),IF(INDIRECT(ADDRESS(($AO976-1)*3+$AP976+5,$AQ976+7))="",0,IF(COUNTIF(INDIRECT(ADDRESS(($AO976-1)*36+($AP976-1)*12+6,COLUMN())):INDIRECT(ADDRESS(($AO976-1)*36+($AP976-1)*12+$AQ976+4,COLUMN())),INDIRECT(ADDRESS(($AO976-1)*3+$AP976+5,$AQ976+7)))&gt;=1,0,INDIRECT(ADDRESS(($AO976-1)*3+$AP976+5,$AQ976+7)))))</f>
        <v>0</v>
      </c>
      <c r="AS976" s="304">
        <f ca="1">COUNTIF(INDIRECT("H"&amp;(ROW()+12*(($AO976-1)*3+$AP976)-ROW())/12+5):INDIRECT("S"&amp;(ROW()+12*(($AO976-1)*3+$AP976)-ROW())/12+5),AR976)</f>
        <v>0</v>
      </c>
      <c r="AV976" s="304">
        <f ca="1">IF(AND(AR976&gt;0,AS976&gt;0),COUNTIF(AV$6:AV975,"&gt;0")+1,0)</f>
        <v>0</v>
      </c>
    </row>
    <row r="977" spans="41:48" x14ac:dyDescent="0.15">
      <c r="AO977" s="304">
        <v>27</v>
      </c>
      <c r="AP977" s="304">
        <v>3</v>
      </c>
      <c r="AQ977" s="304">
        <v>12</v>
      </c>
      <c r="AR977" s="304">
        <f ca="1">IF($AQ977=1,IF(INDIRECT(ADDRESS(($AO977-1)*3+$AP977+5,$AQ977+7))="",0,INDIRECT(ADDRESS(($AO977-1)*3+$AP977+5,$AQ977+7))),IF(INDIRECT(ADDRESS(($AO977-1)*3+$AP977+5,$AQ977+7))="",0,IF(COUNTIF(INDIRECT(ADDRESS(($AO977-1)*36+($AP977-1)*12+6,COLUMN())):INDIRECT(ADDRESS(($AO977-1)*36+($AP977-1)*12+$AQ977+4,COLUMN())),INDIRECT(ADDRESS(($AO977-1)*3+$AP977+5,$AQ977+7)))&gt;=1,0,INDIRECT(ADDRESS(($AO977-1)*3+$AP977+5,$AQ977+7)))))</f>
        <v>0</v>
      </c>
      <c r="AS977" s="304">
        <f ca="1">COUNTIF(INDIRECT("H"&amp;(ROW()+12*(($AO977-1)*3+$AP977)-ROW())/12+5):INDIRECT("S"&amp;(ROW()+12*(($AO977-1)*3+$AP977)-ROW())/12+5),AR977)</f>
        <v>0</v>
      </c>
      <c r="AV977" s="304">
        <f ca="1">IF(AND(AR977&gt;0,AS977&gt;0),COUNTIF(AV$6:AV976,"&gt;0")+1,0)</f>
        <v>0</v>
      </c>
    </row>
    <row r="978" spans="41:48" x14ac:dyDescent="0.15">
      <c r="AO978" s="304">
        <v>28</v>
      </c>
      <c r="AP978" s="304">
        <v>1</v>
      </c>
      <c r="AQ978" s="304">
        <v>1</v>
      </c>
      <c r="AR978" s="304">
        <f ca="1">IF($AQ978=1,IF(INDIRECT(ADDRESS(($AO978-1)*3+$AP978+5,$AQ978+7))="",0,INDIRECT(ADDRESS(($AO978-1)*3+$AP978+5,$AQ978+7))),IF(INDIRECT(ADDRESS(($AO978-1)*3+$AP978+5,$AQ978+7))="",0,IF(COUNTIF(INDIRECT(ADDRESS(($AO978-1)*36+($AP978-1)*12+6,COLUMN())):INDIRECT(ADDRESS(($AO978-1)*36+($AP978-1)*12+$AQ978+4,COLUMN())),INDIRECT(ADDRESS(($AO978-1)*3+$AP978+5,$AQ978+7)))&gt;=1,0,INDIRECT(ADDRESS(($AO978-1)*3+$AP978+5,$AQ978+7)))))</f>
        <v>0</v>
      </c>
      <c r="AS978" s="304">
        <f ca="1">COUNTIF(INDIRECT("H"&amp;(ROW()+12*(($AO978-1)*3+$AP978)-ROW())/12+5):INDIRECT("S"&amp;(ROW()+12*(($AO978-1)*3+$AP978)-ROW())/12+5),AR978)</f>
        <v>0</v>
      </c>
      <c r="AV978" s="304">
        <f ca="1">IF(AND(AR978&gt;0,AS978&gt;0),COUNTIF(AV$6:AV977,"&gt;0")+1,0)</f>
        <v>0</v>
      </c>
    </row>
    <row r="979" spans="41:48" x14ac:dyDescent="0.15">
      <c r="AO979" s="304">
        <v>28</v>
      </c>
      <c r="AP979" s="304">
        <v>1</v>
      </c>
      <c r="AQ979" s="304">
        <v>2</v>
      </c>
      <c r="AR979" s="304">
        <f ca="1">IF($AQ979=1,IF(INDIRECT(ADDRESS(($AO979-1)*3+$AP979+5,$AQ979+7))="",0,INDIRECT(ADDRESS(($AO979-1)*3+$AP979+5,$AQ979+7))),IF(INDIRECT(ADDRESS(($AO979-1)*3+$AP979+5,$AQ979+7))="",0,IF(COUNTIF(INDIRECT(ADDRESS(($AO979-1)*36+($AP979-1)*12+6,COLUMN())):INDIRECT(ADDRESS(($AO979-1)*36+($AP979-1)*12+$AQ979+4,COLUMN())),INDIRECT(ADDRESS(($AO979-1)*3+$AP979+5,$AQ979+7)))&gt;=1,0,INDIRECT(ADDRESS(($AO979-1)*3+$AP979+5,$AQ979+7)))))</f>
        <v>0</v>
      </c>
      <c r="AS979" s="304">
        <f ca="1">COUNTIF(INDIRECT("H"&amp;(ROW()+12*(($AO979-1)*3+$AP979)-ROW())/12+5):INDIRECT("S"&amp;(ROW()+12*(($AO979-1)*3+$AP979)-ROW())/12+5),AR979)</f>
        <v>0</v>
      </c>
      <c r="AV979" s="304">
        <f ca="1">IF(AND(AR979&gt;0,AS979&gt;0),COUNTIF(AV$6:AV978,"&gt;0")+1,0)</f>
        <v>0</v>
      </c>
    </row>
    <row r="980" spans="41:48" x14ac:dyDescent="0.15">
      <c r="AO980" s="304">
        <v>28</v>
      </c>
      <c r="AP980" s="304">
        <v>1</v>
      </c>
      <c r="AQ980" s="304">
        <v>3</v>
      </c>
      <c r="AR980" s="304">
        <f ca="1">IF($AQ980=1,IF(INDIRECT(ADDRESS(($AO980-1)*3+$AP980+5,$AQ980+7))="",0,INDIRECT(ADDRESS(($AO980-1)*3+$AP980+5,$AQ980+7))),IF(INDIRECT(ADDRESS(($AO980-1)*3+$AP980+5,$AQ980+7))="",0,IF(COUNTIF(INDIRECT(ADDRESS(($AO980-1)*36+($AP980-1)*12+6,COLUMN())):INDIRECT(ADDRESS(($AO980-1)*36+($AP980-1)*12+$AQ980+4,COLUMN())),INDIRECT(ADDRESS(($AO980-1)*3+$AP980+5,$AQ980+7)))&gt;=1,0,INDIRECT(ADDRESS(($AO980-1)*3+$AP980+5,$AQ980+7)))))</f>
        <v>0</v>
      </c>
      <c r="AS980" s="304">
        <f ca="1">COUNTIF(INDIRECT("H"&amp;(ROW()+12*(($AO980-1)*3+$AP980)-ROW())/12+5):INDIRECT("S"&amp;(ROW()+12*(($AO980-1)*3+$AP980)-ROW())/12+5),AR980)</f>
        <v>0</v>
      </c>
      <c r="AV980" s="304">
        <f ca="1">IF(AND(AR980&gt;0,AS980&gt;0),COUNTIF(AV$6:AV979,"&gt;0")+1,0)</f>
        <v>0</v>
      </c>
    </row>
    <row r="981" spans="41:48" x14ac:dyDescent="0.15">
      <c r="AO981" s="304">
        <v>28</v>
      </c>
      <c r="AP981" s="304">
        <v>1</v>
      </c>
      <c r="AQ981" s="304">
        <v>4</v>
      </c>
      <c r="AR981" s="304">
        <f ca="1">IF($AQ981=1,IF(INDIRECT(ADDRESS(($AO981-1)*3+$AP981+5,$AQ981+7))="",0,INDIRECT(ADDRESS(($AO981-1)*3+$AP981+5,$AQ981+7))),IF(INDIRECT(ADDRESS(($AO981-1)*3+$AP981+5,$AQ981+7))="",0,IF(COUNTIF(INDIRECT(ADDRESS(($AO981-1)*36+($AP981-1)*12+6,COLUMN())):INDIRECT(ADDRESS(($AO981-1)*36+($AP981-1)*12+$AQ981+4,COLUMN())),INDIRECT(ADDRESS(($AO981-1)*3+$AP981+5,$AQ981+7)))&gt;=1,0,INDIRECT(ADDRESS(($AO981-1)*3+$AP981+5,$AQ981+7)))))</f>
        <v>0</v>
      </c>
      <c r="AS981" s="304">
        <f ca="1">COUNTIF(INDIRECT("H"&amp;(ROW()+12*(($AO981-1)*3+$AP981)-ROW())/12+5):INDIRECT("S"&amp;(ROW()+12*(($AO981-1)*3+$AP981)-ROW())/12+5),AR981)</f>
        <v>0</v>
      </c>
      <c r="AV981" s="304">
        <f ca="1">IF(AND(AR981&gt;0,AS981&gt;0),COUNTIF(AV$6:AV980,"&gt;0")+1,0)</f>
        <v>0</v>
      </c>
    </row>
    <row r="982" spans="41:48" x14ac:dyDescent="0.15">
      <c r="AO982" s="304">
        <v>28</v>
      </c>
      <c r="AP982" s="304">
        <v>1</v>
      </c>
      <c r="AQ982" s="304">
        <v>5</v>
      </c>
      <c r="AR982" s="304">
        <f ca="1">IF($AQ982=1,IF(INDIRECT(ADDRESS(($AO982-1)*3+$AP982+5,$AQ982+7))="",0,INDIRECT(ADDRESS(($AO982-1)*3+$AP982+5,$AQ982+7))),IF(INDIRECT(ADDRESS(($AO982-1)*3+$AP982+5,$AQ982+7))="",0,IF(COUNTIF(INDIRECT(ADDRESS(($AO982-1)*36+($AP982-1)*12+6,COLUMN())):INDIRECT(ADDRESS(($AO982-1)*36+($AP982-1)*12+$AQ982+4,COLUMN())),INDIRECT(ADDRESS(($AO982-1)*3+$AP982+5,$AQ982+7)))&gt;=1,0,INDIRECT(ADDRESS(($AO982-1)*3+$AP982+5,$AQ982+7)))))</f>
        <v>0</v>
      </c>
      <c r="AS982" s="304">
        <f ca="1">COUNTIF(INDIRECT("H"&amp;(ROW()+12*(($AO982-1)*3+$AP982)-ROW())/12+5):INDIRECT("S"&amp;(ROW()+12*(($AO982-1)*3+$AP982)-ROW())/12+5),AR982)</f>
        <v>0</v>
      </c>
      <c r="AV982" s="304">
        <f ca="1">IF(AND(AR982&gt;0,AS982&gt;0),COUNTIF(AV$6:AV981,"&gt;0")+1,0)</f>
        <v>0</v>
      </c>
    </row>
    <row r="983" spans="41:48" x14ac:dyDescent="0.15">
      <c r="AO983" s="304">
        <v>28</v>
      </c>
      <c r="AP983" s="304">
        <v>1</v>
      </c>
      <c r="AQ983" s="304">
        <v>6</v>
      </c>
      <c r="AR983" s="304">
        <f ca="1">IF($AQ983=1,IF(INDIRECT(ADDRESS(($AO983-1)*3+$AP983+5,$AQ983+7))="",0,INDIRECT(ADDRESS(($AO983-1)*3+$AP983+5,$AQ983+7))),IF(INDIRECT(ADDRESS(($AO983-1)*3+$AP983+5,$AQ983+7))="",0,IF(COUNTIF(INDIRECT(ADDRESS(($AO983-1)*36+($AP983-1)*12+6,COLUMN())):INDIRECT(ADDRESS(($AO983-1)*36+($AP983-1)*12+$AQ983+4,COLUMN())),INDIRECT(ADDRESS(($AO983-1)*3+$AP983+5,$AQ983+7)))&gt;=1,0,INDIRECT(ADDRESS(($AO983-1)*3+$AP983+5,$AQ983+7)))))</f>
        <v>0</v>
      </c>
      <c r="AS983" s="304">
        <f ca="1">COUNTIF(INDIRECT("H"&amp;(ROW()+12*(($AO983-1)*3+$AP983)-ROW())/12+5):INDIRECT("S"&amp;(ROW()+12*(($AO983-1)*3+$AP983)-ROW())/12+5),AR983)</f>
        <v>0</v>
      </c>
      <c r="AV983" s="304">
        <f ca="1">IF(AND(AR983&gt;0,AS983&gt;0),COUNTIF(AV$6:AV982,"&gt;0")+1,0)</f>
        <v>0</v>
      </c>
    </row>
    <row r="984" spans="41:48" x14ac:dyDescent="0.15">
      <c r="AO984" s="304">
        <v>28</v>
      </c>
      <c r="AP984" s="304">
        <v>1</v>
      </c>
      <c r="AQ984" s="304">
        <v>7</v>
      </c>
      <c r="AR984" s="304">
        <f ca="1">IF($AQ984=1,IF(INDIRECT(ADDRESS(($AO984-1)*3+$AP984+5,$AQ984+7))="",0,INDIRECT(ADDRESS(($AO984-1)*3+$AP984+5,$AQ984+7))),IF(INDIRECT(ADDRESS(($AO984-1)*3+$AP984+5,$AQ984+7))="",0,IF(COUNTIF(INDIRECT(ADDRESS(($AO984-1)*36+($AP984-1)*12+6,COLUMN())):INDIRECT(ADDRESS(($AO984-1)*36+($AP984-1)*12+$AQ984+4,COLUMN())),INDIRECT(ADDRESS(($AO984-1)*3+$AP984+5,$AQ984+7)))&gt;=1,0,INDIRECT(ADDRESS(($AO984-1)*3+$AP984+5,$AQ984+7)))))</f>
        <v>0</v>
      </c>
      <c r="AS984" s="304">
        <f ca="1">COUNTIF(INDIRECT("H"&amp;(ROW()+12*(($AO984-1)*3+$AP984)-ROW())/12+5):INDIRECT("S"&amp;(ROW()+12*(($AO984-1)*3+$AP984)-ROW())/12+5),AR984)</f>
        <v>0</v>
      </c>
      <c r="AV984" s="304">
        <f ca="1">IF(AND(AR984&gt;0,AS984&gt;0),COUNTIF(AV$6:AV983,"&gt;0")+1,0)</f>
        <v>0</v>
      </c>
    </row>
    <row r="985" spans="41:48" x14ac:dyDescent="0.15">
      <c r="AO985" s="304">
        <v>28</v>
      </c>
      <c r="AP985" s="304">
        <v>1</v>
      </c>
      <c r="AQ985" s="304">
        <v>8</v>
      </c>
      <c r="AR985" s="304">
        <f ca="1">IF($AQ985=1,IF(INDIRECT(ADDRESS(($AO985-1)*3+$AP985+5,$AQ985+7))="",0,INDIRECT(ADDRESS(($AO985-1)*3+$AP985+5,$AQ985+7))),IF(INDIRECT(ADDRESS(($AO985-1)*3+$AP985+5,$AQ985+7))="",0,IF(COUNTIF(INDIRECT(ADDRESS(($AO985-1)*36+($AP985-1)*12+6,COLUMN())):INDIRECT(ADDRESS(($AO985-1)*36+($AP985-1)*12+$AQ985+4,COLUMN())),INDIRECT(ADDRESS(($AO985-1)*3+$AP985+5,$AQ985+7)))&gt;=1,0,INDIRECT(ADDRESS(($AO985-1)*3+$AP985+5,$AQ985+7)))))</f>
        <v>0</v>
      </c>
      <c r="AS985" s="304">
        <f ca="1">COUNTIF(INDIRECT("H"&amp;(ROW()+12*(($AO985-1)*3+$AP985)-ROW())/12+5):INDIRECT("S"&amp;(ROW()+12*(($AO985-1)*3+$AP985)-ROW())/12+5),AR985)</f>
        <v>0</v>
      </c>
      <c r="AV985" s="304">
        <f ca="1">IF(AND(AR985&gt;0,AS985&gt;0),COUNTIF(AV$6:AV984,"&gt;0")+1,0)</f>
        <v>0</v>
      </c>
    </row>
    <row r="986" spans="41:48" x14ac:dyDescent="0.15">
      <c r="AO986" s="304">
        <v>28</v>
      </c>
      <c r="AP986" s="304">
        <v>1</v>
      </c>
      <c r="AQ986" s="304">
        <v>9</v>
      </c>
      <c r="AR986" s="304">
        <f ca="1">IF($AQ986=1,IF(INDIRECT(ADDRESS(($AO986-1)*3+$AP986+5,$AQ986+7))="",0,INDIRECT(ADDRESS(($AO986-1)*3+$AP986+5,$AQ986+7))),IF(INDIRECT(ADDRESS(($AO986-1)*3+$AP986+5,$AQ986+7))="",0,IF(COUNTIF(INDIRECT(ADDRESS(($AO986-1)*36+($AP986-1)*12+6,COLUMN())):INDIRECT(ADDRESS(($AO986-1)*36+($AP986-1)*12+$AQ986+4,COLUMN())),INDIRECT(ADDRESS(($AO986-1)*3+$AP986+5,$AQ986+7)))&gt;=1,0,INDIRECT(ADDRESS(($AO986-1)*3+$AP986+5,$AQ986+7)))))</f>
        <v>0</v>
      </c>
      <c r="AS986" s="304">
        <f ca="1">COUNTIF(INDIRECT("H"&amp;(ROW()+12*(($AO986-1)*3+$AP986)-ROW())/12+5):INDIRECT("S"&amp;(ROW()+12*(($AO986-1)*3+$AP986)-ROW())/12+5),AR986)</f>
        <v>0</v>
      </c>
      <c r="AV986" s="304">
        <f ca="1">IF(AND(AR986&gt;0,AS986&gt;0),COUNTIF(AV$6:AV985,"&gt;0")+1,0)</f>
        <v>0</v>
      </c>
    </row>
    <row r="987" spans="41:48" x14ac:dyDescent="0.15">
      <c r="AO987" s="304">
        <v>28</v>
      </c>
      <c r="AP987" s="304">
        <v>1</v>
      </c>
      <c r="AQ987" s="304">
        <v>10</v>
      </c>
      <c r="AR987" s="304">
        <f ca="1">IF($AQ987=1,IF(INDIRECT(ADDRESS(($AO987-1)*3+$AP987+5,$AQ987+7))="",0,INDIRECT(ADDRESS(($AO987-1)*3+$AP987+5,$AQ987+7))),IF(INDIRECT(ADDRESS(($AO987-1)*3+$AP987+5,$AQ987+7))="",0,IF(COUNTIF(INDIRECT(ADDRESS(($AO987-1)*36+($AP987-1)*12+6,COLUMN())):INDIRECT(ADDRESS(($AO987-1)*36+($AP987-1)*12+$AQ987+4,COLUMN())),INDIRECT(ADDRESS(($AO987-1)*3+$AP987+5,$AQ987+7)))&gt;=1,0,INDIRECT(ADDRESS(($AO987-1)*3+$AP987+5,$AQ987+7)))))</f>
        <v>0</v>
      </c>
      <c r="AS987" s="304">
        <f ca="1">COUNTIF(INDIRECT("H"&amp;(ROW()+12*(($AO987-1)*3+$AP987)-ROW())/12+5):INDIRECT("S"&amp;(ROW()+12*(($AO987-1)*3+$AP987)-ROW())/12+5),AR987)</f>
        <v>0</v>
      </c>
      <c r="AV987" s="304">
        <f ca="1">IF(AND(AR987&gt;0,AS987&gt;0),COUNTIF(AV$6:AV986,"&gt;0")+1,0)</f>
        <v>0</v>
      </c>
    </row>
    <row r="988" spans="41:48" x14ac:dyDescent="0.15">
      <c r="AO988" s="304">
        <v>28</v>
      </c>
      <c r="AP988" s="304">
        <v>1</v>
      </c>
      <c r="AQ988" s="304">
        <v>11</v>
      </c>
      <c r="AR988" s="304">
        <f ca="1">IF($AQ988=1,IF(INDIRECT(ADDRESS(($AO988-1)*3+$AP988+5,$AQ988+7))="",0,INDIRECT(ADDRESS(($AO988-1)*3+$AP988+5,$AQ988+7))),IF(INDIRECT(ADDRESS(($AO988-1)*3+$AP988+5,$AQ988+7))="",0,IF(COUNTIF(INDIRECT(ADDRESS(($AO988-1)*36+($AP988-1)*12+6,COLUMN())):INDIRECT(ADDRESS(($AO988-1)*36+($AP988-1)*12+$AQ988+4,COLUMN())),INDIRECT(ADDRESS(($AO988-1)*3+$AP988+5,$AQ988+7)))&gt;=1,0,INDIRECT(ADDRESS(($AO988-1)*3+$AP988+5,$AQ988+7)))))</f>
        <v>0</v>
      </c>
      <c r="AS988" s="304">
        <f ca="1">COUNTIF(INDIRECT("H"&amp;(ROW()+12*(($AO988-1)*3+$AP988)-ROW())/12+5):INDIRECT("S"&amp;(ROW()+12*(($AO988-1)*3+$AP988)-ROW())/12+5),AR988)</f>
        <v>0</v>
      </c>
      <c r="AV988" s="304">
        <f ca="1">IF(AND(AR988&gt;0,AS988&gt;0),COUNTIF(AV$6:AV987,"&gt;0")+1,0)</f>
        <v>0</v>
      </c>
    </row>
    <row r="989" spans="41:48" x14ac:dyDescent="0.15">
      <c r="AO989" s="304">
        <v>28</v>
      </c>
      <c r="AP989" s="304">
        <v>1</v>
      </c>
      <c r="AQ989" s="304">
        <v>12</v>
      </c>
      <c r="AR989" s="304">
        <f ca="1">IF($AQ989=1,IF(INDIRECT(ADDRESS(($AO989-1)*3+$AP989+5,$AQ989+7))="",0,INDIRECT(ADDRESS(($AO989-1)*3+$AP989+5,$AQ989+7))),IF(INDIRECT(ADDRESS(($AO989-1)*3+$AP989+5,$AQ989+7))="",0,IF(COUNTIF(INDIRECT(ADDRESS(($AO989-1)*36+($AP989-1)*12+6,COLUMN())):INDIRECT(ADDRESS(($AO989-1)*36+($AP989-1)*12+$AQ989+4,COLUMN())),INDIRECT(ADDRESS(($AO989-1)*3+$AP989+5,$AQ989+7)))&gt;=1,0,INDIRECT(ADDRESS(($AO989-1)*3+$AP989+5,$AQ989+7)))))</f>
        <v>0</v>
      </c>
      <c r="AS989" s="304">
        <f ca="1">COUNTIF(INDIRECT("H"&amp;(ROW()+12*(($AO989-1)*3+$AP989)-ROW())/12+5):INDIRECT("S"&amp;(ROW()+12*(($AO989-1)*3+$AP989)-ROW())/12+5),AR989)</f>
        <v>0</v>
      </c>
      <c r="AV989" s="304">
        <f ca="1">IF(AND(AR989&gt;0,AS989&gt;0),COUNTIF(AV$6:AV988,"&gt;0")+1,0)</f>
        <v>0</v>
      </c>
    </row>
    <row r="990" spans="41:48" x14ac:dyDescent="0.15">
      <c r="AO990" s="304">
        <v>28</v>
      </c>
      <c r="AP990" s="304">
        <v>2</v>
      </c>
      <c r="AQ990" s="304">
        <v>1</v>
      </c>
      <c r="AR990" s="304">
        <f ca="1">IF($AQ990=1,IF(INDIRECT(ADDRESS(($AO990-1)*3+$AP990+5,$AQ990+7))="",0,INDIRECT(ADDRESS(($AO990-1)*3+$AP990+5,$AQ990+7))),IF(INDIRECT(ADDRESS(($AO990-1)*3+$AP990+5,$AQ990+7))="",0,IF(COUNTIF(INDIRECT(ADDRESS(($AO990-1)*36+($AP990-1)*12+6,COLUMN())):INDIRECT(ADDRESS(($AO990-1)*36+($AP990-1)*12+$AQ990+4,COLUMN())),INDIRECT(ADDRESS(($AO990-1)*3+$AP990+5,$AQ990+7)))&gt;=1,0,INDIRECT(ADDRESS(($AO990-1)*3+$AP990+5,$AQ990+7)))))</f>
        <v>0</v>
      </c>
      <c r="AS990" s="304">
        <f ca="1">COUNTIF(INDIRECT("H"&amp;(ROW()+12*(($AO990-1)*3+$AP990)-ROW())/12+5):INDIRECT("S"&amp;(ROW()+12*(($AO990-1)*3+$AP990)-ROW())/12+5),AR990)</f>
        <v>0</v>
      </c>
      <c r="AV990" s="304">
        <f ca="1">IF(AND(AR990&gt;0,AS990&gt;0),COUNTIF(AV$6:AV989,"&gt;0")+1,0)</f>
        <v>0</v>
      </c>
    </row>
    <row r="991" spans="41:48" x14ac:dyDescent="0.15">
      <c r="AO991" s="304">
        <v>28</v>
      </c>
      <c r="AP991" s="304">
        <v>2</v>
      </c>
      <c r="AQ991" s="304">
        <v>2</v>
      </c>
      <c r="AR991" s="304">
        <f ca="1">IF($AQ991=1,IF(INDIRECT(ADDRESS(($AO991-1)*3+$AP991+5,$AQ991+7))="",0,INDIRECT(ADDRESS(($AO991-1)*3+$AP991+5,$AQ991+7))),IF(INDIRECT(ADDRESS(($AO991-1)*3+$AP991+5,$AQ991+7))="",0,IF(COUNTIF(INDIRECT(ADDRESS(($AO991-1)*36+($AP991-1)*12+6,COLUMN())):INDIRECT(ADDRESS(($AO991-1)*36+($AP991-1)*12+$AQ991+4,COLUMN())),INDIRECT(ADDRESS(($AO991-1)*3+$AP991+5,$AQ991+7)))&gt;=1,0,INDIRECT(ADDRESS(($AO991-1)*3+$AP991+5,$AQ991+7)))))</f>
        <v>0</v>
      </c>
      <c r="AS991" s="304">
        <f ca="1">COUNTIF(INDIRECT("H"&amp;(ROW()+12*(($AO991-1)*3+$AP991)-ROW())/12+5):INDIRECT("S"&amp;(ROW()+12*(($AO991-1)*3+$AP991)-ROW())/12+5),AR991)</f>
        <v>0</v>
      </c>
      <c r="AV991" s="304">
        <f ca="1">IF(AND(AR991&gt;0,AS991&gt;0),COUNTIF(AV$6:AV990,"&gt;0")+1,0)</f>
        <v>0</v>
      </c>
    </row>
    <row r="992" spans="41:48" x14ac:dyDescent="0.15">
      <c r="AO992" s="304">
        <v>28</v>
      </c>
      <c r="AP992" s="304">
        <v>2</v>
      </c>
      <c r="AQ992" s="304">
        <v>3</v>
      </c>
      <c r="AR992" s="304">
        <f ca="1">IF($AQ992=1,IF(INDIRECT(ADDRESS(($AO992-1)*3+$AP992+5,$AQ992+7))="",0,INDIRECT(ADDRESS(($AO992-1)*3+$AP992+5,$AQ992+7))),IF(INDIRECT(ADDRESS(($AO992-1)*3+$AP992+5,$AQ992+7))="",0,IF(COUNTIF(INDIRECT(ADDRESS(($AO992-1)*36+($AP992-1)*12+6,COLUMN())):INDIRECT(ADDRESS(($AO992-1)*36+($AP992-1)*12+$AQ992+4,COLUMN())),INDIRECT(ADDRESS(($AO992-1)*3+$AP992+5,$AQ992+7)))&gt;=1,0,INDIRECT(ADDRESS(($AO992-1)*3+$AP992+5,$AQ992+7)))))</f>
        <v>0</v>
      </c>
      <c r="AS992" s="304">
        <f ca="1">COUNTIF(INDIRECT("H"&amp;(ROW()+12*(($AO992-1)*3+$AP992)-ROW())/12+5):INDIRECT("S"&amp;(ROW()+12*(($AO992-1)*3+$AP992)-ROW())/12+5),AR992)</f>
        <v>0</v>
      </c>
      <c r="AV992" s="304">
        <f ca="1">IF(AND(AR992&gt;0,AS992&gt;0),COUNTIF(AV$6:AV991,"&gt;0")+1,0)</f>
        <v>0</v>
      </c>
    </row>
    <row r="993" spans="41:48" x14ac:dyDescent="0.15">
      <c r="AO993" s="304">
        <v>28</v>
      </c>
      <c r="AP993" s="304">
        <v>2</v>
      </c>
      <c r="AQ993" s="304">
        <v>4</v>
      </c>
      <c r="AR993" s="304">
        <f ca="1">IF($AQ993=1,IF(INDIRECT(ADDRESS(($AO993-1)*3+$AP993+5,$AQ993+7))="",0,INDIRECT(ADDRESS(($AO993-1)*3+$AP993+5,$AQ993+7))),IF(INDIRECT(ADDRESS(($AO993-1)*3+$AP993+5,$AQ993+7))="",0,IF(COUNTIF(INDIRECT(ADDRESS(($AO993-1)*36+($AP993-1)*12+6,COLUMN())):INDIRECT(ADDRESS(($AO993-1)*36+($AP993-1)*12+$AQ993+4,COLUMN())),INDIRECT(ADDRESS(($AO993-1)*3+$AP993+5,$AQ993+7)))&gt;=1,0,INDIRECT(ADDRESS(($AO993-1)*3+$AP993+5,$AQ993+7)))))</f>
        <v>0</v>
      </c>
      <c r="AS993" s="304">
        <f ca="1">COUNTIF(INDIRECT("H"&amp;(ROW()+12*(($AO993-1)*3+$AP993)-ROW())/12+5):INDIRECT("S"&amp;(ROW()+12*(($AO993-1)*3+$AP993)-ROW())/12+5),AR993)</f>
        <v>0</v>
      </c>
      <c r="AV993" s="304">
        <f ca="1">IF(AND(AR993&gt;0,AS993&gt;0),COUNTIF(AV$6:AV992,"&gt;0")+1,0)</f>
        <v>0</v>
      </c>
    </row>
    <row r="994" spans="41:48" x14ac:dyDescent="0.15">
      <c r="AO994" s="304">
        <v>28</v>
      </c>
      <c r="AP994" s="304">
        <v>2</v>
      </c>
      <c r="AQ994" s="304">
        <v>5</v>
      </c>
      <c r="AR994" s="304">
        <f ca="1">IF($AQ994=1,IF(INDIRECT(ADDRESS(($AO994-1)*3+$AP994+5,$AQ994+7))="",0,INDIRECT(ADDRESS(($AO994-1)*3+$AP994+5,$AQ994+7))),IF(INDIRECT(ADDRESS(($AO994-1)*3+$AP994+5,$AQ994+7))="",0,IF(COUNTIF(INDIRECT(ADDRESS(($AO994-1)*36+($AP994-1)*12+6,COLUMN())):INDIRECT(ADDRESS(($AO994-1)*36+($AP994-1)*12+$AQ994+4,COLUMN())),INDIRECT(ADDRESS(($AO994-1)*3+$AP994+5,$AQ994+7)))&gt;=1,0,INDIRECT(ADDRESS(($AO994-1)*3+$AP994+5,$AQ994+7)))))</f>
        <v>0</v>
      </c>
      <c r="AS994" s="304">
        <f ca="1">COUNTIF(INDIRECT("H"&amp;(ROW()+12*(($AO994-1)*3+$AP994)-ROW())/12+5):INDIRECT("S"&amp;(ROW()+12*(($AO994-1)*3+$AP994)-ROW())/12+5),AR994)</f>
        <v>0</v>
      </c>
      <c r="AV994" s="304">
        <f ca="1">IF(AND(AR994&gt;0,AS994&gt;0),COUNTIF(AV$6:AV993,"&gt;0")+1,0)</f>
        <v>0</v>
      </c>
    </row>
    <row r="995" spans="41:48" x14ac:dyDescent="0.15">
      <c r="AO995" s="304">
        <v>28</v>
      </c>
      <c r="AP995" s="304">
        <v>2</v>
      </c>
      <c r="AQ995" s="304">
        <v>6</v>
      </c>
      <c r="AR995" s="304">
        <f ca="1">IF($AQ995=1,IF(INDIRECT(ADDRESS(($AO995-1)*3+$AP995+5,$AQ995+7))="",0,INDIRECT(ADDRESS(($AO995-1)*3+$AP995+5,$AQ995+7))),IF(INDIRECT(ADDRESS(($AO995-1)*3+$AP995+5,$AQ995+7))="",0,IF(COUNTIF(INDIRECT(ADDRESS(($AO995-1)*36+($AP995-1)*12+6,COLUMN())):INDIRECT(ADDRESS(($AO995-1)*36+($AP995-1)*12+$AQ995+4,COLUMN())),INDIRECT(ADDRESS(($AO995-1)*3+$AP995+5,$AQ995+7)))&gt;=1,0,INDIRECT(ADDRESS(($AO995-1)*3+$AP995+5,$AQ995+7)))))</f>
        <v>0</v>
      </c>
      <c r="AS995" s="304">
        <f ca="1">COUNTIF(INDIRECT("H"&amp;(ROW()+12*(($AO995-1)*3+$AP995)-ROW())/12+5):INDIRECT("S"&amp;(ROW()+12*(($AO995-1)*3+$AP995)-ROW())/12+5),AR995)</f>
        <v>0</v>
      </c>
      <c r="AV995" s="304">
        <f ca="1">IF(AND(AR995&gt;0,AS995&gt;0),COUNTIF(AV$6:AV994,"&gt;0")+1,0)</f>
        <v>0</v>
      </c>
    </row>
    <row r="996" spans="41:48" x14ac:dyDescent="0.15">
      <c r="AO996" s="304">
        <v>28</v>
      </c>
      <c r="AP996" s="304">
        <v>2</v>
      </c>
      <c r="AQ996" s="304">
        <v>7</v>
      </c>
      <c r="AR996" s="304">
        <f ca="1">IF($AQ996=1,IF(INDIRECT(ADDRESS(($AO996-1)*3+$AP996+5,$AQ996+7))="",0,INDIRECT(ADDRESS(($AO996-1)*3+$AP996+5,$AQ996+7))),IF(INDIRECT(ADDRESS(($AO996-1)*3+$AP996+5,$AQ996+7))="",0,IF(COUNTIF(INDIRECT(ADDRESS(($AO996-1)*36+($AP996-1)*12+6,COLUMN())):INDIRECT(ADDRESS(($AO996-1)*36+($AP996-1)*12+$AQ996+4,COLUMN())),INDIRECT(ADDRESS(($AO996-1)*3+$AP996+5,$AQ996+7)))&gt;=1,0,INDIRECT(ADDRESS(($AO996-1)*3+$AP996+5,$AQ996+7)))))</f>
        <v>0</v>
      </c>
      <c r="AS996" s="304">
        <f ca="1">COUNTIF(INDIRECT("H"&amp;(ROW()+12*(($AO996-1)*3+$AP996)-ROW())/12+5):INDIRECT("S"&amp;(ROW()+12*(($AO996-1)*3+$AP996)-ROW())/12+5),AR996)</f>
        <v>0</v>
      </c>
      <c r="AV996" s="304">
        <f ca="1">IF(AND(AR996&gt;0,AS996&gt;0),COUNTIF(AV$6:AV995,"&gt;0")+1,0)</f>
        <v>0</v>
      </c>
    </row>
    <row r="997" spans="41:48" x14ac:dyDescent="0.15">
      <c r="AO997" s="304">
        <v>28</v>
      </c>
      <c r="AP997" s="304">
        <v>2</v>
      </c>
      <c r="AQ997" s="304">
        <v>8</v>
      </c>
      <c r="AR997" s="304">
        <f ca="1">IF($AQ997=1,IF(INDIRECT(ADDRESS(($AO997-1)*3+$AP997+5,$AQ997+7))="",0,INDIRECT(ADDRESS(($AO997-1)*3+$AP997+5,$AQ997+7))),IF(INDIRECT(ADDRESS(($AO997-1)*3+$AP997+5,$AQ997+7))="",0,IF(COUNTIF(INDIRECT(ADDRESS(($AO997-1)*36+($AP997-1)*12+6,COLUMN())):INDIRECT(ADDRESS(($AO997-1)*36+($AP997-1)*12+$AQ997+4,COLUMN())),INDIRECT(ADDRESS(($AO997-1)*3+$AP997+5,$AQ997+7)))&gt;=1,0,INDIRECT(ADDRESS(($AO997-1)*3+$AP997+5,$AQ997+7)))))</f>
        <v>0</v>
      </c>
      <c r="AS997" s="304">
        <f ca="1">COUNTIF(INDIRECT("H"&amp;(ROW()+12*(($AO997-1)*3+$AP997)-ROW())/12+5):INDIRECT("S"&amp;(ROW()+12*(($AO997-1)*3+$AP997)-ROW())/12+5),AR997)</f>
        <v>0</v>
      </c>
      <c r="AV997" s="304">
        <f ca="1">IF(AND(AR997&gt;0,AS997&gt;0),COUNTIF(AV$6:AV996,"&gt;0")+1,0)</f>
        <v>0</v>
      </c>
    </row>
    <row r="998" spans="41:48" x14ac:dyDescent="0.15">
      <c r="AO998" s="304">
        <v>28</v>
      </c>
      <c r="AP998" s="304">
        <v>2</v>
      </c>
      <c r="AQ998" s="304">
        <v>9</v>
      </c>
      <c r="AR998" s="304">
        <f ca="1">IF($AQ998=1,IF(INDIRECT(ADDRESS(($AO998-1)*3+$AP998+5,$AQ998+7))="",0,INDIRECT(ADDRESS(($AO998-1)*3+$AP998+5,$AQ998+7))),IF(INDIRECT(ADDRESS(($AO998-1)*3+$AP998+5,$AQ998+7))="",0,IF(COUNTIF(INDIRECT(ADDRESS(($AO998-1)*36+($AP998-1)*12+6,COLUMN())):INDIRECT(ADDRESS(($AO998-1)*36+($AP998-1)*12+$AQ998+4,COLUMN())),INDIRECT(ADDRESS(($AO998-1)*3+$AP998+5,$AQ998+7)))&gt;=1,0,INDIRECT(ADDRESS(($AO998-1)*3+$AP998+5,$AQ998+7)))))</f>
        <v>0</v>
      </c>
      <c r="AS998" s="304">
        <f ca="1">COUNTIF(INDIRECT("H"&amp;(ROW()+12*(($AO998-1)*3+$AP998)-ROW())/12+5):INDIRECT("S"&amp;(ROW()+12*(($AO998-1)*3+$AP998)-ROW())/12+5),AR998)</f>
        <v>0</v>
      </c>
      <c r="AV998" s="304">
        <f ca="1">IF(AND(AR998&gt;0,AS998&gt;0),COUNTIF(AV$6:AV997,"&gt;0")+1,0)</f>
        <v>0</v>
      </c>
    </row>
    <row r="999" spans="41:48" x14ac:dyDescent="0.15">
      <c r="AO999" s="304">
        <v>28</v>
      </c>
      <c r="AP999" s="304">
        <v>2</v>
      </c>
      <c r="AQ999" s="304">
        <v>10</v>
      </c>
      <c r="AR999" s="304">
        <f ca="1">IF($AQ999=1,IF(INDIRECT(ADDRESS(($AO999-1)*3+$AP999+5,$AQ999+7))="",0,INDIRECT(ADDRESS(($AO999-1)*3+$AP999+5,$AQ999+7))),IF(INDIRECT(ADDRESS(($AO999-1)*3+$AP999+5,$AQ999+7))="",0,IF(COUNTIF(INDIRECT(ADDRESS(($AO999-1)*36+($AP999-1)*12+6,COLUMN())):INDIRECT(ADDRESS(($AO999-1)*36+($AP999-1)*12+$AQ999+4,COLUMN())),INDIRECT(ADDRESS(($AO999-1)*3+$AP999+5,$AQ999+7)))&gt;=1,0,INDIRECT(ADDRESS(($AO999-1)*3+$AP999+5,$AQ999+7)))))</f>
        <v>0</v>
      </c>
      <c r="AS999" s="304">
        <f ca="1">COUNTIF(INDIRECT("H"&amp;(ROW()+12*(($AO999-1)*3+$AP999)-ROW())/12+5):INDIRECT("S"&amp;(ROW()+12*(($AO999-1)*3+$AP999)-ROW())/12+5),AR999)</f>
        <v>0</v>
      </c>
      <c r="AV999" s="304">
        <f ca="1">IF(AND(AR999&gt;0,AS999&gt;0),COUNTIF(AV$6:AV998,"&gt;0")+1,0)</f>
        <v>0</v>
      </c>
    </row>
    <row r="1000" spans="41:48" x14ac:dyDescent="0.15">
      <c r="AO1000" s="304">
        <v>28</v>
      </c>
      <c r="AP1000" s="304">
        <v>2</v>
      </c>
      <c r="AQ1000" s="304">
        <v>11</v>
      </c>
      <c r="AR1000" s="304">
        <f ca="1">IF($AQ1000=1,IF(INDIRECT(ADDRESS(($AO1000-1)*3+$AP1000+5,$AQ1000+7))="",0,INDIRECT(ADDRESS(($AO1000-1)*3+$AP1000+5,$AQ1000+7))),IF(INDIRECT(ADDRESS(($AO1000-1)*3+$AP1000+5,$AQ1000+7))="",0,IF(COUNTIF(INDIRECT(ADDRESS(($AO1000-1)*36+($AP1000-1)*12+6,COLUMN())):INDIRECT(ADDRESS(($AO1000-1)*36+($AP1000-1)*12+$AQ1000+4,COLUMN())),INDIRECT(ADDRESS(($AO1000-1)*3+$AP1000+5,$AQ1000+7)))&gt;=1,0,INDIRECT(ADDRESS(($AO1000-1)*3+$AP1000+5,$AQ1000+7)))))</f>
        <v>0</v>
      </c>
      <c r="AS1000" s="304">
        <f ca="1">COUNTIF(INDIRECT("H"&amp;(ROW()+12*(($AO1000-1)*3+$AP1000)-ROW())/12+5):INDIRECT("S"&amp;(ROW()+12*(($AO1000-1)*3+$AP1000)-ROW())/12+5),AR1000)</f>
        <v>0</v>
      </c>
      <c r="AV1000" s="304">
        <f ca="1">IF(AND(AR1000&gt;0,AS1000&gt;0),COUNTIF(AV$6:AV999,"&gt;0")+1,0)</f>
        <v>0</v>
      </c>
    </row>
    <row r="1001" spans="41:48" x14ac:dyDescent="0.15">
      <c r="AO1001" s="304">
        <v>28</v>
      </c>
      <c r="AP1001" s="304">
        <v>2</v>
      </c>
      <c r="AQ1001" s="304">
        <v>12</v>
      </c>
      <c r="AR1001" s="304">
        <f ca="1">IF($AQ1001=1,IF(INDIRECT(ADDRESS(($AO1001-1)*3+$AP1001+5,$AQ1001+7))="",0,INDIRECT(ADDRESS(($AO1001-1)*3+$AP1001+5,$AQ1001+7))),IF(INDIRECT(ADDRESS(($AO1001-1)*3+$AP1001+5,$AQ1001+7))="",0,IF(COUNTIF(INDIRECT(ADDRESS(($AO1001-1)*36+($AP1001-1)*12+6,COLUMN())):INDIRECT(ADDRESS(($AO1001-1)*36+($AP1001-1)*12+$AQ1001+4,COLUMN())),INDIRECT(ADDRESS(($AO1001-1)*3+$AP1001+5,$AQ1001+7)))&gt;=1,0,INDIRECT(ADDRESS(($AO1001-1)*3+$AP1001+5,$AQ1001+7)))))</f>
        <v>0</v>
      </c>
      <c r="AS1001" s="304">
        <f ca="1">COUNTIF(INDIRECT("H"&amp;(ROW()+12*(($AO1001-1)*3+$AP1001)-ROW())/12+5):INDIRECT("S"&amp;(ROW()+12*(($AO1001-1)*3+$AP1001)-ROW())/12+5),AR1001)</f>
        <v>0</v>
      </c>
      <c r="AV1001" s="304">
        <f ca="1">IF(AND(AR1001&gt;0,AS1001&gt;0),COUNTIF(AV$6:AV1000,"&gt;0")+1,0)</f>
        <v>0</v>
      </c>
    </row>
    <row r="1002" spans="41:48" x14ac:dyDescent="0.15">
      <c r="AO1002" s="304">
        <v>28</v>
      </c>
      <c r="AP1002" s="304">
        <v>3</v>
      </c>
      <c r="AQ1002" s="304">
        <v>1</v>
      </c>
      <c r="AR1002" s="304">
        <f ca="1">IF($AQ1002=1,IF(INDIRECT(ADDRESS(($AO1002-1)*3+$AP1002+5,$AQ1002+7))="",0,INDIRECT(ADDRESS(($AO1002-1)*3+$AP1002+5,$AQ1002+7))),IF(INDIRECT(ADDRESS(($AO1002-1)*3+$AP1002+5,$AQ1002+7))="",0,IF(COUNTIF(INDIRECT(ADDRESS(($AO1002-1)*36+($AP1002-1)*12+6,COLUMN())):INDIRECT(ADDRESS(($AO1002-1)*36+($AP1002-1)*12+$AQ1002+4,COLUMN())),INDIRECT(ADDRESS(($AO1002-1)*3+$AP1002+5,$AQ1002+7)))&gt;=1,0,INDIRECT(ADDRESS(($AO1002-1)*3+$AP1002+5,$AQ1002+7)))))</f>
        <v>0</v>
      </c>
      <c r="AS1002" s="304">
        <f ca="1">COUNTIF(INDIRECT("H"&amp;(ROW()+12*(($AO1002-1)*3+$AP1002)-ROW())/12+5):INDIRECT("S"&amp;(ROW()+12*(($AO1002-1)*3+$AP1002)-ROW())/12+5),AR1002)</f>
        <v>0</v>
      </c>
      <c r="AV1002" s="304">
        <f ca="1">IF(AND(AR1002&gt;0,AS1002&gt;0),COUNTIF(AV$6:AV1001,"&gt;0")+1,0)</f>
        <v>0</v>
      </c>
    </row>
    <row r="1003" spans="41:48" x14ac:dyDescent="0.15">
      <c r="AO1003" s="304">
        <v>28</v>
      </c>
      <c r="AP1003" s="304">
        <v>3</v>
      </c>
      <c r="AQ1003" s="304">
        <v>2</v>
      </c>
      <c r="AR1003" s="304">
        <f ca="1">IF($AQ1003=1,IF(INDIRECT(ADDRESS(($AO1003-1)*3+$AP1003+5,$AQ1003+7))="",0,INDIRECT(ADDRESS(($AO1003-1)*3+$AP1003+5,$AQ1003+7))),IF(INDIRECT(ADDRESS(($AO1003-1)*3+$AP1003+5,$AQ1003+7))="",0,IF(COUNTIF(INDIRECT(ADDRESS(($AO1003-1)*36+($AP1003-1)*12+6,COLUMN())):INDIRECT(ADDRESS(($AO1003-1)*36+($AP1003-1)*12+$AQ1003+4,COLUMN())),INDIRECT(ADDRESS(($AO1003-1)*3+$AP1003+5,$AQ1003+7)))&gt;=1,0,INDIRECT(ADDRESS(($AO1003-1)*3+$AP1003+5,$AQ1003+7)))))</f>
        <v>0</v>
      </c>
      <c r="AS1003" s="304">
        <f ca="1">COUNTIF(INDIRECT("H"&amp;(ROW()+12*(($AO1003-1)*3+$AP1003)-ROW())/12+5):INDIRECT("S"&amp;(ROW()+12*(($AO1003-1)*3+$AP1003)-ROW())/12+5),AR1003)</f>
        <v>0</v>
      </c>
      <c r="AV1003" s="304">
        <f ca="1">IF(AND(AR1003&gt;0,AS1003&gt;0),COUNTIF(AV$6:AV1002,"&gt;0")+1,0)</f>
        <v>0</v>
      </c>
    </row>
    <row r="1004" spans="41:48" x14ac:dyDescent="0.15">
      <c r="AO1004" s="304">
        <v>28</v>
      </c>
      <c r="AP1004" s="304">
        <v>3</v>
      </c>
      <c r="AQ1004" s="304">
        <v>3</v>
      </c>
      <c r="AR1004" s="304">
        <f ca="1">IF($AQ1004=1,IF(INDIRECT(ADDRESS(($AO1004-1)*3+$AP1004+5,$AQ1004+7))="",0,INDIRECT(ADDRESS(($AO1004-1)*3+$AP1004+5,$AQ1004+7))),IF(INDIRECT(ADDRESS(($AO1004-1)*3+$AP1004+5,$AQ1004+7))="",0,IF(COUNTIF(INDIRECT(ADDRESS(($AO1004-1)*36+($AP1004-1)*12+6,COLUMN())):INDIRECT(ADDRESS(($AO1004-1)*36+($AP1004-1)*12+$AQ1004+4,COLUMN())),INDIRECT(ADDRESS(($AO1004-1)*3+$AP1004+5,$AQ1004+7)))&gt;=1,0,INDIRECT(ADDRESS(($AO1004-1)*3+$AP1004+5,$AQ1004+7)))))</f>
        <v>0</v>
      </c>
      <c r="AS1004" s="304">
        <f ca="1">COUNTIF(INDIRECT("H"&amp;(ROW()+12*(($AO1004-1)*3+$AP1004)-ROW())/12+5):INDIRECT("S"&amp;(ROW()+12*(($AO1004-1)*3+$AP1004)-ROW())/12+5),AR1004)</f>
        <v>0</v>
      </c>
      <c r="AV1004" s="304">
        <f ca="1">IF(AND(AR1004&gt;0,AS1004&gt;0),COUNTIF(AV$6:AV1003,"&gt;0")+1,0)</f>
        <v>0</v>
      </c>
    </row>
    <row r="1005" spans="41:48" x14ac:dyDescent="0.15">
      <c r="AO1005" s="304">
        <v>28</v>
      </c>
      <c r="AP1005" s="304">
        <v>3</v>
      </c>
      <c r="AQ1005" s="304">
        <v>4</v>
      </c>
      <c r="AR1005" s="304">
        <f ca="1">IF($AQ1005=1,IF(INDIRECT(ADDRESS(($AO1005-1)*3+$AP1005+5,$AQ1005+7))="",0,INDIRECT(ADDRESS(($AO1005-1)*3+$AP1005+5,$AQ1005+7))),IF(INDIRECT(ADDRESS(($AO1005-1)*3+$AP1005+5,$AQ1005+7))="",0,IF(COUNTIF(INDIRECT(ADDRESS(($AO1005-1)*36+($AP1005-1)*12+6,COLUMN())):INDIRECT(ADDRESS(($AO1005-1)*36+($AP1005-1)*12+$AQ1005+4,COLUMN())),INDIRECT(ADDRESS(($AO1005-1)*3+$AP1005+5,$AQ1005+7)))&gt;=1,0,INDIRECT(ADDRESS(($AO1005-1)*3+$AP1005+5,$AQ1005+7)))))</f>
        <v>0</v>
      </c>
      <c r="AS1005" s="304">
        <f ca="1">COUNTIF(INDIRECT("H"&amp;(ROW()+12*(($AO1005-1)*3+$AP1005)-ROW())/12+5):INDIRECT("S"&amp;(ROW()+12*(($AO1005-1)*3+$AP1005)-ROW())/12+5),AR1005)</f>
        <v>0</v>
      </c>
      <c r="AV1005" s="304">
        <f ca="1">IF(AND(AR1005&gt;0,AS1005&gt;0),COUNTIF(AV$6:AV1004,"&gt;0")+1,0)</f>
        <v>0</v>
      </c>
    </row>
    <row r="1006" spans="41:48" x14ac:dyDescent="0.15">
      <c r="AO1006" s="304">
        <v>28</v>
      </c>
      <c r="AP1006" s="304">
        <v>3</v>
      </c>
      <c r="AQ1006" s="304">
        <v>5</v>
      </c>
      <c r="AR1006" s="304">
        <f ca="1">IF($AQ1006=1,IF(INDIRECT(ADDRESS(($AO1006-1)*3+$AP1006+5,$AQ1006+7))="",0,INDIRECT(ADDRESS(($AO1006-1)*3+$AP1006+5,$AQ1006+7))),IF(INDIRECT(ADDRESS(($AO1006-1)*3+$AP1006+5,$AQ1006+7))="",0,IF(COUNTIF(INDIRECT(ADDRESS(($AO1006-1)*36+($AP1006-1)*12+6,COLUMN())):INDIRECT(ADDRESS(($AO1006-1)*36+($AP1006-1)*12+$AQ1006+4,COLUMN())),INDIRECT(ADDRESS(($AO1006-1)*3+$AP1006+5,$AQ1006+7)))&gt;=1,0,INDIRECT(ADDRESS(($AO1006-1)*3+$AP1006+5,$AQ1006+7)))))</f>
        <v>0</v>
      </c>
      <c r="AS1006" s="304">
        <f ca="1">COUNTIF(INDIRECT("H"&amp;(ROW()+12*(($AO1006-1)*3+$AP1006)-ROW())/12+5):INDIRECT("S"&amp;(ROW()+12*(($AO1006-1)*3+$AP1006)-ROW())/12+5),AR1006)</f>
        <v>0</v>
      </c>
      <c r="AV1006" s="304">
        <f ca="1">IF(AND(AR1006&gt;0,AS1006&gt;0),COUNTIF(AV$6:AV1005,"&gt;0")+1,0)</f>
        <v>0</v>
      </c>
    </row>
    <row r="1007" spans="41:48" x14ac:dyDescent="0.15">
      <c r="AO1007" s="304">
        <v>28</v>
      </c>
      <c r="AP1007" s="304">
        <v>3</v>
      </c>
      <c r="AQ1007" s="304">
        <v>6</v>
      </c>
      <c r="AR1007" s="304">
        <f ca="1">IF($AQ1007=1,IF(INDIRECT(ADDRESS(($AO1007-1)*3+$AP1007+5,$AQ1007+7))="",0,INDIRECT(ADDRESS(($AO1007-1)*3+$AP1007+5,$AQ1007+7))),IF(INDIRECT(ADDRESS(($AO1007-1)*3+$AP1007+5,$AQ1007+7))="",0,IF(COUNTIF(INDIRECT(ADDRESS(($AO1007-1)*36+($AP1007-1)*12+6,COLUMN())):INDIRECT(ADDRESS(($AO1007-1)*36+($AP1007-1)*12+$AQ1007+4,COLUMN())),INDIRECT(ADDRESS(($AO1007-1)*3+$AP1007+5,$AQ1007+7)))&gt;=1,0,INDIRECT(ADDRESS(($AO1007-1)*3+$AP1007+5,$AQ1007+7)))))</f>
        <v>0</v>
      </c>
      <c r="AS1007" s="304">
        <f ca="1">COUNTIF(INDIRECT("H"&amp;(ROW()+12*(($AO1007-1)*3+$AP1007)-ROW())/12+5):INDIRECT("S"&amp;(ROW()+12*(($AO1007-1)*3+$AP1007)-ROW())/12+5),AR1007)</f>
        <v>0</v>
      </c>
      <c r="AV1007" s="304">
        <f ca="1">IF(AND(AR1007&gt;0,AS1007&gt;0),COUNTIF(AV$6:AV1006,"&gt;0")+1,0)</f>
        <v>0</v>
      </c>
    </row>
    <row r="1008" spans="41:48" x14ac:dyDescent="0.15">
      <c r="AO1008" s="304">
        <v>28</v>
      </c>
      <c r="AP1008" s="304">
        <v>3</v>
      </c>
      <c r="AQ1008" s="304">
        <v>7</v>
      </c>
      <c r="AR1008" s="304">
        <f ca="1">IF($AQ1008=1,IF(INDIRECT(ADDRESS(($AO1008-1)*3+$AP1008+5,$AQ1008+7))="",0,INDIRECT(ADDRESS(($AO1008-1)*3+$AP1008+5,$AQ1008+7))),IF(INDIRECT(ADDRESS(($AO1008-1)*3+$AP1008+5,$AQ1008+7))="",0,IF(COUNTIF(INDIRECT(ADDRESS(($AO1008-1)*36+($AP1008-1)*12+6,COLUMN())):INDIRECT(ADDRESS(($AO1008-1)*36+($AP1008-1)*12+$AQ1008+4,COLUMN())),INDIRECT(ADDRESS(($AO1008-1)*3+$AP1008+5,$AQ1008+7)))&gt;=1,0,INDIRECT(ADDRESS(($AO1008-1)*3+$AP1008+5,$AQ1008+7)))))</f>
        <v>0</v>
      </c>
      <c r="AS1008" s="304">
        <f ca="1">COUNTIF(INDIRECT("H"&amp;(ROW()+12*(($AO1008-1)*3+$AP1008)-ROW())/12+5):INDIRECT("S"&amp;(ROW()+12*(($AO1008-1)*3+$AP1008)-ROW())/12+5),AR1008)</f>
        <v>0</v>
      </c>
      <c r="AV1008" s="304">
        <f ca="1">IF(AND(AR1008&gt;0,AS1008&gt;0),COUNTIF(AV$6:AV1007,"&gt;0")+1,0)</f>
        <v>0</v>
      </c>
    </row>
    <row r="1009" spans="41:48" x14ac:dyDescent="0.15">
      <c r="AO1009" s="304">
        <v>28</v>
      </c>
      <c r="AP1009" s="304">
        <v>3</v>
      </c>
      <c r="AQ1009" s="304">
        <v>8</v>
      </c>
      <c r="AR1009" s="304">
        <f ca="1">IF($AQ1009=1,IF(INDIRECT(ADDRESS(($AO1009-1)*3+$AP1009+5,$AQ1009+7))="",0,INDIRECT(ADDRESS(($AO1009-1)*3+$AP1009+5,$AQ1009+7))),IF(INDIRECT(ADDRESS(($AO1009-1)*3+$AP1009+5,$AQ1009+7))="",0,IF(COUNTIF(INDIRECT(ADDRESS(($AO1009-1)*36+($AP1009-1)*12+6,COLUMN())):INDIRECT(ADDRESS(($AO1009-1)*36+($AP1009-1)*12+$AQ1009+4,COLUMN())),INDIRECT(ADDRESS(($AO1009-1)*3+$AP1009+5,$AQ1009+7)))&gt;=1,0,INDIRECT(ADDRESS(($AO1009-1)*3+$AP1009+5,$AQ1009+7)))))</f>
        <v>0</v>
      </c>
      <c r="AS1009" s="304">
        <f ca="1">COUNTIF(INDIRECT("H"&amp;(ROW()+12*(($AO1009-1)*3+$AP1009)-ROW())/12+5):INDIRECT("S"&amp;(ROW()+12*(($AO1009-1)*3+$AP1009)-ROW())/12+5),AR1009)</f>
        <v>0</v>
      </c>
      <c r="AV1009" s="304">
        <f ca="1">IF(AND(AR1009&gt;0,AS1009&gt;0),COUNTIF(AV$6:AV1008,"&gt;0")+1,0)</f>
        <v>0</v>
      </c>
    </row>
    <row r="1010" spans="41:48" x14ac:dyDescent="0.15">
      <c r="AO1010" s="304">
        <v>28</v>
      </c>
      <c r="AP1010" s="304">
        <v>3</v>
      </c>
      <c r="AQ1010" s="304">
        <v>9</v>
      </c>
      <c r="AR1010" s="304">
        <f ca="1">IF($AQ1010=1,IF(INDIRECT(ADDRESS(($AO1010-1)*3+$AP1010+5,$AQ1010+7))="",0,INDIRECT(ADDRESS(($AO1010-1)*3+$AP1010+5,$AQ1010+7))),IF(INDIRECT(ADDRESS(($AO1010-1)*3+$AP1010+5,$AQ1010+7))="",0,IF(COUNTIF(INDIRECT(ADDRESS(($AO1010-1)*36+($AP1010-1)*12+6,COLUMN())):INDIRECT(ADDRESS(($AO1010-1)*36+($AP1010-1)*12+$AQ1010+4,COLUMN())),INDIRECT(ADDRESS(($AO1010-1)*3+$AP1010+5,$AQ1010+7)))&gt;=1,0,INDIRECT(ADDRESS(($AO1010-1)*3+$AP1010+5,$AQ1010+7)))))</f>
        <v>0</v>
      </c>
      <c r="AS1010" s="304">
        <f ca="1">COUNTIF(INDIRECT("H"&amp;(ROW()+12*(($AO1010-1)*3+$AP1010)-ROW())/12+5):INDIRECT("S"&amp;(ROW()+12*(($AO1010-1)*3+$AP1010)-ROW())/12+5),AR1010)</f>
        <v>0</v>
      </c>
      <c r="AV1010" s="304">
        <f ca="1">IF(AND(AR1010&gt;0,AS1010&gt;0),COUNTIF(AV$6:AV1009,"&gt;0")+1,0)</f>
        <v>0</v>
      </c>
    </row>
    <row r="1011" spans="41:48" x14ac:dyDescent="0.15">
      <c r="AO1011" s="304">
        <v>28</v>
      </c>
      <c r="AP1011" s="304">
        <v>3</v>
      </c>
      <c r="AQ1011" s="304">
        <v>10</v>
      </c>
      <c r="AR1011" s="304">
        <f ca="1">IF($AQ1011=1,IF(INDIRECT(ADDRESS(($AO1011-1)*3+$AP1011+5,$AQ1011+7))="",0,INDIRECT(ADDRESS(($AO1011-1)*3+$AP1011+5,$AQ1011+7))),IF(INDIRECT(ADDRESS(($AO1011-1)*3+$AP1011+5,$AQ1011+7))="",0,IF(COUNTIF(INDIRECT(ADDRESS(($AO1011-1)*36+($AP1011-1)*12+6,COLUMN())):INDIRECT(ADDRESS(($AO1011-1)*36+($AP1011-1)*12+$AQ1011+4,COLUMN())),INDIRECT(ADDRESS(($AO1011-1)*3+$AP1011+5,$AQ1011+7)))&gt;=1,0,INDIRECT(ADDRESS(($AO1011-1)*3+$AP1011+5,$AQ1011+7)))))</f>
        <v>0</v>
      </c>
      <c r="AS1011" s="304">
        <f ca="1">COUNTIF(INDIRECT("H"&amp;(ROW()+12*(($AO1011-1)*3+$AP1011)-ROW())/12+5):INDIRECT("S"&amp;(ROW()+12*(($AO1011-1)*3+$AP1011)-ROW())/12+5),AR1011)</f>
        <v>0</v>
      </c>
      <c r="AV1011" s="304">
        <f ca="1">IF(AND(AR1011&gt;0,AS1011&gt;0),COUNTIF(AV$6:AV1010,"&gt;0")+1,0)</f>
        <v>0</v>
      </c>
    </row>
    <row r="1012" spans="41:48" x14ac:dyDescent="0.15">
      <c r="AO1012" s="304">
        <v>28</v>
      </c>
      <c r="AP1012" s="304">
        <v>3</v>
      </c>
      <c r="AQ1012" s="304">
        <v>11</v>
      </c>
      <c r="AR1012" s="304">
        <f ca="1">IF($AQ1012=1,IF(INDIRECT(ADDRESS(($AO1012-1)*3+$AP1012+5,$AQ1012+7))="",0,INDIRECT(ADDRESS(($AO1012-1)*3+$AP1012+5,$AQ1012+7))),IF(INDIRECT(ADDRESS(($AO1012-1)*3+$AP1012+5,$AQ1012+7))="",0,IF(COUNTIF(INDIRECT(ADDRESS(($AO1012-1)*36+($AP1012-1)*12+6,COLUMN())):INDIRECT(ADDRESS(($AO1012-1)*36+($AP1012-1)*12+$AQ1012+4,COLUMN())),INDIRECT(ADDRESS(($AO1012-1)*3+$AP1012+5,$AQ1012+7)))&gt;=1,0,INDIRECT(ADDRESS(($AO1012-1)*3+$AP1012+5,$AQ1012+7)))))</f>
        <v>0</v>
      </c>
      <c r="AS1012" s="304">
        <f ca="1">COUNTIF(INDIRECT("H"&amp;(ROW()+12*(($AO1012-1)*3+$AP1012)-ROW())/12+5):INDIRECT("S"&amp;(ROW()+12*(($AO1012-1)*3+$AP1012)-ROW())/12+5),AR1012)</f>
        <v>0</v>
      </c>
      <c r="AV1012" s="304">
        <f ca="1">IF(AND(AR1012&gt;0,AS1012&gt;0),COUNTIF(AV$6:AV1011,"&gt;0")+1,0)</f>
        <v>0</v>
      </c>
    </row>
    <row r="1013" spans="41:48" x14ac:dyDescent="0.15">
      <c r="AO1013" s="304">
        <v>28</v>
      </c>
      <c r="AP1013" s="304">
        <v>3</v>
      </c>
      <c r="AQ1013" s="304">
        <v>12</v>
      </c>
      <c r="AR1013" s="304">
        <f ca="1">IF($AQ1013=1,IF(INDIRECT(ADDRESS(($AO1013-1)*3+$AP1013+5,$AQ1013+7))="",0,INDIRECT(ADDRESS(($AO1013-1)*3+$AP1013+5,$AQ1013+7))),IF(INDIRECT(ADDRESS(($AO1013-1)*3+$AP1013+5,$AQ1013+7))="",0,IF(COUNTIF(INDIRECT(ADDRESS(($AO1013-1)*36+($AP1013-1)*12+6,COLUMN())):INDIRECT(ADDRESS(($AO1013-1)*36+($AP1013-1)*12+$AQ1013+4,COLUMN())),INDIRECT(ADDRESS(($AO1013-1)*3+$AP1013+5,$AQ1013+7)))&gt;=1,0,INDIRECT(ADDRESS(($AO1013-1)*3+$AP1013+5,$AQ1013+7)))))</f>
        <v>0</v>
      </c>
      <c r="AS1013" s="304">
        <f ca="1">COUNTIF(INDIRECT("H"&amp;(ROW()+12*(($AO1013-1)*3+$AP1013)-ROW())/12+5):INDIRECT("S"&amp;(ROW()+12*(($AO1013-1)*3+$AP1013)-ROW())/12+5),AR1013)</f>
        <v>0</v>
      </c>
      <c r="AV1013" s="304">
        <f ca="1">IF(AND(AR1013&gt;0,AS1013&gt;0),COUNTIF(AV$6:AV1012,"&gt;0")+1,0)</f>
        <v>0</v>
      </c>
    </row>
    <row r="1014" spans="41:48" x14ac:dyDescent="0.15">
      <c r="AO1014" s="304">
        <v>29</v>
      </c>
      <c r="AP1014" s="304">
        <v>1</v>
      </c>
      <c r="AQ1014" s="304">
        <v>1</v>
      </c>
      <c r="AR1014" s="304">
        <f ca="1">IF($AQ1014=1,IF(INDIRECT(ADDRESS(($AO1014-1)*3+$AP1014+5,$AQ1014+7))="",0,INDIRECT(ADDRESS(($AO1014-1)*3+$AP1014+5,$AQ1014+7))),IF(INDIRECT(ADDRESS(($AO1014-1)*3+$AP1014+5,$AQ1014+7))="",0,IF(COUNTIF(INDIRECT(ADDRESS(($AO1014-1)*36+($AP1014-1)*12+6,COLUMN())):INDIRECT(ADDRESS(($AO1014-1)*36+($AP1014-1)*12+$AQ1014+4,COLUMN())),INDIRECT(ADDRESS(($AO1014-1)*3+$AP1014+5,$AQ1014+7)))&gt;=1,0,INDIRECT(ADDRESS(($AO1014-1)*3+$AP1014+5,$AQ1014+7)))))</f>
        <v>0</v>
      </c>
      <c r="AS1014" s="304">
        <f ca="1">COUNTIF(INDIRECT("H"&amp;(ROW()+12*(($AO1014-1)*3+$AP1014)-ROW())/12+5):INDIRECT("S"&amp;(ROW()+12*(($AO1014-1)*3+$AP1014)-ROW())/12+5),AR1014)</f>
        <v>0</v>
      </c>
      <c r="AV1014" s="304">
        <f ca="1">IF(AND(AR1014&gt;0,AS1014&gt;0),COUNTIF(AV$6:AV1013,"&gt;0")+1,0)</f>
        <v>0</v>
      </c>
    </row>
    <row r="1015" spans="41:48" x14ac:dyDescent="0.15">
      <c r="AO1015" s="304">
        <v>29</v>
      </c>
      <c r="AP1015" s="304">
        <v>1</v>
      </c>
      <c r="AQ1015" s="304">
        <v>2</v>
      </c>
      <c r="AR1015" s="304">
        <f ca="1">IF($AQ1015=1,IF(INDIRECT(ADDRESS(($AO1015-1)*3+$AP1015+5,$AQ1015+7))="",0,INDIRECT(ADDRESS(($AO1015-1)*3+$AP1015+5,$AQ1015+7))),IF(INDIRECT(ADDRESS(($AO1015-1)*3+$AP1015+5,$AQ1015+7))="",0,IF(COUNTIF(INDIRECT(ADDRESS(($AO1015-1)*36+($AP1015-1)*12+6,COLUMN())):INDIRECT(ADDRESS(($AO1015-1)*36+($AP1015-1)*12+$AQ1015+4,COLUMN())),INDIRECT(ADDRESS(($AO1015-1)*3+$AP1015+5,$AQ1015+7)))&gt;=1,0,INDIRECT(ADDRESS(($AO1015-1)*3+$AP1015+5,$AQ1015+7)))))</f>
        <v>0</v>
      </c>
      <c r="AS1015" s="304">
        <f ca="1">COUNTIF(INDIRECT("H"&amp;(ROW()+12*(($AO1015-1)*3+$AP1015)-ROW())/12+5):INDIRECT("S"&amp;(ROW()+12*(($AO1015-1)*3+$AP1015)-ROW())/12+5),AR1015)</f>
        <v>0</v>
      </c>
      <c r="AV1015" s="304">
        <f ca="1">IF(AND(AR1015&gt;0,AS1015&gt;0),COUNTIF(AV$6:AV1014,"&gt;0")+1,0)</f>
        <v>0</v>
      </c>
    </row>
    <row r="1016" spans="41:48" x14ac:dyDescent="0.15">
      <c r="AO1016" s="304">
        <v>29</v>
      </c>
      <c r="AP1016" s="304">
        <v>1</v>
      </c>
      <c r="AQ1016" s="304">
        <v>3</v>
      </c>
      <c r="AR1016" s="304">
        <f ca="1">IF($AQ1016=1,IF(INDIRECT(ADDRESS(($AO1016-1)*3+$AP1016+5,$AQ1016+7))="",0,INDIRECT(ADDRESS(($AO1016-1)*3+$AP1016+5,$AQ1016+7))),IF(INDIRECT(ADDRESS(($AO1016-1)*3+$AP1016+5,$AQ1016+7))="",0,IF(COUNTIF(INDIRECT(ADDRESS(($AO1016-1)*36+($AP1016-1)*12+6,COLUMN())):INDIRECT(ADDRESS(($AO1016-1)*36+($AP1016-1)*12+$AQ1016+4,COLUMN())),INDIRECT(ADDRESS(($AO1016-1)*3+$AP1016+5,$AQ1016+7)))&gt;=1,0,INDIRECT(ADDRESS(($AO1016-1)*3+$AP1016+5,$AQ1016+7)))))</f>
        <v>0</v>
      </c>
      <c r="AS1016" s="304">
        <f ca="1">COUNTIF(INDIRECT("H"&amp;(ROW()+12*(($AO1016-1)*3+$AP1016)-ROW())/12+5):INDIRECT("S"&amp;(ROW()+12*(($AO1016-1)*3+$AP1016)-ROW())/12+5),AR1016)</f>
        <v>0</v>
      </c>
      <c r="AV1016" s="304">
        <f ca="1">IF(AND(AR1016&gt;0,AS1016&gt;0),COUNTIF(AV$6:AV1015,"&gt;0")+1,0)</f>
        <v>0</v>
      </c>
    </row>
    <row r="1017" spans="41:48" x14ac:dyDescent="0.15">
      <c r="AO1017" s="304">
        <v>29</v>
      </c>
      <c r="AP1017" s="304">
        <v>1</v>
      </c>
      <c r="AQ1017" s="304">
        <v>4</v>
      </c>
      <c r="AR1017" s="304">
        <f ca="1">IF($AQ1017=1,IF(INDIRECT(ADDRESS(($AO1017-1)*3+$AP1017+5,$AQ1017+7))="",0,INDIRECT(ADDRESS(($AO1017-1)*3+$AP1017+5,$AQ1017+7))),IF(INDIRECT(ADDRESS(($AO1017-1)*3+$AP1017+5,$AQ1017+7))="",0,IF(COUNTIF(INDIRECT(ADDRESS(($AO1017-1)*36+($AP1017-1)*12+6,COLUMN())):INDIRECT(ADDRESS(($AO1017-1)*36+($AP1017-1)*12+$AQ1017+4,COLUMN())),INDIRECT(ADDRESS(($AO1017-1)*3+$AP1017+5,$AQ1017+7)))&gt;=1,0,INDIRECT(ADDRESS(($AO1017-1)*3+$AP1017+5,$AQ1017+7)))))</f>
        <v>0</v>
      </c>
      <c r="AS1017" s="304">
        <f ca="1">COUNTIF(INDIRECT("H"&amp;(ROW()+12*(($AO1017-1)*3+$AP1017)-ROW())/12+5):INDIRECT("S"&amp;(ROW()+12*(($AO1017-1)*3+$AP1017)-ROW())/12+5),AR1017)</f>
        <v>0</v>
      </c>
      <c r="AV1017" s="304">
        <f ca="1">IF(AND(AR1017&gt;0,AS1017&gt;0),COUNTIF(AV$6:AV1016,"&gt;0")+1,0)</f>
        <v>0</v>
      </c>
    </row>
    <row r="1018" spans="41:48" x14ac:dyDescent="0.15">
      <c r="AO1018" s="304">
        <v>29</v>
      </c>
      <c r="AP1018" s="304">
        <v>1</v>
      </c>
      <c r="AQ1018" s="304">
        <v>5</v>
      </c>
      <c r="AR1018" s="304">
        <f ca="1">IF($AQ1018=1,IF(INDIRECT(ADDRESS(($AO1018-1)*3+$AP1018+5,$AQ1018+7))="",0,INDIRECT(ADDRESS(($AO1018-1)*3+$AP1018+5,$AQ1018+7))),IF(INDIRECT(ADDRESS(($AO1018-1)*3+$AP1018+5,$AQ1018+7))="",0,IF(COUNTIF(INDIRECT(ADDRESS(($AO1018-1)*36+($AP1018-1)*12+6,COLUMN())):INDIRECT(ADDRESS(($AO1018-1)*36+($AP1018-1)*12+$AQ1018+4,COLUMN())),INDIRECT(ADDRESS(($AO1018-1)*3+$AP1018+5,$AQ1018+7)))&gt;=1,0,INDIRECT(ADDRESS(($AO1018-1)*3+$AP1018+5,$AQ1018+7)))))</f>
        <v>0</v>
      </c>
      <c r="AS1018" s="304">
        <f ca="1">COUNTIF(INDIRECT("H"&amp;(ROW()+12*(($AO1018-1)*3+$AP1018)-ROW())/12+5):INDIRECT("S"&amp;(ROW()+12*(($AO1018-1)*3+$AP1018)-ROW())/12+5),AR1018)</f>
        <v>0</v>
      </c>
      <c r="AV1018" s="304">
        <f ca="1">IF(AND(AR1018&gt;0,AS1018&gt;0),COUNTIF(AV$6:AV1017,"&gt;0")+1,0)</f>
        <v>0</v>
      </c>
    </row>
    <row r="1019" spans="41:48" x14ac:dyDescent="0.15">
      <c r="AO1019" s="304">
        <v>29</v>
      </c>
      <c r="AP1019" s="304">
        <v>1</v>
      </c>
      <c r="AQ1019" s="304">
        <v>6</v>
      </c>
      <c r="AR1019" s="304">
        <f ca="1">IF($AQ1019=1,IF(INDIRECT(ADDRESS(($AO1019-1)*3+$AP1019+5,$AQ1019+7))="",0,INDIRECT(ADDRESS(($AO1019-1)*3+$AP1019+5,$AQ1019+7))),IF(INDIRECT(ADDRESS(($AO1019-1)*3+$AP1019+5,$AQ1019+7))="",0,IF(COUNTIF(INDIRECT(ADDRESS(($AO1019-1)*36+($AP1019-1)*12+6,COLUMN())):INDIRECT(ADDRESS(($AO1019-1)*36+($AP1019-1)*12+$AQ1019+4,COLUMN())),INDIRECT(ADDRESS(($AO1019-1)*3+$AP1019+5,$AQ1019+7)))&gt;=1,0,INDIRECT(ADDRESS(($AO1019-1)*3+$AP1019+5,$AQ1019+7)))))</f>
        <v>0</v>
      </c>
      <c r="AS1019" s="304">
        <f ca="1">COUNTIF(INDIRECT("H"&amp;(ROW()+12*(($AO1019-1)*3+$AP1019)-ROW())/12+5):INDIRECT("S"&amp;(ROW()+12*(($AO1019-1)*3+$AP1019)-ROW())/12+5),AR1019)</f>
        <v>0</v>
      </c>
      <c r="AV1019" s="304">
        <f ca="1">IF(AND(AR1019&gt;0,AS1019&gt;0),COUNTIF(AV$6:AV1018,"&gt;0")+1,0)</f>
        <v>0</v>
      </c>
    </row>
    <row r="1020" spans="41:48" x14ac:dyDescent="0.15">
      <c r="AO1020" s="304">
        <v>29</v>
      </c>
      <c r="AP1020" s="304">
        <v>1</v>
      </c>
      <c r="AQ1020" s="304">
        <v>7</v>
      </c>
      <c r="AR1020" s="304">
        <f ca="1">IF($AQ1020=1,IF(INDIRECT(ADDRESS(($AO1020-1)*3+$AP1020+5,$AQ1020+7))="",0,INDIRECT(ADDRESS(($AO1020-1)*3+$AP1020+5,$AQ1020+7))),IF(INDIRECT(ADDRESS(($AO1020-1)*3+$AP1020+5,$AQ1020+7))="",0,IF(COUNTIF(INDIRECT(ADDRESS(($AO1020-1)*36+($AP1020-1)*12+6,COLUMN())):INDIRECT(ADDRESS(($AO1020-1)*36+($AP1020-1)*12+$AQ1020+4,COLUMN())),INDIRECT(ADDRESS(($AO1020-1)*3+$AP1020+5,$AQ1020+7)))&gt;=1,0,INDIRECT(ADDRESS(($AO1020-1)*3+$AP1020+5,$AQ1020+7)))))</f>
        <v>0</v>
      </c>
      <c r="AS1020" s="304">
        <f ca="1">COUNTIF(INDIRECT("H"&amp;(ROW()+12*(($AO1020-1)*3+$AP1020)-ROW())/12+5):INDIRECT("S"&amp;(ROW()+12*(($AO1020-1)*3+$AP1020)-ROW())/12+5),AR1020)</f>
        <v>0</v>
      </c>
      <c r="AV1020" s="304">
        <f ca="1">IF(AND(AR1020&gt;0,AS1020&gt;0),COUNTIF(AV$6:AV1019,"&gt;0")+1,0)</f>
        <v>0</v>
      </c>
    </row>
    <row r="1021" spans="41:48" x14ac:dyDescent="0.15">
      <c r="AO1021" s="304">
        <v>29</v>
      </c>
      <c r="AP1021" s="304">
        <v>1</v>
      </c>
      <c r="AQ1021" s="304">
        <v>8</v>
      </c>
      <c r="AR1021" s="304">
        <f ca="1">IF($AQ1021=1,IF(INDIRECT(ADDRESS(($AO1021-1)*3+$AP1021+5,$AQ1021+7))="",0,INDIRECT(ADDRESS(($AO1021-1)*3+$AP1021+5,$AQ1021+7))),IF(INDIRECT(ADDRESS(($AO1021-1)*3+$AP1021+5,$AQ1021+7))="",0,IF(COUNTIF(INDIRECT(ADDRESS(($AO1021-1)*36+($AP1021-1)*12+6,COLUMN())):INDIRECT(ADDRESS(($AO1021-1)*36+($AP1021-1)*12+$AQ1021+4,COLUMN())),INDIRECT(ADDRESS(($AO1021-1)*3+$AP1021+5,$AQ1021+7)))&gt;=1,0,INDIRECT(ADDRESS(($AO1021-1)*3+$AP1021+5,$AQ1021+7)))))</f>
        <v>0</v>
      </c>
      <c r="AS1021" s="304">
        <f ca="1">COUNTIF(INDIRECT("H"&amp;(ROW()+12*(($AO1021-1)*3+$AP1021)-ROW())/12+5):INDIRECT("S"&amp;(ROW()+12*(($AO1021-1)*3+$AP1021)-ROW())/12+5),AR1021)</f>
        <v>0</v>
      </c>
      <c r="AV1021" s="304">
        <f ca="1">IF(AND(AR1021&gt;0,AS1021&gt;0),COUNTIF(AV$6:AV1020,"&gt;0")+1,0)</f>
        <v>0</v>
      </c>
    </row>
    <row r="1022" spans="41:48" x14ac:dyDescent="0.15">
      <c r="AO1022" s="304">
        <v>29</v>
      </c>
      <c r="AP1022" s="304">
        <v>1</v>
      </c>
      <c r="AQ1022" s="304">
        <v>9</v>
      </c>
      <c r="AR1022" s="304">
        <f ca="1">IF($AQ1022=1,IF(INDIRECT(ADDRESS(($AO1022-1)*3+$AP1022+5,$AQ1022+7))="",0,INDIRECT(ADDRESS(($AO1022-1)*3+$AP1022+5,$AQ1022+7))),IF(INDIRECT(ADDRESS(($AO1022-1)*3+$AP1022+5,$AQ1022+7))="",0,IF(COUNTIF(INDIRECT(ADDRESS(($AO1022-1)*36+($AP1022-1)*12+6,COLUMN())):INDIRECT(ADDRESS(($AO1022-1)*36+($AP1022-1)*12+$AQ1022+4,COLUMN())),INDIRECT(ADDRESS(($AO1022-1)*3+$AP1022+5,$AQ1022+7)))&gt;=1,0,INDIRECT(ADDRESS(($AO1022-1)*3+$AP1022+5,$AQ1022+7)))))</f>
        <v>0</v>
      </c>
      <c r="AS1022" s="304">
        <f ca="1">COUNTIF(INDIRECT("H"&amp;(ROW()+12*(($AO1022-1)*3+$AP1022)-ROW())/12+5):INDIRECT("S"&amp;(ROW()+12*(($AO1022-1)*3+$AP1022)-ROW())/12+5),AR1022)</f>
        <v>0</v>
      </c>
      <c r="AV1022" s="304">
        <f ca="1">IF(AND(AR1022&gt;0,AS1022&gt;0),COUNTIF(AV$6:AV1021,"&gt;0")+1,0)</f>
        <v>0</v>
      </c>
    </row>
    <row r="1023" spans="41:48" x14ac:dyDescent="0.15">
      <c r="AO1023" s="304">
        <v>29</v>
      </c>
      <c r="AP1023" s="304">
        <v>1</v>
      </c>
      <c r="AQ1023" s="304">
        <v>10</v>
      </c>
      <c r="AR1023" s="304">
        <f ca="1">IF($AQ1023=1,IF(INDIRECT(ADDRESS(($AO1023-1)*3+$AP1023+5,$AQ1023+7))="",0,INDIRECT(ADDRESS(($AO1023-1)*3+$AP1023+5,$AQ1023+7))),IF(INDIRECT(ADDRESS(($AO1023-1)*3+$AP1023+5,$AQ1023+7))="",0,IF(COUNTIF(INDIRECT(ADDRESS(($AO1023-1)*36+($AP1023-1)*12+6,COLUMN())):INDIRECT(ADDRESS(($AO1023-1)*36+($AP1023-1)*12+$AQ1023+4,COLUMN())),INDIRECT(ADDRESS(($AO1023-1)*3+$AP1023+5,$AQ1023+7)))&gt;=1,0,INDIRECT(ADDRESS(($AO1023-1)*3+$AP1023+5,$AQ1023+7)))))</f>
        <v>0</v>
      </c>
      <c r="AS1023" s="304">
        <f ca="1">COUNTIF(INDIRECT("H"&amp;(ROW()+12*(($AO1023-1)*3+$AP1023)-ROW())/12+5):INDIRECT("S"&amp;(ROW()+12*(($AO1023-1)*3+$AP1023)-ROW())/12+5),AR1023)</f>
        <v>0</v>
      </c>
      <c r="AV1023" s="304">
        <f ca="1">IF(AND(AR1023&gt;0,AS1023&gt;0),COUNTIF(AV$6:AV1022,"&gt;0")+1,0)</f>
        <v>0</v>
      </c>
    </row>
    <row r="1024" spans="41:48" x14ac:dyDescent="0.15">
      <c r="AO1024" s="304">
        <v>29</v>
      </c>
      <c r="AP1024" s="304">
        <v>1</v>
      </c>
      <c r="AQ1024" s="304">
        <v>11</v>
      </c>
      <c r="AR1024" s="304">
        <f ca="1">IF($AQ1024=1,IF(INDIRECT(ADDRESS(($AO1024-1)*3+$AP1024+5,$AQ1024+7))="",0,INDIRECT(ADDRESS(($AO1024-1)*3+$AP1024+5,$AQ1024+7))),IF(INDIRECT(ADDRESS(($AO1024-1)*3+$AP1024+5,$AQ1024+7))="",0,IF(COUNTIF(INDIRECT(ADDRESS(($AO1024-1)*36+($AP1024-1)*12+6,COLUMN())):INDIRECT(ADDRESS(($AO1024-1)*36+($AP1024-1)*12+$AQ1024+4,COLUMN())),INDIRECT(ADDRESS(($AO1024-1)*3+$AP1024+5,$AQ1024+7)))&gt;=1,0,INDIRECT(ADDRESS(($AO1024-1)*3+$AP1024+5,$AQ1024+7)))))</f>
        <v>0</v>
      </c>
      <c r="AS1024" s="304">
        <f ca="1">COUNTIF(INDIRECT("H"&amp;(ROW()+12*(($AO1024-1)*3+$AP1024)-ROW())/12+5):INDIRECT("S"&amp;(ROW()+12*(($AO1024-1)*3+$AP1024)-ROW())/12+5),AR1024)</f>
        <v>0</v>
      </c>
      <c r="AV1024" s="304">
        <f ca="1">IF(AND(AR1024&gt;0,AS1024&gt;0),COUNTIF(AV$6:AV1023,"&gt;0")+1,0)</f>
        <v>0</v>
      </c>
    </row>
    <row r="1025" spans="41:48" x14ac:dyDescent="0.15">
      <c r="AO1025" s="304">
        <v>29</v>
      </c>
      <c r="AP1025" s="304">
        <v>1</v>
      </c>
      <c r="AQ1025" s="304">
        <v>12</v>
      </c>
      <c r="AR1025" s="304">
        <f ca="1">IF($AQ1025=1,IF(INDIRECT(ADDRESS(($AO1025-1)*3+$AP1025+5,$AQ1025+7))="",0,INDIRECT(ADDRESS(($AO1025-1)*3+$AP1025+5,$AQ1025+7))),IF(INDIRECT(ADDRESS(($AO1025-1)*3+$AP1025+5,$AQ1025+7))="",0,IF(COUNTIF(INDIRECT(ADDRESS(($AO1025-1)*36+($AP1025-1)*12+6,COLUMN())):INDIRECT(ADDRESS(($AO1025-1)*36+($AP1025-1)*12+$AQ1025+4,COLUMN())),INDIRECT(ADDRESS(($AO1025-1)*3+$AP1025+5,$AQ1025+7)))&gt;=1,0,INDIRECT(ADDRESS(($AO1025-1)*3+$AP1025+5,$AQ1025+7)))))</f>
        <v>0</v>
      </c>
      <c r="AS1025" s="304">
        <f ca="1">COUNTIF(INDIRECT("H"&amp;(ROW()+12*(($AO1025-1)*3+$AP1025)-ROW())/12+5):INDIRECT("S"&amp;(ROW()+12*(($AO1025-1)*3+$AP1025)-ROW())/12+5),AR1025)</f>
        <v>0</v>
      </c>
      <c r="AV1025" s="304">
        <f ca="1">IF(AND(AR1025&gt;0,AS1025&gt;0),COUNTIF(AV$6:AV1024,"&gt;0")+1,0)</f>
        <v>0</v>
      </c>
    </row>
    <row r="1026" spans="41:48" x14ac:dyDescent="0.15">
      <c r="AO1026" s="304">
        <v>29</v>
      </c>
      <c r="AP1026" s="304">
        <v>2</v>
      </c>
      <c r="AQ1026" s="304">
        <v>1</v>
      </c>
      <c r="AR1026" s="304">
        <f ca="1">IF($AQ1026=1,IF(INDIRECT(ADDRESS(($AO1026-1)*3+$AP1026+5,$AQ1026+7))="",0,INDIRECT(ADDRESS(($AO1026-1)*3+$AP1026+5,$AQ1026+7))),IF(INDIRECT(ADDRESS(($AO1026-1)*3+$AP1026+5,$AQ1026+7))="",0,IF(COUNTIF(INDIRECT(ADDRESS(($AO1026-1)*36+($AP1026-1)*12+6,COLUMN())):INDIRECT(ADDRESS(($AO1026-1)*36+($AP1026-1)*12+$AQ1026+4,COLUMN())),INDIRECT(ADDRESS(($AO1026-1)*3+$AP1026+5,$AQ1026+7)))&gt;=1,0,INDIRECT(ADDRESS(($AO1026-1)*3+$AP1026+5,$AQ1026+7)))))</f>
        <v>0</v>
      </c>
      <c r="AS1026" s="304">
        <f ca="1">COUNTIF(INDIRECT("H"&amp;(ROW()+12*(($AO1026-1)*3+$AP1026)-ROW())/12+5):INDIRECT("S"&amp;(ROW()+12*(($AO1026-1)*3+$AP1026)-ROW())/12+5),AR1026)</f>
        <v>0</v>
      </c>
      <c r="AV1026" s="304">
        <f ca="1">IF(AND(AR1026&gt;0,AS1026&gt;0),COUNTIF(AV$6:AV1025,"&gt;0")+1,0)</f>
        <v>0</v>
      </c>
    </row>
    <row r="1027" spans="41:48" x14ac:dyDescent="0.15">
      <c r="AO1027" s="304">
        <v>29</v>
      </c>
      <c r="AP1027" s="304">
        <v>2</v>
      </c>
      <c r="AQ1027" s="304">
        <v>2</v>
      </c>
      <c r="AR1027" s="304">
        <f ca="1">IF($AQ1027=1,IF(INDIRECT(ADDRESS(($AO1027-1)*3+$AP1027+5,$AQ1027+7))="",0,INDIRECT(ADDRESS(($AO1027-1)*3+$AP1027+5,$AQ1027+7))),IF(INDIRECT(ADDRESS(($AO1027-1)*3+$AP1027+5,$AQ1027+7))="",0,IF(COUNTIF(INDIRECT(ADDRESS(($AO1027-1)*36+($AP1027-1)*12+6,COLUMN())):INDIRECT(ADDRESS(($AO1027-1)*36+($AP1027-1)*12+$AQ1027+4,COLUMN())),INDIRECT(ADDRESS(($AO1027-1)*3+$AP1027+5,$AQ1027+7)))&gt;=1,0,INDIRECT(ADDRESS(($AO1027-1)*3+$AP1027+5,$AQ1027+7)))))</f>
        <v>0</v>
      </c>
      <c r="AS1027" s="304">
        <f ca="1">COUNTIF(INDIRECT("H"&amp;(ROW()+12*(($AO1027-1)*3+$AP1027)-ROW())/12+5):INDIRECT("S"&amp;(ROW()+12*(($AO1027-1)*3+$AP1027)-ROW())/12+5),AR1027)</f>
        <v>0</v>
      </c>
      <c r="AV1027" s="304">
        <f ca="1">IF(AND(AR1027&gt;0,AS1027&gt;0),COUNTIF(AV$6:AV1026,"&gt;0")+1,0)</f>
        <v>0</v>
      </c>
    </row>
    <row r="1028" spans="41:48" x14ac:dyDescent="0.15">
      <c r="AO1028" s="304">
        <v>29</v>
      </c>
      <c r="AP1028" s="304">
        <v>2</v>
      </c>
      <c r="AQ1028" s="304">
        <v>3</v>
      </c>
      <c r="AR1028" s="304">
        <f ca="1">IF($AQ1028=1,IF(INDIRECT(ADDRESS(($AO1028-1)*3+$AP1028+5,$AQ1028+7))="",0,INDIRECT(ADDRESS(($AO1028-1)*3+$AP1028+5,$AQ1028+7))),IF(INDIRECT(ADDRESS(($AO1028-1)*3+$AP1028+5,$AQ1028+7))="",0,IF(COUNTIF(INDIRECT(ADDRESS(($AO1028-1)*36+($AP1028-1)*12+6,COLUMN())):INDIRECT(ADDRESS(($AO1028-1)*36+($AP1028-1)*12+$AQ1028+4,COLUMN())),INDIRECT(ADDRESS(($AO1028-1)*3+$AP1028+5,$AQ1028+7)))&gt;=1,0,INDIRECT(ADDRESS(($AO1028-1)*3+$AP1028+5,$AQ1028+7)))))</f>
        <v>0</v>
      </c>
      <c r="AS1028" s="304">
        <f ca="1">COUNTIF(INDIRECT("H"&amp;(ROW()+12*(($AO1028-1)*3+$AP1028)-ROW())/12+5):INDIRECT("S"&amp;(ROW()+12*(($AO1028-1)*3+$AP1028)-ROW())/12+5),AR1028)</f>
        <v>0</v>
      </c>
      <c r="AV1028" s="304">
        <f ca="1">IF(AND(AR1028&gt;0,AS1028&gt;0),COUNTIF(AV$6:AV1027,"&gt;0")+1,0)</f>
        <v>0</v>
      </c>
    </row>
    <row r="1029" spans="41:48" x14ac:dyDescent="0.15">
      <c r="AO1029" s="304">
        <v>29</v>
      </c>
      <c r="AP1029" s="304">
        <v>2</v>
      </c>
      <c r="AQ1029" s="304">
        <v>4</v>
      </c>
      <c r="AR1029" s="304">
        <f ca="1">IF($AQ1029=1,IF(INDIRECT(ADDRESS(($AO1029-1)*3+$AP1029+5,$AQ1029+7))="",0,INDIRECT(ADDRESS(($AO1029-1)*3+$AP1029+5,$AQ1029+7))),IF(INDIRECT(ADDRESS(($AO1029-1)*3+$AP1029+5,$AQ1029+7))="",0,IF(COUNTIF(INDIRECT(ADDRESS(($AO1029-1)*36+($AP1029-1)*12+6,COLUMN())):INDIRECT(ADDRESS(($AO1029-1)*36+($AP1029-1)*12+$AQ1029+4,COLUMN())),INDIRECT(ADDRESS(($AO1029-1)*3+$AP1029+5,$AQ1029+7)))&gt;=1,0,INDIRECT(ADDRESS(($AO1029-1)*3+$AP1029+5,$AQ1029+7)))))</f>
        <v>0</v>
      </c>
      <c r="AS1029" s="304">
        <f ca="1">COUNTIF(INDIRECT("H"&amp;(ROW()+12*(($AO1029-1)*3+$AP1029)-ROW())/12+5):INDIRECT("S"&amp;(ROW()+12*(($AO1029-1)*3+$AP1029)-ROW())/12+5),AR1029)</f>
        <v>0</v>
      </c>
      <c r="AV1029" s="304">
        <f ca="1">IF(AND(AR1029&gt;0,AS1029&gt;0),COUNTIF(AV$6:AV1028,"&gt;0")+1,0)</f>
        <v>0</v>
      </c>
    </row>
    <row r="1030" spans="41:48" x14ac:dyDescent="0.15">
      <c r="AO1030" s="304">
        <v>29</v>
      </c>
      <c r="AP1030" s="304">
        <v>2</v>
      </c>
      <c r="AQ1030" s="304">
        <v>5</v>
      </c>
      <c r="AR1030" s="304">
        <f ca="1">IF($AQ1030=1,IF(INDIRECT(ADDRESS(($AO1030-1)*3+$AP1030+5,$AQ1030+7))="",0,INDIRECT(ADDRESS(($AO1030-1)*3+$AP1030+5,$AQ1030+7))),IF(INDIRECT(ADDRESS(($AO1030-1)*3+$AP1030+5,$AQ1030+7))="",0,IF(COUNTIF(INDIRECT(ADDRESS(($AO1030-1)*36+($AP1030-1)*12+6,COLUMN())):INDIRECT(ADDRESS(($AO1030-1)*36+($AP1030-1)*12+$AQ1030+4,COLUMN())),INDIRECT(ADDRESS(($AO1030-1)*3+$AP1030+5,$AQ1030+7)))&gt;=1,0,INDIRECT(ADDRESS(($AO1030-1)*3+$AP1030+5,$AQ1030+7)))))</f>
        <v>0</v>
      </c>
      <c r="AS1030" s="304">
        <f ca="1">COUNTIF(INDIRECT("H"&amp;(ROW()+12*(($AO1030-1)*3+$AP1030)-ROW())/12+5):INDIRECT("S"&amp;(ROW()+12*(($AO1030-1)*3+$AP1030)-ROW())/12+5),AR1030)</f>
        <v>0</v>
      </c>
      <c r="AV1030" s="304">
        <f ca="1">IF(AND(AR1030&gt;0,AS1030&gt;0),COUNTIF(AV$6:AV1029,"&gt;0")+1,0)</f>
        <v>0</v>
      </c>
    </row>
    <row r="1031" spans="41:48" x14ac:dyDescent="0.15">
      <c r="AO1031" s="304">
        <v>29</v>
      </c>
      <c r="AP1031" s="304">
        <v>2</v>
      </c>
      <c r="AQ1031" s="304">
        <v>6</v>
      </c>
      <c r="AR1031" s="304">
        <f ca="1">IF($AQ1031=1,IF(INDIRECT(ADDRESS(($AO1031-1)*3+$AP1031+5,$AQ1031+7))="",0,INDIRECT(ADDRESS(($AO1031-1)*3+$AP1031+5,$AQ1031+7))),IF(INDIRECT(ADDRESS(($AO1031-1)*3+$AP1031+5,$AQ1031+7))="",0,IF(COUNTIF(INDIRECT(ADDRESS(($AO1031-1)*36+($AP1031-1)*12+6,COLUMN())):INDIRECT(ADDRESS(($AO1031-1)*36+($AP1031-1)*12+$AQ1031+4,COLUMN())),INDIRECT(ADDRESS(($AO1031-1)*3+$AP1031+5,$AQ1031+7)))&gt;=1,0,INDIRECT(ADDRESS(($AO1031-1)*3+$AP1031+5,$AQ1031+7)))))</f>
        <v>0</v>
      </c>
      <c r="AS1031" s="304">
        <f ca="1">COUNTIF(INDIRECT("H"&amp;(ROW()+12*(($AO1031-1)*3+$AP1031)-ROW())/12+5):INDIRECT("S"&amp;(ROW()+12*(($AO1031-1)*3+$AP1031)-ROW())/12+5),AR1031)</f>
        <v>0</v>
      </c>
      <c r="AV1031" s="304">
        <f ca="1">IF(AND(AR1031&gt;0,AS1031&gt;0),COUNTIF(AV$6:AV1030,"&gt;0")+1,0)</f>
        <v>0</v>
      </c>
    </row>
    <row r="1032" spans="41:48" x14ac:dyDescent="0.15">
      <c r="AO1032" s="304">
        <v>29</v>
      </c>
      <c r="AP1032" s="304">
        <v>2</v>
      </c>
      <c r="AQ1032" s="304">
        <v>7</v>
      </c>
      <c r="AR1032" s="304">
        <f ca="1">IF($AQ1032=1,IF(INDIRECT(ADDRESS(($AO1032-1)*3+$AP1032+5,$AQ1032+7))="",0,INDIRECT(ADDRESS(($AO1032-1)*3+$AP1032+5,$AQ1032+7))),IF(INDIRECT(ADDRESS(($AO1032-1)*3+$AP1032+5,$AQ1032+7))="",0,IF(COUNTIF(INDIRECT(ADDRESS(($AO1032-1)*36+($AP1032-1)*12+6,COLUMN())):INDIRECT(ADDRESS(($AO1032-1)*36+($AP1032-1)*12+$AQ1032+4,COLUMN())),INDIRECT(ADDRESS(($AO1032-1)*3+$AP1032+5,$AQ1032+7)))&gt;=1,0,INDIRECT(ADDRESS(($AO1032-1)*3+$AP1032+5,$AQ1032+7)))))</f>
        <v>0</v>
      </c>
      <c r="AS1032" s="304">
        <f ca="1">COUNTIF(INDIRECT("H"&amp;(ROW()+12*(($AO1032-1)*3+$AP1032)-ROW())/12+5):INDIRECT("S"&amp;(ROW()+12*(($AO1032-1)*3+$AP1032)-ROW())/12+5),AR1032)</f>
        <v>0</v>
      </c>
      <c r="AV1032" s="304">
        <f ca="1">IF(AND(AR1032&gt;0,AS1032&gt;0),COUNTIF(AV$6:AV1031,"&gt;0")+1,0)</f>
        <v>0</v>
      </c>
    </row>
    <row r="1033" spans="41:48" x14ac:dyDescent="0.15">
      <c r="AO1033" s="304">
        <v>29</v>
      </c>
      <c r="AP1033" s="304">
        <v>2</v>
      </c>
      <c r="AQ1033" s="304">
        <v>8</v>
      </c>
      <c r="AR1033" s="304">
        <f ca="1">IF($AQ1033=1,IF(INDIRECT(ADDRESS(($AO1033-1)*3+$AP1033+5,$AQ1033+7))="",0,INDIRECT(ADDRESS(($AO1033-1)*3+$AP1033+5,$AQ1033+7))),IF(INDIRECT(ADDRESS(($AO1033-1)*3+$AP1033+5,$AQ1033+7))="",0,IF(COUNTIF(INDIRECT(ADDRESS(($AO1033-1)*36+($AP1033-1)*12+6,COLUMN())):INDIRECT(ADDRESS(($AO1033-1)*36+($AP1033-1)*12+$AQ1033+4,COLUMN())),INDIRECT(ADDRESS(($AO1033-1)*3+$AP1033+5,$AQ1033+7)))&gt;=1,0,INDIRECT(ADDRESS(($AO1033-1)*3+$AP1033+5,$AQ1033+7)))))</f>
        <v>0</v>
      </c>
      <c r="AS1033" s="304">
        <f ca="1">COUNTIF(INDIRECT("H"&amp;(ROW()+12*(($AO1033-1)*3+$AP1033)-ROW())/12+5):INDIRECT("S"&amp;(ROW()+12*(($AO1033-1)*3+$AP1033)-ROW())/12+5),AR1033)</f>
        <v>0</v>
      </c>
      <c r="AV1033" s="304">
        <f ca="1">IF(AND(AR1033&gt;0,AS1033&gt;0),COUNTIF(AV$6:AV1032,"&gt;0")+1,0)</f>
        <v>0</v>
      </c>
    </row>
    <row r="1034" spans="41:48" x14ac:dyDescent="0.15">
      <c r="AO1034" s="304">
        <v>29</v>
      </c>
      <c r="AP1034" s="304">
        <v>2</v>
      </c>
      <c r="AQ1034" s="304">
        <v>9</v>
      </c>
      <c r="AR1034" s="304">
        <f ca="1">IF($AQ1034=1,IF(INDIRECT(ADDRESS(($AO1034-1)*3+$AP1034+5,$AQ1034+7))="",0,INDIRECT(ADDRESS(($AO1034-1)*3+$AP1034+5,$AQ1034+7))),IF(INDIRECT(ADDRESS(($AO1034-1)*3+$AP1034+5,$AQ1034+7))="",0,IF(COUNTIF(INDIRECT(ADDRESS(($AO1034-1)*36+($AP1034-1)*12+6,COLUMN())):INDIRECT(ADDRESS(($AO1034-1)*36+($AP1034-1)*12+$AQ1034+4,COLUMN())),INDIRECT(ADDRESS(($AO1034-1)*3+$AP1034+5,$AQ1034+7)))&gt;=1,0,INDIRECT(ADDRESS(($AO1034-1)*3+$AP1034+5,$AQ1034+7)))))</f>
        <v>0</v>
      </c>
      <c r="AS1034" s="304">
        <f ca="1">COUNTIF(INDIRECT("H"&amp;(ROW()+12*(($AO1034-1)*3+$AP1034)-ROW())/12+5):INDIRECT("S"&amp;(ROW()+12*(($AO1034-1)*3+$AP1034)-ROW())/12+5),AR1034)</f>
        <v>0</v>
      </c>
      <c r="AV1034" s="304">
        <f ca="1">IF(AND(AR1034&gt;0,AS1034&gt;0),COUNTIF(AV$6:AV1033,"&gt;0")+1,0)</f>
        <v>0</v>
      </c>
    </row>
    <row r="1035" spans="41:48" x14ac:dyDescent="0.15">
      <c r="AO1035" s="304">
        <v>29</v>
      </c>
      <c r="AP1035" s="304">
        <v>2</v>
      </c>
      <c r="AQ1035" s="304">
        <v>10</v>
      </c>
      <c r="AR1035" s="304">
        <f ca="1">IF($AQ1035=1,IF(INDIRECT(ADDRESS(($AO1035-1)*3+$AP1035+5,$AQ1035+7))="",0,INDIRECT(ADDRESS(($AO1035-1)*3+$AP1035+5,$AQ1035+7))),IF(INDIRECT(ADDRESS(($AO1035-1)*3+$AP1035+5,$AQ1035+7))="",0,IF(COUNTIF(INDIRECT(ADDRESS(($AO1035-1)*36+($AP1035-1)*12+6,COLUMN())):INDIRECT(ADDRESS(($AO1035-1)*36+($AP1035-1)*12+$AQ1035+4,COLUMN())),INDIRECT(ADDRESS(($AO1035-1)*3+$AP1035+5,$AQ1035+7)))&gt;=1,0,INDIRECT(ADDRESS(($AO1035-1)*3+$AP1035+5,$AQ1035+7)))))</f>
        <v>0</v>
      </c>
      <c r="AS1035" s="304">
        <f ca="1">COUNTIF(INDIRECT("H"&amp;(ROW()+12*(($AO1035-1)*3+$AP1035)-ROW())/12+5):INDIRECT("S"&amp;(ROW()+12*(($AO1035-1)*3+$AP1035)-ROW())/12+5),AR1035)</f>
        <v>0</v>
      </c>
      <c r="AV1035" s="304">
        <f ca="1">IF(AND(AR1035&gt;0,AS1035&gt;0),COUNTIF(AV$6:AV1034,"&gt;0")+1,0)</f>
        <v>0</v>
      </c>
    </row>
    <row r="1036" spans="41:48" x14ac:dyDescent="0.15">
      <c r="AO1036" s="304">
        <v>29</v>
      </c>
      <c r="AP1036" s="304">
        <v>2</v>
      </c>
      <c r="AQ1036" s="304">
        <v>11</v>
      </c>
      <c r="AR1036" s="304">
        <f ca="1">IF($AQ1036=1,IF(INDIRECT(ADDRESS(($AO1036-1)*3+$AP1036+5,$AQ1036+7))="",0,INDIRECT(ADDRESS(($AO1036-1)*3+$AP1036+5,$AQ1036+7))),IF(INDIRECT(ADDRESS(($AO1036-1)*3+$AP1036+5,$AQ1036+7))="",0,IF(COUNTIF(INDIRECT(ADDRESS(($AO1036-1)*36+($AP1036-1)*12+6,COLUMN())):INDIRECT(ADDRESS(($AO1036-1)*36+($AP1036-1)*12+$AQ1036+4,COLUMN())),INDIRECT(ADDRESS(($AO1036-1)*3+$AP1036+5,$AQ1036+7)))&gt;=1,0,INDIRECT(ADDRESS(($AO1036-1)*3+$AP1036+5,$AQ1036+7)))))</f>
        <v>0</v>
      </c>
      <c r="AS1036" s="304">
        <f ca="1">COUNTIF(INDIRECT("H"&amp;(ROW()+12*(($AO1036-1)*3+$AP1036)-ROW())/12+5):INDIRECT("S"&amp;(ROW()+12*(($AO1036-1)*3+$AP1036)-ROW())/12+5),AR1036)</f>
        <v>0</v>
      </c>
      <c r="AV1036" s="304">
        <f ca="1">IF(AND(AR1036&gt;0,AS1036&gt;0),COUNTIF(AV$6:AV1035,"&gt;0")+1,0)</f>
        <v>0</v>
      </c>
    </row>
    <row r="1037" spans="41:48" x14ac:dyDescent="0.15">
      <c r="AO1037" s="304">
        <v>29</v>
      </c>
      <c r="AP1037" s="304">
        <v>2</v>
      </c>
      <c r="AQ1037" s="304">
        <v>12</v>
      </c>
      <c r="AR1037" s="304">
        <f ca="1">IF($AQ1037=1,IF(INDIRECT(ADDRESS(($AO1037-1)*3+$AP1037+5,$AQ1037+7))="",0,INDIRECT(ADDRESS(($AO1037-1)*3+$AP1037+5,$AQ1037+7))),IF(INDIRECT(ADDRESS(($AO1037-1)*3+$AP1037+5,$AQ1037+7))="",0,IF(COUNTIF(INDIRECT(ADDRESS(($AO1037-1)*36+($AP1037-1)*12+6,COLUMN())):INDIRECT(ADDRESS(($AO1037-1)*36+($AP1037-1)*12+$AQ1037+4,COLUMN())),INDIRECT(ADDRESS(($AO1037-1)*3+$AP1037+5,$AQ1037+7)))&gt;=1,0,INDIRECT(ADDRESS(($AO1037-1)*3+$AP1037+5,$AQ1037+7)))))</f>
        <v>0</v>
      </c>
      <c r="AS1037" s="304">
        <f ca="1">COUNTIF(INDIRECT("H"&amp;(ROW()+12*(($AO1037-1)*3+$AP1037)-ROW())/12+5):INDIRECT("S"&amp;(ROW()+12*(($AO1037-1)*3+$AP1037)-ROW())/12+5),AR1037)</f>
        <v>0</v>
      </c>
      <c r="AV1037" s="304">
        <f ca="1">IF(AND(AR1037&gt;0,AS1037&gt;0),COUNTIF(AV$6:AV1036,"&gt;0")+1,0)</f>
        <v>0</v>
      </c>
    </row>
    <row r="1038" spans="41:48" x14ac:dyDescent="0.15">
      <c r="AO1038" s="304">
        <v>29</v>
      </c>
      <c r="AP1038" s="304">
        <v>3</v>
      </c>
      <c r="AQ1038" s="304">
        <v>1</v>
      </c>
      <c r="AR1038" s="304">
        <f ca="1">IF($AQ1038=1,IF(INDIRECT(ADDRESS(($AO1038-1)*3+$AP1038+5,$AQ1038+7))="",0,INDIRECT(ADDRESS(($AO1038-1)*3+$AP1038+5,$AQ1038+7))),IF(INDIRECT(ADDRESS(($AO1038-1)*3+$AP1038+5,$AQ1038+7))="",0,IF(COUNTIF(INDIRECT(ADDRESS(($AO1038-1)*36+($AP1038-1)*12+6,COLUMN())):INDIRECT(ADDRESS(($AO1038-1)*36+($AP1038-1)*12+$AQ1038+4,COLUMN())),INDIRECT(ADDRESS(($AO1038-1)*3+$AP1038+5,$AQ1038+7)))&gt;=1,0,INDIRECT(ADDRESS(($AO1038-1)*3+$AP1038+5,$AQ1038+7)))))</f>
        <v>0</v>
      </c>
      <c r="AS1038" s="304">
        <f ca="1">COUNTIF(INDIRECT("H"&amp;(ROW()+12*(($AO1038-1)*3+$AP1038)-ROW())/12+5):INDIRECT("S"&amp;(ROW()+12*(($AO1038-1)*3+$AP1038)-ROW())/12+5),AR1038)</f>
        <v>0</v>
      </c>
      <c r="AV1038" s="304">
        <f ca="1">IF(AND(AR1038&gt;0,AS1038&gt;0),COUNTIF(AV$6:AV1037,"&gt;0")+1,0)</f>
        <v>0</v>
      </c>
    </row>
    <row r="1039" spans="41:48" x14ac:dyDescent="0.15">
      <c r="AO1039" s="304">
        <v>29</v>
      </c>
      <c r="AP1039" s="304">
        <v>3</v>
      </c>
      <c r="AQ1039" s="304">
        <v>2</v>
      </c>
      <c r="AR1039" s="304">
        <f ca="1">IF($AQ1039=1,IF(INDIRECT(ADDRESS(($AO1039-1)*3+$AP1039+5,$AQ1039+7))="",0,INDIRECT(ADDRESS(($AO1039-1)*3+$AP1039+5,$AQ1039+7))),IF(INDIRECT(ADDRESS(($AO1039-1)*3+$AP1039+5,$AQ1039+7))="",0,IF(COUNTIF(INDIRECT(ADDRESS(($AO1039-1)*36+($AP1039-1)*12+6,COLUMN())):INDIRECT(ADDRESS(($AO1039-1)*36+($AP1039-1)*12+$AQ1039+4,COLUMN())),INDIRECT(ADDRESS(($AO1039-1)*3+$AP1039+5,$AQ1039+7)))&gt;=1,0,INDIRECT(ADDRESS(($AO1039-1)*3+$AP1039+5,$AQ1039+7)))))</f>
        <v>0</v>
      </c>
      <c r="AS1039" s="304">
        <f ca="1">COUNTIF(INDIRECT("H"&amp;(ROW()+12*(($AO1039-1)*3+$AP1039)-ROW())/12+5):INDIRECT("S"&amp;(ROW()+12*(($AO1039-1)*3+$AP1039)-ROW())/12+5),AR1039)</f>
        <v>0</v>
      </c>
      <c r="AV1039" s="304">
        <f ca="1">IF(AND(AR1039&gt;0,AS1039&gt;0),COUNTIF(AV$6:AV1038,"&gt;0")+1,0)</f>
        <v>0</v>
      </c>
    </row>
    <row r="1040" spans="41:48" x14ac:dyDescent="0.15">
      <c r="AO1040" s="304">
        <v>29</v>
      </c>
      <c r="AP1040" s="304">
        <v>3</v>
      </c>
      <c r="AQ1040" s="304">
        <v>3</v>
      </c>
      <c r="AR1040" s="304">
        <f ca="1">IF($AQ1040=1,IF(INDIRECT(ADDRESS(($AO1040-1)*3+$AP1040+5,$AQ1040+7))="",0,INDIRECT(ADDRESS(($AO1040-1)*3+$AP1040+5,$AQ1040+7))),IF(INDIRECT(ADDRESS(($AO1040-1)*3+$AP1040+5,$AQ1040+7))="",0,IF(COUNTIF(INDIRECT(ADDRESS(($AO1040-1)*36+($AP1040-1)*12+6,COLUMN())):INDIRECT(ADDRESS(($AO1040-1)*36+($AP1040-1)*12+$AQ1040+4,COLUMN())),INDIRECT(ADDRESS(($AO1040-1)*3+$AP1040+5,$AQ1040+7)))&gt;=1,0,INDIRECT(ADDRESS(($AO1040-1)*3+$AP1040+5,$AQ1040+7)))))</f>
        <v>0</v>
      </c>
      <c r="AS1040" s="304">
        <f ca="1">COUNTIF(INDIRECT("H"&amp;(ROW()+12*(($AO1040-1)*3+$AP1040)-ROW())/12+5):INDIRECT("S"&amp;(ROW()+12*(($AO1040-1)*3+$AP1040)-ROW())/12+5),AR1040)</f>
        <v>0</v>
      </c>
      <c r="AV1040" s="304">
        <f ca="1">IF(AND(AR1040&gt;0,AS1040&gt;0),COUNTIF(AV$6:AV1039,"&gt;0")+1,0)</f>
        <v>0</v>
      </c>
    </row>
    <row r="1041" spans="41:48" x14ac:dyDescent="0.15">
      <c r="AO1041" s="304">
        <v>29</v>
      </c>
      <c r="AP1041" s="304">
        <v>3</v>
      </c>
      <c r="AQ1041" s="304">
        <v>4</v>
      </c>
      <c r="AR1041" s="304">
        <f ca="1">IF($AQ1041=1,IF(INDIRECT(ADDRESS(($AO1041-1)*3+$AP1041+5,$AQ1041+7))="",0,INDIRECT(ADDRESS(($AO1041-1)*3+$AP1041+5,$AQ1041+7))),IF(INDIRECT(ADDRESS(($AO1041-1)*3+$AP1041+5,$AQ1041+7))="",0,IF(COUNTIF(INDIRECT(ADDRESS(($AO1041-1)*36+($AP1041-1)*12+6,COLUMN())):INDIRECT(ADDRESS(($AO1041-1)*36+($AP1041-1)*12+$AQ1041+4,COLUMN())),INDIRECT(ADDRESS(($AO1041-1)*3+$AP1041+5,$AQ1041+7)))&gt;=1,0,INDIRECT(ADDRESS(($AO1041-1)*3+$AP1041+5,$AQ1041+7)))))</f>
        <v>0</v>
      </c>
      <c r="AS1041" s="304">
        <f ca="1">COUNTIF(INDIRECT("H"&amp;(ROW()+12*(($AO1041-1)*3+$AP1041)-ROW())/12+5):INDIRECT("S"&amp;(ROW()+12*(($AO1041-1)*3+$AP1041)-ROW())/12+5),AR1041)</f>
        <v>0</v>
      </c>
      <c r="AV1041" s="304">
        <f ca="1">IF(AND(AR1041&gt;0,AS1041&gt;0),COUNTIF(AV$6:AV1040,"&gt;0")+1,0)</f>
        <v>0</v>
      </c>
    </row>
    <row r="1042" spans="41:48" x14ac:dyDescent="0.15">
      <c r="AO1042" s="304">
        <v>29</v>
      </c>
      <c r="AP1042" s="304">
        <v>3</v>
      </c>
      <c r="AQ1042" s="304">
        <v>5</v>
      </c>
      <c r="AR1042" s="304">
        <f ca="1">IF($AQ1042=1,IF(INDIRECT(ADDRESS(($AO1042-1)*3+$AP1042+5,$AQ1042+7))="",0,INDIRECT(ADDRESS(($AO1042-1)*3+$AP1042+5,$AQ1042+7))),IF(INDIRECT(ADDRESS(($AO1042-1)*3+$AP1042+5,$AQ1042+7))="",0,IF(COUNTIF(INDIRECT(ADDRESS(($AO1042-1)*36+($AP1042-1)*12+6,COLUMN())):INDIRECT(ADDRESS(($AO1042-1)*36+($AP1042-1)*12+$AQ1042+4,COLUMN())),INDIRECT(ADDRESS(($AO1042-1)*3+$AP1042+5,$AQ1042+7)))&gt;=1,0,INDIRECT(ADDRESS(($AO1042-1)*3+$AP1042+5,$AQ1042+7)))))</f>
        <v>0</v>
      </c>
      <c r="AS1042" s="304">
        <f ca="1">COUNTIF(INDIRECT("H"&amp;(ROW()+12*(($AO1042-1)*3+$AP1042)-ROW())/12+5):INDIRECT("S"&amp;(ROW()+12*(($AO1042-1)*3+$AP1042)-ROW())/12+5),AR1042)</f>
        <v>0</v>
      </c>
      <c r="AV1042" s="304">
        <f ca="1">IF(AND(AR1042&gt;0,AS1042&gt;0),COUNTIF(AV$6:AV1041,"&gt;0")+1,0)</f>
        <v>0</v>
      </c>
    </row>
    <row r="1043" spans="41:48" x14ac:dyDescent="0.15">
      <c r="AO1043" s="304">
        <v>29</v>
      </c>
      <c r="AP1043" s="304">
        <v>3</v>
      </c>
      <c r="AQ1043" s="304">
        <v>6</v>
      </c>
      <c r="AR1043" s="304">
        <f ca="1">IF($AQ1043=1,IF(INDIRECT(ADDRESS(($AO1043-1)*3+$AP1043+5,$AQ1043+7))="",0,INDIRECT(ADDRESS(($AO1043-1)*3+$AP1043+5,$AQ1043+7))),IF(INDIRECT(ADDRESS(($AO1043-1)*3+$AP1043+5,$AQ1043+7))="",0,IF(COUNTIF(INDIRECT(ADDRESS(($AO1043-1)*36+($AP1043-1)*12+6,COLUMN())):INDIRECT(ADDRESS(($AO1043-1)*36+($AP1043-1)*12+$AQ1043+4,COLUMN())),INDIRECT(ADDRESS(($AO1043-1)*3+$AP1043+5,$AQ1043+7)))&gt;=1,0,INDIRECT(ADDRESS(($AO1043-1)*3+$AP1043+5,$AQ1043+7)))))</f>
        <v>0</v>
      </c>
      <c r="AS1043" s="304">
        <f ca="1">COUNTIF(INDIRECT("H"&amp;(ROW()+12*(($AO1043-1)*3+$AP1043)-ROW())/12+5):INDIRECT("S"&amp;(ROW()+12*(($AO1043-1)*3+$AP1043)-ROW())/12+5),AR1043)</f>
        <v>0</v>
      </c>
      <c r="AV1043" s="304">
        <f ca="1">IF(AND(AR1043&gt;0,AS1043&gt;0),COUNTIF(AV$6:AV1042,"&gt;0")+1,0)</f>
        <v>0</v>
      </c>
    </row>
    <row r="1044" spans="41:48" x14ac:dyDescent="0.15">
      <c r="AO1044" s="304">
        <v>29</v>
      </c>
      <c r="AP1044" s="304">
        <v>3</v>
      </c>
      <c r="AQ1044" s="304">
        <v>7</v>
      </c>
      <c r="AR1044" s="304">
        <f ca="1">IF($AQ1044=1,IF(INDIRECT(ADDRESS(($AO1044-1)*3+$AP1044+5,$AQ1044+7))="",0,INDIRECT(ADDRESS(($AO1044-1)*3+$AP1044+5,$AQ1044+7))),IF(INDIRECT(ADDRESS(($AO1044-1)*3+$AP1044+5,$AQ1044+7))="",0,IF(COUNTIF(INDIRECT(ADDRESS(($AO1044-1)*36+($AP1044-1)*12+6,COLUMN())):INDIRECT(ADDRESS(($AO1044-1)*36+($AP1044-1)*12+$AQ1044+4,COLUMN())),INDIRECT(ADDRESS(($AO1044-1)*3+$AP1044+5,$AQ1044+7)))&gt;=1,0,INDIRECT(ADDRESS(($AO1044-1)*3+$AP1044+5,$AQ1044+7)))))</f>
        <v>0</v>
      </c>
      <c r="AS1044" s="304">
        <f ca="1">COUNTIF(INDIRECT("H"&amp;(ROW()+12*(($AO1044-1)*3+$AP1044)-ROW())/12+5):INDIRECT("S"&amp;(ROW()+12*(($AO1044-1)*3+$AP1044)-ROW())/12+5),AR1044)</f>
        <v>0</v>
      </c>
      <c r="AV1044" s="304">
        <f ca="1">IF(AND(AR1044&gt;0,AS1044&gt;0),COUNTIF(AV$6:AV1043,"&gt;0")+1,0)</f>
        <v>0</v>
      </c>
    </row>
    <row r="1045" spans="41:48" x14ac:dyDescent="0.15">
      <c r="AO1045" s="304">
        <v>29</v>
      </c>
      <c r="AP1045" s="304">
        <v>3</v>
      </c>
      <c r="AQ1045" s="304">
        <v>8</v>
      </c>
      <c r="AR1045" s="304">
        <f ca="1">IF($AQ1045=1,IF(INDIRECT(ADDRESS(($AO1045-1)*3+$AP1045+5,$AQ1045+7))="",0,INDIRECT(ADDRESS(($AO1045-1)*3+$AP1045+5,$AQ1045+7))),IF(INDIRECT(ADDRESS(($AO1045-1)*3+$AP1045+5,$AQ1045+7))="",0,IF(COUNTIF(INDIRECT(ADDRESS(($AO1045-1)*36+($AP1045-1)*12+6,COLUMN())):INDIRECT(ADDRESS(($AO1045-1)*36+($AP1045-1)*12+$AQ1045+4,COLUMN())),INDIRECT(ADDRESS(($AO1045-1)*3+$AP1045+5,$AQ1045+7)))&gt;=1,0,INDIRECT(ADDRESS(($AO1045-1)*3+$AP1045+5,$AQ1045+7)))))</f>
        <v>0</v>
      </c>
      <c r="AS1045" s="304">
        <f ca="1">COUNTIF(INDIRECT("H"&amp;(ROW()+12*(($AO1045-1)*3+$AP1045)-ROW())/12+5):INDIRECT("S"&amp;(ROW()+12*(($AO1045-1)*3+$AP1045)-ROW())/12+5),AR1045)</f>
        <v>0</v>
      </c>
      <c r="AV1045" s="304">
        <f ca="1">IF(AND(AR1045&gt;0,AS1045&gt;0),COUNTIF(AV$6:AV1044,"&gt;0")+1,0)</f>
        <v>0</v>
      </c>
    </row>
    <row r="1046" spans="41:48" x14ac:dyDescent="0.15">
      <c r="AO1046" s="304">
        <v>29</v>
      </c>
      <c r="AP1046" s="304">
        <v>3</v>
      </c>
      <c r="AQ1046" s="304">
        <v>9</v>
      </c>
      <c r="AR1046" s="304">
        <f ca="1">IF($AQ1046=1,IF(INDIRECT(ADDRESS(($AO1046-1)*3+$AP1046+5,$AQ1046+7))="",0,INDIRECT(ADDRESS(($AO1046-1)*3+$AP1046+5,$AQ1046+7))),IF(INDIRECT(ADDRESS(($AO1046-1)*3+$AP1046+5,$AQ1046+7))="",0,IF(COUNTIF(INDIRECT(ADDRESS(($AO1046-1)*36+($AP1046-1)*12+6,COLUMN())):INDIRECT(ADDRESS(($AO1046-1)*36+($AP1046-1)*12+$AQ1046+4,COLUMN())),INDIRECT(ADDRESS(($AO1046-1)*3+$AP1046+5,$AQ1046+7)))&gt;=1,0,INDIRECT(ADDRESS(($AO1046-1)*3+$AP1046+5,$AQ1046+7)))))</f>
        <v>0</v>
      </c>
      <c r="AS1046" s="304">
        <f ca="1">COUNTIF(INDIRECT("H"&amp;(ROW()+12*(($AO1046-1)*3+$AP1046)-ROW())/12+5):INDIRECT("S"&amp;(ROW()+12*(($AO1046-1)*3+$AP1046)-ROW())/12+5),AR1046)</f>
        <v>0</v>
      </c>
      <c r="AV1046" s="304">
        <f ca="1">IF(AND(AR1046&gt;0,AS1046&gt;0),COUNTIF(AV$6:AV1045,"&gt;0")+1,0)</f>
        <v>0</v>
      </c>
    </row>
    <row r="1047" spans="41:48" x14ac:dyDescent="0.15">
      <c r="AO1047" s="304">
        <v>29</v>
      </c>
      <c r="AP1047" s="304">
        <v>3</v>
      </c>
      <c r="AQ1047" s="304">
        <v>10</v>
      </c>
      <c r="AR1047" s="304">
        <f ca="1">IF($AQ1047=1,IF(INDIRECT(ADDRESS(($AO1047-1)*3+$AP1047+5,$AQ1047+7))="",0,INDIRECT(ADDRESS(($AO1047-1)*3+$AP1047+5,$AQ1047+7))),IF(INDIRECT(ADDRESS(($AO1047-1)*3+$AP1047+5,$AQ1047+7))="",0,IF(COUNTIF(INDIRECT(ADDRESS(($AO1047-1)*36+($AP1047-1)*12+6,COLUMN())):INDIRECT(ADDRESS(($AO1047-1)*36+($AP1047-1)*12+$AQ1047+4,COLUMN())),INDIRECT(ADDRESS(($AO1047-1)*3+$AP1047+5,$AQ1047+7)))&gt;=1,0,INDIRECT(ADDRESS(($AO1047-1)*3+$AP1047+5,$AQ1047+7)))))</f>
        <v>0</v>
      </c>
      <c r="AS1047" s="304">
        <f ca="1">COUNTIF(INDIRECT("H"&amp;(ROW()+12*(($AO1047-1)*3+$AP1047)-ROW())/12+5):INDIRECT("S"&amp;(ROW()+12*(($AO1047-1)*3+$AP1047)-ROW())/12+5),AR1047)</f>
        <v>0</v>
      </c>
      <c r="AV1047" s="304">
        <f ca="1">IF(AND(AR1047&gt;0,AS1047&gt;0),COUNTIF(AV$6:AV1046,"&gt;0")+1,0)</f>
        <v>0</v>
      </c>
    </row>
    <row r="1048" spans="41:48" x14ac:dyDescent="0.15">
      <c r="AO1048" s="304">
        <v>29</v>
      </c>
      <c r="AP1048" s="304">
        <v>3</v>
      </c>
      <c r="AQ1048" s="304">
        <v>11</v>
      </c>
      <c r="AR1048" s="304">
        <f ca="1">IF($AQ1048=1,IF(INDIRECT(ADDRESS(($AO1048-1)*3+$AP1048+5,$AQ1048+7))="",0,INDIRECT(ADDRESS(($AO1048-1)*3+$AP1048+5,$AQ1048+7))),IF(INDIRECT(ADDRESS(($AO1048-1)*3+$AP1048+5,$AQ1048+7))="",0,IF(COUNTIF(INDIRECT(ADDRESS(($AO1048-1)*36+($AP1048-1)*12+6,COLUMN())):INDIRECT(ADDRESS(($AO1048-1)*36+($AP1048-1)*12+$AQ1048+4,COLUMN())),INDIRECT(ADDRESS(($AO1048-1)*3+$AP1048+5,$AQ1048+7)))&gt;=1,0,INDIRECT(ADDRESS(($AO1048-1)*3+$AP1048+5,$AQ1048+7)))))</f>
        <v>0</v>
      </c>
      <c r="AS1048" s="304">
        <f ca="1">COUNTIF(INDIRECT("H"&amp;(ROW()+12*(($AO1048-1)*3+$AP1048)-ROW())/12+5):INDIRECT("S"&amp;(ROW()+12*(($AO1048-1)*3+$AP1048)-ROW())/12+5),AR1048)</f>
        <v>0</v>
      </c>
      <c r="AV1048" s="304">
        <f ca="1">IF(AND(AR1048&gt;0,AS1048&gt;0),COUNTIF(AV$6:AV1047,"&gt;0")+1,0)</f>
        <v>0</v>
      </c>
    </row>
    <row r="1049" spans="41:48" x14ac:dyDescent="0.15">
      <c r="AO1049" s="304">
        <v>29</v>
      </c>
      <c r="AP1049" s="304">
        <v>3</v>
      </c>
      <c r="AQ1049" s="304">
        <v>12</v>
      </c>
      <c r="AR1049" s="304">
        <f ca="1">IF($AQ1049=1,IF(INDIRECT(ADDRESS(($AO1049-1)*3+$AP1049+5,$AQ1049+7))="",0,INDIRECT(ADDRESS(($AO1049-1)*3+$AP1049+5,$AQ1049+7))),IF(INDIRECT(ADDRESS(($AO1049-1)*3+$AP1049+5,$AQ1049+7))="",0,IF(COUNTIF(INDIRECT(ADDRESS(($AO1049-1)*36+($AP1049-1)*12+6,COLUMN())):INDIRECT(ADDRESS(($AO1049-1)*36+($AP1049-1)*12+$AQ1049+4,COLUMN())),INDIRECT(ADDRESS(($AO1049-1)*3+$AP1049+5,$AQ1049+7)))&gt;=1,0,INDIRECT(ADDRESS(($AO1049-1)*3+$AP1049+5,$AQ1049+7)))))</f>
        <v>0</v>
      </c>
      <c r="AS1049" s="304">
        <f ca="1">COUNTIF(INDIRECT("H"&amp;(ROW()+12*(($AO1049-1)*3+$AP1049)-ROW())/12+5):INDIRECT("S"&amp;(ROW()+12*(($AO1049-1)*3+$AP1049)-ROW())/12+5),AR1049)</f>
        <v>0</v>
      </c>
      <c r="AV1049" s="304">
        <f ca="1">IF(AND(AR1049&gt;0,AS1049&gt;0),COUNTIF(AV$6:AV1048,"&gt;0")+1,0)</f>
        <v>0</v>
      </c>
    </row>
    <row r="1050" spans="41:48" x14ac:dyDescent="0.15">
      <c r="AO1050" s="304">
        <v>30</v>
      </c>
      <c r="AP1050" s="304">
        <v>1</v>
      </c>
      <c r="AQ1050" s="304">
        <v>1</v>
      </c>
      <c r="AR1050" s="304">
        <f ca="1">IF($AQ1050=1,IF(INDIRECT(ADDRESS(($AO1050-1)*3+$AP1050+5,$AQ1050+7))="",0,INDIRECT(ADDRESS(($AO1050-1)*3+$AP1050+5,$AQ1050+7))),IF(INDIRECT(ADDRESS(($AO1050-1)*3+$AP1050+5,$AQ1050+7))="",0,IF(COUNTIF(INDIRECT(ADDRESS(($AO1050-1)*36+($AP1050-1)*12+6,COLUMN())):INDIRECT(ADDRESS(($AO1050-1)*36+($AP1050-1)*12+$AQ1050+4,COLUMN())),INDIRECT(ADDRESS(($AO1050-1)*3+$AP1050+5,$AQ1050+7)))&gt;=1,0,INDIRECT(ADDRESS(($AO1050-1)*3+$AP1050+5,$AQ1050+7)))))</f>
        <v>0</v>
      </c>
      <c r="AS1050" s="304">
        <f ca="1">COUNTIF(INDIRECT("H"&amp;(ROW()+12*(($AO1050-1)*3+$AP1050)-ROW())/12+5):INDIRECT("S"&amp;(ROW()+12*(($AO1050-1)*3+$AP1050)-ROW())/12+5),AR1050)</f>
        <v>0</v>
      </c>
      <c r="AV1050" s="304">
        <f ca="1">IF(AND(AR1050&gt;0,AS1050&gt;0),COUNTIF(AV$6:AV1049,"&gt;0")+1,0)</f>
        <v>0</v>
      </c>
    </row>
    <row r="1051" spans="41:48" x14ac:dyDescent="0.15">
      <c r="AO1051" s="304">
        <v>30</v>
      </c>
      <c r="AP1051" s="304">
        <v>1</v>
      </c>
      <c r="AQ1051" s="304">
        <v>2</v>
      </c>
      <c r="AR1051" s="304">
        <f ca="1">IF($AQ1051=1,IF(INDIRECT(ADDRESS(($AO1051-1)*3+$AP1051+5,$AQ1051+7))="",0,INDIRECT(ADDRESS(($AO1051-1)*3+$AP1051+5,$AQ1051+7))),IF(INDIRECT(ADDRESS(($AO1051-1)*3+$AP1051+5,$AQ1051+7))="",0,IF(COUNTIF(INDIRECT(ADDRESS(($AO1051-1)*36+($AP1051-1)*12+6,COLUMN())):INDIRECT(ADDRESS(($AO1051-1)*36+($AP1051-1)*12+$AQ1051+4,COLUMN())),INDIRECT(ADDRESS(($AO1051-1)*3+$AP1051+5,$AQ1051+7)))&gt;=1,0,INDIRECT(ADDRESS(($AO1051-1)*3+$AP1051+5,$AQ1051+7)))))</f>
        <v>0</v>
      </c>
      <c r="AS1051" s="304">
        <f ca="1">COUNTIF(INDIRECT("H"&amp;(ROW()+12*(($AO1051-1)*3+$AP1051)-ROW())/12+5):INDIRECT("S"&amp;(ROW()+12*(($AO1051-1)*3+$AP1051)-ROW())/12+5),AR1051)</f>
        <v>0</v>
      </c>
      <c r="AV1051" s="304">
        <f ca="1">IF(AND(AR1051&gt;0,AS1051&gt;0),COUNTIF(AV$6:AV1050,"&gt;0")+1,0)</f>
        <v>0</v>
      </c>
    </row>
    <row r="1052" spans="41:48" x14ac:dyDescent="0.15">
      <c r="AO1052" s="304">
        <v>30</v>
      </c>
      <c r="AP1052" s="304">
        <v>1</v>
      </c>
      <c r="AQ1052" s="304">
        <v>3</v>
      </c>
      <c r="AR1052" s="304">
        <f ca="1">IF($AQ1052=1,IF(INDIRECT(ADDRESS(($AO1052-1)*3+$AP1052+5,$AQ1052+7))="",0,INDIRECT(ADDRESS(($AO1052-1)*3+$AP1052+5,$AQ1052+7))),IF(INDIRECT(ADDRESS(($AO1052-1)*3+$AP1052+5,$AQ1052+7))="",0,IF(COUNTIF(INDIRECT(ADDRESS(($AO1052-1)*36+($AP1052-1)*12+6,COLUMN())):INDIRECT(ADDRESS(($AO1052-1)*36+($AP1052-1)*12+$AQ1052+4,COLUMN())),INDIRECT(ADDRESS(($AO1052-1)*3+$AP1052+5,$AQ1052+7)))&gt;=1,0,INDIRECT(ADDRESS(($AO1052-1)*3+$AP1052+5,$AQ1052+7)))))</f>
        <v>0</v>
      </c>
      <c r="AS1052" s="304">
        <f ca="1">COUNTIF(INDIRECT("H"&amp;(ROW()+12*(($AO1052-1)*3+$AP1052)-ROW())/12+5):INDIRECT("S"&amp;(ROW()+12*(($AO1052-1)*3+$AP1052)-ROW())/12+5),AR1052)</f>
        <v>0</v>
      </c>
      <c r="AV1052" s="304">
        <f ca="1">IF(AND(AR1052&gt;0,AS1052&gt;0),COUNTIF(AV$6:AV1051,"&gt;0")+1,0)</f>
        <v>0</v>
      </c>
    </row>
    <row r="1053" spans="41:48" x14ac:dyDescent="0.15">
      <c r="AO1053" s="304">
        <v>30</v>
      </c>
      <c r="AP1053" s="304">
        <v>1</v>
      </c>
      <c r="AQ1053" s="304">
        <v>4</v>
      </c>
      <c r="AR1053" s="304">
        <f ca="1">IF($AQ1053=1,IF(INDIRECT(ADDRESS(($AO1053-1)*3+$AP1053+5,$AQ1053+7))="",0,INDIRECT(ADDRESS(($AO1053-1)*3+$AP1053+5,$AQ1053+7))),IF(INDIRECT(ADDRESS(($AO1053-1)*3+$AP1053+5,$AQ1053+7))="",0,IF(COUNTIF(INDIRECT(ADDRESS(($AO1053-1)*36+($AP1053-1)*12+6,COLUMN())):INDIRECT(ADDRESS(($AO1053-1)*36+($AP1053-1)*12+$AQ1053+4,COLUMN())),INDIRECT(ADDRESS(($AO1053-1)*3+$AP1053+5,$AQ1053+7)))&gt;=1,0,INDIRECT(ADDRESS(($AO1053-1)*3+$AP1053+5,$AQ1053+7)))))</f>
        <v>0</v>
      </c>
      <c r="AS1053" s="304">
        <f ca="1">COUNTIF(INDIRECT("H"&amp;(ROW()+12*(($AO1053-1)*3+$AP1053)-ROW())/12+5):INDIRECT("S"&amp;(ROW()+12*(($AO1053-1)*3+$AP1053)-ROW())/12+5),AR1053)</f>
        <v>0</v>
      </c>
      <c r="AV1053" s="304">
        <f ca="1">IF(AND(AR1053&gt;0,AS1053&gt;0),COUNTIF(AV$6:AV1052,"&gt;0")+1,0)</f>
        <v>0</v>
      </c>
    </row>
    <row r="1054" spans="41:48" x14ac:dyDescent="0.15">
      <c r="AO1054" s="304">
        <v>30</v>
      </c>
      <c r="AP1054" s="304">
        <v>1</v>
      </c>
      <c r="AQ1054" s="304">
        <v>5</v>
      </c>
      <c r="AR1054" s="304">
        <f ca="1">IF($AQ1054=1,IF(INDIRECT(ADDRESS(($AO1054-1)*3+$AP1054+5,$AQ1054+7))="",0,INDIRECT(ADDRESS(($AO1054-1)*3+$AP1054+5,$AQ1054+7))),IF(INDIRECT(ADDRESS(($AO1054-1)*3+$AP1054+5,$AQ1054+7))="",0,IF(COUNTIF(INDIRECT(ADDRESS(($AO1054-1)*36+($AP1054-1)*12+6,COLUMN())):INDIRECT(ADDRESS(($AO1054-1)*36+($AP1054-1)*12+$AQ1054+4,COLUMN())),INDIRECT(ADDRESS(($AO1054-1)*3+$AP1054+5,$AQ1054+7)))&gt;=1,0,INDIRECT(ADDRESS(($AO1054-1)*3+$AP1054+5,$AQ1054+7)))))</f>
        <v>0</v>
      </c>
      <c r="AS1054" s="304">
        <f ca="1">COUNTIF(INDIRECT("H"&amp;(ROW()+12*(($AO1054-1)*3+$AP1054)-ROW())/12+5):INDIRECT("S"&amp;(ROW()+12*(($AO1054-1)*3+$AP1054)-ROW())/12+5),AR1054)</f>
        <v>0</v>
      </c>
      <c r="AV1054" s="304">
        <f ca="1">IF(AND(AR1054&gt;0,AS1054&gt;0),COUNTIF(AV$6:AV1053,"&gt;0")+1,0)</f>
        <v>0</v>
      </c>
    </row>
    <row r="1055" spans="41:48" x14ac:dyDescent="0.15">
      <c r="AO1055" s="304">
        <v>30</v>
      </c>
      <c r="AP1055" s="304">
        <v>1</v>
      </c>
      <c r="AQ1055" s="304">
        <v>6</v>
      </c>
      <c r="AR1055" s="304">
        <f ca="1">IF($AQ1055=1,IF(INDIRECT(ADDRESS(($AO1055-1)*3+$AP1055+5,$AQ1055+7))="",0,INDIRECT(ADDRESS(($AO1055-1)*3+$AP1055+5,$AQ1055+7))),IF(INDIRECT(ADDRESS(($AO1055-1)*3+$AP1055+5,$AQ1055+7))="",0,IF(COUNTIF(INDIRECT(ADDRESS(($AO1055-1)*36+($AP1055-1)*12+6,COLUMN())):INDIRECT(ADDRESS(($AO1055-1)*36+($AP1055-1)*12+$AQ1055+4,COLUMN())),INDIRECT(ADDRESS(($AO1055-1)*3+$AP1055+5,$AQ1055+7)))&gt;=1,0,INDIRECT(ADDRESS(($AO1055-1)*3+$AP1055+5,$AQ1055+7)))))</f>
        <v>0</v>
      </c>
      <c r="AS1055" s="304">
        <f ca="1">COUNTIF(INDIRECT("H"&amp;(ROW()+12*(($AO1055-1)*3+$AP1055)-ROW())/12+5):INDIRECT("S"&amp;(ROW()+12*(($AO1055-1)*3+$AP1055)-ROW())/12+5),AR1055)</f>
        <v>0</v>
      </c>
      <c r="AV1055" s="304">
        <f ca="1">IF(AND(AR1055&gt;0,AS1055&gt;0),COUNTIF(AV$6:AV1054,"&gt;0")+1,0)</f>
        <v>0</v>
      </c>
    </row>
    <row r="1056" spans="41:48" x14ac:dyDescent="0.15">
      <c r="AO1056" s="304">
        <v>30</v>
      </c>
      <c r="AP1056" s="304">
        <v>1</v>
      </c>
      <c r="AQ1056" s="304">
        <v>7</v>
      </c>
      <c r="AR1056" s="304">
        <f ca="1">IF($AQ1056=1,IF(INDIRECT(ADDRESS(($AO1056-1)*3+$AP1056+5,$AQ1056+7))="",0,INDIRECT(ADDRESS(($AO1056-1)*3+$AP1056+5,$AQ1056+7))),IF(INDIRECT(ADDRESS(($AO1056-1)*3+$AP1056+5,$AQ1056+7))="",0,IF(COUNTIF(INDIRECT(ADDRESS(($AO1056-1)*36+($AP1056-1)*12+6,COLUMN())):INDIRECT(ADDRESS(($AO1056-1)*36+($AP1056-1)*12+$AQ1056+4,COLUMN())),INDIRECT(ADDRESS(($AO1056-1)*3+$AP1056+5,$AQ1056+7)))&gt;=1,0,INDIRECT(ADDRESS(($AO1056-1)*3+$AP1056+5,$AQ1056+7)))))</f>
        <v>0</v>
      </c>
      <c r="AS1056" s="304">
        <f ca="1">COUNTIF(INDIRECT("H"&amp;(ROW()+12*(($AO1056-1)*3+$AP1056)-ROW())/12+5):INDIRECT("S"&amp;(ROW()+12*(($AO1056-1)*3+$AP1056)-ROW())/12+5),AR1056)</f>
        <v>0</v>
      </c>
      <c r="AV1056" s="304">
        <f ca="1">IF(AND(AR1056&gt;0,AS1056&gt;0),COUNTIF(AV$6:AV1055,"&gt;0")+1,0)</f>
        <v>0</v>
      </c>
    </row>
    <row r="1057" spans="41:48" x14ac:dyDescent="0.15">
      <c r="AO1057" s="304">
        <v>30</v>
      </c>
      <c r="AP1057" s="304">
        <v>1</v>
      </c>
      <c r="AQ1057" s="304">
        <v>8</v>
      </c>
      <c r="AR1057" s="304">
        <f ca="1">IF($AQ1057=1,IF(INDIRECT(ADDRESS(($AO1057-1)*3+$AP1057+5,$AQ1057+7))="",0,INDIRECT(ADDRESS(($AO1057-1)*3+$AP1057+5,$AQ1057+7))),IF(INDIRECT(ADDRESS(($AO1057-1)*3+$AP1057+5,$AQ1057+7))="",0,IF(COUNTIF(INDIRECT(ADDRESS(($AO1057-1)*36+($AP1057-1)*12+6,COLUMN())):INDIRECT(ADDRESS(($AO1057-1)*36+($AP1057-1)*12+$AQ1057+4,COLUMN())),INDIRECT(ADDRESS(($AO1057-1)*3+$AP1057+5,$AQ1057+7)))&gt;=1,0,INDIRECT(ADDRESS(($AO1057-1)*3+$AP1057+5,$AQ1057+7)))))</f>
        <v>0</v>
      </c>
      <c r="AS1057" s="304">
        <f ca="1">COUNTIF(INDIRECT("H"&amp;(ROW()+12*(($AO1057-1)*3+$AP1057)-ROW())/12+5):INDIRECT("S"&amp;(ROW()+12*(($AO1057-1)*3+$AP1057)-ROW())/12+5),AR1057)</f>
        <v>0</v>
      </c>
      <c r="AV1057" s="304">
        <f ca="1">IF(AND(AR1057&gt;0,AS1057&gt;0),COUNTIF(AV$6:AV1056,"&gt;0")+1,0)</f>
        <v>0</v>
      </c>
    </row>
    <row r="1058" spans="41:48" x14ac:dyDescent="0.15">
      <c r="AO1058" s="304">
        <v>30</v>
      </c>
      <c r="AP1058" s="304">
        <v>1</v>
      </c>
      <c r="AQ1058" s="304">
        <v>9</v>
      </c>
      <c r="AR1058" s="304">
        <f ca="1">IF($AQ1058=1,IF(INDIRECT(ADDRESS(($AO1058-1)*3+$AP1058+5,$AQ1058+7))="",0,INDIRECT(ADDRESS(($AO1058-1)*3+$AP1058+5,$AQ1058+7))),IF(INDIRECT(ADDRESS(($AO1058-1)*3+$AP1058+5,$AQ1058+7))="",0,IF(COUNTIF(INDIRECT(ADDRESS(($AO1058-1)*36+($AP1058-1)*12+6,COLUMN())):INDIRECT(ADDRESS(($AO1058-1)*36+($AP1058-1)*12+$AQ1058+4,COLUMN())),INDIRECT(ADDRESS(($AO1058-1)*3+$AP1058+5,$AQ1058+7)))&gt;=1,0,INDIRECT(ADDRESS(($AO1058-1)*3+$AP1058+5,$AQ1058+7)))))</f>
        <v>0</v>
      </c>
      <c r="AS1058" s="304">
        <f ca="1">COUNTIF(INDIRECT("H"&amp;(ROW()+12*(($AO1058-1)*3+$AP1058)-ROW())/12+5):INDIRECT("S"&amp;(ROW()+12*(($AO1058-1)*3+$AP1058)-ROW())/12+5),AR1058)</f>
        <v>0</v>
      </c>
      <c r="AV1058" s="304">
        <f ca="1">IF(AND(AR1058&gt;0,AS1058&gt;0),COUNTIF(AV$6:AV1057,"&gt;0")+1,0)</f>
        <v>0</v>
      </c>
    </row>
    <row r="1059" spans="41:48" x14ac:dyDescent="0.15">
      <c r="AO1059" s="304">
        <v>30</v>
      </c>
      <c r="AP1059" s="304">
        <v>1</v>
      </c>
      <c r="AQ1059" s="304">
        <v>10</v>
      </c>
      <c r="AR1059" s="304">
        <f ca="1">IF($AQ1059=1,IF(INDIRECT(ADDRESS(($AO1059-1)*3+$AP1059+5,$AQ1059+7))="",0,INDIRECT(ADDRESS(($AO1059-1)*3+$AP1059+5,$AQ1059+7))),IF(INDIRECT(ADDRESS(($AO1059-1)*3+$AP1059+5,$AQ1059+7))="",0,IF(COUNTIF(INDIRECT(ADDRESS(($AO1059-1)*36+($AP1059-1)*12+6,COLUMN())):INDIRECT(ADDRESS(($AO1059-1)*36+($AP1059-1)*12+$AQ1059+4,COLUMN())),INDIRECT(ADDRESS(($AO1059-1)*3+$AP1059+5,$AQ1059+7)))&gt;=1,0,INDIRECT(ADDRESS(($AO1059-1)*3+$AP1059+5,$AQ1059+7)))))</f>
        <v>0</v>
      </c>
      <c r="AS1059" s="304">
        <f ca="1">COUNTIF(INDIRECT("H"&amp;(ROW()+12*(($AO1059-1)*3+$AP1059)-ROW())/12+5):INDIRECT("S"&amp;(ROW()+12*(($AO1059-1)*3+$AP1059)-ROW())/12+5),AR1059)</f>
        <v>0</v>
      </c>
      <c r="AV1059" s="304">
        <f ca="1">IF(AND(AR1059&gt;0,AS1059&gt;0),COUNTIF(AV$6:AV1058,"&gt;0")+1,0)</f>
        <v>0</v>
      </c>
    </row>
    <row r="1060" spans="41:48" x14ac:dyDescent="0.15">
      <c r="AO1060" s="304">
        <v>30</v>
      </c>
      <c r="AP1060" s="304">
        <v>1</v>
      </c>
      <c r="AQ1060" s="304">
        <v>11</v>
      </c>
      <c r="AR1060" s="304">
        <f ca="1">IF($AQ1060=1,IF(INDIRECT(ADDRESS(($AO1060-1)*3+$AP1060+5,$AQ1060+7))="",0,INDIRECT(ADDRESS(($AO1060-1)*3+$AP1060+5,$AQ1060+7))),IF(INDIRECT(ADDRESS(($AO1060-1)*3+$AP1060+5,$AQ1060+7))="",0,IF(COUNTIF(INDIRECT(ADDRESS(($AO1060-1)*36+($AP1060-1)*12+6,COLUMN())):INDIRECT(ADDRESS(($AO1060-1)*36+($AP1060-1)*12+$AQ1060+4,COLUMN())),INDIRECT(ADDRESS(($AO1060-1)*3+$AP1060+5,$AQ1060+7)))&gt;=1,0,INDIRECT(ADDRESS(($AO1060-1)*3+$AP1060+5,$AQ1060+7)))))</f>
        <v>0</v>
      </c>
      <c r="AS1060" s="304">
        <f ca="1">COUNTIF(INDIRECT("H"&amp;(ROW()+12*(($AO1060-1)*3+$AP1060)-ROW())/12+5):INDIRECT("S"&amp;(ROW()+12*(($AO1060-1)*3+$AP1060)-ROW())/12+5),AR1060)</f>
        <v>0</v>
      </c>
      <c r="AV1060" s="304">
        <f ca="1">IF(AND(AR1060&gt;0,AS1060&gt;0),COUNTIF(AV$6:AV1059,"&gt;0")+1,0)</f>
        <v>0</v>
      </c>
    </row>
    <row r="1061" spans="41:48" x14ac:dyDescent="0.15">
      <c r="AO1061" s="304">
        <v>30</v>
      </c>
      <c r="AP1061" s="304">
        <v>1</v>
      </c>
      <c r="AQ1061" s="304">
        <v>12</v>
      </c>
      <c r="AR1061" s="304">
        <f ca="1">IF($AQ1061=1,IF(INDIRECT(ADDRESS(($AO1061-1)*3+$AP1061+5,$AQ1061+7))="",0,INDIRECT(ADDRESS(($AO1061-1)*3+$AP1061+5,$AQ1061+7))),IF(INDIRECT(ADDRESS(($AO1061-1)*3+$AP1061+5,$AQ1061+7))="",0,IF(COUNTIF(INDIRECT(ADDRESS(($AO1061-1)*36+($AP1061-1)*12+6,COLUMN())):INDIRECT(ADDRESS(($AO1061-1)*36+($AP1061-1)*12+$AQ1061+4,COLUMN())),INDIRECT(ADDRESS(($AO1061-1)*3+$AP1061+5,$AQ1061+7)))&gt;=1,0,INDIRECT(ADDRESS(($AO1061-1)*3+$AP1061+5,$AQ1061+7)))))</f>
        <v>0</v>
      </c>
      <c r="AS1061" s="304">
        <f ca="1">COUNTIF(INDIRECT("H"&amp;(ROW()+12*(($AO1061-1)*3+$AP1061)-ROW())/12+5):INDIRECT("S"&amp;(ROW()+12*(($AO1061-1)*3+$AP1061)-ROW())/12+5),AR1061)</f>
        <v>0</v>
      </c>
      <c r="AV1061" s="304">
        <f ca="1">IF(AND(AR1061&gt;0,AS1061&gt;0),COUNTIF(AV$6:AV1060,"&gt;0")+1,0)</f>
        <v>0</v>
      </c>
    </row>
    <row r="1062" spans="41:48" x14ac:dyDescent="0.15">
      <c r="AO1062" s="304">
        <v>30</v>
      </c>
      <c r="AP1062" s="304">
        <v>2</v>
      </c>
      <c r="AQ1062" s="304">
        <v>1</v>
      </c>
      <c r="AR1062" s="304">
        <f ca="1">IF($AQ1062=1,IF(INDIRECT(ADDRESS(($AO1062-1)*3+$AP1062+5,$AQ1062+7))="",0,INDIRECT(ADDRESS(($AO1062-1)*3+$AP1062+5,$AQ1062+7))),IF(INDIRECT(ADDRESS(($AO1062-1)*3+$AP1062+5,$AQ1062+7))="",0,IF(COUNTIF(INDIRECT(ADDRESS(($AO1062-1)*36+($AP1062-1)*12+6,COLUMN())):INDIRECT(ADDRESS(($AO1062-1)*36+($AP1062-1)*12+$AQ1062+4,COLUMN())),INDIRECT(ADDRESS(($AO1062-1)*3+$AP1062+5,$AQ1062+7)))&gt;=1,0,INDIRECT(ADDRESS(($AO1062-1)*3+$AP1062+5,$AQ1062+7)))))</f>
        <v>0</v>
      </c>
      <c r="AS1062" s="304">
        <f ca="1">COUNTIF(INDIRECT("H"&amp;(ROW()+12*(($AO1062-1)*3+$AP1062)-ROW())/12+5):INDIRECT("S"&amp;(ROW()+12*(($AO1062-1)*3+$AP1062)-ROW())/12+5),AR1062)</f>
        <v>0</v>
      </c>
      <c r="AV1062" s="304">
        <f ca="1">IF(AND(AR1062&gt;0,AS1062&gt;0),COUNTIF(AV$6:AV1061,"&gt;0")+1,0)</f>
        <v>0</v>
      </c>
    </row>
    <row r="1063" spans="41:48" x14ac:dyDescent="0.15">
      <c r="AO1063" s="304">
        <v>30</v>
      </c>
      <c r="AP1063" s="304">
        <v>2</v>
      </c>
      <c r="AQ1063" s="304">
        <v>2</v>
      </c>
      <c r="AR1063" s="304">
        <f ca="1">IF($AQ1063=1,IF(INDIRECT(ADDRESS(($AO1063-1)*3+$AP1063+5,$AQ1063+7))="",0,INDIRECT(ADDRESS(($AO1063-1)*3+$AP1063+5,$AQ1063+7))),IF(INDIRECT(ADDRESS(($AO1063-1)*3+$AP1063+5,$AQ1063+7))="",0,IF(COUNTIF(INDIRECT(ADDRESS(($AO1063-1)*36+($AP1063-1)*12+6,COLUMN())):INDIRECT(ADDRESS(($AO1063-1)*36+($AP1063-1)*12+$AQ1063+4,COLUMN())),INDIRECT(ADDRESS(($AO1063-1)*3+$AP1063+5,$AQ1063+7)))&gt;=1,0,INDIRECT(ADDRESS(($AO1063-1)*3+$AP1063+5,$AQ1063+7)))))</f>
        <v>0</v>
      </c>
      <c r="AS1063" s="304">
        <f ca="1">COUNTIF(INDIRECT("H"&amp;(ROW()+12*(($AO1063-1)*3+$AP1063)-ROW())/12+5):INDIRECT("S"&amp;(ROW()+12*(($AO1063-1)*3+$AP1063)-ROW())/12+5),AR1063)</f>
        <v>0</v>
      </c>
      <c r="AV1063" s="304">
        <f ca="1">IF(AND(AR1063&gt;0,AS1063&gt;0),COUNTIF(AV$6:AV1062,"&gt;0")+1,0)</f>
        <v>0</v>
      </c>
    </row>
    <row r="1064" spans="41:48" x14ac:dyDescent="0.15">
      <c r="AO1064" s="304">
        <v>30</v>
      </c>
      <c r="AP1064" s="304">
        <v>2</v>
      </c>
      <c r="AQ1064" s="304">
        <v>3</v>
      </c>
      <c r="AR1064" s="304">
        <f ca="1">IF($AQ1064=1,IF(INDIRECT(ADDRESS(($AO1064-1)*3+$AP1064+5,$AQ1064+7))="",0,INDIRECT(ADDRESS(($AO1064-1)*3+$AP1064+5,$AQ1064+7))),IF(INDIRECT(ADDRESS(($AO1064-1)*3+$AP1064+5,$AQ1064+7))="",0,IF(COUNTIF(INDIRECT(ADDRESS(($AO1064-1)*36+($AP1064-1)*12+6,COLUMN())):INDIRECT(ADDRESS(($AO1064-1)*36+($AP1064-1)*12+$AQ1064+4,COLUMN())),INDIRECT(ADDRESS(($AO1064-1)*3+$AP1064+5,$AQ1064+7)))&gt;=1,0,INDIRECT(ADDRESS(($AO1064-1)*3+$AP1064+5,$AQ1064+7)))))</f>
        <v>0</v>
      </c>
      <c r="AS1064" s="304">
        <f ca="1">COUNTIF(INDIRECT("H"&amp;(ROW()+12*(($AO1064-1)*3+$AP1064)-ROW())/12+5):INDIRECT("S"&amp;(ROW()+12*(($AO1064-1)*3+$AP1064)-ROW())/12+5),AR1064)</f>
        <v>0</v>
      </c>
      <c r="AV1064" s="304">
        <f ca="1">IF(AND(AR1064&gt;0,AS1064&gt;0),COUNTIF(AV$6:AV1063,"&gt;0")+1,0)</f>
        <v>0</v>
      </c>
    </row>
    <row r="1065" spans="41:48" x14ac:dyDescent="0.15">
      <c r="AO1065" s="304">
        <v>30</v>
      </c>
      <c r="AP1065" s="304">
        <v>2</v>
      </c>
      <c r="AQ1065" s="304">
        <v>4</v>
      </c>
      <c r="AR1065" s="304">
        <f ca="1">IF($AQ1065=1,IF(INDIRECT(ADDRESS(($AO1065-1)*3+$AP1065+5,$AQ1065+7))="",0,INDIRECT(ADDRESS(($AO1065-1)*3+$AP1065+5,$AQ1065+7))),IF(INDIRECT(ADDRESS(($AO1065-1)*3+$AP1065+5,$AQ1065+7))="",0,IF(COUNTIF(INDIRECT(ADDRESS(($AO1065-1)*36+($AP1065-1)*12+6,COLUMN())):INDIRECT(ADDRESS(($AO1065-1)*36+($AP1065-1)*12+$AQ1065+4,COLUMN())),INDIRECT(ADDRESS(($AO1065-1)*3+$AP1065+5,$AQ1065+7)))&gt;=1,0,INDIRECT(ADDRESS(($AO1065-1)*3+$AP1065+5,$AQ1065+7)))))</f>
        <v>0</v>
      </c>
      <c r="AS1065" s="304">
        <f ca="1">COUNTIF(INDIRECT("H"&amp;(ROW()+12*(($AO1065-1)*3+$AP1065)-ROW())/12+5):INDIRECT("S"&amp;(ROW()+12*(($AO1065-1)*3+$AP1065)-ROW())/12+5),AR1065)</f>
        <v>0</v>
      </c>
      <c r="AV1065" s="304">
        <f ca="1">IF(AND(AR1065&gt;0,AS1065&gt;0),COUNTIF(AV$6:AV1064,"&gt;0")+1,0)</f>
        <v>0</v>
      </c>
    </row>
    <row r="1066" spans="41:48" x14ac:dyDescent="0.15">
      <c r="AO1066" s="304">
        <v>30</v>
      </c>
      <c r="AP1066" s="304">
        <v>2</v>
      </c>
      <c r="AQ1066" s="304">
        <v>5</v>
      </c>
      <c r="AR1066" s="304">
        <f ca="1">IF($AQ1066=1,IF(INDIRECT(ADDRESS(($AO1066-1)*3+$AP1066+5,$AQ1066+7))="",0,INDIRECT(ADDRESS(($AO1066-1)*3+$AP1066+5,$AQ1066+7))),IF(INDIRECT(ADDRESS(($AO1066-1)*3+$AP1066+5,$AQ1066+7))="",0,IF(COUNTIF(INDIRECT(ADDRESS(($AO1066-1)*36+($AP1066-1)*12+6,COLUMN())):INDIRECT(ADDRESS(($AO1066-1)*36+($AP1066-1)*12+$AQ1066+4,COLUMN())),INDIRECT(ADDRESS(($AO1066-1)*3+$AP1066+5,$AQ1066+7)))&gt;=1,0,INDIRECT(ADDRESS(($AO1066-1)*3+$AP1066+5,$AQ1066+7)))))</f>
        <v>0</v>
      </c>
      <c r="AS1066" s="304">
        <f ca="1">COUNTIF(INDIRECT("H"&amp;(ROW()+12*(($AO1066-1)*3+$AP1066)-ROW())/12+5):INDIRECT("S"&amp;(ROW()+12*(($AO1066-1)*3+$AP1066)-ROW())/12+5),AR1066)</f>
        <v>0</v>
      </c>
      <c r="AV1066" s="304">
        <f ca="1">IF(AND(AR1066&gt;0,AS1066&gt;0),COUNTIF(AV$6:AV1065,"&gt;0")+1,0)</f>
        <v>0</v>
      </c>
    </row>
    <row r="1067" spans="41:48" x14ac:dyDescent="0.15">
      <c r="AO1067" s="304">
        <v>30</v>
      </c>
      <c r="AP1067" s="304">
        <v>2</v>
      </c>
      <c r="AQ1067" s="304">
        <v>6</v>
      </c>
      <c r="AR1067" s="304">
        <f ca="1">IF($AQ1067=1,IF(INDIRECT(ADDRESS(($AO1067-1)*3+$AP1067+5,$AQ1067+7))="",0,INDIRECT(ADDRESS(($AO1067-1)*3+$AP1067+5,$AQ1067+7))),IF(INDIRECT(ADDRESS(($AO1067-1)*3+$AP1067+5,$AQ1067+7))="",0,IF(COUNTIF(INDIRECT(ADDRESS(($AO1067-1)*36+($AP1067-1)*12+6,COLUMN())):INDIRECT(ADDRESS(($AO1067-1)*36+($AP1067-1)*12+$AQ1067+4,COLUMN())),INDIRECT(ADDRESS(($AO1067-1)*3+$AP1067+5,$AQ1067+7)))&gt;=1,0,INDIRECT(ADDRESS(($AO1067-1)*3+$AP1067+5,$AQ1067+7)))))</f>
        <v>0</v>
      </c>
      <c r="AS1067" s="304">
        <f ca="1">COUNTIF(INDIRECT("H"&amp;(ROW()+12*(($AO1067-1)*3+$AP1067)-ROW())/12+5):INDIRECT("S"&amp;(ROW()+12*(($AO1067-1)*3+$AP1067)-ROW())/12+5),AR1067)</f>
        <v>0</v>
      </c>
      <c r="AV1067" s="304">
        <f ca="1">IF(AND(AR1067&gt;0,AS1067&gt;0),COUNTIF(AV$6:AV1066,"&gt;0")+1,0)</f>
        <v>0</v>
      </c>
    </row>
    <row r="1068" spans="41:48" x14ac:dyDescent="0.15">
      <c r="AO1068" s="304">
        <v>30</v>
      </c>
      <c r="AP1068" s="304">
        <v>2</v>
      </c>
      <c r="AQ1068" s="304">
        <v>7</v>
      </c>
      <c r="AR1068" s="304">
        <f ca="1">IF($AQ1068=1,IF(INDIRECT(ADDRESS(($AO1068-1)*3+$AP1068+5,$AQ1068+7))="",0,INDIRECT(ADDRESS(($AO1068-1)*3+$AP1068+5,$AQ1068+7))),IF(INDIRECT(ADDRESS(($AO1068-1)*3+$AP1068+5,$AQ1068+7))="",0,IF(COUNTIF(INDIRECT(ADDRESS(($AO1068-1)*36+($AP1068-1)*12+6,COLUMN())):INDIRECT(ADDRESS(($AO1068-1)*36+($AP1068-1)*12+$AQ1068+4,COLUMN())),INDIRECT(ADDRESS(($AO1068-1)*3+$AP1068+5,$AQ1068+7)))&gt;=1,0,INDIRECT(ADDRESS(($AO1068-1)*3+$AP1068+5,$AQ1068+7)))))</f>
        <v>0</v>
      </c>
      <c r="AS1068" s="304">
        <f ca="1">COUNTIF(INDIRECT("H"&amp;(ROW()+12*(($AO1068-1)*3+$AP1068)-ROW())/12+5):INDIRECT("S"&amp;(ROW()+12*(($AO1068-1)*3+$AP1068)-ROW())/12+5),AR1068)</f>
        <v>0</v>
      </c>
      <c r="AV1068" s="304">
        <f ca="1">IF(AND(AR1068&gt;0,AS1068&gt;0),COUNTIF(AV$6:AV1067,"&gt;0")+1,0)</f>
        <v>0</v>
      </c>
    </row>
    <row r="1069" spans="41:48" x14ac:dyDescent="0.15">
      <c r="AO1069" s="304">
        <v>30</v>
      </c>
      <c r="AP1069" s="304">
        <v>2</v>
      </c>
      <c r="AQ1069" s="304">
        <v>8</v>
      </c>
      <c r="AR1069" s="304">
        <f ca="1">IF($AQ1069=1,IF(INDIRECT(ADDRESS(($AO1069-1)*3+$AP1069+5,$AQ1069+7))="",0,INDIRECT(ADDRESS(($AO1069-1)*3+$AP1069+5,$AQ1069+7))),IF(INDIRECT(ADDRESS(($AO1069-1)*3+$AP1069+5,$AQ1069+7))="",0,IF(COUNTIF(INDIRECT(ADDRESS(($AO1069-1)*36+($AP1069-1)*12+6,COLUMN())):INDIRECT(ADDRESS(($AO1069-1)*36+($AP1069-1)*12+$AQ1069+4,COLUMN())),INDIRECT(ADDRESS(($AO1069-1)*3+$AP1069+5,$AQ1069+7)))&gt;=1,0,INDIRECT(ADDRESS(($AO1069-1)*3+$AP1069+5,$AQ1069+7)))))</f>
        <v>0</v>
      </c>
      <c r="AS1069" s="304">
        <f ca="1">COUNTIF(INDIRECT("H"&amp;(ROW()+12*(($AO1069-1)*3+$AP1069)-ROW())/12+5):INDIRECT("S"&amp;(ROW()+12*(($AO1069-1)*3+$AP1069)-ROW())/12+5),AR1069)</f>
        <v>0</v>
      </c>
      <c r="AV1069" s="304">
        <f ca="1">IF(AND(AR1069&gt;0,AS1069&gt;0),COUNTIF(AV$6:AV1068,"&gt;0")+1,0)</f>
        <v>0</v>
      </c>
    </row>
    <row r="1070" spans="41:48" x14ac:dyDescent="0.15">
      <c r="AO1070" s="304">
        <v>30</v>
      </c>
      <c r="AP1070" s="304">
        <v>2</v>
      </c>
      <c r="AQ1070" s="304">
        <v>9</v>
      </c>
      <c r="AR1070" s="304">
        <f ca="1">IF($AQ1070=1,IF(INDIRECT(ADDRESS(($AO1070-1)*3+$AP1070+5,$AQ1070+7))="",0,INDIRECT(ADDRESS(($AO1070-1)*3+$AP1070+5,$AQ1070+7))),IF(INDIRECT(ADDRESS(($AO1070-1)*3+$AP1070+5,$AQ1070+7))="",0,IF(COUNTIF(INDIRECT(ADDRESS(($AO1070-1)*36+($AP1070-1)*12+6,COLUMN())):INDIRECT(ADDRESS(($AO1070-1)*36+($AP1070-1)*12+$AQ1070+4,COLUMN())),INDIRECT(ADDRESS(($AO1070-1)*3+$AP1070+5,$AQ1070+7)))&gt;=1,0,INDIRECT(ADDRESS(($AO1070-1)*3+$AP1070+5,$AQ1070+7)))))</f>
        <v>0</v>
      </c>
      <c r="AS1070" s="304">
        <f ca="1">COUNTIF(INDIRECT("H"&amp;(ROW()+12*(($AO1070-1)*3+$AP1070)-ROW())/12+5):INDIRECT("S"&amp;(ROW()+12*(($AO1070-1)*3+$AP1070)-ROW())/12+5),AR1070)</f>
        <v>0</v>
      </c>
      <c r="AV1070" s="304">
        <f ca="1">IF(AND(AR1070&gt;0,AS1070&gt;0),COUNTIF(AV$6:AV1069,"&gt;0")+1,0)</f>
        <v>0</v>
      </c>
    </row>
    <row r="1071" spans="41:48" x14ac:dyDescent="0.15">
      <c r="AO1071" s="304">
        <v>30</v>
      </c>
      <c r="AP1071" s="304">
        <v>2</v>
      </c>
      <c r="AQ1071" s="304">
        <v>10</v>
      </c>
      <c r="AR1071" s="304">
        <f ca="1">IF($AQ1071=1,IF(INDIRECT(ADDRESS(($AO1071-1)*3+$AP1071+5,$AQ1071+7))="",0,INDIRECT(ADDRESS(($AO1071-1)*3+$AP1071+5,$AQ1071+7))),IF(INDIRECT(ADDRESS(($AO1071-1)*3+$AP1071+5,$AQ1071+7))="",0,IF(COUNTIF(INDIRECT(ADDRESS(($AO1071-1)*36+($AP1071-1)*12+6,COLUMN())):INDIRECT(ADDRESS(($AO1071-1)*36+($AP1071-1)*12+$AQ1071+4,COLUMN())),INDIRECT(ADDRESS(($AO1071-1)*3+$AP1071+5,$AQ1071+7)))&gt;=1,0,INDIRECT(ADDRESS(($AO1071-1)*3+$AP1071+5,$AQ1071+7)))))</f>
        <v>0</v>
      </c>
      <c r="AS1071" s="304">
        <f ca="1">COUNTIF(INDIRECT("H"&amp;(ROW()+12*(($AO1071-1)*3+$AP1071)-ROW())/12+5):INDIRECT("S"&amp;(ROW()+12*(($AO1071-1)*3+$AP1071)-ROW())/12+5),AR1071)</f>
        <v>0</v>
      </c>
      <c r="AV1071" s="304">
        <f ca="1">IF(AND(AR1071&gt;0,AS1071&gt;0),COUNTIF(AV$6:AV1070,"&gt;0")+1,0)</f>
        <v>0</v>
      </c>
    </row>
    <row r="1072" spans="41:48" x14ac:dyDescent="0.15">
      <c r="AO1072" s="304">
        <v>30</v>
      </c>
      <c r="AP1072" s="304">
        <v>2</v>
      </c>
      <c r="AQ1072" s="304">
        <v>11</v>
      </c>
      <c r="AR1072" s="304">
        <f ca="1">IF($AQ1072=1,IF(INDIRECT(ADDRESS(($AO1072-1)*3+$AP1072+5,$AQ1072+7))="",0,INDIRECT(ADDRESS(($AO1072-1)*3+$AP1072+5,$AQ1072+7))),IF(INDIRECT(ADDRESS(($AO1072-1)*3+$AP1072+5,$AQ1072+7))="",0,IF(COUNTIF(INDIRECT(ADDRESS(($AO1072-1)*36+($AP1072-1)*12+6,COLUMN())):INDIRECT(ADDRESS(($AO1072-1)*36+($AP1072-1)*12+$AQ1072+4,COLUMN())),INDIRECT(ADDRESS(($AO1072-1)*3+$AP1072+5,$AQ1072+7)))&gt;=1,0,INDIRECT(ADDRESS(($AO1072-1)*3+$AP1072+5,$AQ1072+7)))))</f>
        <v>0</v>
      </c>
      <c r="AS1072" s="304">
        <f ca="1">COUNTIF(INDIRECT("H"&amp;(ROW()+12*(($AO1072-1)*3+$AP1072)-ROW())/12+5):INDIRECT("S"&amp;(ROW()+12*(($AO1072-1)*3+$AP1072)-ROW())/12+5),AR1072)</f>
        <v>0</v>
      </c>
      <c r="AV1072" s="304">
        <f ca="1">IF(AND(AR1072&gt;0,AS1072&gt;0),COUNTIF(AV$6:AV1071,"&gt;0")+1,0)</f>
        <v>0</v>
      </c>
    </row>
    <row r="1073" spans="41:48" x14ac:dyDescent="0.15">
      <c r="AO1073" s="304">
        <v>30</v>
      </c>
      <c r="AP1073" s="304">
        <v>2</v>
      </c>
      <c r="AQ1073" s="304">
        <v>12</v>
      </c>
      <c r="AR1073" s="304">
        <f ca="1">IF($AQ1073=1,IF(INDIRECT(ADDRESS(($AO1073-1)*3+$AP1073+5,$AQ1073+7))="",0,INDIRECT(ADDRESS(($AO1073-1)*3+$AP1073+5,$AQ1073+7))),IF(INDIRECT(ADDRESS(($AO1073-1)*3+$AP1073+5,$AQ1073+7))="",0,IF(COUNTIF(INDIRECT(ADDRESS(($AO1073-1)*36+($AP1073-1)*12+6,COLUMN())):INDIRECT(ADDRESS(($AO1073-1)*36+($AP1073-1)*12+$AQ1073+4,COLUMN())),INDIRECT(ADDRESS(($AO1073-1)*3+$AP1073+5,$AQ1073+7)))&gt;=1,0,INDIRECT(ADDRESS(($AO1073-1)*3+$AP1073+5,$AQ1073+7)))))</f>
        <v>0</v>
      </c>
      <c r="AS1073" s="304">
        <f ca="1">COUNTIF(INDIRECT("H"&amp;(ROW()+12*(($AO1073-1)*3+$AP1073)-ROW())/12+5):INDIRECT("S"&amp;(ROW()+12*(($AO1073-1)*3+$AP1073)-ROW())/12+5),AR1073)</f>
        <v>0</v>
      </c>
      <c r="AV1073" s="304">
        <f ca="1">IF(AND(AR1073&gt;0,AS1073&gt;0),COUNTIF(AV$6:AV1072,"&gt;0")+1,0)</f>
        <v>0</v>
      </c>
    </row>
    <row r="1074" spans="41:48" x14ac:dyDescent="0.15">
      <c r="AO1074" s="304">
        <v>30</v>
      </c>
      <c r="AP1074" s="304">
        <v>3</v>
      </c>
      <c r="AQ1074" s="304">
        <v>1</v>
      </c>
      <c r="AR1074" s="304">
        <f ca="1">IF($AQ1074=1,IF(INDIRECT(ADDRESS(($AO1074-1)*3+$AP1074+5,$AQ1074+7))="",0,INDIRECT(ADDRESS(($AO1074-1)*3+$AP1074+5,$AQ1074+7))),IF(INDIRECT(ADDRESS(($AO1074-1)*3+$AP1074+5,$AQ1074+7))="",0,IF(COUNTIF(INDIRECT(ADDRESS(($AO1074-1)*36+($AP1074-1)*12+6,COLUMN())):INDIRECT(ADDRESS(($AO1074-1)*36+($AP1074-1)*12+$AQ1074+4,COLUMN())),INDIRECT(ADDRESS(($AO1074-1)*3+$AP1074+5,$AQ1074+7)))&gt;=1,0,INDIRECT(ADDRESS(($AO1074-1)*3+$AP1074+5,$AQ1074+7)))))</f>
        <v>0</v>
      </c>
      <c r="AS1074" s="304">
        <f ca="1">COUNTIF(INDIRECT("H"&amp;(ROW()+12*(($AO1074-1)*3+$AP1074)-ROW())/12+5):INDIRECT("S"&amp;(ROW()+12*(($AO1074-1)*3+$AP1074)-ROW())/12+5),AR1074)</f>
        <v>0</v>
      </c>
      <c r="AV1074" s="304">
        <f ca="1">IF(AND(AR1074&gt;0,AS1074&gt;0),COUNTIF(AV$6:AV1073,"&gt;0")+1,0)</f>
        <v>0</v>
      </c>
    </row>
    <row r="1075" spans="41:48" x14ac:dyDescent="0.15">
      <c r="AO1075" s="304">
        <v>30</v>
      </c>
      <c r="AP1075" s="304">
        <v>3</v>
      </c>
      <c r="AQ1075" s="304">
        <v>2</v>
      </c>
      <c r="AR1075" s="304">
        <f ca="1">IF($AQ1075=1,IF(INDIRECT(ADDRESS(($AO1075-1)*3+$AP1075+5,$AQ1075+7))="",0,INDIRECT(ADDRESS(($AO1075-1)*3+$AP1075+5,$AQ1075+7))),IF(INDIRECT(ADDRESS(($AO1075-1)*3+$AP1075+5,$AQ1075+7))="",0,IF(COUNTIF(INDIRECT(ADDRESS(($AO1075-1)*36+($AP1075-1)*12+6,COLUMN())):INDIRECT(ADDRESS(($AO1075-1)*36+($AP1075-1)*12+$AQ1075+4,COLUMN())),INDIRECT(ADDRESS(($AO1075-1)*3+$AP1075+5,$AQ1075+7)))&gt;=1,0,INDIRECT(ADDRESS(($AO1075-1)*3+$AP1075+5,$AQ1075+7)))))</f>
        <v>0</v>
      </c>
      <c r="AS1075" s="304">
        <f ca="1">COUNTIF(INDIRECT("H"&amp;(ROW()+12*(($AO1075-1)*3+$AP1075)-ROW())/12+5):INDIRECT("S"&amp;(ROW()+12*(($AO1075-1)*3+$AP1075)-ROW())/12+5),AR1075)</f>
        <v>0</v>
      </c>
      <c r="AV1075" s="304">
        <f ca="1">IF(AND(AR1075&gt;0,AS1075&gt;0),COUNTIF(AV$6:AV1074,"&gt;0")+1,0)</f>
        <v>0</v>
      </c>
    </row>
    <row r="1076" spans="41:48" x14ac:dyDescent="0.15">
      <c r="AO1076" s="304">
        <v>30</v>
      </c>
      <c r="AP1076" s="304">
        <v>3</v>
      </c>
      <c r="AQ1076" s="304">
        <v>3</v>
      </c>
      <c r="AR1076" s="304">
        <f ca="1">IF($AQ1076=1,IF(INDIRECT(ADDRESS(($AO1076-1)*3+$AP1076+5,$AQ1076+7))="",0,INDIRECT(ADDRESS(($AO1076-1)*3+$AP1076+5,$AQ1076+7))),IF(INDIRECT(ADDRESS(($AO1076-1)*3+$AP1076+5,$AQ1076+7))="",0,IF(COUNTIF(INDIRECT(ADDRESS(($AO1076-1)*36+($AP1076-1)*12+6,COLUMN())):INDIRECT(ADDRESS(($AO1076-1)*36+($AP1076-1)*12+$AQ1076+4,COLUMN())),INDIRECT(ADDRESS(($AO1076-1)*3+$AP1076+5,$AQ1076+7)))&gt;=1,0,INDIRECT(ADDRESS(($AO1076-1)*3+$AP1076+5,$AQ1076+7)))))</f>
        <v>0</v>
      </c>
      <c r="AS1076" s="304">
        <f ca="1">COUNTIF(INDIRECT("H"&amp;(ROW()+12*(($AO1076-1)*3+$AP1076)-ROW())/12+5):INDIRECT("S"&amp;(ROW()+12*(($AO1076-1)*3+$AP1076)-ROW())/12+5),AR1076)</f>
        <v>0</v>
      </c>
      <c r="AV1076" s="304">
        <f ca="1">IF(AND(AR1076&gt;0,AS1076&gt;0),COUNTIF(AV$6:AV1075,"&gt;0")+1,0)</f>
        <v>0</v>
      </c>
    </row>
    <row r="1077" spans="41:48" x14ac:dyDescent="0.15">
      <c r="AO1077" s="304">
        <v>30</v>
      </c>
      <c r="AP1077" s="304">
        <v>3</v>
      </c>
      <c r="AQ1077" s="304">
        <v>4</v>
      </c>
      <c r="AR1077" s="304">
        <f ca="1">IF($AQ1077=1,IF(INDIRECT(ADDRESS(($AO1077-1)*3+$AP1077+5,$AQ1077+7))="",0,INDIRECT(ADDRESS(($AO1077-1)*3+$AP1077+5,$AQ1077+7))),IF(INDIRECT(ADDRESS(($AO1077-1)*3+$AP1077+5,$AQ1077+7))="",0,IF(COUNTIF(INDIRECT(ADDRESS(($AO1077-1)*36+($AP1077-1)*12+6,COLUMN())):INDIRECT(ADDRESS(($AO1077-1)*36+($AP1077-1)*12+$AQ1077+4,COLUMN())),INDIRECT(ADDRESS(($AO1077-1)*3+$AP1077+5,$AQ1077+7)))&gt;=1,0,INDIRECT(ADDRESS(($AO1077-1)*3+$AP1077+5,$AQ1077+7)))))</f>
        <v>0</v>
      </c>
      <c r="AS1077" s="304">
        <f ca="1">COUNTIF(INDIRECT("H"&amp;(ROW()+12*(($AO1077-1)*3+$AP1077)-ROW())/12+5):INDIRECT("S"&amp;(ROW()+12*(($AO1077-1)*3+$AP1077)-ROW())/12+5),AR1077)</f>
        <v>0</v>
      </c>
      <c r="AV1077" s="304">
        <f ca="1">IF(AND(AR1077&gt;0,AS1077&gt;0),COUNTIF(AV$6:AV1076,"&gt;0")+1,0)</f>
        <v>0</v>
      </c>
    </row>
    <row r="1078" spans="41:48" x14ac:dyDescent="0.15">
      <c r="AO1078" s="304">
        <v>30</v>
      </c>
      <c r="AP1078" s="304">
        <v>3</v>
      </c>
      <c r="AQ1078" s="304">
        <v>5</v>
      </c>
      <c r="AR1078" s="304">
        <f ca="1">IF($AQ1078=1,IF(INDIRECT(ADDRESS(($AO1078-1)*3+$AP1078+5,$AQ1078+7))="",0,INDIRECT(ADDRESS(($AO1078-1)*3+$AP1078+5,$AQ1078+7))),IF(INDIRECT(ADDRESS(($AO1078-1)*3+$AP1078+5,$AQ1078+7))="",0,IF(COUNTIF(INDIRECT(ADDRESS(($AO1078-1)*36+($AP1078-1)*12+6,COLUMN())):INDIRECT(ADDRESS(($AO1078-1)*36+($AP1078-1)*12+$AQ1078+4,COLUMN())),INDIRECT(ADDRESS(($AO1078-1)*3+$AP1078+5,$AQ1078+7)))&gt;=1,0,INDIRECT(ADDRESS(($AO1078-1)*3+$AP1078+5,$AQ1078+7)))))</f>
        <v>0</v>
      </c>
      <c r="AS1078" s="304">
        <f ca="1">COUNTIF(INDIRECT("H"&amp;(ROW()+12*(($AO1078-1)*3+$AP1078)-ROW())/12+5):INDIRECT("S"&amp;(ROW()+12*(($AO1078-1)*3+$AP1078)-ROW())/12+5),AR1078)</f>
        <v>0</v>
      </c>
      <c r="AV1078" s="304">
        <f ca="1">IF(AND(AR1078&gt;0,AS1078&gt;0),COUNTIF(AV$6:AV1077,"&gt;0")+1,0)</f>
        <v>0</v>
      </c>
    </row>
    <row r="1079" spans="41:48" x14ac:dyDescent="0.15">
      <c r="AO1079" s="304">
        <v>30</v>
      </c>
      <c r="AP1079" s="304">
        <v>3</v>
      </c>
      <c r="AQ1079" s="304">
        <v>6</v>
      </c>
      <c r="AR1079" s="304">
        <f ca="1">IF($AQ1079=1,IF(INDIRECT(ADDRESS(($AO1079-1)*3+$AP1079+5,$AQ1079+7))="",0,INDIRECT(ADDRESS(($AO1079-1)*3+$AP1079+5,$AQ1079+7))),IF(INDIRECT(ADDRESS(($AO1079-1)*3+$AP1079+5,$AQ1079+7))="",0,IF(COUNTIF(INDIRECT(ADDRESS(($AO1079-1)*36+($AP1079-1)*12+6,COLUMN())):INDIRECT(ADDRESS(($AO1079-1)*36+($AP1079-1)*12+$AQ1079+4,COLUMN())),INDIRECT(ADDRESS(($AO1079-1)*3+$AP1079+5,$AQ1079+7)))&gt;=1,0,INDIRECT(ADDRESS(($AO1079-1)*3+$AP1079+5,$AQ1079+7)))))</f>
        <v>0</v>
      </c>
      <c r="AS1079" s="304">
        <f ca="1">COUNTIF(INDIRECT("H"&amp;(ROW()+12*(($AO1079-1)*3+$AP1079)-ROW())/12+5):INDIRECT("S"&amp;(ROW()+12*(($AO1079-1)*3+$AP1079)-ROW())/12+5),AR1079)</f>
        <v>0</v>
      </c>
      <c r="AV1079" s="304">
        <f ca="1">IF(AND(AR1079&gt;0,AS1079&gt;0),COUNTIF(AV$6:AV1078,"&gt;0")+1,0)</f>
        <v>0</v>
      </c>
    </row>
    <row r="1080" spans="41:48" x14ac:dyDescent="0.15">
      <c r="AO1080" s="304">
        <v>30</v>
      </c>
      <c r="AP1080" s="304">
        <v>3</v>
      </c>
      <c r="AQ1080" s="304">
        <v>7</v>
      </c>
      <c r="AR1080" s="304">
        <f ca="1">IF($AQ1080=1,IF(INDIRECT(ADDRESS(($AO1080-1)*3+$AP1080+5,$AQ1080+7))="",0,INDIRECT(ADDRESS(($AO1080-1)*3+$AP1080+5,$AQ1080+7))),IF(INDIRECT(ADDRESS(($AO1080-1)*3+$AP1080+5,$AQ1080+7))="",0,IF(COUNTIF(INDIRECT(ADDRESS(($AO1080-1)*36+($AP1080-1)*12+6,COLUMN())):INDIRECT(ADDRESS(($AO1080-1)*36+($AP1080-1)*12+$AQ1080+4,COLUMN())),INDIRECT(ADDRESS(($AO1080-1)*3+$AP1080+5,$AQ1080+7)))&gt;=1,0,INDIRECT(ADDRESS(($AO1080-1)*3+$AP1080+5,$AQ1080+7)))))</f>
        <v>0</v>
      </c>
      <c r="AS1080" s="304">
        <f ca="1">COUNTIF(INDIRECT("H"&amp;(ROW()+12*(($AO1080-1)*3+$AP1080)-ROW())/12+5):INDIRECT("S"&amp;(ROW()+12*(($AO1080-1)*3+$AP1080)-ROW())/12+5),AR1080)</f>
        <v>0</v>
      </c>
      <c r="AV1080" s="304">
        <f ca="1">IF(AND(AR1080&gt;0,AS1080&gt;0),COUNTIF(AV$6:AV1079,"&gt;0")+1,0)</f>
        <v>0</v>
      </c>
    </row>
    <row r="1081" spans="41:48" x14ac:dyDescent="0.15">
      <c r="AO1081" s="304">
        <v>30</v>
      </c>
      <c r="AP1081" s="304">
        <v>3</v>
      </c>
      <c r="AQ1081" s="304">
        <v>8</v>
      </c>
      <c r="AR1081" s="304">
        <f ca="1">IF($AQ1081=1,IF(INDIRECT(ADDRESS(($AO1081-1)*3+$AP1081+5,$AQ1081+7))="",0,INDIRECT(ADDRESS(($AO1081-1)*3+$AP1081+5,$AQ1081+7))),IF(INDIRECT(ADDRESS(($AO1081-1)*3+$AP1081+5,$AQ1081+7))="",0,IF(COUNTIF(INDIRECT(ADDRESS(($AO1081-1)*36+($AP1081-1)*12+6,COLUMN())):INDIRECT(ADDRESS(($AO1081-1)*36+($AP1081-1)*12+$AQ1081+4,COLUMN())),INDIRECT(ADDRESS(($AO1081-1)*3+$AP1081+5,$AQ1081+7)))&gt;=1,0,INDIRECT(ADDRESS(($AO1081-1)*3+$AP1081+5,$AQ1081+7)))))</f>
        <v>0</v>
      </c>
      <c r="AS1081" s="304">
        <f ca="1">COUNTIF(INDIRECT("H"&amp;(ROW()+12*(($AO1081-1)*3+$AP1081)-ROW())/12+5):INDIRECT("S"&amp;(ROW()+12*(($AO1081-1)*3+$AP1081)-ROW())/12+5),AR1081)</f>
        <v>0</v>
      </c>
      <c r="AV1081" s="304">
        <f ca="1">IF(AND(AR1081&gt;0,AS1081&gt;0),COUNTIF(AV$6:AV1080,"&gt;0")+1,0)</f>
        <v>0</v>
      </c>
    </row>
    <row r="1082" spans="41:48" x14ac:dyDescent="0.15">
      <c r="AO1082" s="304">
        <v>30</v>
      </c>
      <c r="AP1082" s="304">
        <v>3</v>
      </c>
      <c r="AQ1082" s="304">
        <v>9</v>
      </c>
      <c r="AR1082" s="304">
        <f ca="1">IF($AQ1082=1,IF(INDIRECT(ADDRESS(($AO1082-1)*3+$AP1082+5,$AQ1082+7))="",0,INDIRECT(ADDRESS(($AO1082-1)*3+$AP1082+5,$AQ1082+7))),IF(INDIRECT(ADDRESS(($AO1082-1)*3+$AP1082+5,$AQ1082+7))="",0,IF(COUNTIF(INDIRECT(ADDRESS(($AO1082-1)*36+($AP1082-1)*12+6,COLUMN())):INDIRECT(ADDRESS(($AO1082-1)*36+($AP1082-1)*12+$AQ1082+4,COLUMN())),INDIRECT(ADDRESS(($AO1082-1)*3+$AP1082+5,$AQ1082+7)))&gt;=1,0,INDIRECT(ADDRESS(($AO1082-1)*3+$AP1082+5,$AQ1082+7)))))</f>
        <v>0</v>
      </c>
      <c r="AS1082" s="304">
        <f ca="1">COUNTIF(INDIRECT("H"&amp;(ROW()+12*(($AO1082-1)*3+$AP1082)-ROW())/12+5):INDIRECT("S"&amp;(ROW()+12*(($AO1082-1)*3+$AP1082)-ROW())/12+5),AR1082)</f>
        <v>0</v>
      </c>
      <c r="AV1082" s="304">
        <f ca="1">IF(AND(AR1082&gt;0,AS1082&gt;0),COUNTIF(AV$6:AV1081,"&gt;0")+1,0)</f>
        <v>0</v>
      </c>
    </row>
    <row r="1083" spans="41:48" x14ac:dyDescent="0.15">
      <c r="AO1083" s="304">
        <v>30</v>
      </c>
      <c r="AP1083" s="304">
        <v>3</v>
      </c>
      <c r="AQ1083" s="304">
        <v>10</v>
      </c>
      <c r="AR1083" s="304">
        <f ca="1">IF($AQ1083=1,IF(INDIRECT(ADDRESS(($AO1083-1)*3+$AP1083+5,$AQ1083+7))="",0,INDIRECT(ADDRESS(($AO1083-1)*3+$AP1083+5,$AQ1083+7))),IF(INDIRECT(ADDRESS(($AO1083-1)*3+$AP1083+5,$AQ1083+7))="",0,IF(COUNTIF(INDIRECT(ADDRESS(($AO1083-1)*36+($AP1083-1)*12+6,COLUMN())):INDIRECT(ADDRESS(($AO1083-1)*36+($AP1083-1)*12+$AQ1083+4,COLUMN())),INDIRECT(ADDRESS(($AO1083-1)*3+$AP1083+5,$AQ1083+7)))&gt;=1,0,INDIRECT(ADDRESS(($AO1083-1)*3+$AP1083+5,$AQ1083+7)))))</f>
        <v>0</v>
      </c>
      <c r="AS1083" s="304">
        <f ca="1">COUNTIF(INDIRECT("H"&amp;(ROW()+12*(($AO1083-1)*3+$AP1083)-ROW())/12+5):INDIRECT("S"&amp;(ROW()+12*(($AO1083-1)*3+$AP1083)-ROW())/12+5),AR1083)</f>
        <v>0</v>
      </c>
      <c r="AV1083" s="304">
        <f ca="1">IF(AND(AR1083&gt;0,AS1083&gt;0),COUNTIF(AV$6:AV1082,"&gt;0")+1,0)</f>
        <v>0</v>
      </c>
    </row>
    <row r="1084" spans="41:48" x14ac:dyDescent="0.15">
      <c r="AO1084" s="304">
        <v>30</v>
      </c>
      <c r="AP1084" s="304">
        <v>3</v>
      </c>
      <c r="AQ1084" s="304">
        <v>11</v>
      </c>
      <c r="AR1084" s="304">
        <f ca="1">IF($AQ1084=1,IF(INDIRECT(ADDRESS(($AO1084-1)*3+$AP1084+5,$AQ1084+7))="",0,INDIRECT(ADDRESS(($AO1084-1)*3+$AP1084+5,$AQ1084+7))),IF(INDIRECT(ADDRESS(($AO1084-1)*3+$AP1084+5,$AQ1084+7))="",0,IF(COUNTIF(INDIRECT(ADDRESS(($AO1084-1)*36+($AP1084-1)*12+6,COLUMN())):INDIRECT(ADDRESS(($AO1084-1)*36+($AP1084-1)*12+$AQ1084+4,COLUMN())),INDIRECT(ADDRESS(($AO1084-1)*3+$AP1084+5,$AQ1084+7)))&gt;=1,0,INDIRECT(ADDRESS(($AO1084-1)*3+$AP1084+5,$AQ1084+7)))))</f>
        <v>0</v>
      </c>
      <c r="AS1084" s="304">
        <f ca="1">COUNTIF(INDIRECT("H"&amp;(ROW()+12*(($AO1084-1)*3+$AP1084)-ROW())/12+5):INDIRECT("S"&amp;(ROW()+12*(($AO1084-1)*3+$AP1084)-ROW())/12+5),AR1084)</f>
        <v>0</v>
      </c>
      <c r="AV1084" s="304">
        <f ca="1">IF(AND(AR1084&gt;0,AS1084&gt;0),COUNTIF(AV$6:AV1083,"&gt;0")+1,0)</f>
        <v>0</v>
      </c>
    </row>
    <row r="1085" spans="41:48" x14ac:dyDescent="0.15">
      <c r="AO1085" s="304">
        <v>30</v>
      </c>
      <c r="AP1085" s="304">
        <v>3</v>
      </c>
      <c r="AQ1085" s="304">
        <v>12</v>
      </c>
      <c r="AR1085" s="304">
        <f ca="1">IF($AQ1085=1,IF(INDIRECT(ADDRESS(($AO1085-1)*3+$AP1085+5,$AQ1085+7))="",0,INDIRECT(ADDRESS(($AO1085-1)*3+$AP1085+5,$AQ1085+7))),IF(INDIRECT(ADDRESS(($AO1085-1)*3+$AP1085+5,$AQ1085+7))="",0,IF(COUNTIF(INDIRECT(ADDRESS(($AO1085-1)*36+($AP1085-1)*12+6,COLUMN())):INDIRECT(ADDRESS(($AO1085-1)*36+($AP1085-1)*12+$AQ1085+4,COLUMN())),INDIRECT(ADDRESS(($AO1085-1)*3+$AP1085+5,$AQ1085+7)))&gt;=1,0,INDIRECT(ADDRESS(($AO1085-1)*3+$AP1085+5,$AQ1085+7)))))</f>
        <v>0</v>
      </c>
      <c r="AS1085" s="304">
        <f ca="1">COUNTIF(INDIRECT("H"&amp;(ROW()+12*(($AO1085-1)*3+$AP1085)-ROW())/12+5):INDIRECT("S"&amp;(ROW()+12*(($AO1085-1)*3+$AP1085)-ROW())/12+5),AR1085)</f>
        <v>0</v>
      </c>
      <c r="AV1085" s="304">
        <f ca="1">IF(AND(AR1085&gt;0,AS1085&gt;0),COUNTIF(AV$6:AV1084,"&gt;0")+1,0)</f>
        <v>0</v>
      </c>
    </row>
  </sheetData>
  <sheetProtection algorithmName="SHA-512" hashValue="dCVMN9+w0wE/n4bNtVTvDPeA6fcJmIK4VnGzXiRTnLDiACEsAnkL3EnaYSDCZMtRKIuSaAuWzpRu+xsFag82RQ==" saltValue="TwbL5MRGLooAHte9Fv2pBQ==" spinCount="100000" sheet="1" objects="1" scenarios="1"/>
  <mergeCells count="214">
    <mergeCell ref="U6:U8"/>
    <mergeCell ref="A9:A11"/>
    <mergeCell ref="B9:B11"/>
    <mergeCell ref="C9:C11"/>
    <mergeCell ref="D9:D11"/>
    <mergeCell ref="E9:E11"/>
    <mergeCell ref="F9:F11"/>
    <mergeCell ref="U9:U11"/>
    <mergeCell ref="Q1:T1"/>
    <mergeCell ref="A4:G4"/>
    <mergeCell ref="H4:T4"/>
    <mergeCell ref="U4:U5"/>
    <mergeCell ref="A6:A8"/>
    <mergeCell ref="B6:B8"/>
    <mergeCell ref="C6:C8"/>
    <mergeCell ref="D6:D8"/>
    <mergeCell ref="E6:E8"/>
    <mergeCell ref="F6:F8"/>
    <mergeCell ref="U12:U14"/>
    <mergeCell ref="A15:A17"/>
    <mergeCell ref="B15:B17"/>
    <mergeCell ref="C15:C17"/>
    <mergeCell ref="D15:D17"/>
    <mergeCell ref="E15:E17"/>
    <mergeCell ref="F15:F17"/>
    <mergeCell ref="U15:U17"/>
    <mergeCell ref="A12:A14"/>
    <mergeCell ref="B12:B14"/>
    <mergeCell ref="C12:C14"/>
    <mergeCell ref="D12:D14"/>
    <mergeCell ref="E12:E14"/>
    <mergeCell ref="F12:F14"/>
    <mergeCell ref="U18:U20"/>
    <mergeCell ref="A21:A23"/>
    <mergeCell ref="B21:B23"/>
    <mergeCell ref="C21:C23"/>
    <mergeCell ref="D21:D23"/>
    <mergeCell ref="E21:E23"/>
    <mergeCell ref="F21:F23"/>
    <mergeCell ref="U21:U23"/>
    <mergeCell ref="A18:A20"/>
    <mergeCell ref="B18:B20"/>
    <mergeCell ref="C18:C20"/>
    <mergeCell ref="D18:D20"/>
    <mergeCell ref="E18:E20"/>
    <mergeCell ref="F18:F20"/>
    <mergeCell ref="U24:U26"/>
    <mergeCell ref="A27:A29"/>
    <mergeCell ref="B27:B29"/>
    <mergeCell ref="C27:C29"/>
    <mergeCell ref="D27:D29"/>
    <mergeCell ref="E27:E29"/>
    <mergeCell ref="F27:F29"/>
    <mergeCell ref="U27:U29"/>
    <mergeCell ref="A24:A26"/>
    <mergeCell ref="B24:B26"/>
    <mergeCell ref="C24:C26"/>
    <mergeCell ref="D24:D26"/>
    <mergeCell ref="E24:E26"/>
    <mergeCell ref="F24:F26"/>
    <mergeCell ref="U30:U32"/>
    <mergeCell ref="A33:A35"/>
    <mergeCell ref="B33:B35"/>
    <mergeCell ref="C33:C35"/>
    <mergeCell ref="D33:D35"/>
    <mergeCell ref="E33:E35"/>
    <mergeCell ref="F33:F35"/>
    <mergeCell ref="U33:U35"/>
    <mergeCell ref="A30:A32"/>
    <mergeCell ref="B30:B32"/>
    <mergeCell ref="C30:C32"/>
    <mergeCell ref="D30:D32"/>
    <mergeCell ref="E30:E32"/>
    <mergeCell ref="F30:F32"/>
    <mergeCell ref="U36:U38"/>
    <mergeCell ref="A39:A41"/>
    <mergeCell ref="B39:B41"/>
    <mergeCell ref="C39:C41"/>
    <mergeCell ref="D39:D41"/>
    <mergeCell ref="E39:E41"/>
    <mergeCell ref="F39:F41"/>
    <mergeCell ref="U39:U41"/>
    <mergeCell ref="A36:A38"/>
    <mergeCell ref="B36:B38"/>
    <mergeCell ref="C36:C38"/>
    <mergeCell ref="D36:D38"/>
    <mergeCell ref="E36:E38"/>
    <mergeCell ref="F36:F38"/>
    <mergeCell ref="U42:U44"/>
    <mergeCell ref="A45:A47"/>
    <mergeCell ref="B45:B47"/>
    <mergeCell ref="C45:C47"/>
    <mergeCell ref="D45:D47"/>
    <mergeCell ref="E45:E47"/>
    <mergeCell ref="F45:F47"/>
    <mergeCell ref="U45:U47"/>
    <mergeCell ref="A42:A44"/>
    <mergeCell ref="B42:B44"/>
    <mergeCell ref="C42:C44"/>
    <mergeCell ref="D42:D44"/>
    <mergeCell ref="E42:E44"/>
    <mergeCell ref="F42:F44"/>
    <mergeCell ref="U48:U50"/>
    <mergeCell ref="A51:A53"/>
    <mergeCell ref="B51:B53"/>
    <mergeCell ref="C51:C53"/>
    <mergeCell ref="D51:D53"/>
    <mergeCell ref="E51:E53"/>
    <mergeCell ref="F51:F53"/>
    <mergeCell ref="U51:U53"/>
    <mergeCell ref="A48:A50"/>
    <mergeCell ref="B48:B50"/>
    <mergeCell ref="C48:C50"/>
    <mergeCell ref="D48:D50"/>
    <mergeCell ref="E48:E50"/>
    <mergeCell ref="F48:F50"/>
    <mergeCell ref="U54:U56"/>
    <mergeCell ref="A57:A59"/>
    <mergeCell ref="B57:B59"/>
    <mergeCell ref="C57:C59"/>
    <mergeCell ref="D57:D59"/>
    <mergeCell ref="E57:E59"/>
    <mergeCell ref="F57:F59"/>
    <mergeCell ref="U57:U59"/>
    <mergeCell ref="A54:A56"/>
    <mergeCell ref="B54:B56"/>
    <mergeCell ref="C54:C56"/>
    <mergeCell ref="D54:D56"/>
    <mergeCell ref="E54:E56"/>
    <mergeCell ref="F54:F56"/>
    <mergeCell ref="U60:U62"/>
    <mergeCell ref="A63:A65"/>
    <mergeCell ref="B63:B65"/>
    <mergeCell ref="C63:C65"/>
    <mergeCell ref="D63:D65"/>
    <mergeCell ref="E63:E65"/>
    <mergeCell ref="F63:F65"/>
    <mergeCell ref="U63:U65"/>
    <mergeCell ref="A60:A62"/>
    <mergeCell ref="B60:B62"/>
    <mergeCell ref="C60:C62"/>
    <mergeCell ref="D60:D62"/>
    <mergeCell ref="E60:E62"/>
    <mergeCell ref="F60:F62"/>
    <mergeCell ref="A69:A71"/>
    <mergeCell ref="B69:B71"/>
    <mergeCell ref="C69:C71"/>
    <mergeCell ref="D69:D71"/>
    <mergeCell ref="E69:E71"/>
    <mergeCell ref="F69:F71"/>
    <mergeCell ref="A66:A68"/>
    <mergeCell ref="B66:B68"/>
    <mergeCell ref="C66:C68"/>
    <mergeCell ref="D66:D68"/>
    <mergeCell ref="E66:E68"/>
    <mergeCell ref="F66:F68"/>
    <mergeCell ref="A75:A77"/>
    <mergeCell ref="B75:B77"/>
    <mergeCell ref="C75:C77"/>
    <mergeCell ref="D75:D77"/>
    <mergeCell ref="E75:E77"/>
    <mergeCell ref="F75:F77"/>
    <mergeCell ref="A72:A74"/>
    <mergeCell ref="B72:B74"/>
    <mergeCell ref="C72:C74"/>
    <mergeCell ref="D72:D74"/>
    <mergeCell ref="E72:E74"/>
    <mergeCell ref="F72:F74"/>
    <mergeCell ref="A81:A83"/>
    <mergeCell ref="B81:B83"/>
    <mergeCell ref="C81:C83"/>
    <mergeCell ref="D81:D83"/>
    <mergeCell ref="E81:E83"/>
    <mergeCell ref="F81:F83"/>
    <mergeCell ref="A78:A80"/>
    <mergeCell ref="B78:B80"/>
    <mergeCell ref="C78:C80"/>
    <mergeCell ref="D78:D80"/>
    <mergeCell ref="E78:E80"/>
    <mergeCell ref="F78:F80"/>
    <mergeCell ref="A87:A89"/>
    <mergeCell ref="B87:B89"/>
    <mergeCell ref="C87:C89"/>
    <mergeCell ref="D87:D89"/>
    <mergeCell ref="E87:E89"/>
    <mergeCell ref="F87:F89"/>
    <mergeCell ref="A84:A86"/>
    <mergeCell ref="B84:B86"/>
    <mergeCell ref="C84:C86"/>
    <mergeCell ref="D84:D86"/>
    <mergeCell ref="E84:E86"/>
    <mergeCell ref="F84:F86"/>
    <mergeCell ref="A93:A95"/>
    <mergeCell ref="B93:B95"/>
    <mergeCell ref="C93:C95"/>
    <mergeCell ref="D93:D95"/>
    <mergeCell ref="E93:E95"/>
    <mergeCell ref="F93:F95"/>
    <mergeCell ref="A90:A92"/>
    <mergeCell ref="B90:B92"/>
    <mergeCell ref="C90:C92"/>
    <mergeCell ref="D90:D92"/>
    <mergeCell ref="E90:E92"/>
    <mergeCell ref="F90:F92"/>
    <mergeCell ref="U93:U95"/>
    <mergeCell ref="U66:U68"/>
    <mergeCell ref="U69:U71"/>
    <mergeCell ref="U72:U74"/>
    <mergeCell ref="U75:U77"/>
    <mergeCell ref="U78:U80"/>
    <mergeCell ref="U81:U83"/>
    <mergeCell ref="U84:U86"/>
    <mergeCell ref="U87:U89"/>
    <mergeCell ref="U90:U92"/>
  </mergeCells>
  <phoneticPr fontId="17"/>
  <conditionalFormatting sqref="H6:S6">
    <cfRule type="expression" dxfId="98" priority="92">
      <formula>BH7=1</formula>
    </cfRule>
  </conditionalFormatting>
  <conditionalFormatting sqref="H7:S7">
    <cfRule type="expression" dxfId="97" priority="41">
      <formula>BH7=1</formula>
    </cfRule>
  </conditionalFormatting>
  <conditionalFormatting sqref="H9:S9">
    <cfRule type="expression" dxfId="96" priority="89">
      <formula>BH10=1</formula>
    </cfRule>
  </conditionalFormatting>
  <conditionalFormatting sqref="H10:S10">
    <cfRule type="expression" dxfId="95" priority="88">
      <formula>BH10=1</formula>
    </cfRule>
  </conditionalFormatting>
  <conditionalFormatting sqref="H12:S12">
    <cfRule type="expression" dxfId="94" priority="87">
      <formula>BH13=1</formula>
    </cfRule>
  </conditionalFormatting>
  <conditionalFormatting sqref="H13:S13">
    <cfRule type="expression" dxfId="93" priority="86">
      <formula>BH13=1</formula>
    </cfRule>
  </conditionalFormatting>
  <conditionalFormatting sqref="H15:S15">
    <cfRule type="expression" dxfId="92" priority="85">
      <formula>BH16=1</formula>
    </cfRule>
  </conditionalFormatting>
  <conditionalFormatting sqref="H16:S16">
    <cfRule type="expression" dxfId="91" priority="84">
      <formula>BH16=1</formula>
    </cfRule>
  </conditionalFormatting>
  <conditionalFormatting sqref="H18:S18">
    <cfRule type="expression" dxfId="90" priority="83">
      <formula>BH19=1</formula>
    </cfRule>
  </conditionalFormatting>
  <conditionalFormatting sqref="H19:S19">
    <cfRule type="expression" dxfId="89" priority="82">
      <formula>BH19=1</formula>
    </cfRule>
  </conditionalFormatting>
  <conditionalFormatting sqref="H21:S21">
    <cfRule type="expression" dxfId="88" priority="81">
      <formula>BH22=1</formula>
    </cfRule>
  </conditionalFormatting>
  <conditionalFormatting sqref="H22:S22">
    <cfRule type="expression" dxfId="87" priority="80">
      <formula>BH22=1</formula>
    </cfRule>
  </conditionalFormatting>
  <conditionalFormatting sqref="H24:S24">
    <cfRule type="expression" dxfId="86" priority="79">
      <formula>BH25=1</formula>
    </cfRule>
  </conditionalFormatting>
  <conditionalFormatting sqref="H25:S25">
    <cfRule type="expression" dxfId="85" priority="78">
      <formula>BH25=1</formula>
    </cfRule>
  </conditionalFormatting>
  <conditionalFormatting sqref="H27:S27">
    <cfRule type="expression" dxfId="84" priority="77">
      <formula>BH28=1</formula>
    </cfRule>
  </conditionalFormatting>
  <conditionalFormatting sqref="H28:S28">
    <cfRule type="expression" dxfId="83" priority="76">
      <formula>BH28=1</formula>
    </cfRule>
  </conditionalFormatting>
  <conditionalFormatting sqref="H30:P30">
    <cfRule type="expression" dxfId="82" priority="75">
      <formula>BH31=1</formula>
    </cfRule>
  </conditionalFormatting>
  <conditionalFormatting sqref="H31:P31">
    <cfRule type="expression" dxfId="81" priority="74">
      <formula>BH31=1</formula>
    </cfRule>
  </conditionalFormatting>
  <conditionalFormatting sqref="H33:P33">
    <cfRule type="expression" dxfId="80" priority="73">
      <formula>BH34=1</formula>
    </cfRule>
  </conditionalFormatting>
  <conditionalFormatting sqref="H34:P34">
    <cfRule type="expression" dxfId="79" priority="72">
      <formula>BH34=1</formula>
    </cfRule>
  </conditionalFormatting>
  <conditionalFormatting sqref="Q30:S30">
    <cfRule type="expression" dxfId="78" priority="69">
      <formula>BQ31=1</formula>
    </cfRule>
  </conditionalFormatting>
  <conditionalFormatting sqref="Q31:S31">
    <cfRule type="expression" dxfId="77" priority="70">
      <formula>BQ31=1</formula>
    </cfRule>
  </conditionalFormatting>
  <conditionalFormatting sqref="Q33:S33">
    <cfRule type="expression" dxfId="76" priority="67">
      <formula>BQ34=1</formula>
    </cfRule>
  </conditionalFormatting>
  <conditionalFormatting sqref="Q34:S34">
    <cfRule type="expression" dxfId="75" priority="68">
      <formula>BQ34=1</formula>
    </cfRule>
  </conditionalFormatting>
  <conditionalFormatting sqref="B6:B65">
    <cfRule type="expression" dxfId="74" priority="91">
      <formula>$BH$4&lt;$L$2</formula>
    </cfRule>
  </conditionalFormatting>
  <conditionalFormatting sqref="H36:S36">
    <cfRule type="expression" dxfId="73" priority="71">
      <formula>BH37=1</formula>
    </cfRule>
  </conditionalFormatting>
  <conditionalFormatting sqref="H37:S37">
    <cfRule type="expression" dxfId="72" priority="66">
      <formula>BH37=1</formula>
    </cfRule>
  </conditionalFormatting>
  <conditionalFormatting sqref="H39:S39">
    <cfRule type="expression" dxfId="71" priority="65">
      <formula>BH40=1</formula>
    </cfRule>
  </conditionalFormatting>
  <conditionalFormatting sqref="H40:S40">
    <cfRule type="expression" dxfId="70" priority="64">
      <formula>BH40=1</formula>
    </cfRule>
  </conditionalFormatting>
  <conditionalFormatting sqref="H42:S42">
    <cfRule type="expression" dxfId="69" priority="63">
      <formula>BH43=1</formula>
    </cfRule>
  </conditionalFormatting>
  <conditionalFormatting sqref="H43:S43">
    <cfRule type="expression" dxfId="68" priority="62">
      <formula>BH43=1</formula>
    </cfRule>
  </conditionalFormatting>
  <conditionalFormatting sqref="H45:S45">
    <cfRule type="expression" dxfId="67" priority="61">
      <formula>BH46=1</formula>
    </cfRule>
  </conditionalFormatting>
  <conditionalFormatting sqref="H46:S46">
    <cfRule type="expression" dxfId="66" priority="60">
      <formula>BH46=1</formula>
    </cfRule>
  </conditionalFormatting>
  <conditionalFormatting sqref="H48:S48">
    <cfRule type="expression" dxfId="65" priority="59">
      <formula>BH49=1</formula>
    </cfRule>
  </conditionalFormatting>
  <conditionalFormatting sqref="H49:S49">
    <cfRule type="expression" dxfId="64" priority="58">
      <formula>BH49=1</formula>
    </cfRule>
  </conditionalFormatting>
  <conditionalFormatting sqref="H51:S51">
    <cfRule type="expression" dxfId="63" priority="57">
      <formula>BH52=1</formula>
    </cfRule>
  </conditionalFormatting>
  <conditionalFormatting sqref="H52:S52">
    <cfRule type="expression" dxfId="62" priority="56">
      <formula>BH52=1</formula>
    </cfRule>
  </conditionalFormatting>
  <conditionalFormatting sqref="H54:S54">
    <cfRule type="expression" dxfId="61" priority="55">
      <formula>BH55=1</formula>
    </cfRule>
  </conditionalFormatting>
  <conditionalFormatting sqref="H55:S55">
    <cfRule type="expression" dxfId="60" priority="54">
      <formula>BH55=1</formula>
    </cfRule>
  </conditionalFormatting>
  <conditionalFormatting sqref="H57:S57">
    <cfRule type="expression" dxfId="59" priority="53">
      <formula>BH58=1</formula>
    </cfRule>
  </conditionalFormatting>
  <conditionalFormatting sqref="H58:S58">
    <cfRule type="expression" dxfId="58" priority="52">
      <formula>BH58=1</formula>
    </cfRule>
  </conditionalFormatting>
  <conditionalFormatting sqref="H60:R60">
    <cfRule type="expression" dxfId="57" priority="51">
      <formula>BH61=1</formula>
    </cfRule>
  </conditionalFormatting>
  <conditionalFormatting sqref="H61:P61">
    <cfRule type="expression" dxfId="56" priority="50">
      <formula>BH61=1</formula>
    </cfRule>
  </conditionalFormatting>
  <conditionalFormatting sqref="H63:P63">
    <cfRule type="expression" dxfId="55" priority="49">
      <formula>BH64=1</formula>
    </cfRule>
  </conditionalFormatting>
  <conditionalFormatting sqref="H64:P64">
    <cfRule type="expression" dxfId="54" priority="48">
      <formula>BH64=1</formula>
    </cfRule>
  </conditionalFormatting>
  <conditionalFormatting sqref="Q60:S60">
    <cfRule type="expression" dxfId="53" priority="45">
      <formula>BQ61=1</formula>
    </cfRule>
  </conditionalFormatting>
  <conditionalFormatting sqref="Q61:S61">
    <cfRule type="expression" dxfId="52" priority="46">
      <formula>BQ61=1</formula>
    </cfRule>
  </conditionalFormatting>
  <conditionalFormatting sqref="Q63:S63">
    <cfRule type="expression" dxfId="51" priority="43">
      <formula>BQ64=1</formula>
    </cfRule>
  </conditionalFormatting>
  <conditionalFormatting sqref="Q64:S64">
    <cfRule type="expression" dxfId="50" priority="44">
      <formula>BQ64=1</formula>
    </cfRule>
  </conditionalFormatting>
  <conditionalFormatting sqref="H7:S7 H10:S10 H13:S13 H16:S16 H19:S19 H22:S22 H25:S25 H28:S28 H31:S31 H34:S34 H37:S37 H40:S40 H43:S43 H46:S46 H49:S49 H52:S52 H55:S55 H58:S58 H61:S61 H64:S64">
    <cfRule type="expression" dxfId="49" priority="93">
      <formula>AND(BH6&gt;0,BH6&lt;5000)</formula>
    </cfRule>
  </conditionalFormatting>
  <conditionalFormatting sqref="H6:S6 H9:S9 H12:S12 H15:S15 H18:S18 H21:S21 H24:S24 H27:S27 H30:S30 H33:S33 H36:S36 H39:S39 H42:S42 H45:S45 H48:S48 H51:S51 H54:S54 H57:S57 H60:S60 H63:S63">
    <cfRule type="expression" dxfId="48" priority="95">
      <formula>AND(BH6&gt;0,BH6&lt;5000)</formula>
    </cfRule>
  </conditionalFormatting>
  <conditionalFormatting sqref="H66:S66">
    <cfRule type="expression" dxfId="47" priority="37">
      <formula>BH67=1</formula>
    </cfRule>
  </conditionalFormatting>
  <conditionalFormatting sqref="H67:S67">
    <cfRule type="expression" dxfId="46" priority="11">
      <formula>BH67=1</formula>
    </cfRule>
  </conditionalFormatting>
  <conditionalFormatting sqref="H69:S69">
    <cfRule type="expression" dxfId="45" priority="34">
      <formula>BH70=1</formula>
    </cfRule>
  </conditionalFormatting>
  <conditionalFormatting sqref="H70:S70">
    <cfRule type="expression" dxfId="44" priority="33">
      <formula>BH70=1</formula>
    </cfRule>
  </conditionalFormatting>
  <conditionalFormatting sqref="H72:S72">
    <cfRule type="expression" dxfId="43" priority="32">
      <formula>BH73=1</formula>
    </cfRule>
  </conditionalFormatting>
  <conditionalFormatting sqref="H73:S73">
    <cfRule type="expression" dxfId="42" priority="31">
      <formula>BH73=1</formula>
    </cfRule>
  </conditionalFormatting>
  <conditionalFormatting sqref="H75:S75">
    <cfRule type="expression" dxfId="41" priority="30">
      <formula>BH76=1</formula>
    </cfRule>
  </conditionalFormatting>
  <conditionalFormatting sqref="H76:S76">
    <cfRule type="expression" dxfId="40" priority="29">
      <formula>BH76=1</formula>
    </cfRule>
  </conditionalFormatting>
  <conditionalFormatting sqref="H78:S78">
    <cfRule type="expression" dxfId="39" priority="28">
      <formula>BH79=1</formula>
    </cfRule>
  </conditionalFormatting>
  <conditionalFormatting sqref="H79:S79">
    <cfRule type="expression" dxfId="38" priority="27">
      <formula>BH79=1</formula>
    </cfRule>
  </conditionalFormatting>
  <conditionalFormatting sqref="H81:S81">
    <cfRule type="expression" dxfId="37" priority="26">
      <formula>BH82=1</formula>
    </cfRule>
  </conditionalFormatting>
  <conditionalFormatting sqref="H82:S82">
    <cfRule type="expression" dxfId="36" priority="25">
      <formula>BH82=1</formula>
    </cfRule>
  </conditionalFormatting>
  <conditionalFormatting sqref="H84:S84">
    <cfRule type="expression" dxfId="35" priority="24">
      <formula>BH85=1</formula>
    </cfRule>
  </conditionalFormatting>
  <conditionalFormatting sqref="H85:S85">
    <cfRule type="expression" dxfId="34" priority="23">
      <formula>BH85=1</formula>
    </cfRule>
  </conditionalFormatting>
  <conditionalFormatting sqref="H87:S87">
    <cfRule type="expression" dxfId="33" priority="22">
      <formula>BH88=1</formula>
    </cfRule>
  </conditionalFormatting>
  <conditionalFormatting sqref="H88:S88">
    <cfRule type="expression" dxfId="32" priority="21">
      <formula>BH88=1</formula>
    </cfRule>
  </conditionalFormatting>
  <conditionalFormatting sqref="H90:P90">
    <cfRule type="expression" dxfId="31" priority="20">
      <formula>BH91=1</formula>
    </cfRule>
  </conditionalFormatting>
  <conditionalFormatting sqref="H91:P91">
    <cfRule type="expression" dxfId="30" priority="19">
      <formula>BH91=1</formula>
    </cfRule>
  </conditionalFormatting>
  <conditionalFormatting sqref="H93:P93">
    <cfRule type="expression" dxfId="29" priority="18">
      <formula>BH94=1</formula>
    </cfRule>
  </conditionalFormatting>
  <conditionalFormatting sqref="H94:P94">
    <cfRule type="expression" dxfId="28" priority="17">
      <formula>BH94=1</formula>
    </cfRule>
  </conditionalFormatting>
  <conditionalFormatting sqref="Q90:S90">
    <cfRule type="expression" dxfId="27" priority="14">
      <formula>BQ91=1</formula>
    </cfRule>
  </conditionalFormatting>
  <conditionalFormatting sqref="Q91:S91">
    <cfRule type="expression" dxfId="26" priority="15">
      <formula>BQ91=1</formula>
    </cfRule>
  </conditionalFormatting>
  <conditionalFormatting sqref="Q93:S93">
    <cfRule type="expression" dxfId="25" priority="12">
      <formula>BQ94=1</formula>
    </cfRule>
  </conditionalFormatting>
  <conditionalFormatting sqref="Q94:S94">
    <cfRule type="expression" dxfId="24" priority="13">
      <formula>BQ94=1</formula>
    </cfRule>
  </conditionalFormatting>
  <conditionalFormatting sqref="B66:B95">
    <cfRule type="expression" dxfId="23" priority="36">
      <formula>$BH$4&lt;$L$2</formula>
    </cfRule>
  </conditionalFormatting>
  <conditionalFormatting sqref="H69:S69 H72:S72 H75:S75 H78:S78 H81:S81 H84:S84 H87:S87 H90:S90 H93:S93 H66:S66">
    <cfRule type="expression" dxfId="22" priority="16">
      <formula>AND(OR($D66="副園長",$D66="教頭",$D66="主幹教諭",$D66="主任保育士"),BH66=40000)</formula>
    </cfRule>
  </conditionalFormatting>
  <conditionalFormatting sqref="H67:S67 H70:S70 H73:S73 H76:S76 H79:S79 H82:S82 H85:S85 H88:S88 H91:S91 H94:S94">
    <cfRule type="expression" dxfId="21" priority="35">
      <formula>AND(OR($D66="副園長",$D66="教頭",$D66="主幹教諭",$D66="主任保育士"),BH66=40000)</formula>
    </cfRule>
    <cfRule type="expression" dxfId="20" priority="38">
      <formula>AND(BH66&gt;0,BH66&lt;5000)</formula>
    </cfRule>
  </conditionalFormatting>
  <conditionalFormatting sqref="H66:S66 H69:S69 H72:S72 H75:S75 H78:S78 H81:S81 H84:S84 H87:S87 H90:S90 H93:S93">
    <cfRule type="expression" dxfId="19" priority="39">
      <formula>AND(BH66&gt;0,BH66&lt;5000)</formula>
    </cfRule>
  </conditionalFormatting>
  <conditionalFormatting sqref="H66:H67 H69:H70 H72:H73 H75:H76 H78:H79 H81:H82 H84:H85 H87:H88 H90:H91 H93:H94">
    <cfRule type="expression" dxfId="18" priority="10">
      <formula>#REF!&gt;#REF!</formula>
    </cfRule>
  </conditionalFormatting>
  <conditionalFormatting sqref="U6:U95">
    <cfRule type="cellIs" dxfId="17" priority="1" operator="equal">
      <formula>""</formula>
    </cfRule>
  </conditionalFormatting>
  <dataValidations count="2">
    <dataValidation type="list" allowBlank="1" showInputMessage="1" showErrorMessage="1" sqref="D6:D95">
      <formula1>"副園長,教頭,主任保育士,主幹教諭,職務分野別リーダー等"</formula1>
    </dataValidation>
    <dataValidation type="list" allowBlank="1" showInputMessage="1" showErrorMessage="1" sqref="U6:U95">
      <formula1>"【保育所等】０分野,【保育所等】１分野,【保育所等】２分野,【保育所等】３分野,【保育所等】４分野,【幼稚園・認定こども園】15時間未満,【幼稚園・認定こども園】15時間以上30時間未満,【幼稚園・認定こども園】30時間以上45時間未満,【幼稚園・認定こども園】45時間以上60時間未満,【幼稚園・認定こども園】60時間以上"</formula1>
    </dataValidation>
  </dataValidations>
  <pageMargins left="0.7" right="0.7" top="0.75" bottom="0.75" header="0.3" footer="0.3"/>
  <pageSetup paperSize="9" scale="41" orientation="portrait" r:id="rId1"/>
  <extLst>
    <ext xmlns:x14="http://schemas.microsoft.com/office/spreadsheetml/2009/9/main" uri="{78C0D931-6437-407d-A8EE-F0AAD7539E65}">
      <x14:conditionalFormattings>
        <x14:conditionalFormatting xmlns:xm="http://schemas.microsoft.com/office/excel/2006/main">
          <x14:cfRule type="expression" priority="40" id="{25EAD656-6C5B-419C-A470-B36E4ACF006F}">
            <xm:f>AND(OR($D6="副園長",$D6="教頭",$D6="主幹教諭",$D6="主任保育士"),BH6=マスタ!$C$3)</xm:f>
            <x14:dxf>
              <fill>
                <patternFill>
                  <bgColor rgb="FF92D050"/>
                </patternFill>
              </fill>
            </x14:dxf>
          </x14:cfRule>
          <xm:sqref>H7:S7 H10:S10 H13:S13 H16:S16 H19:S19 H22:S22 H25:S25 H28:S28 H31:S31 H34:S34 H37:S37 H40:S40 H43:S43 H46:S46 H49:S49 H52:S52 H55:S55 H58:S58 H61:S61 H64:S64</xm:sqref>
        </x14:conditionalFormatting>
        <x14:conditionalFormatting xmlns:xm="http://schemas.microsoft.com/office/excel/2006/main">
          <x14:cfRule type="expression" priority="47" id="{F3FA00EB-4B26-4E43-8ED3-176B00DB165F}">
            <xm:f>AND(OR($D6="副園長",$D6="教頭",$D6="主幹教諭",$D6="主任保育士"),BH6=マスタ!$C$3)</xm:f>
            <x14:dxf>
              <fill>
                <patternFill>
                  <bgColor rgb="FF92D050"/>
                </patternFill>
              </fill>
            </x14:dxf>
          </x14:cfRule>
          <xm:sqref>H9:S9 H12:S12 H15:S15 H18:S18 H21:S21 H24:S24 H27:S27 H30:S30 H33:S33 H36:S36 H39:S39 H42:S42 H45:S45 H48:S48 H51:S51 H54:S54 H57:S57 H63:S63 H6:S6 H60:S60</xm:sqref>
        </x14:conditionalFormatting>
        <x14:conditionalFormatting xmlns:xm="http://schemas.microsoft.com/office/excel/2006/main">
          <x14:cfRule type="expression" priority="9" id="{65BE257A-99DC-4CE4-91D9-458F5AD384AD}">
            <xm:f>③入力シート２!$AP$2&gt;③入力シート２!$AP$3</xm:f>
            <x14:dxf>
              <fill>
                <patternFill>
                  <bgColor rgb="FFFF3300"/>
                </patternFill>
              </fill>
            </x14:dxf>
          </x14:cfRule>
          <xm:sqref>H6:H7 H9:H10 H12:H13 H15:H16 H18:H19 H21:H22 H24:H25 H27:H28 H30:H31 H33:H34 H36:H37 H39:H40 H42:H43 H45:H46 H48:H49 H51:H52 H54:H55 H57:H58 H60:H61 H63:H64 H66:H67 H69:H70 H72:H73 H75:H76 H78:H79 H81:H82 H84:H85 H87:H88 H90:H91 H93:H94</xm:sqref>
        </x14:conditionalFormatting>
        <x14:conditionalFormatting xmlns:xm="http://schemas.microsoft.com/office/excel/2006/main">
          <x14:cfRule type="expression" priority="94" id="{675939CD-F557-4545-90F9-E5B4C63A4580}">
            <xm:f>AND(BH$5&gt;③入力シート２!CJ$5,BH$5=BH6)</xm:f>
            <x14:dxf>
              <fill>
                <patternFill>
                  <bgColor rgb="FFCC00CC"/>
                </patternFill>
              </fill>
            </x14:dxf>
          </x14:cfRule>
          <xm:sqref>H6:S6 H9:S9 H12:S12 H15:S15 H18:S18 H21:S21 H24:S24 H27:S27 H30:S30 H33:S33 H36:S36 H39:S39 H42:S42 H45:S45 H48:S48 H51:S51 H54:S54 H57:S57 H60:S60 H63:S63 H66:S66 H69:S69 H72:S72 H75:S75 H78:S78 H81:S81 H84:S84 H87:S87 H90:S90 H93:S93</xm:sqref>
        </x14:conditionalFormatting>
        <x14:conditionalFormatting xmlns:xm="http://schemas.microsoft.com/office/excel/2006/main">
          <x14:cfRule type="expression" priority="90" id="{38CE314B-B8E4-4BE6-A67E-09BB0D6785D4}">
            <xm:f>AND(BH$5&gt;③入力シート２!CJ$5,BH$5=BH6)</xm:f>
            <x14:dxf>
              <fill>
                <patternFill>
                  <bgColor rgb="FFCC00CC"/>
                </patternFill>
              </fill>
            </x14:dxf>
          </x14:cfRule>
          <xm:sqref>H7:S7 H10:S10 H13:S13 H16:S16 H19:S19 H22:S22 H25:S25 H28:S28 H31:S31 H34:S34 H37:S37 H40:S40 H43:S43 H46:S46 H49:S49 H52:S52 H55:S55 H58:S58 H61:S61 H64:S64 H67:S67 H70:S70 H73:S73 H76:S76 H79:S79 H82:S82 H85:S85 H88:S88 H91:S91 H94:S94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マスタ!$F$3:$F$15</xm:f>
          </x14:formula1>
          <xm:sqref>E6:E95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O91"/>
  <sheetViews>
    <sheetView zoomScale="87" zoomScaleNormal="87" workbookViewId="0">
      <selection activeCell="B2" sqref="B2"/>
    </sheetView>
  </sheetViews>
  <sheetFormatPr defaultRowHeight="13.5" x14ac:dyDescent="0.15"/>
  <cols>
    <col min="1" max="1" width="4.375" customWidth="1"/>
    <col min="2" max="3" width="15.125" customWidth="1"/>
    <col min="4" max="4" width="11.75" customWidth="1"/>
    <col min="5" max="5" width="14.5" customWidth="1"/>
    <col min="6" max="6" width="15.125" bestFit="1" customWidth="1"/>
    <col min="7" max="7" width="13.875" customWidth="1"/>
    <col min="8" max="8" width="9" style="465"/>
    <col min="9" max="9" width="6.875" style="465" customWidth="1"/>
    <col min="10" max="10" width="10" style="465" customWidth="1"/>
    <col min="11" max="11" width="6.875" customWidth="1"/>
    <col min="12" max="12" width="10" customWidth="1"/>
    <col min="13" max="13" width="6.875" style="465" customWidth="1"/>
    <col min="14" max="14" width="10" style="465" customWidth="1"/>
    <col min="15" max="15" width="21.5" customWidth="1"/>
  </cols>
  <sheetData>
    <row r="1" spans="1:15" ht="24" x14ac:dyDescent="0.15">
      <c r="A1" s="458"/>
      <c r="B1" s="459" t="s">
        <v>455</v>
      </c>
      <c r="C1" s="459" t="s">
        <v>456</v>
      </c>
      <c r="D1" s="459" t="s">
        <v>457</v>
      </c>
      <c r="E1" s="459" t="s">
        <v>373</v>
      </c>
      <c r="F1" s="460" t="s">
        <v>371</v>
      </c>
      <c r="G1" s="460" t="s">
        <v>106</v>
      </c>
      <c r="H1" s="460" t="s">
        <v>370</v>
      </c>
      <c r="I1" s="461" t="s">
        <v>458</v>
      </c>
      <c r="J1" s="467" t="s">
        <v>462</v>
      </c>
      <c r="K1" s="461" t="s">
        <v>459</v>
      </c>
      <c r="L1" s="467" t="s">
        <v>463</v>
      </c>
      <c r="M1" s="461" t="s">
        <v>460</v>
      </c>
      <c r="N1" s="467" t="s">
        <v>464</v>
      </c>
      <c r="O1" s="461" t="s">
        <v>461</v>
      </c>
    </row>
    <row r="2" spans="1:15" x14ac:dyDescent="0.15">
      <c r="A2" s="297">
        <v>1</v>
      </c>
      <c r="B2" s="462" t="str">
        <f ca="1">IF(OR(①入力シート!D$8="",INDIRECT("③入力シート２!B"&amp;3*ROW())=""),"",①入力シート!D$8)</f>
        <v/>
      </c>
      <c r="C2" s="463" t="str">
        <f ca="1">IF(OR(①入力シート!D$9="",INDIRECT("③入力シート２!B"&amp;3*ROW())=""),"",①入力シート!D$9)</f>
        <v/>
      </c>
      <c r="D2" s="463" t="str">
        <f ca="1">IF(OR(①入力シート!D$7="",INDIRECT("③入力シート２!B"&amp;3*ROW())=""),"",①入力シート!D$7)</f>
        <v/>
      </c>
      <c r="E2" s="463" t="str">
        <f ca="1">IF(INDIRECT("③入力シート２!B"&amp;3*ROW())="","",INDIRECT("③入力シート２!B"&amp;3*ROW()))</f>
        <v/>
      </c>
      <c r="F2" s="463" t="str">
        <f ca="1">IF(OR(INDIRECT("③入力シート２!B"&amp;3*ROW())="",INDIRECT("③入力シート２!D"&amp;3*ROW())=""),"",INDIRECT("③入力シート２!D"&amp;3*ROW()))</f>
        <v/>
      </c>
      <c r="G2" s="463" t="str">
        <f ca="1">IF(OR(INDIRECT("③入力シート２!B"&amp;3*ROW())="",INDIRECT("③入力シート２!E"&amp;3*ROW())=""),"",INDIRECT("③入力シート２!E"&amp;3*ROW()))</f>
        <v/>
      </c>
      <c r="H2" s="464" t="str">
        <f ca="1">IF(OR(INDIRECT("③入力シート２!B"&amp;3*ROW())="",INDIRECT("③入力シート２!F"&amp;3*ROW())=""),"",INDIRECT("③入力シート２!F"&amp;3*ROW()))</f>
        <v/>
      </c>
      <c r="I2" s="464" t="str">
        <f ca="1">IF(INDIRECT("③入力シート２!B"&amp;3*ROW())="","",IF(SUM(INDIRECT("③入力シート２!T"&amp;3*ROW()):INDIRECT("③入力シート２!T"&amp;3*ROW()+2))&gt;0,1,0))</f>
        <v/>
      </c>
      <c r="J2" s="466" t="str">
        <f ca="1">IF(OR(INDIRECT("I"&amp;ROW())="",INDIRECT("I"&amp;ROW())=0),"",SUM(INDIRECT("③入力シート２!H"&amp;3*ROW()):INDIRECT("③入力シート２!H"&amp;3*ROW()+1)))</f>
        <v/>
      </c>
      <c r="K2" s="464" t="str">
        <f ca="1">IF(OR(①入力シート!D$8="",INDIRECT("③入力シート２!B"&amp;3*ROW())=""),"",0)</f>
        <v/>
      </c>
      <c r="L2" s="464"/>
      <c r="M2" s="464" t="str">
        <f ca="1">IF(INDIRECT("③入力シート２!B"&amp;3*ROW())="","",IF(SUM(INDIRECT("③入力シート２!AG"&amp;3*ROW()):INDIRECT("③入力シート２!AG"&amp;3*ROW()+2))&gt;0,1,0))</f>
        <v/>
      </c>
      <c r="N2" s="466" t="str">
        <f ca="1">IF(OR(INDIRECT("M"&amp;ROW())="",INDIRECT("M"&amp;ROW())=0),"",SUM(INDIRECT("③入力シート２!U"&amp;3*ROW()):INDIRECT("③入力シート２!U"&amp;3*ROW()+1)))</f>
        <v/>
      </c>
      <c r="O2" s="463" t="str">
        <f ca="1">IF(OR(INDIRECT("③入力シート２!B"&amp;3*ROW())="",INDIRECT("③入力シート２!AH"&amp;3*ROW())=""),"",INDIRECT("③入力シート２!AH"&amp;3*ROW()))</f>
        <v/>
      </c>
    </row>
    <row r="3" spans="1:15" x14ac:dyDescent="0.15">
      <c r="A3" s="297">
        <v>2</v>
      </c>
      <c r="B3" s="462" t="str">
        <f ca="1">IF(OR(①入力シート!D$8="",INDIRECT("③入力シート２!B"&amp;3*ROW())=""),"",①入力シート!D$8)</f>
        <v/>
      </c>
      <c r="C3" s="463" t="str">
        <f ca="1">IF(OR(①入力シート!D$9="",INDIRECT("③入力シート２!B"&amp;3*ROW())=""),"",①入力シート!D$9)</f>
        <v/>
      </c>
      <c r="D3" s="463" t="str">
        <f ca="1">IF(OR(①入力シート!D$7="",INDIRECT("③入力シート２!B"&amp;3*ROW())=""),"",①入力シート!D$7)</f>
        <v/>
      </c>
      <c r="E3" s="463" t="str">
        <f t="shared" ref="E3:E61" ca="1" si="0">IF(INDIRECT("③入力シート２!B"&amp;3*ROW())="","",INDIRECT("③入力シート２!B"&amp;3*ROW()))</f>
        <v/>
      </c>
      <c r="F3" s="463" t="str">
        <f t="shared" ref="F3:F61" ca="1" si="1">IF(OR(INDIRECT("③入力シート２!B"&amp;3*ROW())="",INDIRECT("③入力シート２!D"&amp;3*ROW())=""),"",INDIRECT("③入力シート２!D"&amp;3*ROW()))</f>
        <v/>
      </c>
      <c r="G3" s="463" t="str">
        <f t="shared" ref="G3:G61" ca="1" si="2">IF(OR(INDIRECT("③入力シート２!B"&amp;3*ROW())="",INDIRECT("③入力シート２!E"&amp;3*ROW())=""),"",INDIRECT("③入力シート２!E"&amp;3*ROW()))</f>
        <v/>
      </c>
      <c r="H3" s="464" t="str">
        <f t="shared" ref="H3:H61" ca="1" si="3">IF(OR(INDIRECT("③入力シート２!B"&amp;3*ROW())="",INDIRECT("③入力シート２!F"&amp;3*ROW())=""),"",INDIRECT("③入力シート２!F"&amp;3*ROW()))</f>
        <v/>
      </c>
      <c r="I3" s="464" t="str">
        <f ca="1">IF(INDIRECT("③入力シート２!B"&amp;3*ROW())="","",IF(SUM(INDIRECT("③入力シート２!T"&amp;3*ROW()):INDIRECT("③入力シート２!T"&amp;3*ROW()+2))&gt;0,1,0))</f>
        <v/>
      </c>
      <c r="J3" s="466" t="str">
        <f ca="1">IF(OR(INDIRECT("I"&amp;ROW())="",INDIRECT("I"&amp;ROW())=0),"",SUM(INDIRECT("③入力シート２!H"&amp;3*ROW()):INDIRECT("③入力シート２!H"&amp;3*ROW()+1)))</f>
        <v/>
      </c>
      <c r="K3" s="464" t="str">
        <f ca="1">IF(OR(①入力シート!D$8="",INDIRECT("③入力シート２!B"&amp;3*ROW())=""),"",0)</f>
        <v/>
      </c>
      <c r="L3" s="464"/>
      <c r="M3" s="464" t="str">
        <f ca="1">IF(INDIRECT("③入力シート２!B"&amp;3*ROW())="","",IF(SUM(INDIRECT("③入力シート２!AG"&amp;3*ROW()):INDIRECT("③入力シート２!AG"&amp;3*ROW()+2))&gt;0,1,0))</f>
        <v/>
      </c>
      <c r="N3" s="466" t="str">
        <f ca="1">IF(OR(INDIRECT("M"&amp;ROW())="",INDIRECT("M"&amp;ROW())=0),"",SUM(INDIRECT("③入力シート２!U"&amp;3*ROW()):INDIRECT("③入力シート２!U"&amp;3*ROW()+1)))</f>
        <v/>
      </c>
      <c r="O3" s="463" t="str">
        <f t="shared" ref="O3:O61" ca="1" si="4">IF(OR(INDIRECT("③入力シート２!B"&amp;3*ROW())="",INDIRECT("③入力シート２!AH"&amp;3*ROW())=""),"",INDIRECT("③入力シート２!AH"&amp;3*ROW()))</f>
        <v/>
      </c>
    </row>
    <row r="4" spans="1:15" x14ac:dyDescent="0.15">
      <c r="A4" s="297">
        <v>3</v>
      </c>
      <c r="B4" s="462" t="str">
        <f ca="1">IF(OR(①入力シート!D$8="",INDIRECT("③入力シート２!B"&amp;3*ROW())=""),"",①入力シート!D$8)</f>
        <v/>
      </c>
      <c r="C4" s="463" t="str">
        <f ca="1">IF(OR(①入力シート!D$9="",INDIRECT("③入力シート２!B"&amp;3*ROW())=""),"",①入力シート!D$9)</f>
        <v/>
      </c>
      <c r="D4" s="463" t="str">
        <f ca="1">IF(OR(①入力シート!D$7="",INDIRECT("③入力シート２!B"&amp;3*ROW())=""),"",①入力シート!D$7)</f>
        <v/>
      </c>
      <c r="E4" s="463" t="str">
        <f t="shared" ca="1" si="0"/>
        <v/>
      </c>
      <c r="F4" s="463" t="str">
        <f t="shared" ca="1" si="1"/>
        <v/>
      </c>
      <c r="G4" s="463" t="str">
        <f t="shared" ca="1" si="2"/>
        <v/>
      </c>
      <c r="H4" s="464" t="str">
        <f t="shared" ca="1" si="3"/>
        <v/>
      </c>
      <c r="I4" s="464" t="str">
        <f ca="1">IF(INDIRECT("③入力シート２!B"&amp;3*ROW())="","",IF(SUM(INDIRECT("③入力シート２!T"&amp;3*ROW()):INDIRECT("③入力シート２!T"&amp;3*ROW()+2))&gt;0,1,0))</f>
        <v/>
      </c>
      <c r="J4" s="466" t="str">
        <f ca="1">IF(OR(INDIRECT("I"&amp;ROW())="",INDIRECT("I"&amp;ROW())=0),"",SUM(INDIRECT("③入力シート２!H"&amp;3*ROW()):INDIRECT("③入力シート２!H"&amp;3*ROW()+1)))</f>
        <v/>
      </c>
      <c r="K4" s="464" t="str">
        <f ca="1">IF(OR(①入力シート!D$8="",INDIRECT("③入力シート２!B"&amp;3*ROW())=""),"",0)</f>
        <v/>
      </c>
      <c r="L4" s="464"/>
      <c r="M4" s="464" t="str">
        <f ca="1">IF(INDIRECT("③入力シート２!B"&amp;3*ROW())="","",IF(SUM(INDIRECT("③入力シート２!AG"&amp;3*ROW()):INDIRECT("③入力シート２!AG"&amp;3*ROW()+2))&gt;0,1,0))</f>
        <v/>
      </c>
      <c r="N4" s="466" t="str">
        <f ca="1">IF(OR(INDIRECT("M"&amp;ROW())="",INDIRECT("M"&amp;ROW())=0),"",SUM(INDIRECT("③入力シート２!U"&amp;3*ROW()):INDIRECT("③入力シート２!U"&amp;3*ROW()+1)))</f>
        <v/>
      </c>
      <c r="O4" s="463" t="str">
        <f t="shared" ca="1" si="4"/>
        <v/>
      </c>
    </row>
    <row r="5" spans="1:15" x14ac:dyDescent="0.15">
      <c r="A5" s="297">
        <v>4</v>
      </c>
      <c r="B5" s="462" t="str">
        <f ca="1">IF(OR(①入力シート!D$8="",INDIRECT("③入力シート２!B"&amp;3*ROW())=""),"",①入力シート!D$8)</f>
        <v/>
      </c>
      <c r="C5" s="463" t="str">
        <f ca="1">IF(OR(①入力シート!D$9="",INDIRECT("③入力シート２!B"&amp;3*ROW())=""),"",①入力シート!D$9)</f>
        <v/>
      </c>
      <c r="D5" s="463" t="str">
        <f ca="1">IF(OR(①入力シート!D$7="",INDIRECT("③入力シート２!B"&amp;3*ROW())=""),"",①入力シート!D$7)</f>
        <v/>
      </c>
      <c r="E5" s="463" t="str">
        <f t="shared" ca="1" si="0"/>
        <v/>
      </c>
      <c r="F5" s="463" t="str">
        <f t="shared" ca="1" si="1"/>
        <v/>
      </c>
      <c r="G5" s="463" t="str">
        <f t="shared" ca="1" si="2"/>
        <v/>
      </c>
      <c r="H5" s="464" t="str">
        <f t="shared" ca="1" si="3"/>
        <v/>
      </c>
      <c r="I5" s="464" t="str">
        <f ca="1">IF(INDIRECT("③入力シート２!B"&amp;3*ROW())="","",IF(SUM(INDIRECT("③入力シート２!T"&amp;3*ROW()):INDIRECT("③入力シート２!T"&amp;3*ROW()+2))&gt;0,1,0))</f>
        <v/>
      </c>
      <c r="J5" s="466" t="str">
        <f ca="1">IF(OR(INDIRECT("I"&amp;ROW())="",INDIRECT("I"&amp;ROW())=0),"",SUM(INDIRECT("③入力シート２!H"&amp;3*ROW()):INDIRECT("③入力シート２!H"&amp;3*ROW()+1)))</f>
        <v/>
      </c>
      <c r="K5" s="464" t="str">
        <f ca="1">IF(OR(①入力シート!D$8="",INDIRECT("③入力シート２!B"&amp;3*ROW())=""),"",0)</f>
        <v/>
      </c>
      <c r="L5" s="464"/>
      <c r="M5" s="464" t="str">
        <f ca="1">IF(INDIRECT("③入力シート２!B"&amp;3*ROW())="","",IF(SUM(INDIRECT("③入力シート２!AG"&amp;3*ROW()):INDIRECT("③入力シート２!AG"&amp;3*ROW()+2))&gt;0,1,0))</f>
        <v/>
      </c>
      <c r="N5" s="466" t="str">
        <f ca="1">IF(OR(INDIRECT("M"&amp;ROW())="",INDIRECT("M"&amp;ROW())=0),"",SUM(INDIRECT("③入力シート２!U"&amp;3*ROW()):INDIRECT("③入力シート２!U"&amp;3*ROW()+1)))</f>
        <v/>
      </c>
      <c r="O5" s="463" t="str">
        <f t="shared" ca="1" si="4"/>
        <v/>
      </c>
    </row>
    <row r="6" spans="1:15" x14ac:dyDescent="0.15">
      <c r="A6" s="297">
        <v>5</v>
      </c>
      <c r="B6" s="462" t="str">
        <f ca="1">IF(OR(①入力シート!D$8="",INDIRECT("③入力シート２!B"&amp;3*ROW())=""),"",①入力シート!D$8)</f>
        <v/>
      </c>
      <c r="C6" s="463" t="str">
        <f ca="1">IF(OR(①入力シート!D$9="",INDIRECT("③入力シート２!B"&amp;3*ROW())=""),"",①入力シート!D$9)</f>
        <v/>
      </c>
      <c r="D6" s="463" t="str">
        <f ca="1">IF(OR(①入力シート!D$7="",INDIRECT("③入力シート２!B"&amp;3*ROW())=""),"",①入力シート!D$7)</f>
        <v/>
      </c>
      <c r="E6" s="463" t="str">
        <f t="shared" ca="1" si="0"/>
        <v/>
      </c>
      <c r="F6" s="463" t="str">
        <f t="shared" ca="1" si="1"/>
        <v/>
      </c>
      <c r="G6" s="463" t="str">
        <f t="shared" ca="1" si="2"/>
        <v/>
      </c>
      <c r="H6" s="464" t="str">
        <f t="shared" ca="1" si="3"/>
        <v/>
      </c>
      <c r="I6" s="464" t="str">
        <f ca="1">IF(INDIRECT("③入力シート２!B"&amp;3*ROW())="","",IF(SUM(INDIRECT("③入力シート２!T"&amp;3*ROW()):INDIRECT("③入力シート２!T"&amp;3*ROW()+2))&gt;0,1,0))</f>
        <v/>
      </c>
      <c r="J6" s="466" t="str">
        <f ca="1">IF(OR(INDIRECT("I"&amp;ROW())="",INDIRECT("I"&amp;ROW())=0),"",SUM(INDIRECT("③入力シート２!H"&amp;3*ROW()):INDIRECT("③入力シート２!H"&amp;3*ROW()+1)))</f>
        <v/>
      </c>
      <c r="K6" s="464" t="str">
        <f ca="1">IF(OR(①入力シート!D$8="",INDIRECT("③入力シート２!B"&amp;3*ROW())=""),"",0)</f>
        <v/>
      </c>
      <c r="L6" s="464"/>
      <c r="M6" s="464" t="str">
        <f ca="1">IF(INDIRECT("③入力シート２!B"&amp;3*ROW())="","",IF(SUM(INDIRECT("③入力シート２!AG"&amp;3*ROW()):INDIRECT("③入力シート２!AG"&amp;3*ROW()+2))&gt;0,1,0))</f>
        <v/>
      </c>
      <c r="N6" s="466" t="str">
        <f ca="1">IF(OR(INDIRECT("M"&amp;ROW())="",INDIRECT("M"&amp;ROW())=0),"",SUM(INDIRECT("③入力シート２!U"&amp;3*ROW()):INDIRECT("③入力シート２!U"&amp;3*ROW()+1)))</f>
        <v/>
      </c>
      <c r="O6" s="463" t="str">
        <f t="shared" ca="1" si="4"/>
        <v/>
      </c>
    </row>
    <row r="7" spans="1:15" x14ac:dyDescent="0.15">
      <c r="A7" s="297">
        <v>6</v>
      </c>
      <c r="B7" s="462" t="str">
        <f ca="1">IF(OR(①入力シート!D$8="",INDIRECT("③入力シート２!B"&amp;3*ROW())=""),"",①入力シート!D$8)</f>
        <v/>
      </c>
      <c r="C7" s="463" t="str">
        <f ca="1">IF(OR(①入力シート!D$9="",INDIRECT("③入力シート２!B"&amp;3*ROW())=""),"",①入力シート!D$9)</f>
        <v/>
      </c>
      <c r="D7" s="463" t="str">
        <f ca="1">IF(OR(①入力シート!D$7="",INDIRECT("③入力シート２!B"&amp;3*ROW())=""),"",①入力シート!D$7)</f>
        <v/>
      </c>
      <c r="E7" s="463" t="str">
        <f t="shared" ca="1" si="0"/>
        <v/>
      </c>
      <c r="F7" s="463" t="str">
        <f t="shared" ca="1" si="1"/>
        <v/>
      </c>
      <c r="G7" s="463" t="str">
        <f t="shared" ca="1" si="2"/>
        <v/>
      </c>
      <c r="H7" s="464" t="str">
        <f t="shared" ca="1" si="3"/>
        <v/>
      </c>
      <c r="I7" s="464" t="str">
        <f ca="1">IF(INDIRECT("③入力シート２!B"&amp;3*ROW())="","",IF(SUM(INDIRECT("③入力シート２!T"&amp;3*ROW()):INDIRECT("③入力シート２!T"&amp;3*ROW()+2))&gt;0,1,0))</f>
        <v/>
      </c>
      <c r="J7" s="466" t="str">
        <f ca="1">IF(OR(INDIRECT("I"&amp;ROW())="",INDIRECT("I"&amp;ROW())=0),"",SUM(INDIRECT("③入力シート２!H"&amp;3*ROW()):INDIRECT("③入力シート２!H"&amp;3*ROW()+1)))</f>
        <v/>
      </c>
      <c r="K7" s="464" t="str">
        <f ca="1">IF(OR(①入力シート!D$8="",INDIRECT("③入力シート２!B"&amp;3*ROW())=""),"",0)</f>
        <v/>
      </c>
      <c r="L7" s="464"/>
      <c r="M7" s="464" t="str">
        <f ca="1">IF(INDIRECT("③入力シート２!B"&amp;3*ROW())="","",IF(SUM(INDIRECT("③入力シート２!AG"&amp;3*ROW()):INDIRECT("③入力シート２!AG"&amp;3*ROW()+2))&gt;0,1,0))</f>
        <v/>
      </c>
      <c r="N7" s="466" t="str">
        <f ca="1">IF(OR(INDIRECT("M"&amp;ROW())="",INDIRECT("M"&amp;ROW())=0),"",SUM(INDIRECT("③入力シート２!U"&amp;3*ROW()):INDIRECT("③入力シート２!U"&amp;3*ROW()+1)))</f>
        <v/>
      </c>
      <c r="O7" s="463" t="str">
        <f t="shared" ca="1" si="4"/>
        <v/>
      </c>
    </row>
    <row r="8" spans="1:15" x14ac:dyDescent="0.15">
      <c r="A8" s="297">
        <v>7</v>
      </c>
      <c r="B8" s="462" t="str">
        <f ca="1">IF(OR(①入力シート!D$8="",INDIRECT("③入力シート２!B"&amp;3*ROW())=""),"",①入力シート!D$8)</f>
        <v/>
      </c>
      <c r="C8" s="463" t="str">
        <f ca="1">IF(OR(①入力シート!D$9="",INDIRECT("③入力シート２!B"&amp;3*ROW())=""),"",①入力シート!D$9)</f>
        <v/>
      </c>
      <c r="D8" s="463" t="str">
        <f ca="1">IF(OR(①入力シート!D$7="",INDIRECT("③入力シート２!B"&amp;3*ROW())=""),"",①入力シート!D$7)</f>
        <v/>
      </c>
      <c r="E8" s="463" t="str">
        <f t="shared" ca="1" si="0"/>
        <v/>
      </c>
      <c r="F8" s="463" t="str">
        <f t="shared" ca="1" si="1"/>
        <v/>
      </c>
      <c r="G8" s="463" t="str">
        <f t="shared" ca="1" si="2"/>
        <v/>
      </c>
      <c r="H8" s="464" t="str">
        <f t="shared" ca="1" si="3"/>
        <v/>
      </c>
      <c r="I8" s="464" t="str">
        <f ca="1">IF(INDIRECT("③入力シート２!B"&amp;3*ROW())="","",IF(SUM(INDIRECT("③入力シート２!T"&amp;3*ROW()):INDIRECT("③入力シート２!T"&amp;3*ROW()+2))&gt;0,1,0))</f>
        <v/>
      </c>
      <c r="J8" s="466" t="str">
        <f ca="1">IF(OR(INDIRECT("I"&amp;ROW())="",INDIRECT("I"&amp;ROW())=0),"",SUM(INDIRECT("③入力シート２!H"&amp;3*ROW()):INDIRECT("③入力シート２!H"&amp;3*ROW()+1)))</f>
        <v/>
      </c>
      <c r="K8" s="464" t="str">
        <f ca="1">IF(OR(①入力シート!D$8="",INDIRECT("③入力シート２!B"&amp;3*ROW())=""),"",0)</f>
        <v/>
      </c>
      <c r="L8" s="464"/>
      <c r="M8" s="464" t="str">
        <f ca="1">IF(INDIRECT("③入力シート２!B"&amp;3*ROW())="","",IF(SUM(INDIRECT("③入力シート２!AG"&amp;3*ROW()):INDIRECT("③入力シート２!AG"&amp;3*ROW()+2))&gt;0,1,0))</f>
        <v/>
      </c>
      <c r="N8" s="466" t="str">
        <f ca="1">IF(OR(INDIRECT("M"&amp;ROW())="",INDIRECT("M"&amp;ROW())=0),"",SUM(INDIRECT("③入力シート２!U"&amp;3*ROW()):INDIRECT("③入力シート２!U"&amp;3*ROW()+1)))</f>
        <v/>
      </c>
      <c r="O8" s="463" t="str">
        <f t="shared" ca="1" si="4"/>
        <v/>
      </c>
    </row>
    <row r="9" spans="1:15" x14ac:dyDescent="0.15">
      <c r="A9" s="297">
        <v>8</v>
      </c>
      <c r="B9" s="462" t="str">
        <f ca="1">IF(OR(①入力シート!D$8="",INDIRECT("③入力シート２!B"&amp;3*ROW())=""),"",①入力シート!D$8)</f>
        <v/>
      </c>
      <c r="C9" s="463" t="str">
        <f ca="1">IF(OR(①入力シート!D$9="",INDIRECT("③入力シート２!B"&amp;3*ROW())=""),"",①入力シート!D$9)</f>
        <v/>
      </c>
      <c r="D9" s="463" t="str">
        <f ca="1">IF(OR(①入力シート!D$7="",INDIRECT("③入力シート２!B"&amp;3*ROW())=""),"",①入力シート!D$7)</f>
        <v/>
      </c>
      <c r="E9" s="463" t="str">
        <f t="shared" ca="1" si="0"/>
        <v/>
      </c>
      <c r="F9" s="463" t="str">
        <f t="shared" ca="1" si="1"/>
        <v/>
      </c>
      <c r="G9" s="463" t="str">
        <f t="shared" ca="1" si="2"/>
        <v/>
      </c>
      <c r="H9" s="464" t="str">
        <f t="shared" ca="1" si="3"/>
        <v/>
      </c>
      <c r="I9" s="464" t="str">
        <f ca="1">IF(INDIRECT("③入力シート２!B"&amp;3*ROW())="","",IF(SUM(INDIRECT("③入力シート２!T"&amp;3*ROW()):INDIRECT("③入力シート２!T"&amp;3*ROW()+2))&gt;0,1,0))</f>
        <v/>
      </c>
      <c r="J9" s="466" t="str">
        <f ca="1">IF(OR(INDIRECT("I"&amp;ROW())="",INDIRECT("I"&amp;ROW())=0),"",SUM(INDIRECT("③入力シート２!H"&amp;3*ROW()):INDIRECT("③入力シート２!H"&amp;3*ROW()+1)))</f>
        <v/>
      </c>
      <c r="K9" s="464" t="str">
        <f ca="1">IF(OR(①入力シート!D$8="",INDIRECT("③入力シート２!B"&amp;3*ROW())=""),"",0)</f>
        <v/>
      </c>
      <c r="L9" s="464"/>
      <c r="M9" s="464" t="str">
        <f ca="1">IF(INDIRECT("③入力シート２!B"&amp;3*ROW())="","",IF(SUM(INDIRECT("③入力シート２!AG"&amp;3*ROW()):INDIRECT("③入力シート２!AG"&amp;3*ROW()+2))&gt;0,1,0))</f>
        <v/>
      </c>
      <c r="N9" s="466" t="str">
        <f ca="1">IF(OR(INDIRECT("M"&amp;ROW())="",INDIRECT("M"&amp;ROW())=0),"",SUM(INDIRECT("③入力シート２!U"&amp;3*ROW()):INDIRECT("③入力シート２!U"&amp;3*ROW()+1)))</f>
        <v/>
      </c>
      <c r="O9" s="463" t="str">
        <f t="shared" ca="1" si="4"/>
        <v/>
      </c>
    </row>
    <row r="10" spans="1:15" x14ac:dyDescent="0.15">
      <c r="A10" s="297">
        <v>9</v>
      </c>
      <c r="B10" s="462" t="str">
        <f ca="1">IF(OR(①入力シート!D$8="",INDIRECT("③入力シート２!B"&amp;3*ROW())=""),"",①入力シート!D$8)</f>
        <v/>
      </c>
      <c r="C10" s="463" t="str">
        <f ca="1">IF(OR(①入力シート!D$9="",INDIRECT("③入力シート２!B"&amp;3*ROW())=""),"",①入力シート!D$9)</f>
        <v/>
      </c>
      <c r="D10" s="463" t="str">
        <f ca="1">IF(OR(①入力シート!D$7="",INDIRECT("③入力シート２!B"&amp;3*ROW())=""),"",①入力シート!D$7)</f>
        <v/>
      </c>
      <c r="E10" s="463" t="str">
        <f t="shared" ca="1" si="0"/>
        <v/>
      </c>
      <c r="F10" s="463" t="str">
        <f t="shared" ca="1" si="1"/>
        <v/>
      </c>
      <c r="G10" s="463" t="str">
        <f t="shared" ca="1" si="2"/>
        <v/>
      </c>
      <c r="H10" s="464" t="str">
        <f t="shared" ca="1" si="3"/>
        <v/>
      </c>
      <c r="I10" s="464" t="str">
        <f ca="1">IF(INDIRECT("③入力シート２!B"&amp;3*ROW())="","",IF(SUM(INDIRECT("③入力シート２!T"&amp;3*ROW()):INDIRECT("③入力シート２!T"&amp;3*ROW()+2))&gt;0,1,0))</f>
        <v/>
      </c>
      <c r="J10" s="466" t="str">
        <f ca="1">IF(OR(INDIRECT("I"&amp;ROW())="",INDIRECT("I"&amp;ROW())=0),"",SUM(INDIRECT("③入力シート２!H"&amp;3*ROW()):INDIRECT("③入力シート２!H"&amp;3*ROW()+1)))</f>
        <v/>
      </c>
      <c r="K10" s="464" t="str">
        <f ca="1">IF(OR(①入力シート!D$8="",INDIRECT("③入力シート２!B"&amp;3*ROW())=""),"",0)</f>
        <v/>
      </c>
      <c r="L10" s="464"/>
      <c r="M10" s="464" t="str">
        <f ca="1">IF(INDIRECT("③入力シート２!B"&amp;3*ROW())="","",IF(SUM(INDIRECT("③入力シート２!AG"&amp;3*ROW()):INDIRECT("③入力シート２!AG"&amp;3*ROW()+2))&gt;0,1,0))</f>
        <v/>
      </c>
      <c r="N10" s="466" t="str">
        <f ca="1">IF(OR(INDIRECT("M"&amp;ROW())="",INDIRECT("M"&amp;ROW())=0),"",SUM(INDIRECT("③入力シート２!U"&amp;3*ROW()):INDIRECT("③入力シート２!U"&amp;3*ROW()+1)))</f>
        <v/>
      </c>
      <c r="O10" s="463" t="str">
        <f t="shared" ca="1" si="4"/>
        <v/>
      </c>
    </row>
    <row r="11" spans="1:15" x14ac:dyDescent="0.15">
      <c r="A11" s="297">
        <v>10</v>
      </c>
      <c r="B11" s="462" t="str">
        <f ca="1">IF(OR(①入力シート!D$8="",INDIRECT("③入力シート２!B"&amp;3*ROW())=""),"",①入力シート!D$8)</f>
        <v/>
      </c>
      <c r="C11" s="463" t="str">
        <f ca="1">IF(OR(①入力シート!D$9="",INDIRECT("③入力シート２!B"&amp;3*ROW())=""),"",①入力シート!D$9)</f>
        <v/>
      </c>
      <c r="D11" s="463" t="str">
        <f ca="1">IF(OR(①入力シート!D$7="",INDIRECT("③入力シート２!B"&amp;3*ROW())=""),"",①入力シート!D$7)</f>
        <v/>
      </c>
      <c r="E11" s="463" t="str">
        <f t="shared" ca="1" si="0"/>
        <v/>
      </c>
      <c r="F11" s="463" t="str">
        <f t="shared" ca="1" si="1"/>
        <v/>
      </c>
      <c r="G11" s="463" t="str">
        <f t="shared" ca="1" si="2"/>
        <v/>
      </c>
      <c r="H11" s="464" t="str">
        <f t="shared" ca="1" si="3"/>
        <v/>
      </c>
      <c r="I11" s="464" t="str">
        <f ca="1">IF(INDIRECT("③入力シート２!B"&amp;3*ROW())="","",IF(SUM(INDIRECT("③入力シート２!T"&amp;3*ROW()):INDIRECT("③入力シート２!T"&amp;3*ROW()+2))&gt;0,1,0))</f>
        <v/>
      </c>
      <c r="J11" s="466" t="str">
        <f ca="1">IF(OR(INDIRECT("I"&amp;ROW())="",INDIRECT("I"&amp;ROW())=0),"",SUM(INDIRECT("③入力シート２!H"&amp;3*ROW()):INDIRECT("③入力シート２!H"&amp;3*ROW()+1)))</f>
        <v/>
      </c>
      <c r="K11" s="464" t="str">
        <f ca="1">IF(OR(①入力シート!D$8="",INDIRECT("③入力シート２!B"&amp;3*ROW())=""),"",0)</f>
        <v/>
      </c>
      <c r="L11" s="464"/>
      <c r="M11" s="464" t="str">
        <f ca="1">IF(INDIRECT("③入力シート２!B"&amp;3*ROW())="","",IF(SUM(INDIRECT("③入力シート２!AG"&amp;3*ROW()):INDIRECT("③入力シート２!AG"&amp;3*ROW()+2))&gt;0,1,0))</f>
        <v/>
      </c>
      <c r="N11" s="466" t="str">
        <f ca="1">IF(OR(INDIRECT("M"&amp;ROW())="",INDIRECT("M"&amp;ROW())=0),"",SUM(INDIRECT("③入力シート２!U"&amp;3*ROW()):INDIRECT("③入力シート２!U"&amp;3*ROW()+1)))</f>
        <v/>
      </c>
      <c r="O11" s="463" t="str">
        <f t="shared" ca="1" si="4"/>
        <v/>
      </c>
    </row>
    <row r="12" spans="1:15" x14ac:dyDescent="0.15">
      <c r="A12" s="297">
        <v>11</v>
      </c>
      <c r="B12" s="462" t="str">
        <f ca="1">IF(OR(①入力シート!D$8="",INDIRECT("③入力シート２!B"&amp;3*ROW())=""),"",①入力シート!D$8)</f>
        <v/>
      </c>
      <c r="C12" s="463" t="str">
        <f ca="1">IF(OR(①入力シート!D$9="",INDIRECT("③入力シート２!B"&amp;3*ROW())=""),"",①入力シート!D$9)</f>
        <v/>
      </c>
      <c r="D12" s="463" t="str">
        <f ca="1">IF(OR(①入力シート!D$7="",INDIRECT("③入力シート２!B"&amp;3*ROW())=""),"",①入力シート!D$7)</f>
        <v/>
      </c>
      <c r="E12" s="463" t="str">
        <f t="shared" ca="1" si="0"/>
        <v/>
      </c>
      <c r="F12" s="463" t="str">
        <f t="shared" ca="1" si="1"/>
        <v/>
      </c>
      <c r="G12" s="463" t="str">
        <f t="shared" ca="1" si="2"/>
        <v/>
      </c>
      <c r="H12" s="464" t="str">
        <f t="shared" ca="1" si="3"/>
        <v/>
      </c>
      <c r="I12" s="464" t="str">
        <f ca="1">IF(INDIRECT("③入力シート２!B"&amp;3*ROW())="","",IF(SUM(INDIRECT("③入力シート２!T"&amp;3*ROW()):INDIRECT("③入力シート２!T"&amp;3*ROW()+2))&gt;0,1,0))</f>
        <v/>
      </c>
      <c r="J12" s="466" t="str">
        <f ca="1">IF(OR(INDIRECT("I"&amp;ROW())="",INDIRECT("I"&amp;ROW())=0),"",SUM(INDIRECT("③入力シート２!H"&amp;3*ROW()):INDIRECT("③入力シート２!H"&amp;3*ROW()+1)))</f>
        <v/>
      </c>
      <c r="K12" s="464" t="str">
        <f ca="1">IF(OR(①入力シート!D$8="",INDIRECT("③入力シート２!B"&amp;3*ROW())=""),"",0)</f>
        <v/>
      </c>
      <c r="L12" s="464"/>
      <c r="M12" s="464" t="str">
        <f ca="1">IF(INDIRECT("③入力シート２!B"&amp;3*ROW())="","",IF(SUM(INDIRECT("③入力シート２!AG"&amp;3*ROW()):INDIRECT("③入力シート２!AG"&amp;3*ROW()+2))&gt;0,1,0))</f>
        <v/>
      </c>
      <c r="N12" s="466" t="str">
        <f ca="1">IF(OR(INDIRECT("M"&amp;ROW())="",INDIRECT("M"&amp;ROW())=0),"",SUM(INDIRECT("③入力シート２!U"&amp;3*ROW()):INDIRECT("③入力シート２!U"&amp;3*ROW()+1)))</f>
        <v/>
      </c>
      <c r="O12" s="463" t="str">
        <f t="shared" ca="1" si="4"/>
        <v/>
      </c>
    </row>
    <row r="13" spans="1:15" x14ac:dyDescent="0.15">
      <c r="A13" s="297">
        <v>12</v>
      </c>
      <c r="B13" s="462" t="str">
        <f ca="1">IF(OR(①入力シート!D$8="",INDIRECT("③入力シート２!B"&amp;3*ROW())=""),"",①入力シート!D$8)</f>
        <v/>
      </c>
      <c r="C13" s="463" t="str">
        <f ca="1">IF(OR(①入力シート!D$9="",INDIRECT("③入力シート２!B"&amp;3*ROW())=""),"",①入力シート!D$9)</f>
        <v/>
      </c>
      <c r="D13" s="463" t="str">
        <f ca="1">IF(OR(①入力シート!D$7="",INDIRECT("③入力シート２!B"&amp;3*ROW())=""),"",①入力シート!D$7)</f>
        <v/>
      </c>
      <c r="E13" s="463" t="str">
        <f t="shared" ca="1" si="0"/>
        <v/>
      </c>
      <c r="F13" s="463" t="str">
        <f t="shared" ca="1" si="1"/>
        <v/>
      </c>
      <c r="G13" s="463" t="str">
        <f t="shared" ca="1" si="2"/>
        <v/>
      </c>
      <c r="H13" s="464" t="str">
        <f t="shared" ca="1" si="3"/>
        <v/>
      </c>
      <c r="I13" s="464" t="str">
        <f ca="1">IF(INDIRECT("③入力シート２!B"&amp;3*ROW())="","",IF(SUM(INDIRECT("③入力シート２!T"&amp;3*ROW()):INDIRECT("③入力シート２!T"&amp;3*ROW()+2))&gt;0,1,0))</f>
        <v/>
      </c>
      <c r="J13" s="466" t="str">
        <f ca="1">IF(OR(INDIRECT("I"&amp;ROW())="",INDIRECT("I"&amp;ROW())=0),"",SUM(INDIRECT("③入力シート２!H"&amp;3*ROW()):INDIRECT("③入力シート２!H"&amp;3*ROW()+1)))</f>
        <v/>
      </c>
      <c r="K13" s="464" t="str">
        <f ca="1">IF(OR(①入力シート!D$8="",INDIRECT("③入力シート２!B"&amp;3*ROW())=""),"",0)</f>
        <v/>
      </c>
      <c r="L13" s="464"/>
      <c r="M13" s="464" t="str">
        <f ca="1">IF(INDIRECT("③入力シート２!B"&amp;3*ROW())="","",IF(SUM(INDIRECT("③入力シート２!AG"&amp;3*ROW()):INDIRECT("③入力シート２!AG"&amp;3*ROW()+2))&gt;0,1,0))</f>
        <v/>
      </c>
      <c r="N13" s="466" t="str">
        <f ca="1">IF(OR(INDIRECT("M"&amp;ROW())="",INDIRECT("M"&amp;ROW())=0),"",SUM(INDIRECT("③入力シート２!U"&amp;3*ROW()):INDIRECT("③入力シート２!U"&amp;3*ROW()+1)))</f>
        <v/>
      </c>
      <c r="O13" s="463" t="str">
        <f t="shared" ca="1" si="4"/>
        <v/>
      </c>
    </row>
    <row r="14" spans="1:15" x14ac:dyDescent="0.15">
      <c r="A14" s="297">
        <v>13</v>
      </c>
      <c r="B14" s="462" t="str">
        <f ca="1">IF(OR(①入力シート!D$8="",INDIRECT("③入力シート２!B"&amp;3*ROW())=""),"",①入力シート!D$8)</f>
        <v/>
      </c>
      <c r="C14" s="463" t="str">
        <f ca="1">IF(OR(①入力シート!D$9="",INDIRECT("③入力シート２!B"&amp;3*ROW())=""),"",①入力シート!D$9)</f>
        <v/>
      </c>
      <c r="D14" s="463" t="str">
        <f ca="1">IF(OR(①入力シート!D$7="",INDIRECT("③入力シート２!B"&amp;3*ROW())=""),"",①入力シート!D$7)</f>
        <v/>
      </c>
      <c r="E14" s="463" t="str">
        <f t="shared" ca="1" si="0"/>
        <v/>
      </c>
      <c r="F14" s="463" t="str">
        <f t="shared" ca="1" si="1"/>
        <v/>
      </c>
      <c r="G14" s="463" t="str">
        <f t="shared" ca="1" si="2"/>
        <v/>
      </c>
      <c r="H14" s="464" t="str">
        <f t="shared" ca="1" si="3"/>
        <v/>
      </c>
      <c r="I14" s="464" t="str">
        <f ca="1">IF(INDIRECT("③入力シート２!B"&amp;3*ROW())="","",IF(SUM(INDIRECT("③入力シート２!T"&amp;3*ROW()):INDIRECT("③入力シート２!T"&amp;3*ROW()+2))&gt;0,1,0))</f>
        <v/>
      </c>
      <c r="J14" s="466" t="str">
        <f ca="1">IF(OR(INDIRECT("I"&amp;ROW())="",INDIRECT("I"&amp;ROW())=0),"",SUM(INDIRECT("③入力シート２!H"&amp;3*ROW()):INDIRECT("③入力シート２!H"&amp;3*ROW()+1)))</f>
        <v/>
      </c>
      <c r="K14" s="464" t="str">
        <f ca="1">IF(OR(①入力シート!D$8="",INDIRECT("③入力シート２!B"&amp;3*ROW())=""),"",0)</f>
        <v/>
      </c>
      <c r="L14" s="464"/>
      <c r="M14" s="464" t="str">
        <f ca="1">IF(INDIRECT("③入力シート２!B"&amp;3*ROW())="","",IF(SUM(INDIRECT("③入力シート２!AG"&amp;3*ROW()):INDIRECT("③入力シート２!AG"&amp;3*ROW()+2))&gt;0,1,0))</f>
        <v/>
      </c>
      <c r="N14" s="466" t="str">
        <f ca="1">IF(OR(INDIRECT("M"&amp;ROW())="",INDIRECT("M"&amp;ROW())=0),"",SUM(INDIRECT("③入力シート２!U"&amp;3*ROW()):INDIRECT("③入力シート２!U"&amp;3*ROW()+1)))</f>
        <v/>
      </c>
      <c r="O14" s="463" t="str">
        <f t="shared" ca="1" si="4"/>
        <v/>
      </c>
    </row>
    <row r="15" spans="1:15" x14ac:dyDescent="0.15">
      <c r="A15" s="297">
        <v>14</v>
      </c>
      <c r="B15" s="462" t="str">
        <f ca="1">IF(OR(①入力シート!D$8="",INDIRECT("③入力シート２!B"&amp;3*ROW())=""),"",①入力シート!D$8)</f>
        <v/>
      </c>
      <c r="C15" s="463" t="str">
        <f ca="1">IF(OR(①入力シート!D$9="",INDIRECT("③入力シート２!B"&amp;3*ROW())=""),"",①入力シート!D$9)</f>
        <v/>
      </c>
      <c r="D15" s="463" t="str">
        <f ca="1">IF(OR(①入力シート!D$7="",INDIRECT("③入力シート２!B"&amp;3*ROW())=""),"",①入力シート!D$7)</f>
        <v/>
      </c>
      <c r="E15" s="463" t="str">
        <f t="shared" ca="1" si="0"/>
        <v/>
      </c>
      <c r="F15" s="463" t="str">
        <f t="shared" ca="1" si="1"/>
        <v/>
      </c>
      <c r="G15" s="463" t="str">
        <f t="shared" ca="1" si="2"/>
        <v/>
      </c>
      <c r="H15" s="464" t="str">
        <f t="shared" ca="1" si="3"/>
        <v/>
      </c>
      <c r="I15" s="464" t="str">
        <f ca="1">IF(INDIRECT("③入力シート２!B"&amp;3*ROW())="","",IF(SUM(INDIRECT("③入力シート２!T"&amp;3*ROW()):INDIRECT("③入力シート２!T"&amp;3*ROW()+2))&gt;0,1,0))</f>
        <v/>
      </c>
      <c r="J15" s="466" t="str">
        <f ca="1">IF(OR(INDIRECT("I"&amp;ROW())="",INDIRECT("I"&amp;ROW())=0),"",SUM(INDIRECT("③入力シート２!H"&amp;3*ROW()):INDIRECT("③入力シート２!H"&amp;3*ROW()+1)))</f>
        <v/>
      </c>
      <c r="K15" s="464" t="str">
        <f ca="1">IF(OR(①入力シート!D$8="",INDIRECT("③入力シート２!B"&amp;3*ROW())=""),"",0)</f>
        <v/>
      </c>
      <c r="L15" s="464"/>
      <c r="M15" s="464" t="str">
        <f ca="1">IF(INDIRECT("③入力シート２!B"&amp;3*ROW())="","",IF(SUM(INDIRECT("③入力シート２!AG"&amp;3*ROW()):INDIRECT("③入力シート２!AG"&amp;3*ROW()+2))&gt;0,1,0))</f>
        <v/>
      </c>
      <c r="N15" s="466" t="str">
        <f ca="1">IF(OR(INDIRECT("M"&amp;ROW())="",INDIRECT("M"&amp;ROW())=0),"",SUM(INDIRECT("③入力シート２!U"&amp;3*ROW()):INDIRECT("③入力シート２!U"&amp;3*ROW()+1)))</f>
        <v/>
      </c>
      <c r="O15" s="463" t="str">
        <f t="shared" ca="1" si="4"/>
        <v/>
      </c>
    </row>
    <row r="16" spans="1:15" x14ac:dyDescent="0.15">
      <c r="A16" s="297">
        <v>15</v>
      </c>
      <c r="B16" s="462" t="str">
        <f ca="1">IF(OR(①入力シート!D$8="",INDIRECT("③入力シート２!B"&amp;3*ROW())=""),"",①入力シート!D$8)</f>
        <v/>
      </c>
      <c r="C16" s="463" t="str">
        <f ca="1">IF(OR(①入力シート!D$9="",INDIRECT("③入力シート２!B"&amp;3*ROW())=""),"",①入力シート!D$9)</f>
        <v/>
      </c>
      <c r="D16" s="463" t="str">
        <f ca="1">IF(OR(①入力シート!D$7="",INDIRECT("③入力シート２!B"&amp;3*ROW())=""),"",①入力シート!D$7)</f>
        <v/>
      </c>
      <c r="E16" s="463" t="str">
        <f t="shared" ca="1" si="0"/>
        <v/>
      </c>
      <c r="F16" s="463" t="str">
        <f t="shared" ca="1" si="1"/>
        <v/>
      </c>
      <c r="G16" s="463" t="str">
        <f t="shared" ca="1" si="2"/>
        <v/>
      </c>
      <c r="H16" s="464" t="str">
        <f t="shared" ca="1" si="3"/>
        <v/>
      </c>
      <c r="I16" s="464" t="str">
        <f ca="1">IF(INDIRECT("③入力シート２!B"&amp;3*ROW())="","",IF(SUM(INDIRECT("③入力シート２!T"&amp;3*ROW()):INDIRECT("③入力シート２!T"&amp;3*ROW()+2))&gt;0,1,0))</f>
        <v/>
      </c>
      <c r="J16" s="466" t="str">
        <f ca="1">IF(OR(INDIRECT("I"&amp;ROW())="",INDIRECT("I"&amp;ROW())=0),"",SUM(INDIRECT("③入力シート２!H"&amp;3*ROW()):INDIRECT("③入力シート２!H"&amp;3*ROW()+1)))</f>
        <v/>
      </c>
      <c r="K16" s="464" t="str">
        <f ca="1">IF(OR(①入力シート!D$8="",INDIRECT("③入力シート２!B"&amp;3*ROW())=""),"",0)</f>
        <v/>
      </c>
      <c r="L16" s="464"/>
      <c r="M16" s="464" t="str">
        <f ca="1">IF(INDIRECT("③入力シート２!B"&amp;3*ROW())="","",IF(SUM(INDIRECT("③入力シート２!AG"&amp;3*ROW()):INDIRECT("③入力シート２!AG"&amp;3*ROW()+2))&gt;0,1,0))</f>
        <v/>
      </c>
      <c r="N16" s="466" t="str">
        <f ca="1">IF(OR(INDIRECT("M"&amp;ROW())="",INDIRECT("M"&amp;ROW())=0),"",SUM(INDIRECT("③入力シート２!U"&amp;3*ROW()):INDIRECT("③入力シート２!U"&amp;3*ROW()+1)))</f>
        <v/>
      </c>
      <c r="O16" s="463" t="str">
        <f t="shared" ca="1" si="4"/>
        <v/>
      </c>
    </row>
    <row r="17" spans="1:15" x14ac:dyDescent="0.15">
      <c r="A17" s="297">
        <v>16</v>
      </c>
      <c r="B17" s="462" t="str">
        <f ca="1">IF(OR(①入力シート!D$8="",INDIRECT("③入力シート２!B"&amp;3*ROW())=""),"",①入力シート!D$8)</f>
        <v/>
      </c>
      <c r="C17" s="463" t="str">
        <f ca="1">IF(OR(①入力シート!D$9="",INDIRECT("③入力シート２!B"&amp;3*ROW())=""),"",①入力シート!D$9)</f>
        <v/>
      </c>
      <c r="D17" s="463" t="str">
        <f ca="1">IF(OR(①入力シート!D$7="",INDIRECT("③入力シート２!B"&amp;3*ROW())=""),"",①入力シート!D$7)</f>
        <v/>
      </c>
      <c r="E17" s="463" t="str">
        <f t="shared" ca="1" si="0"/>
        <v/>
      </c>
      <c r="F17" s="463" t="str">
        <f t="shared" ca="1" si="1"/>
        <v/>
      </c>
      <c r="G17" s="463" t="str">
        <f t="shared" ca="1" si="2"/>
        <v/>
      </c>
      <c r="H17" s="464" t="str">
        <f t="shared" ca="1" si="3"/>
        <v/>
      </c>
      <c r="I17" s="464" t="str">
        <f ca="1">IF(INDIRECT("③入力シート２!B"&amp;3*ROW())="","",IF(SUM(INDIRECT("③入力シート２!T"&amp;3*ROW()):INDIRECT("③入力シート２!T"&amp;3*ROW()+2))&gt;0,1,0))</f>
        <v/>
      </c>
      <c r="J17" s="466" t="str">
        <f ca="1">IF(OR(INDIRECT("I"&amp;ROW())="",INDIRECT("I"&amp;ROW())=0),"",SUM(INDIRECT("③入力シート２!H"&amp;3*ROW()):INDIRECT("③入力シート２!H"&amp;3*ROW()+1)))</f>
        <v/>
      </c>
      <c r="K17" s="464" t="str">
        <f ca="1">IF(OR(①入力シート!D$8="",INDIRECT("③入力シート２!B"&amp;3*ROW())=""),"",0)</f>
        <v/>
      </c>
      <c r="L17" s="464"/>
      <c r="M17" s="464" t="str">
        <f ca="1">IF(INDIRECT("③入力シート２!B"&amp;3*ROW())="","",IF(SUM(INDIRECT("③入力シート２!AG"&amp;3*ROW()):INDIRECT("③入力シート２!AG"&amp;3*ROW()+2))&gt;0,1,0))</f>
        <v/>
      </c>
      <c r="N17" s="466" t="str">
        <f ca="1">IF(OR(INDIRECT("M"&amp;ROW())="",INDIRECT("M"&amp;ROW())=0),"",SUM(INDIRECT("③入力シート２!U"&amp;3*ROW()):INDIRECT("③入力シート２!U"&amp;3*ROW()+1)))</f>
        <v/>
      </c>
      <c r="O17" s="463" t="str">
        <f t="shared" ca="1" si="4"/>
        <v/>
      </c>
    </row>
    <row r="18" spans="1:15" x14ac:dyDescent="0.15">
      <c r="A18" s="297">
        <v>17</v>
      </c>
      <c r="B18" s="462" t="str">
        <f ca="1">IF(OR(①入力シート!D$8="",INDIRECT("③入力シート２!B"&amp;3*ROW())=""),"",①入力シート!D$8)</f>
        <v/>
      </c>
      <c r="C18" s="463" t="str">
        <f ca="1">IF(OR(①入力シート!D$9="",INDIRECT("③入力シート２!B"&amp;3*ROW())=""),"",①入力シート!D$9)</f>
        <v/>
      </c>
      <c r="D18" s="463" t="str">
        <f ca="1">IF(OR(①入力シート!D$7="",INDIRECT("③入力シート２!B"&amp;3*ROW())=""),"",①入力シート!D$7)</f>
        <v/>
      </c>
      <c r="E18" s="463" t="str">
        <f t="shared" ca="1" si="0"/>
        <v/>
      </c>
      <c r="F18" s="463" t="str">
        <f t="shared" ca="1" si="1"/>
        <v/>
      </c>
      <c r="G18" s="463" t="str">
        <f t="shared" ca="1" si="2"/>
        <v/>
      </c>
      <c r="H18" s="464" t="str">
        <f t="shared" ca="1" si="3"/>
        <v/>
      </c>
      <c r="I18" s="464" t="str">
        <f ca="1">IF(INDIRECT("③入力シート２!B"&amp;3*ROW())="","",IF(SUM(INDIRECT("③入力シート２!T"&amp;3*ROW()):INDIRECT("③入力シート２!T"&amp;3*ROW()+2))&gt;0,1,0))</f>
        <v/>
      </c>
      <c r="J18" s="466" t="str">
        <f ca="1">IF(OR(INDIRECT("I"&amp;ROW())="",INDIRECT("I"&amp;ROW())=0),"",SUM(INDIRECT("③入力シート２!H"&amp;3*ROW()):INDIRECT("③入力シート２!H"&amp;3*ROW()+1)))</f>
        <v/>
      </c>
      <c r="K18" s="464" t="str">
        <f ca="1">IF(OR(①入力シート!D$8="",INDIRECT("③入力シート２!B"&amp;3*ROW())=""),"",0)</f>
        <v/>
      </c>
      <c r="L18" s="464"/>
      <c r="M18" s="464" t="str">
        <f ca="1">IF(INDIRECT("③入力シート２!B"&amp;3*ROW())="","",IF(SUM(INDIRECT("③入力シート２!AG"&amp;3*ROW()):INDIRECT("③入力シート２!AG"&amp;3*ROW()+2))&gt;0,1,0))</f>
        <v/>
      </c>
      <c r="N18" s="466" t="str">
        <f ca="1">IF(OR(INDIRECT("M"&amp;ROW())="",INDIRECT("M"&amp;ROW())=0),"",SUM(INDIRECT("③入力シート２!U"&amp;3*ROW()):INDIRECT("③入力シート２!U"&amp;3*ROW()+1)))</f>
        <v/>
      </c>
      <c r="O18" s="463" t="str">
        <f t="shared" ca="1" si="4"/>
        <v/>
      </c>
    </row>
    <row r="19" spans="1:15" x14ac:dyDescent="0.15">
      <c r="A19" s="297">
        <v>18</v>
      </c>
      <c r="B19" s="462" t="str">
        <f ca="1">IF(OR(①入力シート!D$8="",INDIRECT("③入力シート２!B"&amp;3*ROW())=""),"",①入力シート!D$8)</f>
        <v/>
      </c>
      <c r="C19" s="463" t="str">
        <f ca="1">IF(OR(①入力シート!D$9="",INDIRECT("③入力シート２!B"&amp;3*ROW())=""),"",①入力シート!D$9)</f>
        <v/>
      </c>
      <c r="D19" s="463" t="str">
        <f ca="1">IF(OR(①入力シート!D$7="",INDIRECT("③入力シート２!B"&amp;3*ROW())=""),"",①入力シート!D$7)</f>
        <v/>
      </c>
      <c r="E19" s="463" t="str">
        <f t="shared" ca="1" si="0"/>
        <v/>
      </c>
      <c r="F19" s="463" t="str">
        <f t="shared" ca="1" si="1"/>
        <v/>
      </c>
      <c r="G19" s="463" t="str">
        <f t="shared" ca="1" si="2"/>
        <v/>
      </c>
      <c r="H19" s="464" t="str">
        <f t="shared" ca="1" si="3"/>
        <v/>
      </c>
      <c r="I19" s="464" t="str">
        <f ca="1">IF(INDIRECT("③入力シート２!B"&amp;3*ROW())="","",IF(SUM(INDIRECT("③入力シート２!T"&amp;3*ROW()):INDIRECT("③入力シート２!T"&amp;3*ROW()+2))&gt;0,1,0))</f>
        <v/>
      </c>
      <c r="J19" s="466" t="str">
        <f ca="1">IF(OR(INDIRECT("I"&amp;ROW())="",INDIRECT("I"&amp;ROW())=0),"",SUM(INDIRECT("③入力シート２!H"&amp;3*ROW()):INDIRECT("③入力シート２!H"&amp;3*ROW()+1)))</f>
        <v/>
      </c>
      <c r="K19" s="464" t="str">
        <f ca="1">IF(OR(①入力シート!D$8="",INDIRECT("③入力シート２!B"&amp;3*ROW())=""),"",0)</f>
        <v/>
      </c>
      <c r="L19" s="464"/>
      <c r="M19" s="464" t="str">
        <f ca="1">IF(INDIRECT("③入力シート２!B"&amp;3*ROW())="","",IF(SUM(INDIRECT("③入力シート２!AG"&amp;3*ROW()):INDIRECT("③入力シート２!AG"&amp;3*ROW()+2))&gt;0,1,0))</f>
        <v/>
      </c>
      <c r="N19" s="466" t="str">
        <f ca="1">IF(OR(INDIRECT("M"&amp;ROW())="",INDIRECT("M"&amp;ROW())=0),"",SUM(INDIRECT("③入力シート２!U"&amp;3*ROW()):INDIRECT("③入力シート２!U"&amp;3*ROW()+1)))</f>
        <v/>
      </c>
      <c r="O19" s="463" t="str">
        <f t="shared" ca="1" si="4"/>
        <v/>
      </c>
    </row>
    <row r="20" spans="1:15" x14ac:dyDescent="0.15">
      <c r="A20" s="297">
        <v>19</v>
      </c>
      <c r="B20" s="462" t="str">
        <f ca="1">IF(OR(①入力シート!D$8="",INDIRECT("③入力シート２!B"&amp;3*ROW())=""),"",①入力シート!D$8)</f>
        <v/>
      </c>
      <c r="C20" s="463" t="str">
        <f ca="1">IF(OR(①入力シート!D$9="",INDIRECT("③入力シート２!B"&amp;3*ROW())=""),"",①入力シート!D$9)</f>
        <v/>
      </c>
      <c r="D20" s="463" t="str">
        <f ca="1">IF(OR(①入力シート!D$7="",INDIRECT("③入力シート２!B"&amp;3*ROW())=""),"",①入力シート!D$7)</f>
        <v/>
      </c>
      <c r="E20" s="463" t="str">
        <f t="shared" ca="1" si="0"/>
        <v/>
      </c>
      <c r="F20" s="463" t="str">
        <f t="shared" ca="1" si="1"/>
        <v/>
      </c>
      <c r="G20" s="463" t="str">
        <f t="shared" ca="1" si="2"/>
        <v/>
      </c>
      <c r="H20" s="464" t="str">
        <f t="shared" ca="1" si="3"/>
        <v/>
      </c>
      <c r="I20" s="464" t="str">
        <f ca="1">IF(INDIRECT("③入力シート２!B"&amp;3*ROW())="","",IF(SUM(INDIRECT("③入力シート２!T"&amp;3*ROW()):INDIRECT("③入力シート２!T"&amp;3*ROW()+2))&gt;0,1,0))</f>
        <v/>
      </c>
      <c r="J20" s="466" t="str">
        <f ca="1">IF(OR(INDIRECT("I"&amp;ROW())="",INDIRECT("I"&amp;ROW())=0),"",SUM(INDIRECT("③入力シート２!H"&amp;3*ROW()):INDIRECT("③入力シート２!H"&amp;3*ROW()+1)))</f>
        <v/>
      </c>
      <c r="K20" s="464" t="str">
        <f ca="1">IF(OR(①入力シート!D$8="",INDIRECT("③入力シート２!B"&amp;3*ROW())=""),"",0)</f>
        <v/>
      </c>
      <c r="L20" s="464"/>
      <c r="M20" s="464" t="str">
        <f ca="1">IF(INDIRECT("③入力シート２!B"&amp;3*ROW())="","",IF(SUM(INDIRECT("③入力シート２!AG"&amp;3*ROW()):INDIRECT("③入力シート２!AG"&amp;3*ROW()+2))&gt;0,1,0))</f>
        <v/>
      </c>
      <c r="N20" s="466" t="str">
        <f ca="1">IF(OR(INDIRECT("M"&amp;ROW())="",INDIRECT("M"&amp;ROW())=0),"",SUM(INDIRECT("③入力シート２!U"&amp;3*ROW()):INDIRECT("③入力シート２!U"&amp;3*ROW()+1)))</f>
        <v/>
      </c>
      <c r="O20" s="463" t="str">
        <f t="shared" ca="1" si="4"/>
        <v/>
      </c>
    </row>
    <row r="21" spans="1:15" x14ac:dyDescent="0.15">
      <c r="A21" s="297">
        <v>20</v>
      </c>
      <c r="B21" s="462" t="str">
        <f ca="1">IF(OR(①入力シート!D$8="",INDIRECT("③入力シート２!B"&amp;3*ROW())=""),"",①入力シート!D$8)</f>
        <v/>
      </c>
      <c r="C21" s="463" t="str">
        <f ca="1">IF(OR(①入力シート!D$9="",INDIRECT("③入力シート２!B"&amp;3*ROW())=""),"",①入力シート!D$9)</f>
        <v/>
      </c>
      <c r="D21" s="463" t="str">
        <f ca="1">IF(OR(①入力シート!D$7="",INDIRECT("③入力シート２!B"&amp;3*ROW())=""),"",①入力シート!D$7)</f>
        <v/>
      </c>
      <c r="E21" s="463" t="str">
        <f t="shared" ca="1" si="0"/>
        <v/>
      </c>
      <c r="F21" s="463" t="str">
        <f t="shared" ca="1" si="1"/>
        <v/>
      </c>
      <c r="G21" s="463" t="str">
        <f t="shared" ca="1" si="2"/>
        <v/>
      </c>
      <c r="H21" s="464" t="str">
        <f t="shared" ca="1" si="3"/>
        <v/>
      </c>
      <c r="I21" s="464" t="str">
        <f ca="1">IF(INDIRECT("③入力シート２!B"&amp;3*ROW())="","",IF(SUM(INDIRECT("③入力シート２!T"&amp;3*ROW()):INDIRECT("③入力シート２!T"&amp;3*ROW()+2))&gt;0,1,0))</f>
        <v/>
      </c>
      <c r="J21" s="466" t="str">
        <f ca="1">IF(OR(INDIRECT("I"&amp;ROW())="",INDIRECT("I"&amp;ROW())=0),"",SUM(INDIRECT("③入力シート２!H"&amp;3*ROW()):INDIRECT("③入力シート２!H"&amp;3*ROW()+1)))</f>
        <v/>
      </c>
      <c r="K21" s="464" t="str">
        <f ca="1">IF(OR(①入力シート!D$8="",INDIRECT("③入力シート２!B"&amp;3*ROW())=""),"",0)</f>
        <v/>
      </c>
      <c r="L21" s="464"/>
      <c r="M21" s="464" t="str">
        <f ca="1">IF(INDIRECT("③入力シート２!B"&amp;3*ROW())="","",IF(SUM(INDIRECT("③入力シート２!AG"&amp;3*ROW()):INDIRECT("③入力シート２!AG"&amp;3*ROW()+2))&gt;0,1,0))</f>
        <v/>
      </c>
      <c r="N21" s="466" t="str">
        <f ca="1">IF(OR(INDIRECT("M"&amp;ROW())="",INDIRECT("M"&amp;ROW())=0),"",SUM(INDIRECT("③入力シート２!U"&amp;3*ROW()):INDIRECT("③入力シート２!U"&amp;3*ROW()+1)))</f>
        <v/>
      </c>
      <c r="O21" s="463" t="str">
        <f t="shared" ca="1" si="4"/>
        <v/>
      </c>
    </row>
    <row r="22" spans="1:15" x14ac:dyDescent="0.15">
      <c r="A22" s="297">
        <v>21</v>
      </c>
      <c r="B22" s="462" t="str">
        <f ca="1">IF(OR(①入力シート!D$8="",INDIRECT("③入力シート２!B"&amp;3*ROW())=""),"",①入力シート!D$8)</f>
        <v/>
      </c>
      <c r="C22" s="463" t="str">
        <f ca="1">IF(OR(①入力シート!D$9="",INDIRECT("③入力シート２!B"&amp;3*ROW())=""),"",①入力シート!D$9)</f>
        <v/>
      </c>
      <c r="D22" s="463" t="str">
        <f ca="1">IF(OR(①入力シート!D$7="",INDIRECT("③入力シート２!B"&amp;3*ROW())=""),"",①入力シート!D$7)</f>
        <v/>
      </c>
      <c r="E22" s="463" t="str">
        <f t="shared" ca="1" si="0"/>
        <v/>
      </c>
      <c r="F22" s="463" t="str">
        <f t="shared" ca="1" si="1"/>
        <v/>
      </c>
      <c r="G22" s="463" t="str">
        <f t="shared" ca="1" si="2"/>
        <v/>
      </c>
      <c r="H22" s="464" t="str">
        <f t="shared" ca="1" si="3"/>
        <v/>
      </c>
      <c r="I22" s="464" t="str">
        <f ca="1">IF(INDIRECT("③入力シート２!B"&amp;3*ROW())="","",IF(SUM(INDIRECT("③入力シート２!T"&amp;3*ROW()):INDIRECT("③入力シート２!T"&amp;3*ROW()+2))&gt;0,1,0))</f>
        <v/>
      </c>
      <c r="J22" s="466" t="str">
        <f ca="1">IF(OR(INDIRECT("I"&amp;ROW())="",INDIRECT("I"&amp;ROW())=0),"",SUM(INDIRECT("③入力シート２!H"&amp;3*ROW()):INDIRECT("③入力シート２!H"&amp;3*ROW()+1)))</f>
        <v/>
      </c>
      <c r="K22" s="464" t="str">
        <f ca="1">IF(OR(①入力シート!D$8="",INDIRECT("③入力シート２!B"&amp;3*ROW())=""),"",0)</f>
        <v/>
      </c>
      <c r="L22" s="464"/>
      <c r="M22" s="464" t="str">
        <f ca="1">IF(INDIRECT("③入力シート２!B"&amp;3*ROW())="","",IF(SUM(INDIRECT("③入力シート２!AG"&amp;3*ROW()):INDIRECT("③入力シート２!AG"&amp;3*ROW()+2))&gt;0,1,0))</f>
        <v/>
      </c>
      <c r="N22" s="466" t="str">
        <f ca="1">IF(OR(INDIRECT("M"&amp;ROW())="",INDIRECT("M"&amp;ROW())=0),"",SUM(INDIRECT("③入力シート２!U"&amp;3*ROW()):INDIRECT("③入力シート２!U"&amp;3*ROW()+1)))</f>
        <v/>
      </c>
      <c r="O22" s="463" t="str">
        <f t="shared" ca="1" si="4"/>
        <v/>
      </c>
    </row>
    <row r="23" spans="1:15" x14ac:dyDescent="0.15">
      <c r="A23" s="297">
        <v>22</v>
      </c>
      <c r="B23" s="462" t="str">
        <f ca="1">IF(OR(①入力シート!D$8="",INDIRECT("③入力シート２!B"&amp;3*ROW())=""),"",①入力シート!D$8)</f>
        <v/>
      </c>
      <c r="C23" s="463" t="str">
        <f ca="1">IF(OR(①入力シート!D$9="",INDIRECT("③入力シート２!B"&amp;3*ROW())=""),"",①入力シート!D$9)</f>
        <v/>
      </c>
      <c r="D23" s="463" t="str">
        <f ca="1">IF(OR(①入力シート!D$7="",INDIRECT("③入力シート２!B"&amp;3*ROW())=""),"",①入力シート!D$7)</f>
        <v/>
      </c>
      <c r="E23" s="463" t="str">
        <f t="shared" ca="1" si="0"/>
        <v/>
      </c>
      <c r="F23" s="463" t="str">
        <f t="shared" ca="1" si="1"/>
        <v/>
      </c>
      <c r="G23" s="463" t="str">
        <f t="shared" ca="1" si="2"/>
        <v/>
      </c>
      <c r="H23" s="464" t="str">
        <f t="shared" ca="1" si="3"/>
        <v/>
      </c>
      <c r="I23" s="464" t="str">
        <f ca="1">IF(INDIRECT("③入力シート２!B"&amp;3*ROW())="","",IF(SUM(INDIRECT("③入力シート２!T"&amp;3*ROW()):INDIRECT("③入力シート２!T"&amp;3*ROW()+2))&gt;0,1,0))</f>
        <v/>
      </c>
      <c r="J23" s="466" t="str">
        <f ca="1">IF(OR(INDIRECT("I"&amp;ROW())="",INDIRECT("I"&amp;ROW())=0),"",SUM(INDIRECT("③入力シート２!H"&amp;3*ROW()):INDIRECT("③入力シート２!H"&amp;3*ROW()+1)))</f>
        <v/>
      </c>
      <c r="K23" s="464" t="str">
        <f ca="1">IF(OR(①入力シート!D$8="",INDIRECT("③入力シート２!B"&amp;3*ROW())=""),"",0)</f>
        <v/>
      </c>
      <c r="L23" s="464"/>
      <c r="M23" s="464" t="str">
        <f ca="1">IF(INDIRECT("③入力シート２!B"&amp;3*ROW())="","",IF(SUM(INDIRECT("③入力シート２!AG"&amp;3*ROW()):INDIRECT("③入力シート２!AG"&amp;3*ROW()+2))&gt;0,1,0))</f>
        <v/>
      </c>
      <c r="N23" s="466" t="str">
        <f ca="1">IF(OR(INDIRECT("M"&amp;ROW())="",INDIRECT("M"&amp;ROW())=0),"",SUM(INDIRECT("③入力シート２!U"&amp;3*ROW()):INDIRECT("③入力シート２!U"&amp;3*ROW()+1)))</f>
        <v/>
      </c>
      <c r="O23" s="463" t="str">
        <f t="shared" ca="1" si="4"/>
        <v/>
      </c>
    </row>
    <row r="24" spans="1:15" x14ac:dyDescent="0.15">
      <c r="A24" s="297">
        <v>23</v>
      </c>
      <c r="B24" s="462" t="str">
        <f ca="1">IF(OR(①入力シート!D$8="",INDIRECT("③入力シート２!B"&amp;3*ROW())=""),"",①入力シート!D$8)</f>
        <v/>
      </c>
      <c r="C24" s="463" t="str">
        <f ca="1">IF(OR(①入力シート!D$9="",INDIRECT("③入力シート２!B"&amp;3*ROW())=""),"",①入力シート!D$9)</f>
        <v/>
      </c>
      <c r="D24" s="463" t="str">
        <f ca="1">IF(OR(①入力シート!D$7="",INDIRECT("③入力シート２!B"&amp;3*ROW())=""),"",①入力シート!D$7)</f>
        <v/>
      </c>
      <c r="E24" s="463" t="str">
        <f t="shared" ca="1" si="0"/>
        <v/>
      </c>
      <c r="F24" s="463" t="str">
        <f t="shared" ca="1" si="1"/>
        <v/>
      </c>
      <c r="G24" s="463" t="str">
        <f t="shared" ca="1" si="2"/>
        <v/>
      </c>
      <c r="H24" s="464" t="str">
        <f t="shared" ca="1" si="3"/>
        <v/>
      </c>
      <c r="I24" s="464" t="str">
        <f ca="1">IF(INDIRECT("③入力シート２!B"&amp;3*ROW())="","",IF(SUM(INDIRECT("③入力シート２!T"&amp;3*ROW()):INDIRECT("③入力シート２!T"&amp;3*ROW()+2))&gt;0,1,0))</f>
        <v/>
      </c>
      <c r="J24" s="466" t="str">
        <f ca="1">IF(OR(INDIRECT("I"&amp;ROW())="",INDIRECT("I"&amp;ROW())=0),"",SUM(INDIRECT("③入力シート２!H"&amp;3*ROW()):INDIRECT("③入力シート２!H"&amp;3*ROW()+1)))</f>
        <v/>
      </c>
      <c r="K24" s="464" t="str">
        <f ca="1">IF(OR(①入力シート!D$8="",INDIRECT("③入力シート２!B"&amp;3*ROW())=""),"",0)</f>
        <v/>
      </c>
      <c r="L24" s="464"/>
      <c r="M24" s="464" t="str">
        <f ca="1">IF(INDIRECT("③入力シート２!B"&amp;3*ROW())="","",IF(SUM(INDIRECT("③入力シート２!AG"&amp;3*ROW()):INDIRECT("③入力シート２!AG"&amp;3*ROW()+2))&gt;0,1,0))</f>
        <v/>
      </c>
      <c r="N24" s="466" t="str">
        <f ca="1">IF(OR(INDIRECT("M"&amp;ROW())="",INDIRECT("M"&amp;ROW())=0),"",SUM(INDIRECT("③入力シート２!U"&amp;3*ROW()):INDIRECT("③入力シート２!U"&amp;3*ROW()+1)))</f>
        <v/>
      </c>
      <c r="O24" s="463" t="str">
        <f t="shared" ca="1" si="4"/>
        <v/>
      </c>
    </row>
    <row r="25" spans="1:15" x14ac:dyDescent="0.15">
      <c r="A25" s="297">
        <v>24</v>
      </c>
      <c r="B25" s="462" t="str">
        <f ca="1">IF(OR(①入力シート!D$8="",INDIRECT("③入力シート２!B"&amp;3*ROW())=""),"",①入力シート!D$8)</f>
        <v/>
      </c>
      <c r="C25" s="463" t="str">
        <f ca="1">IF(OR(①入力シート!D$9="",INDIRECT("③入力シート２!B"&amp;3*ROW())=""),"",①入力シート!D$9)</f>
        <v/>
      </c>
      <c r="D25" s="463" t="str">
        <f ca="1">IF(OR(①入力シート!D$7="",INDIRECT("③入力シート２!B"&amp;3*ROW())=""),"",①入力シート!D$7)</f>
        <v/>
      </c>
      <c r="E25" s="463" t="str">
        <f t="shared" ca="1" si="0"/>
        <v/>
      </c>
      <c r="F25" s="463" t="str">
        <f t="shared" ca="1" si="1"/>
        <v/>
      </c>
      <c r="G25" s="463" t="str">
        <f t="shared" ca="1" si="2"/>
        <v/>
      </c>
      <c r="H25" s="464" t="str">
        <f t="shared" ca="1" si="3"/>
        <v/>
      </c>
      <c r="I25" s="464" t="str">
        <f ca="1">IF(INDIRECT("③入力シート２!B"&amp;3*ROW())="","",IF(SUM(INDIRECT("③入力シート２!T"&amp;3*ROW()):INDIRECT("③入力シート２!T"&amp;3*ROW()+2))&gt;0,1,0))</f>
        <v/>
      </c>
      <c r="J25" s="466" t="str">
        <f ca="1">IF(OR(INDIRECT("I"&amp;ROW())="",INDIRECT("I"&amp;ROW())=0),"",SUM(INDIRECT("③入力シート２!H"&amp;3*ROW()):INDIRECT("③入力シート２!H"&amp;3*ROW()+1)))</f>
        <v/>
      </c>
      <c r="K25" s="464" t="str">
        <f ca="1">IF(OR(①入力シート!D$8="",INDIRECT("③入力シート２!B"&amp;3*ROW())=""),"",0)</f>
        <v/>
      </c>
      <c r="L25" s="464"/>
      <c r="M25" s="464" t="str">
        <f ca="1">IF(INDIRECT("③入力シート２!B"&amp;3*ROW())="","",IF(SUM(INDIRECT("③入力シート２!AG"&amp;3*ROW()):INDIRECT("③入力シート２!AG"&amp;3*ROW()+2))&gt;0,1,0))</f>
        <v/>
      </c>
      <c r="N25" s="466" t="str">
        <f ca="1">IF(OR(INDIRECT("M"&amp;ROW())="",INDIRECT("M"&amp;ROW())=0),"",SUM(INDIRECT("③入力シート２!U"&amp;3*ROW()):INDIRECT("③入力シート２!U"&amp;3*ROW()+1)))</f>
        <v/>
      </c>
      <c r="O25" s="463" t="str">
        <f t="shared" ca="1" si="4"/>
        <v/>
      </c>
    </row>
    <row r="26" spans="1:15" x14ac:dyDescent="0.15">
      <c r="A26" s="297">
        <v>25</v>
      </c>
      <c r="B26" s="462" t="str">
        <f ca="1">IF(OR(①入力シート!D$8="",INDIRECT("③入力シート２!B"&amp;3*ROW())=""),"",①入力シート!D$8)</f>
        <v/>
      </c>
      <c r="C26" s="463" t="str">
        <f ca="1">IF(OR(①入力シート!D$9="",INDIRECT("③入力シート２!B"&amp;3*ROW())=""),"",①入力シート!D$9)</f>
        <v/>
      </c>
      <c r="D26" s="463" t="str">
        <f ca="1">IF(OR(①入力シート!D$7="",INDIRECT("③入力シート２!B"&amp;3*ROW())=""),"",①入力シート!D$7)</f>
        <v/>
      </c>
      <c r="E26" s="463" t="str">
        <f t="shared" ca="1" si="0"/>
        <v/>
      </c>
      <c r="F26" s="463" t="str">
        <f t="shared" ca="1" si="1"/>
        <v/>
      </c>
      <c r="G26" s="463" t="str">
        <f t="shared" ca="1" si="2"/>
        <v/>
      </c>
      <c r="H26" s="464" t="str">
        <f t="shared" ca="1" si="3"/>
        <v/>
      </c>
      <c r="I26" s="464" t="str">
        <f ca="1">IF(INDIRECT("③入力シート２!B"&amp;3*ROW())="","",IF(SUM(INDIRECT("③入力シート２!T"&amp;3*ROW()):INDIRECT("③入力シート２!T"&amp;3*ROW()+2))&gt;0,1,0))</f>
        <v/>
      </c>
      <c r="J26" s="466" t="str">
        <f ca="1">IF(OR(INDIRECT("I"&amp;ROW())="",INDIRECT("I"&amp;ROW())=0),"",SUM(INDIRECT("③入力シート２!H"&amp;3*ROW()):INDIRECT("③入力シート２!H"&amp;3*ROW()+1)))</f>
        <v/>
      </c>
      <c r="K26" s="464" t="str">
        <f ca="1">IF(OR(①入力シート!D$8="",INDIRECT("③入力シート２!B"&amp;3*ROW())=""),"",0)</f>
        <v/>
      </c>
      <c r="L26" s="464"/>
      <c r="M26" s="464" t="str">
        <f ca="1">IF(INDIRECT("③入力シート２!B"&amp;3*ROW())="","",IF(SUM(INDIRECT("③入力シート２!AG"&amp;3*ROW()):INDIRECT("③入力シート２!AG"&amp;3*ROW()+2))&gt;0,1,0))</f>
        <v/>
      </c>
      <c r="N26" s="466" t="str">
        <f ca="1">IF(OR(INDIRECT("M"&amp;ROW())="",INDIRECT("M"&amp;ROW())=0),"",SUM(INDIRECT("③入力シート２!U"&amp;3*ROW()):INDIRECT("③入力シート２!U"&amp;3*ROW()+1)))</f>
        <v/>
      </c>
      <c r="O26" s="463" t="str">
        <f t="shared" ca="1" si="4"/>
        <v/>
      </c>
    </row>
    <row r="27" spans="1:15" x14ac:dyDescent="0.15">
      <c r="A27" s="297">
        <v>26</v>
      </c>
      <c r="B27" s="462" t="str">
        <f ca="1">IF(OR(①入力シート!D$8="",INDIRECT("③入力シート２!B"&amp;3*ROW())=""),"",①入力シート!D$8)</f>
        <v/>
      </c>
      <c r="C27" s="463" t="str">
        <f ca="1">IF(OR(①入力シート!D$9="",INDIRECT("③入力シート２!B"&amp;3*ROW())=""),"",①入力シート!D$9)</f>
        <v/>
      </c>
      <c r="D27" s="463" t="str">
        <f ca="1">IF(OR(①入力シート!D$7="",INDIRECT("③入力シート２!B"&amp;3*ROW())=""),"",①入力シート!D$7)</f>
        <v/>
      </c>
      <c r="E27" s="463" t="str">
        <f t="shared" ca="1" si="0"/>
        <v/>
      </c>
      <c r="F27" s="463" t="str">
        <f t="shared" ca="1" si="1"/>
        <v/>
      </c>
      <c r="G27" s="463" t="str">
        <f t="shared" ca="1" si="2"/>
        <v/>
      </c>
      <c r="H27" s="464" t="str">
        <f t="shared" ca="1" si="3"/>
        <v/>
      </c>
      <c r="I27" s="464" t="str">
        <f ca="1">IF(INDIRECT("③入力シート２!B"&amp;3*ROW())="","",IF(SUM(INDIRECT("③入力シート２!T"&amp;3*ROW()):INDIRECT("③入力シート２!T"&amp;3*ROW()+2))&gt;0,1,0))</f>
        <v/>
      </c>
      <c r="J27" s="466" t="str">
        <f ca="1">IF(OR(INDIRECT("I"&amp;ROW())="",INDIRECT("I"&amp;ROW())=0),"",SUM(INDIRECT("③入力シート２!H"&amp;3*ROW()):INDIRECT("③入力シート２!H"&amp;3*ROW()+1)))</f>
        <v/>
      </c>
      <c r="K27" s="464" t="str">
        <f ca="1">IF(OR(①入力シート!D$8="",INDIRECT("③入力シート２!B"&amp;3*ROW())=""),"",0)</f>
        <v/>
      </c>
      <c r="L27" s="464"/>
      <c r="M27" s="464" t="str">
        <f ca="1">IF(INDIRECT("③入力シート２!B"&amp;3*ROW())="","",IF(SUM(INDIRECT("③入力シート２!AG"&amp;3*ROW()):INDIRECT("③入力シート２!AG"&amp;3*ROW()+2))&gt;0,1,0))</f>
        <v/>
      </c>
      <c r="N27" s="466" t="str">
        <f ca="1">IF(OR(INDIRECT("M"&amp;ROW())="",INDIRECT("M"&amp;ROW())=0),"",SUM(INDIRECT("③入力シート２!U"&amp;3*ROW()):INDIRECT("③入力シート２!U"&amp;3*ROW()+1)))</f>
        <v/>
      </c>
      <c r="O27" s="463" t="str">
        <f t="shared" ca="1" si="4"/>
        <v/>
      </c>
    </row>
    <row r="28" spans="1:15" x14ac:dyDescent="0.15">
      <c r="A28" s="297">
        <v>27</v>
      </c>
      <c r="B28" s="462" t="str">
        <f ca="1">IF(OR(①入力シート!D$8="",INDIRECT("③入力シート２!B"&amp;3*ROW())=""),"",①入力シート!D$8)</f>
        <v/>
      </c>
      <c r="C28" s="463" t="str">
        <f ca="1">IF(OR(①入力シート!D$9="",INDIRECT("③入力シート２!B"&amp;3*ROW())=""),"",①入力シート!D$9)</f>
        <v/>
      </c>
      <c r="D28" s="463" t="str">
        <f ca="1">IF(OR(①入力シート!D$7="",INDIRECT("③入力シート２!B"&amp;3*ROW())=""),"",①入力シート!D$7)</f>
        <v/>
      </c>
      <c r="E28" s="463" t="str">
        <f t="shared" ca="1" si="0"/>
        <v/>
      </c>
      <c r="F28" s="463" t="str">
        <f t="shared" ca="1" si="1"/>
        <v/>
      </c>
      <c r="G28" s="463" t="str">
        <f t="shared" ca="1" si="2"/>
        <v/>
      </c>
      <c r="H28" s="464" t="str">
        <f t="shared" ca="1" si="3"/>
        <v/>
      </c>
      <c r="I28" s="464" t="str">
        <f ca="1">IF(INDIRECT("③入力シート２!B"&amp;3*ROW())="","",IF(SUM(INDIRECT("③入力シート２!T"&amp;3*ROW()):INDIRECT("③入力シート２!T"&amp;3*ROW()+2))&gt;0,1,0))</f>
        <v/>
      </c>
      <c r="J28" s="466" t="str">
        <f ca="1">IF(OR(INDIRECT("I"&amp;ROW())="",INDIRECT("I"&amp;ROW())=0),"",SUM(INDIRECT("③入力シート２!H"&amp;3*ROW()):INDIRECT("③入力シート２!H"&amp;3*ROW()+1)))</f>
        <v/>
      </c>
      <c r="K28" s="464" t="str">
        <f ca="1">IF(OR(①入力シート!D$8="",INDIRECT("③入力シート２!B"&amp;3*ROW())=""),"",0)</f>
        <v/>
      </c>
      <c r="L28" s="464"/>
      <c r="M28" s="464" t="str">
        <f ca="1">IF(INDIRECT("③入力シート２!B"&amp;3*ROW())="","",IF(SUM(INDIRECT("③入力シート２!AG"&amp;3*ROW()):INDIRECT("③入力シート２!AG"&amp;3*ROW()+2))&gt;0,1,0))</f>
        <v/>
      </c>
      <c r="N28" s="466" t="str">
        <f ca="1">IF(OR(INDIRECT("M"&amp;ROW())="",INDIRECT("M"&amp;ROW())=0),"",SUM(INDIRECT("③入力シート２!U"&amp;3*ROW()):INDIRECT("③入力シート２!U"&amp;3*ROW()+1)))</f>
        <v/>
      </c>
      <c r="O28" s="463" t="str">
        <f t="shared" ca="1" si="4"/>
        <v/>
      </c>
    </row>
    <row r="29" spans="1:15" x14ac:dyDescent="0.15">
      <c r="A29" s="297">
        <v>28</v>
      </c>
      <c r="B29" s="462" t="str">
        <f ca="1">IF(OR(①入力シート!D$8="",INDIRECT("③入力シート２!B"&amp;3*ROW())=""),"",①入力シート!D$8)</f>
        <v/>
      </c>
      <c r="C29" s="463" t="str">
        <f ca="1">IF(OR(①入力シート!D$9="",INDIRECT("③入力シート２!B"&amp;3*ROW())=""),"",①入力シート!D$9)</f>
        <v/>
      </c>
      <c r="D29" s="463" t="str">
        <f ca="1">IF(OR(①入力シート!D$7="",INDIRECT("③入力シート２!B"&amp;3*ROW())=""),"",①入力シート!D$7)</f>
        <v/>
      </c>
      <c r="E29" s="463" t="str">
        <f t="shared" ca="1" si="0"/>
        <v/>
      </c>
      <c r="F29" s="463" t="str">
        <f t="shared" ca="1" si="1"/>
        <v/>
      </c>
      <c r="G29" s="463" t="str">
        <f t="shared" ca="1" si="2"/>
        <v/>
      </c>
      <c r="H29" s="464" t="str">
        <f t="shared" ca="1" si="3"/>
        <v/>
      </c>
      <c r="I29" s="464" t="str">
        <f ca="1">IF(INDIRECT("③入力シート２!B"&amp;3*ROW())="","",IF(SUM(INDIRECT("③入力シート２!T"&amp;3*ROW()):INDIRECT("③入力シート２!T"&amp;3*ROW()+2))&gt;0,1,0))</f>
        <v/>
      </c>
      <c r="J29" s="466" t="str">
        <f ca="1">IF(OR(INDIRECT("I"&amp;ROW())="",INDIRECT("I"&amp;ROW())=0),"",SUM(INDIRECT("③入力シート２!H"&amp;3*ROW()):INDIRECT("③入力シート２!H"&amp;3*ROW()+1)))</f>
        <v/>
      </c>
      <c r="K29" s="464" t="str">
        <f ca="1">IF(OR(①入力シート!D$8="",INDIRECT("③入力シート２!B"&amp;3*ROW())=""),"",0)</f>
        <v/>
      </c>
      <c r="L29" s="464"/>
      <c r="M29" s="464" t="str">
        <f ca="1">IF(INDIRECT("③入力シート２!B"&amp;3*ROW())="","",IF(SUM(INDIRECT("③入力シート２!AG"&amp;3*ROW()):INDIRECT("③入力シート２!AG"&amp;3*ROW()+2))&gt;0,1,0))</f>
        <v/>
      </c>
      <c r="N29" s="466" t="str">
        <f ca="1">IF(OR(INDIRECT("M"&amp;ROW())="",INDIRECT("M"&amp;ROW())=0),"",SUM(INDIRECT("③入力シート２!U"&amp;3*ROW()):INDIRECT("③入力シート２!U"&amp;3*ROW()+1)))</f>
        <v/>
      </c>
      <c r="O29" s="463" t="str">
        <f t="shared" ca="1" si="4"/>
        <v/>
      </c>
    </row>
    <row r="30" spans="1:15" x14ac:dyDescent="0.15">
      <c r="A30" s="297">
        <v>29</v>
      </c>
      <c r="B30" s="462" t="str">
        <f ca="1">IF(OR(①入力シート!D$8="",INDIRECT("③入力シート２!B"&amp;3*ROW())=""),"",①入力シート!D$8)</f>
        <v/>
      </c>
      <c r="C30" s="463" t="str">
        <f ca="1">IF(OR(①入力シート!D$9="",INDIRECT("③入力シート２!B"&amp;3*ROW())=""),"",①入力シート!D$9)</f>
        <v/>
      </c>
      <c r="D30" s="463" t="str">
        <f ca="1">IF(OR(①入力シート!D$7="",INDIRECT("③入力シート２!B"&amp;3*ROW())=""),"",①入力シート!D$7)</f>
        <v/>
      </c>
      <c r="E30" s="463" t="str">
        <f t="shared" ca="1" si="0"/>
        <v/>
      </c>
      <c r="F30" s="463" t="str">
        <f t="shared" ca="1" si="1"/>
        <v/>
      </c>
      <c r="G30" s="463" t="str">
        <f t="shared" ca="1" si="2"/>
        <v/>
      </c>
      <c r="H30" s="464" t="str">
        <f t="shared" ca="1" si="3"/>
        <v/>
      </c>
      <c r="I30" s="464" t="str">
        <f ca="1">IF(INDIRECT("③入力シート２!B"&amp;3*ROW())="","",IF(SUM(INDIRECT("③入力シート２!T"&amp;3*ROW()):INDIRECT("③入力シート２!T"&amp;3*ROW()+2))&gt;0,1,0))</f>
        <v/>
      </c>
      <c r="J30" s="466" t="str">
        <f ca="1">IF(OR(INDIRECT("I"&amp;ROW())="",INDIRECT("I"&amp;ROW())=0),"",SUM(INDIRECT("③入力シート２!H"&amp;3*ROW()):INDIRECT("③入力シート２!H"&amp;3*ROW()+1)))</f>
        <v/>
      </c>
      <c r="K30" s="464" t="str">
        <f ca="1">IF(OR(①入力シート!D$8="",INDIRECT("③入力シート２!B"&amp;3*ROW())=""),"",0)</f>
        <v/>
      </c>
      <c r="L30" s="464"/>
      <c r="M30" s="464" t="str">
        <f ca="1">IF(INDIRECT("③入力シート２!B"&amp;3*ROW())="","",IF(SUM(INDIRECT("③入力シート２!AG"&amp;3*ROW()):INDIRECT("③入力シート２!AG"&amp;3*ROW()+2))&gt;0,1,0))</f>
        <v/>
      </c>
      <c r="N30" s="466" t="str">
        <f ca="1">IF(OR(INDIRECT("M"&amp;ROW())="",INDIRECT("M"&amp;ROW())=0),"",SUM(INDIRECT("③入力シート２!U"&amp;3*ROW()):INDIRECT("③入力シート２!U"&amp;3*ROW()+1)))</f>
        <v/>
      </c>
      <c r="O30" s="463" t="str">
        <f t="shared" ca="1" si="4"/>
        <v/>
      </c>
    </row>
    <row r="31" spans="1:15" x14ac:dyDescent="0.15">
      <c r="A31" s="297">
        <v>30</v>
      </c>
      <c r="B31" s="462" t="str">
        <f ca="1">IF(OR(①入力シート!D$8="",INDIRECT("③入力シート２!B"&amp;3*ROW())=""),"",①入力シート!D$8)</f>
        <v/>
      </c>
      <c r="C31" s="463" t="str">
        <f ca="1">IF(OR(①入力シート!D$9="",INDIRECT("③入力シート２!B"&amp;3*ROW())=""),"",①入力シート!D$9)</f>
        <v/>
      </c>
      <c r="D31" s="463" t="str">
        <f ca="1">IF(OR(①入力シート!D$7="",INDIRECT("③入力シート２!B"&amp;3*ROW())=""),"",①入力シート!D$7)</f>
        <v/>
      </c>
      <c r="E31" s="463" t="str">
        <f t="shared" ca="1" si="0"/>
        <v/>
      </c>
      <c r="F31" s="463" t="str">
        <f t="shared" ca="1" si="1"/>
        <v/>
      </c>
      <c r="G31" s="463" t="str">
        <f t="shared" ca="1" si="2"/>
        <v/>
      </c>
      <c r="H31" s="464" t="str">
        <f t="shared" ca="1" si="3"/>
        <v/>
      </c>
      <c r="I31" s="464" t="str">
        <f ca="1">IF(INDIRECT("③入力シート２!B"&amp;3*ROW())="","",IF(SUM(INDIRECT("③入力シート２!T"&amp;3*ROW()):INDIRECT("③入力シート２!T"&amp;3*ROW()+2))&gt;0,1,0))</f>
        <v/>
      </c>
      <c r="J31" s="466" t="str">
        <f ca="1">IF(OR(INDIRECT("I"&amp;ROW())="",INDIRECT("I"&amp;ROW())=0),"",SUM(INDIRECT("③入力シート２!H"&amp;3*ROW()):INDIRECT("③入力シート２!H"&amp;3*ROW()+1)))</f>
        <v/>
      </c>
      <c r="K31" s="464" t="str">
        <f ca="1">IF(OR(①入力シート!D$8="",INDIRECT("③入力シート２!B"&amp;3*ROW())=""),"",0)</f>
        <v/>
      </c>
      <c r="L31" s="464"/>
      <c r="M31" s="464" t="str">
        <f ca="1">IF(INDIRECT("③入力シート２!B"&amp;3*ROW())="","",IF(SUM(INDIRECT("③入力シート２!AG"&amp;3*ROW()):INDIRECT("③入力シート２!AG"&amp;3*ROW()+2))&gt;0,1,0))</f>
        <v/>
      </c>
      <c r="N31" s="466" t="str">
        <f ca="1">IF(OR(INDIRECT("M"&amp;ROW())="",INDIRECT("M"&amp;ROW())=0),"",SUM(INDIRECT("③入力シート２!U"&amp;3*ROW()):INDIRECT("③入力シート２!U"&amp;3*ROW()+1)))</f>
        <v/>
      </c>
      <c r="O31" s="463" t="str">
        <f t="shared" ca="1" si="4"/>
        <v/>
      </c>
    </row>
    <row r="32" spans="1:15" x14ac:dyDescent="0.15">
      <c r="A32" s="297">
        <v>31</v>
      </c>
      <c r="B32" s="462" t="str">
        <f ca="1">IF(OR(①入力シート!D$8="",INDIRECT("③入力シート２!B"&amp;3*ROW())=""),"",①入力シート!D$8)</f>
        <v/>
      </c>
      <c r="C32" s="463" t="str">
        <f ca="1">IF(OR(①入力シート!D$9="",INDIRECT("③入力シート２!B"&amp;3*ROW())=""),"",①入力シート!D$9)</f>
        <v/>
      </c>
      <c r="D32" s="463" t="str">
        <f ca="1">IF(OR(①入力シート!D$7="",INDIRECT("③入力シート２!B"&amp;3*ROW())=""),"",①入力シート!D$7)</f>
        <v/>
      </c>
      <c r="E32" s="463" t="str">
        <f t="shared" ca="1" si="0"/>
        <v/>
      </c>
      <c r="F32" s="463" t="str">
        <f t="shared" ca="1" si="1"/>
        <v/>
      </c>
      <c r="G32" s="463" t="str">
        <f t="shared" ca="1" si="2"/>
        <v/>
      </c>
      <c r="H32" s="464" t="str">
        <f t="shared" ca="1" si="3"/>
        <v/>
      </c>
      <c r="I32" s="464" t="str">
        <f ca="1">IF(INDIRECT("③入力シート２!B"&amp;3*ROW())="","",IF(SUM(INDIRECT("③入力シート２!T"&amp;3*ROW()):INDIRECT("③入力シート２!T"&amp;3*ROW()+2))&gt;0,1,0))</f>
        <v/>
      </c>
      <c r="J32" s="466" t="str">
        <f ca="1">IF(OR(INDIRECT("I"&amp;ROW())="",INDIRECT("I"&amp;ROW())=0),"",SUM(INDIRECT("③入力シート２!H"&amp;3*ROW()):INDIRECT("③入力シート２!H"&amp;3*ROW()+1)))</f>
        <v/>
      </c>
      <c r="K32" s="464" t="str">
        <f ca="1">IF(OR(①入力シート!D$8="",INDIRECT("③入力シート２!B"&amp;3*ROW())=""),"",0)</f>
        <v/>
      </c>
      <c r="L32" s="464"/>
      <c r="M32" s="464" t="str">
        <f ca="1">IF(INDIRECT("③入力シート２!B"&amp;3*ROW())="","",IF(SUM(INDIRECT("③入力シート２!AG"&amp;3*ROW()):INDIRECT("③入力シート２!AG"&amp;3*ROW()+2))&gt;0,1,0))</f>
        <v/>
      </c>
      <c r="N32" s="466" t="str">
        <f ca="1">IF(OR(INDIRECT("M"&amp;ROW())="",INDIRECT("M"&amp;ROW())=0),"",SUM(INDIRECT("③入力シート２!U"&amp;3*ROW()):INDIRECT("③入力シート２!U"&amp;3*ROW()+1)))</f>
        <v/>
      </c>
      <c r="O32" s="463" t="str">
        <f t="shared" ca="1" si="4"/>
        <v/>
      </c>
    </row>
    <row r="33" spans="1:15" x14ac:dyDescent="0.15">
      <c r="A33" s="297">
        <v>32</v>
      </c>
      <c r="B33" s="462" t="str">
        <f ca="1">IF(OR(①入力シート!D$8="",INDIRECT("③入力シート２!B"&amp;3*ROW())=""),"",①入力シート!D$8)</f>
        <v/>
      </c>
      <c r="C33" s="463" t="str">
        <f ca="1">IF(OR(①入力シート!D$9="",INDIRECT("③入力シート２!B"&amp;3*ROW())=""),"",①入力シート!D$9)</f>
        <v/>
      </c>
      <c r="D33" s="463" t="str">
        <f ca="1">IF(OR(①入力シート!D$7="",INDIRECT("③入力シート２!B"&amp;3*ROW())=""),"",①入力シート!D$7)</f>
        <v/>
      </c>
      <c r="E33" s="463" t="str">
        <f t="shared" ca="1" si="0"/>
        <v/>
      </c>
      <c r="F33" s="463" t="str">
        <f t="shared" ca="1" si="1"/>
        <v/>
      </c>
      <c r="G33" s="463" t="str">
        <f t="shared" ca="1" si="2"/>
        <v/>
      </c>
      <c r="H33" s="464" t="str">
        <f t="shared" ca="1" si="3"/>
        <v/>
      </c>
      <c r="I33" s="464" t="str">
        <f ca="1">IF(INDIRECT("③入力シート２!B"&amp;3*ROW())="","",IF(SUM(INDIRECT("③入力シート２!T"&amp;3*ROW()):INDIRECT("③入力シート２!T"&amp;3*ROW()+2))&gt;0,1,0))</f>
        <v/>
      </c>
      <c r="J33" s="466" t="str">
        <f ca="1">IF(OR(INDIRECT("I"&amp;ROW())="",INDIRECT("I"&amp;ROW())=0),"",SUM(INDIRECT("③入力シート２!H"&amp;3*ROW()):INDIRECT("③入力シート２!H"&amp;3*ROW()+1)))</f>
        <v/>
      </c>
      <c r="K33" s="464" t="str">
        <f ca="1">IF(OR(①入力シート!D$8="",INDIRECT("③入力シート２!B"&amp;3*ROW())=""),"",0)</f>
        <v/>
      </c>
      <c r="L33" s="464"/>
      <c r="M33" s="464" t="str">
        <f ca="1">IF(INDIRECT("③入力シート２!B"&amp;3*ROW())="","",IF(SUM(INDIRECT("③入力シート２!AG"&amp;3*ROW()):INDIRECT("③入力シート２!AG"&amp;3*ROW()+2))&gt;0,1,0))</f>
        <v/>
      </c>
      <c r="N33" s="466" t="str">
        <f ca="1">IF(OR(INDIRECT("M"&amp;ROW())="",INDIRECT("M"&amp;ROW())=0),"",SUM(INDIRECT("③入力シート２!U"&amp;3*ROW()):INDIRECT("③入力シート２!U"&amp;3*ROW()+1)))</f>
        <v/>
      </c>
      <c r="O33" s="463" t="str">
        <f t="shared" ca="1" si="4"/>
        <v/>
      </c>
    </row>
    <row r="34" spans="1:15" x14ac:dyDescent="0.15">
      <c r="A34" s="297">
        <v>33</v>
      </c>
      <c r="B34" s="462" t="str">
        <f ca="1">IF(OR(①入力シート!D$8="",INDIRECT("③入力シート２!B"&amp;3*ROW())=""),"",①入力シート!D$8)</f>
        <v/>
      </c>
      <c r="C34" s="463" t="str">
        <f ca="1">IF(OR(①入力シート!D$9="",INDIRECT("③入力シート２!B"&amp;3*ROW())=""),"",①入力シート!D$9)</f>
        <v/>
      </c>
      <c r="D34" s="463" t="str">
        <f ca="1">IF(OR(①入力シート!D$7="",INDIRECT("③入力シート２!B"&amp;3*ROW())=""),"",①入力シート!D$7)</f>
        <v/>
      </c>
      <c r="E34" s="463" t="str">
        <f t="shared" ca="1" si="0"/>
        <v/>
      </c>
      <c r="F34" s="463" t="str">
        <f t="shared" ca="1" si="1"/>
        <v/>
      </c>
      <c r="G34" s="463" t="str">
        <f t="shared" ca="1" si="2"/>
        <v/>
      </c>
      <c r="H34" s="464" t="str">
        <f t="shared" ca="1" si="3"/>
        <v/>
      </c>
      <c r="I34" s="464" t="str">
        <f ca="1">IF(INDIRECT("③入力シート２!B"&amp;3*ROW())="","",IF(SUM(INDIRECT("③入力シート２!T"&amp;3*ROW()):INDIRECT("③入力シート２!T"&amp;3*ROW()+2))&gt;0,1,0))</f>
        <v/>
      </c>
      <c r="J34" s="466" t="str">
        <f ca="1">IF(OR(INDIRECT("I"&amp;ROW())="",INDIRECT("I"&amp;ROW())=0),"",SUM(INDIRECT("③入力シート２!H"&amp;3*ROW()):INDIRECT("③入力シート２!H"&amp;3*ROW()+1)))</f>
        <v/>
      </c>
      <c r="K34" s="464" t="str">
        <f ca="1">IF(OR(①入力シート!D$8="",INDIRECT("③入力シート２!B"&amp;3*ROW())=""),"",0)</f>
        <v/>
      </c>
      <c r="L34" s="464"/>
      <c r="M34" s="464" t="str">
        <f ca="1">IF(INDIRECT("③入力シート２!B"&amp;3*ROW())="","",IF(SUM(INDIRECT("③入力シート２!AG"&amp;3*ROW()):INDIRECT("③入力シート２!AG"&amp;3*ROW()+2))&gt;0,1,0))</f>
        <v/>
      </c>
      <c r="N34" s="466" t="str">
        <f ca="1">IF(OR(INDIRECT("M"&amp;ROW())="",INDIRECT("M"&amp;ROW())=0),"",SUM(INDIRECT("③入力シート２!U"&amp;3*ROW()):INDIRECT("③入力シート２!U"&amp;3*ROW()+1)))</f>
        <v/>
      </c>
      <c r="O34" s="463" t="str">
        <f t="shared" ca="1" si="4"/>
        <v/>
      </c>
    </row>
    <row r="35" spans="1:15" x14ac:dyDescent="0.15">
      <c r="A35" s="297">
        <v>34</v>
      </c>
      <c r="B35" s="462" t="str">
        <f ca="1">IF(OR(①入力シート!D$8="",INDIRECT("③入力シート２!B"&amp;3*ROW())=""),"",①入力シート!D$8)</f>
        <v/>
      </c>
      <c r="C35" s="463" t="str">
        <f ca="1">IF(OR(①入力シート!D$9="",INDIRECT("③入力シート２!B"&amp;3*ROW())=""),"",①入力シート!D$9)</f>
        <v/>
      </c>
      <c r="D35" s="463" t="str">
        <f ca="1">IF(OR(①入力シート!D$7="",INDIRECT("③入力シート２!B"&amp;3*ROW())=""),"",①入力シート!D$7)</f>
        <v/>
      </c>
      <c r="E35" s="463" t="str">
        <f t="shared" ca="1" si="0"/>
        <v/>
      </c>
      <c r="F35" s="463" t="str">
        <f t="shared" ca="1" si="1"/>
        <v/>
      </c>
      <c r="G35" s="463" t="str">
        <f t="shared" ca="1" si="2"/>
        <v/>
      </c>
      <c r="H35" s="464" t="str">
        <f t="shared" ca="1" si="3"/>
        <v/>
      </c>
      <c r="I35" s="464" t="str">
        <f ca="1">IF(INDIRECT("③入力シート２!B"&amp;3*ROW())="","",IF(SUM(INDIRECT("③入力シート２!T"&amp;3*ROW()):INDIRECT("③入力シート２!T"&amp;3*ROW()+2))&gt;0,1,0))</f>
        <v/>
      </c>
      <c r="J35" s="466" t="str">
        <f ca="1">IF(OR(INDIRECT("I"&amp;ROW())="",INDIRECT("I"&amp;ROW())=0),"",SUM(INDIRECT("③入力シート２!H"&amp;3*ROW()):INDIRECT("③入力シート２!H"&amp;3*ROW()+1)))</f>
        <v/>
      </c>
      <c r="K35" s="464" t="str">
        <f ca="1">IF(OR(①入力シート!D$8="",INDIRECT("③入力シート２!B"&amp;3*ROW())=""),"",0)</f>
        <v/>
      </c>
      <c r="L35" s="464"/>
      <c r="M35" s="464" t="str">
        <f ca="1">IF(INDIRECT("③入力シート２!B"&amp;3*ROW())="","",IF(SUM(INDIRECT("③入力シート２!AG"&amp;3*ROW()):INDIRECT("③入力シート２!AG"&amp;3*ROW()+2))&gt;0,1,0))</f>
        <v/>
      </c>
      <c r="N35" s="466" t="str">
        <f ca="1">IF(OR(INDIRECT("M"&amp;ROW())="",INDIRECT("M"&amp;ROW())=0),"",SUM(INDIRECT("③入力シート２!U"&amp;3*ROW()):INDIRECT("③入力シート２!U"&amp;3*ROW()+1)))</f>
        <v/>
      </c>
      <c r="O35" s="463" t="str">
        <f t="shared" ca="1" si="4"/>
        <v/>
      </c>
    </row>
    <row r="36" spans="1:15" x14ac:dyDescent="0.15">
      <c r="A36" s="297">
        <v>35</v>
      </c>
      <c r="B36" s="462" t="str">
        <f ca="1">IF(OR(①入力シート!D$8="",INDIRECT("③入力シート２!B"&amp;3*ROW())=""),"",①入力シート!D$8)</f>
        <v/>
      </c>
      <c r="C36" s="463" t="str">
        <f ca="1">IF(OR(①入力シート!D$9="",INDIRECT("③入力シート２!B"&amp;3*ROW())=""),"",①入力シート!D$9)</f>
        <v/>
      </c>
      <c r="D36" s="463" t="str">
        <f ca="1">IF(OR(①入力シート!D$7="",INDIRECT("③入力シート２!B"&amp;3*ROW())=""),"",①入力シート!D$7)</f>
        <v/>
      </c>
      <c r="E36" s="463" t="str">
        <f t="shared" ca="1" si="0"/>
        <v/>
      </c>
      <c r="F36" s="463" t="str">
        <f t="shared" ca="1" si="1"/>
        <v/>
      </c>
      <c r="G36" s="463" t="str">
        <f t="shared" ca="1" si="2"/>
        <v/>
      </c>
      <c r="H36" s="464" t="str">
        <f t="shared" ca="1" si="3"/>
        <v/>
      </c>
      <c r="I36" s="464" t="str">
        <f ca="1">IF(INDIRECT("③入力シート２!B"&amp;3*ROW())="","",IF(SUM(INDIRECT("③入力シート２!T"&amp;3*ROW()):INDIRECT("③入力シート２!T"&amp;3*ROW()+2))&gt;0,1,0))</f>
        <v/>
      </c>
      <c r="J36" s="466" t="str">
        <f ca="1">IF(OR(INDIRECT("I"&amp;ROW())="",INDIRECT("I"&amp;ROW())=0),"",SUM(INDIRECT("③入力シート２!H"&amp;3*ROW()):INDIRECT("③入力シート２!H"&amp;3*ROW()+1)))</f>
        <v/>
      </c>
      <c r="K36" s="464" t="str">
        <f ca="1">IF(OR(①入力シート!D$8="",INDIRECT("③入力シート２!B"&amp;3*ROW())=""),"",0)</f>
        <v/>
      </c>
      <c r="L36" s="464"/>
      <c r="M36" s="464" t="str">
        <f ca="1">IF(INDIRECT("③入力シート２!B"&amp;3*ROW())="","",IF(SUM(INDIRECT("③入力シート２!AG"&amp;3*ROW()):INDIRECT("③入力シート２!AG"&amp;3*ROW()+2))&gt;0,1,0))</f>
        <v/>
      </c>
      <c r="N36" s="466" t="str">
        <f ca="1">IF(OR(INDIRECT("M"&amp;ROW())="",INDIRECT("M"&amp;ROW())=0),"",SUM(INDIRECT("③入力シート２!U"&amp;3*ROW()):INDIRECT("③入力シート２!U"&amp;3*ROW()+1)))</f>
        <v/>
      </c>
      <c r="O36" s="463" t="str">
        <f t="shared" ca="1" si="4"/>
        <v/>
      </c>
    </row>
    <row r="37" spans="1:15" x14ac:dyDescent="0.15">
      <c r="A37" s="297">
        <v>36</v>
      </c>
      <c r="B37" s="462" t="str">
        <f ca="1">IF(OR(①入力シート!D$8="",INDIRECT("③入力シート２!B"&amp;3*ROW())=""),"",①入力シート!D$8)</f>
        <v/>
      </c>
      <c r="C37" s="463" t="str">
        <f ca="1">IF(OR(①入力シート!D$9="",INDIRECT("③入力シート２!B"&amp;3*ROW())=""),"",①入力シート!D$9)</f>
        <v/>
      </c>
      <c r="D37" s="463" t="str">
        <f ca="1">IF(OR(①入力シート!D$7="",INDIRECT("③入力シート２!B"&amp;3*ROW())=""),"",①入力シート!D$7)</f>
        <v/>
      </c>
      <c r="E37" s="463" t="str">
        <f t="shared" ca="1" si="0"/>
        <v/>
      </c>
      <c r="F37" s="463" t="str">
        <f t="shared" ca="1" si="1"/>
        <v/>
      </c>
      <c r="G37" s="463" t="str">
        <f t="shared" ca="1" si="2"/>
        <v/>
      </c>
      <c r="H37" s="464" t="str">
        <f t="shared" ca="1" si="3"/>
        <v/>
      </c>
      <c r="I37" s="464" t="str">
        <f ca="1">IF(INDIRECT("③入力シート２!B"&amp;3*ROW())="","",IF(SUM(INDIRECT("③入力シート２!T"&amp;3*ROW()):INDIRECT("③入力シート２!T"&amp;3*ROW()+2))&gt;0,1,0))</f>
        <v/>
      </c>
      <c r="J37" s="466" t="str">
        <f ca="1">IF(OR(INDIRECT("I"&amp;ROW())="",INDIRECT("I"&amp;ROW())=0),"",SUM(INDIRECT("③入力シート２!H"&amp;3*ROW()):INDIRECT("③入力シート２!H"&amp;3*ROW()+1)))</f>
        <v/>
      </c>
      <c r="K37" s="464" t="str">
        <f ca="1">IF(OR(①入力シート!D$8="",INDIRECT("③入力シート２!B"&amp;3*ROW())=""),"",0)</f>
        <v/>
      </c>
      <c r="L37" s="464"/>
      <c r="M37" s="464" t="str">
        <f ca="1">IF(INDIRECT("③入力シート２!B"&amp;3*ROW())="","",IF(SUM(INDIRECT("③入力シート２!AG"&amp;3*ROW()):INDIRECT("③入力シート２!AG"&amp;3*ROW()+2))&gt;0,1,0))</f>
        <v/>
      </c>
      <c r="N37" s="466" t="str">
        <f ca="1">IF(OR(INDIRECT("M"&amp;ROW())="",INDIRECT("M"&amp;ROW())=0),"",SUM(INDIRECT("③入力シート２!U"&amp;3*ROW()):INDIRECT("③入力シート２!U"&amp;3*ROW()+1)))</f>
        <v/>
      </c>
      <c r="O37" s="463" t="str">
        <f t="shared" ca="1" si="4"/>
        <v/>
      </c>
    </row>
    <row r="38" spans="1:15" x14ac:dyDescent="0.15">
      <c r="A38" s="297">
        <v>37</v>
      </c>
      <c r="B38" s="462" t="str">
        <f ca="1">IF(OR(①入力シート!D$8="",INDIRECT("③入力シート２!B"&amp;3*ROW())=""),"",①入力シート!D$8)</f>
        <v/>
      </c>
      <c r="C38" s="463" t="str">
        <f ca="1">IF(OR(①入力シート!D$9="",INDIRECT("③入力シート２!B"&amp;3*ROW())=""),"",①入力シート!D$9)</f>
        <v/>
      </c>
      <c r="D38" s="463" t="str">
        <f ca="1">IF(OR(①入力シート!D$7="",INDIRECT("③入力シート２!B"&amp;3*ROW())=""),"",①入力シート!D$7)</f>
        <v/>
      </c>
      <c r="E38" s="463" t="str">
        <f t="shared" ca="1" si="0"/>
        <v/>
      </c>
      <c r="F38" s="463" t="str">
        <f t="shared" ca="1" si="1"/>
        <v/>
      </c>
      <c r="G38" s="463" t="str">
        <f t="shared" ca="1" si="2"/>
        <v/>
      </c>
      <c r="H38" s="464" t="str">
        <f t="shared" ca="1" si="3"/>
        <v/>
      </c>
      <c r="I38" s="464" t="str">
        <f ca="1">IF(INDIRECT("③入力シート２!B"&amp;3*ROW())="","",IF(SUM(INDIRECT("③入力シート２!T"&amp;3*ROW()):INDIRECT("③入力シート２!T"&amp;3*ROW()+2))&gt;0,1,0))</f>
        <v/>
      </c>
      <c r="J38" s="466" t="str">
        <f ca="1">IF(OR(INDIRECT("I"&amp;ROW())="",INDIRECT("I"&amp;ROW())=0),"",SUM(INDIRECT("③入力シート２!H"&amp;3*ROW()):INDIRECT("③入力シート２!H"&amp;3*ROW()+1)))</f>
        <v/>
      </c>
      <c r="K38" s="464" t="str">
        <f ca="1">IF(OR(①入力シート!D$8="",INDIRECT("③入力シート２!B"&amp;3*ROW())=""),"",0)</f>
        <v/>
      </c>
      <c r="L38" s="464"/>
      <c r="M38" s="464" t="str">
        <f ca="1">IF(INDIRECT("③入力シート２!B"&amp;3*ROW())="","",IF(SUM(INDIRECT("③入力シート２!AG"&amp;3*ROW()):INDIRECT("③入力シート２!AG"&amp;3*ROW()+2))&gt;0,1,0))</f>
        <v/>
      </c>
      <c r="N38" s="466" t="str">
        <f ca="1">IF(OR(INDIRECT("M"&amp;ROW())="",INDIRECT("M"&amp;ROW())=0),"",SUM(INDIRECT("③入力シート２!U"&amp;3*ROW()):INDIRECT("③入力シート２!U"&amp;3*ROW()+1)))</f>
        <v/>
      </c>
      <c r="O38" s="463" t="str">
        <f t="shared" ca="1" si="4"/>
        <v/>
      </c>
    </row>
    <row r="39" spans="1:15" x14ac:dyDescent="0.15">
      <c r="A39" s="297">
        <v>38</v>
      </c>
      <c r="B39" s="462" t="str">
        <f ca="1">IF(OR(①入力シート!D$8="",INDIRECT("③入力シート２!B"&amp;3*ROW())=""),"",①入力シート!D$8)</f>
        <v/>
      </c>
      <c r="C39" s="463" t="str">
        <f ca="1">IF(OR(①入力シート!D$9="",INDIRECT("③入力シート２!B"&amp;3*ROW())=""),"",①入力シート!D$9)</f>
        <v/>
      </c>
      <c r="D39" s="463" t="str">
        <f ca="1">IF(OR(①入力シート!D$7="",INDIRECT("③入力シート２!B"&amp;3*ROW())=""),"",①入力シート!D$7)</f>
        <v/>
      </c>
      <c r="E39" s="463" t="str">
        <f t="shared" ca="1" si="0"/>
        <v/>
      </c>
      <c r="F39" s="463" t="str">
        <f t="shared" ca="1" si="1"/>
        <v/>
      </c>
      <c r="G39" s="463" t="str">
        <f t="shared" ca="1" si="2"/>
        <v/>
      </c>
      <c r="H39" s="464" t="str">
        <f t="shared" ca="1" si="3"/>
        <v/>
      </c>
      <c r="I39" s="464" t="str">
        <f ca="1">IF(INDIRECT("③入力シート２!B"&amp;3*ROW())="","",IF(SUM(INDIRECT("③入力シート２!T"&amp;3*ROW()):INDIRECT("③入力シート２!T"&amp;3*ROW()+2))&gt;0,1,0))</f>
        <v/>
      </c>
      <c r="J39" s="466" t="str">
        <f ca="1">IF(OR(INDIRECT("I"&amp;ROW())="",INDIRECT("I"&amp;ROW())=0),"",SUM(INDIRECT("③入力シート２!H"&amp;3*ROW()):INDIRECT("③入力シート２!H"&amp;3*ROW()+1)))</f>
        <v/>
      </c>
      <c r="K39" s="464" t="str">
        <f ca="1">IF(OR(①入力シート!D$8="",INDIRECT("③入力シート２!B"&amp;3*ROW())=""),"",0)</f>
        <v/>
      </c>
      <c r="L39" s="464"/>
      <c r="M39" s="464" t="str">
        <f ca="1">IF(INDIRECT("③入力シート２!B"&amp;3*ROW())="","",IF(SUM(INDIRECT("③入力シート２!AG"&amp;3*ROW()):INDIRECT("③入力シート２!AG"&amp;3*ROW()+2))&gt;0,1,0))</f>
        <v/>
      </c>
      <c r="N39" s="466" t="str">
        <f ca="1">IF(OR(INDIRECT("M"&amp;ROW())="",INDIRECT("M"&amp;ROW())=0),"",SUM(INDIRECT("③入力シート２!U"&amp;3*ROW()):INDIRECT("③入力シート２!U"&amp;3*ROW()+1)))</f>
        <v/>
      </c>
      <c r="O39" s="463" t="str">
        <f t="shared" ca="1" si="4"/>
        <v/>
      </c>
    </row>
    <row r="40" spans="1:15" x14ac:dyDescent="0.15">
      <c r="A40" s="297">
        <v>39</v>
      </c>
      <c r="B40" s="462" t="str">
        <f ca="1">IF(OR(①入力シート!D$8="",INDIRECT("③入力シート２!B"&amp;3*ROW())=""),"",①入力シート!D$8)</f>
        <v/>
      </c>
      <c r="C40" s="463" t="str">
        <f ca="1">IF(OR(①入力シート!D$9="",INDIRECT("③入力シート２!B"&amp;3*ROW())=""),"",①入力シート!D$9)</f>
        <v/>
      </c>
      <c r="D40" s="463" t="str">
        <f ca="1">IF(OR(①入力シート!D$7="",INDIRECT("③入力シート２!B"&amp;3*ROW())=""),"",①入力シート!D$7)</f>
        <v/>
      </c>
      <c r="E40" s="463" t="str">
        <f t="shared" ca="1" si="0"/>
        <v/>
      </c>
      <c r="F40" s="463" t="str">
        <f t="shared" ca="1" si="1"/>
        <v/>
      </c>
      <c r="G40" s="463" t="str">
        <f t="shared" ca="1" si="2"/>
        <v/>
      </c>
      <c r="H40" s="464" t="str">
        <f t="shared" ca="1" si="3"/>
        <v/>
      </c>
      <c r="I40" s="464" t="str">
        <f ca="1">IF(INDIRECT("③入力シート２!B"&amp;3*ROW())="","",IF(SUM(INDIRECT("③入力シート２!T"&amp;3*ROW()):INDIRECT("③入力シート２!T"&amp;3*ROW()+2))&gt;0,1,0))</f>
        <v/>
      </c>
      <c r="J40" s="466" t="str">
        <f ca="1">IF(OR(INDIRECT("I"&amp;ROW())="",INDIRECT("I"&amp;ROW())=0),"",SUM(INDIRECT("③入力シート２!H"&amp;3*ROW()):INDIRECT("③入力シート２!H"&amp;3*ROW()+1)))</f>
        <v/>
      </c>
      <c r="K40" s="464" t="str">
        <f ca="1">IF(OR(①入力シート!D$8="",INDIRECT("③入力シート２!B"&amp;3*ROW())=""),"",0)</f>
        <v/>
      </c>
      <c r="L40" s="464"/>
      <c r="M40" s="464" t="str">
        <f ca="1">IF(INDIRECT("③入力シート２!B"&amp;3*ROW())="","",IF(SUM(INDIRECT("③入力シート２!AG"&amp;3*ROW()):INDIRECT("③入力シート２!AG"&amp;3*ROW()+2))&gt;0,1,0))</f>
        <v/>
      </c>
      <c r="N40" s="466" t="str">
        <f ca="1">IF(OR(INDIRECT("M"&amp;ROW())="",INDIRECT("M"&amp;ROW())=0),"",SUM(INDIRECT("③入力シート２!U"&amp;3*ROW()):INDIRECT("③入力シート２!U"&amp;3*ROW()+1)))</f>
        <v/>
      </c>
      <c r="O40" s="463" t="str">
        <f t="shared" ca="1" si="4"/>
        <v/>
      </c>
    </row>
    <row r="41" spans="1:15" x14ac:dyDescent="0.15">
      <c r="A41" s="297">
        <v>40</v>
      </c>
      <c r="B41" s="462" t="str">
        <f ca="1">IF(OR(①入力シート!D$8="",INDIRECT("③入力シート２!B"&amp;3*ROW())=""),"",①入力シート!D$8)</f>
        <v/>
      </c>
      <c r="C41" s="463" t="str">
        <f ca="1">IF(OR(①入力シート!D$9="",INDIRECT("③入力シート２!B"&amp;3*ROW())=""),"",①入力シート!D$9)</f>
        <v/>
      </c>
      <c r="D41" s="463" t="str">
        <f ca="1">IF(OR(①入力シート!D$7="",INDIRECT("③入力シート２!B"&amp;3*ROW())=""),"",①入力シート!D$7)</f>
        <v/>
      </c>
      <c r="E41" s="463" t="str">
        <f t="shared" ca="1" si="0"/>
        <v/>
      </c>
      <c r="F41" s="463" t="str">
        <f t="shared" ca="1" si="1"/>
        <v/>
      </c>
      <c r="G41" s="463" t="str">
        <f t="shared" ca="1" si="2"/>
        <v/>
      </c>
      <c r="H41" s="464" t="str">
        <f t="shared" ca="1" si="3"/>
        <v/>
      </c>
      <c r="I41" s="464" t="str">
        <f ca="1">IF(INDIRECT("③入力シート２!B"&amp;3*ROW())="","",IF(SUM(INDIRECT("③入力シート２!T"&amp;3*ROW()):INDIRECT("③入力シート２!T"&amp;3*ROW()+2))&gt;0,1,0))</f>
        <v/>
      </c>
      <c r="J41" s="466" t="str">
        <f ca="1">IF(OR(INDIRECT("I"&amp;ROW())="",INDIRECT("I"&amp;ROW())=0),"",SUM(INDIRECT("③入力シート２!H"&amp;3*ROW()):INDIRECT("③入力シート２!H"&amp;3*ROW()+1)))</f>
        <v/>
      </c>
      <c r="K41" s="464" t="str">
        <f ca="1">IF(OR(①入力シート!D$8="",INDIRECT("③入力シート２!B"&amp;3*ROW())=""),"",0)</f>
        <v/>
      </c>
      <c r="L41" s="464"/>
      <c r="M41" s="464" t="str">
        <f ca="1">IF(INDIRECT("③入力シート２!B"&amp;3*ROW())="","",IF(SUM(INDIRECT("③入力シート２!AG"&amp;3*ROW()):INDIRECT("③入力シート２!AG"&amp;3*ROW()+2))&gt;0,1,0))</f>
        <v/>
      </c>
      <c r="N41" s="466" t="str">
        <f ca="1">IF(OR(INDIRECT("M"&amp;ROW())="",INDIRECT("M"&amp;ROW())=0),"",SUM(INDIRECT("③入力シート２!U"&amp;3*ROW()):INDIRECT("③入力シート２!U"&amp;3*ROW()+1)))</f>
        <v/>
      </c>
      <c r="O41" s="463" t="str">
        <f t="shared" ca="1" si="4"/>
        <v/>
      </c>
    </row>
    <row r="42" spans="1:15" x14ac:dyDescent="0.15">
      <c r="A42" s="297">
        <v>41</v>
      </c>
      <c r="B42" s="462" t="str">
        <f ca="1">IF(OR(①入力シート!D$8="",INDIRECT("③入力シート２!B"&amp;3*ROW())=""),"",①入力シート!D$8)</f>
        <v/>
      </c>
      <c r="C42" s="463" t="str">
        <f ca="1">IF(OR(①入力シート!D$9="",INDIRECT("③入力シート２!B"&amp;3*ROW())=""),"",①入力シート!D$9)</f>
        <v/>
      </c>
      <c r="D42" s="463" t="str">
        <f ca="1">IF(OR(①入力シート!D$7="",INDIRECT("③入力シート２!B"&amp;3*ROW())=""),"",①入力シート!D$7)</f>
        <v/>
      </c>
      <c r="E42" s="463" t="str">
        <f t="shared" ca="1" si="0"/>
        <v/>
      </c>
      <c r="F42" s="463" t="str">
        <f t="shared" ca="1" si="1"/>
        <v/>
      </c>
      <c r="G42" s="463" t="str">
        <f t="shared" ca="1" si="2"/>
        <v/>
      </c>
      <c r="H42" s="464" t="str">
        <f t="shared" ca="1" si="3"/>
        <v/>
      </c>
      <c r="I42" s="464" t="str">
        <f ca="1">IF(INDIRECT("③入力シート２!B"&amp;3*ROW())="","",IF(SUM(INDIRECT("③入力シート２!T"&amp;3*ROW()):INDIRECT("③入力シート２!T"&amp;3*ROW()+2))&gt;0,1,0))</f>
        <v/>
      </c>
      <c r="J42" s="466" t="str">
        <f ca="1">IF(OR(INDIRECT("I"&amp;ROW())="",INDIRECT("I"&amp;ROW())=0),"",SUM(INDIRECT("③入力シート２!H"&amp;3*ROW()):INDIRECT("③入力シート２!H"&amp;3*ROW()+1)))</f>
        <v/>
      </c>
      <c r="K42" s="464" t="str">
        <f ca="1">IF(OR(①入力シート!D$8="",INDIRECT("③入力シート２!B"&amp;3*ROW())=""),"",0)</f>
        <v/>
      </c>
      <c r="L42" s="464"/>
      <c r="M42" s="464" t="str">
        <f ca="1">IF(INDIRECT("③入力シート２!B"&amp;3*ROW())="","",IF(SUM(INDIRECT("③入力シート２!AG"&amp;3*ROW()):INDIRECT("③入力シート２!AG"&amp;3*ROW()+2))&gt;0,1,0))</f>
        <v/>
      </c>
      <c r="N42" s="466" t="str">
        <f ca="1">IF(OR(INDIRECT("M"&amp;ROW())="",INDIRECT("M"&amp;ROW())=0),"",SUM(INDIRECT("③入力シート２!U"&amp;3*ROW()):INDIRECT("③入力シート２!U"&amp;3*ROW()+1)))</f>
        <v/>
      </c>
      <c r="O42" s="463" t="str">
        <f t="shared" ca="1" si="4"/>
        <v/>
      </c>
    </row>
    <row r="43" spans="1:15" x14ac:dyDescent="0.15">
      <c r="A43" s="297">
        <v>42</v>
      </c>
      <c r="B43" s="462" t="str">
        <f ca="1">IF(OR(①入力シート!D$8="",INDIRECT("③入力シート２!B"&amp;3*ROW())=""),"",①入力シート!D$8)</f>
        <v/>
      </c>
      <c r="C43" s="463" t="str">
        <f ca="1">IF(OR(①入力シート!D$9="",INDIRECT("③入力シート２!B"&amp;3*ROW())=""),"",①入力シート!D$9)</f>
        <v/>
      </c>
      <c r="D43" s="463" t="str">
        <f ca="1">IF(OR(①入力シート!D$7="",INDIRECT("③入力シート２!B"&amp;3*ROW())=""),"",①入力シート!D$7)</f>
        <v/>
      </c>
      <c r="E43" s="463" t="str">
        <f t="shared" ca="1" si="0"/>
        <v/>
      </c>
      <c r="F43" s="463" t="str">
        <f t="shared" ca="1" si="1"/>
        <v/>
      </c>
      <c r="G43" s="463" t="str">
        <f t="shared" ca="1" si="2"/>
        <v/>
      </c>
      <c r="H43" s="464" t="str">
        <f t="shared" ca="1" si="3"/>
        <v/>
      </c>
      <c r="I43" s="464" t="str">
        <f ca="1">IF(INDIRECT("③入力シート２!B"&amp;3*ROW())="","",IF(SUM(INDIRECT("③入力シート２!T"&amp;3*ROW()):INDIRECT("③入力シート２!T"&amp;3*ROW()+2))&gt;0,1,0))</f>
        <v/>
      </c>
      <c r="J43" s="466" t="str">
        <f ca="1">IF(OR(INDIRECT("I"&amp;ROW())="",INDIRECT("I"&amp;ROW())=0),"",SUM(INDIRECT("③入力シート２!H"&amp;3*ROW()):INDIRECT("③入力シート２!H"&amp;3*ROW()+1)))</f>
        <v/>
      </c>
      <c r="K43" s="464" t="str">
        <f ca="1">IF(OR(①入力シート!D$8="",INDIRECT("③入力シート２!B"&amp;3*ROW())=""),"",0)</f>
        <v/>
      </c>
      <c r="L43" s="464"/>
      <c r="M43" s="464" t="str">
        <f ca="1">IF(INDIRECT("③入力シート２!B"&amp;3*ROW())="","",IF(SUM(INDIRECT("③入力シート２!AG"&amp;3*ROW()):INDIRECT("③入力シート２!AG"&amp;3*ROW()+2))&gt;0,1,0))</f>
        <v/>
      </c>
      <c r="N43" s="466" t="str">
        <f ca="1">IF(OR(INDIRECT("M"&amp;ROW())="",INDIRECT("M"&amp;ROW())=0),"",SUM(INDIRECT("③入力シート２!U"&amp;3*ROW()):INDIRECT("③入力シート２!U"&amp;3*ROW()+1)))</f>
        <v/>
      </c>
      <c r="O43" s="463" t="str">
        <f t="shared" ca="1" si="4"/>
        <v/>
      </c>
    </row>
    <row r="44" spans="1:15" x14ac:dyDescent="0.15">
      <c r="A44" s="297">
        <v>43</v>
      </c>
      <c r="B44" s="462" t="str">
        <f ca="1">IF(OR(①入力シート!D$8="",INDIRECT("③入力シート２!B"&amp;3*ROW())=""),"",①入力シート!D$8)</f>
        <v/>
      </c>
      <c r="C44" s="463" t="str">
        <f ca="1">IF(OR(①入力シート!D$9="",INDIRECT("③入力シート２!B"&amp;3*ROW())=""),"",①入力シート!D$9)</f>
        <v/>
      </c>
      <c r="D44" s="463" t="str">
        <f ca="1">IF(OR(①入力シート!D$7="",INDIRECT("③入力シート２!B"&amp;3*ROW())=""),"",①入力シート!D$7)</f>
        <v/>
      </c>
      <c r="E44" s="463" t="str">
        <f t="shared" ca="1" si="0"/>
        <v/>
      </c>
      <c r="F44" s="463" t="str">
        <f t="shared" ca="1" si="1"/>
        <v/>
      </c>
      <c r="G44" s="463" t="str">
        <f t="shared" ca="1" si="2"/>
        <v/>
      </c>
      <c r="H44" s="464" t="str">
        <f t="shared" ca="1" si="3"/>
        <v/>
      </c>
      <c r="I44" s="464" t="str">
        <f ca="1">IF(INDIRECT("③入力シート２!B"&amp;3*ROW())="","",IF(SUM(INDIRECT("③入力シート２!T"&amp;3*ROW()):INDIRECT("③入力シート２!T"&amp;3*ROW()+2))&gt;0,1,0))</f>
        <v/>
      </c>
      <c r="J44" s="466" t="str">
        <f ca="1">IF(OR(INDIRECT("I"&amp;ROW())="",INDIRECT("I"&amp;ROW())=0),"",SUM(INDIRECT("③入力シート２!H"&amp;3*ROW()):INDIRECT("③入力シート２!H"&amp;3*ROW()+1)))</f>
        <v/>
      </c>
      <c r="K44" s="464" t="str">
        <f ca="1">IF(OR(①入力シート!D$8="",INDIRECT("③入力シート２!B"&amp;3*ROW())=""),"",0)</f>
        <v/>
      </c>
      <c r="L44" s="464"/>
      <c r="M44" s="464" t="str">
        <f ca="1">IF(INDIRECT("③入力シート２!B"&amp;3*ROW())="","",IF(SUM(INDIRECT("③入力シート２!AG"&amp;3*ROW()):INDIRECT("③入力シート２!AG"&amp;3*ROW()+2))&gt;0,1,0))</f>
        <v/>
      </c>
      <c r="N44" s="466" t="str">
        <f ca="1">IF(OR(INDIRECT("M"&amp;ROW())="",INDIRECT("M"&amp;ROW())=0),"",SUM(INDIRECT("③入力シート２!U"&amp;3*ROW()):INDIRECT("③入力シート２!U"&amp;3*ROW()+1)))</f>
        <v/>
      </c>
      <c r="O44" s="463" t="str">
        <f t="shared" ca="1" si="4"/>
        <v/>
      </c>
    </row>
    <row r="45" spans="1:15" x14ac:dyDescent="0.15">
      <c r="A45" s="297">
        <v>44</v>
      </c>
      <c r="B45" s="462" t="str">
        <f ca="1">IF(OR(①入力シート!D$8="",INDIRECT("③入力シート２!B"&amp;3*ROW())=""),"",①入力シート!D$8)</f>
        <v/>
      </c>
      <c r="C45" s="463" t="str">
        <f ca="1">IF(OR(①入力シート!D$9="",INDIRECT("③入力シート２!B"&amp;3*ROW())=""),"",①入力シート!D$9)</f>
        <v/>
      </c>
      <c r="D45" s="463" t="str">
        <f ca="1">IF(OR(①入力シート!D$7="",INDIRECT("③入力シート２!B"&amp;3*ROW())=""),"",①入力シート!D$7)</f>
        <v/>
      </c>
      <c r="E45" s="463" t="str">
        <f t="shared" ca="1" si="0"/>
        <v/>
      </c>
      <c r="F45" s="463" t="str">
        <f t="shared" ca="1" si="1"/>
        <v/>
      </c>
      <c r="G45" s="463" t="str">
        <f t="shared" ca="1" si="2"/>
        <v/>
      </c>
      <c r="H45" s="464" t="str">
        <f t="shared" ca="1" si="3"/>
        <v/>
      </c>
      <c r="I45" s="464" t="str">
        <f ca="1">IF(INDIRECT("③入力シート２!B"&amp;3*ROW())="","",IF(SUM(INDIRECT("③入力シート２!T"&amp;3*ROW()):INDIRECT("③入力シート２!T"&amp;3*ROW()+2))&gt;0,1,0))</f>
        <v/>
      </c>
      <c r="J45" s="466" t="str">
        <f ca="1">IF(OR(INDIRECT("I"&amp;ROW())="",INDIRECT("I"&amp;ROW())=0),"",SUM(INDIRECT("③入力シート２!H"&amp;3*ROW()):INDIRECT("③入力シート２!H"&amp;3*ROW()+1)))</f>
        <v/>
      </c>
      <c r="K45" s="464" t="str">
        <f ca="1">IF(OR(①入力シート!D$8="",INDIRECT("③入力シート２!B"&amp;3*ROW())=""),"",0)</f>
        <v/>
      </c>
      <c r="L45" s="464"/>
      <c r="M45" s="464" t="str">
        <f ca="1">IF(INDIRECT("③入力シート２!B"&amp;3*ROW())="","",IF(SUM(INDIRECT("③入力シート２!AG"&amp;3*ROW()):INDIRECT("③入力シート２!AG"&amp;3*ROW()+2))&gt;0,1,0))</f>
        <v/>
      </c>
      <c r="N45" s="466" t="str">
        <f ca="1">IF(OR(INDIRECT("M"&amp;ROW())="",INDIRECT("M"&amp;ROW())=0),"",SUM(INDIRECT("③入力シート２!U"&amp;3*ROW()):INDIRECT("③入力シート２!U"&amp;3*ROW()+1)))</f>
        <v/>
      </c>
      <c r="O45" s="463" t="str">
        <f t="shared" ca="1" si="4"/>
        <v/>
      </c>
    </row>
    <row r="46" spans="1:15" x14ac:dyDescent="0.15">
      <c r="A46" s="297">
        <v>45</v>
      </c>
      <c r="B46" s="462" t="str">
        <f ca="1">IF(OR(①入力シート!D$8="",INDIRECT("③入力シート２!B"&amp;3*ROW())=""),"",①入力シート!D$8)</f>
        <v/>
      </c>
      <c r="C46" s="463" t="str">
        <f ca="1">IF(OR(①入力シート!D$9="",INDIRECT("③入力シート２!B"&amp;3*ROW())=""),"",①入力シート!D$9)</f>
        <v/>
      </c>
      <c r="D46" s="463" t="str">
        <f ca="1">IF(OR(①入力シート!D$7="",INDIRECT("③入力シート２!B"&amp;3*ROW())=""),"",①入力シート!D$7)</f>
        <v/>
      </c>
      <c r="E46" s="463" t="str">
        <f t="shared" ca="1" si="0"/>
        <v/>
      </c>
      <c r="F46" s="463" t="str">
        <f t="shared" ca="1" si="1"/>
        <v/>
      </c>
      <c r="G46" s="463" t="str">
        <f t="shared" ca="1" si="2"/>
        <v/>
      </c>
      <c r="H46" s="464" t="str">
        <f t="shared" ca="1" si="3"/>
        <v/>
      </c>
      <c r="I46" s="464" t="str">
        <f ca="1">IF(INDIRECT("③入力シート２!B"&amp;3*ROW())="","",IF(SUM(INDIRECT("③入力シート２!T"&amp;3*ROW()):INDIRECT("③入力シート２!T"&amp;3*ROW()+2))&gt;0,1,0))</f>
        <v/>
      </c>
      <c r="J46" s="466" t="str">
        <f ca="1">IF(OR(INDIRECT("I"&amp;ROW())="",INDIRECT("I"&amp;ROW())=0),"",SUM(INDIRECT("③入力シート２!H"&amp;3*ROW()):INDIRECT("③入力シート２!H"&amp;3*ROW()+1)))</f>
        <v/>
      </c>
      <c r="K46" s="464" t="str">
        <f ca="1">IF(OR(①入力シート!D$8="",INDIRECT("③入力シート２!B"&amp;3*ROW())=""),"",0)</f>
        <v/>
      </c>
      <c r="L46" s="464"/>
      <c r="M46" s="464" t="str">
        <f ca="1">IF(INDIRECT("③入力シート２!B"&amp;3*ROW())="","",IF(SUM(INDIRECT("③入力シート２!AG"&amp;3*ROW()):INDIRECT("③入力シート２!AG"&amp;3*ROW()+2))&gt;0,1,0))</f>
        <v/>
      </c>
      <c r="N46" s="466" t="str">
        <f ca="1">IF(OR(INDIRECT("M"&amp;ROW())="",INDIRECT("M"&amp;ROW())=0),"",SUM(INDIRECT("③入力シート２!U"&amp;3*ROW()):INDIRECT("③入力シート２!U"&amp;3*ROW()+1)))</f>
        <v/>
      </c>
      <c r="O46" s="463" t="str">
        <f t="shared" ca="1" si="4"/>
        <v/>
      </c>
    </row>
    <row r="47" spans="1:15" x14ac:dyDescent="0.15">
      <c r="A47" s="297">
        <v>46</v>
      </c>
      <c r="B47" s="462" t="str">
        <f ca="1">IF(OR(①入力シート!D$8="",INDIRECT("③入力シート２!B"&amp;3*ROW())=""),"",①入力シート!D$8)</f>
        <v/>
      </c>
      <c r="C47" s="463" t="str">
        <f ca="1">IF(OR(①入力シート!D$9="",INDIRECT("③入力シート２!B"&amp;3*ROW())=""),"",①入力シート!D$9)</f>
        <v/>
      </c>
      <c r="D47" s="463" t="str">
        <f ca="1">IF(OR(①入力シート!D$7="",INDIRECT("③入力シート２!B"&amp;3*ROW())=""),"",①入力シート!D$7)</f>
        <v/>
      </c>
      <c r="E47" s="463" t="str">
        <f t="shared" ca="1" si="0"/>
        <v/>
      </c>
      <c r="F47" s="463" t="str">
        <f t="shared" ca="1" si="1"/>
        <v/>
      </c>
      <c r="G47" s="463" t="str">
        <f t="shared" ca="1" si="2"/>
        <v/>
      </c>
      <c r="H47" s="464" t="str">
        <f t="shared" ca="1" si="3"/>
        <v/>
      </c>
      <c r="I47" s="464" t="str">
        <f ca="1">IF(INDIRECT("③入力シート２!B"&amp;3*ROW())="","",IF(SUM(INDIRECT("③入力シート２!T"&amp;3*ROW()):INDIRECT("③入力シート２!T"&amp;3*ROW()+2))&gt;0,1,0))</f>
        <v/>
      </c>
      <c r="J47" s="466" t="str">
        <f ca="1">IF(OR(INDIRECT("I"&amp;ROW())="",INDIRECT("I"&amp;ROW())=0),"",SUM(INDIRECT("③入力シート２!H"&amp;3*ROW()):INDIRECT("③入力シート２!H"&amp;3*ROW()+1)))</f>
        <v/>
      </c>
      <c r="K47" s="464" t="str">
        <f ca="1">IF(OR(①入力シート!D$8="",INDIRECT("③入力シート２!B"&amp;3*ROW())=""),"",0)</f>
        <v/>
      </c>
      <c r="L47" s="464"/>
      <c r="M47" s="464" t="str">
        <f ca="1">IF(INDIRECT("③入力シート２!B"&amp;3*ROW())="","",IF(SUM(INDIRECT("③入力シート２!AG"&amp;3*ROW()):INDIRECT("③入力シート２!AG"&amp;3*ROW()+2))&gt;0,1,0))</f>
        <v/>
      </c>
      <c r="N47" s="466" t="str">
        <f ca="1">IF(OR(INDIRECT("M"&amp;ROW())="",INDIRECT("M"&amp;ROW())=0),"",SUM(INDIRECT("③入力シート２!U"&amp;3*ROW()):INDIRECT("③入力シート２!U"&amp;3*ROW()+1)))</f>
        <v/>
      </c>
      <c r="O47" s="463" t="str">
        <f t="shared" ca="1" si="4"/>
        <v/>
      </c>
    </row>
    <row r="48" spans="1:15" x14ac:dyDescent="0.15">
      <c r="A48" s="297">
        <v>47</v>
      </c>
      <c r="B48" s="462" t="str">
        <f ca="1">IF(OR(①入力シート!D$8="",INDIRECT("③入力シート２!B"&amp;3*ROW())=""),"",①入力シート!D$8)</f>
        <v/>
      </c>
      <c r="C48" s="463" t="str">
        <f ca="1">IF(OR(①入力シート!D$9="",INDIRECT("③入力シート２!B"&amp;3*ROW())=""),"",①入力シート!D$9)</f>
        <v/>
      </c>
      <c r="D48" s="463" t="str">
        <f ca="1">IF(OR(①入力シート!D$7="",INDIRECT("③入力シート２!B"&amp;3*ROW())=""),"",①入力シート!D$7)</f>
        <v/>
      </c>
      <c r="E48" s="463" t="str">
        <f t="shared" ca="1" si="0"/>
        <v/>
      </c>
      <c r="F48" s="463" t="str">
        <f t="shared" ca="1" si="1"/>
        <v/>
      </c>
      <c r="G48" s="463" t="str">
        <f t="shared" ca="1" si="2"/>
        <v/>
      </c>
      <c r="H48" s="464" t="str">
        <f t="shared" ca="1" si="3"/>
        <v/>
      </c>
      <c r="I48" s="464" t="str">
        <f ca="1">IF(INDIRECT("③入力シート２!B"&amp;3*ROW())="","",IF(SUM(INDIRECT("③入力シート２!T"&amp;3*ROW()):INDIRECT("③入力シート２!T"&amp;3*ROW()+2))&gt;0,1,0))</f>
        <v/>
      </c>
      <c r="J48" s="466" t="str">
        <f ca="1">IF(OR(INDIRECT("I"&amp;ROW())="",INDIRECT("I"&amp;ROW())=0),"",SUM(INDIRECT("③入力シート２!H"&amp;3*ROW()):INDIRECT("③入力シート２!H"&amp;3*ROW()+1)))</f>
        <v/>
      </c>
      <c r="K48" s="464" t="str">
        <f ca="1">IF(OR(①入力シート!D$8="",INDIRECT("③入力シート２!B"&amp;3*ROW())=""),"",0)</f>
        <v/>
      </c>
      <c r="L48" s="464"/>
      <c r="M48" s="464" t="str">
        <f ca="1">IF(INDIRECT("③入力シート２!B"&amp;3*ROW())="","",IF(SUM(INDIRECT("③入力シート２!AG"&amp;3*ROW()):INDIRECT("③入力シート２!AG"&amp;3*ROW()+2))&gt;0,1,0))</f>
        <v/>
      </c>
      <c r="N48" s="466" t="str">
        <f ca="1">IF(OR(INDIRECT("M"&amp;ROW())="",INDIRECT("M"&amp;ROW())=0),"",SUM(INDIRECT("③入力シート２!U"&amp;3*ROW()):INDIRECT("③入力シート２!U"&amp;3*ROW()+1)))</f>
        <v/>
      </c>
      <c r="O48" s="463" t="str">
        <f t="shared" ca="1" si="4"/>
        <v/>
      </c>
    </row>
    <row r="49" spans="1:15" x14ac:dyDescent="0.15">
      <c r="A49" s="297">
        <v>48</v>
      </c>
      <c r="B49" s="462" t="str">
        <f ca="1">IF(OR(①入力シート!D$8="",INDIRECT("③入力シート２!B"&amp;3*ROW())=""),"",①入力シート!D$8)</f>
        <v/>
      </c>
      <c r="C49" s="463" t="str">
        <f ca="1">IF(OR(①入力シート!D$9="",INDIRECT("③入力シート２!B"&amp;3*ROW())=""),"",①入力シート!D$9)</f>
        <v/>
      </c>
      <c r="D49" s="463" t="str">
        <f ca="1">IF(OR(①入力シート!D$7="",INDIRECT("③入力シート２!B"&amp;3*ROW())=""),"",①入力シート!D$7)</f>
        <v/>
      </c>
      <c r="E49" s="463" t="str">
        <f t="shared" ca="1" si="0"/>
        <v/>
      </c>
      <c r="F49" s="463" t="str">
        <f t="shared" ca="1" si="1"/>
        <v/>
      </c>
      <c r="G49" s="463" t="str">
        <f t="shared" ca="1" si="2"/>
        <v/>
      </c>
      <c r="H49" s="464" t="str">
        <f t="shared" ca="1" si="3"/>
        <v/>
      </c>
      <c r="I49" s="464" t="str">
        <f ca="1">IF(INDIRECT("③入力シート２!B"&amp;3*ROW())="","",IF(SUM(INDIRECT("③入力シート２!T"&amp;3*ROW()):INDIRECT("③入力シート２!T"&amp;3*ROW()+2))&gt;0,1,0))</f>
        <v/>
      </c>
      <c r="J49" s="466" t="str">
        <f ca="1">IF(OR(INDIRECT("I"&amp;ROW())="",INDIRECT("I"&amp;ROW())=0),"",SUM(INDIRECT("③入力シート２!H"&amp;3*ROW()):INDIRECT("③入力シート２!H"&amp;3*ROW()+1)))</f>
        <v/>
      </c>
      <c r="K49" s="464" t="str">
        <f ca="1">IF(OR(①入力シート!D$8="",INDIRECT("③入力シート２!B"&amp;3*ROW())=""),"",0)</f>
        <v/>
      </c>
      <c r="L49" s="464"/>
      <c r="M49" s="464" t="str">
        <f ca="1">IF(INDIRECT("③入力シート２!B"&amp;3*ROW())="","",IF(SUM(INDIRECT("③入力シート２!AG"&amp;3*ROW()):INDIRECT("③入力シート２!AG"&amp;3*ROW()+2))&gt;0,1,0))</f>
        <v/>
      </c>
      <c r="N49" s="466" t="str">
        <f ca="1">IF(OR(INDIRECT("M"&amp;ROW())="",INDIRECT("M"&amp;ROW())=0),"",SUM(INDIRECT("③入力シート２!U"&amp;3*ROW()):INDIRECT("③入力シート２!U"&amp;3*ROW()+1)))</f>
        <v/>
      </c>
      <c r="O49" s="463" t="str">
        <f t="shared" ca="1" si="4"/>
        <v/>
      </c>
    </row>
    <row r="50" spans="1:15" x14ac:dyDescent="0.15">
      <c r="A50" s="297">
        <v>49</v>
      </c>
      <c r="B50" s="462" t="str">
        <f ca="1">IF(OR(①入力シート!D$8="",INDIRECT("③入力シート２!B"&amp;3*ROW())=""),"",①入力シート!D$8)</f>
        <v/>
      </c>
      <c r="C50" s="463" t="str">
        <f ca="1">IF(OR(①入力シート!D$9="",INDIRECT("③入力シート２!B"&amp;3*ROW())=""),"",①入力シート!D$9)</f>
        <v/>
      </c>
      <c r="D50" s="463" t="str">
        <f ca="1">IF(OR(①入力シート!D$7="",INDIRECT("③入力シート２!B"&amp;3*ROW())=""),"",①入力シート!D$7)</f>
        <v/>
      </c>
      <c r="E50" s="463" t="str">
        <f t="shared" ca="1" si="0"/>
        <v/>
      </c>
      <c r="F50" s="463" t="str">
        <f t="shared" ca="1" si="1"/>
        <v/>
      </c>
      <c r="G50" s="463" t="str">
        <f t="shared" ca="1" si="2"/>
        <v/>
      </c>
      <c r="H50" s="464" t="str">
        <f t="shared" ca="1" si="3"/>
        <v/>
      </c>
      <c r="I50" s="464" t="str">
        <f ca="1">IF(INDIRECT("③入力シート２!B"&amp;3*ROW())="","",IF(SUM(INDIRECT("③入力シート２!T"&amp;3*ROW()):INDIRECT("③入力シート２!T"&amp;3*ROW()+2))&gt;0,1,0))</f>
        <v/>
      </c>
      <c r="J50" s="466" t="str">
        <f ca="1">IF(OR(INDIRECT("I"&amp;ROW())="",INDIRECT("I"&amp;ROW())=0),"",SUM(INDIRECT("③入力シート２!H"&amp;3*ROW()):INDIRECT("③入力シート２!H"&amp;3*ROW()+1)))</f>
        <v/>
      </c>
      <c r="K50" s="464" t="str">
        <f ca="1">IF(OR(①入力シート!D$8="",INDIRECT("③入力シート２!B"&amp;3*ROW())=""),"",0)</f>
        <v/>
      </c>
      <c r="L50" s="464"/>
      <c r="M50" s="464" t="str">
        <f ca="1">IF(INDIRECT("③入力シート２!B"&amp;3*ROW())="","",IF(SUM(INDIRECT("③入力シート２!AG"&amp;3*ROW()):INDIRECT("③入力シート２!AG"&amp;3*ROW()+2))&gt;0,1,0))</f>
        <v/>
      </c>
      <c r="N50" s="466" t="str">
        <f ca="1">IF(OR(INDIRECT("M"&amp;ROW())="",INDIRECT("M"&amp;ROW())=0),"",SUM(INDIRECT("③入力シート２!U"&amp;3*ROW()):INDIRECT("③入力シート２!U"&amp;3*ROW()+1)))</f>
        <v/>
      </c>
      <c r="O50" s="463" t="str">
        <f t="shared" ca="1" si="4"/>
        <v/>
      </c>
    </row>
    <row r="51" spans="1:15" x14ac:dyDescent="0.15">
      <c r="A51" s="297">
        <v>50</v>
      </c>
      <c r="B51" s="462" t="str">
        <f ca="1">IF(OR(①入力シート!D$8="",INDIRECT("③入力シート２!B"&amp;3*ROW())=""),"",①入力シート!D$8)</f>
        <v/>
      </c>
      <c r="C51" s="463" t="str">
        <f ca="1">IF(OR(①入力シート!D$9="",INDIRECT("③入力シート２!B"&amp;3*ROW())=""),"",①入力シート!D$9)</f>
        <v/>
      </c>
      <c r="D51" s="463" t="str">
        <f ca="1">IF(OR(①入力シート!D$7="",INDIRECT("③入力シート２!B"&amp;3*ROW())=""),"",①入力シート!D$7)</f>
        <v/>
      </c>
      <c r="E51" s="463" t="str">
        <f t="shared" ca="1" si="0"/>
        <v/>
      </c>
      <c r="F51" s="463" t="str">
        <f t="shared" ca="1" si="1"/>
        <v/>
      </c>
      <c r="G51" s="463" t="str">
        <f t="shared" ca="1" si="2"/>
        <v/>
      </c>
      <c r="H51" s="464" t="str">
        <f t="shared" ca="1" si="3"/>
        <v/>
      </c>
      <c r="I51" s="464" t="str">
        <f ca="1">IF(INDIRECT("③入力シート２!B"&amp;3*ROW())="","",IF(SUM(INDIRECT("③入力シート２!T"&amp;3*ROW()):INDIRECT("③入力シート２!T"&amp;3*ROW()+2))&gt;0,1,0))</f>
        <v/>
      </c>
      <c r="J51" s="466" t="str">
        <f ca="1">IF(OR(INDIRECT("I"&amp;ROW())="",INDIRECT("I"&amp;ROW())=0),"",SUM(INDIRECT("③入力シート２!H"&amp;3*ROW()):INDIRECT("③入力シート２!H"&amp;3*ROW()+1)))</f>
        <v/>
      </c>
      <c r="K51" s="464" t="str">
        <f ca="1">IF(OR(①入力シート!D$8="",INDIRECT("③入力シート２!B"&amp;3*ROW())=""),"",0)</f>
        <v/>
      </c>
      <c r="L51" s="464"/>
      <c r="M51" s="464" t="str">
        <f ca="1">IF(INDIRECT("③入力シート２!B"&amp;3*ROW())="","",IF(SUM(INDIRECT("③入力シート２!AG"&amp;3*ROW()):INDIRECT("③入力シート２!AG"&amp;3*ROW()+2))&gt;0,1,0))</f>
        <v/>
      </c>
      <c r="N51" s="466" t="str">
        <f ca="1">IF(OR(INDIRECT("M"&amp;ROW())="",INDIRECT("M"&amp;ROW())=0),"",SUM(INDIRECT("③入力シート２!U"&amp;3*ROW()):INDIRECT("③入力シート２!U"&amp;3*ROW()+1)))</f>
        <v/>
      </c>
      <c r="O51" s="463" t="str">
        <f t="shared" ca="1" si="4"/>
        <v/>
      </c>
    </row>
    <row r="52" spans="1:15" x14ac:dyDescent="0.15">
      <c r="A52" s="297">
        <v>51</v>
      </c>
      <c r="B52" s="462" t="str">
        <f ca="1">IF(OR(①入力シート!D$8="",INDIRECT("③入力シート２!B"&amp;3*ROW())=""),"",①入力シート!D$8)</f>
        <v/>
      </c>
      <c r="C52" s="463" t="str">
        <f ca="1">IF(OR(①入力シート!D$9="",INDIRECT("③入力シート２!B"&amp;3*ROW())=""),"",①入力シート!D$9)</f>
        <v/>
      </c>
      <c r="D52" s="463" t="str">
        <f ca="1">IF(OR(①入力シート!D$7="",INDIRECT("③入力シート２!B"&amp;3*ROW())=""),"",①入力シート!D$7)</f>
        <v/>
      </c>
      <c r="E52" s="463" t="str">
        <f t="shared" ca="1" si="0"/>
        <v/>
      </c>
      <c r="F52" s="463" t="str">
        <f t="shared" ca="1" si="1"/>
        <v/>
      </c>
      <c r="G52" s="463" t="str">
        <f t="shared" ca="1" si="2"/>
        <v/>
      </c>
      <c r="H52" s="464" t="str">
        <f t="shared" ca="1" si="3"/>
        <v/>
      </c>
      <c r="I52" s="464" t="str">
        <f ca="1">IF(INDIRECT("③入力シート２!B"&amp;3*ROW())="","",IF(SUM(INDIRECT("③入力シート２!T"&amp;3*ROW()):INDIRECT("③入力シート２!T"&amp;3*ROW()+2))&gt;0,1,0))</f>
        <v/>
      </c>
      <c r="J52" s="466" t="str">
        <f ca="1">IF(OR(INDIRECT("I"&amp;ROW())="",INDIRECT("I"&amp;ROW())=0),"",SUM(INDIRECT("③入力シート２!H"&amp;3*ROW()):INDIRECT("③入力シート２!H"&amp;3*ROW()+1)))</f>
        <v/>
      </c>
      <c r="K52" s="464" t="str">
        <f ca="1">IF(OR(①入力シート!D$8="",INDIRECT("③入力シート２!B"&amp;3*ROW())=""),"",0)</f>
        <v/>
      </c>
      <c r="L52" s="464"/>
      <c r="M52" s="464" t="str">
        <f ca="1">IF(INDIRECT("③入力シート２!B"&amp;3*ROW())="","",IF(SUM(INDIRECT("③入力シート２!AG"&amp;3*ROW()):INDIRECT("③入力シート２!AG"&amp;3*ROW()+2))&gt;0,1,0))</f>
        <v/>
      </c>
      <c r="N52" s="466" t="str">
        <f ca="1">IF(OR(INDIRECT("M"&amp;ROW())="",INDIRECT("M"&amp;ROW())=0),"",SUM(INDIRECT("③入力シート２!U"&amp;3*ROW()):INDIRECT("③入力シート２!U"&amp;3*ROW()+1)))</f>
        <v/>
      </c>
      <c r="O52" s="463" t="str">
        <f t="shared" ca="1" si="4"/>
        <v/>
      </c>
    </row>
    <row r="53" spans="1:15" x14ac:dyDescent="0.15">
      <c r="A53" s="297">
        <v>52</v>
      </c>
      <c r="B53" s="462" t="str">
        <f ca="1">IF(OR(①入力シート!D$8="",INDIRECT("③入力シート２!B"&amp;3*ROW())=""),"",①入力シート!D$8)</f>
        <v/>
      </c>
      <c r="C53" s="463" t="str">
        <f ca="1">IF(OR(①入力シート!D$9="",INDIRECT("③入力シート２!B"&amp;3*ROW())=""),"",①入力シート!D$9)</f>
        <v/>
      </c>
      <c r="D53" s="463" t="str">
        <f ca="1">IF(OR(①入力シート!D$7="",INDIRECT("③入力シート２!B"&amp;3*ROW())=""),"",①入力シート!D$7)</f>
        <v/>
      </c>
      <c r="E53" s="463" t="str">
        <f t="shared" ca="1" si="0"/>
        <v/>
      </c>
      <c r="F53" s="463" t="str">
        <f t="shared" ca="1" si="1"/>
        <v/>
      </c>
      <c r="G53" s="463" t="str">
        <f t="shared" ca="1" si="2"/>
        <v/>
      </c>
      <c r="H53" s="464" t="str">
        <f t="shared" ca="1" si="3"/>
        <v/>
      </c>
      <c r="I53" s="464" t="str">
        <f ca="1">IF(INDIRECT("③入力シート２!B"&amp;3*ROW())="","",IF(SUM(INDIRECT("③入力シート２!T"&amp;3*ROW()):INDIRECT("③入力シート２!T"&amp;3*ROW()+2))&gt;0,1,0))</f>
        <v/>
      </c>
      <c r="J53" s="466" t="str">
        <f ca="1">IF(OR(INDIRECT("I"&amp;ROW())="",INDIRECT("I"&amp;ROW())=0),"",SUM(INDIRECT("③入力シート２!H"&amp;3*ROW()):INDIRECT("③入力シート２!H"&amp;3*ROW()+1)))</f>
        <v/>
      </c>
      <c r="K53" s="464" t="str">
        <f ca="1">IF(OR(①入力シート!D$8="",INDIRECT("③入力シート２!B"&amp;3*ROW())=""),"",0)</f>
        <v/>
      </c>
      <c r="L53" s="464"/>
      <c r="M53" s="464" t="str">
        <f ca="1">IF(INDIRECT("③入力シート２!B"&amp;3*ROW())="","",IF(SUM(INDIRECT("③入力シート２!AG"&amp;3*ROW()):INDIRECT("③入力シート２!AG"&amp;3*ROW()+2))&gt;0,1,0))</f>
        <v/>
      </c>
      <c r="N53" s="466" t="str">
        <f ca="1">IF(OR(INDIRECT("M"&amp;ROW())="",INDIRECT("M"&amp;ROW())=0),"",SUM(INDIRECT("③入力シート２!U"&amp;3*ROW()):INDIRECT("③入力シート２!U"&amp;3*ROW()+1)))</f>
        <v/>
      </c>
      <c r="O53" s="463" t="str">
        <f t="shared" ca="1" si="4"/>
        <v/>
      </c>
    </row>
    <row r="54" spans="1:15" x14ac:dyDescent="0.15">
      <c r="A54" s="297">
        <v>53</v>
      </c>
      <c r="B54" s="462" t="str">
        <f ca="1">IF(OR(①入力シート!D$8="",INDIRECT("③入力シート２!B"&amp;3*ROW())=""),"",①入力シート!D$8)</f>
        <v/>
      </c>
      <c r="C54" s="463" t="str">
        <f ca="1">IF(OR(①入力シート!D$9="",INDIRECT("③入力シート２!B"&amp;3*ROW())=""),"",①入力シート!D$9)</f>
        <v/>
      </c>
      <c r="D54" s="463" t="str">
        <f ca="1">IF(OR(①入力シート!D$7="",INDIRECT("③入力シート２!B"&amp;3*ROW())=""),"",①入力シート!D$7)</f>
        <v/>
      </c>
      <c r="E54" s="463" t="str">
        <f t="shared" ca="1" si="0"/>
        <v/>
      </c>
      <c r="F54" s="463" t="str">
        <f t="shared" ca="1" si="1"/>
        <v/>
      </c>
      <c r="G54" s="463" t="str">
        <f t="shared" ca="1" si="2"/>
        <v/>
      </c>
      <c r="H54" s="464" t="str">
        <f t="shared" ca="1" si="3"/>
        <v/>
      </c>
      <c r="I54" s="464" t="str">
        <f ca="1">IF(INDIRECT("③入力シート２!B"&amp;3*ROW())="","",IF(SUM(INDIRECT("③入力シート２!T"&amp;3*ROW()):INDIRECT("③入力シート２!T"&amp;3*ROW()+2))&gt;0,1,0))</f>
        <v/>
      </c>
      <c r="J54" s="466" t="str">
        <f ca="1">IF(OR(INDIRECT("I"&amp;ROW())="",INDIRECT("I"&amp;ROW())=0),"",SUM(INDIRECT("③入力シート２!H"&amp;3*ROW()):INDIRECT("③入力シート２!H"&amp;3*ROW()+1)))</f>
        <v/>
      </c>
      <c r="K54" s="464" t="str">
        <f ca="1">IF(OR(①入力シート!D$8="",INDIRECT("③入力シート２!B"&amp;3*ROW())=""),"",0)</f>
        <v/>
      </c>
      <c r="L54" s="464"/>
      <c r="M54" s="464" t="str">
        <f ca="1">IF(INDIRECT("③入力シート２!B"&amp;3*ROW())="","",IF(SUM(INDIRECT("③入力シート２!AG"&amp;3*ROW()):INDIRECT("③入力シート２!AG"&amp;3*ROW()+2))&gt;0,1,0))</f>
        <v/>
      </c>
      <c r="N54" s="466" t="str">
        <f ca="1">IF(OR(INDIRECT("M"&amp;ROW())="",INDIRECT("M"&amp;ROW())=0),"",SUM(INDIRECT("③入力シート２!U"&amp;3*ROW()):INDIRECT("③入力シート２!U"&amp;3*ROW()+1)))</f>
        <v/>
      </c>
      <c r="O54" s="463" t="str">
        <f t="shared" ca="1" si="4"/>
        <v/>
      </c>
    </row>
    <row r="55" spans="1:15" x14ac:dyDescent="0.15">
      <c r="A55" s="297">
        <v>54</v>
      </c>
      <c r="B55" s="462" t="str">
        <f ca="1">IF(OR(①入力シート!D$8="",INDIRECT("③入力シート２!B"&amp;3*ROW())=""),"",①入力シート!D$8)</f>
        <v/>
      </c>
      <c r="C55" s="463" t="str">
        <f ca="1">IF(OR(①入力シート!D$9="",INDIRECT("③入力シート２!B"&amp;3*ROW())=""),"",①入力シート!D$9)</f>
        <v/>
      </c>
      <c r="D55" s="463" t="str">
        <f ca="1">IF(OR(①入力シート!D$7="",INDIRECT("③入力シート２!B"&amp;3*ROW())=""),"",①入力シート!D$7)</f>
        <v/>
      </c>
      <c r="E55" s="463" t="str">
        <f t="shared" ca="1" si="0"/>
        <v/>
      </c>
      <c r="F55" s="463" t="str">
        <f t="shared" ca="1" si="1"/>
        <v/>
      </c>
      <c r="G55" s="463" t="str">
        <f t="shared" ca="1" si="2"/>
        <v/>
      </c>
      <c r="H55" s="464" t="str">
        <f t="shared" ca="1" si="3"/>
        <v/>
      </c>
      <c r="I55" s="464" t="str">
        <f ca="1">IF(INDIRECT("③入力シート２!B"&amp;3*ROW())="","",IF(SUM(INDIRECT("③入力シート２!T"&amp;3*ROW()):INDIRECT("③入力シート２!T"&amp;3*ROW()+2))&gt;0,1,0))</f>
        <v/>
      </c>
      <c r="J55" s="466" t="str">
        <f ca="1">IF(OR(INDIRECT("I"&amp;ROW())="",INDIRECT("I"&amp;ROW())=0),"",SUM(INDIRECT("③入力シート２!H"&amp;3*ROW()):INDIRECT("③入力シート２!H"&amp;3*ROW()+1)))</f>
        <v/>
      </c>
      <c r="K55" s="464" t="str">
        <f ca="1">IF(OR(①入力シート!D$8="",INDIRECT("③入力シート２!B"&amp;3*ROW())=""),"",0)</f>
        <v/>
      </c>
      <c r="L55" s="464"/>
      <c r="M55" s="464" t="str">
        <f ca="1">IF(INDIRECT("③入力シート２!B"&amp;3*ROW())="","",IF(SUM(INDIRECT("③入力シート２!AG"&amp;3*ROW()):INDIRECT("③入力シート２!AG"&amp;3*ROW()+2))&gt;0,1,0))</f>
        <v/>
      </c>
      <c r="N55" s="466" t="str">
        <f ca="1">IF(OR(INDIRECT("M"&amp;ROW())="",INDIRECT("M"&amp;ROW())=0),"",SUM(INDIRECT("③入力シート２!U"&amp;3*ROW()):INDIRECT("③入力シート２!U"&amp;3*ROW()+1)))</f>
        <v/>
      </c>
      <c r="O55" s="463" t="str">
        <f t="shared" ca="1" si="4"/>
        <v/>
      </c>
    </row>
    <row r="56" spans="1:15" x14ac:dyDescent="0.15">
      <c r="A56" s="297">
        <v>55</v>
      </c>
      <c r="B56" s="462" t="str">
        <f ca="1">IF(OR(①入力シート!D$8="",INDIRECT("③入力シート２!B"&amp;3*ROW())=""),"",①入力シート!D$8)</f>
        <v/>
      </c>
      <c r="C56" s="463" t="str">
        <f ca="1">IF(OR(①入力シート!D$9="",INDIRECT("③入力シート２!B"&amp;3*ROW())=""),"",①入力シート!D$9)</f>
        <v/>
      </c>
      <c r="D56" s="463" t="str">
        <f ca="1">IF(OR(①入力シート!D$7="",INDIRECT("③入力シート２!B"&amp;3*ROW())=""),"",①入力シート!D$7)</f>
        <v/>
      </c>
      <c r="E56" s="463" t="str">
        <f t="shared" ca="1" si="0"/>
        <v/>
      </c>
      <c r="F56" s="463" t="str">
        <f t="shared" ca="1" si="1"/>
        <v/>
      </c>
      <c r="G56" s="463" t="str">
        <f t="shared" ca="1" si="2"/>
        <v/>
      </c>
      <c r="H56" s="464" t="str">
        <f t="shared" ca="1" si="3"/>
        <v/>
      </c>
      <c r="I56" s="464" t="str">
        <f ca="1">IF(INDIRECT("③入力シート２!B"&amp;3*ROW())="","",IF(SUM(INDIRECT("③入力シート２!T"&amp;3*ROW()):INDIRECT("③入力シート２!T"&amp;3*ROW()+2))&gt;0,1,0))</f>
        <v/>
      </c>
      <c r="J56" s="466" t="str">
        <f ca="1">IF(OR(INDIRECT("I"&amp;ROW())="",INDIRECT("I"&amp;ROW())=0),"",SUM(INDIRECT("③入力シート２!H"&amp;3*ROW()):INDIRECT("③入力シート２!H"&amp;3*ROW()+1)))</f>
        <v/>
      </c>
      <c r="K56" s="464" t="str">
        <f ca="1">IF(OR(①入力シート!D$8="",INDIRECT("③入力シート２!B"&amp;3*ROW())=""),"",0)</f>
        <v/>
      </c>
      <c r="L56" s="464"/>
      <c r="M56" s="464" t="str">
        <f ca="1">IF(INDIRECT("③入力シート２!B"&amp;3*ROW())="","",IF(SUM(INDIRECT("③入力シート２!AG"&amp;3*ROW()):INDIRECT("③入力シート２!AG"&amp;3*ROW()+2))&gt;0,1,0))</f>
        <v/>
      </c>
      <c r="N56" s="466" t="str">
        <f ca="1">IF(OR(INDIRECT("M"&amp;ROW())="",INDIRECT("M"&amp;ROW())=0),"",SUM(INDIRECT("③入力シート２!U"&amp;3*ROW()):INDIRECT("③入力シート２!U"&amp;3*ROW()+1)))</f>
        <v/>
      </c>
      <c r="O56" s="463" t="str">
        <f t="shared" ca="1" si="4"/>
        <v/>
      </c>
    </row>
    <row r="57" spans="1:15" x14ac:dyDescent="0.15">
      <c r="A57" s="297">
        <v>56</v>
      </c>
      <c r="B57" s="462" t="str">
        <f ca="1">IF(OR(①入力シート!D$8="",INDIRECT("③入力シート２!B"&amp;3*ROW())=""),"",①入力シート!D$8)</f>
        <v/>
      </c>
      <c r="C57" s="463" t="str">
        <f ca="1">IF(OR(①入力シート!D$9="",INDIRECT("③入力シート２!B"&amp;3*ROW())=""),"",①入力シート!D$9)</f>
        <v/>
      </c>
      <c r="D57" s="463" t="str">
        <f ca="1">IF(OR(①入力シート!D$7="",INDIRECT("③入力シート２!B"&amp;3*ROW())=""),"",①入力シート!D$7)</f>
        <v/>
      </c>
      <c r="E57" s="463" t="str">
        <f t="shared" ca="1" si="0"/>
        <v/>
      </c>
      <c r="F57" s="463" t="str">
        <f t="shared" ca="1" si="1"/>
        <v/>
      </c>
      <c r="G57" s="463" t="str">
        <f t="shared" ca="1" si="2"/>
        <v/>
      </c>
      <c r="H57" s="464" t="str">
        <f t="shared" ca="1" si="3"/>
        <v/>
      </c>
      <c r="I57" s="464" t="str">
        <f ca="1">IF(INDIRECT("③入力シート２!B"&amp;3*ROW())="","",IF(SUM(INDIRECT("③入力シート２!T"&amp;3*ROW()):INDIRECT("③入力シート２!T"&amp;3*ROW()+2))&gt;0,1,0))</f>
        <v/>
      </c>
      <c r="J57" s="466" t="str">
        <f ca="1">IF(OR(INDIRECT("I"&amp;ROW())="",INDIRECT("I"&amp;ROW())=0),"",SUM(INDIRECT("③入力シート２!H"&amp;3*ROW()):INDIRECT("③入力シート２!H"&amp;3*ROW()+1)))</f>
        <v/>
      </c>
      <c r="K57" s="464" t="str">
        <f ca="1">IF(OR(①入力シート!D$8="",INDIRECT("③入力シート２!B"&amp;3*ROW())=""),"",0)</f>
        <v/>
      </c>
      <c r="L57" s="464"/>
      <c r="M57" s="464" t="str">
        <f ca="1">IF(INDIRECT("③入力シート２!B"&amp;3*ROW())="","",IF(SUM(INDIRECT("③入力シート２!AG"&amp;3*ROW()):INDIRECT("③入力シート２!AG"&amp;3*ROW()+2))&gt;0,1,0))</f>
        <v/>
      </c>
      <c r="N57" s="466" t="str">
        <f ca="1">IF(OR(INDIRECT("M"&amp;ROW())="",INDIRECT("M"&amp;ROW())=0),"",SUM(INDIRECT("③入力シート２!U"&amp;3*ROW()):INDIRECT("③入力シート２!U"&amp;3*ROW()+1)))</f>
        <v/>
      </c>
      <c r="O57" s="463" t="str">
        <f t="shared" ca="1" si="4"/>
        <v/>
      </c>
    </row>
    <row r="58" spans="1:15" x14ac:dyDescent="0.15">
      <c r="A58" s="297">
        <v>57</v>
      </c>
      <c r="B58" s="462" t="str">
        <f ca="1">IF(OR(①入力シート!D$8="",INDIRECT("③入力シート２!B"&amp;3*ROW())=""),"",①入力シート!D$8)</f>
        <v/>
      </c>
      <c r="C58" s="463" t="str">
        <f ca="1">IF(OR(①入力シート!D$9="",INDIRECT("③入力シート２!B"&amp;3*ROW())=""),"",①入力シート!D$9)</f>
        <v/>
      </c>
      <c r="D58" s="463" t="str">
        <f ca="1">IF(OR(①入力シート!D$7="",INDIRECT("③入力シート２!B"&amp;3*ROW())=""),"",①入力シート!D$7)</f>
        <v/>
      </c>
      <c r="E58" s="463" t="str">
        <f t="shared" ca="1" si="0"/>
        <v/>
      </c>
      <c r="F58" s="463" t="str">
        <f t="shared" ca="1" si="1"/>
        <v/>
      </c>
      <c r="G58" s="463" t="str">
        <f t="shared" ca="1" si="2"/>
        <v/>
      </c>
      <c r="H58" s="464" t="str">
        <f t="shared" ca="1" si="3"/>
        <v/>
      </c>
      <c r="I58" s="464" t="str">
        <f ca="1">IF(INDIRECT("③入力シート２!B"&amp;3*ROW())="","",IF(SUM(INDIRECT("③入力シート２!T"&amp;3*ROW()):INDIRECT("③入力シート２!T"&amp;3*ROW()+2))&gt;0,1,0))</f>
        <v/>
      </c>
      <c r="J58" s="466" t="str">
        <f ca="1">IF(OR(INDIRECT("I"&amp;ROW())="",INDIRECT("I"&amp;ROW())=0),"",SUM(INDIRECT("③入力シート２!H"&amp;3*ROW()):INDIRECT("③入力シート２!H"&amp;3*ROW()+1)))</f>
        <v/>
      </c>
      <c r="K58" s="464" t="str">
        <f ca="1">IF(OR(①入力シート!D$8="",INDIRECT("③入力シート２!B"&amp;3*ROW())=""),"",0)</f>
        <v/>
      </c>
      <c r="L58" s="464"/>
      <c r="M58" s="464" t="str">
        <f ca="1">IF(INDIRECT("③入力シート２!B"&amp;3*ROW())="","",IF(SUM(INDIRECT("③入力シート２!AG"&amp;3*ROW()):INDIRECT("③入力シート２!AG"&amp;3*ROW()+2))&gt;0,1,0))</f>
        <v/>
      </c>
      <c r="N58" s="466" t="str">
        <f ca="1">IF(OR(INDIRECT("M"&amp;ROW())="",INDIRECT("M"&amp;ROW())=0),"",SUM(INDIRECT("③入力シート２!U"&amp;3*ROW()):INDIRECT("③入力シート２!U"&amp;3*ROW()+1)))</f>
        <v/>
      </c>
      <c r="O58" s="463" t="str">
        <f t="shared" ca="1" si="4"/>
        <v/>
      </c>
    </row>
    <row r="59" spans="1:15" x14ac:dyDescent="0.15">
      <c r="A59" s="297">
        <v>58</v>
      </c>
      <c r="B59" s="462" t="str">
        <f ca="1">IF(OR(①入力シート!D$8="",INDIRECT("③入力シート２!B"&amp;3*ROW())=""),"",①入力シート!D$8)</f>
        <v/>
      </c>
      <c r="C59" s="463" t="str">
        <f ca="1">IF(OR(①入力シート!D$9="",INDIRECT("③入力シート２!B"&amp;3*ROW())=""),"",①入力シート!D$9)</f>
        <v/>
      </c>
      <c r="D59" s="463" t="str">
        <f ca="1">IF(OR(①入力シート!D$7="",INDIRECT("③入力シート２!B"&amp;3*ROW())=""),"",①入力シート!D$7)</f>
        <v/>
      </c>
      <c r="E59" s="463" t="str">
        <f t="shared" ca="1" si="0"/>
        <v/>
      </c>
      <c r="F59" s="463" t="str">
        <f t="shared" ca="1" si="1"/>
        <v/>
      </c>
      <c r="G59" s="463" t="str">
        <f t="shared" ca="1" si="2"/>
        <v/>
      </c>
      <c r="H59" s="464" t="str">
        <f t="shared" ca="1" si="3"/>
        <v/>
      </c>
      <c r="I59" s="464" t="str">
        <f ca="1">IF(INDIRECT("③入力シート２!B"&amp;3*ROW())="","",IF(SUM(INDIRECT("③入力シート２!T"&amp;3*ROW()):INDIRECT("③入力シート２!T"&amp;3*ROW()+2))&gt;0,1,0))</f>
        <v/>
      </c>
      <c r="J59" s="466" t="str">
        <f ca="1">IF(OR(INDIRECT("I"&amp;ROW())="",INDIRECT("I"&amp;ROW())=0),"",SUM(INDIRECT("③入力シート２!H"&amp;3*ROW()):INDIRECT("③入力シート２!H"&amp;3*ROW()+1)))</f>
        <v/>
      </c>
      <c r="K59" s="464" t="str">
        <f ca="1">IF(OR(①入力シート!D$8="",INDIRECT("③入力シート２!B"&amp;3*ROW())=""),"",0)</f>
        <v/>
      </c>
      <c r="L59" s="464"/>
      <c r="M59" s="464" t="str">
        <f ca="1">IF(INDIRECT("③入力シート２!B"&amp;3*ROW())="","",IF(SUM(INDIRECT("③入力シート２!AG"&amp;3*ROW()):INDIRECT("③入力シート２!AG"&amp;3*ROW()+2))&gt;0,1,0))</f>
        <v/>
      </c>
      <c r="N59" s="466" t="str">
        <f ca="1">IF(OR(INDIRECT("M"&amp;ROW())="",INDIRECT("M"&amp;ROW())=0),"",SUM(INDIRECT("③入力シート２!U"&amp;3*ROW()):INDIRECT("③入力シート２!U"&amp;3*ROW()+1)))</f>
        <v/>
      </c>
      <c r="O59" s="463" t="str">
        <f t="shared" ca="1" si="4"/>
        <v/>
      </c>
    </row>
    <row r="60" spans="1:15" x14ac:dyDescent="0.15">
      <c r="A60" s="297">
        <v>59</v>
      </c>
      <c r="B60" s="462" t="str">
        <f ca="1">IF(OR(①入力シート!D$8="",INDIRECT("③入力シート２!B"&amp;3*ROW())=""),"",①入力シート!D$8)</f>
        <v/>
      </c>
      <c r="C60" s="463" t="str">
        <f ca="1">IF(OR(①入力シート!D$9="",INDIRECT("③入力シート２!B"&amp;3*ROW())=""),"",①入力シート!D$9)</f>
        <v/>
      </c>
      <c r="D60" s="463" t="str">
        <f ca="1">IF(OR(①入力シート!D$7="",INDIRECT("③入力シート２!B"&amp;3*ROW())=""),"",①入力シート!D$7)</f>
        <v/>
      </c>
      <c r="E60" s="463" t="str">
        <f t="shared" ca="1" si="0"/>
        <v/>
      </c>
      <c r="F60" s="463" t="str">
        <f t="shared" ca="1" si="1"/>
        <v/>
      </c>
      <c r="G60" s="463" t="str">
        <f t="shared" ca="1" si="2"/>
        <v/>
      </c>
      <c r="H60" s="464" t="str">
        <f t="shared" ca="1" si="3"/>
        <v/>
      </c>
      <c r="I60" s="464" t="str">
        <f ca="1">IF(INDIRECT("③入力シート２!B"&amp;3*ROW())="","",IF(SUM(INDIRECT("③入力シート２!T"&amp;3*ROW()):INDIRECT("③入力シート２!T"&amp;3*ROW()+2))&gt;0,1,0))</f>
        <v/>
      </c>
      <c r="J60" s="466" t="str">
        <f ca="1">IF(OR(INDIRECT("I"&amp;ROW())="",INDIRECT("I"&amp;ROW())=0),"",SUM(INDIRECT("③入力シート２!H"&amp;3*ROW()):INDIRECT("③入力シート２!H"&amp;3*ROW()+1)))</f>
        <v/>
      </c>
      <c r="K60" s="464" t="str">
        <f ca="1">IF(OR(①入力シート!D$8="",INDIRECT("③入力シート２!B"&amp;3*ROW())=""),"",0)</f>
        <v/>
      </c>
      <c r="L60" s="464"/>
      <c r="M60" s="464" t="str">
        <f ca="1">IF(INDIRECT("③入力シート２!B"&amp;3*ROW())="","",IF(SUM(INDIRECT("③入力シート２!AG"&amp;3*ROW()):INDIRECT("③入力シート２!AG"&amp;3*ROW()+2))&gt;0,1,0))</f>
        <v/>
      </c>
      <c r="N60" s="466" t="str">
        <f ca="1">IF(OR(INDIRECT("M"&amp;ROW())="",INDIRECT("M"&amp;ROW())=0),"",SUM(INDIRECT("③入力シート２!U"&amp;3*ROW()):INDIRECT("③入力シート２!U"&amp;3*ROW()+1)))</f>
        <v/>
      </c>
      <c r="O60" s="463" t="str">
        <f t="shared" ca="1" si="4"/>
        <v/>
      </c>
    </row>
    <row r="61" spans="1:15" x14ac:dyDescent="0.15">
      <c r="A61" s="297">
        <v>60</v>
      </c>
      <c r="B61" s="462" t="str">
        <f ca="1">IF(OR(①入力シート!D$8="",INDIRECT("③入力シート２!B"&amp;3*ROW())=""),"",①入力シート!D$8)</f>
        <v/>
      </c>
      <c r="C61" s="463" t="str">
        <f ca="1">IF(OR(①入力シート!D$9="",INDIRECT("③入力シート２!B"&amp;3*ROW())=""),"",①入力シート!D$9)</f>
        <v/>
      </c>
      <c r="D61" s="463" t="str">
        <f ca="1">IF(OR(①入力シート!D$7="",INDIRECT("③入力シート２!B"&amp;3*ROW())=""),"",①入力シート!D$7)</f>
        <v/>
      </c>
      <c r="E61" s="463" t="str">
        <f t="shared" ca="1" si="0"/>
        <v/>
      </c>
      <c r="F61" s="463" t="str">
        <f t="shared" ca="1" si="1"/>
        <v/>
      </c>
      <c r="G61" s="463" t="str">
        <f t="shared" ca="1" si="2"/>
        <v/>
      </c>
      <c r="H61" s="464" t="str">
        <f t="shared" ca="1" si="3"/>
        <v/>
      </c>
      <c r="I61" s="464" t="str">
        <f ca="1">IF(INDIRECT("③入力シート２!B"&amp;3*ROW())="","",IF(SUM(INDIRECT("③入力シート２!T"&amp;3*ROW()):INDIRECT("③入力シート２!T"&amp;3*ROW()+2))&gt;0,1,0))</f>
        <v/>
      </c>
      <c r="J61" s="466" t="str">
        <f ca="1">IF(OR(INDIRECT("I"&amp;ROW())="",INDIRECT("I"&amp;ROW())=0),"",SUM(INDIRECT("③入力シート２!H"&amp;3*ROW()):INDIRECT("③入力シート２!H"&amp;3*ROW()+1)))</f>
        <v/>
      </c>
      <c r="K61" s="464" t="str">
        <f ca="1">IF(OR(①入力シート!D$8="",INDIRECT("③入力シート２!B"&amp;3*ROW())=""),"",0)</f>
        <v/>
      </c>
      <c r="L61" s="464"/>
      <c r="M61" s="464" t="str">
        <f ca="1">IF(INDIRECT("③入力シート２!B"&amp;3*ROW())="","",IF(SUM(INDIRECT("③入力シート２!AG"&amp;3*ROW()):INDIRECT("③入力シート２!AG"&amp;3*ROW()+2))&gt;0,1,0))</f>
        <v/>
      </c>
      <c r="N61" s="466" t="str">
        <f ca="1">IF(OR(INDIRECT("M"&amp;ROW())="",INDIRECT("M"&amp;ROW())=0),"",SUM(INDIRECT("③入力シート２!U"&amp;3*ROW()):INDIRECT("③入力シート２!U"&amp;3*ROW()+1)))</f>
        <v/>
      </c>
      <c r="O61" s="463" t="str">
        <f t="shared" ca="1" si="4"/>
        <v/>
      </c>
    </row>
    <row r="62" spans="1:15" x14ac:dyDescent="0.15">
      <c r="A62" s="297">
        <v>1</v>
      </c>
      <c r="B62" s="462" t="str">
        <f ca="1">IF(OR(①入力シート!D$8="",INDIRECT("④入力シート3!B"&amp;3*(ROW()-60))=""),"",①入力シート!D$8)</f>
        <v/>
      </c>
      <c r="C62" s="463" t="str">
        <f ca="1">IF(OR(①入力シート!D$9="",INDIRECT("④入力シート3!B"&amp;3*(ROW()-60))=""),"",①入力シート!D$9)</f>
        <v/>
      </c>
      <c r="D62" s="463" t="str">
        <f ca="1">IF(OR(①入力シート!D$7="",INDIRECT("④入力シート3!B"&amp;3*(ROW()-60))=""),"",①入力シート!D$7)</f>
        <v/>
      </c>
      <c r="E62" s="463" t="str">
        <f ca="1">IF(INDIRECT("④入力シート3!B"&amp;3*(ROW()-60))="","",INDIRECT("④入力シート3!B"&amp;3*(ROW()-60)))</f>
        <v/>
      </c>
      <c r="F62" s="463" t="str">
        <f ca="1">IF(OR(INDIRECT("④入力シート3!B"&amp;3*(ROW()-60))="",INDIRECT("④入力シート3!D"&amp;3*(ROW()-60))=""),"",INDIRECT("④入力シート3!D"&amp;3*(ROW()-60)))</f>
        <v/>
      </c>
      <c r="G62" s="463" t="str">
        <f ca="1">IF(OR(INDIRECT("④入力シート3!B"&amp;3*(ROW()-60))="",INDIRECT("④入力シート3!E"&amp;3*(ROW()-60))=""),"",INDIRECT("④入力シート3!E"&amp;3*(ROW()-60)))</f>
        <v/>
      </c>
      <c r="H62" s="464" t="str">
        <f ca="1">IF(OR(INDIRECT("④入力シート3!B"&amp;3*(ROW()-60))="",INDIRECT("④入力シート3!F"&amp;3*(ROW()-60))=""),"",INDIRECT("④入力シート3!F"&amp;3*(ROW()-60)))</f>
        <v/>
      </c>
      <c r="I62" s="464" t="str">
        <f ca="1">IF(OR(①入力シート!D$8="",INDIRECT("④入力シート3!B"&amp;3*(ROW()-60))=""),"",0)</f>
        <v/>
      </c>
      <c r="J62" s="464"/>
      <c r="K62" s="464" t="str">
        <f ca="1">IF(INDIRECT("④入力シート3!B"&amp;3*(ROW()-60))="","",IF(SUM(INDIRECT("④入力シート3!T"&amp;3*(ROW()-60)):INDIRECT("④入力シート3!T"&amp;3*(ROW()-60)+2))&gt;0,1,0))</f>
        <v/>
      </c>
      <c r="L62" s="466" t="str">
        <f ca="1">IF(OR(INDIRECT("K"&amp;ROW())="",INDIRECT("K"&amp;ROW())=0),"",SUM(INDIRECT("④入力シート3!H"&amp;3*(ROW()-60)):INDIRECT("④入力シート3!H"&amp;3*(ROW()-60)+1)))</f>
        <v/>
      </c>
      <c r="M62" s="464" t="str">
        <f ca="1">IF(OR(①入力シート!D$8="",INDIRECT("④入力シート3!B"&amp;3*(ROW()-60))=""),"",0)</f>
        <v/>
      </c>
      <c r="N62" s="464"/>
      <c r="O62" s="463" t="str">
        <f ca="1">IF(OR(INDIRECT("④入力シート3!B"&amp;3*(ROW()-60))="",INDIRECT("④入力シート3!U"&amp;3*(ROW()-60))=""),"",INDIRECT("④入力シート3!U"&amp;3*(ROW()-60)))</f>
        <v/>
      </c>
    </row>
    <row r="63" spans="1:15" x14ac:dyDescent="0.15">
      <c r="A63" s="297">
        <v>2</v>
      </c>
      <c r="B63" s="462" t="str">
        <f ca="1">IF(OR(①入力シート!D$8="",INDIRECT("④入力シート3!B"&amp;3*(ROW()-60))=""),"",①入力シート!D$8)</f>
        <v/>
      </c>
      <c r="C63" s="463" t="str">
        <f ca="1">IF(OR(①入力シート!D$9="",INDIRECT("④入力シート3!B"&amp;3*(ROW()-60))=""),"",①入力シート!D$9)</f>
        <v/>
      </c>
      <c r="D63" s="463" t="str">
        <f ca="1">IF(OR(①入力シート!D$7="",INDIRECT("④入力シート3!B"&amp;3*(ROW()-60))=""),"",①入力シート!D$7)</f>
        <v/>
      </c>
      <c r="E63" s="463" t="str">
        <f t="shared" ref="E63:E91" ca="1" si="5">IF(INDIRECT("④入力シート3!B"&amp;3*(ROW()-60))="","",INDIRECT("④入力シート3!B"&amp;3*(ROW()-60)))</f>
        <v/>
      </c>
      <c r="F63" s="463" t="str">
        <f t="shared" ref="F63:F91" ca="1" si="6">IF(OR(INDIRECT("④入力シート3!B"&amp;3*(ROW()-60))="",INDIRECT("④入力シート3!D"&amp;3*(ROW()-60))=""),"",INDIRECT("④入力シート3!D"&amp;3*(ROW()-60)))</f>
        <v/>
      </c>
      <c r="G63" s="463" t="str">
        <f t="shared" ref="G63:G91" ca="1" si="7">IF(OR(INDIRECT("④入力シート3!B"&amp;3*(ROW()-60))="",INDIRECT("④入力シート3!E"&amp;3*(ROW()-60))=""),"",INDIRECT("④入力シート3!E"&amp;3*(ROW()-60)))</f>
        <v/>
      </c>
      <c r="H63" s="464" t="str">
        <f t="shared" ref="H63:H91" ca="1" si="8">IF(OR(INDIRECT("④入力シート3!B"&amp;3*(ROW()-60))="",INDIRECT("④入力シート3!F"&amp;3*(ROW()-60))=""),"",INDIRECT("④入力シート3!F"&amp;3*(ROW()-60)))</f>
        <v/>
      </c>
      <c r="I63" s="464" t="str">
        <f ca="1">IF(OR(①入力シート!D$8="",INDIRECT("④入力シート3!B"&amp;3*(ROW()-60))=""),"",0)</f>
        <v/>
      </c>
      <c r="J63" s="464"/>
      <c r="K63" s="464" t="str">
        <f ca="1">IF(INDIRECT("④入力シート3!B"&amp;3*(ROW()-60))="","",IF(SUM(INDIRECT("④入力シート3!T"&amp;3*(ROW()-60)):INDIRECT("④入力シート3!T"&amp;3*(ROW()-60)+2))&gt;0,1,0))</f>
        <v/>
      </c>
      <c r="L63" s="466" t="str">
        <f ca="1">IF(OR(INDIRECT("K"&amp;ROW())="",INDIRECT("K"&amp;ROW())=0),"",SUM(INDIRECT("④入力シート3!H"&amp;3*(ROW()-60)):INDIRECT("④入力シート3!H"&amp;3*(ROW()-60)+1)))</f>
        <v/>
      </c>
      <c r="M63" s="464" t="str">
        <f ca="1">IF(OR(①入力シート!D$8="",INDIRECT("④入力シート3!B"&amp;3*(ROW()-60))=""),"",0)</f>
        <v/>
      </c>
      <c r="N63" s="464"/>
      <c r="O63" s="463" t="str">
        <f t="shared" ref="O63:O91" ca="1" si="9">IF(OR(INDIRECT("④入力シート3!B"&amp;3*(ROW()-60))="",INDIRECT("④入力シート3!U"&amp;3*(ROW()-60))=""),"",INDIRECT("④入力シート3!U"&amp;3*(ROW()-60)))</f>
        <v/>
      </c>
    </row>
    <row r="64" spans="1:15" x14ac:dyDescent="0.15">
      <c r="A64" s="297">
        <v>3</v>
      </c>
      <c r="B64" s="462" t="str">
        <f ca="1">IF(OR(①入力シート!D$8="",INDIRECT("④入力シート3!B"&amp;3*(ROW()-60))=""),"",①入力シート!D$8)</f>
        <v/>
      </c>
      <c r="C64" s="463" t="str">
        <f ca="1">IF(OR(①入力シート!D$9="",INDIRECT("④入力シート3!B"&amp;3*(ROW()-60))=""),"",①入力シート!D$9)</f>
        <v/>
      </c>
      <c r="D64" s="463" t="str">
        <f ca="1">IF(OR(①入力シート!D$7="",INDIRECT("④入力シート3!B"&amp;3*(ROW()-60))=""),"",①入力シート!D$7)</f>
        <v/>
      </c>
      <c r="E64" s="463" t="str">
        <f t="shared" ca="1" si="5"/>
        <v/>
      </c>
      <c r="F64" s="463" t="str">
        <f t="shared" ca="1" si="6"/>
        <v/>
      </c>
      <c r="G64" s="463" t="str">
        <f t="shared" ca="1" si="7"/>
        <v/>
      </c>
      <c r="H64" s="464" t="str">
        <f t="shared" ca="1" si="8"/>
        <v/>
      </c>
      <c r="I64" s="464" t="str">
        <f ca="1">IF(OR(①入力シート!D$8="",INDIRECT("④入力シート3!B"&amp;3*(ROW()-60))=""),"",0)</f>
        <v/>
      </c>
      <c r="J64" s="464"/>
      <c r="K64" s="464" t="str">
        <f ca="1">IF(INDIRECT("④入力シート3!B"&amp;3*(ROW()-60))="","",IF(SUM(INDIRECT("④入力シート3!T"&amp;3*(ROW()-60)):INDIRECT("④入力シート3!T"&amp;3*(ROW()-60)+2))&gt;0,1,0))</f>
        <v/>
      </c>
      <c r="L64" s="466" t="str">
        <f ca="1">IF(OR(INDIRECT("K"&amp;ROW())="",INDIRECT("K"&amp;ROW())=0),"",SUM(INDIRECT("④入力シート3!H"&amp;3*(ROW()-60)):INDIRECT("④入力シート3!H"&amp;3*(ROW()-60)+1)))</f>
        <v/>
      </c>
      <c r="M64" s="464" t="str">
        <f ca="1">IF(OR(①入力シート!D$8="",INDIRECT("④入力シート3!B"&amp;3*(ROW()-60))=""),"",0)</f>
        <v/>
      </c>
      <c r="N64" s="464"/>
      <c r="O64" s="463" t="str">
        <f t="shared" ca="1" si="9"/>
        <v/>
      </c>
    </row>
    <row r="65" spans="1:15" x14ac:dyDescent="0.15">
      <c r="A65" s="297">
        <v>4</v>
      </c>
      <c r="B65" s="462" t="str">
        <f ca="1">IF(OR(①入力シート!D$8="",INDIRECT("④入力シート3!B"&amp;3*(ROW()-60))=""),"",①入力シート!D$8)</f>
        <v/>
      </c>
      <c r="C65" s="463" t="str">
        <f ca="1">IF(OR(①入力シート!D$9="",INDIRECT("④入力シート3!B"&amp;3*(ROW()-60))=""),"",①入力シート!D$9)</f>
        <v/>
      </c>
      <c r="D65" s="463" t="str">
        <f ca="1">IF(OR(①入力シート!D$7="",INDIRECT("④入力シート3!B"&amp;3*(ROW()-60))=""),"",①入力シート!D$7)</f>
        <v/>
      </c>
      <c r="E65" s="463" t="str">
        <f t="shared" ca="1" si="5"/>
        <v/>
      </c>
      <c r="F65" s="463" t="str">
        <f t="shared" ca="1" si="6"/>
        <v/>
      </c>
      <c r="G65" s="463" t="str">
        <f t="shared" ca="1" si="7"/>
        <v/>
      </c>
      <c r="H65" s="464" t="str">
        <f t="shared" ca="1" si="8"/>
        <v/>
      </c>
      <c r="I65" s="464" t="str">
        <f ca="1">IF(OR(①入力シート!D$8="",INDIRECT("④入力シート3!B"&amp;3*(ROW()-60))=""),"",0)</f>
        <v/>
      </c>
      <c r="J65" s="464"/>
      <c r="K65" s="464" t="str">
        <f ca="1">IF(INDIRECT("④入力シート3!B"&amp;3*(ROW()-60))="","",IF(SUM(INDIRECT("④入力シート3!T"&amp;3*(ROW()-60)):INDIRECT("④入力シート3!T"&amp;3*(ROW()-60)+2))&gt;0,1,0))</f>
        <v/>
      </c>
      <c r="L65" s="466" t="str">
        <f ca="1">IF(OR(INDIRECT("K"&amp;ROW())="",INDIRECT("K"&amp;ROW())=0),"",SUM(INDIRECT("④入力シート3!H"&amp;3*(ROW()-60)):INDIRECT("④入力シート3!H"&amp;3*(ROW()-60)+1)))</f>
        <v/>
      </c>
      <c r="M65" s="464" t="str">
        <f ca="1">IF(OR(①入力シート!D$8="",INDIRECT("④入力シート3!B"&amp;3*(ROW()-60))=""),"",0)</f>
        <v/>
      </c>
      <c r="N65" s="464"/>
      <c r="O65" s="463" t="str">
        <f t="shared" ca="1" si="9"/>
        <v/>
      </c>
    </row>
    <row r="66" spans="1:15" x14ac:dyDescent="0.15">
      <c r="A66" s="297">
        <v>5</v>
      </c>
      <c r="B66" s="462" t="str">
        <f ca="1">IF(OR(①入力シート!D$8="",INDIRECT("④入力シート3!B"&amp;3*(ROW()-60))=""),"",①入力シート!D$8)</f>
        <v/>
      </c>
      <c r="C66" s="463" t="str">
        <f ca="1">IF(OR(①入力シート!D$9="",INDIRECT("④入力シート3!B"&amp;3*(ROW()-60))=""),"",①入力シート!D$9)</f>
        <v/>
      </c>
      <c r="D66" s="463" t="str">
        <f ca="1">IF(OR(①入力シート!D$7="",INDIRECT("④入力シート3!B"&amp;3*(ROW()-60))=""),"",①入力シート!D$7)</f>
        <v/>
      </c>
      <c r="E66" s="463" t="str">
        <f t="shared" ca="1" si="5"/>
        <v/>
      </c>
      <c r="F66" s="463" t="str">
        <f t="shared" ca="1" si="6"/>
        <v/>
      </c>
      <c r="G66" s="463" t="str">
        <f t="shared" ca="1" si="7"/>
        <v/>
      </c>
      <c r="H66" s="464" t="str">
        <f t="shared" ca="1" si="8"/>
        <v/>
      </c>
      <c r="I66" s="464" t="str">
        <f ca="1">IF(OR(①入力シート!D$8="",INDIRECT("④入力シート3!B"&amp;3*(ROW()-60))=""),"",0)</f>
        <v/>
      </c>
      <c r="J66" s="464"/>
      <c r="K66" s="464" t="str">
        <f ca="1">IF(INDIRECT("④入力シート3!B"&amp;3*(ROW()-60))="","",IF(SUM(INDIRECT("④入力シート3!T"&amp;3*(ROW()-60)):INDIRECT("④入力シート3!T"&amp;3*(ROW()-60)+2))&gt;0,1,0))</f>
        <v/>
      </c>
      <c r="L66" s="466" t="str">
        <f ca="1">IF(OR(INDIRECT("K"&amp;ROW())="",INDIRECT("K"&amp;ROW())=0),"",SUM(INDIRECT("④入力シート3!H"&amp;3*(ROW()-60)):INDIRECT("④入力シート3!H"&amp;3*(ROW()-60)+1)))</f>
        <v/>
      </c>
      <c r="M66" s="464" t="str">
        <f ca="1">IF(OR(①入力シート!D$8="",INDIRECT("④入力シート3!B"&amp;3*(ROW()-60))=""),"",0)</f>
        <v/>
      </c>
      <c r="N66" s="464"/>
      <c r="O66" s="463" t="str">
        <f t="shared" ca="1" si="9"/>
        <v/>
      </c>
    </row>
    <row r="67" spans="1:15" x14ac:dyDescent="0.15">
      <c r="A67" s="297">
        <v>6</v>
      </c>
      <c r="B67" s="462" t="str">
        <f ca="1">IF(OR(①入力シート!D$8="",INDIRECT("④入力シート3!B"&amp;3*(ROW()-60))=""),"",①入力シート!D$8)</f>
        <v/>
      </c>
      <c r="C67" s="463" t="str">
        <f ca="1">IF(OR(①入力シート!D$9="",INDIRECT("④入力シート3!B"&amp;3*(ROW()-60))=""),"",①入力シート!D$9)</f>
        <v/>
      </c>
      <c r="D67" s="463" t="str">
        <f ca="1">IF(OR(①入力シート!D$7="",INDIRECT("④入力シート3!B"&amp;3*(ROW()-60))=""),"",①入力シート!D$7)</f>
        <v/>
      </c>
      <c r="E67" s="463" t="str">
        <f t="shared" ca="1" si="5"/>
        <v/>
      </c>
      <c r="F67" s="463" t="str">
        <f t="shared" ca="1" si="6"/>
        <v/>
      </c>
      <c r="G67" s="463" t="str">
        <f t="shared" ca="1" si="7"/>
        <v/>
      </c>
      <c r="H67" s="464" t="str">
        <f t="shared" ca="1" si="8"/>
        <v/>
      </c>
      <c r="I67" s="464" t="str">
        <f ca="1">IF(OR(①入力シート!D$8="",INDIRECT("④入力シート3!B"&amp;3*(ROW()-60))=""),"",0)</f>
        <v/>
      </c>
      <c r="J67" s="464"/>
      <c r="K67" s="464" t="str">
        <f ca="1">IF(INDIRECT("④入力シート3!B"&amp;3*(ROW()-60))="","",IF(SUM(INDIRECT("④入力シート3!T"&amp;3*(ROW()-60)):INDIRECT("④入力シート3!T"&amp;3*(ROW()-60)+2))&gt;0,1,0))</f>
        <v/>
      </c>
      <c r="L67" s="466" t="str">
        <f ca="1">IF(OR(INDIRECT("K"&amp;ROW())="",INDIRECT("K"&amp;ROW())=0),"",SUM(INDIRECT("④入力シート3!H"&amp;3*(ROW()-60)):INDIRECT("④入力シート3!H"&amp;3*(ROW()-60)+1)))</f>
        <v/>
      </c>
      <c r="M67" s="464" t="str">
        <f ca="1">IF(OR(①入力シート!D$8="",INDIRECT("④入力シート3!B"&amp;3*(ROW()-60))=""),"",0)</f>
        <v/>
      </c>
      <c r="N67" s="464"/>
      <c r="O67" s="463" t="str">
        <f t="shared" ca="1" si="9"/>
        <v/>
      </c>
    </row>
    <row r="68" spans="1:15" x14ac:dyDescent="0.15">
      <c r="A68" s="297">
        <v>7</v>
      </c>
      <c r="B68" s="462" t="str">
        <f ca="1">IF(OR(①入力シート!D$8="",INDIRECT("④入力シート3!B"&amp;3*(ROW()-60))=""),"",①入力シート!D$8)</f>
        <v/>
      </c>
      <c r="C68" s="463" t="str">
        <f ca="1">IF(OR(①入力シート!D$9="",INDIRECT("④入力シート3!B"&amp;3*(ROW()-60))=""),"",①入力シート!D$9)</f>
        <v/>
      </c>
      <c r="D68" s="463" t="str">
        <f ca="1">IF(OR(①入力シート!D$7="",INDIRECT("④入力シート3!B"&amp;3*(ROW()-60))=""),"",①入力シート!D$7)</f>
        <v/>
      </c>
      <c r="E68" s="463" t="str">
        <f t="shared" ca="1" si="5"/>
        <v/>
      </c>
      <c r="F68" s="463" t="str">
        <f t="shared" ca="1" si="6"/>
        <v/>
      </c>
      <c r="G68" s="463" t="str">
        <f t="shared" ca="1" si="7"/>
        <v/>
      </c>
      <c r="H68" s="464" t="str">
        <f t="shared" ca="1" si="8"/>
        <v/>
      </c>
      <c r="I68" s="464" t="str">
        <f ca="1">IF(OR(①入力シート!D$8="",INDIRECT("④入力シート3!B"&amp;3*(ROW()-60))=""),"",0)</f>
        <v/>
      </c>
      <c r="J68" s="464"/>
      <c r="K68" s="464" t="str">
        <f ca="1">IF(INDIRECT("④入力シート3!B"&amp;3*(ROW()-60))="","",IF(SUM(INDIRECT("④入力シート3!T"&amp;3*(ROW()-60)):INDIRECT("④入力シート3!T"&amp;3*(ROW()-60)+2))&gt;0,1,0))</f>
        <v/>
      </c>
      <c r="L68" s="466" t="str">
        <f ca="1">IF(OR(INDIRECT("K"&amp;ROW())="",INDIRECT("K"&amp;ROW())=0),"",SUM(INDIRECT("④入力シート3!H"&amp;3*(ROW()-60)):INDIRECT("④入力シート3!H"&amp;3*(ROW()-60)+1)))</f>
        <v/>
      </c>
      <c r="M68" s="464" t="str">
        <f ca="1">IF(OR(①入力シート!D$8="",INDIRECT("④入力シート3!B"&amp;3*(ROW()-60))=""),"",0)</f>
        <v/>
      </c>
      <c r="N68" s="464"/>
      <c r="O68" s="463" t="str">
        <f t="shared" ca="1" si="9"/>
        <v/>
      </c>
    </row>
    <row r="69" spans="1:15" x14ac:dyDescent="0.15">
      <c r="A69" s="297">
        <v>8</v>
      </c>
      <c r="B69" s="462" t="str">
        <f ca="1">IF(OR(①入力シート!D$8="",INDIRECT("④入力シート3!B"&amp;3*(ROW()-60))=""),"",①入力シート!D$8)</f>
        <v/>
      </c>
      <c r="C69" s="463" t="str">
        <f ca="1">IF(OR(①入力シート!D$9="",INDIRECT("④入力シート3!B"&amp;3*(ROW()-60))=""),"",①入力シート!D$9)</f>
        <v/>
      </c>
      <c r="D69" s="463" t="str">
        <f ca="1">IF(OR(①入力シート!D$7="",INDIRECT("④入力シート3!B"&amp;3*(ROW()-60))=""),"",①入力シート!D$7)</f>
        <v/>
      </c>
      <c r="E69" s="463" t="str">
        <f t="shared" ca="1" si="5"/>
        <v/>
      </c>
      <c r="F69" s="463" t="str">
        <f t="shared" ca="1" si="6"/>
        <v/>
      </c>
      <c r="G69" s="463" t="str">
        <f t="shared" ca="1" si="7"/>
        <v/>
      </c>
      <c r="H69" s="464" t="str">
        <f t="shared" ca="1" si="8"/>
        <v/>
      </c>
      <c r="I69" s="464" t="str">
        <f ca="1">IF(OR(①入力シート!D$8="",INDIRECT("④入力シート3!B"&amp;3*(ROW()-60))=""),"",0)</f>
        <v/>
      </c>
      <c r="J69" s="464"/>
      <c r="K69" s="464" t="str">
        <f ca="1">IF(INDIRECT("④入力シート3!B"&amp;3*(ROW()-60))="","",IF(SUM(INDIRECT("④入力シート3!T"&amp;3*(ROW()-60)):INDIRECT("④入力シート3!T"&amp;3*(ROW()-60)+2))&gt;0,1,0))</f>
        <v/>
      </c>
      <c r="L69" s="466" t="str">
        <f ca="1">IF(OR(INDIRECT("K"&amp;ROW())="",INDIRECT("K"&amp;ROW())=0),"",SUM(INDIRECT("④入力シート3!H"&amp;3*(ROW()-60)):INDIRECT("④入力シート3!H"&amp;3*(ROW()-60)+1)))</f>
        <v/>
      </c>
      <c r="M69" s="464" t="str">
        <f ca="1">IF(OR(①入力シート!D$8="",INDIRECT("④入力シート3!B"&amp;3*(ROW()-60))=""),"",0)</f>
        <v/>
      </c>
      <c r="N69" s="464"/>
      <c r="O69" s="463" t="str">
        <f t="shared" ca="1" si="9"/>
        <v/>
      </c>
    </row>
    <row r="70" spans="1:15" x14ac:dyDescent="0.15">
      <c r="A70" s="297">
        <v>9</v>
      </c>
      <c r="B70" s="462" t="str">
        <f ca="1">IF(OR(①入力シート!D$8="",INDIRECT("④入力シート3!B"&amp;3*(ROW()-60))=""),"",①入力シート!D$8)</f>
        <v/>
      </c>
      <c r="C70" s="463" t="str">
        <f ca="1">IF(OR(①入力シート!D$9="",INDIRECT("④入力シート3!B"&amp;3*(ROW()-60))=""),"",①入力シート!D$9)</f>
        <v/>
      </c>
      <c r="D70" s="463" t="str">
        <f ca="1">IF(OR(①入力シート!D$7="",INDIRECT("④入力シート3!B"&amp;3*(ROW()-60))=""),"",①入力シート!D$7)</f>
        <v/>
      </c>
      <c r="E70" s="463" t="str">
        <f t="shared" ca="1" si="5"/>
        <v/>
      </c>
      <c r="F70" s="463" t="str">
        <f t="shared" ca="1" si="6"/>
        <v/>
      </c>
      <c r="G70" s="463" t="str">
        <f t="shared" ca="1" si="7"/>
        <v/>
      </c>
      <c r="H70" s="464" t="str">
        <f t="shared" ca="1" si="8"/>
        <v/>
      </c>
      <c r="I70" s="464" t="str">
        <f ca="1">IF(OR(①入力シート!D$8="",INDIRECT("④入力シート3!B"&amp;3*(ROW()-60))=""),"",0)</f>
        <v/>
      </c>
      <c r="J70" s="464"/>
      <c r="K70" s="464" t="str">
        <f ca="1">IF(INDIRECT("④入力シート3!B"&amp;3*(ROW()-60))="","",IF(SUM(INDIRECT("④入力シート3!T"&amp;3*(ROW()-60)):INDIRECT("④入力シート3!T"&amp;3*(ROW()-60)+2))&gt;0,1,0))</f>
        <v/>
      </c>
      <c r="L70" s="466" t="str">
        <f ca="1">IF(OR(INDIRECT("K"&amp;ROW())="",INDIRECT("K"&amp;ROW())=0),"",SUM(INDIRECT("④入力シート3!H"&amp;3*(ROW()-60)):INDIRECT("④入力シート3!H"&amp;3*(ROW()-60)+1)))</f>
        <v/>
      </c>
      <c r="M70" s="464" t="str">
        <f ca="1">IF(OR(①入力シート!D$8="",INDIRECT("④入力シート3!B"&amp;3*(ROW()-60))=""),"",0)</f>
        <v/>
      </c>
      <c r="N70" s="464"/>
      <c r="O70" s="463" t="str">
        <f t="shared" ca="1" si="9"/>
        <v/>
      </c>
    </row>
    <row r="71" spans="1:15" x14ac:dyDescent="0.15">
      <c r="A71" s="297">
        <v>10</v>
      </c>
      <c r="B71" s="462" t="str">
        <f ca="1">IF(OR(①入力シート!D$8="",INDIRECT("④入力シート3!B"&amp;3*(ROW()-60))=""),"",①入力シート!D$8)</f>
        <v/>
      </c>
      <c r="C71" s="463" t="str">
        <f ca="1">IF(OR(①入力シート!D$9="",INDIRECT("④入力シート3!B"&amp;3*(ROW()-60))=""),"",①入力シート!D$9)</f>
        <v/>
      </c>
      <c r="D71" s="463" t="str">
        <f ca="1">IF(OR(①入力シート!D$7="",INDIRECT("④入力シート3!B"&amp;3*(ROW()-60))=""),"",①入力シート!D$7)</f>
        <v/>
      </c>
      <c r="E71" s="463" t="str">
        <f t="shared" ca="1" si="5"/>
        <v/>
      </c>
      <c r="F71" s="463" t="str">
        <f t="shared" ca="1" si="6"/>
        <v/>
      </c>
      <c r="G71" s="463" t="str">
        <f t="shared" ca="1" si="7"/>
        <v/>
      </c>
      <c r="H71" s="464" t="str">
        <f t="shared" ca="1" si="8"/>
        <v/>
      </c>
      <c r="I71" s="464" t="str">
        <f ca="1">IF(OR(①入力シート!D$8="",INDIRECT("④入力シート3!B"&amp;3*(ROW()-60))=""),"",0)</f>
        <v/>
      </c>
      <c r="J71" s="464"/>
      <c r="K71" s="464" t="str">
        <f ca="1">IF(INDIRECT("④入力シート3!B"&amp;3*(ROW()-60))="","",IF(SUM(INDIRECT("④入力シート3!T"&amp;3*(ROW()-60)):INDIRECT("④入力シート3!T"&amp;3*(ROW()-60)+2))&gt;0,1,0))</f>
        <v/>
      </c>
      <c r="L71" s="466" t="str">
        <f ca="1">IF(OR(INDIRECT("K"&amp;ROW())="",INDIRECT("K"&amp;ROW())=0),"",SUM(INDIRECT("④入力シート3!H"&amp;3*(ROW()-60)):INDIRECT("④入力シート3!H"&amp;3*(ROW()-60)+1)))</f>
        <v/>
      </c>
      <c r="M71" s="464" t="str">
        <f ca="1">IF(OR(①入力シート!D$8="",INDIRECT("④入力シート3!B"&amp;3*(ROW()-60))=""),"",0)</f>
        <v/>
      </c>
      <c r="N71" s="464"/>
      <c r="O71" s="463" t="str">
        <f t="shared" ca="1" si="9"/>
        <v/>
      </c>
    </row>
    <row r="72" spans="1:15" x14ac:dyDescent="0.15">
      <c r="A72" s="297">
        <v>11</v>
      </c>
      <c r="B72" s="462" t="str">
        <f ca="1">IF(OR(①入力シート!D$8="",INDIRECT("④入力シート3!B"&amp;3*(ROW()-60))=""),"",①入力シート!D$8)</f>
        <v/>
      </c>
      <c r="C72" s="463" t="str">
        <f ca="1">IF(OR(①入力シート!D$9="",INDIRECT("④入力シート3!B"&amp;3*(ROW()-60))=""),"",①入力シート!D$9)</f>
        <v/>
      </c>
      <c r="D72" s="463" t="str">
        <f ca="1">IF(OR(①入力シート!D$7="",INDIRECT("④入力シート3!B"&amp;3*(ROW()-60))=""),"",①入力シート!D$7)</f>
        <v/>
      </c>
      <c r="E72" s="463" t="str">
        <f t="shared" ca="1" si="5"/>
        <v/>
      </c>
      <c r="F72" s="463" t="str">
        <f t="shared" ca="1" si="6"/>
        <v/>
      </c>
      <c r="G72" s="463" t="str">
        <f t="shared" ca="1" si="7"/>
        <v/>
      </c>
      <c r="H72" s="464" t="str">
        <f t="shared" ca="1" si="8"/>
        <v/>
      </c>
      <c r="I72" s="464" t="str">
        <f ca="1">IF(OR(①入力シート!D$8="",INDIRECT("④入力シート3!B"&amp;3*(ROW()-60))=""),"",0)</f>
        <v/>
      </c>
      <c r="J72" s="464"/>
      <c r="K72" s="464" t="str">
        <f ca="1">IF(INDIRECT("④入力シート3!B"&amp;3*(ROW()-60))="","",IF(SUM(INDIRECT("④入力シート3!T"&amp;3*(ROW()-60)):INDIRECT("④入力シート3!T"&amp;3*(ROW()-60)+2))&gt;0,1,0))</f>
        <v/>
      </c>
      <c r="L72" s="466" t="str">
        <f ca="1">IF(OR(INDIRECT("K"&amp;ROW())="",INDIRECT("K"&amp;ROW())=0),"",SUM(INDIRECT("④入力シート3!H"&amp;3*(ROW()-60)):INDIRECT("④入力シート3!H"&amp;3*(ROW()-60)+1)))</f>
        <v/>
      </c>
      <c r="M72" s="464" t="str">
        <f ca="1">IF(OR(①入力シート!D$8="",INDIRECT("④入力シート3!B"&amp;3*(ROW()-60))=""),"",0)</f>
        <v/>
      </c>
      <c r="N72" s="464"/>
      <c r="O72" s="463" t="str">
        <f t="shared" ca="1" si="9"/>
        <v/>
      </c>
    </row>
    <row r="73" spans="1:15" x14ac:dyDescent="0.15">
      <c r="A73" s="297">
        <v>12</v>
      </c>
      <c r="B73" s="462" t="str">
        <f ca="1">IF(OR(①入力シート!D$8="",INDIRECT("④入力シート3!B"&amp;3*(ROW()-60))=""),"",①入力シート!D$8)</f>
        <v/>
      </c>
      <c r="C73" s="463" t="str">
        <f ca="1">IF(OR(①入力シート!D$9="",INDIRECT("④入力シート3!B"&amp;3*(ROW()-60))=""),"",①入力シート!D$9)</f>
        <v/>
      </c>
      <c r="D73" s="463" t="str">
        <f ca="1">IF(OR(①入力シート!D$7="",INDIRECT("④入力シート3!B"&amp;3*(ROW()-60))=""),"",①入力シート!D$7)</f>
        <v/>
      </c>
      <c r="E73" s="463" t="str">
        <f t="shared" ca="1" si="5"/>
        <v/>
      </c>
      <c r="F73" s="463" t="str">
        <f t="shared" ca="1" si="6"/>
        <v/>
      </c>
      <c r="G73" s="463" t="str">
        <f t="shared" ca="1" si="7"/>
        <v/>
      </c>
      <c r="H73" s="464" t="str">
        <f t="shared" ca="1" si="8"/>
        <v/>
      </c>
      <c r="I73" s="464" t="str">
        <f ca="1">IF(OR(①入力シート!D$8="",INDIRECT("④入力シート3!B"&amp;3*(ROW()-60))=""),"",0)</f>
        <v/>
      </c>
      <c r="J73" s="464"/>
      <c r="K73" s="464" t="str">
        <f ca="1">IF(INDIRECT("④入力シート3!B"&amp;3*(ROW()-60))="","",IF(SUM(INDIRECT("④入力シート3!T"&amp;3*(ROW()-60)):INDIRECT("④入力シート3!T"&amp;3*(ROW()-60)+2))&gt;0,1,0))</f>
        <v/>
      </c>
      <c r="L73" s="466" t="str">
        <f ca="1">IF(OR(INDIRECT("K"&amp;ROW())="",INDIRECT("K"&amp;ROW())=0),"",SUM(INDIRECT("④入力シート3!H"&amp;3*(ROW()-60)):INDIRECT("④入力シート3!H"&amp;3*(ROW()-60)+1)))</f>
        <v/>
      </c>
      <c r="M73" s="464" t="str">
        <f ca="1">IF(OR(①入力シート!D$8="",INDIRECT("④入力シート3!B"&amp;3*(ROW()-60))=""),"",0)</f>
        <v/>
      </c>
      <c r="N73" s="464"/>
      <c r="O73" s="463" t="str">
        <f t="shared" ca="1" si="9"/>
        <v/>
      </c>
    </row>
    <row r="74" spans="1:15" x14ac:dyDescent="0.15">
      <c r="A74" s="297">
        <v>13</v>
      </c>
      <c r="B74" s="462" t="str">
        <f ca="1">IF(OR(①入力シート!D$8="",INDIRECT("④入力シート3!B"&amp;3*(ROW()-60))=""),"",①入力シート!D$8)</f>
        <v/>
      </c>
      <c r="C74" s="463" t="str">
        <f ca="1">IF(OR(①入力シート!D$9="",INDIRECT("④入力シート3!B"&amp;3*(ROW()-60))=""),"",①入力シート!D$9)</f>
        <v/>
      </c>
      <c r="D74" s="463" t="str">
        <f ca="1">IF(OR(①入力シート!D$7="",INDIRECT("④入力シート3!B"&amp;3*(ROW()-60))=""),"",①入力シート!D$7)</f>
        <v/>
      </c>
      <c r="E74" s="463" t="str">
        <f t="shared" ca="1" si="5"/>
        <v/>
      </c>
      <c r="F74" s="463" t="str">
        <f t="shared" ca="1" si="6"/>
        <v/>
      </c>
      <c r="G74" s="463" t="str">
        <f t="shared" ca="1" si="7"/>
        <v/>
      </c>
      <c r="H74" s="464" t="str">
        <f t="shared" ca="1" si="8"/>
        <v/>
      </c>
      <c r="I74" s="464" t="str">
        <f ca="1">IF(OR(①入力シート!D$8="",INDIRECT("④入力シート3!B"&amp;3*(ROW()-60))=""),"",0)</f>
        <v/>
      </c>
      <c r="J74" s="464"/>
      <c r="K74" s="464" t="str">
        <f ca="1">IF(INDIRECT("④入力シート3!B"&amp;3*(ROW()-60))="","",IF(SUM(INDIRECT("④入力シート3!T"&amp;3*(ROW()-60)):INDIRECT("④入力シート3!T"&amp;3*(ROW()-60)+2))&gt;0,1,0))</f>
        <v/>
      </c>
      <c r="L74" s="466" t="str">
        <f ca="1">IF(OR(INDIRECT("K"&amp;ROW())="",INDIRECT("K"&amp;ROW())=0),"",SUM(INDIRECT("④入力シート3!H"&amp;3*(ROW()-60)):INDIRECT("④入力シート3!H"&amp;3*(ROW()-60)+1)))</f>
        <v/>
      </c>
      <c r="M74" s="464" t="str">
        <f ca="1">IF(OR(①入力シート!D$8="",INDIRECT("④入力シート3!B"&amp;3*(ROW()-60))=""),"",0)</f>
        <v/>
      </c>
      <c r="N74" s="464"/>
      <c r="O74" s="463" t="str">
        <f t="shared" ca="1" si="9"/>
        <v/>
      </c>
    </row>
    <row r="75" spans="1:15" x14ac:dyDescent="0.15">
      <c r="A75" s="297">
        <v>14</v>
      </c>
      <c r="B75" s="462" t="str">
        <f ca="1">IF(OR(①入力シート!D$8="",INDIRECT("④入力シート3!B"&amp;3*(ROW()-60))=""),"",①入力シート!D$8)</f>
        <v/>
      </c>
      <c r="C75" s="463" t="str">
        <f ca="1">IF(OR(①入力シート!D$9="",INDIRECT("④入力シート3!B"&amp;3*(ROW()-60))=""),"",①入力シート!D$9)</f>
        <v/>
      </c>
      <c r="D75" s="463" t="str">
        <f ca="1">IF(OR(①入力シート!D$7="",INDIRECT("④入力シート3!B"&amp;3*(ROW()-60))=""),"",①入力シート!D$7)</f>
        <v/>
      </c>
      <c r="E75" s="463" t="str">
        <f t="shared" ca="1" si="5"/>
        <v/>
      </c>
      <c r="F75" s="463" t="str">
        <f t="shared" ca="1" si="6"/>
        <v/>
      </c>
      <c r="G75" s="463" t="str">
        <f t="shared" ca="1" si="7"/>
        <v/>
      </c>
      <c r="H75" s="464" t="str">
        <f t="shared" ca="1" si="8"/>
        <v/>
      </c>
      <c r="I75" s="464" t="str">
        <f ca="1">IF(OR(①入力シート!D$8="",INDIRECT("④入力シート3!B"&amp;3*(ROW()-60))=""),"",0)</f>
        <v/>
      </c>
      <c r="J75" s="464"/>
      <c r="K75" s="464" t="str">
        <f ca="1">IF(INDIRECT("④入力シート3!B"&amp;3*(ROW()-60))="","",IF(SUM(INDIRECT("④入力シート3!T"&amp;3*(ROW()-60)):INDIRECT("④入力シート3!T"&amp;3*(ROW()-60)+2))&gt;0,1,0))</f>
        <v/>
      </c>
      <c r="L75" s="466" t="str">
        <f ca="1">IF(OR(INDIRECT("K"&amp;ROW())="",INDIRECT("K"&amp;ROW())=0),"",SUM(INDIRECT("④入力シート3!H"&amp;3*(ROW()-60)):INDIRECT("④入力シート3!H"&amp;3*(ROW()-60)+1)))</f>
        <v/>
      </c>
      <c r="M75" s="464" t="str">
        <f ca="1">IF(OR(①入力シート!D$8="",INDIRECT("④入力シート3!B"&amp;3*(ROW()-60))=""),"",0)</f>
        <v/>
      </c>
      <c r="N75" s="464"/>
      <c r="O75" s="463" t="str">
        <f t="shared" ca="1" si="9"/>
        <v/>
      </c>
    </row>
    <row r="76" spans="1:15" x14ac:dyDescent="0.15">
      <c r="A76" s="297">
        <v>15</v>
      </c>
      <c r="B76" s="462" t="str">
        <f ca="1">IF(OR(①入力シート!D$8="",INDIRECT("④入力シート3!B"&amp;3*(ROW()-60))=""),"",①入力シート!D$8)</f>
        <v/>
      </c>
      <c r="C76" s="463" t="str">
        <f ca="1">IF(OR(①入力シート!D$9="",INDIRECT("④入力シート3!B"&amp;3*(ROW()-60))=""),"",①入力シート!D$9)</f>
        <v/>
      </c>
      <c r="D76" s="463" t="str">
        <f ca="1">IF(OR(①入力シート!D$7="",INDIRECT("④入力シート3!B"&amp;3*(ROW()-60))=""),"",①入力シート!D$7)</f>
        <v/>
      </c>
      <c r="E76" s="463" t="str">
        <f t="shared" ca="1" si="5"/>
        <v/>
      </c>
      <c r="F76" s="463" t="str">
        <f t="shared" ca="1" si="6"/>
        <v/>
      </c>
      <c r="G76" s="463" t="str">
        <f t="shared" ca="1" si="7"/>
        <v/>
      </c>
      <c r="H76" s="464" t="str">
        <f t="shared" ca="1" si="8"/>
        <v/>
      </c>
      <c r="I76" s="464" t="str">
        <f ca="1">IF(OR(①入力シート!D$8="",INDIRECT("④入力シート3!B"&amp;3*(ROW()-60))=""),"",0)</f>
        <v/>
      </c>
      <c r="J76" s="464"/>
      <c r="K76" s="464" t="str">
        <f ca="1">IF(INDIRECT("④入力シート3!B"&amp;3*(ROW()-60))="","",IF(SUM(INDIRECT("④入力シート3!T"&amp;3*(ROW()-60)):INDIRECT("④入力シート3!T"&amp;3*(ROW()-60)+2))&gt;0,1,0))</f>
        <v/>
      </c>
      <c r="L76" s="466" t="str">
        <f ca="1">IF(OR(INDIRECT("K"&amp;ROW())="",INDIRECT("K"&amp;ROW())=0),"",SUM(INDIRECT("④入力シート3!H"&amp;3*(ROW()-60)):INDIRECT("④入力シート3!H"&amp;3*(ROW()-60)+1)))</f>
        <v/>
      </c>
      <c r="M76" s="464" t="str">
        <f ca="1">IF(OR(①入力シート!D$8="",INDIRECT("④入力シート3!B"&amp;3*(ROW()-60))=""),"",0)</f>
        <v/>
      </c>
      <c r="N76" s="464"/>
      <c r="O76" s="463" t="str">
        <f t="shared" ca="1" si="9"/>
        <v/>
      </c>
    </row>
    <row r="77" spans="1:15" x14ac:dyDescent="0.15">
      <c r="A77" s="297">
        <v>16</v>
      </c>
      <c r="B77" s="462" t="str">
        <f ca="1">IF(OR(①入力シート!D$8="",INDIRECT("④入力シート3!B"&amp;3*(ROW()-60))=""),"",①入力シート!D$8)</f>
        <v/>
      </c>
      <c r="C77" s="463" t="str">
        <f ca="1">IF(OR(①入力シート!D$9="",INDIRECT("④入力シート3!B"&amp;3*(ROW()-60))=""),"",①入力シート!D$9)</f>
        <v/>
      </c>
      <c r="D77" s="463" t="str">
        <f ca="1">IF(OR(①入力シート!D$7="",INDIRECT("④入力シート3!B"&amp;3*(ROW()-60))=""),"",①入力シート!D$7)</f>
        <v/>
      </c>
      <c r="E77" s="463" t="str">
        <f t="shared" ca="1" si="5"/>
        <v/>
      </c>
      <c r="F77" s="463" t="str">
        <f t="shared" ca="1" si="6"/>
        <v/>
      </c>
      <c r="G77" s="463" t="str">
        <f t="shared" ca="1" si="7"/>
        <v/>
      </c>
      <c r="H77" s="464" t="str">
        <f t="shared" ca="1" si="8"/>
        <v/>
      </c>
      <c r="I77" s="464" t="str">
        <f ca="1">IF(OR(①入力シート!D$8="",INDIRECT("④入力シート3!B"&amp;3*(ROW()-60))=""),"",0)</f>
        <v/>
      </c>
      <c r="J77" s="464"/>
      <c r="K77" s="464" t="str">
        <f ca="1">IF(INDIRECT("④入力シート3!B"&amp;3*(ROW()-60))="","",IF(SUM(INDIRECT("④入力シート3!T"&amp;3*(ROW()-60)):INDIRECT("④入力シート3!T"&amp;3*(ROW()-60)+2))&gt;0,1,0))</f>
        <v/>
      </c>
      <c r="L77" s="466" t="str">
        <f ca="1">IF(OR(INDIRECT("K"&amp;ROW())="",INDIRECT("K"&amp;ROW())=0),"",SUM(INDIRECT("④入力シート3!H"&amp;3*(ROW()-60)):INDIRECT("④入力シート3!H"&amp;3*(ROW()-60)+1)))</f>
        <v/>
      </c>
      <c r="M77" s="464" t="str">
        <f ca="1">IF(OR(①入力シート!D$8="",INDIRECT("④入力シート3!B"&amp;3*(ROW()-60))=""),"",0)</f>
        <v/>
      </c>
      <c r="N77" s="464"/>
      <c r="O77" s="463" t="str">
        <f t="shared" ca="1" si="9"/>
        <v/>
      </c>
    </row>
    <row r="78" spans="1:15" x14ac:dyDescent="0.15">
      <c r="A78" s="297">
        <v>17</v>
      </c>
      <c r="B78" s="462" t="str">
        <f ca="1">IF(OR(①入力シート!D$8="",INDIRECT("④入力シート3!B"&amp;3*(ROW()-60))=""),"",①入力シート!D$8)</f>
        <v/>
      </c>
      <c r="C78" s="463" t="str">
        <f ca="1">IF(OR(①入力シート!D$9="",INDIRECT("④入力シート3!B"&amp;3*(ROW()-60))=""),"",①入力シート!D$9)</f>
        <v/>
      </c>
      <c r="D78" s="463" t="str">
        <f ca="1">IF(OR(①入力シート!D$7="",INDIRECT("④入力シート3!B"&amp;3*(ROW()-60))=""),"",①入力シート!D$7)</f>
        <v/>
      </c>
      <c r="E78" s="463" t="str">
        <f t="shared" ca="1" si="5"/>
        <v/>
      </c>
      <c r="F78" s="463" t="str">
        <f t="shared" ca="1" si="6"/>
        <v/>
      </c>
      <c r="G78" s="463" t="str">
        <f t="shared" ca="1" si="7"/>
        <v/>
      </c>
      <c r="H78" s="464" t="str">
        <f t="shared" ca="1" si="8"/>
        <v/>
      </c>
      <c r="I78" s="464" t="str">
        <f ca="1">IF(OR(①入力シート!D$8="",INDIRECT("④入力シート3!B"&amp;3*(ROW()-60))=""),"",0)</f>
        <v/>
      </c>
      <c r="J78" s="464"/>
      <c r="K78" s="464" t="str">
        <f ca="1">IF(INDIRECT("④入力シート3!B"&amp;3*(ROW()-60))="","",IF(SUM(INDIRECT("④入力シート3!T"&amp;3*(ROW()-60)):INDIRECT("④入力シート3!T"&amp;3*(ROW()-60)+2))&gt;0,1,0))</f>
        <v/>
      </c>
      <c r="L78" s="466" t="str">
        <f ca="1">IF(OR(INDIRECT("K"&amp;ROW())="",INDIRECT("K"&amp;ROW())=0),"",SUM(INDIRECT("④入力シート3!H"&amp;3*(ROW()-60)):INDIRECT("④入力シート3!H"&amp;3*(ROW()-60)+1)))</f>
        <v/>
      </c>
      <c r="M78" s="464" t="str">
        <f ca="1">IF(OR(①入力シート!D$8="",INDIRECT("④入力シート3!B"&amp;3*(ROW()-60))=""),"",0)</f>
        <v/>
      </c>
      <c r="N78" s="464"/>
      <c r="O78" s="463" t="str">
        <f t="shared" ca="1" si="9"/>
        <v/>
      </c>
    </row>
    <row r="79" spans="1:15" x14ac:dyDescent="0.15">
      <c r="A79" s="297">
        <v>18</v>
      </c>
      <c r="B79" s="462" t="str">
        <f ca="1">IF(OR(①入力シート!D$8="",INDIRECT("④入力シート3!B"&amp;3*(ROW()-60))=""),"",①入力シート!D$8)</f>
        <v/>
      </c>
      <c r="C79" s="463" t="str">
        <f ca="1">IF(OR(①入力シート!D$9="",INDIRECT("④入力シート3!B"&amp;3*(ROW()-60))=""),"",①入力シート!D$9)</f>
        <v/>
      </c>
      <c r="D79" s="463" t="str">
        <f ca="1">IF(OR(①入力シート!D$7="",INDIRECT("④入力シート3!B"&amp;3*(ROW()-60))=""),"",①入力シート!D$7)</f>
        <v/>
      </c>
      <c r="E79" s="463" t="str">
        <f t="shared" ca="1" si="5"/>
        <v/>
      </c>
      <c r="F79" s="463" t="str">
        <f t="shared" ca="1" si="6"/>
        <v/>
      </c>
      <c r="G79" s="463" t="str">
        <f t="shared" ca="1" si="7"/>
        <v/>
      </c>
      <c r="H79" s="464" t="str">
        <f t="shared" ca="1" si="8"/>
        <v/>
      </c>
      <c r="I79" s="464" t="str">
        <f ca="1">IF(OR(①入力シート!D$8="",INDIRECT("④入力シート3!B"&amp;3*(ROW()-60))=""),"",0)</f>
        <v/>
      </c>
      <c r="J79" s="464"/>
      <c r="K79" s="464" t="str">
        <f ca="1">IF(INDIRECT("④入力シート3!B"&amp;3*(ROW()-60))="","",IF(SUM(INDIRECT("④入力シート3!T"&amp;3*(ROW()-60)):INDIRECT("④入力シート3!T"&amp;3*(ROW()-60)+2))&gt;0,1,0))</f>
        <v/>
      </c>
      <c r="L79" s="466" t="str">
        <f ca="1">IF(OR(INDIRECT("K"&amp;ROW())="",INDIRECT("K"&amp;ROW())=0),"",SUM(INDIRECT("④入力シート3!H"&amp;3*(ROW()-60)):INDIRECT("④入力シート3!H"&amp;3*(ROW()-60)+1)))</f>
        <v/>
      </c>
      <c r="M79" s="464" t="str">
        <f ca="1">IF(OR(①入力シート!D$8="",INDIRECT("④入力シート3!B"&amp;3*(ROW()-60))=""),"",0)</f>
        <v/>
      </c>
      <c r="N79" s="464"/>
      <c r="O79" s="463" t="str">
        <f t="shared" ca="1" si="9"/>
        <v/>
      </c>
    </row>
    <row r="80" spans="1:15" x14ac:dyDescent="0.15">
      <c r="A80" s="297">
        <v>19</v>
      </c>
      <c r="B80" s="462" t="str">
        <f ca="1">IF(OR(①入力シート!D$8="",INDIRECT("④入力シート3!B"&amp;3*(ROW()-60))=""),"",①入力シート!D$8)</f>
        <v/>
      </c>
      <c r="C80" s="463" t="str">
        <f ca="1">IF(OR(①入力シート!D$9="",INDIRECT("④入力シート3!B"&amp;3*(ROW()-60))=""),"",①入力シート!D$9)</f>
        <v/>
      </c>
      <c r="D80" s="463" t="str">
        <f ca="1">IF(OR(①入力シート!D$7="",INDIRECT("④入力シート3!B"&amp;3*(ROW()-60))=""),"",①入力シート!D$7)</f>
        <v/>
      </c>
      <c r="E80" s="463" t="str">
        <f t="shared" ca="1" si="5"/>
        <v/>
      </c>
      <c r="F80" s="463" t="str">
        <f t="shared" ca="1" si="6"/>
        <v/>
      </c>
      <c r="G80" s="463" t="str">
        <f t="shared" ca="1" si="7"/>
        <v/>
      </c>
      <c r="H80" s="464" t="str">
        <f t="shared" ca="1" si="8"/>
        <v/>
      </c>
      <c r="I80" s="464" t="str">
        <f ca="1">IF(OR(①入力シート!D$8="",INDIRECT("④入力シート3!B"&amp;3*(ROW()-60))=""),"",0)</f>
        <v/>
      </c>
      <c r="J80" s="464"/>
      <c r="K80" s="464" t="str">
        <f ca="1">IF(INDIRECT("④入力シート3!B"&amp;3*(ROW()-60))="","",IF(SUM(INDIRECT("④入力シート3!T"&amp;3*(ROW()-60)):INDIRECT("④入力シート3!T"&amp;3*(ROW()-60)+2))&gt;0,1,0))</f>
        <v/>
      </c>
      <c r="L80" s="466" t="str">
        <f ca="1">IF(OR(INDIRECT("K"&amp;ROW())="",INDIRECT("K"&amp;ROW())=0),"",SUM(INDIRECT("④入力シート3!H"&amp;3*(ROW()-60)):INDIRECT("④入力シート3!H"&amp;3*(ROW()-60)+1)))</f>
        <v/>
      </c>
      <c r="M80" s="464" t="str">
        <f ca="1">IF(OR(①入力シート!D$8="",INDIRECT("④入力シート3!B"&amp;3*(ROW()-60))=""),"",0)</f>
        <v/>
      </c>
      <c r="N80" s="464"/>
      <c r="O80" s="463" t="str">
        <f t="shared" ca="1" si="9"/>
        <v/>
      </c>
    </row>
    <row r="81" spans="1:15" x14ac:dyDescent="0.15">
      <c r="A81" s="297">
        <v>20</v>
      </c>
      <c r="B81" s="462" t="str">
        <f ca="1">IF(OR(①入力シート!D$8="",INDIRECT("④入力シート3!B"&amp;3*(ROW()-60))=""),"",①入力シート!D$8)</f>
        <v/>
      </c>
      <c r="C81" s="463" t="str">
        <f ca="1">IF(OR(①入力シート!D$9="",INDIRECT("④入力シート3!B"&amp;3*(ROW()-60))=""),"",①入力シート!D$9)</f>
        <v/>
      </c>
      <c r="D81" s="463" t="str">
        <f ca="1">IF(OR(①入力シート!D$7="",INDIRECT("④入力シート3!B"&amp;3*(ROW()-60))=""),"",①入力シート!D$7)</f>
        <v/>
      </c>
      <c r="E81" s="463" t="str">
        <f ca="1">IF(INDIRECT("④入力シート3!B"&amp;3*(ROW()-60))="","",INDIRECT("④入力シート3!B"&amp;3*(ROW()-60)))</f>
        <v/>
      </c>
      <c r="F81" s="463" t="str">
        <f t="shared" ca="1" si="6"/>
        <v/>
      </c>
      <c r="G81" s="463" t="str">
        <f t="shared" ca="1" si="7"/>
        <v/>
      </c>
      <c r="H81" s="464" t="str">
        <f t="shared" ca="1" si="8"/>
        <v/>
      </c>
      <c r="I81" s="464" t="str">
        <f ca="1">IF(OR(①入力シート!D$8="",INDIRECT("④入力シート3!B"&amp;3*(ROW()-60))=""),"",0)</f>
        <v/>
      </c>
      <c r="J81" s="464"/>
      <c r="K81" s="464" t="str">
        <f ca="1">IF(INDIRECT("④入力シート3!B"&amp;3*(ROW()-60))="","",IF(SUM(INDIRECT("④入力シート3!T"&amp;3*(ROW()-60)):INDIRECT("④入力シート3!T"&amp;3*(ROW()-60)+2))&gt;0,1,0))</f>
        <v/>
      </c>
      <c r="L81" s="466" t="str">
        <f ca="1">IF(OR(INDIRECT("K"&amp;ROW())="",INDIRECT("K"&amp;ROW())=0),"",SUM(INDIRECT("④入力シート3!H"&amp;3*(ROW()-60)):INDIRECT("④入力シート3!H"&amp;3*(ROW()-60)+1)))</f>
        <v/>
      </c>
      <c r="M81" s="464" t="str">
        <f ca="1">IF(OR(①入力シート!D$8="",INDIRECT("④入力シート3!B"&amp;3*(ROW()-60))=""),"",0)</f>
        <v/>
      </c>
      <c r="N81" s="464"/>
      <c r="O81" s="463" t="str">
        <f ca="1">IF(OR(INDIRECT("④入力シート3!B"&amp;3*(ROW()-60))="",INDIRECT("④入力シート3!U"&amp;3*(ROW()-60))=""),"",INDIRECT("④入力シート3!U"&amp;3*(ROW()-60)))</f>
        <v/>
      </c>
    </row>
    <row r="82" spans="1:15" x14ac:dyDescent="0.15">
      <c r="A82" s="297">
        <v>21</v>
      </c>
      <c r="B82" s="462" t="str">
        <f ca="1">IF(OR(①入力シート!D$8="",INDIRECT("④入力シート3!B"&amp;3*(ROW()-60))=""),"",①入力シート!D$8)</f>
        <v/>
      </c>
      <c r="C82" s="463" t="str">
        <f ca="1">IF(OR(①入力シート!D$9="",INDIRECT("④入力シート3!B"&amp;3*(ROW()-60))=""),"",①入力シート!D$9)</f>
        <v/>
      </c>
      <c r="D82" s="463" t="str">
        <f ca="1">IF(OR(①入力シート!D$7="",INDIRECT("④入力シート3!B"&amp;3*(ROW()-60))=""),"",①入力シート!D$7)</f>
        <v/>
      </c>
      <c r="E82" s="463" t="str">
        <f t="shared" ca="1" si="5"/>
        <v/>
      </c>
      <c r="F82" s="463" t="str">
        <f t="shared" ca="1" si="6"/>
        <v/>
      </c>
      <c r="G82" s="463" t="str">
        <f t="shared" ca="1" si="7"/>
        <v/>
      </c>
      <c r="H82" s="464" t="str">
        <f t="shared" ca="1" si="8"/>
        <v/>
      </c>
      <c r="I82" s="464" t="str">
        <f ca="1">IF(OR(①入力シート!D$8="",INDIRECT("④入力シート3!B"&amp;3*(ROW()-60))=""),"",0)</f>
        <v/>
      </c>
      <c r="J82" s="464"/>
      <c r="K82" s="464" t="str">
        <f ca="1">IF(INDIRECT("④入力シート3!B"&amp;3*(ROW()-60))="","",IF(SUM(INDIRECT("④入力シート3!T"&amp;3*(ROW()-60)):INDIRECT("④入力シート3!T"&amp;3*(ROW()-60)+2))&gt;0,1,0))</f>
        <v/>
      </c>
      <c r="L82" s="466" t="str">
        <f ca="1">IF(OR(INDIRECT("K"&amp;ROW())="",INDIRECT("K"&amp;ROW())=0),"",SUM(INDIRECT("④入力シート3!H"&amp;3*(ROW()-60)):INDIRECT("④入力シート3!H"&amp;3*(ROW()-60)+1)))</f>
        <v/>
      </c>
      <c r="M82" s="464" t="str">
        <f ca="1">IF(OR(①入力シート!D$8="",INDIRECT("④入力シート3!B"&amp;3*(ROW()-60))=""),"",0)</f>
        <v/>
      </c>
      <c r="N82" s="464"/>
      <c r="O82" s="463" t="str">
        <f t="shared" ca="1" si="9"/>
        <v/>
      </c>
    </row>
    <row r="83" spans="1:15" x14ac:dyDescent="0.15">
      <c r="A83" s="297">
        <v>22</v>
      </c>
      <c r="B83" s="462" t="str">
        <f ca="1">IF(OR(①入力シート!D$8="",INDIRECT("④入力シート3!B"&amp;3*(ROW()-60))=""),"",①入力シート!D$8)</f>
        <v/>
      </c>
      <c r="C83" s="463" t="str">
        <f ca="1">IF(OR(①入力シート!D$9="",INDIRECT("④入力シート3!B"&amp;3*(ROW()-60))=""),"",①入力シート!D$9)</f>
        <v/>
      </c>
      <c r="D83" s="463" t="str">
        <f ca="1">IF(OR(①入力シート!D$7="",INDIRECT("④入力シート3!B"&amp;3*(ROW()-60))=""),"",①入力シート!D$7)</f>
        <v/>
      </c>
      <c r="E83" s="463" t="str">
        <f t="shared" ca="1" si="5"/>
        <v/>
      </c>
      <c r="F83" s="463" t="str">
        <f t="shared" ca="1" si="6"/>
        <v/>
      </c>
      <c r="G83" s="463" t="str">
        <f t="shared" ca="1" si="7"/>
        <v/>
      </c>
      <c r="H83" s="464" t="str">
        <f t="shared" ca="1" si="8"/>
        <v/>
      </c>
      <c r="I83" s="464" t="str">
        <f ca="1">IF(OR(①入力シート!D$8="",INDIRECT("④入力シート3!B"&amp;3*(ROW()-60))=""),"",0)</f>
        <v/>
      </c>
      <c r="J83" s="464"/>
      <c r="K83" s="464" t="str">
        <f ca="1">IF(INDIRECT("④入力シート3!B"&amp;3*(ROW()-60))="","",IF(SUM(INDIRECT("④入力シート3!T"&amp;3*(ROW()-60)):INDIRECT("④入力シート3!T"&amp;3*(ROW()-60)+2))&gt;0,1,0))</f>
        <v/>
      </c>
      <c r="L83" s="466" t="str">
        <f ca="1">IF(OR(INDIRECT("K"&amp;ROW())="",INDIRECT("K"&amp;ROW())=0),"",SUM(INDIRECT("④入力シート3!H"&amp;3*(ROW()-60)):INDIRECT("④入力シート3!H"&amp;3*(ROW()-60)+1)))</f>
        <v/>
      </c>
      <c r="M83" s="464" t="str">
        <f ca="1">IF(OR(①入力シート!D$8="",INDIRECT("④入力シート3!B"&amp;3*(ROW()-60))=""),"",0)</f>
        <v/>
      </c>
      <c r="N83" s="464"/>
      <c r="O83" s="463" t="str">
        <f t="shared" ca="1" si="9"/>
        <v/>
      </c>
    </row>
    <row r="84" spans="1:15" x14ac:dyDescent="0.15">
      <c r="A84" s="297">
        <v>23</v>
      </c>
      <c r="B84" s="462" t="str">
        <f ca="1">IF(OR(①入力シート!D$8="",INDIRECT("④入力シート3!B"&amp;3*(ROW()-60))=""),"",①入力シート!D$8)</f>
        <v/>
      </c>
      <c r="C84" s="463" t="str">
        <f ca="1">IF(OR(①入力シート!D$9="",INDIRECT("④入力シート3!B"&amp;3*(ROW()-60))=""),"",①入力シート!D$9)</f>
        <v/>
      </c>
      <c r="D84" s="463" t="str">
        <f ca="1">IF(OR(①入力シート!D$7="",INDIRECT("④入力シート3!B"&amp;3*(ROW()-60))=""),"",①入力シート!D$7)</f>
        <v/>
      </c>
      <c r="E84" s="463" t="str">
        <f t="shared" ca="1" si="5"/>
        <v/>
      </c>
      <c r="F84" s="463" t="str">
        <f t="shared" ca="1" si="6"/>
        <v/>
      </c>
      <c r="G84" s="463" t="str">
        <f t="shared" ca="1" si="7"/>
        <v/>
      </c>
      <c r="H84" s="464" t="str">
        <f t="shared" ca="1" si="8"/>
        <v/>
      </c>
      <c r="I84" s="464" t="str">
        <f ca="1">IF(OR(①入力シート!D$8="",INDIRECT("④入力シート3!B"&amp;3*(ROW()-60))=""),"",0)</f>
        <v/>
      </c>
      <c r="J84" s="464"/>
      <c r="K84" s="464" t="str">
        <f ca="1">IF(INDIRECT("④入力シート3!B"&amp;3*(ROW()-60))="","",IF(SUM(INDIRECT("④入力シート3!T"&amp;3*(ROW()-60)):INDIRECT("④入力シート3!T"&amp;3*(ROW()-60)+2))&gt;0,1,0))</f>
        <v/>
      </c>
      <c r="L84" s="466" t="str">
        <f ca="1">IF(OR(INDIRECT("K"&amp;ROW())="",INDIRECT("K"&amp;ROW())=0),"",SUM(INDIRECT("④入力シート3!H"&amp;3*(ROW()-60)):INDIRECT("④入力シート3!H"&amp;3*(ROW()-60)+1)))</f>
        <v/>
      </c>
      <c r="M84" s="464" t="str">
        <f ca="1">IF(OR(①入力シート!D$8="",INDIRECT("④入力シート3!B"&amp;3*(ROW()-60))=""),"",0)</f>
        <v/>
      </c>
      <c r="N84" s="464"/>
      <c r="O84" s="463" t="str">
        <f t="shared" ca="1" si="9"/>
        <v/>
      </c>
    </row>
    <row r="85" spans="1:15" x14ac:dyDescent="0.15">
      <c r="A85" s="297">
        <v>24</v>
      </c>
      <c r="B85" s="462" t="str">
        <f ca="1">IF(OR(①入力シート!D$8="",INDIRECT("④入力シート3!B"&amp;3*(ROW()-60))=""),"",①入力シート!D$8)</f>
        <v/>
      </c>
      <c r="C85" s="463" t="str">
        <f ca="1">IF(OR(①入力シート!D$9="",INDIRECT("④入力シート3!B"&amp;3*(ROW()-60))=""),"",①入力シート!D$9)</f>
        <v/>
      </c>
      <c r="D85" s="463" t="str">
        <f ca="1">IF(OR(①入力シート!D$7="",INDIRECT("④入力シート3!B"&amp;3*(ROW()-60))=""),"",①入力シート!D$7)</f>
        <v/>
      </c>
      <c r="E85" s="463" t="str">
        <f t="shared" ca="1" si="5"/>
        <v/>
      </c>
      <c r="F85" s="463" t="str">
        <f t="shared" ca="1" si="6"/>
        <v/>
      </c>
      <c r="G85" s="463" t="str">
        <f t="shared" ca="1" si="7"/>
        <v/>
      </c>
      <c r="H85" s="464" t="str">
        <f t="shared" ca="1" si="8"/>
        <v/>
      </c>
      <c r="I85" s="464" t="str">
        <f ca="1">IF(OR(①入力シート!D$8="",INDIRECT("④入力シート3!B"&amp;3*(ROW()-60))=""),"",0)</f>
        <v/>
      </c>
      <c r="J85" s="464"/>
      <c r="K85" s="464" t="str">
        <f ca="1">IF(INDIRECT("④入力シート3!B"&amp;3*(ROW()-60))="","",IF(SUM(INDIRECT("④入力シート3!T"&amp;3*(ROW()-60)):INDIRECT("④入力シート3!T"&amp;3*(ROW()-60)+2))&gt;0,1,0))</f>
        <v/>
      </c>
      <c r="L85" s="466" t="str">
        <f ca="1">IF(OR(INDIRECT("K"&amp;ROW())="",INDIRECT("K"&amp;ROW())=0),"",SUM(INDIRECT("④入力シート3!H"&amp;3*(ROW()-60)):INDIRECT("④入力シート3!H"&amp;3*(ROW()-60)+1)))</f>
        <v/>
      </c>
      <c r="M85" s="464" t="str">
        <f ca="1">IF(OR(①入力シート!D$8="",INDIRECT("④入力シート3!B"&amp;3*(ROW()-60))=""),"",0)</f>
        <v/>
      </c>
      <c r="N85" s="464"/>
      <c r="O85" s="463" t="str">
        <f t="shared" ca="1" si="9"/>
        <v/>
      </c>
    </row>
    <row r="86" spans="1:15" x14ac:dyDescent="0.15">
      <c r="A86" s="297">
        <v>25</v>
      </c>
      <c r="B86" s="462" t="str">
        <f ca="1">IF(OR(①入力シート!D$8="",INDIRECT("④入力シート3!B"&amp;3*(ROW()-60))=""),"",①入力シート!D$8)</f>
        <v/>
      </c>
      <c r="C86" s="463" t="str">
        <f ca="1">IF(OR(①入力シート!D$9="",INDIRECT("④入力シート3!B"&amp;3*(ROW()-60))=""),"",①入力シート!D$9)</f>
        <v/>
      </c>
      <c r="D86" s="463" t="str">
        <f ca="1">IF(OR(①入力シート!D$7="",INDIRECT("④入力シート3!B"&amp;3*(ROW()-60))=""),"",①入力シート!D$7)</f>
        <v/>
      </c>
      <c r="E86" s="463" t="str">
        <f t="shared" ca="1" si="5"/>
        <v/>
      </c>
      <c r="F86" s="463" t="str">
        <f t="shared" ca="1" si="6"/>
        <v/>
      </c>
      <c r="G86" s="463" t="str">
        <f t="shared" ca="1" si="7"/>
        <v/>
      </c>
      <c r="H86" s="464" t="str">
        <f t="shared" ca="1" si="8"/>
        <v/>
      </c>
      <c r="I86" s="464" t="str">
        <f ca="1">IF(OR(①入力シート!D$8="",INDIRECT("④入力シート3!B"&amp;3*(ROW()-60))=""),"",0)</f>
        <v/>
      </c>
      <c r="J86" s="464"/>
      <c r="K86" s="464" t="str">
        <f ca="1">IF(INDIRECT("④入力シート3!B"&amp;3*(ROW()-60))="","",IF(SUM(INDIRECT("④入力シート3!T"&amp;3*(ROW()-60)):INDIRECT("④入力シート3!T"&amp;3*(ROW()-60)+2))&gt;0,1,0))</f>
        <v/>
      </c>
      <c r="L86" s="466" t="str">
        <f ca="1">IF(OR(INDIRECT("K"&amp;ROW())="",INDIRECT("K"&amp;ROW())=0),"",SUM(INDIRECT("④入力シート3!H"&amp;3*(ROW()-60)):INDIRECT("④入力シート3!H"&amp;3*(ROW()-60)+1)))</f>
        <v/>
      </c>
      <c r="M86" s="464" t="str">
        <f ca="1">IF(OR(①入力シート!D$8="",INDIRECT("④入力シート3!B"&amp;3*(ROW()-60))=""),"",0)</f>
        <v/>
      </c>
      <c r="N86" s="464"/>
      <c r="O86" s="463" t="str">
        <f t="shared" ca="1" si="9"/>
        <v/>
      </c>
    </row>
    <row r="87" spans="1:15" x14ac:dyDescent="0.15">
      <c r="A87" s="297">
        <v>26</v>
      </c>
      <c r="B87" s="462" t="str">
        <f ca="1">IF(OR(①入力シート!D$8="",INDIRECT("④入力シート3!B"&amp;3*(ROW()-60))=""),"",①入力シート!D$8)</f>
        <v/>
      </c>
      <c r="C87" s="463" t="str">
        <f ca="1">IF(OR(①入力シート!D$9="",INDIRECT("④入力シート3!B"&amp;3*(ROW()-60))=""),"",①入力シート!D$9)</f>
        <v/>
      </c>
      <c r="D87" s="463" t="str">
        <f ca="1">IF(OR(①入力シート!D$7="",INDIRECT("④入力シート3!B"&amp;3*(ROW()-60))=""),"",①入力シート!D$7)</f>
        <v/>
      </c>
      <c r="E87" s="463" t="str">
        <f t="shared" ca="1" si="5"/>
        <v/>
      </c>
      <c r="F87" s="463" t="str">
        <f t="shared" ca="1" si="6"/>
        <v/>
      </c>
      <c r="G87" s="463" t="str">
        <f t="shared" ca="1" si="7"/>
        <v/>
      </c>
      <c r="H87" s="464" t="str">
        <f t="shared" ca="1" si="8"/>
        <v/>
      </c>
      <c r="I87" s="464" t="str">
        <f ca="1">IF(OR(①入力シート!D$8="",INDIRECT("④入力シート3!B"&amp;3*(ROW()-60))=""),"",0)</f>
        <v/>
      </c>
      <c r="J87" s="464"/>
      <c r="K87" s="464" t="str">
        <f ca="1">IF(INDIRECT("④入力シート3!B"&amp;3*(ROW()-60))="","",IF(SUM(INDIRECT("④入力シート3!T"&amp;3*(ROW()-60)):INDIRECT("④入力シート3!T"&amp;3*(ROW()-60)+2))&gt;0,1,0))</f>
        <v/>
      </c>
      <c r="L87" s="466" t="str">
        <f ca="1">IF(OR(INDIRECT("K"&amp;ROW())="",INDIRECT("K"&amp;ROW())=0),"",SUM(INDIRECT("④入力シート3!H"&amp;3*(ROW()-60)):INDIRECT("④入力シート3!H"&amp;3*(ROW()-60)+1)))</f>
        <v/>
      </c>
      <c r="M87" s="464" t="str">
        <f ca="1">IF(OR(①入力シート!D$8="",INDIRECT("④入力シート3!B"&amp;3*(ROW()-60))=""),"",0)</f>
        <v/>
      </c>
      <c r="N87" s="464"/>
      <c r="O87" s="463" t="str">
        <f t="shared" ca="1" si="9"/>
        <v/>
      </c>
    </row>
    <row r="88" spans="1:15" x14ac:dyDescent="0.15">
      <c r="A88" s="297">
        <v>27</v>
      </c>
      <c r="B88" s="462" t="str">
        <f ca="1">IF(OR(①入力シート!D$8="",INDIRECT("④入力シート3!B"&amp;3*(ROW()-60))=""),"",①入力シート!D$8)</f>
        <v/>
      </c>
      <c r="C88" s="463" t="str">
        <f ca="1">IF(OR(①入力シート!D$9="",INDIRECT("④入力シート3!B"&amp;3*(ROW()-60))=""),"",①入力シート!D$9)</f>
        <v/>
      </c>
      <c r="D88" s="463" t="str">
        <f ca="1">IF(OR(①入力シート!D$7="",INDIRECT("④入力シート3!B"&amp;3*(ROW()-60))=""),"",①入力シート!D$7)</f>
        <v/>
      </c>
      <c r="E88" s="463" t="str">
        <f t="shared" ca="1" si="5"/>
        <v/>
      </c>
      <c r="F88" s="463" t="str">
        <f t="shared" ca="1" si="6"/>
        <v/>
      </c>
      <c r="G88" s="463" t="str">
        <f t="shared" ca="1" si="7"/>
        <v/>
      </c>
      <c r="H88" s="464" t="str">
        <f t="shared" ca="1" si="8"/>
        <v/>
      </c>
      <c r="I88" s="464" t="str">
        <f ca="1">IF(OR(①入力シート!D$8="",INDIRECT("④入力シート3!B"&amp;3*(ROW()-60))=""),"",0)</f>
        <v/>
      </c>
      <c r="J88" s="464"/>
      <c r="K88" s="464" t="str">
        <f ca="1">IF(INDIRECT("④入力シート3!B"&amp;3*(ROW()-60))="","",IF(SUM(INDIRECT("④入力シート3!T"&amp;3*(ROW()-60)):INDIRECT("④入力シート3!T"&amp;3*(ROW()-60)+2))&gt;0,1,0))</f>
        <v/>
      </c>
      <c r="L88" s="466" t="str">
        <f ca="1">IF(OR(INDIRECT("K"&amp;ROW())="",INDIRECT("K"&amp;ROW())=0),"",SUM(INDIRECT("④入力シート3!H"&amp;3*(ROW()-60)):INDIRECT("④入力シート3!H"&amp;3*(ROW()-60)+1)))</f>
        <v/>
      </c>
      <c r="M88" s="464" t="str">
        <f ca="1">IF(OR(①入力シート!D$8="",INDIRECT("④入力シート3!B"&amp;3*(ROW()-60))=""),"",0)</f>
        <v/>
      </c>
      <c r="N88" s="464"/>
      <c r="O88" s="463" t="str">
        <f t="shared" ca="1" si="9"/>
        <v/>
      </c>
    </row>
    <row r="89" spans="1:15" x14ac:dyDescent="0.15">
      <c r="A89" s="297">
        <v>28</v>
      </c>
      <c r="B89" s="462" t="str">
        <f ca="1">IF(OR(①入力シート!D$8="",INDIRECT("④入力シート3!B"&amp;3*(ROW()-60))=""),"",①入力シート!D$8)</f>
        <v/>
      </c>
      <c r="C89" s="463" t="str">
        <f ca="1">IF(OR(①入力シート!D$9="",INDIRECT("④入力シート3!B"&amp;3*(ROW()-60))=""),"",①入力シート!D$9)</f>
        <v/>
      </c>
      <c r="D89" s="463" t="str">
        <f ca="1">IF(OR(①入力シート!D$7="",INDIRECT("④入力シート3!B"&amp;3*(ROW()-60))=""),"",①入力シート!D$7)</f>
        <v/>
      </c>
      <c r="E89" s="463" t="str">
        <f t="shared" ca="1" si="5"/>
        <v/>
      </c>
      <c r="F89" s="463" t="str">
        <f t="shared" ca="1" si="6"/>
        <v/>
      </c>
      <c r="G89" s="463" t="str">
        <f t="shared" ca="1" si="7"/>
        <v/>
      </c>
      <c r="H89" s="464" t="str">
        <f t="shared" ca="1" si="8"/>
        <v/>
      </c>
      <c r="I89" s="464" t="str">
        <f ca="1">IF(OR(①入力シート!D$8="",INDIRECT("④入力シート3!B"&amp;3*(ROW()-60))=""),"",0)</f>
        <v/>
      </c>
      <c r="J89" s="464"/>
      <c r="K89" s="464" t="str">
        <f ca="1">IF(INDIRECT("④入力シート3!B"&amp;3*(ROW()-60))="","",IF(SUM(INDIRECT("④入力シート3!T"&amp;3*(ROW()-60)):INDIRECT("④入力シート3!T"&amp;3*(ROW()-60)+2))&gt;0,1,0))</f>
        <v/>
      </c>
      <c r="L89" s="466" t="str">
        <f ca="1">IF(OR(INDIRECT("K"&amp;ROW())="",INDIRECT("K"&amp;ROW())=0),"",SUM(INDIRECT("④入力シート3!H"&amp;3*(ROW()-60)):INDIRECT("④入力シート3!H"&amp;3*(ROW()-60)+1)))</f>
        <v/>
      </c>
      <c r="M89" s="464" t="str">
        <f ca="1">IF(OR(①入力シート!D$8="",INDIRECT("④入力シート3!B"&amp;3*(ROW()-60))=""),"",0)</f>
        <v/>
      </c>
      <c r="N89" s="464"/>
      <c r="O89" s="463" t="str">
        <f t="shared" ca="1" si="9"/>
        <v/>
      </c>
    </row>
    <row r="90" spans="1:15" x14ac:dyDescent="0.15">
      <c r="A90" s="297">
        <v>29</v>
      </c>
      <c r="B90" s="462" t="str">
        <f ca="1">IF(OR(①入力シート!D$8="",INDIRECT("④入力シート3!B"&amp;3*(ROW()-60))=""),"",①入力シート!D$8)</f>
        <v/>
      </c>
      <c r="C90" s="463" t="str">
        <f ca="1">IF(OR(①入力シート!D$9="",INDIRECT("④入力シート3!B"&amp;3*(ROW()-60))=""),"",①入力シート!D$9)</f>
        <v/>
      </c>
      <c r="D90" s="463" t="str">
        <f ca="1">IF(OR(①入力シート!D$7="",INDIRECT("④入力シート3!B"&amp;3*(ROW()-60))=""),"",①入力シート!D$7)</f>
        <v/>
      </c>
      <c r="E90" s="463" t="str">
        <f t="shared" ca="1" si="5"/>
        <v/>
      </c>
      <c r="F90" s="463" t="str">
        <f t="shared" ca="1" si="6"/>
        <v/>
      </c>
      <c r="G90" s="463" t="str">
        <f t="shared" ca="1" si="7"/>
        <v/>
      </c>
      <c r="H90" s="464" t="str">
        <f t="shared" ca="1" si="8"/>
        <v/>
      </c>
      <c r="I90" s="464" t="str">
        <f ca="1">IF(OR(①入力シート!D$8="",INDIRECT("④入力シート3!B"&amp;3*(ROW()-60))=""),"",0)</f>
        <v/>
      </c>
      <c r="J90" s="464"/>
      <c r="K90" s="464" t="str">
        <f ca="1">IF(INDIRECT("④入力シート3!B"&amp;3*(ROW()-60))="","",IF(SUM(INDIRECT("④入力シート3!T"&amp;3*(ROW()-60)):INDIRECT("④入力シート3!T"&amp;3*(ROW()-60)+2))&gt;0,1,0))</f>
        <v/>
      </c>
      <c r="L90" s="466" t="str">
        <f ca="1">IF(OR(INDIRECT("K"&amp;ROW())="",INDIRECT("K"&amp;ROW())=0),"",SUM(INDIRECT("④入力シート3!H"&amp;3*(ROW()-60)):INDIRECT("④入力シート3!H"&amp;3*(ROW()-60)+1)))</f>
        <v/>
      </c>
      <c r="M90" s="464" t="str">
        <f ca="1">IF(OR(①入力シート!D$8="",INDIRECT("④入力シート3!B"&amp;3*(ROW()-60))=""),"",0)</f>
        <v/>
      </c>
      <c r="N90" s="464"/>
      <c r="O90" s="463" t="str">
        <f t="shared" ca="1" si="9"/>
        <v/>
      </c>
    </row>
    <row r="91" spans="1:15" x14ac:dyDescent="0.15">
      <c r="A91" s="297">
        <v>30</v>
      </c>
      <c r="B91" s="462" t="str">
        <f ca="1">IF(OR(①入力シート!D$8="",INDIRECT("④入力シート3!B"&amp;3*(ROW()-60))=""),"",①入力シート!D$8)</f>
        <v/>
      </c>
      <c r="C91" s="463" t="str">
        <f ca="1">IF(OR(①入力シート!D$9="",INDIRECT("④入力シート3!B"&amp;3*(ROW()-60))=""),"",①入力シート!D$9)</f>
        <v/>
      </c>
      <c r="D91" s="463" t="str">
        <f ca="1">IF(OR(①入力シート!D$7="",INDIRECT("④入力シート3!B"&amp;3*(ROW()-60))=""),"",①入力シート!D$7)</f>
        <v/>
      </c>
      <c r="E91" s="463" t="str">
        <f t="shared" ca="1" si="5"/>
        <v/>
      </c>
      <c r="F91" s="463" t="str">
        <f t="shared" ca="1" si="6"/>
        <v/>
      </c>
      <c r="G91" s="463" t="str">
        <f t="shared" ca="1" si="7"/>
        <v/>
      </c>
      <c r="H91" s="464" t="str">
        <f t="shared" ca="1" si="8"/>
        <v/>
      </c>
      <c r="I91" s="464" t="str">
        <f ca="1">IF(OR(①入力シート!D$8="",INDIRECT("④入力シート3!B"&amp;3*(ROW()-60))=""),"",0)</f>
        <v/>
      </c>
      <c r="J91" s="464"/>
      <c r="K91" s="464" t="str">
        <f ca="1">IF(INDIRECT("④入力シート3!B"&amp;3*(ROW()-60))="","",IF(SUM(INDIRECT("④入力シート3!T"&amp;3*(ROW()-60)):INDIRECT("④入力シート3!T"&amp;3*(ROW()-60)+2))&gt;0,1,0))</f>
        <v/>
      </c>
      <c r="L91" s="466" t="str">
        <f ca="1">IF(OR(INDIRECT("K"&amp;ROW())="",INDIRECT("K"&amp;ROW())=0),"",SUM(INDIRECT("④入力シート3!H"&amp;3*(ROW()-60)):INDIRECT("④入力シート3!H"&amp;3*(ROW()-60)+1)))</f>
        <v/>
      </c>
      <c r="M91" s="464" t="str">
        <f ca="1">IF(OR(①入力シート!D$8="",INDIRECT("④入力シート3!B"&amp;3*(ROW()-60))=""),"",0)</f>
        <v/>
      </c>
      <c r="N91" s="464"/>
      <c r="O91" s="463" t="str">
        <f t="shared" ca="1" si="9"/>
        <v/>
      </c>
    </row>
  </sheetData>
  <sheetProtection algorithmName="SHA-512" hashValue="xnogzAxfVTBMDBtvDtc0YqdQZwQygerWmivgmABNOKRohfylTYz8EErgCmNMy1W0Kj7soMi473CoiwTSTFCrQA==" saltValue="g2zHsL8Dh0aXmxBnKRwniA==" spinCount="100000" sheet="1" objects="1" scenarios="1"/>
  <phoneticPr fontId="1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CC165"/>
  <sheetViews>
    <sheetView view="pageBreakPreview" zoomScale="80" zoomScaleNormal="85" zoomScaleSheetLayoutView="80" workbookViewId="0">
      <selection activeCell="B9" sqref="B9:F9"/>
    </sheetView>
  </sheetViews>
  <sheetFormatPr defaultColWidth="9" defaultRowHeight="14.25" x14ac:dyDescent="0.15"/>
  <cols>
    <col min="1" max="1" width="5.625" style="119" customWidth="1"/>
    <col min="2" max="6" width="3.25" style="119" customWidth="1"/>
    <col min="7" max="9" width="3.625" style="119" customWidth="1"/>
    <col min="10" max="10" width="9.75" style="119" customWidth="1"/>
    <col min="11" max="14" width="3.25" style="119" customWidth="1"/>
    <col min="15" max="17" width="2.875" style="119" customWidth="1"/>
    <col min="18" max="19" width="3.125" style="119" customWidth="1"/>
    <col min="20" max="20" width="4.625" style="119" customWidth="1"/>
    <col min="21" max="22" width="3.125" style="119" customWidth="1"/>
    <col min="23" max="23" width="4.625" style="119" customWidth="1"/>
    <col min="24" max="25" width="3.125" style="119" customWidth="1"/>
    <col min="26" max="29" width="2.875" style="119" customWidth="1"/>
    <col min="30" max="30" width="2.625" style="119" customWidth="1"/>
    <col min="31" max="33" width="2.875" style="119" customWidth="1"/>
    <col min="34" max="35" width="3" style="119" customWidth="1"/>
    <col min="36" max="36" width="4.625" style="119" customWidth="1"/>
    <col min="37" max="38" width="3" style="119" customWidth="1"/>
    <col min="39" max="39" width="4.625" style="119" customWidth="1"/>
    <col min="40" max="41" width="3" style="119" customWidth="1"/>
    <col min="42" max="45" width="2.875" style="119" customWidth="1"/>
    <col min="46" max="46" width="2.625" style="119" customWidth="1"/>
    <col min="47" max="49" width="2.875" style="119" customWidth="1"/>
    <col min="50" max="51" width="3.125" style="119" customWidth="1"/>
    <col min="52" max="52" width="4.625" style="119" customWidth="1"/>
    <col min="53" max="54" width="3.125" style="119" customWidth="1"/>
    <col min="55" max="55" width="4.625" style="119" customWidth="1"/>
    <col min="56" max="57" width="3.125" style="119" customWidth="1"/>
    <col min="58" max="61" width="2.875" style="119" customWidth="1"/>
    <col min="62" max="62" width="2.625" style="119" customWidth="1"/>
    <col min="63" max="65" width="2.875" style="119" customWidth="1"/>
    <col min="66" max="67" width="3" style="119" customWidth="1"/>
    <col min="68" max="68" width="4.625" style="119" customWidth="1"/>
    <col min="69" max="70" width="3" style="119" customWidth="1"/>
    <col min="71" max="71" width="4.625" style="119" customWidth="1"/>
    <col min="72" max="73" width="3" style="119" customWidth="1"/>
    <col min="74" max="77" width="2.875" style="119" customWidth="1"/>
    <col min="78" max="78" width="2.625" style="119" customWidth="1"/>
    <col min="79" max="79" width="9.875" style="119" customWidth="1"/>
    <col min="80" max="80" width="17.75" style="119" customWidth="1"/>
    <col min="81" max="81" width="31.375" style="119" customWidth="1"/>
    <col min="82" max="16384" width="9" style="119"/>
  </cols>
  <sheetData>
    <row r="1" spans="1:81" ht="17.25" customHeight="1" x14ac:dyDescent="0.15">
      <c r="A1" s="179" t="s">
        <v>219</v>
      </c>
      <c r="O1" s="681"/>
      <c r="P1" s="681"/>
      <c r="Q1" s="681"/>
      <c r="R1" s="681"/>
      <c r="S1" s="681"/>
      <c r="T1" s="681"/>
      <c r="U1" s="681"/>
      <c r="V1" s="681"/>
      <c r="W1" s="681"/>
      <c r="X1" s="681"/>
      <c r="Y1" s="681"/>
      <c r="Z1" s="681"/>
      <c r="AA1" s="681"/>
      <c r="AB1" s="681"/>
      <c r="AC1" s="681"/>
      <c r="AD1" s="681"/>
      <c r="AE1" s="681"/>
      <c r="AF1" s="681"/>
      <c r="AG1" s="681"/>
      <c r="AH1" s="681"/>
      <c r="AI1" s="681"/>
      <c r="AJ1" s="681"/>
      <c r="AK1" s="681"/>
      <c r="AL1" s="681"/>
      <c r="AM1" s="681"/>
      <c r="AN1" s="681"/>
      <c r="AO1" s="681"/>
      <c r="AP1" s="681"/>
      <c r="AQ1" s="681"/>
      <c r="AR1" s="681"/>
      <c r="AS1" s="681"/>
      <c r="AT1" s="681"/>
      <c r="AU1" s="681"/>
      <c r="AV1" s="681"/>
      <c r="AW1" s="681"/>
      <c r="AX1" s="681"/>
      <c r="AY1" s="681"/>
      <c r="AZ1" s="681"/>
      <c r="BC1" s="682" t="s">
        <v>259</v>
      </c>
      <c r="BD1" s="683"/>
      <c r="BE1" s="683"/>
      <c r="BF1" s="683"/>
      <c r="BG1" s="683"/>
      <c r="BH1" s="683"/>
      <c r="BI1" s="683"/>
      <c r="BJ1" s="683"/>
      <c r="BK1" s="604" t="s">
        <v>52</v>
      </c>
      <c r="BL1" s="605"/>
      <c r="BM1" s="605"/>
      <c r="BN1" s="605"/>
      <c r="BO1" s="605"/>
      <c r="BP1" s="605">
        <f>②第６号様式添付書類２!F2</f>
        <v>0</v>
      </c>
      <c r="BQ1" s="605"/>
      <c r="BR1" s="605"/>
      <c r="BS1" s="605"/>
      <c r="BT1" s="605"/>
      <c r="BU1" s="605"/>
      <c r="BV1" s="605"/>
      <c r="BW1" s="605" t="s">
        <v>51</v>
      </c>
      <c r="BX1" s="605"/>
      <c r="BY1" s="605"/>
      <c r="BZ1" s="606"/>
      <c r="CA1" s="143"/>
      <c r="CB1" s="148"/>
    </row>
    <row r="2" spans="1:81" ht="17.25" customHeight="1" x14ac:dyDescent="0.15">
      <c r="A2" s="179"/>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1"/>
      <c r="AS2" s="681"/>
      <c r="AT2" s="681"/>
      <c r="AU2" s="681"/>
      <c r="AV2" s="681"/>
      <c r="AW2" s="681"/>
      <c r="AX2" s="681"/>
      <c r="AY2" s="681"/>
      <c r="AZ2" s="681"/>
      <c r="BC2" s="676" t="s">
        <v>251</v>
      </c>
      <c r="BD2" s="663"/>
      <c r="BE2" s="663"/>
      <c r="BF2" s="663"/>
      <c r="BG2" s="663"/>
      <c r="BH2" s="663"/>
      <c r="BI2" s="663"/>
      <c r="BJ2" s="663"/>
      <c r="BK2" s="677">
        <f>②第６号様式添付書類２!E4</f>
        <v>0</v>
      </c>
      <c r="BL2" s="677"/>
      <c r="BM2" s="677"/>
      <c r="BN2" s="677"/>
      <c r="BO2" s="677"/>
      <c r="BP2" s="677"/>
      <c r="BQ2" s="677"/>
      <c r="BR2" s="677"/>
      <c r="BS2" s="677"/>
      <c r="BT2" s="677"/>
      <c r="BU2" s="677"/>
      <c r="BV2" s="677"/>
      <c r="BW2" s="677"/>
      <c r="BX2" s="677"/>
      <c r="BY2" s="677"/>
      <c r="BZ2" s="678"/>
      <c r="CA2" s="143"/>
      <c r="CB2" s="148"/>
    </row>
    <row r="3" spans="1:81" ht="22.5" customHeight="1" thickBot="1" x14ac:dyDescent="0.2">
      <c r="A3" s="680" t="s">
        <v>265</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80"/>
      <c r="AQ3" s="680"/>
      <c r="AR3" s="680"/>
      <c r="AS3" s="680"/>
      <c r="AT3" s="680"/>
      <c r="AU3" s="680"/>
      <c r="AV3" s="680"/>
      <c r="AW3" s="680"/>
      <c r="AX3" s="680"/>
      <c r="AY3" s="680"/>
      <c r="AZ3" s="680"/>
      <c r="BA3" s="680"/>
      <c r="BC3" s="684" t="s">
        <v>250</v>
      </c>
      <c r="BD3" s="602"/>
      <c r="BE3" s="602"/>
      <c r="BF3" s="602"/>
      <c r="BG3" s="602"/>
      <c r="BH3" s="602"/>
      <c r="BI3" s="602"/>
      <c r="BJ3" s="602"/>
      <c r="BK3" s="602">
        <f>②第６号様式添付書類２!E5</f>
        <v>0</v>
      </c>
      <c r="BL3" s="602"/>
      <c r="BM3" s="602"/>
      <c r="BN3" s="602"/>
      <c r="BO3" s="602"/>
      <c r="BP3" s="602"/>
      <c r="BQ3" s="602"/>
      <c r="BR3" s="602"/>
      <c r="BS3" s="602"/>
      <c r="BT3" s="602"/>
      <c r="BU3" s="602"/>
      <c r="BV3" s="602"/>
      <c r="BW3" s="602"/>
      <c r="BX3" s="602"/>
      <c r="BY3" s="602"/>
      <c r="BZ3" s="603"/>
      <c r="CA3" s="143"/>
      <c r="CB3" s="148"/>
    </row>
    <row r="4" spans="1:81" ht="30" customHeight="1" thickBot="1" x14ac:dyDescent="0.2">
      <c r="A4" s="640" t="s">
        <v>220</v>
      </c>
      <c r="B4" s="640"/>
      <c r="C4" s="640"/>
      <c r="D4" s="640"/>
      <c r="E4" s="640"/>
      <c r="F4" s="640"/>
      <c r="G4" s="640"/>
      <c r="H4" s="640"/>
      <c r="I4" s="640"/>
      <c r="J4" s="640"/>
      <c r="K4" s="640"/>
      <c r="L4" s="640"/>
      <c r="M4" s="640"/>
      <c r="N4" s="640"/>
      <c r="O4" s="640"/>
      <c r="P4" s="640"/>
      <c r="Q4" s="640"/>
      <c r="R4" s="640"/>
      <c r="S4" s="640"/>
      <c r="T4" s="640"/>
      <c r="U4" s="640"/>
      <c r="V4" s="640"/>
      <c r="W4" s="640"/>
      <c r="X4" s="640"/>
      <c r="Y4" s="640"/>
      <c r="Z4" s="640"/>
      <c r="AA4" s="640"/>
      <c r="AB4" s="640"/>
      <c r="AC4" s="640"/>
      <c r="AD4" s="640"/>
      <c r="AE4" s="640"/>
      <c r="AF4" s="640"/>
      <c r="AG4" s="640"/>
      <c r="AH4" s="640"/>
      <c r="AI4" s="640"/>
      <c r="AJ4" s="640"/>
      <c r="AK4" s="640"/>
      <c r="AL4" s="640"/>
      <c r="AM4" s="640"/>
      <c r="AN4" s="640"/>
      <c r="AO4" s="640"/>
      <c r="AP4" s="640"/>
      <c r="AQ4" s="640"/>
      <c r="AR4" s="640"/>
      <c r="AS4" s="640"/>
      <c r="AT4" s="640"/>
      <c r="AU4" s="640"/>
      <c r="AV4" s="640"/>
      <c r="AW4" s="640"/>
      <c r="AX4" s="640"/>
      <c r="AY4" s="640"/>
      <c r="AZ4" s="640"/>
      <c r="BA4" s="64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43"/>
      <c r="CB4" s="148"/>
    </row>
    <row r="5" spans="1:81" s="120" customFormat="1" ht="20.100000000000001" customHeight="1" x14ac:dyDescent="0.15">
      <c r="A5" s="643" t="s">
        <v>72</v>
      </c>
      <c r="B5" s="645" t="s">
        <v>221</v>
      </c>
      <c r="C5" s="646"/>
      <c r="D5" s="646"/>
      <c r="E5" s="646"/>
      <c r="F5" s="647"/>
      <c r="G5" s="645" t="s">
        <v>222</v>
      </c>
      <c r="H5" s="646"/>
      <c r="I5" s="647"/>
      <c r="J5" s="521" t="s">
        <v>293</v>
      </c>
      <c r="K5" s="523" t="s">
        <v>315</v>
      </c>
      <c r="L5" s="651"/>
      <c r="M5" s="651"/>
      <c r="N5" s="524"/>
      <c r="O5" s="645" t="s">
        <v>223</v>
      </c>
      <c r="P5" s="646"/>
      <c r="Q5" s="646"/>
      <c r="R5" s="646"/>
      <c r="S5" s="646"/>
      <c r="T5" s="646"/>
      <c r="U5" s="646"/>
      <c r="V5" s="646"/>
      <c r="W5" s="646"/>
      <c r="X5" s="646"/>
      <c r="Y5" s="646"/>
      <c r="Z5" s="646"/>
      <c r="AA5" s="646"/>
      <c r="AB5" s="646"/>
      <c r="AC5" s="646"/>
      <c r="AD5" s="646"/>
      <c r="AE5" s="646"/>
      <c r="AF5" s="646"/>
      <c r="AG5" s="646"/>
      <c r="AH5" s="646"/>
      <c r="AI5" s="646"/>
      <c r="AJ5" s="646"/>
      <c r="AK5" s="646"/>
      <c r="AL5" s="646"/>
      <c r="AM5" s="646"/>
      <c r="AN5" s="646"/>
      <c r="AO5" s="646"/>
      <c r="AP5" s="646"/>
      <c r="AQ5" s="646"/>
      <c r="AR5" s="646"/>
      <c r="AS5" s="646"/>
      <c r="AT5" s="655"/>
      <c r="AU5" s="645" t="s">
        <v>266</v>
      </c>
      <c r="AV5" s="646"/>
      <c r="AW5" s="646"/>
      <c r="AX5" s="646"/>
      <c r="AY5" s="646"/>
      <c r="AZ5" s="646"/>
      <c r="BA5" s="646"/>
      <c r="BB5" s="646"/>
      <c r="BC5" s="646"/>
      <c r="BD5" s="646"/>
      <c r="BE5" s="646"/>
      <c r="BF5" s="646"/>
      <c r="BG5" s="646"/>
      <c r="BH5" s="646"/>
      <c r="BI5" s="646"/>
      <c r="BJ5" s="646"/>
      <c r="BK5" s="646"/>
      <c r="BL5" s="646"/>
      <c r="BM5" s="646"/>
      <c r="BN5" s="646"/>
      <c r="BO5" s="646"/>
      <c r="BP5" s="646"/>
      <c r="BQ5" s="646"/>
      <c r="BR5" s="646"/>
      <c r="BS5" s="646"/>
      <c r="BT5" s="646"/>
      <c r="BU5" s="646"/>
      <c r="BV5" s="646"/>
      <c r="BW5" s="646"/>
      <c r="BX5" s="646"/>
      <c r="BY5" s="646"/>
      <c r="BZ5" s="646"/>
      <c r="CA5" s="670" t="s">
        <v>61</v>
      </c>
      <c r="CB5" s="671"/>
    </row>
    <row r="6" spans="1:81" s="120" customFormat="1" ht="60" customHeight="1" thickBot="1" x14ac:dyDescent="0.2">
      <c r="A6" s="644"/>
      <c r="B6" s="648"/>
      <c r="C6" s="649"/>
      <c r="D6" s="649"/>
      <c r="E6" s="649"/>
      <c r="F6" s="650"/>
      <c r="G6" s="648"/>
      <c r="H6" s="649"/>
      <c r="I6" s="650"/>
      <c r="J6" s="522"/>
      <c r="K6" s="652"/>
      <c r="L6" s="653"/>
      <c r="M6" s="653"/>
      <c r="N6" s="679"/>
      <c r="O6" s="355"/>
      <c r="P6" s="356"/>
      <c r="Q6" s="356"/>
      <c r="R6" s="356"/>
      <c r="S6" s="356"/>
      <c r="T6" s="356"/>
      <c r="U6" s="356"/>
      <c r="V6" s="356"/>
      <c r="W6" s="356"/>
      <c r="X6" s="356"/>
      <c r="Y6" s="356"/>
      <c r="Z6" s="356"/>
      <c r="AA6" s="356"/>
      <c r="AB6" s="356"/>
      <c r="AC6" s="356"/>
      <c r="AD6" s="356"/>
      <c r="AE6" s="658" t="s">
        <v>224</v>
      </c>
      <c r="AF6" s="659"/>
      <c r="AG6" s="659"/>
      <c r="AH6" s="659"/>
      <c r="AI6" s="659"/>
      <c r="AJ6" s="659"/>
      <c r="AK6" s="659"/>
      <c r="AL6" s="659"/>
      <c r="AM6" s="659"/>
      <c r="AN6" s="659"/>
      <c r="AO6" s="659"/>
      <c r="AP6" s="659"/>
      <c r="AQ6" s="659"/>
      <c r="AR6" s="659"/>
      <c r="AS6" s="659"/>
      <c r="AT6" s="660"/>
      <c r="AU6" s="355"/>
      <c r="AV6" s="356"/>
      <c r="AW6" s="356"/>
      <c r="AX6" s="356"/>
      <c r="AY6" s="356"/>
      <c r="AZ6" s="356"/>
      <c r="BA6" s="356"/>
      <c r="BB6" s="356"/>
      <c r="BC6" s="356"/>
      <c r="BD6" s="356"/>
      <c r="BE6" s="356"/>
      <c r="BF6" s="356"/>
      <c r="BG6" s="356"/>
      <c r="BH6" s="356"/>
      <c r="BI6" s="356"/>
      <c r="BJ6" s="356"/>
      <c r="BK6" s="658" t="s">
        <v>224</v>
      </c>
      <c r="BL6" s="659"/>
      <c r="BM6" s="659"/>
      <c r="BN6" s="659"/>
      <c r="BO6" s="659"/>
      <c r="BP6" s="659"/>
      <c r="BQ6" s="659"/>
      <c r="BR6" s="659"/>
      <c r="BS6" s="659"/>
      <c r="BT6" s="659"/>
      <c r="BU6" s="659"/>
      <c r="BV6" s="659"/>
      <c r="BW6" s="659"/>
      <c r="BX6" s="659"/>
      <c r="BY6" s="659"/>
      <c r="BZ6" s="659"/>
      <c r="CA6" s="181"/>
      <c r="CB6" s="182" t="s">
        <v>225</v>
      </c>
    </row>
    <row r="7" spans="1:81" ht="26.1" customHeight="1" x14ac:dyDescent="0.15">
      <c r="A7" s="121" t="s">
        <v>226</v>
      </c>
      <c r="B7" s="672" t="s">
        <v>227</v>
      </c>
      <c r="C7" s="630"/>
      <c r="D7" s="630"/>
      <c r="E7" s="630"/>
      <c r="F7" s="630"/>
      <c r="G7" s="629" t="s">
        <v>228</v>
      </c>
      <c r="H7" s="630"/>
      <c r="I7" s="630"/>
      <c r="J7" s="122">
        <v>9</v>
      </c>
      <c r="K7" s="629" t="s">
        <v>229</v>
      </c>
      <c r="L7" s="630"/>
      <c r="M7" s="630"/>
      <c r="N7" s="673"/>
      <c r="O7" s="633">
        <v>40000</v>
      </c>
      <c r="P7" s="632"/>
      <c r="Q7" s="632"/>
      <c r="R7" s="123" t="s">
        <v>1</v>
      </c>
      <c r="S7" s="123" t="s">
        <v>230</v>
      </c>
      <c r="T7" s="116">
        <v>12</v>
      </c>
      <c r="U7" s="123" t="s">
        <v>231</v>
      </c>
      <c r="V7" s="123" t="s">
        <v>230</v>
      </c>
      <c r="W7" s="116">
        <v>2</v>
      </c>
      <c r="X7" s="123" t="s">
        <v>189</v>
      </c>
      <c r="Y7" s="123" t="s">
        <v>232</v>
      </c>
      <c r="Z7" s="636">
        <f t="shared" ref="Z7:Z8" si="0">O7*T7*W7</f>
        <v>960000</v>
      </c>
      <c r="AA7" s="636"/>
      <c r="AB7" s="636"/>
      <c r="AC7" s="636"/>
      <c r="AD7" s="124" t="s">
        <v>1</v>
      </c>
      <c r="AE7" s="674">
        <v>0</v>
      </c>
      <c r="AF7" s="675"/>
      <c r="AG7" s="675"/>
      <c r="AH7" s="125" t="s">
        <v>1</v>
      </c>
      <c r="AI7" s="125" t="s">
        <v>230</v>
      </c>
      <c r="AJ7" s="117">
        <v>12</v>
      </c>
      <c r="AK7" s="125" t="s">
        <v>231</v>
      </c>
      <c r="AL7" s="125" t="s">
        <v>230</v>
      </c>
      <c r="AM7" s="117">
        <v>1</v>
      </c>
      <c r="AN7" s="125" t="s">
        <v>189</v>
      </c>
      <c r="AO7" s="125" t="s">
        <v>232</v>
      </c>
      <c r="AP7" s="634">
        <f t="shared" ref="AP7:AP8" si="1">AE7*AJ7*AM7</f>
        <v>0</v>
      </c>
      <c r="AQ7" s="634"/>
      <c r="AR7" s="634"/>
      <c r="AS7" s="634"/>
      <c r="AT7" s="126" t="s">
        <v>1</v>
      </c>
      <c r="AU7" s="633">
        <f>40000-O7</f>
        <v>0</v>
      </c>
      <c r="AV7" s="632"/>
      <c r="AW7" s="632"/>
      <c r="AX7" s="123" t="s">
        <v>1</v>
      </c>
      <c r="AY7" s="123" t="s">
        <v>230</v>
      </c>
      <c r="AZ7" s="116">
        <v>12</v>
      </c>
      <c r="BA7" s="123" t="s">
        <v>231</v>
      </c>
      <c r="BB7" s="123" t="s">
        <v>230</v>
      </c>
      <c r="BC7" s="116">
        <v>2</v>
      </c>
      <c r="BD7" s="123" t="s">
        <v>189</v>
      </c>
      <c r="BE7" s="123" t="s">
        <v>232</v>
      </c>
      <c r="BF7" s="636">
        <f>AU7*AZ7*BC7</f>
        <v>0</v>
      </c>
      <c r="BG7" s="636"/>
      <c r="BH7" s="636"/>
      <c r="BI7" s="636"/>
      <c r="BJ7" s="124" t="s">
        <v>1</v>
      </c>
      <c r="BK7" s="674">
        <v>0</v>
      </c>
      <c r="BL7" s="675"/>
      <c r="BM7" s="675"/>
      <c r="BN7" s="125" t="s">
        <v>1</v>
      </c>
      <c r="BO7" s="125" t="s">
        <v>230</v>
      </c>
      <c r="BP7" s="117">
        <v>12</v>
      </c>
      <c r="BQ7" s="125" t="s">
        <v>231</v>
      </c>
      <c r="BR7" s="125" t="s">
        <v>230</v>
      </c>
      <c r="BS7" s="117">
        <v>2</v>
      </c>
      <c r="BT7" s="125" t="s">
        <v>189</v>
      </c>
      <c r="BU7" s="125" t="s">
        <v>232</v>
      </c>
      <c r="BV7" s="634">
        <f>BK7*BP7*BS7</f>
        <v>0</v>
      </c>
      <c r="BW7" s="634"/>
      <c r="BX7" s="634"/>
      <c r="BY7" s="634"/>
      <c r="BZ7" s="127" t="s">
        <v>1</v>
      </c>
      <c r="CA7" s="128">
        <f t="shared" ref="CA7:CA8" si="2">IFERROR(Z7+BF7,"NG")</f>
        <v>960000</v>
      </c>
      <c r="CB7" s="147">
        <f>IFERROR(AP7+BV7,"NG")</f>
        <v>0</v>
      </c>
    </row>
    <row r="8" spans="1:81" ht="26.1" customHeight="1" x14ac:dyDescent="0.15">
      <c r="A8" s="121" t="s">
        <v>233</v>
      </c>
      <c r="B8" s="672" t="s">
        <v>235</v>
      </c>
      <c r="C8" s="630"/>
      <c r="D8" s="630"/>
      <c r="E8" s="630"/>
      <c r="F8" s="630"/>
      <c r="G8" s="629" t="s">
        <v>228</v>
      </c>
      <c r="H8" s="630"/>
      <c r="I8" s="630"/>
      <c r="J8" s="129">
        <v>7</v>
      </c>
      <c r="K8" s="629" t="s">
        <v>234</v>
      </c>
      <c r="L8" s="630"/>
      <c r="M8" s="630"/>
      <c r="N8" s="673"/>
      <c r="O8" s="633">
        <v>30000</v>
      </c>
      <c r="P8" s="632"/>
      <c r="Q8" s="632"/>
      <c r="R8" s="123" t="s">
        <v>1</v>
      </c>
      <c r="S8" s="123" t="s">
        <v>230</v>
      </c>
      <c r="T8" s="116">
        <v>12</v>
      </c>
      <c r="U8" s="123" t="s">
        <v>231</v>
      </c>
      <c r="V8" s="123" t="s">
        <v>230</v>
      </c>
      <c r="W8" s="116">
        <v>1</v>
      </c>
      <c r="X8" s="123" t="s">
        <v>189</v>
      </c>
      <c r="Y8" s="123" t="s">
        <v>232</v>
      </c>
      <c r="Z8" s="636">
        <f t="shared" si="0"/>
        <v>360000</v>
      </c>
      <c r="AA8" s="636"/>
      <c r="AB8" s="636"/>
      <c r="AC8" s="636"/>
      <c r="AD8" s="124" t="s">
        <v>1</v>
      </c>
      <c r="AE8" s="633">
        <v>0</v>
      </c>
      <c r="AF8" s="632"/>
      <c r="AG8" s="632"/>
      <c r="AH8" s="123" t="s">
        <v>1</v>
      </c>
      <c r="AI8" s="123" t="s">
        <v>230</v>
      </c>
      <c r="AJ8" s="116">
        <v>12</v>
      </c>
      <c r="AK8" s="123" t="s">
        <v>231</v>
      </c>
      <c r="AL8" s="123" t="s">
        <v>230</v>
      </c>
      <c r="AM8" s="116">
        <v>1</v>
      </c>
      <c r="AN8" s="123" t="s">
        <v>189</v>
      </c>
      <c r="AO8" s="123" t="s">
        <v>232</v>
      </c>
      <c r="AP8" s="634">
        <f t="shared" si="1"/>
        <v>0</v>
      </c>
      <c r="AQ8" s="634"/>
      <c r="AR8" s="634"/>
      <c r="AS8" s="634"/>
      <c r="AT8" s="130" t="s">
        <v>1</v>
      </c>
      <c r="AU8" s="633">
        <f>40000-O8</f>
        <v>10000</v>
      </c>
      <c r="AV8" s="632"/>
      <c r="AW8" s="632"/>
      <c r="AX8" s="123" t="s">
        <v>1</v>
      </c>
      <c r="AY8" s="123" t="s">
        <v>230</v>
      </c>
      <c r="AZ8" s="116">
        <v>12</v>
      </c>
      <c r="BA8" s="123" t="s">
        <v>231</v>
      </c>
      <c r="BB8" s="123" t="s">
        <v>230</v>
      </c>
      <c r="BC8" s="116">
        <v>1</v>
      </c>
      <c r="BD8" s="123" t="s">
        <v>189</v>
      </c>
      <c r="BE8" s="123" t="s">
        <v>232</v>
      </c>
      <c r="BF8" s="636">
        <f>AU8*AZ8*BC8</f>
        <v>120000</v>
      </c>
      <c r="BG8" s="636"/>
      <c r="BH8" s="636"/>
      <c r="BI8" s="636"/>
      <c r="BJ8" s="124" t="s">
        <v>1</v>
      </c>
      <c r="BK8" s="633">
        <v>0</v>
      </c>
      <c r="BL8" s="632"/>
      <c r="BM8" s="632"/>
      <c r="BN8" s="123" t="s">
        <v>1</v>
      </c>
      <c r="BO8" s="123" t="s">
        <v>230</v>
      </c>
      <c r="BP8" s="116">
        <v>12</v>
      </c>
      <c r="BQ8" s="123" t="s">
        <v>231</v>
      </c>
      <c r="BR8" s="123" t="s">
        <v>230</v>
      </c>
      <c r="BS8" s="116">
        <v>1</v>
      </c>
      <c r="BT8" s="123" t="s">
        <v>189</v>
      </c>
      <c r="BU8" s="123" t="s">
        <v>232</v>
      </c>
      <c r="BV8" s="634">
        <f>BK8*BP8*BS8</f>
        <v>0</v>
      </c>
      <c r="BW8" s="634"/>
      <c r="BX8" s="634"/>
      <c r="BY8" s="634"/>
      <c r="BZ8" s="124" t="s">
        <v>1</v>
      </c>
      <c r="CA8" s="128">
        <f t="shared" si="2"/>
        <v>480000</v>
      </c>
      <c r="CB8" s="147">
        <f t="shared" ref="CB8" si="3">IFERROR(AP8+BV8,"NG")</f>
        <v>0</v>
      </c>
      <c r="CC8" s="143"/>
    </row>
    <row r="9" spans="1:81" ht="26.1" customHeight="1" x14ac:dyDescent="0.15">
      <c r="A9" s="121">
        <v>1</v>
      </c>
      <c r="B9"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9" s="586"/>
      <c r="D9" s="586"/>
      <c r="E9" s="586"/>
      <c r="F9" s="586"/>
      <c r="G9"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9" s="580"/>
      <c r="I9" s="581"/>
      <c r="J9"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9" s="579" t="str">
        <f ca="1">IF((ROW()-8)&lt;=MAX(③入力シート２!$AV$6:$AV$2165),IF(INDEX(③入力シート２!AP$6:AP$2165,MATCH(ROW()-8,③入力シート２!$AV$6:$AV$2165,0))=1,"基本給",IF(INDEX(③入力シート２!AP$6:AP$2165,MATCH(ROW()-8,③入力シート２!$AV$6:$AV$2165,0))=2,"手当","法定福利費残")),"")</f>
        <v/>
      </c>
      <c r="L9" s="580"/>
      <c r="M9" s="580"/>
      <c r="N9" s="581"/>
      <c r="O9" s="582" t="str">
        <f ca="1">IF((ROW()-8)&lt;=MAX(③入力シート２!$AV$6:$AV$2165),INDEX(③入力シート２!AR$6:AR$2165,MATCH(ROW()-8,③入力シート２!$AV$6:$AV$2165,0)),"")</f>
        <v/>
      </c>
      <c r="P9" s="583"/>
      <c r="Q9" s="583"/>
      <c r="R9" s="123" t="s">
        <v>1</v>
      </c>
      <c r="S9" s="123" t="s">
        <v>230</v>
      </c>
      <c r="T9" s="352" t="str">
        <f ca="1">IF((ROW()-8)&lt;=MAX(③入力シート２!$AV$6:$AV$2165),INDEX(③入力シート２!AS$6:AS$2165,MATCH(ROW()-8,③入力シート２!$AV$6:$AV$2165,0)),"")</f>
        <v/>
      </c>
      <c r="U9" s="123" t="s">
        <v>231</v>
      </c>
      <c r="V9" s="123" t="s">
        <v>230</v>
      </c>
      <c r="W9" s="401">
        <v>1</v>
      </c>
      <c r="X9" s="123" t="s">
        <v>189</v>
      </c>
      <c r="Y9" s="123" t="s">
        <v>232</v>
      </c>
      <c r="Z9" s="584" t="str">
        <f ca="1">IFERROR(O9*T9*W9,"")</f>
        <v/>
      </c>
      <c r="AA9" s="584"/>
      <c r="AB9" s="584"/>
      <c r="AC9" s="584"/>
      <c r="AD9" s="124" t="s">
        <v>1</v>
      </c>
      <c r="AE9" s="573"/>
      <c r="AF9" s="574"/>
      <c r="AG9" s="574"/>
      <c r="AH9" s="123" t="s">
        <v>1</v>
      </c>
      <c r="AI9" s="123" t="s">
        <v>230</v>
      </c>
      <c r="AJ9" s="455"/>
      <c r="AK9" s="123" t="s">
        <v>231</v>
      </c>
      <c r="AL9" s="123" t="s">
        <v>230</v>
      </c>
      <c r="AM9" s="401">
        <v>1</v>
      </c>
      <c r="AN9" s="123" t="s">
        <v>189</v>
      </c>
      <c r="AO9" s="123" t="s">
        <v>232</v>
      </c>
      <c r="AP9" s="585">
        <f>IFERROR(AE9*AJ9*AM9,"")</f>
        <v>0</v>
      </c>
      <c r="AQ9" s="585"/>
      <c r="AR9" s="585"/>
      <c r="AS9" s="585"/>
      <c r="AT9" s="130" t="s">
        <v>1</v>
      </c>
      <c r="AU9" s="582" t="str">
        <f ca="1">IF((ROW()-8)&lt;=MAX(③入力シート２!$AV$6:$AV$2165),INDEX(③入力シート２!AT$6:AT$2165,MATCH(ROW()-8,③入力シート２!$AV$6:$AV$2165,0)),"")</f>
        <v/>
      </c>
      <c r="AV9" s="583"/>
      <c r="AW9" s="583"/>
      <c r="AX9" s="123" t="s">
        <v>1</v>
      </c>
      <c r="AY9" s="123" t="s">
        <v>230</v>
      </c>
      <c r="AZ9" s="352" t="str">
        <f ca="1">IF((ROW()-8)&lt;=MAX(③入力シート２!$AV$6:$AV$2165),INDEX(③入力シート２!AU$6:AU$2165,MATCH(ROW()-8,③入力シート２!$AV$6:$AV$2165,0)),"")</f>
        <v/>
      </c>
      <c r="BA9" s="123" t="s">
        <v>231</v>
      </c>
      <c r="BB9" s="123" t="s">
        <v>230</v>
      </c>
      <c r="BC9" s="401">
        <v>1</v>
      </c>
      <c r="BD9" s="123" t="s">
        <v>189</v>
      </c>
      <c r="BE9" s="123" t="s">
        <v>232</v>
      </c>
      <c r="BF9" s="584" t="str">
        <f t="shared" ref="BF9:BF108" ca="1" si="4">IFERROR(AU9*AZ9*BC9,"")</f>
        <v/>
      </c>
      <c r="BG9" s="584"/>
      <c r="BH9" s="584"/>
      <c r="BI9" s="584"/>
      <c r="BJ9" s="124" t="s">
        <v>1</v>
      </c>
      <c r="BK9" s="573"/>
      <c r="BL9" s="574"/>
      <c r="BM9" s="574"/>
      <c r="BN9" s="123" t="s">
        <v>1</v>
      </c>
      <c r="BO9" s="123" t="s">
        <v>230</v>
      </c>
      <c r="BP9" s="455"/>
      <c r="BQ9" s="123" t="s">
        <v>231</v>
      </c>
      <c r="BR9" s="123" t="s">
        <v>230</v>
      </c>
      <c r="BS9" s="401">
        <v>1</v>
      </c>
      <c r="BT9" s="123" t="s">
        <v>189</v>
      </c>
      <c r="BU9" s="123" t="s">
        <v>232</v>
      </c>
      <c r="BV9" s="575">
        <f t="shared" ref="BV9:BV108" si="5">IFERROR(BK9*BP9*BS9,"")</f>
        <v>0</v>
      </c>
      <c r="BW9" s="575"/>
      <c r="BX9" s="575"/>
      <c r="BY9" s="575"/>
      <c r="BZ9" s="124" t="s">
        <v>1</v>
      </c>
      <c r="CA9" s="402" t="str">
        <f ca="1">IFERROR(Z9+BF9,"")</f>
        <v/>
      </c>
      <c r="CB9" s="403">
        <f>IFERROR(AP9+BV9,"")</f>
        <v>0</v>
      </c>
      <c r="CC9" s="143"/>
    </row>
    <row r="10" spans="1:81" ht="26.1" customHeight="1" x14ac:dyDescent="0.15">
      <c r="A10" s="121">
        <v>2</v>
      </c>
      <c r="B10"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10" s="577"/>
      <c r="D10" s="577"/>
      <c r="E10" s="577"/>
      <c r="F10" s="578"/>
      <c r="G10"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10" s="580"/>
      <c r="I10" s="581"/>
      <c r="J10"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10" s="579" t="str">
        <f ca="1">IF((ROW()-8)&lt;=MAX(③入力シート２!$AV$6:$AV$2165),IF(INDEX(③入力シート２!AP$6:AP$2165,MATCH(ROW()-8,③入力シート２!$AV$6:$AV$2165,0))=1,"基本給",IF(INDEX(③入力シート２!AP$6:AP$2165,MATCH(ROW()-8,③入力シート２!$AV$6:$AV$2165,0))=2,"手当","法定福利費残")),"")</f>
        <v/>
      </c>
      <c r="L10" s="580"/>
      <c r="M10" s="580"/>
      <c r="N10" s="581"/>
      <c r="O10" s="582" t="str">
        <f ca="1">IF((ROW()-8)&lt;=MAX(③入力シート２!$AV$6:$AV$2165),INDEX(③入力シート２!AR$6:AR$2165,MATCH(ROW()-8,③入力シート２!$AV$6:$AV$2165,0)),"")</f>
        <v/>
      </c>
      <c r="P10" s="583"/>
      <c r="Q10" s="583"/>
      <c r="R10" s="123" t="s">
        <v>1</v>
      </c>
      <c r="S10" s="123" t="s">
        <v>230</v>
      </c>
      <c r="T10" s="352" t="str">
        <f ca="1">IF((ROW()-8)&lt;=MAX(③入力シート２!$AV$6:$AV$2165),INDEX(③入力シート２!AS$6:AS$2165,MATCH(ROW()-8,③入力シート２!$AV$6:$AV$2165,0)),"")</f>
        <v/>
      </c>
      <c r="U10" s="123" t="s">
        <v>231</v>
      </c>
      <c r="V10" s="123" t="s">
        <v>230</v>
      </c>
      <c r="W10" s="401">
        <v>1</v>
      </c>
      <c r="X10" s="123" t="s">
        <v>189</v>
      </c>
      <c r="Y10" s="123" t="s">
        <v>232</v>
      </c>
      <c r="Z10" s="584" t="str">
        <f t="shared" ref="Z10:Z108" ca="1" si="6">IFERROR(O10*T10*W10,"")</f>
        <v/>
      </c>
      <c r="AA10" s="584"/>
      <c r="AB10" s="584"/>
      <c r="AC10" s="584"/>
      <c r="AD10" s="124" t="s">
        <v>1</v>
      </c>
      <c r="AE10" s="573"/>
      <c r="AF10" s="574"/>
      <c r="AG10" s="574"/>
      <c r="AH10" s="123" t="s">
        <v>1</v>
      </c>
      <c r="AI10" s="123" t="s">
        <v>230</v>
      </c>
      <c r="AJ10" s="456"/>
      <c r="AK10" s="123" t="s">
        <v>231</v>
      </c>
      <c r="AL10" s="123" t="s">
        <v>230</v>
      </c>
      <c r="AM10" s="401">
        <v>1</v>
      </c>
      <c r="AN10" s="123" t="s">
        <v>189</v>
      </c>
      <c r="AO10" s="123" t="s">
        <v>232</v>
      </c>
      <c r="AP10" s="585">
        <f t="shared" ref="AP10:AP108" si="7">IFERROR(AE10*AJ10*AM10,"")</f>
        <v>0</v>
      </c>
      <c r="AQ10" s="585"/>
      <c r="AR10" s="585"/>
      <c r="AS10" s="585"/>
      <c r="AT10" s="130" t="s">
        <v>1</v>
      </c>
      <c r="AU10" s="582" t="str">
        <f ca="1">IF((ROW()-8)&lt;=MAX(③入力シート２!$AV$6:$AV$2165),INDEX(③入力シート２!AT$6:AT$2165,MATCH(ROW()-8,③入力シート２!$AV$6:$AV$2165,0)),"")</f>
        <v/>
      </c>
      <c r="AV10" s="583"/>
      <c r="AW10" s="583"/>
      <c r="AX10" s="123" t="s">
        <v>1</v>
      </c>
      <c r="AY10" s="123" t="s">
        <v>230</v>
      </c>
      <c r="AZ10" s="352" t="str">
        <f ca="1">IF((ROW()-8)&lt;=MAX(③入力シート２!$AV$6:$AV$2165),INDEX(③入力シート２!AU$6:AU$2165,MATCH(ROW()-8,③入力シート２!$AV$6:$AV$2165,0)),"")</f>
        <v/>
      </c>
      <c r="BA10" s="123" t="s">
        <v>231</v>
      </c>
      <c r="BB10" s="123" t="s">
        <v>230</v>
      </c>
      <c r="BC10" s="401">
        <v>1</v>
      </c>
      <c r="BD10" s="123" t="s">
        <v>189</v>
      </c>
      <c r="BE10" s="123" t="s">
        <v>232</v>
      </c>
      <c r="BF10" s="584" t="str">
        <f t="shared" ca="1" si="4"/>
        <v/>
      </c>
      <c r="BG10" s="584"/>
      <c r="BH10" s="584"/>
      <c r="BI10" s="584"/>
      <c r="BJ10" s="124" t="s">
        <v>1</v>
      </c>
      <c r="BK10" s="573"/>
      <c r="BL10" s="574"/>
      <c r="BM10" s="574"/>
      <c r="BN10" s="123" t="s">
        <v>1</v>
      </c>
      <c r="BO10" s="123" t="s">
        <v>230</v>
      </c>
      <c r="BP10" s="456"/>
      <c r="BQ10" s="123" t="s">
        <v>231</v>
      </c>
      <c r="BR10" s="123" t="s">
        <v>230</v>
      </c>
      <c r="BS10" s="401">
        <v>1</v>
      </c>
      <c r="BT10" s="123" t="s">
        <v>189</v>
      </c>
      <c r="BU10" s="123" t="s">
        <v>232</v>
      </c>
      <c r="BV10" s="575">
        <f t="shared" si="5"/>
        <v>0</v>
      </c>
      <c r="BW10" s="575"/>
      <c r="BX10" s="575"/>
      <c r="BY10" s="575"/>
      <c r="BZ10" s="124" t="s">
        <v>1</v>
      </c>
      <c r="CA10" s="402" t="str">
        <f ca="1">IFERROR(Z10+BF10,"")</f>
        <v/>
      </c>
      <c r="CB10" s="403">
        <f>IFERROR(AP10+BV10,"")</f>
        <v>0</v>
      </c>
      <c r="CC10" s="143"/>
    </row>
    <row r="11" spans="1:81" ht="26.1" customHeight="1" x14ac:dyDescent="0.15">
      <c r="A11" s="121">
        <v>3</v>
      </c>
      <c r="B11"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11" s="577"/>
      <c r="D11" s="577"/>
      <c r="E11" s="577"/>
      <c r="F11" s="578"/>
      <c r="G11"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11" s="580"/>
      <c r="I11" s="581"/>
      <c r="J11"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11" s="579" t="str">
        <f ca="1">IF((ROW()-8)&lt;=MAX(③入力シート２!$AV$6:$AV$2165),IF(INDEX(③入力シート２!AP$6:AP$2165,MATCH(ROW()-8,③入力シート２!$AV$6:$AV$2165,0))=1,"基本給",IF(INDEX(③入力シート２!AP$6:AP$2165,MATCH(ROW()-8,③入力シート２!$AV$6:$AV$2165,0))=2,"手当","法定福利費残")),"")</f>
        <v/>
      </c>
      <c r="L11" s="580"/>
      <c r="M11" s="580"/>
      <c r="N11" s="581"/>
      <c r="O11" s="582" t="str">
        <f ca="1">IF((ROW()-8)&lt;=MAX(③入力シート２!$AV$6:$AV$2165),INDEX(③入力シート２!AR$6:AR$2165,MATCH(ROW()-8,③入力シート２!$AV$6:$AV$2165,0)),"")</f>
        <v/>
      </c>
      <c r="P11" s="583"/>
      <c r="Q11" s="583"/>
      <c r="R11" s="123" t="s">
        <v>1</v>
      </c>
      <c r="S11" s="123" t="s">
        <v>230</v>
      </c>
      <c r="T11" s="352" t="str">
        <f ca="1">IF((ROW()-8)&lt;=MAX(③入力シート２!$AV$6:$AV$2165),INDEX(③入力シート２!AS$6:AS$2165,MATCH(ROW()-8,③入力シート２!$AV$6:$AV$2165,0)),"")</f>
        <v/>
      </c>
      <c r="U11" s="123" t="s">
        <v>231</v>
      </c>
      <c r="V11" s="123" t="s">
        <v>230</v>
      </c>
      <c r="W11" s="401">
        <v>1</v>
      </c>
      <c r="X11" s="123" t="s">
        <v>189</v>
      </c>
      <c r="Y11" s="123" t="s">
        <v>232</v>
      </c>
      <c r="Z11" s="584" t="str">
        <f t="shared" ca="1" si="6"/>
        <v/>
      </c>
      <c r="AA11" s="584"/>
      <c r="AB11" s="584"/>
      <c r="AC11" s="584"/>
      <c r="AD11" s="124" t="s">
        <v>1</v>
      </c>
      <c r="AE11" s="573"/>
      <c r="AF11" s="574"/>
      <c r="AG11" s="574"/>
      <c r="AH11" s="123" t="s">
        <v>1</v>
      </c>
      <c r="AI11" s="123" t="s">
        <v>230</v>
      </c>
      <c r="AJ11" s="455"/>
      <c r="AK11" s="123" t="s">
        <v>231</v>
      </c>
      <c r="AL11" s="123" t="s">
        <v>230</v>
      </c>
      <c r="AM11" s="401">
        <v>1</v>
      </c>
      <c r="AN11" s="123" t="s">
        <v>189</v>
      </c>
      <c r="AO11" s="123" t="s">
        <v>232</v>
      </c>
      <c r="AP11" s="585">
        <f t="shared" si="7"/>
        <v>0</v>
      </c>
      <c r="AQ11" s="585"/>
      <c r="AR11" s="585"/>
      <c r="AS11" s="585"/>
      <c r="AT11" s="130" t="s">
        <v>1</v>
      </c>
      <c r="AU11" s="582" t="str">
        <f ca="1">IF((ROW()-8)&lt;=MAX(③入力シート２!$AV$6:$AV$2165),INDEX(③入力シート２!AT$6:AT$2165,MATCH(ROW()-8,③入力シート２!$AV$6:$AV$2165,0)),"")</f>
        <v/>
      </c>
      <c r="AV11" s="583"/>
      <c r="AW11" s="583"/>
      <c r="AX11" s="123" t="s">
        <v>1</v>
      </c>
      <c r="AY11" s="123" t="s">
        <v>230</v>
      </c>
      <c r="AZ11" s="352" t="str">
        <f ca="1">IF((ROW()-8)&lt;=MAX(③入力シート２!$AV$6:$AV$2165),INDEX(③入力シート２!AU$6:AU$2165,MATCH(ROW()-8,③入力シート２!$AV$6:$AV$2165,0)),"")</f>
        <v/>
      </c>
      <c r="BA11" s="123" t="s">
        <v>231</v>
      </c>
      <c r="BB11" s="123" t="s">
        <v>230</v>
      </c>
      <c r="BC11" s="401">
        <v>1</v>
      </c>
      <c r="BD11" s="123" t="s">
        <v>189</v>
      </c>
      <c r="BE11" s="123" t="s">
        <v>232</v>
      </c>
      <c r="BF11" s="584" t="str">
        <f t="shared" ca="1" si="4"/>
        <v/>
      </c>
      <c r="BG11" s="584"/>
      <c r="BH11" s="584"/>
      <c r="BI11" s="584"/>
      <c r="BJ11" s="124" t="s">
        <v>1</v>
      </c>
      <c r="BK11" s="573"/>
      <c r="BL11" s="574"/>
      <c r="BM11" s="574"/>
      <c r="BN11" s="123" t="s">
        <v>1</v>
      </c>
      <c r="BO11" s="123" t="s">
        <v>230</v>
      </c>
      <c r="BP11" s="455"/>
      <c r="BQ11" s="123" t="s">
        <v>231</v>
      </c>
      <c r="BR11" s="123" t="s">
        <v>230</v>
      </c>
      <c r="BS11" s="401">
        <v>1</v>
      </c>
      <c r="BT11" s="123" t="s">
        <v>189</v>
      </c>
      <c r="BU11" s="123" t="s">
        <v>232</v>
      </c>
      <c r="BV11" s="575">
        <f t="shared" si="5"/>
        <v>0</v>
      </c>
      <c r="BW11" s="575"/>
      <c r="BX11" s="575"/>
      <c r="BY11" s="575"/>
      <c r="BZ11" s="124" t="s">
        <v>1</v>
      </c>
      <c r="CA11" s="402" t="str">
        <f ca="1">IFERROR(Z11+BF11,"")</f>
        <v/>
      </c>
      <c r="CB11" s="403">
        <f>IFERROR(AP11+BV11,"")</f>
        <v>0</v>
      </c>
      <c r="CC11" s="143"/>
    </row>
    <row r="12" spans="1:81" ht="26.1" customHeight="1" x14ac:dyDescent="0.15">
      <c r="A12" s="121">
        <v>4</v>
      </c>
      <c r="B12"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12" s="577"/>
      <c r="D12" s="577"/>
      <c r="E12" s="577"/>
      <c r="F12" s="578"/>
      <c r="G12"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12" s="580"/>
      <c r="I12" s="581"/>
      <c r="J12"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12" s="579" t="str">
        <f ca="1">IF((ROW()-8)&lt;=MAX(③入力シート２!$AV$6:$AV$2165),IF(INDEX(③入力シート２!AP$6:AP$2165,MATCH(ROW()-8,③入力シート２!$AV$6:$AV$2165,0))=1,"基本給",IF(INDEX(③入力シート２!AP$6:AP$2165,MATCH(ROW()-8,③入力シート２!$AV$6:$AV$2165,0))=2,"手当","法定福利費残")),"")</f>
        <v/>
      </c>
      <c r="L12" s="580"/>
      <c r="M12" s="580"/>
      <c r="N12" s="581"/>
      <c r="O12" s="582" t="str">
        <f ca="1">IF((ROW()-8)&lt;=MAX(③入力シート２!$AV$6:$AV$2165),INDEX(③入力シート２!AR$6:AR$2165,MATCH(ROW()-8,③入力シート２!$AV$6:$AV$2165,0)),"")</f>
        <v/>
      </c>
      <c r="P12" s="583"/>
      <c r="Q12" s="583"/>
      <c r="R12" s="123" t="s">
        <v>1</v>
      </c>
      <c r="S12" s="123" t="s">
        <v>230</v>
      </c>
      <c r="T12" s="352" t="str">
        <f ca="1">IF((ROW()-8)&lt;=MAX(③入力シート２!$AV$6:$AV$2165),INDEX(③入力シート２!AS$6:AS$2165,MATCH(ROW()-8,③入力シート２!$AV$6:$AV$2165,0)),"")</f>
        <v/>
      </c>
      <c r="U12" s="123" t="s">
        <v>231</v>
      </c>
      <c r="V12" s="123" t="s">
        <v>230</v>
      </c>
      <c r="W12" s="401">
        <v>1</v>
      </c>
      <c r="X12" s="123" t="s">
        <v>189</v>
      </c>
      <c r="Y12" s="123" t="s">
        <v>232</v>
      </c>
      <c r="Z12" s="584" t="str">
        <f t="shared" ca="1" si="6"/>
        <v/>
      </c>
      <c r="AA12" s="584"/>
      <c r="AB12" s="584"/>
      <c r="AC12" s="584"/>
      <c r="AD12" s="124" t="s">
        <v>1</v>
      </c>
      <c r="AE12" s="573"/>
      <c r="AF12" s="574"/>
      <c r="AG12" s="574"/>
      <c r="AH12" s="123" t="s">
        <v>1</v>
      </c>
      <c r="AI12" s="123" t="s">
        <v>230</v>
      </c>
      <c r="AJ12" s="456"/>
      <c r="AK12" s="123" t="s">
        <v>231</v>
      </c>
      <c r="AL12" s="123" t="s">
        <v>230</v>
      </c>
      <c r="AM12" s="401">
        <v>1</v>
      </c>
      <c r="AN12" s="123" t="s">
        <v>189</v>
      </c>
      <c r="AO12" s="123" t="s">
        <v>232</v>
      </c>
      <c r="AP12" s="585">
        <f t="shared" si="7"/>
        <v>0</v>
      </c>
      <c r="AQ12" s="585"/>
      <c r="AR12" s="585"/>
      <c r="AS12" s="585"/>
      <c r="AT12" s="130" t="s">
        <v>1</v>
      </c>
      <c r="AU12" s="582" t="str">
        <f ca="1">IF((ROW()-8)&lt;=MAX(③入力シート２!$AV$6:$AV$2165),INDEX(③入力シート２!AT$6:AT$2165,MATCH(ROW()-8,③入力シート２!$AV$6:$AV$2165,0)),"")</f>
        <v/>
      </c>
      <c r="AV12" s="583"/>
      <c r="AW12" s="583"/>
      <c r="AX12" s="123" t="s">
        <v>1</v>
      </c>
      <c r="AY12" s="123" t="s">
        <v>230</v>
      </c>
      <c r="AZ12" s="352" t="str">
        <f ca="1">IF((ROW()-8)&lt;=MAX(③入力シート２!$AV$6:$AV$2165),INDEX(③入力シート２!AU$6:AU$2165,MATCH(ROW()-8,③入力シート２!$AV$6:$AV$2165,0)),"")</f>
        <v/>
      </c>
      <c r="BA12" s="123" t="s">
        <v>231</v>
      </c>
      <c r="BB12" s="123" t="s">
        <v>230</v>
      </c>
      <c r="BC12" s="401">
        <v>1</v>
      </c>
      <c r="BD12" s="123" t="s">
        <v>189</v>
      </c>
      <c r="BE12" s="123" t="s">
        <v>232</v>
      </c>
      <c r="BF12" s="584" t="str">
        <f t="shared" ca="1" si="4"/>
        <v/>
      </c>
      <c r="BG12" s="584"/>
      <c r="BH12" s="584"/>
      <c r="BI12" s="584"/>
      <c r="BJ12" s="124" t="s">
        <v>1</v>
      </c>
      <c r="BK12" s="573"/>
      <c r="BL12" s="574"/>
      <c r="BM12" s="574"/>
      <c r="BN12" s="123" t="s">
        <v>1</v>
      </c>
      <c r="BO12" s="123" t="s">
        <v>230</v>
      </c>
      <c r="BP12" s="456"/>
      <c r="BQ12" s="123" t="s">
        <v>231</v>
      </c>
      <c r="BR12" s="123" t="s">
        <v>230</v>
      </c>
      <c r="BS12" s="401">
        <v>1</v>
      </c>
      <c r="BT12" s="123" t="s">
        <v>189</v>
      </c>
      <c r="BU12" s="123" t="s">
        <v>232</v>
      </c>
      <c r="BV12" s="575">
        <f t="shared" si="5"/>
        <v>0</v>
      </c>
      <c r="BW12" s="575"/>
      <c r="BX12" s="575"/>
      <c r="BY12" s="575"/>
      <c r="BZ12" s="124" t="s">
        <v>1</v>
      </c>
      <c r="CA12" s="402" t="str">
        <f t="shared" ref="CA12:CA108" ca="1" si="8">IFERROR(Z12+BF12,"")</f>
        <v/>
      </c>
      <c r="CB12" s="403">
        <f t="shared" ref="CB12:CB108" si="9">IFERROR(AP12+BV12,"")</f>
        <v>0</v>
      </c>
      <c r="CC12" s="143"/>
    </row>
    <row r="13" spans="1:81" ht="26.1" customHeight="1" x14ac:dyDescent="0.15">
      <c r="A13" s="121">
        <v>5</v>
      </c>
      <c r="B13"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13" s="577"/>
      <c r="D13" s="577"/>
      <c r="E13" s="577"/>
      <c r="F13" s="578"/>
      <c r="G13"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13" s="580"/>
      <c r="I13" s="581"/>
      <c r="J13"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13" s="579" t="str">
        <f ca="1">IF((ROW()-8)&lt;=MAX(③入力シート２!$AV$6:$AV$2165),IF(INDEX(③入力シート２!AP$6:AP$2165,MATCH(ROW()-8,③入力シート２!$AV$6:$AV$2165,0))=1,"基本給",IF(INDEX(③入力シート２!AP$6:AP$2165,MATCH(ROW()-8,③入力シート２!$AV$6:$AV$2165,0))=2,"手当","法定福利費残")),"")</f>
        <v/>
      </c>
      <c r="L13" s="580"/>
      <c r="M13" s="580"/>
      <c r="N13" s="581"/>
      <c r="O13" s="582" t="str">
        <f ca="1">IF((ROW()-8)&lt;=MAX(③入力シート２!$AV$6:$AV$2165),INDEX(③入力シート２!AR$6:AR$2165,MATCH(ROW()-8,③入力シート２!$AV$6:$AV$2165,0)),"")</f>
        <v/>
      </c>
      <c r="P13" s="583"/>
      <c r="Q13" s="583"/>
      <c r="R13" s="123" t="s">
        <v>1</v>
      </c>
      <c r="S13" s="123" t="s">
        <v>230</v>
      </c>
      <c r="T13" s="352" t="str">
        <f ca="1">IF((ROW()-8)&lt;=MAX(③入力シート２!$AV$6:$AV$2165),INDEX(③入力シート２!AS$6:AS$2165,MATCH(ROW()-8,③入力シート２!$AV$6:$AV$2165,0)),"")</f>
        <v/>
      </c>
      <c r="U13" s="123" t="s">
        <v>231</v>
      </c>
      <c r="V13" s="123" t="s">
        <v>230</v>
      </c>
      <c r="W13" s="401">
        <v>1</v>
      </c>
      <c r="X13" s="123" t="s">
        <v>189</v>
      </c>
      <c r="Y13" s="123" t="s">
        <v>232</v>
      </c>
      <c r="Z13" s="584" t="str">
        <f t="shared" ca="1" si="6"/>
        <v/>
      </c>
      <c r="AA13" s="584"/>
      <c r="AB13" s="584"/>
      <c r="AC13" s="584"/>
      <c r="AD13" s="124" t="s">
        <v>1</v>
      </c>
      <c r="AE13" s="573"/>
      <c r="AF13" s="574"/>
      <c r="AG13" s="574"/>
      <c r="AH13" s="123" t="s">
        <v>1</v>
      </c>
      <c r="AI13" s="123" t="s">
        <v>230</v>
      </c>
      <c r="AJ13" s="455"/>
      <c r="AK13" s="123" t="s">
        <v>231</v>
      </c>
      <c r="AL13" s="123" t="s">
        <v>230</v>
      </c>
      <c r="AM13" s="401">
        <v>1</v>
      </c>
      <c r="AN13" s="123" t="s">
        <v>189</v>
      </c>
      <c r="AO13" s="123" t="s">
        <v>232</v>
      </c>
      <c r="AP13" s="585">
        <f t="shared" si="7"/>
        <v>0</v>
      </c>
      <c r="AQ13" s="585"/>
      <c r="AR13" s="585"/>
      <c r="AS13" s="585"/>
      <c r="AT13" s="130" t="s">
        <v>1</v>
      </c>
      <c r="AU13" s="582" t="str">
        <f ca="1">IF((ROW()-8)&lt;=MAX(③入力シート２!$AV$6:$AV$2165),INDEX(③入力シート２!AT$6:AT$2165,MATCH(ROW()-8,③入力シート２!$AV$6:$AV$2165,0)),"")</f>
        <v/>
      </c>
      <c r="AV13" s="583"/>
      <c r="AW13" s="583"/>
      <c r="AX13" s="123" t="s">
        <v>1</v>
      </c>
      <c r="AY13" s="123" t="s">
        <v>230</v>
      </c>
      <c r="AZ13" s="352" t="str">
        <f ca="1">IF((ROW()-8)&lt;=MAX(③入力シート２!$AV$6:$AV$2165),INDEX(③入力シート２!AU$6:AU$2165,MATCH(ROW()-8,③入力シート２!$AV$6:$AV$2165,0)),"")</f>
        <v/>
      </c>
      <c r="BA13" s="123" t="s">
        <v>231</v>
      </c>
      <c r="BB13" s="123" t="s">
        <v>230</v>
      </c>
      <c r="BC13" s="401">
        <v>1</v>
      </c>
      <c r="BD13" s="123" t="s">
        <v>189</v>
      </c>
      <c r="BE13" s="123" t="s">
        <v>232</v>
      </c>
      <c r="BF13" s="584" t="str">
        <f t="shared" ca="1" si="4"/>
        <v/>
      </c>
      <c r="BG13" s="584"/>
      <c r="BH13" s="584"/>
      <c r="BI13" s="584"/>
      <c r="BJ13" s="124" t="s">
        <v>1</v>
      </c>
      <c r="BK13" s="573"/>
      <c r="BL13" s="574"/>
      <c r="BM13" s="574"/>
      <c r="BN13" s="123" t="s">
        <v>1</v>
      </c>
      <c r="BO13" s="123" t="s">
        <v>230</v>
      </c>
      <c r="BP13" s="455"/>
      <c r="BQ13" s="123" t="s">
        <v>231</v>
      </c>
      <c r="BR13" s="123" t="s">
        <v>230</v>
      </c>
      <c r="BS13" s="401">
        <v>1</v>
      </c>
      <c r="BT13" s="123" t="s">
        <v>189</v>
      </c>
      <c r="BU13" s="123" t="s">
        <v>232</v>
      </c>
      <c r="BV13" s="575">
        <f t="shared" si="5"/>
        <v>0</v>
      </c>
      <c r="BW13" s="575"/>
      <c r="BX13" s="575"/>
      <c r="BY13" s="575"/>
      <c r="BZ13" s="124" t="s">
        <v>1</v>
      </c>
      <c r="CA13" s="402" t="str">
        <f t="shared" ca="1" si="8"/>
        <v/>
      </c>
      <c r="CB13" s="403">
        <f t="shared" si="9"/>
        <v>0</v>
      </c>
      <c r="CC13" s="143"/>
    </row>
    <row r="14" spans="1:81" ht="26.1" customHeight="1" x14ac:dyDescent="0.15">
      <c r="A14" s="121">
        <v>6</v>
      </c>
      <c r="B14"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14" s="586"/>
      <c r="D14" s="586"/>
      <c r="E14" s="586"/>
      <c r="F14" s="586"/>
      <c r="G14"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14" s="580"/>
      <c r="I14" s="581"/>
      <c r="J14"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14" s="579" t="str">
        <f ca="1">IF((ROW()-8)&lt;=MAX(③入力シート２!$AV$6:$AV$2165),IF(INDEX(③入力シート２!AP$6:AP$2165,MATCH(ROW()-8,③入力シート２!$AV$6:$AV$2165,0))=1,"基本給",IF(INDEX(③入力シート２!AP$6:AP$2165,MATCH(ROW()-8,③入力シート２!$AV$6:$AV$2165,0))=2,"手当","法定福利費残")),"")</f>
        <v/>
      </c>
      <c r="L14" s="580"/>
      <c r="M14" s="580"/>
      <c r="N14" s="581"/>
      <c r="O14" s="582" t="str">
        <f ca="1">IF((ROW()-8)&lt;=MAX(③入力シート２!$AV$6:$AV$2165),INDEX(③入力シート２!AR$6:AR$2165,MATCH(ROW()-8,③入力シート２!$AV$6:$AV$2165,0)),"")</f>
        <v/>
      </c>
      <c r="P14" s="583"/>
      <c r="Q14" s="583"/>
      <c r="R14" s="123" t="s">
        <v>1</v>
      </c>
      <c r="S14" s="123" t="s">
        <v>230</v>
      </c>
      <c r="T14" s="352" t="str">
        <f ca="1">IF((ROW()-8)&lt;=MAX(③入力シート２!$AV$6:$AV$2165),INDEX(③入力シート２!AS$6:AS$2165,MATCH(ROW()-8,③入力シート２!$AV$6:$AV$2165,0)),"")</f>
        <v/>
      </c>
      <c r="U14" s="123" t="s">
        <v>231</v>
      </c>
      <c r="V14" s="123" t="s">
        <v>230</v>
      </c>
      <c r="W14" s="401">
        <v>1</v>
      </c>
      <c r="X14" s="123" t="s">
        <v>189</v>
      </c>
      <c r="Y14" s="123" t="s">
        <v>232</v>
      </c>
      <c r="Z14" s="584" t="str">
        <f t="shared" ca="1" si="6"/>
        <v/>
      </c>
      <c r="AA14" s="584"/>
      <c r="AB14" s="584"/>
      <c r="AC14" s="584"/>
      <c r="AD14" s="124" t="s">
        <v>1</v>
      </c>
      <c r="AE14" s="573"/>
      <c r="AF14" s="574"/>
      <c r="AG14" s="574"/>
      <c r="AH14" s="123" t="s">
        <v>1</v>
      </c>
      <c r="AI14" s="123" t="s">
        <v>230</v>
      </c>
      <c r="AJ14" s="456"/>
      <c r="AK14" s="123" t="s">
        <v>231</v>
      </c>
      <c r="AL14" s="123" t="s">
        <v>230</v>
      </c>
      <c r="AM14" s="401">
        <v>1</v>
      </c>
      <c r="AN14" s="123" t="s">
        <v>189</v>
      </c>
      <c r="AO14" s="123" t="s">
        <v>232</v>
      </c>
      <c r="AP14" s="585">
        <f t="shared" si="7"/>
        <v>0</v>
      </c>
      <c r="AQ14" s="585"/>
      <c r="AR14" s="585"/>
      <c r="AS14" s="585"/>
      <c r="AT14" s="130" t="s">
        <v>1</v>
      </c>
      <c r="AU14" s="582" t="str">
        <f ca="1">IF((ROW()-8)&lt;=MAX(③入力シート２!$AV$6:$AV$2165),INDEX(③入力シート２!AT$6:AT$2165,MATCH(ROW()-8,③入力シート２!$AV$6:$AV$2165,0)),"")</f>
        <v/>
      </c>
      <c r="AV14" s="583"/>
      <c r="AW14" s="583"/>
      <c r="AX14" s="123" t="s">
        <v>1</v>
      </c>
      <c r="AY14" s="123" t="s">
        <v>230</v>
      </c>
      <c r="AZ14" s="352" t="str">
        <f ca="1">IF((ROW()-8)&lt;=MAX(③入力シート２!$AV$6:$AV$2165),INDEX(③入力シート２!AU$6:AU$2165,MATCH(ROW()-8,③入力シート２!$AV$6:$AV$2165,0)),"")</f>
        <v/>
      </c>
      <c r="BA14" s="123" t="s">
        <v>231</v>
      </c>
      <c r="BB14" s="123" t="s">
        <v>230</v>
      </c>
      <c r="BC14" s="401">
        <v>1</v>
      </c>
      <c r="BD14" s="123" t="s">
        <v>189</v>
      </c>
      <c r="BE14" s="123" t="s">
        <v>232</v>
      </c>
      <c r="BF14" s="584" t="str">
        <f t="shared" ca="1" si="4"/>
        <v/>
      </c>
      <c r="BG14" s="584"/>
      <c r="BH14" s="584"/>
      <c r="BI14" s="584"/>
      <c r="BJ14" s="124" t="s">
        <v>1</v>
      </c>
      <c r="BK14" s="573"/>
      <c r="BL14" s="574"/>
      <c r="BM14" s="574"/>
      <c r="BN14" s="123" t="s">
        <v>1</v>
      </c>
      <c r="BO14" s="123" t="s">
        <v>230</v>
      </c>
      <c r="BP14" s="456"/>
      <c r="BQ14" s="123" t="s">
        <v>231</v>
      </c>
      <c r="BR14" s="123" t="s">
        <v>230</v>
      </c>
      <c r="BS14" s="401">
        <v>1</v>
      </c>
      <c r="BT14" s="123" t="s">
        <v>189</v>
      </c>
      <c r="BU14" s="123" t="s">
        <v>232</v>
      </c>
      <c r="BV14" s="575">
        <f t="shared" si="5"/>
        <v>0</v>
      </c>
      <c r="BW14" s="575"/>
      <c r="BX14" s="575"/>
      <c r="BY14" s="575"/>
      <c r="BZ14" s="124" t="s">
        <v>1</v>
      </c>
      <c r="CA14" s="402" t="str">
        <f t="shared" ca="1" si="8"/>
        <v/>
      </c>
      <c r="CB14" s="403">
        <f t="shared" si="9"/>
        <v>0</v>
      </c>
      <c r="CC14" s="143"/>
    </row>
    <row r="15" spans="1:81" ht="26.1" customHeight="1" x14ac:dyDescent="0.15">
      <c r="A15" s="121">
        <v>7</v>
      </c>
      <c r="B15"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15" s="577"/>
      <c r="D15" s="577"/>
      <c r="E15" s="577"/>
      <c r="F15" s="578"/>
      <c r="G15"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15" s="580"/>
      <c r="I15" s="581"/>
      <c r="J15"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15" s="579" t="str">
        <f ca="1">IF((ROW()-8)&lt;=MAX(③入力シート２!$AV$6:$AV$2165),IF(INDEX(③入力シート２!AP$6:AP$2165,MATCH(ROW()-8,③入力シート２!$AV$6:$AV$2165,0))=1,"基本給",IF(INDEX(③入力シート２!AP$6:AP$2165,MATCH(ROW()-8,③入力シート２!$AV$6:$AV$2165,0))=2,"手当","法定福利費残")),"")</f>
        <v/>
      </c>
      <c r="L15" s="580"/>
      <c r="M15" s="580"/>
      <c r="N15" s="581"/>
      <c r="O15" s="582" t="str">
        <f ca="1">IF((ROW()-8)&lt;=MAX(③入力シート２!$AV$6:$AV$2165),INDEX(③入力シート２!AR$6:AR$2165,MATCH(ROW()-8,③入力シート２!$AV$6:$AV$2165,0)),"")</f>
        <v/>
      </c>
      <c r="P15" s="583"/>
      <c r="Q15" s="583"/>
      <c r="R15" s="123" t="s">
        <v>1</v>
      </c>
      <c r="S15" s="123" t="s">
        <v>230</v>
      </c>
      <c r="T15" s="352" t="str">
        <f ca="1">IF((ROW()-8)&lt;=MAX(③入力シート２!$AV$6:$AV$2165),INDEX(③入力シート２!AS$6:AS$2165,MATCH(ROW()-8,③入力シート２!$AV$6:$AV$2165,0)),"")</f>
        <v/>
      </c>
      <c r="U15" s="123" t="s">
        <v>231</v>
      </c>
      <c r="V15" s="123" t="s">
        <v>230</v>
      </c>
      <c r="W15" s="401">
        <v>1</v>
      </c>
      <c r="X15" s="123" t="s">
        <v>189</v>
      </c>
      <c r="Y15" s="123" t="s">
        <v>232</v>
      </c>
      <c r="Z15" s="584" t="str">
        <f t="shared" ca="1" si="6"/>
        <v/>
      </c>
      <c r="AA15" s="584"/>
      <c r="AB15" s="584"/>
      <c r="AC15" s="584"/>
      <c r="AD15" s="124" t="s">
        <v>1</v>
      </c>
      <c r="AE15" s="573"/>
      <c r="AF15" s="574"/>
      <c r="AG15" s="574"/>
      <c r="AH15" s="123" t="s">
        <v>1</v>
      </c>
      <c r="AI15" s="123" t="s">
        <v>230</v>
      </c>
      <c r="AJ15" s="455"/>
      <c r="AK15" s="123" t="s">
        <v>231</v>
      </c>
      <c r="AL15" s="123" t="s">
        <v>230</v>
      </c>
      <c r="AM15" s="401">
        <v>1</v>
      </c>
      <c r="AN15" s="123" t="s">
        <v>189</v>
      </c>
      <c r="AO15" s="123" t="s">
        <v>232</v>
      </c>
      <c r="AP15" s="585">
        <f t="shared" si="7"/>
        <v>0</v>
      </c>
      <c r="AQ15" s="585"/>
      <c r="AR15" s="585"/>
      <c r="AS15" s="585"/>
      <c r="AT15" s="130" t="s">
        <v>1</v>
      </c>
      <c r="AU15" s="582" t="str">
        <f ca="1">IF((ROW()-8)&lt;=MAX(③入力シート２!$AV$6:$AV$2165),INDEX(③入力シート２!AT$6:AT$2165,MATCH(ROW()-8,③入力シート２!$AV$6:$AV$2165,0)),"")</f>
        <v/>
      </c>
      <c r="AV15" s="583"/>
      <c r="AW15" s="583"/>
      <c r="AX15" s="123" t="s">
        <v>1</v>
      </c>
      <c r="AY15" s="123" t="s">
        <v>230</v>
      </c>
      <c r="AZ15" s="352" t="str">
        <f ca="1">IF((ROW()-8)&lt;=MAX(③入力シート２!$AV$6:$AV$2165),INDEX(③入力シート２!AU$6:AU$2165,MATCH(ROW()-8,③入力シート２!$AV$6:$AV$2165,0)),"")</f>
        <v/>
      </c>
      <c r="BA15" s="123" t="s">
        <v>231</v>
      </c>
      <c r="BB15" s="123" t="s">
        <v>230</v>
      </c>
      <c r="BC15" s="401">
        <v>1</v>
      </c>
      <c r="BD15" s="123" t="s">
        <v>189</v>
      </c>
      <c r="BE15" s="123" t="s">
        <v>232</v>
      </c>
      <c r="BF15" s="584" t="str">
        <f t="shared" ca="1" si="4"/>
        <v/>
      </c>
      <c r="BG15" s="584"/>
      <c r="BH15" s="584"/>
      <c r="BI15" s="584"/>
      <c r="BJ15" s="124" t="s">
        <v>1</v>
      </c>
      <c r="BK15" s="573"/>
      <c r="BL15" s="574"/>
      <c r="BM15" s="574"/>
      <c r="BN15" s="123" t="s">
        <v>1</v>
      </c>
      <c r="BO15" s="123" t="s">
        <v>230</v>
      </c>
      <c r="BP15" s="455"/>
      <c r="BQ15" s="123" t="s">
        <v>231</v>
      </c>
      <c r="BR15" s="123" t="s">
        <v>230</v>
      </c>
      <c r="BS15" s="401">
        <v>1</v>
      </c>
      <c r="BT15" s="123" t="s">
        <v>189</v>
      </c>
      <c r="BU15" s="123" t="s">
        <v>232</v>
      </c>
      <c r="BV15" s="575">
        <f t="shared" si="5"/>
        <v>0</v>
      </c>
      <c r="BW15" s="575"/>
      <c r="BX15" s="575"/>
      <c r="BY15" s="575"/>
      <c r="BZ15" s="124" t="s">
        <v>1</v>
      </c>
      <c r="CA15" s="402" t="str">
        <f t="shared" ca="1" si="8"/>
        <v/>
      </c>
      <c r="CB15" s="403">
        <f t="shared" si="9"/>
        <v>0</v>
      </c>
      <c r="CC15" s="143"/>
    </row>
    <row r="16" spans="1:81" ht="26.1" customHeight="1" x14ac:dyDescent="0.15">
      <c r="A16" s="121">
        <v>8</v>
      </c>
      <c r="B16"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16" s="577"/>
      <c r="D16" s="577"/>
      <c r="E16" s="577"/>
      <c r="F16" s="578"/>
      <c r="G16"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16" s="580"/>
      <c r="I16" s="581"/>
      <c r="J16"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16" s="579" t="str">
        <f ca="1">IF((ROW()-8)&lt;=MAX(③入力シート２!$AV$6:$AV$2165),IF(INDEX(③入力シート２!AP$6:AP$2165,MATCH(ROW()-8,③入力シート２!$AV$6:$AV$2165,0))=1,"基本給",IF(INDEX(③入力シート２!AP$6:AP$2165,MATCH(ROW()-8,③入力シート２!$AV$6:$AV$2165,0))=2,"手当","法定福利費残")),"")</f>
        <v/>
      </c>
      <c r="L16" s="580"/>
      <c r="M16" s="580"/>
      <c r="N16" s="581"/>
      <c r="O16" s="582" t="str">
        <f ca="1">IF((ROW()-8)&lt;=MAX(③入力シート２!$AV$6:$AV$2165),INDEX(③入力シート２!AR$6:AR$2165,MATCH(ROW()-8,③入力シート２!$AV$6:$AV$2165,0)),"")</f>
        <v/>
      </c>
      <c r="P16" s="583"/>
      <c r="Q16" s="583"/>
      <c r="R16" s="123" t="s">
        <v>1</v>
      </c>
      <c r="S16" s="123" t="s">
        <v>230</v>
      </c>
      <c r="T16" s="352" t="str">
        <f ca="1">IF((ROW()-8)&lt;=MAX(③入力シート２!$AV$6:$AV$2165),INDEX(③入力シート２!AS$6:AS$2165,MATCH(ROW()-8,③入力シート２!$AV$6:$AV$2165,0)),"")</f>
        <v/>
      </c>
      <c r="U16" s="123" t="s">
        <v>231</v>
      </c>
      <c r="V16" s="123" t="s">
        <v>230</v>
      </c>
      <c r="W16" s="401">
        <v>1</v>
      </c>
      <c r="X16" s="123" t="s">
        <v>189</v>
      </c>
      <c r="Y16" s="123" t="s">
        <v>232</v>
      </c>
      <c r="Z16" s="584" t="str">
        <f t="shared" ca="1" si="6"/>
        <v/>
      </c>
      <c r="AA16" s="584"/>
      <c r="AB16" s="584"/>
      <c r="AC16" s="584"/>
      <c r="AD16" s="124" t="s">
        <v>1</v>
      </c>
      <c r="AE16" s="573"/>
      <c r="AF16" s="574"/>
      <c r="AG16" s="574"/>
      <c r="AH16" s="123" t="s">
        <v>1</v>
      </c>
      <c r="AI16" s="123" t="s">
        <v>230</v>
      </c>
      <c r="AJ16" s="456"/>
      <c r="AK16" s="123" t="s">
        <v>231</v>
      </c>
      <c r="AL16" s="123" t="s">
        <v>230</v>
      </c>
      <c r="AM16" s="401">
        <v>1</v>
      </c>
      <c r="AN16" s="123" t="s">
        <v>189</v>
      </c>
      <c r="AO16" s="123" t="s">
        <v>232</v>
      </c>
      <c r="AP16" s="585">
        <f t="shared" si="7"/>
        <v>0</v>
      </c>
      <c r="AQ16" s="585"/>
      <c r="AR16" s="585"/>
      <c r="AS16" s="585"/>
      <c r="AT16" s="130" t="s">
        <v>1</v>
      </c>
      <c r="AU16" s="582" t="str">
        <f ca="1">IF((ROW()-8)&lt;=MAX(③入力シート２!$AV$6:$AV$2165),INDEX(③入力シート２!AT$6:AT$2165,MATCH(ROW()-8,③入力シート２!$AV$6:$AV$2165,0)),"")</f>
        <v/>
      </c>
      <c r="AV16" s="583"/>
      <c r="AW16" s="583"/>
      <c r="AX16" s="123" t="s">
        <v>1</v>
      </c>
      <c r="AY16" s="123" t="s">
        <v>230</v>
      </c>
      <c r="AZ16" s="352" t="str">
        <f ca="1">IF((ROW()-8)&lt;=MAX(③入力シート２!$AV$6:$AV$2165),INDEX(③入力シート２!AU$6:AU$2165,MATCH(ROW()-8,③入力シート２!$AV$6:$AV$2165,0)),"")</f>
        <v/>
      </c>
      <c r="BA16" s="123" t="s">
        <v>231</v>
      </c>
      <c r="BB16" s="123" t="s">
        <v>230</v>
      </c>
      <c r="BC16" s="401">
        <v>1</v>
      </c>
      <c r="BD16" s="123" t="s">
        <v>189</v>
      </c>
      <c r="BE16" s="123" t="s">
        <v>232</v>
      </c>
      <c r="BF16" s="584" t="str">
        <f t="shared" ca="1" si="4"/>
        <v/>
      </c>
      <c r="BG16" s="584"/>
      <c r="BH16" s="584"/>
      <c r="BI16" s="584"/>
      <c r="BJ16" s="124" t="s">
        <v>1</v>
      </c>
      <c r="BK16" s="573"/>
      <c r="BL16" s="574"/>
      <c r="BM16" s="574"/>
      <c r="BN16" s="123" t="s">
        <v>1</v>
      </c>
      <c r="BO16" s="123" t="s">
        <v>230</v>
      </c>
      <c r="BP16" s="456"/>
      <c r="BQ16" s="123" t="s">
        <v>231</v>
      </c>
      <c r="BR16" s="123" t="s">
        <v>230</v>
      </c>
      <c r="BS16" s="401">
        <v>1</v>
      </c>
      <c r="BT16" s="123" t="s">
        <v>189</v>
      </c>
      <c r="BU16" s="123" t="s">
        <v>232</v>
      </c>
      <c r="BV16" s="575">
        <f t="shared" si="5"/>
        <v>0</v>
      </c>
      <c r="BW16" s="575"/>
      <c r="BX16" s="575"/>
      <c r="BY16" s="575"/>
      <c r="BZ16" s="124" t="s">
        <v>1</v>
      </c>
      <c r="CA16" s="402" t="str">
        <f t="shared" ca="1" si="8"/>
        <v/>
      </c>
      <c r="CB16" s="403">
        <f t="shared" si="9"/>
        <v>0</v>
      </c>
      <c r="CC16" s="143"/>
    </row>
    <row r="17" spans="1:81" ht="26.1" customHeight="1" x14ac:dyDescent="0.15">
      <c r="A17" s="121">
        <v>9</v>
      </c>
      <c r="B17"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17" s="577"/>
      <c r="D17" s="577"/>
      <c r="E17" s="577"/>
      <c r="F17" s="578"/>
      <c r="G17"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17" s="580"/>
      <c r="I17" s="581"/>
      <c r="J17"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17" s="579" t="str">
        <f ca="1">IF((ROW()-8)&lt;=MAX(③入力シート２!$AV$6:$AV$2165),IF(INDEX(③入力シート２!AP$6:AP$2165,MATCH(ROW()-8,③入力シート２!$AV$6:$AV$2165,0))=1,"基本給",IF(INDEX(③入力シート２!AP$6:AP$2165,MATCH(ROW()-8,③入力シート２!$AV$6:$AV$2165,0))=2,"手当","法定福利費残")),"")</f>
        <v/>
      </c>
      <c r="L17" s="580"/>
      <c r="M17" s="580"/>
      <c r="N17" s="581"/>
      <c r="O17" s="582" t="str">
        <f ca="1">IF((ROW()-8)&lt;=MAX(③入力シート２!$AV$6:$AV$2165),INDEX(③入力シート２!AR$6:AR$2165,MATCH(ROW()-8,③入力シート２!$AV$6:$AV$2165,0)),"")</f>
        <v/>
      </c>
      <c r="P17" s="583"/>
      <c r="Q17" s="583"/>
      <c r="R17" s="123" t="s">
        <v>1</v>
      </c>
      <c r="S17" s="123" t="s">
        <v>230</v>
      </c>
      <c r="T17" s="352" t="str">
        <f ca="1">IF((ROW()-8)&lt;=MAX(③入力シート２!$AV$6:$AV$2165),INDEX(③入力シート２!AS$6:AS$2165,MATCH(ROW()-8,③入力シート２!$AV$6:$AV$2165,0)),"")</f>
        <v/>
      </c>
      <c r="U17" s="123" t="s">
        <v>231</v>
      </c>
      <c r="V17" s="123" t="s">
        <v>230</v>
      </c>
      <c r="W17" s="401">
        <v>1</v>
      </c>
      <c r="X17" s="123" t="s">
        <v>189</v>
      </c>
      <c r="Y17" s="123" t="s">
        <v>232</v>
      </c>
      <c r="Z17" s="584" t="str">
        <f t="shared" ca="1" si="6"/>
        <v/>
      </c>
      <c r="AA17" s="584"/>
      <c r="AB17" s="584"/>
      <c r="AC17" s="584"/>
      <c r="AD17" s="124" t="s">
        <v>1</v>
      </c>
      <c r="AE17" s="573"/>
      <c r="AF17" s="574"/>
      <c r="AG17" s="574"/>
      <c r="AH17" s="123" t="s">
        <v>1</v>
      </c>
      <c r="AI17" s="123" t="s">
        <v>230</v>
      </c>
      <c r="AJ17" s="455"/>
      <c r="AK17" s="123" t="s">
        <v>231</v>
      </c>
      <c r="AL17" s="123" t="s">
        <v>230</v>
      </c>
      <c r="AM17" s="401">
        <v>1</v>
      </c>
      <c r="AN17" s="123" t="s">
        <v>189</v>
      </c>
      <c r="AO17" s="123" t="s">
        <v>232</v>
      </c>
      <c r="AP17" s="585">
        <f t="shared" si="7"/>
        <v>0</v>
      </c>
      <c r="AQ17" s="585"/>
      <c r="AR17" s="585"/>
      <c r="AS17" s="585"/>
      <c r="AT17" s="130" t="s">
        <v>1</v>
      </c>
      <c r="AU17" s="582" t="str">
        <f ca="1">IF((ROW()-8)&lt;=MAX(③入力シート２!$AV$6:$AV$2165),INDEX(③入力シート２!AT$6:AT$2165,MATCH(ROW()-8,③入力シート２!$AV$6:$AV$2165,0)),"")</f>
        <v/>
      </c>
      <c r="AV17" s="583"/>
      <c r="AW17" s="583"/>
      <c r="AX17" s="123" t="s">
        <v>1</v>
      </c>
      <c r="AY17" s="123" t="s">
        <v>230</v>
      </c>
      <c r="AZ17" s="352" t="str">
        <f ca="1">IF((ROW()-8)&lt;=MAX(③入力シート２!$AV$6:$AV$2165),INDEX(③入力シート２!AU$6:AU$2165,MATCH(ROW()-8,③入力シート２!$AV$6:$AV$2165,0)),"")</f>
        <v/>
      </c>
      <c r="BA17" s="123" t="s">
        <v>231</v>
      </c>
      <c r="BB17" s="123" t="s">
        <v>230</v>
      </c>
      <c r="BC17" s="401">
        <v>1</v>
      </c>
      <c r="BD17" s="123" t="s">
        <v>189</v>
      </c>
      <c r="BE17" s="123" t="s">
        <v>232</v>
      </c>
      <c r="BF17" s="584" t="str">
        <f t="shared" ca="1" si="4"/>
        <v/>
      </c>
      <c r="BG17" s="584"/>
      <c r="BH17" s="584"/>
      <c r="BI17" s="584"/>
      <c r="BJ17" s="124" t="s">
        <v>1</v>
      </c>
      <c r="BK17" s="573"/>
      <c r="BL17" s="574"/>
      <c r="BM17" s="574"/>
      <c r="BN17" s="123" t="s">
        <v>1</v>
      </c>
      <c r="BO17" s="123" t="s">
        <v>230</v>
      </c>
      <c r="BP17" s="455"/>
      <c r="BQ17" s="123" t="s">
        <v>231</v>
      </c>
      <c r="BR17" s="123" t="s">
        <v>230</v>
      </c>
      <c r="BS17" s="401">
        <v>1</v>
      </c>
      <c r="BT17" s="123" t="s">
        <v>189</v>
      </c>
      <c r="BU17" s="123" t="s">
        <v>232</v>
      </c>
      <c r="BV17" s="575">
        <f t="shared" si="5"/>
        <v>0</v>
      </c>
      <c r="BW17" s="575"/>
      <c r="BX17" s="575"/>
      <c r="BY17" s="575"/>
      <c r="BZ17" s="124" t="s">
        <v>1</v>
      </c>
      <c r="CA17" s="402" t="str">
        <f t="shared" ca="1" si="8"/>
        <v/>
      </c>
      <c r="CB17" s="403">
        <f t="shared" si="9"/>
        <v>0</v>
      </c>
      <c r="CC17" s="143"/>
    </row>
    <row r="18" spans="1:81" ht="26.1" customHeight="1" x14ac:dyDescent="0.15">
      <c r="A18" s="121">
        <v>10</v>
      </c>
      <c r="B18"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18" s="577"/>
      <c r="D18" s="577"/>
      <c r="E18" s="577"/>
      <c r="F18" s="578"/>
      <c r="G18"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18" s="580"/>
      <c r="I18" s="581"/>
      <c r="J18"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18" s="579" t="str">
        <f ca="1">IF((ROW()-8)&lt;=MAX(③入力シート２!$AV$6:$AV$2165),IF(INDEX(③入力シート２!AP$6:AP$2165,MATCH(ROW()-8,③入力シート２!$AV$6:$AV$2165,0))=1,"基本給",IF(INDEX(③入力シート２!AP$6:AP$2165,MATCH(ROW()-8,③入力シート２!$AV$6:$AV$2165,0))=2,"手当","法定福利費残")),"")</f>
        <v/>
      </c>
      <c r="L18" s="580"/>
      <c r="M18" s="580"/>
      <c r="N18" s="581"/>
      <c r="O18" s="582" t="str">
        <f ca="1">IF((ROW()-8)&lt;=MAX(③入力シート２!$AV$6:$AV$2165),INDEX(③入力シート２!AR$6:AR$2165,MATCH(ROW()-8,③入力シート２!$AV$6:$AV$2165,0)),"")</f>
        <v/>
      </c>
      <c r="P18" s="583"/>
      <c r="Q18" s="583"/>
      <c r="R18" s="123" t="s">
        <v>1</v>
      </c>
      <c r="S18" s="123" t="s">
        <v>230</v>
      </c>
      <c r="T18" s="352" t="str">
        <f ca="1">IF((ROW()-8)&lt;=MAX(③入力シート２!$AV$6:$AV$2165),INDEX(③入力シート２!AS$6:AS$2165,MATCH(ROW()-8,③入力シート２!$AV$6:$AV$2165,0)),"")</f>
        <v/>
      </c>
      <c r="U18" s="123" t="s">
        <v>231</v>
      </c>
      <c r="V18" s="123" t="s">
        <v>230</v>
      </c>
      <c r="W18" s="401">
        <v>1</v>
      </c>
      <c r="X18" s="123" t="s">
        <v>189</v>
      </c>
      <c r="Y18" s="123" t="s">
        <v>232</v>
      </c>
      <c r="Z18" s="584" t="str">
        <f t="shared" ca="1" si="6"/>
        <v/>
      </c>
      <c r="AA18" s="584"/>
      <c r="AB18" s="584"/>
      <c r="AC18" s="584"/>
      <c r="AD18" s="124" t="s">
        <v>1</v>
      </c>
      <c r="AE18" s="573"/>
      <c r="AF18" s="574"/>
      <c r="AG18" s="574"/>
      <c r="AH18" s="123" t="s">
        <v>1</v>
      </c>
      <c r="AI18" s="123" t="s">
        <v>230</v>
      </c>
      <c r="AJ18" s="456"/>
      <c r="AK18" s="123" t="s">
        <v>231</v>
      </c>
      <c r="AL18" s="123" t="s">
        <v>230</v>
      </c>
      <c r="AM18" s="401">
        <v>1</v>
      </c>
      <c r="AN18" s="123" t="s">
        <v>189</v>
      </c>
      <c r="AO18" s="123" t="s">
        <v>232</v>
      </c>
      <c r="AP18" s="585">
        <f t="shared" si="7"/>
        <v>0</v>
      </c>
      <c r="AQ18" s="585"/>
      <c r="AR18" s="585"/>
      <c r="AS18" s="585"/>
      <c r="AT18" s="130" t="s">
        <v>1</v>
      </c>
      <c r="AU18" s="582" t="str">
        <f ca="1">IF((ROW()-8)&lt;=MAX(③入力シート２!$AV$6:$AV$2165),INDEX(③入力シート２!AT$6:AT$2165,MATCH(ROW()-8,③入力シート２!$AV$6:$AV$2165,0)),"")</f>
        <v/>
      </c>
      <c r="AV18" s="583"/>
      <c r="AW18" s="583"/>
      <c r="AX18" s="123" t="s">
        <v>1</v>
      </c>
      <c r="AY18" s="123" t="s">
        <v>230</v>
      </c>
      <c r="AZ18" s="352" t="str">
        <f ca="1">IF((ROW()-8)&lt;=MAX(③入力シート２!$AV$6:$AV$2165),INDEX(③入力シート２!AU$6:AU$2165,MATCH(ROW()-8,③入力シート２!$AV$6:$AV$2165,0)),"")</f>
        <v/>
      </c>
      <c r="BA18" s="123" t="s">
        <v>231</v>
      </c>
      <c r="BB18" s="123" t="s">
        <v>230</v>
      </c>
      <c r="BC18" s="401">
        <v>1</v>
      </c>
      <c r="BD18" s="123" t="s">
        <v>189</v>
      </c>
      <c r="BE18" s="123" t="s">
        <v>232</v>
      </c>
      <c r="BF18" s="584" t="str">
        <f t="shared" ca="1" si="4"/>
        <v/>
      </c>
      <c r="BG18" s="584"/>
      <c r="BH18" s="584"/>
      <c r="BI18" s="584"/>
      <c r="BJ18" s="124" t="s">
        <v>1</v>
      </c>
      <c r="BK18" s="573"/>
      <c r="BL18" s="574"/>
      <c r="BM18" s="574"/>
      <c r="BN18" s="123" t="s">
        <v>1</v>
      </c>
      <c r="BO18" s="123" t="s">
        <v>230</v>
      </c>
      <c r="BP18" s="456"/>
      <c r="BQ18" s="123" t="s">
        <v>231</v>
      </c>
      <c r="BR18" s="123" t="s">
        <v>230</v>
      </c>
      <c r="BS18" s="401">
        <v>1</v>
      </c>
      <c r="BT18" s="123" t="s">
        <v>189</v>
      </c>
      <c r="BU18" s="123" t="s">
        <v>232</v>
      </c>
      <c r="BV18" s="575">
        <f t="shared" si="5"/>
        <v>0</v>
      </c>
      <c r="BW18" s="575"/>
      <c r="BX18" s="575"/>
      <c r="BY18" s="575"/>
      <c r="BZ18" s="124" t="s">
        <v>1</v>
      </c>
      <c r="CA18" s="402" t="str">
        <f t="shared" ca="1" si="8"/>
        <v/>
      </c>
      <c r="CB18" s="403">
        <f t="shared" si="9"/>
        <v>0</v>
      </c>
      <c r="CC18" s="143"/>
    </row>
    <row r="19" spans="1:81" ht="26.1" customHeight="1" x14ac:dyDescent="0.15">
      <c r="A19" s="121">
        <v>11</v>
      </c>
      <c r="B19"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19" s="586"/>
      <c r="D19" s="586"/>
      <c r="E19" s="586"/>
      <c r="F19" s="586"/>
      <c r="G19"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19" s="580"/>
      <c r="I19" s="581"/>
      <c r="J19"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19" s="579" t="str">
        <f ca="1">IF((ROW()-8)&lt;=MAX(③入力シート２!$AV$6:$AV$2165),IF(INDEX(③入力シート２!AP$6:AP$2165,MATCH(ROW()-8,③入力シート２!$AV$6:$AV$2165,0))=1,"基本給",IF(INDEX(③入力シート２!AP$6:AP$2165,MATCH(ROW()-8,③入力シート２!$AV$6:$AV$2165,0))=2,"手当","法定福利費残")),"")</f>
        <v/>
      </c>
      <c r="L19" s="580"/>
      <c r="M19" s="580"/>
      <c r="N19" s="581"/>
      <c r="O19" s="582" t="str">
        <f ca="1">IF((ROW()-8)&lt;=MAX(③入力シート２!$AV$6:$AV$2165),INDEX(③入力シート２!AR$6:AR$2165,MATCH(ROW()-8,③入力シート２!$AV$6:$AV$2165,0)),"")</f>
        <v/>
      </c>
      <c r="P19" s="583"/>
      <c r="Q19" s="583"/>
      <c r="R19" s="123" t="s">
        <v>1</v>
      </c>
      <c r="S19" s="123" t="s">
        <v>230</v>
      </c>
      <c r="T19" s="352" t="str">
        <f ca="1">IF((ROW()-8)&lt;=MAX(③入力シート２!$AV$6:$AV$2165),INDEX(③入力シート２!AS$6:AS$2165,MATCH(ROW()-8,③入力シート２!$AV$6:$AV$2165,0)),"")</f>
        <v/>
      </c>
      <c r="U19" s="123" t="s">
        <v>231</v>
      </c>
      <c r="V19" s="123" t="s">
        <v>230</v>
      </c>
      <c r="W19" s="401">
        <v>1</v>
      </c>
      <c r="X19" s="123" t="s">
        <v>189</v>
      </c>
      <c r="Y19" s="123" t="s">
        <v>232</v>
      </c>
      <c r="Z19" s="584" t="str">
        <f t="shared" ca="1" si="6"/>
        <v/>
      </c>
      <c r="AA19" s="584"/>
      <c r="AB19" s="584"/>
      <c r="AC19" s="584"/>
      <c r="AD19" s="124" t="s">
        <v>1</v>
      </c>
      <c r="AE19" s="573"/>
      <c r="AF19" s="574"/>
      <c r="AG19" s="574"/>
      <c r="AH19" s="123" t="s">
        <v>1</v>
      </c>
      <c r="AI19" s="123" t="s">
        <v>230</v>
      </c>
      <c r="AJ19" s="455"/>
      <c r="AK19" s="123" t="s">
        <v>231</v>
      </c>
      <c r="AL19" s="123" t="s">
        <v>230</v>
      </c>
      <c r="AM19" s="401">
        <v>1</v>
      </c>
      <c r="AN19" s="123" t="s">
        <v>189</v>
      </c>
      <c r="AO19" s="123" t="s">
        <v>232</v>
      </c>
      <c r="AP19" s="585">
        <f t="shared" si="7"/>
        <v>0</v>
      </c>
      <c r="AQ19" s="585"/>
      <c r="AR19" s="585"/>
      <c r="AS19" s="585"/>
      <c r="AT19" s="130" t="s">
        <v>1</v>
      </c>
      <c r="AU19" s="582" t="str">
        <f ca="1">IF((ROW()-8)&lt;=MAX(③入力シート２!$AV$6:$AV$2165),INDEX(③入力シート２!AT$6:AT$2165,MATCH(ROW()-8,③入力シート２!$AV$6:$AV$2165,0)),"")</f>
        <v/>
      </c>
      <c r="AV19" s="583"/>
      <c r="AW19" s="583"/>
      <c r="AX19" s="123" t="s">
        <v>1</v>
      </c>
      <c r="AY19" s="123" t="s">
        <v>230</v>
      </c>
      <c r="AZ19" s="352" t="str">
        <f ca="1">IF((ROW()-8)&lt;=MAX(③入力シート２!$AV$6:$AV$2165),INDEX(③入力シート２!AU$6:AU$2165,MATCH(ROW()-8,③入力シート２!$AV$6:$AV$2165,0)),"")</f>
        <v/>
      </c>
      <c r="BA19" s="123" t="s">
        <v>231</v>
      </c>
      <c r="BB19" s="123" t="s">
        <v>230</v>
      </c>
      <c r="BC19" s="401">
        <v>1</v>
      </c>
      <c r="BD19" s="123" t="s">
        <v>189</v>
      </c>
      <c r="BE19" s="123" t="s">
        <v>232</v>
      </c>
      <c r="BF19" s="584" t="str">
        <f t="shared" ca="1" si="4"/>
        <v/>
      </c>
      <c r="BG19" s="584"/>
      <c r="BH19" s="584"/>
      <c r="BI19" s="584"/>
      <c r="BJ19" s="124" t="s">
        <v>1</v>
      </c>
      <c r="BK19" s="573"/>
      <c r="BL19" s="574"/>
      <c r="BM19" s="574"/>
      <c r="BN19" s="123" t="s">
        <v>1</v>
      </c>
      <c r="BO19" s="123" t="s">
        <v>230</v>
      </c>
      <c r="BP19" s="455"/>
      <c r="BQ19" s="123" t="s">
        <v>231</v>
      </c>
      <c r="BR19" s="123" t="s">
        <v>230</v>
      </c>
      <c r="BS19" s="401">
        <v>1</v>
      </c>
      <c r="BT19" s="123" t="s">
        <v>189</v>
      </c>
      <c r="BU19" s="123" t="s">
        <v>232</v>
      </c>
      <c r="BV19" s="575">
        <f t="shared" si="5"/>
        <v>0</v>
      </c>
      <c r="BW19" s="575"/>
      <c r="BX19" s="575"/>
      <c r="BY19" s="575"/>
      <c r="BZ19" s="124" t="s">
        <v>1</v>
      </c>
      <c r="CA19" s="402" t="str">
        <f t="shared" ca="1" si="8"/>
        <v/>
      </c>
      <c r="CB19" s="403">
        <f t="shared" si="9"/>
        <v>0</v>
      </c>
      <c r="CC19" s="143"/>
    </row>
    <row r="20" spans="1:81" ht="26.1" customHeight="1" x14ac:dyDescent="0.15">
      <c r="A20" s="121">
        <v>12</v>
      </c>
      <c r="B20"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20" s="577"/>
      <c r="D20" s="577"/>
      <c r="E20" s="577"/>
      <c r="F20" s="578"/>
      <c r="G20"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20" s="580"/>
      <c r="I20" s="581"/>
      <c r="J20"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20" s="579" t="str">
        <f ca="1">IF((ROW()-8)&lt;=MAX(③入力シート２!$AV$6:$AV$2165),IF(INDEX(③入力シート２!AP$6:AP$2165,MATCH(ROW()-8,③入力シート２!$AV$6:$AV$2165,0))=1,"基本給",IF(INDEX(③入力シート２!AP$6:AP$2165,MATCH(ROW()-8,③入力シート２!$AV$6:$AV$2165,0))=2,"手当","法定福利費残")),"")</f>
        <v/>
      </c>
      <c r="L20" s="580"/>
      <c r="M20" s="580"/>
      <c r="N20" s="581"/>
      <c r="O20" s="582" t="str">
        <f ca="1">IF((ROW()-8)&lt;=MAX(③入力シート２!$AV$6:$AV$2165),INDEX(③入力シート２!AR$6:AR$2165,MATCH(ROW()-8,③入力シート２!$AV$6:$AV$2165,0)),"")</f>
        <v/>
      </c>
      <c r="P20" s="583"/>
      <c r="Q20" s="583"/>
      <c r="R20" s="123" t="s">
        <v>1</v>
      </c>
      <c r="S20" s="123" t="s">
        <v>230</v>
      </c>
      <c r="T20" s="352" t="str">
        <f ca="1">IF((ROW()-8)&lt;=MAX(③入力シート２!$AV$6:$AV$2165),INDEX(③入力シート２!AS$6:AS$2165,MATCH(ROW()-8,③入力シート２!$AV$6:$AV$2165,0)),"")</f>
        <v/>
      </c>
      <c r="U20" s="123" t="s">
        <v>231</v>
      </c>
      <c r="V20" s="123" t="s">
        <v>230</v>
      </c>
      <c r="W20" s="401">
        <v>1</v>
      </c>
      <c r="X20" s="123" t="s">
        <v>189</v>
      </c>
      <c r="Y20" s="123" t="s">
        <v>232</v>
      </c>
      <c r="Z20" s="584" t="str">
        <f t="shared" ca="1" si="6"/>
        <v/>
      </c>
      <c r="AA20" s="584"/>
      <c r="AB20" s="584"/>
      <c r="AC20" s="584"/>
      <c r="AD20" s="124" t="s">
        <v>1</v>
      </c>
      <c r="AE20" s="573"/>
      <c r="AF20" s="574"/>
      <c r="AG20" s="574"/>
      <c r="AH20" s="123" t="s">
        <v>1</v>
      </c>
      <c r="AI20" s="123" t="s">
        <v>230</v>
      </c>
      <c r="AJ20" s="456"/>
      <c r="AK20" s="123" t="s">
        <v>231</v>
      </c>
      <c r="AL20" s="123" t="s">
        <v>230</v>
      </c>
      <c r="AM20" s="401">
        <v>1</v>
      </c>
      <c r="AN20" s="123" t="s">
        <v>189</v>
      </c>
      <c r="AO20" s="123" t="s">
        <v>232</v>
      </c>
      <c r="AP20" s="585">
        <f t="shared" si="7"/>
        <v>0</v>
      </c>
      <c r="AQ20" s="585"/>
      <c r="AR20" s="585"/>
      <c r="AS20" s="585"/>
      <c r="AT20" s="130" t="s">
        <v>1</v>
      </c>
      <c r="AU20" s="582" t="str">
        <f ca="1">IF((ROW()-8)&lt;=MAX(③入力シート２!$AV$6:$AV$2165),INDEX(③入力シート２!AT$6:AT$2165,MATCH(ROW()-8,③入力シート２!$AV$6:$AV$2165,0)),"")</f>
        <v/>
      </c>
      <c r="AV20" s="583"/>
      <c r="AW20" s="583"/>
      <c r="AX20" s="123" t="s">
        <v>1</v>
      </c>
      <c r="AY20" s="123" t="s">
        <v>230</v>
      </c>
      <c r="AZ20" s="352" t="str">
        <f ca="1">IF((ROW()-8)&lt;=MAX(③入力シート２!$AV$6:$AV$2165),INDEX(③入力シート２!AU$6:AU$2165,MATCH(ROW()-8,③入力シート２!$AV$6:$AV$2165,0)),"")</f>
        <v/>
      </c>
      <c r="BA20" s="123" t="s">
        <v>231</v>
      </c>
      <c r="BB20" s="123" t="s">
        <v>230</v>
      </c>
      <c r="BC20" s="401">
        <v>1</v>
      </c>
      <c r="BD20" s="123" t="s">
        <v>189</v>
      </c>
      <c r="BE20" s="123" t="s">
        <v>232</v>
      </c>
      <c r="BF20" s="584" t="str">
        <f t="shared" ca="1" si="4"/>
        <v/>
      </c>
      <c r="BG20" s="584"/>
      <c r="BH20" s="584"/>
      <c r="BI20" s="584"/>
      <c r="BJ20" s="124" t="s">
        <v>1</v>
      </c>
      <c r="BK20" s="573"/>
      <c r="BL20" s="574"/>
      <c r="BM20" s="574"/>
      <c r="BN20" s="123" t="s">
        <v>1</v>
      </c>
      <c r="BO20" s="123" t="s">
        <v>230</v>
      </c>
      <c r="BP20" s="456"/>
      <c r="BQ20" s="123" t="s">
        <v>231</v>
      </c>
      <c r="BR20" s="123" t="s">
        <v>230</v>
      </c>
      <c r="BS20" s="401">
        <v>1</v>
      </c>
      <c r="BT20" s="123" t="s">
        <v>189</v>
      </c>
      <c r="BU20" s="123" t="s">
        <v>232</v>
      </c>
      <c r="BV20" s="575">
        <f t="shared" si="5"/>
        <v>0</v>
      </c>
      <c r="BW20" s="575"/>
      <c r="BX20" s="575"/>
      <c r="BY20" s="575"/>
      <c r="BZ20" s="124" t="s">
        <v>1</v>
      </c>
      <c r="CA20" s="402" t="str">
        <f t="shared" ca="1" si="8"/>
        <v/>
      </c>
      <c r="CB20" s="403">
        <f t="shared" si="9"/>
        <v>0</v>
      </c>
      <c r="CC20" s="143"/>
    </row>
    <row r="21" spans="1:81" ht="26.1" customHeight="1" x14ac:dyDescent="0.15">
      <c r="A21" s="121">
        <v>13</v>
      </c>
      <c r="B21"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21" s="577"/>
      <c r="D21" s="577"/>
      <c r="E21" s="577"/>
      <c r="F21" s="578"/>
      <c r="G21"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21" s="580"/>
      <c r="I21" s="581"/>
      <c r="J21"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21" s="579" t="str">
        <f ca="1">IF((ROW()-8)&lt;=MAX(③入力シート２!$AV$6:$AV$2165),IF(INDEX(③入力シート２!AP$6:AP$2165,MATCH(ROW()-8,③入力シート２!$AV$6:$AV$2165,0))=1,"基本給",IF(INDEX(③入力シート２!AP$6:AP$2165,MATCH(ROW()-8,③入力シート２!$AV$6:$AV$2165,0))=2,"手当","法定福利費残")),"")</f>
        <v/>
      </c>
      <c r="L21" s="580"/>
      <c r="M21" s="580"/>
      <c r="N21" s="581"/>
      <c r="O21" s="582" t="str">
        <f ca="1">IF((ROW()-8)&lt;=MAX(③入力シート２!$AV$6:$AV$2165),INDEX(③入力シート２!AR$6:AR$2165,MATCH(ROW()-8,③入力シート２!$AV$6:$AV$2165,0)),"")</f>
        <v/>
      </c>
      <c r="P21" s="583"/>
      <c r="Q21" s="583"/>
      <c r="R21" s="123" t="s">
        <v>1</v>
      </c>
      <c r="S21" s="123" t="s">
        <v>230</v>
      </c>
      <c r="T21" s="352" t="str">
        <f ca="1">IF((ROW()-8)&lt;=MAX(③入力シート２!$AV$6:$AV$2165),INDEX(③入力シート２!AS$6:AS$2165,MATCH(ROW()-8,③入力シート２!$AV$6:$AV$2165,0)),"")</f>
        <v/>
      </c>
      <c r="U21" s="123" t="s">
        <v>231</v>
      </c>
      <c r="V21" s="123" t="s">
        <v>230</v>
      </c>
      <c r="W21" s="401">
        <v>1</v>
      </c>
      <c r="X21" s="123" t="s">
        <v>189</v>
      </c>
      <c r="Y21" s="123" t="s">
        <v>232</v>
      </c>
      <c r="Z21" s="584" t="str">
        <f t="shared" ref="Z21:Z107" ca="1" si="10">IFERROR(O21*T21*W21,"")</f>
        <v/>
      </c>
      <c r="AA21" s="584"/>
      <c r="AB21" s="584"/>
      <c r="AC21" s="584"/>
      <c r="AD21" s="124" t="s">
        <v>1</v>
      </c>
      <c r="AE21" s="573"/>
      <c r="AF21" s="574"/>
      <c r="AG21" s="574"/>
      <c r="AH21" s="123" t="s">
        <v>1</v>
      </c>
      <c r="AI21" s="123" t="s">
        <v>230</v>
      </c>
      <c r="AJ21" s="455"/>
      <c r="AK21" s="123" t="s">
        <v>231</v>
      </c>
      <c r="AL21" s="123" t="s">
        <v>230</v>
      </c>
      <c r="AM21" s="401">
        <v>1</v>
      </c>
      <c r="AN21" s="123" t="s">
        <v>189</v>
      </c>
      <c r="AO21" s="123" t="s">
        <v>232</v>
      </c>
      <c r="AP21" s="585">
        <f t="shared" ref="AP21:AP107" si="11">IFERROR(AE21*AJ21*AM21,"")</f>
        <v>0</v>
      </c>
      <c r="AQ21" s="585"/>
      <c r="AR21" s="585"/>
      <c r="AS21" s="585"/>
      <c r="AT21" s="130" t="s">
        <v>1</v>
      </c>
      <c r="AU21" s="582" t="str">
        <f ca="1">IF((ROW()-8)&lt;=MAX(③入力シート２!$AV$6:$AV$2165),INDEX(③入力シート２!AT$6:AT$2165,MATCH(ROW()-8,③入力シート２!$AV$6:$AV$2165,0)),"")</f>
        <v/>
      </c>
      <c r="AV21" s="583"/>
      <c r="AW21" s="583"/>
      <c r="AX21" s="123" t="s">
        <v>1</v>
      </c>
      <c r="AY21" s="123" t="s">
        <v>230</v>
      </c>
      <c r="AZ21" s="352" t="str">
        <f ca="1">IF((ROW()-8)&lt;=MAX(③入力シート２!$AV$6:$AV$2165),INDEX(③入力シート２!AU$6:AU$2165,MATCH(ROW()-8,③入力シート２!$AV$6:$AV$2165,0)),"")</f>
        <v/>
      </c>
      <c r="BA21" s="123" t="s">
        <v>231</v>
      </c>
      <c r="BB21" s="123" t="s">
        <v>230</v>
      </c>
      <c r="BC21" s="401">
        <v>1</v>
      </c>
      <c r="BD21" s="123" t="s">
        <v>189</v>
      </c>
      <c r="BE21" s="123" t="s">
        <v>232</v>
      </c>
      <c r="BF21" s="584" t="str">
        <f t="shared" ref="BF21:BF107" ca="1" si="12">IFERROR(AU21*AZ21*BC21,"")</f>
        <v/>
      </c>
      <c r="BG21" s="584"/>
      <c r="BH21" s="584"/>
      <c r="BI21" s="584"/>
      <c r="BJ21" s="124" t="s">
        <v>1</v>
      </c>
      <c r="BK21" s="573"/>
      <c r="BL21" s="574"/>
      <c r="BM21" s="574"/>
      <c r="BN21" s="123" t="s">
        <v>1</v>
      </c>
      <c r="BO21" s="123" t="s">
        <v>230</v>
      </c>
      <c r="BP21" s="455"/>
      <c r="BQ21" s="123" t="s">
        <v>231</v>
      </c>
      <c r="BR21" s="123" t="s">
        <v>230</v>
      </c>
      <c r="BS21" s="401">
        <v>1</v>
      </c>
      <c r="BT21" s="123" t="s">
        <v>189</v>
      </c>
      <c r="BU21" s="123" t="s">
        <v>232</v>
      </c>
      <c r="BV21" s="575">
        <f t="shared" ref="BV21:BV107" si="13">IFERROR(BK21*BP21*BS21,"")</f>
        <v>0</v>
      </c>
      <c r="BW21" s="575"/>
      <c r="BX21" s="575"/>
      <c r="BY21" s="575"/>
      <c r="BZ21" s="124" t="s">
        <v>1</v>
      </c>
      <c r="CA21" s="402" t="str">
        <f t="shared" ca="1" si="8"/>
        <v/>
      </c>
      <c r="CB21" s="403">
        <f t="shared" si="9"/>
        <v>0</v>
      </c>
      <c r="CC21" s="143"/>
    </row>
    <row r="22" spans="1:81" ht="26.1" customHeight="1" x14ac:dyDescent="0.15">
      <c r="A22" s="121">
        <v>14</v>
      </c>
      <c r="B22"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22" s="577"/>
      <c r="D22" s="577"/>
      <c r="E22" s="577"/>
      <c r="F22" s="578"/>
      <c r="G22"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22" s="580"/>
      <c r="I22" s="581"/>
      <c r="J22"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22" s="579" t="str">
        <f ca="1">IF((ROW()-8)&lt;=MAX(③入力シート２!$AV$6:$AV$2165),IF(INDEX(③入力シート２!AP$6:AP$2165,MATCH(ROW()-8,③入力シート２!$AV$6:$AV$2165,0))=1,"基本給",IF(INDEX(③入力シート２!AP$6:AP$2165,MATCH(ROW()-8,③入力シート２!$AV$6:$AV$2165,0))=2,"手当","法定福利費残")),"")</f>
        <v/>
      </c>
      <c r="L22" s="580"/>
      <c r="M22" s="580"/>
      <c r="N22" s="581"/>
      <c r="O22" s="582" t="str">
        <f ca="1">IF((ROW()-8)&lt;=MAX(③入力シート２!$AV$6:$AV$2165),INDEX(③入力シート２!AR$6:AR$2165,MATCH(ROW()-8,③入力シート２!$AV$6:$AV$2165,0)),"")</f>
        <v/>
      </c>
      <c r="P22" s="583"/>
      <c r="Q22" s="583"/>
      <c r="R22" s="123" t="s">
        <v>1</v>
      </c>
      <c r="S22" s="123" t="s">
        <v>230</v>
      </c>
      <c r="T22" s="352" t="str">
        <f ca="1">IF((ROW()-8)&lt;=MAX(③入力シート２!$AV$6:$AV$2165),INDEX(③入力シート２!AS$6:AS$2165,MATCH(ROW()-8,③入力シート２!$AV$6:$AV$2165,0)),"")</f>
        <v/>
      </c>
      <c r="U22" s="123" t="s">
        <v>231</v>
      </c>
      <c r="V22" s="123" t="s">
        <v>230</v>
      </c>
      <c r="W22" s="401">
        <v>1</v>
      </c>
      <c r="X22" s="123" t="s">
        <v>189</v>
      </c>
      <c r="Y22" s="123" t="s">
        <v>232</v>
      </c>
      <c r="Z22" s="584" t="str">
        <f t="shared" ca="1" si="10"/>
        <v/>
      </c>
      <c r="AA22" s="584"/>
      <c r="AB22" s="584"/>
      <c r="AC22" s="584"/>
      <c r="AD22" s="124" t="s">
        <v>1</v>
      </c>
      <c r="AE22" s="573"/>
      <c r="AF22" s="574"/>
      <c r="AG22" s="574"/>
      <c r="AH22" s="123" t="s">
        <v>1</v>
      </c>
      <c r="AI22" s="123" t="s">
        <v>230</v>
      </c>
      <c r="AJ22" s="456"/>
      <c r="AK22" s="123" t="s">
        <v>231</v>
      </c>
      <c r="AL22" s="123" t="s">
        <v>230</v>
      </c>
      <c r="AM22" s="401">
        <v>1</v>
      </c>
      <c r="AN22" s="123" t="s">
        <v>189</v>
      </c>
      <c r="AO22" s="123" t="s">
        <v>232</v>
      </c>
      <c r="AP22" s="585">
        <f t="shared" si="11"/>
        <v>0</v>
      </c>
      <c r="AQ22" s="585"/>
      <c r="AR22" s="585"/>
      <c r="AS22" s="585"/>
      <c r="AT22" s="130" t="s">
        <v>1</v>
      </c>
      <c r="AU22" s="582" t="str">
        <f ca="1">IF((ROW()-8)&lt;=MAX(③入力シート２!$AV$6:$AV$2165),INDEX(③入力シート２!AT$6:AT$2165,MATCH(ROW()-8,③入力シート２!$AV$6:$AV$2165,0)),"")</f>
        <v/>
      </c>
      <c r="AV22" s="583"/>
      <c r="AW22" s="583"/>
      <c r="AX22" s="123" t="s">
        <v>1</v>
      </c>
      <c r="AY22" s="123" t="s">
        <v>230</v>
      </c>
      <c r="AZ22" s="352" t="str">
        <f ca="1">IF((ROW()-8)&lt;=MAX(③入力シート２!$AV$6:$AV$2165),INDEX(③入力シート２!AU$6:AU$2165,MATCH(ROW()-8,③入力シート２!$AV$6:$AV$2165,0)),"")</f>
        <v/>
      </c>
      <c r="BA22" s="123" t="s">
        <v>231</v>
      </c>
      <c r="BB22" s="123" t="s">
        <v>230</v>
      </c>
      <c r="BC22" s="401">
        <v>1</v>
      </c>
      <c r="BD22" s="123" t="s">
        <v>189</v>
      </c>
      <c r="BE22" s="123" t="s">
        <v>232</v>
      </c>
      <c r="BF22" s="584" t="str">
        <f t="shared" ca="1" si="12"/>
        <v/>
      </c>
      <c r="BG22" s="584"/>
      <c r="BH22" s="584"/>
      <c r="BI22" s="584"/>
      <c r="BJ22" s="124" t="s">
        <v>1</v>
      </c>
      <c r="BK22" s="573"/>
      <c r="BL22" s="574"/>
      <c r="BM22" s="574"/>
      <c r="BN22" s="123" t="s">
        <v>1</v>
      </c>
      <c r="BO22" s="123" t="s">
        <v>230</v>
      </c>
      <c r="BP22" s="456"/>
      <c r="BQ22" s="123" t="s">
        <v>231</v>
      </c>
      <c r="BR22" s="123" t="s">
        <v>230</v>
      </c>
      <c r="BS22" s="401">
        <v>1</v>
      </c>
      <c r="BT22" s="123" t="s">
        <v>189</v>
      </c>
      <c r="BU22" s="123" t="s">
        <v>232</v>
      </c>
      <c r="BV22" s="575">
        <f t="shared" si="13"/>
        <v>0</v>
      </c>
      <c r="BW22" s="575"/>
      <c r="BX22" s="575"/>
      <c r="BY22" s="575"/>
      <c r="BZ22" s="124" t="s">
        <v>1</v>
      </c>
      <c r="CA22" s="402" t="str">
        <f t="shared" ca="1" si="8"/>
        <v/>
      </c>
      <c r="CB22" s="403">
        <f t="shared" si="9"/>
        <v>0</v>
      </c>
      <c r="CC22" s="143"/>
    </row>
    <row r="23" spans="1:81" ht="26.1" customHeight="1" x14ac:dyDescent="0.15">
      <c r="A23" s="121">
        <v>15</v>
      </c>
      <c r="B23"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23" s="577"/>
      <c r="D23" s="577"/>
      <c r="E23" s="577"/>
      <c r="F23" s="578"/>
      <c r="G23"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23" s="580"/>
      <c r="I23" s="581"/>
      <c r="J23"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23" s="579" t="str">
        <f ca="1">IF((ROW()-8)&lt;=MAX(③入力シート２!$AV$6:$AV$2165),IF(INDEX(③入力シート２!AP$6:AP$2165,MATCH(ROW()-8,③入力シート２!$AV$6:$AV$2165,0))=1,"基本給",IF(INDEX(③入力シート２!AP$6:AP$2165,MATCH(ROW()-8,③入力シート２!$AV$6:$AV$2165,0))=2,"手当","法定福利費残")),"")</f>
        <v/>
      </c>
      <c r="L23" s="580"/>
      <c r="M23" s="580"/>
      <c r="N23" s="581"/>
      <c r="O23" s="582" t="str">
        <f ca="1">IF((ROW()-8)&lt;=MAX(③入力シート２!$AV$6:$AV$2165),INDEX(③入力シート２!AR$6:AR$2165,MATCH(ROW()-8,③入力シート２!$AV$6:$AV$2165,0)),"")</f>
        <v/>
      </c>
      <c r="P23" s="583"/>
      <c r="Q23" s="583"/>
      <c r="R23" s="123" t="s">
        <v>1</v>
      </c>
      <c r="S23" s="123" t="s">
        <v>230</v>
      </c>
      <c r="T23" s="352" t="str">
        <f ca="1">IF((ROW()-8)&lt;=MAX(③入力シート２!$AV$6:$AV$2165),INDEX(③入力シート２!AS$6:AS$2165,MATCH(ROW()-8,③入力シート２!$AV$6:$AV$2165,0)),"")</f>
        <v/>
      </c>
      <c r="U23" s="123" t="s">
        <v>231</v>
      </c>
      <c r="V23" s="123" t="s">
        <v>230</v>
      </c>
      <c r="W23" s="401">
        <v>1</v>
      </c>
      <c r="X23" s="123" t="s">
        <v>189</v>
      </c>
      <c r="Y23" s="123" t="s">
        <v>232</v>
      </c>
      <c r="Z23" s="584" t="str">
        <f t="shared" ca="1" si="10"/>
        <v/>
      </c>
      <c r="AA23" s="584"/>
      <c r="AB23" s="584"/>
      <c r="AC23" s="584"/>
      <c r="AD23" s="124" t="s">
        <v>1</v>
      </c>
      <c r="AE23" s="573"/>
      <c r="AF23" s="574"/>
      <c r="AG23" s="574"/>
      <c r="AH23" s="123" t="s">
        <v>1</v>
      </c>
      <c r="AI23" s="123" t="s">
        <v>230</v>
      </c>
      <c r="AJ23" s="455"/>
      <c r="AK23" s="123" t="s">
        <v>231</v>
      </c>
      <c r="AL23" s="123" t="s">
        <v>230</v>
      </c>
      <c r="AM23" s="401">
        <v>1</v>
      </c>
      <c r="AN23" s="123" t="s">
        <v>189</v>
      </c>
      <c r="AO23" s="123" t="s">
        <v>232</v>
      </c>
      <c r="AP23" s="585">
        <f t="shared" si="11"/>
        <v>0</v>
      </c>
      <c r="AQ23" s="585"/>
      <c r="AR23" s="585"/>
      <c r="AS23" s="585"/>
      <c r="AT23" s="130" t="s">
        <v>1</v>
      </c>
      <c r="AU23" s="582" t="str">
        <f ca="1">IF((ROW()-8)&lt;=MAX(③入力シート２!$AV$6:$AV$2165),INDEX(③入力シート２!AT$6:AT$2165,MATCH(ROW()-8,③入力シート２!$AV$6:$AV$2165,0)),"")</f>
        <v/>
      </c>
      <c r="AV23" s="583"/>
      <c r="AW23" s="583"/>
      <c r="AX23" s="123" t="s">
        <v>1</v>
      </c>
      <c r="AY23" s="123" t="s">
        <v>230</v>
      </c>
      <c r="AZ23" s="352" t="str">
        <f ca="1">IF((ROW()-8)&lt;=MAX(③入力シート２!$AV$6:$AV$2165),INDEX(③入力シート２!AU$6:AU$2165,MATCH(ROW()-8,③入力シート２!$AV$6:$AV$2165,0)),"")</f>
        <v/>
      </c>
      <c r="BA23" s="123" t="s">
        <v>231</v>
      </c>
      <c r="BB23" s="123" t="s">
        <v>230</v>
      </c>
      <c r="BC23" s="401">
        <v>1</v>
      </c>
      <c r="BD23" s="123" t="s">
        <v>189</v>
      </c>
      <c r="BE23" s="123" t="s">
        <v>232</v>
      </c>
      <c r="BF23" s="584" t="str">
        <f t="shared" ca="1" si="12"/>
        <v/>
      </c>
      <c r="BG23" s="584"/>
      <c r="BH23" s="584"/>
      <c r="BI23" s="584"/>
      <c r="BJ23" s="124" t="s">
        <v>1</v>
      </c>
      <c r="BK23" s="573"/>
      <c r="BL23" s="574"/>
      <c r="BM23" s="574"/>
      <c r="BN23" s="123" t="s">
        <v>1</v>
      </c>
      <c r="BO23" s="123" t="s">
        <v>230</v>
      </c>
      <c r="BP23" s="455"/>
      <c r="BQ23" s="123" t="s">
        <v>231</v>
      </c>
      <c r="BR23" s="123" t="s">
        <v>230</v>
      </c>
      <c r="BS23" s="401">
        <v>1</v>
      </c>
      <c r="BT23" s="123" t="s">
        <v>189</v>
      </c>
      <c r="BU23" s="123" t="s">
        <v>232</v>
      </c>
      <c r="BV23" s="575">
        <f t="shared" si="13"/>
        <v>0</v>
      </c>
      <c r="BW23" s="575"/>
      <c r="BX23" s="575"/>
      <c r="BY23" s="575"/>
      <c r="BZ23" s="124" t="s">
        <v>1</v>
      </c>
      <c r="CA23" s="402" t="str">
        <f t="shared" ca="1" si="8"/>
        <v/>
      </c>
      <c r="CB23" s="403">
        <f t="shared" si="9"/>
        <v>0</v>
      </c>
      <c r="CC23" s="143"/>
    </row>
    <row r="24" spans="1:81" ht="26.1" customHeight="1" x14ac:dyDescent="0.15">
      <c r="A24" s="121">
        <v>16</v>
      </c>
      <c r="B24"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24" s="586"/>
      <c r="D24" s="586"/>
      <c r="E24" s="586"/>
      <c r="F24" s="586"/>
      <c r="G24"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24" s="580"/>
      <c r="I24" s="581"/>
      <c r="J24"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24" s="579" t="str">
        <f ca="1">IF((ROW()-8)&lt;=MAX(③入力シート２!$AV$6:$AV$2165),IF(INDEX(③入力シート２!AP$6:AP$2165,MATCH(ROW()-8,③入力シート２!$AV$6:$AV$2165,0))=1,"基本給",IF(INDEX(③入力シート２!AP$6:AP$2165,MATCH(ROW()-8,③入力シート２!$AV$6:$AV$2165,0))=2,"手当","法定福利費残")),"")</f>
        <v/>
      </c>
      <c r="L24" s="580"/>
      <c r="M24" s="580"/>
      <c r="N24" s="581"/>
      <c r="O24" s="582" t="str">
        <f ca="1">IF((ROW()-8)&lt;=MAX(③入力シート２!$AV$6:$AV$2165),INDEX(③入力シート２!AR$6:AR$2165,MATCH(ROW()-8,③入力シート２!$AV$6:$AV$2165,0)),"")</f>
        <v/>
      </c>
      <c r="P24" s="583"/>
      <c r="Q24" s="583"/>
      <c r="R24" s="123" t="s">
        <v>1</v>
      </c>
      <c r="S24" s="123" t="s">
        <v>230</v>
      </c>
      <c r="T24" s="352" t="str">
        <f ca="1">IF((ROW()-8)&lt;=MAX(③入力シート２!$AV$6:$AV$2165),INDEX(③入力シート２!AS$6:AS$2165,MATCH(ROW()-8,③入力シート２!$AV$6:$AV$2165,0)),"")</f>
        <v/>
      </c>
      <c r="U24" s="123" t="s">
        <v>231</v>
      </c>
      <c r="V24" s="123" t="s">
        <v>230</v>
      </c>
      <c r="W24" s="401">
        <v>1</v>
      </c>
      <c r="X24" s="123" t="s">
        <v>189</v>
      </c>
      <c r="Y24" s="123" t="s">
        <v>232</v>
      </c>
      <c r="Z24" s="584" t="str">
        <f t="shared" ca="1" si="10"/>
        <v/>
      </c>
      <c r="AA24" s="584"/>
      <c r="AB24" s="584"/>
      <c r="AC24" s="584"/>
      <c r="AD24" s="124" t="s">
        <v>1</v>
      </c>
      <c r="AE24" s="573"/>
      <c r="AF24" s="574"/>
      <c r="AG24" s="574"/>
      <c r="AH24" s="123" t="s">
        <v>1</v>
      </c>
      <c r="AI24" s="123" t="s">
        <v>230</v>
      </c>
      <c r="AJ24" s="456"/>
      <c r="AK24" s="123" t="s">
        <v>231</v>
      </c>
      <c r="AL24" s="123" t="s">
        <v>230</v>
      </c>
      <c r="AM24" s="401">
        <v>1</v>
      </c>
      <c r="AN24" s="123" t="s">
        <v>189</v>
      </c>
      <c r="AO24" s="123" t="s">
        <v>232</v>
      </c>
      <c r="AP24" s="585">
        <f t="shared" si="11"/>
        <v>0</v>
      </c>
      <c r="AQ24" s="585"/>
      <c r="AR24" s="585"/>
      <c r="AS24" s="585"/>
      <c r="AT24" s="130" t="s">
        <v>1</v>
      </c>
      <c r="AU24" s="582" t="str">
        <f ca="1">IF((ROW()-8)&lt;=MAX(③入力シート２!$AV$6:$AV$2165),INDEX(③入力シート２!AT$6:AT$2165,MATCH(ROW()-8,③入力シート２!$AV$6:$AV$2165,0)),"")</f>
        <v/>
      </c>
      <c r="AV24" s="583"/>
      <c r="AW24" s="583"/>
      <c r="AX24" s="123" t="s">
        <v>1</v>
      </c>
      <c r="AY24" s="123" t="s">
        <v>230</v>
      </c>
      <c r="AZ24" s="352" t="str">
        <f ca="1">IF((ROW()-8)&lt;=MAX(③入力シート２!$AV$6:$AV$2165),INDEX(③入力シート２!AU$6:AU$2165,MATCH(ROW()-8,③入力シート２!$AV$6:$AV$2165,0)),"")</f>
        <v/>
      </c>
      <c r="BA24" s="123" t="s">
        <v>231</v>
      </c>
      <c r="BB24" s="123" t="s">
        <v>230</v>
      </c>
      <c r="BC24" s="401">
        <v>1</v>
      </c>
      <c r="BD24" s="123" t="s">
        <v>189</v>
      </c>
      <c r="BE24" s="123" t="s">
        <v>232</v>
      </c>
      <c r="BF24" s="584" t="str">
        <f t="shared" ca="1" si="12"/>
        <v/>
      </c>
      <c r="BG24" s="584"/>
      <c r="BH24" s="584"/>
      <c r="BI24" s="584"/>
      <c r="BJ24" s="124" t="s">
        <v>1</v>
      </c>
      <c r="BK24" s="573"/>
      <c r="BL24" s="574"/>
      <c r="BM24" s="574"/>
      <c r="BN24" s="123" t="s">
        <v>1</v>
      </c>
      <c r="BO24" s="123" t="s">
        <v>230</v>
      </c>
      <c r="BP24" s="456"/>
      <c r="BQ24" s="123" t="s">
        <v>231</v>
      </c>
      <c r="BR24" s="123" t="s">
        <v>230</v>
      </c>
      <c r="BS24" s="401">
        <v>1</v>
      </c>
      <c r="BT24" s="123" t="s">
        <v>189</v>
      </c>
      <c r="BU24" s="123" t="s">
        <v>232</v>
      </c>
      <c r="BV24" s="575">
        <f t="shared" si="13"/>
        <v>0</v>
      </c>
      <c r="BW24" s="575"/>
      <c r="BX24" s="575"/>
      <c r="BY24" s="575"/>
      <c r="BZ24" s="124" t="s">
        <v>1</v>
      </c>
      <c r="CA24" s="402" t="str">
        <f t="shared" ca="1" si="8"/>
        <v/>
      </c>
      <c r="CB24" s="403">
        <f t="shared" si="9"/>
        <v>0</v>
      </c>
      <c r="CC24" s="143"/>
    </row>
    <row r="25" spans="1:81" ht="26.1" customHeight="1" x14ac:dyDescent="0.15">
      <c r="A25" s="121">
        <v>17</v>
      </c>
      <c r="B25"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25" s="577"/>
      <c r="D25" s="577"/>
      <c r="E25" s="577"/>
      <c r="F25" s="578"/>
      <c r="G25"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25" s="580"/>
      <c r="I25" s="581"/>
      <c r="J25"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25" s="579" t="str">
        <f ca="1">IF((ROW()-8)&lt;=MAX(③入力シート２!$AV$6:$AV$2165),IF(INDEX(③入力シート２!AP$6:AP$2165,MATCH(ROW()-8,③入力シート２!$AV$6:$AV$2165,0))=1,"基本給",IF(INDEX(③入力シート２!AP$6:AP$2165,MATCH(ROW()-8,③入力シート２!$AV$6:$AV$2165,0))=2,"手当","法定福利費残")),"")</f>
        <v/>
      </c>
      <c r="L25" s="580"/>
      <c r="M25" s="580"/>
      <c r="N25" s="581"/>
      <c r="O25" s="582" t="str">
        <f ca="1">IF((ROW()-8)&lt;=MAX(③入力シート２!$AV$6:$AV$2165),INDEX(③入力シート２!AR$6:AR$2165,MATCH(ROW()-8,③入力シート２!$AV$6:$AV$2165,0)),"")</f>
        <v/>
      </c>
      <c r="P25" s="583"/>
      <c r="Q25" s="583"/>
      <c r="R25" s="123" t="s">
        <v>1</v>
      </c>
      <c r="S25" s="123" t="s">
        <v>230</v>
      </c>
      <c r="T25" s="352" t="str">
        <f ca="1">IF((ROW()-8)&lt;=MAX(③入力シート２!$AV$6:$AV$2165),INDEX(③入力シート２!AS$6:AS$2165,MATCH(ROW()-8,③入力シート２!$AV$6:$AV$2165,0)),"")</f>
        <v/>
      </c>
      <c r="U25" s="123" t="s">
        <v>231</v>
      </c>
      <c r="V25" s="123" t="s">
        <v>230</v>
      </c>
      <c r="W25" s="401">
        <v>1</v>
      </c>
      <c r="X25" s="123" t="s">
        <v>189</v>
      </c>
      <c r="Y25" s="123" t="s">
        <v>232</v>
      </c>
      <c r="Z25" s="584" t="str">
        <f t="shared" ca="1" si="10"/>
        <v/>
      </c>
      <c r="AA25" s="584"/>
      <c r="AB25" s="584"/>
      <c r="AC25" s="584"/>
      <c r="AD25" s="124" t="s">
        <v>1</v>
      </c>
      <c r="AE25" s="573"/>
      <c r="AF25" s="574"/>
      <c r="AG25" s="574"/>
      <c r="AH25" s="123" t="s">
        <v>1</v>
      </c>
      <c r="AI25" s="123" t="s">
        <v>230</v>
      </c>
      <c r="AJ25" s="455"/>
      <c r="AK25" s="123" t="s">
        <v>231</v>
      </c>
      <c r="AL25" s="123" t="s">
        <v>230</v>
      </c>
      <c r="AM25" s="401">
        <v>1</v>
      </c>
      <c r="AN25" s="123" t="s">
        <v>189</v>
      </c>
      <c r="AO25" s="123" t="s">
        <v>232</v>
      </c>
      <c r="AP25" s="585">
        <f t="shared" si="11"/>
        <v>0</v>
      </c>
      <c r="AQ25" s="585"/>
      <c r="AR25" s="585"/>
      <c r="AS25" s="585"/>
      <c r="AT25" s="130" t="s">
        <v>1</v>
      </c>
      <c r="AU25" s="582" t="str">
        <f ca="1">IF((ROW()-8)&lt;=MAX(③入力シート２!$AV$6:$AV$2165),INDEX(③入力シート２!AT$6:AT$2165,MATCH(ROW()-8,③入力シート２!$AV$6:$AV$2165,0)),"")</f>
        <v/>
      </c>
      <c r="AV25" s="583"/>
      <c r="AW25" s="583"/>
      <c r="AX25" s="123" t="s">
        <v>1</v>
      </c>
      <c r="AY25" s="123" t="s">
        <v>230</v>
      </c>
      <c r="AZ25" s="352" t="str">
        <f ca="1">IF((ROW()-8)&lt;=MAX(③入力シート２!$AV$6:$AV$2165),INDEX(③入力シート２!AU$6:AU$2165,MATCH(ROW()-8,③入力シート２!$AV$6:$AV$2165,0)),"")</f>
        <v/>
      </c>
      <c r="BA25" s="123" t="s">
        <v>231</v>
      </c>
      <c r="BB25" s="123" t="s">
        <v>230</v>
      </c>
      <c r="BC25" s="401">
        <v>1</v>
      </c>
      <c r="BD25" s="123" t="s">
        <v>189</v>
      </c>
      <c r="BE25" s="123" t="s">
        <v>232</v>
      </c>
      <c r="BF25" s="584" t="str">
        <f t="shared" ca="1" si="12"/>
        <v/>
      </c>
      <c r="BG25" s="584"/>
      <c r="BH25" s="584"/>
      <c r="BI25" s="584"/>
      <c r="BJ25" s="124" t="s">
        <v>1</v>
      </c>
      <c r="BK25" s="573"/>
      <c r="BL25" s="574"/>
      <c r="BM25" s="574"/>
      <c r="BN25" s="123" t="s">
        <v>1</v>
      </c>
      <c r="BO25" s="123" t="s">
        <v>230</v>
      </c>
      <c r="BP25" s="455"/>
      <c r="BQ25" s="123" t="s">
        <v>231</v>
      </c>
      <c r="BR25" s="123" t="s">
        <v>230</v>
      </c>
      <c r="BS25" s="401">
        <v>1</v>
      </c>
      <c r="BT25" s="123" t="s">
        <v>189</v>
      </c>
      <c r="BU25" s="123" t="s">
        <v>232</v>
      </c>
      <c r="BV25" s="575">
        <f t="shared" si="13"/>
        <v>0</v>
      </c>
      <c r="BW25" s="575"/>
      <c r="BX25" s="575"/>
      <c r="BY25" s="575"/>
      <c r="BZ25" s="124" t="s">
        <v>1</v>
      </c>
      <c r="CA25" s="402" t="str">
        <f t="shared" ca="1" si="8"/>
        <v/>
      </c>
      <c r="CB25" s="403">
        <f t="shared" si="9"/>
        <v>0</v>
      </c>
      <c r="CC25" s="143"/>
    </row>
    <row r="26" spans="1:81" ht="26.1" customHeight="1" x14ac:dyDescent="0.15">
      <c r="A26" s="121">
        <v>18</v>
      </c>
      <c r="B26"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26" s="577"/>
      <c r="D26" s="577"/>
      <c r="E26" s="577"/>
      <c r="F26" s="578"/>
      <c r="G26"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26" s="580"/>
      <c r="I26" s="581"/>
      <c r="J26"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26" s="579" t="str">
        <f ca="1">IF((ROW()-8)&lt;=MAX(③入力シート２!$AV$6:$AV$2165),IF(INDEX(③入力シート２!AP$6:AP$2165,MATCH(ROW()-8,③入力シート２!$AV$6:$AV$2165,0))=1,"基本給",IF(INDEX(③入力シート２!AP$6:AP$2165,MATCH(ROW()-8,③入力シート２!$AV$6:$AV$2165,0))=2,"手当","法定福利費残")),"")</f>
        <v/>
      </c>
      <c r="L26" s="580"/>
      <c r="M26" s="580"/>
      <c r="N26" s="581"/>
      <c r="O26" s="582" t="str">
        <f ca="1">IF((ROW()-8)&lt;=MAX(③入力シート２!$AV$6:$AV$2165),INDEX(③入力シート２!AR$6:AR$2165,MATCH(ROW()-8,③入力シート２!$AV$6:$AV$2165,0)),"")</f>
        <v/>
      </c>
      <c r="P26" s="583"/>
      <c r="Q26" s="583"/>
      <c r="R26" s="123" t="s">
        <v>1</v>
      </c>
      <c r="S26" s="123" t="s">
        <v>230</v>
      </c>
      <c r="T26" s="352" t="str">
        <f ca="1">IF((ROW()-8)&lt;=MAX(③入力シート２!$AV$6:$AV$2165),INDEX(③入力シート２!AS$6:AS$2165,MATCH(ROW()-8,③入力シート２!$AV$6:$AV$2165,0)),"")</f>
        <v/>
      </c>
      <c r="U26" s="123" t="s">
        <v>231</v>
      </c>
      <c r="V26" s="123" t="s">
        <v>230</v>
      </c>
      <c r="W26" s="401">
        <v>1</v>
      </c>
      <c r="X26" s="123" t="s">
        <v>189</v>
      </c>
      <c r="Y26" s="123" t="s">
        <v>232</v>
      </c>
      <c r="Z26" s="584" t="str">
        <f t="shared" ca="1" si="10"/>
        <v/>
      </c>
      <c r="AA26" s="584"/>
      <c r="AB26" s="584"/>
      <c r="AC26" s="584"/>
      <c r="AD26" s="124" t="s">
        <v>1</v>
      </c>
      <c r="AE26" s="573"/>
      <c r="AF26" s="574"/>
      <c r="AG26" s="574"/>
      <c r="AH26" s="123" t="s">
        <v>1</v>
      </c>
      <c r="AI26" s="123" t="s">
        <v>230</v>
      </c>
      <c r="AJ26" s="456"/>
      <c r="AK26" s="123" t="s">
        <v>231</v>
      </c>
      <c r="AL26" s="123" t="s">
        <v>230</v>
      </c>
      <c r="AM26" s="401">
        <v>1</v>
      </c>
      <c r="AN26" s="123" t="s">
        <v>189</v>
      </c>
      <c r="AO26" s="123" t="s">
        <v>232</v>
      </c>
      <c r="AP26" s="585">
        <f t="shared" si="11"/>
        <v>0</v>
      </c>
      <c r="AQ26" s="585"/>
      <c r="AR26" s="585"/>
      <c r="AS26" s="585"/>
      <c r="AT26" s="130" t="s">
        <v>1</v>
      </c>
      <c r="AU26" s="582" t="str">
        <f ca="1">IF((ROW()-8)&lt;=MAX(③入力シート２!$AV$6:$AV$2165),INDEX(③入力シート２!AT$6:AT$2165,MATCH(ROW()-8,③入力シート２!$AV$6:$AV$2165,0)),"")</f>
        <v/>
      </c>
      <c r="AV26" s="583"/>
      <c r="AW26" s="583"/>
      <c r="AX26" s="123" t="s">
        <v>1</v>
      </c>
      <c r="AY26" s="123" t="s">
        <v>230</v>
      </c>
      <c r="AZ26" s="352" t="str">
        <f ca="1">IF((ROW()-8)&lt;=MAX(③入力シート２!$AV$6:$AV$2165),INDEX(③入力シート２!AU$6:AU$2165,MATCH(ROW()-8,③入力シート２!$AV$6:$AV$2165,0)),"")</f>
        <v/>
      </c>
      <c r="BA26" s="123" t="s">
        <v>231</v>
      </c>
      <c r="BB26" s="123" t="s">
        <v>230</v>
      </c>
      <c r="BC26" s="401">
        <v>1</v>
      </c>
      <c r="BD26" s="123" t="s">
        <v>189</v>
      </c>
      <c r="BE26" s="123" t="s">
        <v>232</v>
      </c>
      <c r="BF26" s="584" t="str">
        <f t="shared" ca="1" si="12"/>
        <v/>
      </c>
      <c r="BG26" s="584"/>
      <c r="BH26" s="584"/>
      <c r="BI26" s="584"/>
      <c r="BJ26" s="124" t="s">
        <v>1</v>
      </c>
      <c r="BK26" s="573"/>
      <c r="BL26" s="574"/>
      <c r="BM26" s="574"/>
      <c r="BN26" s="123" t="s">
        <v>1</v>
      </c>
      <c r="BO26" s="123" t="s">
        <v>230</v>
      </c>
      <c r="BP26" s="456"/>
      <c r="BQ26" s="123" t="s">
        <v>231</v>
      </c>
      <c r="BR26" s="123" t="s">
        <v>230</v>
      </c>
      <c r="BS26" s="401">
        <v>1</v>
      </c>
      <c r="BT26" s="123" t="s">
        <v>189</v>
      </c>
      <c r="BU26" s="123" t="s">
        <v>232</v>
      </c>
      <c r="BV26" s="575">
        <f t="shared" si="13"/>
        <v>0</v>
      </c>
      <c r="BW26" s="575"/>
      <c r="BX26" s="575"/>
      <c r="BY26" s="575"/>
      <c r="BZ26" s="124" t="s">
        <v>1</v>
      </c>
      <c r="CA26" s="402" t="str">
        <f t="shared" ca="1" si="8"/>
        <v/>
      </c>
      <c r="CB26" s="403">
        <f t="shared" si="9"/>
        <v>0</v>
      </c>
      <c r="CC26" s="143"/>
    </row>
    <row r="27" spans="1:81" ht="26.1" customHeight="1" x14ac:dyDescent="0.15">
      <c r="A27" s="121">
        <v>19</v>
      </c>
      <c r="B27"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27" s="577"/>
      <c r="D27" s="577"/>
      <c r="E27" s="577"/>
      <c r="F27" s="578"/>
      <c r="G27"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27" s="580"/>
      <c r="I27" s="581"/>
      <c r="J27"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27" s="579" t="str">
        <f ca="1">IF((ROW()-8)&lt;=MAX(③入力シート２!$AV$6:$AV$2165),IF(INDEX(③入力シート２!AP$6:AP$2165,MATCH(ROW()-8,③入力シート２!$AV$6:$AV$2165,0))=1,"基本給",IF(INDEX(③入力シート２!AP$6:AP$2165,MATCH(ROW()-8,③入力シート２!$AV$6:$AV$2165,0))=2,"手当","法定福利費残")),"")</f>
        <v/>
      </c>
      <c r="L27" s="580"/>
      <c r="M27" s="580"/>
      <c r="N27" s="581"/>
      <c r="O27" s="582" t="str">
        <f ca="1">IF((ROW()-8)&lt;=MAX(③入力シート２!$AV$6:$AV$2165),INDEX(③入力シート２!AR$6:AR$2165,MATCH(ROW()-8,③入力シート２!$AV$6:$AV$2165,0)),"")</f>
        <v/>
      </c>
      <c r="P27" s="583"/>
      <c r="Q27" s="583"/>
      <c r="R27" s="123" t="s">
        <v>1</v>
      </c>
      <c r="S27" s="123" t="s">
        <v>230</v>
      </c>
      <c r="T27" s="352" t="str">
        <f ca="1">IF((ROW()-8)&lt;=MAX(③入力シート２!$AV$6:$AV$2165),INDEX(③入力シート２!AS$6:AS$2165,MATCH(ROW()-8,③入力シート２!$AV$6:$AV$2165,0)),"")</f>
        <v/>
      </c>
      <c r="U27" s="123" t="s">
        <v>231</v>
      </c>
      <c r="V27" s="123" t="s">
        <v>230</v>
      </c>
      <c r="W27" s="401">
        <v>1</v>
      </c>
      <c r="X27" s="123" t="s">
        <v>189</v>
      </c>
      <c r="Y27" s="123" t="s">
        <v>232</v>
      </c>
      <c r="Z27" s="584" t="str">
        <f t="shared" ca="1" si="10"/>
        <v/>
      </c>
      <c r="AA27" s="584"/>
      <c r="AB27" s="584"/>
      <c r="AC27" s="584"/>
      <c r="AD27" s="124" t="s">
        <v>1</v>
      </c>
      <c r="AE27" s="573"/>
      <c r="AF27" s="574"/>
      <c r="AG27" s="574"/>
      <c r="AH27" s="123" t="s">
        <v>1</v>
      </c>
      <c r="AI27" s="123" t="s">
        <v>230</v>
      </c>
      <c r="AJ27" s="455"/>
      <c r="AK27" s="123" t="s">
        <v>231</v>
      </c>
      <c r="AL27" s="123" t="s">
        <v>230</v>
      </c>
      <c r="AM27" s="401">
        <v>1</v>
      </c>
      <c r="AN27" s="123" t="s">
        <v>189</v>
      </c>
      <c r="AO27" s="123" t="s">
        <v>232</v>
      </c>
      <c r="AP27" s="585">
        <f t="shared" si="11"/>
        <v>0</v>
      </c>
      <c r="AQ27" s="585"/>
      <c r="AR27" s="585"/>
      <c r="AS27" s="585"/>
      <c r="AT27" s="130" t="s">
        <v>1</v>
      </c>
      <c r="AU27" s="582" t="str">
        <f ca="1">IF((ROW()-8)&lt;=MAX(③入力シート２!$AV$6:$AV$2165),INDEX(③入力シート２!AT$6:AT$2165,MATCH(ROW()-8,③入力シート２!$AV$6:$AV$2165,0)),"")</f>
        <v/>
      </c>
      <c r="AV27" s="583"/>
      <c r="AW27" s="583"/>
      <c r="AX27" s="123" t="s">
        <v>1</v>
      </c>
      <c r="AY27" s="123" t="s">
        <v>230</v>
      </c>
      <c r="AZ27" s="352" t="str">
        <f ca="1">IF((ROW()-8)&lt;=MAX(③入力シート２!$AV$6:$AV$2165),INDEX(③入力シート２!AU$6:AU$2165,MATCH(ROW()-8,③入力シート２!$AV$6:$AV$2165,0)),"")</f>
        <v/>
      </c>
      <c r="BA27" s="123" t="s">
        <v>231</v>
      </c>
      <c r="BB27" s="123" t="s">
        <v>230</v>
      </c>
      <c r="BC27" s="401">
        <v>1</v>
      </c>
      <c r="BD27" s="123" t="s">
        <v>189</v>
      </c>
      <c r="BE27" s="123" t="s">
        <v>232</v>
      </c>
      <c r="BF27" s="584" t="str">
        <f t="shared" ca="1" si="12"/>
        <v/>
      </c>
      <c r="BG27" s="584"/>
      <c r="BH27" s="584"/>
      <c r="BI27" s="584"/>
      <c r="BJ27" s="124" t="s">
        <v>1</v>
      </c>
      <c r="BK27" s="573"/>
      <c r="BL27" s="574"/>
      <c r="BM27" s="574"/>
      <c r="BN27" s="123" t="s">
        <v>1</v>
      </c>
      <c r="BO27" s="123" t="s">
        <v>230</v>
      </c>
      <c r="BP27" s="455"/>
      <c r="BQ27" s="123" t="s">
        <v>231</v>
      </c>
      <c r="BR27" s="123" t="s">
        <v>230</v>
      </c>
      <c r="BS27" s="401">
        <v>1</v>
      </c>
      <c r="BT27" s="123" t="s">
        <v>189</v>
      </c>
      <c r="BU27" s="123" t="s">
        <v>232</v>
      </c>
      <c r="BV27" s="575">
        <f t="shared" si="13"/>
        <v>0</v>
      </c>
      <c r="BW27" s="575"/>
      <c r="BX27" s="575"/>
      <c r="BY27" s="575"/>
      <c r="BZ27" s="124" t="s">
        <v>1</v>
      </c>
      <c r="CA27" s="402" t="str">
        <f t="shared" ca="1" si="8"/>
        <v/>
      </c>
      <c r="CB27" s="403">
        <f t="shared" si="9"/>
        <v>0</v>
      </c>
      <c r="CC27" s="143"/>
    </row>
    <row r="28" spans="1:81" ht="26.1" customHeight="1" x14ac:dyDescent="0.15">
      <c r="A28" s="121">
        <v>20</v>
      </c>
      <c r="B28"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28" s="577"/>
      <c r="D28" s="577"/>
      <c r="E28" s="577"/>
      <c r="F28" s="578"/>
      <c r="G28"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28" s="580"/>
      <c r="I28" s="581"/>
      <c r="J28"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28" s="579" t="str">
        <f ca="1">IF((ROW()-8)&lt;=MAX(③入力シート２!$AV$6:$AV$2165),IF(INDEX(③入力シート２!AP$6:AP$2165,MATCH(ROW()-8,③入力シート２!$AV$6:$AV$2165,0))=1,"基本給",IF(INDEX(③入力シート２!AP$6:AP$2165,MATCH(ROW()-8,③入力シート２!$AV$6:$AV$2165,0))=2,"手当","法定福利費残")),"")</f>
        <v/>
      </c>
      <c r="L28" s="580"/>
      <c r="M28" s="580"/>
      <c r="N28" s="581"/>
      <c r="O28" s="582" t="str">
        <f ca="1">IF((ROW()-8)&lt;=MAX(③入力シート２!$AV$6:$AV$2165),INDEX(③入力シート２!AR$6:AR$2165,MATCH(ROW()-8,③入力シート２!$AV$6:$AV$2165,0)),"")</f>
        <v/>
      </c>
      <c r="P28" s="583"/>
      <c r="Q28" s="583"/>
      <c r="R28" s="123" t="s">
        <v>1</v>
      </c>
      <c r="S28" s="123" t="s">
        <v>230</v>
      </c>
      <c r="T28" s="352" t="str">
        <f ca="1">IF((ROW()-8)&lt;=MAX(③入力シート２!$AV$6:$AV$2165),INDEX(③入力シート２!AS$6:AS$2165,MATCH(ROW()-8,③入力シート２!$AV$6:$AV$2165,0)),"")</f>
        <v/>
      </c>
      <c r="U28" s="123" t="s">
        <v>231</v>
      </c>
      <c r="V28" s="123" t="s">
        <v>230</v>
      </c>
      <c r="W28" s="401">
        <v>1</v>
      </c>
      <c r="X28" s="123" t="s">
        <v>189</v>
      </c>
      <c r="Y28" s="123" t="s">
        <v>232</v>
      </c>
      <c r="Z28" s="584" t="str">
        <f t="shared" ca="1" si="10"/>
        <v/>
      </c>
      <c r="AA28" s="584"/>
      <c r="AB28" s="584"/>
      <c r="AC28" s="584"/>
      <c r="AD28" s="124" t="s">
        <v>1</v>
      </c>
      <c r="AE28" s="573"/>
      <c r="AF28" s="574"/>
      <c r="AG28" s="574"/>
      <c r="AH28" s="123" t="s">
        <v>1</v>
      </c>
      <c r="AI28" s="123" t="s">
        <v>230</v>
      </c>
      <c r="AJ28" s="456"/>
      <c r="AK28" s="123" t="s">
        <v>231</v>
      </c>
      <c r="AL28" s="123" t="s">
        <v>230</v>
      </c>
      <c r="AM28" s="401">
        <v>1</v>
      </c>
      <c r="AN28" s="123" t="s">
        <v>189</v>
      </c>
      <c r="AO28" s="123" t="s">
        <v>232</v>
      </c>
      <c r="AP28" s="585">
        <f t="shared" si="11"/>
        <v>0</v>
      </c>
      <c r="AQ28" s="585"/>
      <c r="AR28" s="585"/>
      <c r="AS28" s="585"/>
      <c r="AT28" s="130" t="s">
        <v>1</v>
      </c>
      <c r="AU28" s="582" t="str">
        <f ca="1">IF((ROW()-8)&lt;=MAX(③入力シート２!$AV$6:$AV$2165),INDEX(③入力シート２!AT$6:AT$2165,MATCH(ROW()-8,③入力シート２!$AV$6:$AV$2165,0)),"")</f>
        <v/>
      </c>
      <c r="AV28" s="583"/>
      <c r="AW28" s="583"/>
      <c r="AX28" s="123" t="s">
        <v>1</v>
      </c>
      <c r="AY28" s="123" t="s">
        <v>230</v>
      </c>
      <c r="AZ28" s="352" t="str">
        <f ca="1">IF((ROW()-8)&lt;=MAX(③入力シート２!$AV$6:$AV$2165),INDEX(③入力シート２!AU$6:AU$2165,MATCH(ROW()-8,③入力シート２!$AV$6:$AV$2165,0)),"")</f>
        <v/>
      </c>
      <c r="BA28" s="123" t="s">
        <v>231</v>
      </c>
      <c r="BB28" s="123" t="s">
        <v>230</v>
      </c>
      <c r="BC28" s="401">
        <v>1</v>
      </c>
      <c r="BD28" s="123" t="s">
        <v>189</v>
      </c>
      <c r="BE28" s="123" t="s">
        <v>232</v>
      </c>
      <c r="BF28" s="584" t="str">
        <f t="shared" ca="1" si="12"/>
        <v/>
      </c>
      <c r="BG28" s="584"/>
      <c r="BH28" s="584"/>
      <c r="BI28" s="584"/>
      <c r="BJ28" s="124" t="s">
        <v>1</v>
      </c>
      <c r="BK28" s="573"/>
      <c r="BL28" s="574"/>
      <c r="BM28" s="574"/>
      <c r="BN28" s="123" t="s">
        <v>1</v>
      </c>
      <c r="BO28" s="123" t="s">
        <v>230</v>
      </c>
      <c r="BP28" s="456"/>
      <c r="BQ28" s="123" t="s">
        <v>231</v>
      </c>
      <c r="BR28" s="123" t="s">
        <v>230</v>
      </c>
      <c r="BS28" s="401">
        <v>1</v>
      </c>
      <c r="BT28" s="123" t="s">
        <v>189</v>
      </c>
      <c r="BU28" s="123" t="s">
        <v>232</v>
      </c>
      <c r="BV28" s="575">
        <f t="shared" si="13"/>
        <v>0</v>
      </c>
      <c r="BW28" s="575"/>
      <c r="BX28" s="575"/>
      <c r="BY28" s="575"/>
      <c r="BZ28" s="124" t="s">
        <v>1</v>
      </c>
      <c r="CA28" s="402" t="str">
        <f t="shared" ca="1" si="8"/>
        <v/>
      </c>
      <c r="CB28" s="403">
        <f t="shared" si="9"/>
        <v>0</v>
      </c>
      <c r="CC28" s="143"/>
    </row>
    <row r="29" spans="1:81" ht="26.1" customHeight="1" x14ac:dyDescent="0.15">
      <c r="A29" s="121">
        <v>21</v>
      </c>
      <c r="B29"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29" s="586"/>
      <c r="D29" s="586"/>
      <c r="E29" s="586"/>
      <c r="F29" s="586"/>
      <c r="G29"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29" s="580"/>
      <c r="I29" s="581"/>
      <c r="J29"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29" s="579" t="str">
        <f ca="1">IF((ROW()-8)&lt;=MAX(③入力シート２!$AV$6:$AV$2165),IF(INDEX(③入力シート２!AP$6:AP$2165,MATCH(ROW()-8,③入力シート２!$AV$6:$AV$2165,0))=1,"基本給",IF(INDEX(③入力シート２!AP$6:AP$2165,MATCH(ROW()-8,③入力シート２!$AV$6:$AV$2165,0))=2,"手当","法定福利費残")),"")</f>
        <v/>
      </c>
      <c r="L29" s="580"/>
      <c r="M29" s="580"/>
      <c r="N29" s="581"/>
      <c r="O29" s="582" t="str">
        <f ca="1">IF((ROW()-8)&lt;=MAX(③入力シート２!$AV$6:$AV$2165),INDEX(③入力シート２!AR$6:AR$2165,MATCH(ROW()-8,③入力シート２!$AV$6:$AV$2165,0)),"")</f>
        <v/>
      </c>
      <c r="P29" s="583"/>
      <c r="Q29" s="583"/>
      <c r="R29" s="123" t="s">
        <v>1</v>
      </c>
      <c r="S29" s="123" t="s">
        <v>230</v>
      </c>
      <c r="T29" s="352" t="str">
        <f ca="1">IF((ROW()-8)&lt;=MAX(③入力シート２!$AV$6:$AV$2165),INDEX(③入力シート２!AS$6:AS$2165,MATCH(ROW()-8,③入力シート２!$AV$6:$AV$2165,0)),"")</f>
        <v/>
      </c>
      <c r="U29" s="123" t="s">
        <v>231</v>
      </c>
      <c r="V29" s="123" t="s">
        <v>230</v>
      </c>
      <c r="W29" s="401">
        <v>1</v>
      </c>
      <c r="X29" s="123" t="s">
        <v>189</v>
      </c>
      <c r="Y29" s="123" t="s">
        <v>232</v>
      </c>
      <c r="Z29" s="584" t="str">
        <f ca="1">IFERROR(O29*T29*W29,"")</f>
        <v/>
      </c>
      <c r="AA29" s="584"/>
      <c r="AB29" s="584"/>
      <c r="AC29" s="584"/>
      <c r="AD29" s="124" t="s">
        <v>1</v>
      </c>
      <c r="AE29" s="573"/>
      <c r="AF29" s="574"/>
      <c r="AG29" s="574"/>
      <c r="AH29" s="123" t="s">
        <v>1</v>
      </c>
      <c r="AI29" s="123" t="s">
        <v>230</v>
      </c>
      <c r="AJ29" s="455"/>
      <c r="AK29" s="123" t="s">
        <v>231</v>
      </c>
      <c r="AL29" s="123" t="s">
        <v>230</v>
      </c>
      <c r="AM29" s="401">
        <v>1</v>
      </c>
      <c r="AN29" s="123" t="s">
        <v>189</v>
      </c>
      <c r="AO29" s="123" t="s">
        <v>232</v>
      </c>
      <c r="AP29" s="585">
        <f>IFERROR(AE29*AJ29*AM29,"")</f>
        <v>0</v>
      </c>
      <c r="AQ29" s="585"/>
      <c r="AR29" s="585"/>
      <c r="AS29" s="585"/>
      <c r="AT29" s="130" t="s">
        <v>1</v>
      </c>
      <c r="AU29" s="582" t="str">
        <f ca="1">IF((ROW()-8)&lt;=MAX(③入力シート２!$AV$6:$AV$2165),INDEX(③入力シート２!AT$6:AT$2165,MATCH(ROW()-8,③入力シート２!$AV$6:$AV$2165,0)),"")</f>
        <v/>
      </c>
      <c r="AV29" s="583"/>
      <c r="AW29" s="583"/>
      <c r="AX29" s="123" t="s">
        <v>1</v>
      </c>
      <c r="AY29" s="123" t="s">
        <v>230</v>
      </c>
      <c r="AZ29" s="352" t="str">
        <f ca="1">IF((ROW()-8)&lt;=MAX(③入力シート２!$AV$6:$AV$2165),INDEX(③入力シート２!AU$6:AU$2165,MATCH(ROW()-8,③入力シート２!$AV$6:$AV$2165,0)),"")</f>
        <v/>
      </c>
      <c r="BA29" s="123" t="s">
        <v>231</v>
      </c>
      <c r="BB29" s="123" t="s">
        <v>230</v>
      </c>
      <c r="BC29" s="401">
        <v>1</v>
      </c>
      <c r="BD29" s="123" t="s">
        <v>189</v>
      </c>
      <c r="BE29" s="123" t="s">
        <v>232</v>
      </c>
      <c r="BF29" s="584" t="str">
        <f t="shared" ref="BF29:BF38" ca="1" si="14">IFERROR(AU29*AZ29*BC29,"")</f>
        <v/>
      </c>
      <c r="BG29" s="584"/>
      <c r="BH29" s="584"/>
      <c r="BI29" s="584"/>
      <c r="BJ29" s="124" t="s">
        <v>1</v>
      </c>
      <c r="BK29" s="573"/>
      <c r="BL29" s="574"/>
      <c r="BM29" s="574"/>
      <c r="BN29" s="123" t="s">
        <v>1</v>
      </c>
      <c r="BO29" s="123" t="s">
        <v>230</v>
      </c>
      <c r="BP29" s="455"/>
      <c r="BQ29" s="123" t="s">
        <v>231</v>
      </c>
      <c r="BR29" s="123" t="s">
        <v>230</v>
      </c>
      <c r="BS29" s="401">
        <v>1</v>
      </c>
      <c r="BT29" s="123" t="s">
        <v>189</v>
      </c>
      <c r="BU29" s="123" t="s">
        <v>232</v>
      </c>
      <c r="BV29" s="575">
        <f t="shared" ref="BV29:BV38" si="15">IFERROR(BK29*BP29*BS29,"")</f>
        <v>0</v>
      </c>
      <c r="BW29" s="575"/>
      <c r="BX29" s="575"/>
      <c r="BY29" s="575"/>
      <c r="BZ29" s="124" t="s">
        <v>1</v>
      </c>
      <c r="CA29" s="402" t="str">
        <f ca="1">IFERROR(Z29+BF29,"")</f>
        <v/>
      </c>
      <c r="CB29" s="403">
        <f>IFERROR(AP29+BV29,"")</f>
        <v>0</v>
      </c>
      <c r="CC29" s="143"/>
    </row>
    <row r="30" spans="1:81" ht="26.1" customHeight="1" x14ac:dyDescent="0.15">
      <c r="A30" s="121">
        <v>22</v>
      </c>
      <c r="B30"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30" s="577"/>
      <c r="D30" s="577"/>
      <c r="E30" s="577"/>
      <c r="F30" s="578"/>
      <c r="G30"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30" s="580"/>
      <c r="I30" s="581"/>
      <c r="J30"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30" s="579" t="str">
        <f ca="1">IF((ROW()-8)&lt;=MAX(③入力シート２!$AV$6:$AV$2165),IF(INDEX(③入力シート２!AP$6:AP$2165,MATCH(ROW()-8,③入力シート２!$AV$6:$AV$2165,0))=1,"基本給",IF(INDEX(③入力シート２!AP$6:AP$2165,MATCH(ROW()-8,③入力シート２!$AV$6:$AV$2165,0))=2,"手当","法定福利費残")),"")</f>
        <v/>
      </c>
      <c r="L30" s="580"/>
      <c r="M30" s="580"/>
      <c r="N30" s="581"/>
      <c r="O30" s="582" t="str">
        <f ca="1">IF((ROW()-8)&lt;=MAX(③入力シート２!$AV$6:$AV$2165),INDEX(③入力シート２!AR$6:AR$2165,MATCH(ROW()-8,③入力シート２!$AV$6:$AV$2165,0)),"")</f>
        <v/>
      </c>
      <c r="P30" s="583"/>
      <c r="Q30" s="583"/>
      <c r="R30" s="123" t="s">
        <v>1</v>
      </c>
      <c r="S30" s="123" t="s">
        <v>230</v>
      </c>
      <c r="T30" s="352" t="str">
        <f ca="1">IF((ROW()-8)&lt;=MAX(③入力シート２!$AV$6:$AV$2165),INDEX(③入力シート２!AS$6:AS$2165,MATCH(ROW()-8,③入力シート２!$AV$6:$AV$2165,0)),"")</f>
        <v/>
      </c>
      <c r="U30" s="123" t="s">
        <v>231</v>
      </c>
      <c r="V30" s="123" t="s">
        <v>230</v>
      </c>
      <c r="W30" s="401">
        <v>1</v>
      </c>
      <c r="X30" s="123" t="s">
        <v>189</v>
      </c>
      <c r="Y30" s="123" t="s">
        <v>232</v>
      </c>
      <c r="Z30" s="584" t="str">
        <f t="shared" ref="Z30:Z38" ca="1" si="16">IFERROR(O30*T30*W30,"")</f>
        <v/>
      </c>
      <c r="AA30" s="584"/>
      <c r="AB30" s="584"/>
      <c r="AC30" s="584"/>
      <c r="AD30" s="124" t="s">
        <v>1</v>
      </c>
      <c r="AE30" s="573"/>
      <c r="AF30" s="574"/>
      <c r="AG30" s="574"/>
      <c r="AH30" s="123" t="s">
        <v>1</v>
      </c>
      <c r="AI30" s="123" t="s">
        <v>230</v>
      </c>
      <c r="AJ30" s="456"/>
      <c r="AK30" s="123" t="s">
        <v>231</v>
      </c>
      <c r="AL30" s="123" t="s">
        <v>230</v>
      </c>
      <c r="AM30" s="401">
        <v>1</v>
      </c>
      <c r="AN30" s="123" t="s">
        <v>189</v>
      </c>
      <c r="AO30" s="123" t="s">
        <v>232</v>
      </c>
      <c r="AP30" s="585">
        <f t="shared" ref="AP30:AP38" si="17">IFERROR(AE30*AJ30*AM30,"")</f>
        <v>0</v>
      </c>
      <c r="AQ30" s="585"/>
      <c r="AR30" s="585"/>
      <c r="AS30" s="585"/>
      <c r="AT30" s="130" t="s">
        <v>1</v>
      </c>
      <c r="AU30" s="582" t="str">
        <f ca="1">IF((ROW()-8)&lt;=MAX(③入力シート２!$AV$6:$AV$2165),INDEX(③入力シート２!AT$6:AT$2165,MATCH(ROW()-8,③入力シート２!$AV$6:$AV$2165,0)),"")</f>
        <v/>
      </c>
      <c r="AV30" s="583"/>
      <c r="AW30" s="583"/>
      <c r="AX30" s="123" t="s">
        <v>1</v>
      </c>
      <c r="AY30" s="123" t="s">
        <v>230</v>
      </c>
      <c r="AZ30" s="352" t="str">
        <f ca="1">IF((ROW()-8)&lt;=MAX(③入力シート２!$AV$6:$AV$2165),INDEX(③入力シート２!AU$6:AU$2165,MATCH(ROW()-8,③入力シート２!$AV$6:$AV$2165,0)),"")</f>
        <v/>
      </c>
      <c r="BA30" s="123" t="s">
        <v>231</v>
      </c>
      <c r="BB30" s="123" t="s">
        <v>230</v>
      </c>
      <c r="BC30" s="401">
        <v>1</v>
      </c>
      <c r="BD30" s="123" t="s">
        <v>189</v>
      </c>
      <c r="BE30" s="123" t="s">
        <v>232</v>
      </c>
      <c r="BF30" s="584" t="str">
        <f t="shared" ca="1" si="14"/>
        <v/>
      </c>
      <c r="BG30" s="584"/>
      <c r="BH30" s="584"/>
      <c r="BI30" s="584"/>
      <c r="BJ30" s="124" t="s">
        <v>1</v>
      </c>
      <c r="BK30" s="573"/>
      <c r="BL30" s="574"/>
      <c r="BM30" s="574"/>
      <c r="BN30" s="123" t="s">
        <v>1</v>
      </c>
      <c r="BO30" s="123" t="s">
        <v>230</v>
      </c>
      <c r="BP30" s="456"/>
      <c r="BQ30" s="123" t="s">
        <v>231</v>
      </c>
      <c r="BR30" s="123" t="s">
        <v>230</v>
      </c>
      <c r="BS30" s="401">
        <v>1</v>
      </c>
      <c r="BT30" s="123" t="s">
        <v>189</v>
      </c>
      <c r="BU30" s="123" t="s">
        <v>232</v>
      </c>
      <c r="BV30" s="575">
        <f t="shared" si="15"/>
        <v>0</v>
      </c>
      <c r="BW30" s="575"/>
      <c r="BX30" s="575"/>
      <c r="BY30" s="575"/>
      <c r="BZ30" s="124" t="s">
        <v>1</v>
      </c>
      <c r="CA30" s="402" t="str">
        <f ca="1">IFERROR(Z30+BF30,"")</f>
        <v/>
      </c>
      <c r="CB30" s="403">
        <f>IFERROR(AP30+BV30,"")</f>
        <v>0</v>
      </c>
      <c r="CC30" s="143"/>
    </row>
    <row r="31" spans="1:81" ht="26.1" customHeight="1" x14ac:dyDescent="0.15">
      <c r="A31" s="121">
        <v>23</v>
      </c>
      <c r="B31"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31" s="577"/>
      <c r="D31" s="577"/>
      <c r="E31" s="577"/>
      <c r="F31" s="578"/>
      <c r="G31"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31" s="580"/>
      <c r="I31" s="581"/>
      <c r="J31"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31" s="579" t="str">
        <f ca="1">IF((ROW()-8)&lt;=MAX(③入力シート２!$AV$6:$AV$2165),IF(INDEX(③入力シート２!AP$6:AP$2165,MATCH(ROW()-8,③入力シート２!$AV$6:$AV$2165,0))=1,"基本給",IF(INDEX(③入力シート２!AP$6:AP$2165,MATCH(ROW()-8,③入力シート２!$AV$6:$AV$2165,0))=2,"手当","法定福利費残")),"")</f>
        <v/>
      </c>
      <c r="L31" s="580"/>
      <c r="M31" s="580"/>
      <c r="N31" s="581"/>
      <c r="O31" s="582" t="str">
        <f ca="1">IF((ROW()-8)&lt;=MAX(③入力シート２!$AV$6:$AV$2165),INDEX(③入力シート２!AR$6:AR$2165,MATCH(ROW()-8,③入力シート２!$AV$6:$AV$2165,0)),"")</f>
        <v/>
      </c>
      <c r="P31" s="583"/>
      <c r="Q31" s="583"/>
      <c r="R31" s="123" t="s">
        <v>1</v>
      </c>
      <c r="S31" s="123" t="s">
        <v>230</v>
      </c>
      <c r="T31" s="352" t="str">
        <f ca="1">IF((ROW()-8)&lt;=MAX(③入力シート２!$AV$6:$AV$2165),INDEX(③入力シート２!AS$6:AS$2165,MATCH(ROW()-8,③入力シート２!$AV$6:$AV$2165,0)),"")</f>
        <v/>
      </c>
      <c r="U31" s="123" t="s">
        <v>231</v>
      </c>
      <c r="V31" s="123" t="s">
        <v>230</v>
      </c>
      <c r="W31" s="401">
        <v>1</v>
      </c>
      <c r="X31" s="123" t="s">
        <v>189</v>
      </c>
      <c r="Y31" s="123" t="s">
        <v>232</v>
      </c>
      <c r="Z31" s="584" t="str">
        <f t="shared" ca="1" si="16"/>
        <v/>
      </c>
      <c r="AA31" s="584"/>
      <c r="AB31" s="584"/>
      <c r="AC31" s="584"/>
      <c r="AD31" s="124" t="s">
        <v>1</v>
      </c>
      <c r="AE31" s="573"/>
      <c r="AF31" s="574"/>
      <c r="AG31" s="574"/>
      <c r="AH31" s="123" t="s">
        <v>1</v>
      </c>
      <c r="AI31" s="123" t="s">
        <v>230</v>
      </c>
      <c r="AJ31" s="455"/>
      <c r="AK31" s="123" t="s">
        <v>231</v>
      </c>
      <c r="AL31" s="123" t="s">
        <v>230</v>
      </c>
      <c r="AM31" s="401">
        <v>1</v>
      </c>
      <c r="AN31" s="123" t="s">
        <v>189</v>
      </c>
      <c r="AO31" s="123" t="s">
        <v>232</v>
      </c>
      <c r="AP31" s="585">
        <f t="shared" si="17"/>
        <v>0</v>
      </c>
      <c r="AQ31" s="585"/>
      <c r="AR31" s="585"/>
      <c r="AS31" s="585"/>
      <c r="AT31" s="130" t="s">
        <v>1</v>
      </c>
      <c r="AU31" s="582" t="str">
        <f ca="1">IF((ROW()-8)&lt;=MAX(③入力シート２!$AV$6:$AV$2165),INDEX(③入力シート２!AT$6:AT$2165,MATCH(ROW()-8,③入力シート２!$AV$6:$AV$2165,0)),"")</f>
        <v/>
      </c>
      <c r="AV31" s="583"/>
      <c r="AW31" s="583"/>
      <c r="AX31" s="123" t="s">
        <v>1</v>
      </c>
      <c r="AY31" s="123" t="s">
        <v>230</v>
      </c>
      <c r="AZ31" s="352" t="str">
        <f ca="1">IF((ROW()-8)&lt;=MAX(③入力シート２!$AV$6:$AV$2165),INDEX(③入力シート２!AU$6:AU$2165,MATCH(ROW()-8,③入力シート２!$AV$6:$AV$2165,0)),"")</f>
        <v/>
      </c>
      <c r="BA31" s="123" t="s">
        <v>231</v>
      </c>
      <c r="BB31" s="123" t="s">
        <v>230</v>
      </c>
      <c r="BC31" s="401">
        <v>1</v>
      </c>
      <c r="BD31" s="123" t="s">
        <v>189</v>
      </c>
      <c r="BE31" s="123" t="s">
        <v>232</v>
      </c>
      <c r="BF31" s="584" t="str">
        <f t="shared" ca="1" si="14"/>
        <v/>
      </c>
      <c r="BG31" s="584"/>
      <c r="BH31" s="584"/>
      <c r="BI31" s="584"/>
      <c r="BJ31" s="124" t="s">
        <v>1</v>
      </c>
      <c r="BK31" s="573"/>
      <c r="BL31" s="574"/>
      <c r="BM31" s="574"/>
      <c r="BN31" s="123" t="s">
        <v>1</v>
      </c>
      <c r="BO31" s="123" t="s">
        <v>230</v>
      </c>
      <c r="BP31" s="455"/>
      <c r="BQ31" s="123" t="s">
        <v>231</v>
      </c>
      <c r="BR31" s="123" t="s">
        <v>230</v>
      </c>
      <c r="BS31" s="401">
        <v>1</v>
      </c>
      <c r="BT31" s="123" t="s">
        <v>189</v>
      </c>
      <c r="BU31" s="123" t="s">
        <v>232</v>
      </c>
      <c r="BV31" s="575">
        <f t="shared" si="15"/>
        <v>0</v>
      </c>
      <c r="BW31" s="575"/>
      <c r="BX31" s="575"/>
      <c r="BY31" s="575"/>
      <c r="BZ31" s="124" t="s">
        <v>1</v>
      </c>
      <c r="CA31" s="402" t="str">
        <f ca="1">IFERROR(Z31+BF31,"")</f>
        <v/>
      </c>
      <c r="CB31" s="403">
        <f>IFERROR(AP31+BV31,"")</f>
        <v>0</v>
      </c>
      <c r="CC31" s="143"/>
    </row>
    <row r="32" spans="1:81" ht="26.1" customHeight="1" x14ac:dyDescent="0.15">
      <c r="A32" s="121">
        <v>24</v>
      </c>
      <c r="B32"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32" s="577"/>
      <c r="D32" s="577"/>
      <c r="E32" s="577"/>
      <c r="F32" s="578"/>
      <c r="G32"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32" s="580"/>
      <c r="I32" s="581"/>
      <c r="J32"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32" s="579" t="str">
        <f ca="1">IF((ROW()-8)&lt;=MAX(③入力シート２!$AV$6:$AV$2165),IF(INDEX(③入力シート２!AP$6:AP$2165,MATCH(ROW()-8,③入力シート２!$AV$6:$AV$2165,0))=1,"基本給",IF(INDEX(③入力シート２!AP$6:AP$2165,MATCH(ROW()-8,③入力シート２!$AV$6:$AV$2165,0))=2,"手当","法定福利費残")),"")</f>
        <v/>
      </c>
      <c r="L32" s="580"/>
      <c r="M32" s="580"/>
      <c r="N32" s="581"/>
      <c r="O32" s="582" t="str">
        <f ca="1">IF((ROW()-8)&lt;=MAX(③入力シート２!$AV$6:$AV$2165),INDEX(③入力シート２!AR$6:AR$2165,MATCH(ROW()-8,③入力シート２!$AV$6:$AV$2165,0)),"")</f>
        <v/>
      </c>
      <c r="P32" s="583"/>
      <c r="Q32" s="583"/>
      <c r="R32" s="123" t="s">
        <v>1</v>
      </c>
      <c r="S32" s="123" t="s">
        <v>230</v>
      </c>
      <c r="T32" s="352" t="str">
        <f ca="1">IF((ROW()-8)&lt;=MAX(③入力シート２!$AV$6:$AV$2165),INDEX(③入力シート２!AS$6:AS$2165,MATCH(ROW()-8,③入力シート２!$AV$6:$AV$2165,0)),"")</f>
        <v/>
      </c>
      <c r="U32" s="123" t="s">
        <v>231</v>
      </c>
      <c r="V32" s="123" t="s">
        <v>230</v>
      </c>
      <c r="W32" s="401">
        <v>1</v>
      </c>
      <c r="X32" s="123" t="s">
        <v>189</v>
      </c>
      <c r="Y32" s="123" t="s">
        <v>232</v>
      </c>
      <c r="Z32" s="584" t="str">
        <f t="shared" ca="1" si="16"/>
        <v/>
      </c>
      <c r="AA32" s="584"/>
      <c r="AB32" s="584"/>
      <c r="AC32" s="584"/>
      <c r="AD32" s="124" t="s">
        <v>1</v>
      </c>
      <c r="AE32" s="573"/>
      <c r="AF32" s="574"/>
      <c r="AG32" s="574"/>
      <c r="AH32" s="123" t="s">
        <v>1</v>
      </c>
      <c r="AI32" s="123" t="s">
        <v>230</v>
      </c>
      <c r="AJ32" s="456"/>
      <c r="AK32" s="123" t="s">
        <v>231</v>
      </c>
      <c r="AL32" s="123" t="s">
        <v>230</v>
      </c>
      <c r="AM32" s="401">
        <v>1</v>
      </c>
      <c r="AN32" s="123" t="s">
        <v>189</v>
      </c>
      <c r="AO32" s="123" t="s">
        <v>232</v>
      </c>
      <c r="AP32" s="585">
        <f t="shared" si="17"/>
        <v>0</v>
      </c>
      <c r="AQ32" s="585"/>
      <c r="AR32" s="585"/>
      <c r="AS32" s="585"/>
      <c r="AT32" s="130" t="s">
        <v>1</v>
      </c>
      <c r="AU32" s="582" t="str">
        <f ca="1">IF((ROW()-8)&lt;=MAX(③入力シート２!$AV$6:$AV$2165),INDEX(③入力シート２!AT$6:AT$2165,MATCH(ROW()-8,③入力シート２!$AV$6:$AV$2165,0)),"")</f>
        <v/>
      </c>
      <c r="AV32" s="583"/>
      <c r="AW32" s="583"/>
      <c r="AX32" s="123" t="s">
        <v>1</v>
      </c>
      <c r="AY32" s="123" t="s">
        <v>230</v>
      </c>
      <c r="AZ32" s="352" t="str">
        <f ca="1">IF((ROW()-8)&lt;=MAX(③入力シート２!$AV$6:$AV$2165),INDEX(③入力シート２!AU$6:AU$2165,MATCH(ROW()-8,③入力シート２!$AV$6:$AV$2165,0)),"")</f>
        <v/>
      </c>
      <c r="BA32" s="123" t="s">
        <v>231</v>
      </c>
      <c r="BB32" s="123" t="s">
        <v>230</v>
      </c>
      <c r="BC32" s="401">
        <v>1</v>
      </c>
      <c r="BD32" s="123" t="s">
        <v>189</v>
      </c>
      <c r="BE32" s="123" t="s">
        <v>232</v>
      </c>
      <c r="BF32" s="584" t="str">
        <f t="shared" ca="1" si="14"/>
        <v/>
      </c>
      <c r="BG32" s="584"/>
      <c r="BH32" s="584"/>
      <c r="BI32" s="584"/>
      <c r="BJ32" s="124" t="s">
        <v>1</v>
      </c>
      <c r="BK32" s="573"/>
      <c r="BL32" s="574"/>
      <c r="BM32" s="574"/>
      <c r="BN32" s="123" t="s">
        <v>1</v>
      </c>
      <c r="BO32" s="123" t="s">
        <v>230</v>
      </c>
      <c r="BP32" s="456"/>
      <c r="BQ32" s="123" t="s">
        <v>231</v>
      </c>
      <c r="BR32" s="123" t="s">
        <v>230</v>
      </c>
      <c r="BS32" s="401">
        <v>1</v>
      </c>
      <c r="BT32" s="123" t="s">
        <v>189</v>
      </c>
      <c r="BU32" s="123" t="s">
        <v>232</v>
      </c>
      <c r="BV32" s="575">
        <f t="shared" si="15"/>
        <v>0</v>
      </c>
      <c r="BW32" s="575"/>
      <c r="BX32" s="575"/>
      <c r="BY32" s="575"/>
      <c r="BZ32" s="124" t="s">
        <v>1</v>
      </c>
      <c r="CA32" s="402" t="str">
        <f t="shared" ref="CA32:CA38" ca="1" si="18">IFERROR(Z32+BF32,"")</f>
        <v/>
      </c>
      <c r="CB32" s="403">
        <f t="shared" ref="CB32:CB38" si="19">IFERROR(AP32+BV32,"")</f>
        <v>0</v>
      </c>
      <c r="CC32" s="143"/>
    </row>
    <row r="33" spans="1:81" ht="26.1" customHeight="1" x14ac:dyDescent="0.15">
      <c r="A33" s="121">
        <v>25</v>
      </c>
      <c r="B33"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33" s="577"/>
      <c r="D33" s="577"/>
      <c r="E33" s="577"/>
      <c r="F33" s="578"/>
      <c r="G33"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33" s="580"/>
      <c r="I33" s="581"/>
      <c r="J33"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33" s="579" t="str">
        <f ca="1">IF((ROW()-8)&lt;=MAX(③入力シート２!$AV$6:$AV$2165),IF(INDEX(③入力シート２!AP$6:AP$2165,MATCH(ROW()-8,③入力シート２!$AV$6:$AV$2165,0))=1,"基本給",IF(INDEX(③入力シート２!AP$6:AP$2165,MATCH(ROW()-8,③入力シート２!$AV$6:$AV$2165,0))=2,"手当","法定福利費残")),"")</f>
        <v/>
      </c>
      <c r="L33" s="580"/>
      <c r="M33" s="580"/>
      <c r="N33" s="581"/>
      <c r="O33" s="582" t="str">
        <f ca="1">IF((ROW()-8)&lt;=MAX(③入力シート２!$AV$6:$AV$2165),INDEX(③入力シート２!AR$6:AR$2165,MATCH(ROW()-8,③入力シート２!$AV$6:$AV$2165,0)),"")</f>
        <v/>
      </c>
      <c r="P33" s="583"/>
      <c r="Q33" s="583"/>
      <c r="R33" s="123" t="s">
        <v>1</v>
      </c>
      <c r="S33" s="123" t="s">
        <v>230</v>
      </c>
      <c r="T33" s="352" t="str">
        <f ca="1">IF((ROW()-8)&lt;=MAX(③入力シート２!$AV$6:$AV$2165),INDEX(③入力シート２!AS$6:AS$2165,MATCH(ROW()-8,③入力シート２!$AV$6:$AV$2165,0)),"")</f>
        <v/>
      </c>
      <c r="U33" s="123" t="s">
        <v>231</v>
      </c>
      <c r="V33" s="123" t="s">
        <v>230</v>
      </c>
      <c r="W33" s="401">
        <v>1</v>
      </c>
      <c r="X33" s="123" t="s">
        <v>189</v>
      </c>
      <c r="Y33" s="123" t="s">
        <v>232</v>
      </c>
      <c r="Z33" s="584" t="str">
        <f t="shared" ca="1" si="16"/>
        <v/>
      </c>
      <c r="AA33" s="584"/>
      <c r="AB33" s="584"/>
      <c r="AC33" s="584"/>
      <c r="AD33" s="124" t="s">
        <v>1</v>
      </c>
      <c r="AE33" s="573"/>
      <c r="AF33" s="574"/>
      <c r="AG33" s="574"/>
      <c r="AH33" s="123" t="s">
        <v>1</v>
      </c>
      <c r="AI33" s="123" t="s">
        <v>230</v>
      </c>
      <c r="AJ33" s="455"/>
      <c r="AK33" s="123" t="s">
        <v>231</v>
      </c>
      <c r="AL33" s="123" t="s">
        <v>230</v>
      </c>
      <c r="AM33" s="401">
        <v>1</v>
      </c>
      <c r="AN33" s="123" t="s">
        <v>189</v>
      </c>
      <c r="AO33" s="123" t="s">
        <v>232</v>
      </c>
      <c r="AP33" s="585">
        <f t="shared" si="17"/>
        <v>0</v>
      </c>
      <c r="AQ33" s="585"/>
      <c r="AR33" s="585"/>
      <c r="AS33" s="585"/>
      <c r="AT33" s="130" t="s">
        <v>1</v>
      </c>
      <c r="AU33" s="582" t="str">
        <f ca="1">IF((ROW()-8)&lt;=MAX(③入力シート２!$AV$6:$AV$2165),INDEX(③入力シート２!AT$6:AT$2165,MATCH(ROW()-8,③入力シート２!$AV$6:$AV$2165,0)),"")</f>
        <v/>
      </c>
      <c r="AV33" s="583"/>
      <c r="AW33" s="583"/>
      <c r="AX33" s="123" t="s">
        <v>1</v>
      </c>
      <c r="AY33" s="123" t="s">
        <v>230</v>
      </c>
      <c r="AZ33" s="352" t="str">
        <f ca="1">IF((ROW()-8)&lt;=MAX(③入力シート２!$AV$6:$AV$2165),INDEX(③入力シート２!AU$6:AU$2165,MATCH(ROW()-8,③入力シート２!$AV$6:$AV$2165,0)),"")</f>
        <v/>
      </c>
      <c r="BA33" s="123" t="s">
        <v>231</v>
      </c>
      <c r="BB33" s="123" t="s">
        <v>230</v>
      </c>
      <c r="BC33" s="401">
        <v>1</v>
      </c>
      <c r="BD33" s="123" t="s">
        <v>189</v>
      </c>
      <c r="BE33" s="123" t="s">
        <v>232</v>
      </c>
      <c r="BF33" s="584" t="str">
        <f t="shared" ca="1" si="14"/>
        <v/>
      </c>
      <c r="BG33" s="584"/>
      <c r="BH33" s="584"/>
      <c r="BI33" s="584"/>
      <c r="BJ33" s="124" t="s">
        <v>1</v>
      </c>
      <c r="BK33" s="573"/>
      <c r="BL33" s="574"/>
      <c r="BM33" s="574"/>
      <c r="BN33" s="123" t="s">
        <v>1</v>
      </c>
      <c r="BO33" s="123" t="s">
        <v>230</v>
      </c>
      <c r="BP33" s="455"/>
      <c r="BQ33" s="123" t="s">
        <v>231</v>
      </c>
      <c r="BR33" s="123" t="s">
        <v>230</v>
      </c>
      <c r="BS33" s="401">
        <v>1</v>
      </c>
      <c r="BT33" s="123" t="s">
        <v>189</v>
      </c>
      <c r="BU33" s="123" t="s">
        <v>232</v>
      </c>
      <c r="BV33" s="575">
        <f t="shared" si="15"/>
        <v>0</v>
      </c>
      <c r="BW33" s="575"/>
      <c r="BX33" s="575"/>
      <c r="BY33" s="575"/>
      <c r="BZ33" s="124" t="s">
        <v>1</v>
      </c>
      <c r="CA33" s="402" t="str">
        <f t="shared" ca="1" si="18"/>
        <v/>
      </c>
      <c r="CB33" s="403">
        <f t="shared" si="19"/>
        <v>0</v>
      </c>
      <c r="CC33" s="143"/>
    </row>
    <row r="34" spans="1:81" ht="26.1" customHeight="1" x14ac:dyDescent="0.15">
      <c r="A34" s="121">
        <v>26</v>
      </c>
      <c r="B34"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34" s="586"/>
      <c r="D34" s="586"/>
      <c r="E34" s="586"/>
      <c r="F34" s="586"/>
      <c r="G34"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34" s="580"/>
      <c r="I34" s="581"/>
      <c r="J34"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34" s="579" t="str">
        <f ca="1">IF((ROW()-8)&lt;=MAX(③入力シート２!$AV$6:$AV$2165),IF(INDEX(③入力シート２!AP$6:AP$2165,MATCH(ROW()-8,③入力シート２!$AV$6:$AV$2165,0))=1,"基本給",IF(INDEX(③入力シート２!AP$6:AP$2165,MATCH(ROW()-8,③入力シート２!$AV$6:$AV$2165,0))=2,"手当","法定福利費残")),"")</f>
        <v/>
      </c>
      <c r="L34" s="580"/>
      <c r="M34" s="580"/>
      <c r="N34" s="581"/>
      <c r="O34" s="582" t="str">
        <f ca="1">IF((ROW()-8)&lt;=MAX(③入力シート２!$AV$6:$AV$2165),INDEX(③入力シート２!AR$6:AR$2165,MATCH(ROW()-8,③入力シート２!$AV$6:$AV$2165,0)),"")</f>
        <v/>
      </c>
      <c r="P34" s="583"/>
      <c r="Q34" s="583"/>
      <c r="R34" s="123" t="s">
        <v>1</v>
      </c>
      <c r="S34" s="123" t="s">
        <v>230</v>
      </c>
      <c r="T34" s="352" t="str">
        <f ca="1">IF((ROW()-8)&lt;=MAX(③入力シート２!$AV$6:$AV$2165),INDEX(③入力シート２!AS$6:AS$2165,MATCH(ROW()-8,③入力シート２!$AV$6:$AV$2165,0)),"")</f>
        <v/>
      </c>
      <c r="U34" s="123" t="s">
        <v>231</v>
      </c>
      <c r="V34" s="123" t="s">
        <v>230</v>
      </c>
      <c r="W34" s="401">
        <v>1</v>
      </c>
      <c r="X34" s="123" t="s">
        <v>189</v>
      </c>
      <c r="Y34" s="123" t="s">
        <v>232</v>
      </c>
      <c r="Z34" s="584" t="str">
        <f t="shared" ca="1" si="16"/>
        <v/>
      </c>
      <c r="AA34" s="584"/>
      <c r="AB34" s="584"/>
      <c r="AC34" s="584"/>
      <c r="AD34" s="124" t="s">
        <v>1</v>
      </c>
      <c r="AE34" s="573"/>
      <c r="AF34" s="574"/>
      <c r="AG34" s="574"/>
      <c r="AH34" s="123" t="s">
        <v>1</v>
      </c>
      <c r="AI34" s="123" t="s">
        <v>230</v>
      </c>
      <c r="AJ34" s="456"/>
      <c r="AK34" s="123" t="s">
        <v>231</v>
      </c>
      <c r="AL34" s="123" t="s">
        <v>230</v>
      </c>
      <c r="AM34" s="401">
        <v>1</v>
      </c>
      <c r="AN34" s="123" t="s">
        <v>189</v>
      </c>
      <c r="AO34" s="123" t="s">
        <v>232</v>
      </c>
      <c r="AP34" s="585">
        <f t="shared" si="17"/>
        <v>0</v>
      </c>
      <c r="AQ34" s="585"/>
      <c r="AR34" s="585"/>
      <c r="AS34" s="585"/>
      <c r="AT34" s="130" t="s">
        <v>1</v>
      </c>
      <c r="AU34" s="582" t="str">
        <f ca="1">IF((ROW()-8)&lt;=MAX(③入力シート２!$AV$6:$AV$2165),INDEX(③入力シート２!AT$6:AT$2165,MATCH(ROW()-8,③入力シート２!$AV$6:$AV$2165,0)),"")</f>
        <v/>
      </c>
      <c r="AV34" s="583"/>
      <c r="AW34" s="583"/>
      <c r="AX34" s="123" t="s">
        <v>1</v>
      </c>
      <c r="AY34" s="123" t="s">
        <v>230</v>
      </c>
      <c r="AZ34" s="352" t="str">
        <f ca="1">IF((ROW()-8)&lt;=MAX(③入力シート２!$AV$6:$AV$2165),INDEX(③入力シート２!AU$6:AU$2165,MATCH(ROW()-8,③入力シート２!$AV$6:$AV$2165,0)),"")</f>
        <v/>
      </c>
      <c r="BA34" s="123" t="s">
        <v>231</v>
      </c>
      <c r="BB34" s="123" t="s">
        <v>230</v>
      </c>
      <c r="BC34" s="401">
        <v>1</v>
      </c>
      <c r="BD34" s="123" t="s">
        <v>189</v>
      </c>
      <c r="BE34" s="123" t="s">
        <v>232</v>
      </c>
      <c r="BF34" s="584" t="str">
        <f t="shared" ca="1" si="14"/>
        <v/>
      </c>
      <c r="BG34" s="584"/>
      <c r="BH34" s="584"/>
      <c r="BI34" s="584"/>
      <c r="BJ34" s="124" t="s">
        <v>1</v>
      </c>
      <c r="BK34" s="573"/>
      <c r="BL34" s="574"/>
      <c r="BM34" s="574"/>
      <c r="BN34" s="123" t="s">
        <v>1</v>
      </c>
      <c r="BO34" s="123" t="s">
        <v>230</v>
      </c>
      <c r="BP34" s="456"/>
      <c r="BQ34" s="123" t="s">
        <v>231</v>
      </c>
      <c r="BR34" s="123" t="s">
        <v>230</v>
      </c>
      <c r="BS34" s="401">
        <v>1</v>
      </c>
      <c r="BT34" s="123" t="s">
        <v>189</v>
      </c>
      <c r="BU34" s="123" t="s">
        <v>232</v>
      </c>
      <c r="BV34" s="575">
        <f t="shared" si="15"/>
        <v>0</v>
      </c>
      <c r="BW34" s="575"/>
      <c r="BX34" s="575"/>
      <c r="BY34" s="575"/>
      <c r="BZ34" s="124" t="s">
        <v>1</v>
      </c>
      <c r="CA34" s="402" t="str">
        <f t="shared" ca="1" si="18"/>
        <v/>
      </c>
      <c r="CB34" s="403">
        <f t="shared" si="19"/>
        <v>0</v>
      </c>
      <c r="CC34" s="143"/>
    </row>
    <row r="35" spans="1:81" ht="26.1" customHeight="1" x14ac:dyDescent="0.15">
      <c r="A35" s="121">
        <v>27</v>
      </c>
      <c r="B35"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35" s="577"/>
      <c r="D35" s="577"/>
      <c r="E35" s="577"/>
      <c r="F35" s="578"/>
      <c r="G35"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35" s="580"/>
      <c r="I35" s="581"/>
      <c r="J35"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35" s="579" t="str">
        <f ca="1">IF((ROW()-8)&lt;=MAX(③入力シート２!$AV$6:$AV$2165),IF(INDEX(③入力シート２!AP$6:AP$2165,MATCH(ROW()-8,③入力シート２!$AV$6:$AV$2165,0))=1,"基本給",IF(INDEX(③入力シート２!AP$6:AP$2165,MATCH(ROW()-8,③入力シート２!$AV$6:$AV$2165,0))=2,"手当","法定福利費残")),"")</f>
        <v/>
      </c>
      <c r="L35" s="580"/>
      <c r="M35" s="580"/>
      <c r="N35" s="581"/>
      <c r="O35" s="582" t="str">
        <f ca="1">IF((ROW()-8)&lt;=MAX(③入力シート２!$AV$6:$AV$2165),INDEX(③入力シート２!AR$6:AR$2165,MATCH(ROW()-8,③入力シート２!$AV$6:$AV$2165,0)),"")</f>
        <v/>
      </c>
      <c r="P35" s="583"/>
      <c r="Q35" s="583"/>
      <c r="R35" s="123" t="s">
        <v>1</v>
      </c>
      <c r="S35" s="123" t="s">
        <v>230</v>
      </c>
      <c r="T35" s="352" t="str">
        <f ca="1">IF((ROW()-8)&lt;=MAX(③入力シート２!$AV$6:$AV$2165),INDEX(③入力シート２!AS$6:AS$2165,MATCH(ROW()-8,③入力シート２!$AV$6:$AV$2165,0)),"")</f>
        <v/>
      </c>
      <c r="U35" s="123" t="s">
        <v>231</v>
      </c>
      <c r="V35" s="123" t="s">
        <v>230</v>
      </c>
      <c r="W35" s="401">
        <v>1</v>
      </c>
      <c r="X35" s="123" t="s">
        <v>189</v>
      </c>
      <c r="Y35" s="123" t="s">
        <v>232</v>
      </c>
      <c r="Z35" s="584" t="str">
        <f t="shared" ca="1" si="16"/>
        <v/>
      </c>
      <c r="AA35" s="584"/>
      <c r="AB35" s="584"/>
      <c r="AC35" s="584"/>
      <c r="AD35" s="124" t="s">
        <v>1</v>
      </c>
      <c r="AE35" s="573"/>
      <c r="AF35" s="574"/>
      <c r="AG35" s="574"/>
      <c r="AH35" s="123" t="s">
        <v>1</v>
      </c>
      <c r="AI35" s="123" t="s">
        <v>230</v>
      </c>
      <c r="AJ35" s="455"/>
      <c r="AK35" s="123" t="s">
        <v>231</v>
      </c>
      <c r="AL35" s="123" t="s">
        <v>230</v>
      </c>
      <c r="AM35" s="401">
        <v>1</v>
      </c>
      <c r="AN35" s="123" t="s">
        <v>189</v>
      </c>
      <c r="AO35" s="123" t="s">
        <v>232</v>
      </c>
      <c r="AP35" s="585">
        <f t="shared" si="17"/>
        <v>0</v>
      </c>
      <c r="AQ35" s="585"/>
      <c r="AR35" s="585"/>
      <c r="AS35" s="585"/>
      <c r="AT35" s="130" t="s">
        <v>1</v>
      </c>
      <c r="AU35" s="582" t="str">
        <f ca="1">IF((ROW()-8)&lt;=MAX(③入力シート２!$AV$6:$AV$2165),INDEX(③入力シート２!AT$6:AT$2165,MATCH(ROW()-8,③入力シート２!$AV$6:$AV$2165,0)),"")</f>
        <v/>
      </c>
      <c r="AV35" s="583"/>
      <c r="AW35" s="583"/>
      <c r="AX35" s="123" t="s">
        <v>1</v>
      </c>
      <c r="AY35" s="123" t="s">
        <v>230</v>
      </c>
      <c r="AZ35" s="352" t="str">
        <f ca="1">IF((ROW()-8)&lt;=MAX(③入力シート２!$AV$6:$AV$2165),INDEX(③入力シート２!AU$6:AU$2165,MATCH(ROW()-8,③入力シート２!$AV$6:$AV$2165,0)),"")</f>
        <v/>
      </c>
      <c r="BA35" s="123" t="s">
        <v>231</v>
      </c>
      <c r="BB35" s="123" t="s">
        <v>230</v>
      </c>
      <c r="BC35" s="401">
        <v>1</v>
      </c>
      <c r="BD35" s="123" t="s">
        <v>189</v>
      </c>
      <c r="BE35" s="123" t="s">
        <v>232</v>
      </c>
      <c r="BF35" s="584" t="str">
        <f t="shared" ca="1" si="14"/>
        <v/>
      </c>
      <c r="BG35" s="584"/>
      <c r="BH35" s="584"/>
      <c r="BI35" s="584"/>
      <c r="BJ35" s="124" t="s">
        <v>1</v>
      </c>
      <c r="BK35" s="573"/>
      <c r="BL35" s="574"/>
      <c r="BM35" s="574"/>
      <c r="BN35" s="123" t="s">
        <v>1</v>
      </c>
      <c r="BO35" s="123" t="s">
        <v>230</v>
      </c>
      <c r="BP35" s="455"/>
      <c r="BQ35" s="123" t="s">
        <v>231</v>
      </c>
      <c r="BR35" s="123" t="s">
        <v>230</v>
      </c>
      <c r="BS35" s="401">
        <v>1</v>
      </c>
      <c r="BT35" s="123" t="s">
        <v>189</v>
      </c>
      <c r="BU35" s="123" t="s">
        <v>232</v>
      </c>
      <c r="BV35" s="575">
        <f t="shared" si="15"/>
        <v>0</v>
      </c>
      <c r="BW35" s="575"/>
      <c r="BX35" s="575"/>
      <c r="BY35" s="575"/>
      <c r="BZ35" s="124" t="s">
        <v>1</v>
      </c>
      <c r="CA35" s="402" t="str">
        <f t="shared" ca="1" si="18"/>
        <v/>
      </c>
      <c r="CB35" s="403">
        <f t="shared" si="19"/>
        <v>0</v>
      </c>
      <c r="CC35" s="143"/>
    </row>
    <row r="36" spans="1:81" ht="26.1" customHeight="1" x14ac:dyDescent="0.15">
      <c r="A36" s="121">
        <v>28</v>
      </c>
      <c r="B36"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36" s="577"/>
      <c r="D36" s="577"/>
      <c r="E36" s="577"/>
      <c r="F36" s="578"/>
      <c r="G36"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36" s="580"/>
      <c r="I36" s="581"/>
      <c r="J36"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36" s="579" t="str">
        <f ca="1">IF((ROW()-8)&lt;=MAX(③入力シート２!$AV$6:$AV$2165),IF(INDEX(③入力シート２!AP$6:AP$2165,MATCH(ROW()-8,③入力シート２!$AV$6:$AV$2165,0))=1,"基本給",IF(INDEX(③入力シート２!AP$6:AP$2165,MATCH(ROW()-8,③入力シート２!$AV$6:$AV$2165,0))=2,"手当","法定福利費残")),"")</f>
        <v/>
      </c>
      <c r="L36" s="580"/>
      <c r="M36" s="580"/>
      <c r="N36" s="581"/>
      <c r="O36" s="582" t="str">
        <f ca="1">IF((ROW()-8)&lt;=MAX(③入力シート２!$AV$6:$AV$2165),INDEX(③入力シート２!AR$6:AR$2165,MATCH(ROW()-8,③入力シート２!$AV$6:$AV$2165,0)),"")</f>
        <v/>
      </c>
      <c r="P36" s="583"/>
      <c r="Q36" s="583"/>
      <c r="R36" s="123" t="s">
        <v>1</v>
      </c>
      <c r="S36" s="123" t="s">
        <v>230</v>
      </c>
      <c r="T36" s="352" t="str">
        <f ca="1">IF((ROW()-8)&lt;=MAX(③入力シート２!$AV$6:$AV$2165),INDEX(③入力シート２!AS$6:AS$2165,MATCH(ROW()-8,③入力シート２!$AV$6:$AV$2165,0)),"")</f>
        <v/>
      </c>
      <c r="U36" s="123" t="s">
        <v>231</v>
      </c>
      <c r="V36" s="123" t="s">
        <v>230</v>
      </c>
      <c r="W36" s="401">
        <v>1</v>
      </c>
      <c r="X36" s="123" t="s">
        <v>189</v>
      </c>
      <c r="Y36" s="123" t="s">
        <v>232</v>
      </c>
      <c r="Z36" s="584" t="str">
        <f t="shared" ca="1" si="16"/>
        <v/>
      </c>
      <c r="AA36" s="584"/>
      <c r="AB36" s="584"/>
      <c r="AC36" s="584"/>
      <c r="AD36" s="124" t="s">
        <v>1</v>
      </c>
      <c r="AE36" s="573"/>
      <c r="AF36" s="574"/>
      <c r="AG36" s="574"/>
      <c r="AH36" s="123" t="s">
        <v>1</v>
      </c>
      <c r="AI36" s="123" t="s">
        <v>230</v>
      </c>
      <c r="AJ36" s="456"/>
      <c r="AK36" s="123" t="s">
        <v>231</v>
      </c>
      <c r="AL36" s="123" t="s">
        <v>230</v>
      </c>
      <c r="AM36" s="401">
        <v>1</v>
      </c>
      <c r="AN36" s="123" t="s">
        <v>189</v>
      </c>
      <c r="AO36" s="123" t="s">
        <v>232</v>
      </c>
      <c r="AP36" s="585">
        <f t="shared" si="17"/>
        <v>0</v>
      </c>
      <c r="AQ36" s="585"/>
      <c r="AR36" s="585"/>
      <c r="AS36" s="585"/>
      <c r="AT36" s="130" t="s">
        <v>1</v>
      </c>
      <c r="AU36" s="582" t="str">
        <f ca="1">IF((ROW()-8)&lt;=MAX(③入力シート２!$AV$6:$AV$2165),INDEX(③入力シート２!AT$6:AT$2165,MATCH(ROW()-8,③入力シート２!$AV$6:$AV$2165,0)),"")</f>
        <v/>
      </c>
      <c r="AV36" s="583"/>
      <c r="AW36" s="583"/>
      <c r="AX36" s="123" t="s">
        <v>1</v>
      </c>
      <c r="AY36" s="123" t="s">
        <v>230</v>
      </c>
      <c r="AZ36" s="352" t="str">
        <f ca="1">IF((ROW()-8)&lt;=MAX(③入力シート２!$AV$6:$AV$2165),INDEX(③入力シート２!AU$6:AU$2165,MATCH(ROW()-8,③入力シート２!$AV$6:$AV$2165,0)),"")</f>
        <v/>
      </c>
      <c r="BA36" s="123" t="s">
        <v>231</v>
      </c>
      <c r="BB36" s="123" t="s">
        <v>230</v>
      </c>
      <c r="BC36" s="401">
        <v>1</v>
      </c>
      <c r="BD36" s="123" t="s">
        <v>189</v>
      </c>
      <c r="BE36" s="123" t="s">
        <v>232</v>
      </c>
      <c r="BF36" s="584" t="str">
        <f t="shared" ca="1" si="14"/>
        <v/>
      </c>
      <c r="BG36" s="584"/>
      <c r="BH36" s="584"/>
      <c r="BI36" s="584"/>
      <c r="BJ36" s="124" t="s">
        <v>1</v>
      </c>
      <c r="BK36" s="573"/>
      <c r="BL36" s="574"/>
      <c r="BM36" s="574"/>
      <c r="BN36" s="123" t="s">
        <v>1</v>
      </c>
      <c r="BO36" s="123" t="s">
        <v>230</v>
      </c>
      <c r="BP36" s="456"/>
      <c r="BQ36" s="123" t="s">
        <v>231</v>
      </c>
      <c r="BR36" s="123" t="s">
        <v>230</v>
      </c>
      <c r="BS36" s="401">
        <v>1</v>
      </c>
      <c r="BT36" s="123" t="s">
        <v>189</v>
      </c>
      <c r="BU36" s="123" t="s">
        <v>232</v>
      </c>
      <c r="BV36" s="575">
        <f t="shared" si="15"/>
        <v>0</v>
      </c>
      <c r="BW36" s="575"/>
      <c r="BX36" s="575"/>
      <c r="BY36" s="575"/>
      <c r="BZ36" s="124" t="s">
        <v>1</v>
      </c>
      <c r="CA36" s="402" t="str">
        <f t="shared" ca="1" si="18"/>
        <v/>
      </c>
      <c r="CB36" s="403">
        <f t="shared" si="19"/>
        <v>0</v>
      </c>
      <c r="CC36" s="143"/>
    </row>
    <row r="37" spans="1:81" ht="26.1" customHeight="1" x14ac:dyDescent="0.15">
      <c r="A37" s="121">
        <v>29</v>
      </c>
      <c r="B37"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37" s="577"/>
      <c r="D37" s="577"/>
      <c r="E37" s="577"/>
      <c r="F37" s="578"/>
      <c r="G37"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37" s="580"/>
      <c r="I37" s="581"/>
      <c r="J37"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37" s="579" t="str">
        <f ca="1">IF((ROW()-8)&lt;=MAX(③入力シート２!$AV$6:$AV$2165),IF(INDEX(③入力シート２!AP$6:AP$2165,MATCH(ROW()-8,③入力シート２!$AV$6:$AV$2165,0))=1,"基本給",IF(INDEX(③入力シート２!AP$6:AP$2165,MATCH(ROW()-8,③入力シート２!$AV$6:$AV$2165,0))=2,"手当","法定福利費残")),"")</f>
        <v/>
      </c>
      <c r="L37" s="580"/>
      <c r="M37" s="580"/>
      <c r="N37" s="581"/>
      <c r="O37" s="582" t="str">
        <f ca="1">IF((ROW()-8)&lt;=MAX(③入力シート２!$AV$6:$AV$2165),INDEX(③入力シート２!AR$6:AR$2165,MATCH(ROW()-8,③入力シート２!$AV$6:$AV$2165,0)),"")</f>
        <v/>
      </c>
      <c r="P37" s="583"/>
      <c r="Q37" s="583"/>
      <c r="R37" s="123" t="s">
        <v>1</v>
      </c>
      <c r="S37" s="123" t="s">
        <v>230</v>
      </c>
      <c r="T37" s="352" t="str">
        <f ca="1">IF((ROW()-8)&lt;=MAX(③入力シート２!$AV$6:$AV$2165),INDEX(③入力シート２!AS$6:AS$2165,MATCH(ROW()-8,③入力シート２!$AV$6:$AV$2165,0)),"")</f>
        <v/>
      </c>
      <c r="U37" s="123" t="s">
        <v>231</v>
      </c>
      <c r="V37" s="123" t="s">
        <v>230</v>
      </c>
      <c r="W37" s="401">
        <v>1</v>
      </c>
      <c r="X37" s="123" t="s">
        <v>189</v>
      </c>
      <c r="Y37" s="123" t="s">
        <v>232</v>
      </c>
      <c r="Z37" s="584" t="str">
        <f t="shared" ca="1" si="16"/>
        <v/>
      </c>
      <c r="AA37" s="584"/>
      <c r="AB37" s="584"/>
      <c r="AC37" s="584"/>
      <c r="AD37" s="124" t="s">
        <v>1</v>
      </c>
      <c r="AE37" s="573"/>
      <c r="AF37" s="574"/>
      <c r="AG37" s="574"/>
      <c r="AH37" s="123" t="s">
        <v>1</v>
      </c>
      <c r="AI37" s="123" t="s">
        <v>230</v>
      </c>
      <c r="AJ37" s="455"/>
      <c r="AK37" s="123" t="s">
        <v>231</v>
      </c>
      <c r="AL37" s="123" t="s">
        <v>230</v>
      </c>
      <c r="AM37" s="401">
        <v>1</v>
      </c>
      <c r="AN37" s="123" t="s">
        <v>189</v>
      </c>
      <c r="AO37" s="123" t="s">
        <v>232</v>
      </c>
      <c r="AP37" s="585">
        <f t="shared" si="17"/>
        <v>0</v>
      </c>
      <c r="AQ37" s="585"/>
      <c r="AR37" s="585"/>
      <c r="AS37" s="585"/>
      <c r="AT37" s="130" t="s">
        <v>1</v>
      </c>
      <c r="AU37" s="582" t="str">
        <f ca="1">IF((ROW()-8)&lt;=MAX(③入力シート２!$AV$6:$AV$2165),INDEX(③入力シート２!AT$6:AT$2165,MATCH(ROW()-8,③入力シート２!$AV$6:$AV$2165,0)),"")</f>
        <v/>
      </c>
      <c r="AV37" s="583"/>
      <c r="AW37" s="583"/>
      <c r="AX37" s="123" t="s">
        <v>1</v>
      </c>
      <c r="AY37" s="123" t="s">
        <v>230</v>
      </c>
      <c r="AZ37" s="352" t="str">
        <f ca="1">IF((ROW()-8)&lt;=MAX(③入力シート２!$AV$6:$AV$2165),INDEX(③入力シート２!AU$6:AU$2165,MATCH(ROW()-8,③入力シート２!$AV$6:$AV$2165,0)),"")</f>
        <v/>
      </c>
      <c r="BA37" s="123" t="s">
        <v>231</v>
      </c>
      <c r="BB37" s="123" t="s">
        <v>230</v>
      </c>
      <c r="BC37" s="401">
        <v>1</v>
      </c>
      <c r="BD37" s="123" t="s">
        <v>189</v>
      </c>
      <c r="BE37" s="123" t="s">
        <v>232</v>
      </c>
      <c r="BF37" s="584" t="str">
        <f t="shared" ca="1" si="14"/>
        <v/>
      </c>
      <c r="BG37" s="584"/>
      <c r="BH37" s="584"/>
      <c r="BI37" s="584"/>
      <c r="BJ37" s="124" t="s">
        <v>1</v>
      </c>
      <c r="BK37" s="573"/>
      <c r="BL37" s="574"/>
      <c r="BM37" s="574"/>
      <c r="BN37" s="123" t="s">
        <v>1</v>
      </c>
      <c r="BO37" s="123" t="s">
        <v>230</v>
      </c>
      <c r="BP37" s="455"/>
      <c r="BQ37" s="123" t="s">
        <v>231</v>
      </c>
      <c r="BR37" s="123" t="s">
        <v>230</v>
      </c>
      <c r="BS37" s="401">
        <v>1</v>
      </c>
      <c r="BT37" s="123" t="s">
        <v>189</v>
      </c>
      <c r="BU37" s="123" t="s">
        <v>232</v>
      </c>
      <c r="BV37" s="575">
        <f t="shared" si="15"/>
        <v>0</v>
      </c>
      <c r="BW37" s="575"/>
      <c r="BX37" s="575"/>
      <c r="BY37" s="575"/>
      <c r="BZ37" s="124" t="s">
        <v>1</v>
      </c>
      <c r="CA37" s="402" t="str">
        <f t="shared" ca="1" si="18"/>
        <v/>
      </c>
      <c r="CB37" s="403">
        <f t="shared" si="19"/>
        <v>0</v>
      </c>
      <c r="CC37" s="143"/>
    </row>
    <row r="38" spans="1:81" ht="26.1" customHeight="1" x14ac:dyDescent="0.15">
      <c r="A38" s="121">
        <v>30</v>
      </c>
      <c r="B38"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38" s="577"/>
      <c r="D38" s="577"/>
      <c r="E38" s="577"/>
      <c r="F38" s="578"/>
      <c r="G38"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38" s="580"/>
      <c r="I38" s="581"/>
      <c r="J38"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38" s="579" t="str">
        <f ca="1">IF((ROW()-8)&lt;=MAX(③入力シート２!$AV$6:$AV$2165),IF(INDEX(③入力シート２!AP$6:AP$2165,MATCH(ROW()-8,③入力シート２!$AV$6:$AV$2165,0))=1,"基本給",IF(INDEX(③入力シート２!AP$6:AP$2165,MATCH(ROW()-8,③入力シート２!$AV$6:$AV$2165,0))=2,"手当","法定福利費残")),"")</f>
        <v/>
      </c>
      <c r="L38" s="580"/>
      <c r="M38" s="580"/>
      <c r="N38" s="581"/>
      <c r="O38" s="582" t="str">
        <f ca="1">IF((ROW()-8)&lt;=MAX(③入力シート２!$AV$6:$AV$2165),INDEX(③入力シート２!AR$6:AR$2165,MATCH(ROW()-8,③入力シート２!$AV$6:$AV$2165,0)),"")</f>
        <v/>
      </c>
      <c r="P38" s="583"/>
      <c r="Q38" s="583"/>
      <c r="R38" s="123" t="s">
        <v>1</v>
      </c>
      <c r="S38" s="123" t="s">
        <v>230</v>
      </c>
      <c r="T38" s="352" t="str">
        <f ca="1">IF((ROW()-8)&lt;=MAX(③入力シート２!$AV$6:$AV$2165),INDEX(③入力シート２!AS$6:AS$2165,MATCH(ROW()-8,③入力シート２!$AV$6:$AV$2165,0)),"")</f>
        <v/>
      </c>
      <c r="U38" s="123" t="s">
        <v>231</v>
      </c>
      <c r="V38" s="123" t="s">
        <v>230</v>
      </c>
      <c r="W38" s="401">
        <v>1</v>
      </c>
      <c r="X38" s="123" t="s">
        <v>189</v>
      </c>
      <c r="Y38" s="123" t="s">
        <v>232</v>
      </c>
      <c r="Z38" s="584" t="str">
        <f t="shared" ca="1" si="16"/>
        <v/>
      </c>
      <c r="AA38" s="584"/>
      <c r="AB38" s="584"/>
      <c r="AC38" s="584"/>
      <c r="AD38" s="124" t="s">
        <v>1</v>
      </c>
      <c r="AE38" s="573"/>
      <c r="AF38" s="574"/>
      <c r="AG38" s="574"/>
      <c r="AH38" s="123" t="s">
        <v>1</v>
      </c>
      <c r="AI38" s="123" t="s">
        <v>230</v>
      </c>
      <c r="AJ38" s="456"/>
      <c r="AK38" s="123" t="s">
        <v>231</v>
      </c>
      <c r="AL38" s="123" t="s">
        <v>230</v>
      </c>
      <c r="AM38" s="401">
        <v>1</v>
      </c>
      <c r="AN38" s="123" t="s">
        <v>189</v>
      </c>
      <c r="AO38" s="123" t="s">
        <v>232</v>
      </c>
      <c r="AP38" s="585">
        <f t="shared" si="17"/>
        <v>0</v>
      </c>
      <c r="AQ38" s="585"/>
      <c r="AR38" s="585"/>
      <c r="AS38" s="585"/>
      <c r="AT38" s="130" t="s">
        <v>1</v>
      </c>
      <c r="AU38" s="582" t="str">
        <f ca="1">IF((ROW()-8)&lt;=MAX(③入力シート２!$AV$6:$AV$2165),INDEX(③入力シート２!AT$6:AT$2165,MATCH(ROW()-8,③入力シート２!$AV$6:$AV$2165,0)),"")</f>
        <v/>
      </c>
      <c r="AV38" s="583"/>
      <c r="AW38" s="583"/>
      <c r="AX38" s="123" t="s">
        <v>1</v>
      </c>
      <c r="AY38" s="123" t="s">
        <v>230</v>
      </c>
      <c r="AZ38" s="352" t="str">
        <f ca="1">IF((ROW()-8)&lt;=MAX(③入力シート２!$AV$6:$AV$2165),INDEX(③入力シート２!AU$6:AU$2165,MATCH(ROW()-8,③入力シート２!$AV$6:$AV$2165,0)),"")</f>
        <v/>
      </c>
      <c r="BA38" s="123" t="s">
        <v>231</v>
      </c>
      <c r="BB38" s="123" t="s">
        <v>230</v>
      </c>
      <c r="BC38" s="401">
        <v>1</v>
      </c>
      <c r="BD38" s="123" t="s">
        <v>189</v>
      </c>
      <c r="BE38" s="123" t="s">
        <v>232</v>
      </c>
      <c r="BF38" s="584" t="str">
        <f t="shared" ca="1" si="14"/>
        <v/>
      </c>
      <c r="BG38" s="584"/>
      <c r="BH38" s="584"/>
      <c r="BI38" s="584"/>
      <c r="BJ38" s="124" t="s">
        <v>1</v>
      </c>
      <c r="BK38" s="573"/>
      <c r="BL38" s="574"/>
      <c r="BM38" s="574"/>
      <c r="BN38" s="123" t="s">
        <v>1</v>
      </c>
      <c r="BO38" s="123" t="s">
        <v>230</v>
      </c>
      <c r="BP38" s="456"/>
      <c r="BQ38" s="123" t="s">
        <v>231</v>
      </c>
      <c r="BR38" s="123" t="s">
        <v>230</v>
      </c>
      <c r="BS38" s="401">
        <v>1</v>
      </c>
      <c r="BT38" s="123" t="s">
        <v>189</v>
      </c>
      <c r="BU38" s="123" t="s">
        <v>232</v>
      </c>
      <c r="BV38" s="575">
        <f t="shared" si="15"/>
        <v>0</v>
      </c>
      <c r="BW38" s="575"/>
      <c r="BX38" s="575"/>
      <c r="BY38" s="575"/>
      <c r="BZ38" s="124" t="s">
        <v>1</v>
      </c>
      <c r="CA38" s="402" t="str">
        <f t="shared" ca="1" si="18"/>
        <v/>
      </c>
      <c r="CB38" s="403">
        <f t="shared" si="19"/>
        <v>0</v>
      </c>
      <c r="CC38" s="143"/>
    </row>
    <row r="39" spans="1:81" ht="26.1" customHeight="1" x14ac:dyDescent="0.15">
      <c r="A39" s="121">
        <v>31</v>
      </c>
      <c r="B39"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39" s="586"/>
      <c r="D39" s="586"/>
      <c r="E39" s="586"/>
      <c r="F39" s="586"/>
      <c r="G39"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39" s="580"/>
      <c r="I39" s="581"/>
      <c r="J39"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39" s="579" t="str">
        <f ca="1">IF((ROW()-8)&lt;=MAX(③入力シート２!$AV$6:$AV$2165),IF(INDEX(③入力シート２!AP$6:AP$2165,MATCH(ROW()-8,③入力シート２!$AV$6:$AV$2165,0))=1,"基本給",IF(INDEX(③入力シート２!AP$6:AP$2165,MATCH(ROW()-8,③入力シート２!$AV$6:$AV$2165,0))=2,"手当","法定福利費残")),"")</f>
        <v/>
      </c>
      <c r="L39" s="580"/>
      <c r="M39" s="580"/>
      <c r="N39" s="581"/>
      <c r="O39" s="582" t="str">
        <f ca="1">IF((ROW()-8)&lt;=MAX(③入力シート２!$AV$6:$AV$2165),INDEX(③入力シート２!AR$6:AR$2165,MATCH(ROW()-8,③入力シート２!$AV$6:$AV$2165,0)),"")</f>
        <v/>
      </c>
      <c r="P39" s="583"/>
      <c r="Q39" s="583"/>
      <c r="R39" s="123" t="s">
        <v>1</v>
      </c>
      <c r="S39" s="123" t="s">
        <v>230</v>
      </c>
      <c r="T39" s="352" t="str">
        <f ca="1">IF((ROW()-8)&lt;=MAX(③入力シート２!$AV$6:$AV$2165),INDEX(③入力シート２!AS$6:AS$2165,MATCH(ROW()-8,③入力シート２!$AV$6:$AV$2165,0)),"")</f>
        <v/>
      </c>
      <c r="U39" s="123" t="s">
        <v>231</v>
      </c>
      <c r="V39" s="123" t="s">
        <v>230</v>
      </c>
      <c r="W39" s="401">
        <v>1</v>
      </c>
      <c r="X39" s="123" t="s">
        <v>189</v>
      </c>
      <c r="Y39" s="123" t="s">
        <v>232</v>
      </c>
      <c r="Z39" s="584" t="str">
        <f ca="1">IFERROR(O39*T39*W39,"")</f>
        <v/>
      </c>
      <c r="AA39" s="584"/>
      <c r="AB39" s="584"/>
      <c r="AC39" s="584"/>
      <c r="AD39" s="124" t="s">
        <v>1</v>
      </c>
      <c r="AE39" s="573"/>
      <c r="AF39" s="574"/>
      <c r="AG39" s="574"/>
      <c r="AH39" s="123" t="s">
        <v>1</v>
      </c>
      <c r="AI39" s="123" t="s">
        <v>230</v>
      </c>
      <c r="AJ39" s="455"/>
      <c r="AK39" s="123" t="s">
        <v>231</v>
      </c>
      <c r="AL39" s="123" t="s">
        <v>230</v>
      </c>
      <c r="AM39" s="401">
        <v>1</v>
      </c>
      <c r="AN39" s="123" t="s">
        <v>189</v>
      </c>
      <c r="AO39" s="123" t="s">
        <v>232</v>
      </c>
      <c r="AP39" s="585">
        <f>IFERROR(AE39*AJ39*AM39,"")</f>
        <v>0</v>
      </c>
      <c r="AQ39" s="585"/>
      <c r="AR39" s="585"/>
      <c r="AS39" s="585"/>
      <c r="AT39" s="130" t="s">
        <v>1</v>
      </c>
      <c r="AU39" s="582" t="str">
        <f ca="1">IF((ROW()-8)&lt;=MAX(③入力シート２!$AV$6:$AV$2165),INDEX(③入力シート２!AT$6:AT$2165,MATCH(ROW()-8,③入力シート２!$AV$6:$AV$2165,0)),"")</f>
        <v/>
      </c>
      <c r="AV39" s="583"/>
      <c r="AW39" s="583"/>
      <c r="AX39" s="123" t="s">
        <v>1</v>
      </c>
      <c r="AY39" s="123" t="s">
        <v>230</v>
      </c>
      <c r="AZ39" s="352" t="str">
        <f ca="1">IF((ROW()-8)&lt;=MAX(③入力シート２!$AV$6:$AV$2165),INDEX(③入力シート２!AU$6:AU$2165,MATCH(ROW()-8,③入力シート２!$AV$6:$AV$2165,0)),"")</f>
        <v/>
      </c>
      <c r="BA39" s="123" t="s">
        <v>231</v>
      </c>
      <c r="BB39" s="123" t="s">
        <v>230</v>
      </c>
      <c r="BC39" s="401">
        <v>1</v>
      </c>
      <c r="BD39" s="123" t="s">
        <v>189</v>
      </c>
      <c r="BE39" s="123" t="s">
        <v>232</v>
      </c>
      <c r="BF39" s="584" t="str">
        <f t="shared" ca="1" si="12"/>
        <v/>
      </c>
      <c r="BG39" s="584"/>
      <c r="BH39" s="584"/>
      <c r="BI39" s="584"/>
      <c r="BJ39" s="124" t="s">
        <v>1</v>
      </c>
      <c r="BK39" s="573"/>
      <c r="BL39" s="574"/>
      <c r="BM39" s="574"/>
      <c r="BN39" s="123" t="s">
        <v>1</v>
      </c>
      <c r="BO39" s="123" t="s">
        <v>230</v>
      </c>
      <c r="BP39" s="455"/>
      <c r="BQ39" s="123" t="s">
        <v>231</v>
      </c>
      <c r="BR39" s="123" t="s">
        <v>230</v>
      </c>
      <c r="BS39" s="401">
        <v>1</v>
      </c>
      <c r="BT39" s="123" t="s">
        <v>189</v>
      </c>
      <c r="BU39" s="123" t="s">
        <v>232</v>
      </c>
      <c r="BV39" s="575">
        <f t="shared" si="13"/>
        <v>0</v>
      </c>
      <c r="BW39" s="575"/>
      <c r="BX39" s="575"/>
      <c r="BY39" s="575"/>
      <c r="BZ39" s="124" t="s">
        <v>1</v>
      </c>
      <c r="CA39" s="402" t="str">
        <f ca="1">IFERROR(Z39+BF39,"")</f>
        <v/>
      </c>
      <c r="CB39" s="403">
        <f>IFERROR(AP39+BV39,"")</f>
        <v>0</v>
      </c>
      <c r="CC39" s="143"/>
    </row>
    <row r="40" spans="1:81" ht="26.1" customHeight="1" x14ac:dyDescent="0.15">
      <c r="A40" s="121">
        <v>32</v>
      </c>
      <c r="B40"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40" s="577"/>
      <c r="D40" s="577"/>
      <c r="E40" s="577"/>
      <c r="F40" s="578"/>
      <c r="G40"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40" s="580"/>
      <c r="I40" s="581"/>
      <c r="J40"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40" s="579" t="str">
        <f ca="1">IF((ROW()-8)&lt;=MAX(③入力シート２!$AV$6:$AV$2165),IF(INDEX(③入力シート２!AP$6:AP$2165,MATCH(ROW()-8,③入力シート２!$AV$6:$AV$2165,0))=1,"基本給",IF(INDEX(③入力シート２!AP$6:AP$2165,MATCH(ROW()-8,③入力シート２!$AV$6:$AV$2165,0))=2,"手当","法定福利費残")),"")</f>
        <v/>
      </c>
      <c r="L40" s="580"/>
      <c r="M40" s="580"/>
      <c r="N40" s="581"/>
      <c r="O40" s="582" t="str">
        <f ca="1">IF((ROW()-8)&lt;=MAX(③入力シート２!$AV$6:$AV$2165),INDEX(③入力シート２!AR$6:AR$2165,MATCH(ROW()-8,③入力シート２!$AV$6:$AV$2165,0)),"")</f>
        <v/>
      </c>
      <c r="P40" s="583"/>
      <c r="Q40" s="583"/>
      <c r="R40" s="123" t="s">
        <v>1</v>
      </c>
      <c r="S40" s="123" t="s">
        <v>230</v>
      </c>
      <c r="T40" s="352" t="str">
        <f ca="1">IF((ROW()-8)&lt;=MAX(③入力シート２!$AV$6:$AV$2165),INDEX(③入力シート２!AS$6:AS$2165,MATCH(ROW()-8,③入力シート２!$AV$6:$AV$2165,0)),"")</f>
        <v/>
      </c>
      <c r="U40" s="123" t="s">
        <v>231</v>
      </c>
      <c r="V40" s="123" t="s">
        <v>230</v>
      </c>
      <c r="W40" s="401">
        <v>1</v>
      </c>
      <c r="X40" s="123" t="s">
        <v>189</v>
      </c>
      <c r="Y40" s="123" t="s">
        <v>232</v>
      </c>
      <c r="Z40" s="584" t="str">
        <f t="shared" ref="Z40:Z58" ca="1" si="20">IFERROR(O40*T40*W40,"")</f>
        <v/>
      </c>
      <c r="AA40" s="584"/>
      <c r="AB40" s="584"/>
      <c r="AC40" s="584"/>
      <c r="AD40" s="124" t="s">
        <v>1</v>
      </c>
      <c r="AE40" s="573"/>
      <c r="AF40" s="574"/>
      <c r="AG40" s="574"/>
      <c r="AH40" s="123" t="s">
        <v>1</v>
      </c>
      <c r="AI40" s="123" t="s">
        <v>230</v>
      </c>
      <c r="AJ40" s="456"/>
      <c r="AK40" s="123" t="s">
        <v>231</v>
      </c>
      <c r="AL40" s="123" t="s">
        <v>230</v>
      </c>
      <c r="AM40" s="401">
        <v>1</v>
      </c>
      <c r="AN40" s="123" t="s">
        <v>189</v>
      </c>
      <c r="AO40" s="123" t="s">
        <v>232</v>
      </c>
      <c r="AP40" s="585">
        <f t="shared" ref="AP40:AP58" si="21">IFERROR(AE40*AJ40*AM40,"")</f>
        <v>0</v>
      </c>
      <c r="AQ40" s="585"/>
      <c r="AR40" s="585"/>
      <c r="AS40" s="585"/>
      <c r="AT40" s="130" t="s">
        <v>1</v>
      </c>
      <c r="AU40" s="582" t="str">
        <f ca="1">IF((ROW()-8)&lt;=MAX(③入力シート２!$AV$6:$AV$2165),INDEX(③入力シート２!AT$6:AT$2165,MATCH(ROW()-8,③入力シート２!$AV$6:$AV$2165,0)),"")</f>
        <v/>
      </c>
      <c r="AV40" s="583"/>
      <c r="AW40" s="583"/>
      <c r="AX40" s="123" t="s">
        <v>1</v>
      </c>
      <c r="AY40" s="123" t="s">
        <v>230</v>
      </c>
      <c r="AZ40" s="352" t="str">
        <f ca="1">IF((ROW()-8)&lt;=MAX(③入力シート２!$AV$6:$AV$2165),INDEX(③入力シート２!AU$6:AU$2165,MATCH(ROW()-8,③入力シート２!$AV$6:$AV$2165,0)),"")</f>
        <v/>
      </c>
      <c r="BA40" s="123" t="s">
        <v>231</v>
      </c>
      <c r="BB40" s="123" t="s">
        <v>230</v>
      </c>
      <c r="BC40" s="401">
        <v>1</v>
      </c>
      <c r="BD40" s="123" t="s">
        <v>189</v>
      </c>
      <c r="BE40" s="123" t="s">
        <v>232</v>
      </c>
      <c r="BF40" s="584" t="str">
        <f t="shared" ca="1" si="12"/>
        <v/>
      </c>
      <c r="BG40" s="584"/>
      <c r="BH40" s="584"/>
      <c r="BI40" s="584"/>
      <c r="BJ40" s="124" t="s">
        <v>1</v>
      </c>
      <c r="BK40" s="573"/>
      <c r="BL40" s="574"/>
      <c r="BM40" s="574"/>
      <c r="BN40" s="123" t="s">
        <v>1</v>
      </c>
      <c r="BO40" s="123" t="s">
        <v>230</v>
      </c>
      <c r="BP40" s="456"/>
      <c r="BQ40" s="123" t="s">
        <v>231</v>
      </c>
      <c r="BR40" s="123" t="s">
        <v>230</v>
      </c>
      <c r="BS40" s="401">
        <v>1</v>
      </c>
      <c r="BT40" s="123" t="s">
        <v>189</v>
      </c>
      <c r="BU40" s="123" t="s">
        <v>232</v>
      </c>
      <c r="BV40" s="575">
        <f t="shared" si="13"/>
        <v>0</v>
      </c>
      <c r="BW40" s="575"/>
      <c r="BX40" s="575"/>
      <c r="BY40" s="575"/>
      <c r="BZ40" s="124" t="s">
        <v>1</v>
      </c>
      <c r="CA40" s="402" t="str">
        <f ca="1">IFERROR(Z40+BF40,"")</f>
        <v/>
      </c>
      <c r="CB40" s="403">
        <f>IFERROR(AP40+BV40,"")</f>
        <v>0</v>
      </c>
      <c r="CC40" s="143"/>
    </row>
    <row r="41" spans="1:81" ht="26.1" customHeight="1" x14ac:dyDescent="0.15">
      <c r="A41" s="121">
        <v>33</v>
      </c>
      <c r="B41"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41" s="577"/>
      <c r="D41" s="577"/>
      <c r="E41" s="577"/>
      <c r="F41" s="578"/>
      <c r="G41"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41" s="580"/>
      <c r="I41" s="581"/>
      <c r="J41"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41" s="579" t="str">
        <f ca="1">IF((ROW()-8)&lt;=MAX(③入力シート２!$AV$6:$AV$2165),IF(INDEX(③入力シート２!AP$6:AP$2165,MATCH(ROW()-8,③入力シート２!$AV$6:$AV$2165,0))=1,"基本給",IF(INDEX(③入力シート２!AP$6:AP$2165,MATCH(ROW()-8,③入力シート２!$AV$6:$AV$2165,0))=2,"手当","法定福利費残")),"")</f>
        <v/>
      </c>
      <c r="L41" s="580"/>
      <c r="M41" s="580"/>
      <c r="N41" s="581"/>
      <c r="O41" s="582" t="str">
        <f ca="1">IF((ROW()-8)&lt;=MAX(③入力シート２!$AV$6:$AV$2165),INDEX(③入力シート２!AR$6:AR$2165,MATCH(ROW()-8,③入力シート２!$AV$6:$AV$2165,0)),"")</f>
        <v/>
      </c>
      <c r="P41" s="583"/>
      <c r="Q41" s="583"/>
      <c r="R41" s="123" t="s">
        <v>1</v>
      </c>
      <c r="S41" s="123" t="s">
        <v>230</v>
      </c>
      <c r="T41" s="352" t="str">
        <f ca="1">IF((ROW()-8)&lt;=MAX(③入力シート２!$AV$6:$AV$2165),INDEX(③入力シート２!AS$6:AS$2165,MATCH(ROW()-8,③入力シート２!$AV$6:$AV$2165,0)),"")</f>
        <v/>
      </c>
      <c r="U41" s="123" t="s">
        <v>231</v>
      </c>
      <c r="V41" s="123" t="s">
        <v>230</v>
      </c>
      <c r="W41" s="401">
        <v>1</v>
      </c>
      <c r="X41" s="123" t="s">
        <v>189</v>
      </c>
      <c r="Y41" s="123" t="s">
        <v>232</v>
      </c>
      <c r="Z41" s="584" t="str">
        <f t="shared" ca="1" si="20"/>
        <v/>
      </c>
      <c r="AA41" s="584"/>
      <c r="AB41" s="584"/>
      <c r="AC41" s="584"/>
      <c r="AD41" s="124" t="s">
        <v>1</v>
      </c>
      <c r="AE41" s="573"/>
      <c r="AF41" s="574"/>
      <c r="AG41" s="574"/>
      <c r="AH41" s="123" t="s">
        <v>1</v>
      </c>
      <c r="AI41" s="123" t="s">
        <v>230</v>
      </c>
      <c r="AJ41" s="455"/>
      <c r="AK41" s="123" t="s">
        <v>231</v>
      </c>
      <c r="AL41" s="123" t="s">
        <v>230</v>
      </c>
      <c r="AM41" s="401">
        <v>1</v>
      </c>
      <c r="AN41" s="123" t="s">
        <v>189</v>
      </c>
      <c r="AO41" s="123" t="s">
        <v>232</v>
      </c>
      <c r="AP41" s="585">
        <f t="shared" si="21"/>
        <v>0</v>
      </c>
      <c r="AQ41" s="585"/>
      <c r="AR41" s="585"/>
      <c r="AS41" s="585"/>
      <c r="AT41" s="130" t="s">
        <v>1</v>
      </c>
      <c r="AU41" s="582" t="str">
        <f ca="1">IF((ROW()-8)&lt;=MAX(③入力シート２!$AV$6:$AV$2165),INDEX(③入力シート２!AT$6:AT$2165,MATCH(ROW()-8,③入力シート２!$AV$6:$AV$2165,0)),"")</f>
        <v/>
      </c>
      <c r="AV41" s="583"/>
      <c r="AW41" s="583"/>
      <c r="AX41" s="123" t="s">
        <v>1</v>
      </c>
      <c r="AY41" s="123" t="s">
        <v>230</v>
      </c>
      <c r="AZ41" s="352" t="str">
        <f ca="1">IF((ROW()-8)&lt;=MAX(③入力シート２!$AV$6:$AV$2165),INDEX(③入力シート２!AU$6:AU$2165,MATCH(ROW()-8,③入力シート２!$AV$6:$AV$2165,0)),"")</f>
        <v/>
      </c>
      <c r="BA41" s="123" t="s">
        <v>231</v>
      </c>
      <c r="BB41" s="123" t="s">
        <v>230</v>
      </c>
      <c r="BC41" s="401">
        <v>1</v>
      </c>
      <c r="BD41" s="123" t="s">
        <v>189</v>
      </c>
      <c r="BE41" s="123" t="s">
        <v>232</v>
      </c>
      <c r="BF41" s="584" t="str">
        <f t="shared" ca="1" si="12"/>
        <v/>
      </c>
      <c r="BG41" s="584"/>
      <c r="BH41" s="584"/>
      <c r="BI41" s="584"/>
      <c r="BJ41" s="124" t="s">
        <v>1</v>
      </c>
      <c r="BK41" s="573"/>
      <c r="BL41" s="574"/>
      <c r="BM41" s="574"/>
      <c r="BN41" s="123" t="s">
        <v>1</v>
      </c>
      <c r="BO41" s="123" t="s">
        <v>230</v>
      </c>
      <c r="BP41" s="455"/>
      <c r="BQ41" s="123" t="s">
        <v>231</v>
      </c>
      <c r="BR41" s="123" t="s">
        <v>230</v>
      </c>
      <c r="BS41" s="401">
        <v>1</v>
      </c>
      <c r="BT41" s="123" t="s">
        <v>189</v>
      </c>
      <c r="BU41" s="123" t="s">
        <v>232</v>
      </c>
      <c r="BV41" s="575">
        <f t="shared" si="13"/>
        <v>0</v>
      </c>
      <c r="BW41" s="575"/>
      <c r="BX41" s="575"/>
      <c r="BY41" s="575"/>
      <c r="BZ41" s="124" t="s">
        <v>1</v>
      </c>
      <c r="CA41" s="402" t="str">
        <f ca="1">IFERROR(Z41+BF41,"")</f>
        <v/>
      </c>
      <c r="CB41" s="403">
        <f>IFERROR(AP41+BV41,"")</f>
        <v>0</v>
      </c>
      <c r="CC41" s="143"/>
    </row>
    <row r="42" spans="1:81" ht="26.1" customHeight="1" x14ac:dyDescent="0.15">
      <c r="A42" s="121">
        <v>34</v>
      </c>
      <c r="B42"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42" s="577"/>
      <c r="D42" s="577"/>
      <c r="E42" s="577"/>
      <c r="F42" s="578"/>
      <c r="G42"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42" s="580"/>
      <c r="I42" s="581"/>
      <c r="J42"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42" s="579" t="str">
        <f ca="1">IF((ROW()-8)&lt;=MAX(③入力シート２!$AV$6:$AV$2165),IF(INDEX(③入力シート２!AP$6:AP$2165,MATCH(ROW()-8,③入力シート２!$AV$6:$AV$2165,0))=1,"基本給",IF(INDEX(③入力シート２!AP$6:AP$2165,MATCH(ROW()-8,③入力シート２!$AV$6:$AV$2165,0))=2,"手当","法定福利費残")),"")</f>
        <v/>
      </c>
      <c r="L42" s="580"/>
      <c r="M42" s="580"/>
      <c r="N42" s="581"/>
      <c r="O42" s="582" t="str">
        <f ca="1">IF((ROW()-8)&lt;=MAX(③入力シート２!$AV$6:$AV$2165),INDEX(③入力シート２!AR$6:AR$2165,MATCH(ROW()-8,③入力シート２!$AV$6:$AV$2165,0)),"")</f>
        <v/>
      </c>
      <c r="P42" s="583"/>
      <c r="Q42" s="583"/>
      <c r="R42" s="123" t="s">
        <v>1</v>
      </c>
      <c r="S42" s="123" t="s">
        <v>230</v>
      </c>
      <c r="T42" s="352" t="str">
        <f ca="1">IF((ROW()-8)&lt;=MAX(③入力シート２!$AV$6:$AV$2165),INDEX(③入力シート２!AS$6:AS$2165,MATCH(ROW()-8,③入力シート２!$AV$6:$AV$2165,0)),"")</f>
        <v/>
      </c>
      <c r="U42" s="123" t="s">
        <v>231</v>
      </c>
      <c r="V42" s="123" t="s">
        <v>230</v>
      </c>
      <c r="W42" s="401">
        <v>1</v>
      </c>
      <c r="X42" s="123" t="s">
        <v>189</v>
      </c>
      <c r="Y42" s="123" t="s">
        <v>232</v>
      </c>
      <c r="Z42" s="584" t="str">
        <f t="shared" ca="1" si="20"/>
        <v/>
      </c>
      <c r="AA42" s="584"/>
      <c r="AB42" s="584"/>
      <c r="AC42" s="584"/>
      <c r="AD42" s="124" t="s">
        <v>1</v>
      </c>
      <c r="AE42" s="573"/>
      <c r="AF42" s="574"/>
      <c r="AG42" s="574"/>
      <c r="AH42" s="123" t="s">
        <v>1</v>
      </c>
      <c r="AI42" s="123" t="s">
        <v>230</v>
      </c>
      <c r="AJ42" s="456"/>
      <c r="AK42" s="123" t="s">
        <v>231</v>
      </c>
      <c r="AL42" s="123" t="s">
        <v>230</v>
      </c>
      <c r="AM42" s="401">
        <v>1</v>
      </c>
      <c r="AN42" s="123" t="s">
        <v>189</v>
      </c>
      <c r="AO42" s="123" t="s">
        <v>232</v>
      </c>
      <c r="AP42" s="585">
        <f t="shared" si="21"/>
        <v>0</v>
      </c>
      <c r="AQ42" s="585"/>
      <c r="AR42" s="585"/>
      <c r="AS42" s="585"/>
      <c r="AT42" s="130" t="s">
        <v>1</v>
      </c>
      <c r="AU42" s="582" t="str">
        <f ca="1">IF((ROW()-8)&lt;=MAX(③入力シート２!$AV$6:$AV$2165),INDEX(③入力シート２!AT$6:AT$2165,MATCH(ROW()-8,③入力シート２!$AV$6:$AV$2165,0)),"")</f>
        <v/>
      </c>
      <c r="AV42" s="583"/>
      <c r="AW42" s="583"/>
      <c r="AX42" s="123" t="s">
        <v>1</v>
      </c>
      <c r="AY42" s="123" t="s">
        <v>230</v>
      </c>
      <c r="AZ42" s="352" t="str">
        <f ca="1">IF((ROW()-8)&lt;=MAX(③入力シート２!$AV$6:$AV$2165),INDEX(③入力シート２!AU$6:AU$2165,MATCH(ROW()-8,③入力シート２!$AV$6:$AV$2165,0)),"")</f>
        <v/>
      </c>
      <c r="BA42" s="123" t="s">
        <v>231</v>
      </c>
      <c r="BB42" s="123" t="s">
        <v>230</v>
      </c>
      <c r="BC42" s="401">
        <v>1</v>
      </c>
      <c r="BD42" s="123" t="s">
        <v>189</v>
      </c>
      <c r="BE42" s="123" t="s">
        <v>232</v>
      </c>
      <c r="BF42" s="584" t="str">
        <f t="shared" ca="1" si="12"/>
        <v/>
      </c>
      <c r="BG42" s="584"/>
      <c r="BH42" s="584"/>
      <c r="BI42" s="584"/>
      <c r="BJ42" s="124" t="s">
        <v>1</v>
      </c>
      <c r="BK42" s="573"/>
      <c r="BL42" s="574"/>
      <c r="BM42" s="574"/>
      <c r="BN42" s="123" t="s">
        <v>1</v>
      </c>
      <c r="BO42" s="123" t="s">
        <v>230</v>
      </c>
      <c r="BP42" s="456"/>
      <c r="BQ42" s="123" t="s">
        <v>231</v>
      </c>
      <c r="BR42" s="123" t="s">
        <v>230</v>
      </c>
      <c r="BS42" s="401">
        <v>1</v>
      </c>
      <c r="BT42" s="123" t="s">
        <v>189</v>
      </c>
      <c r="BU42" s="123" t="s">
        <v>232</v>
      </c>
      <c r="BV42" s="575">
        <f t="shared" si="13"/>
        <v>0</v>
      </c>
      <c r="BW42" s="575"/>
      <c r="BX42" s="575"/>
      <c r="BY42" s="575"/>
      <c r="BZ42" s="124" t="s">
        <v>1</v>
      </c>
      <c r="CA42" s="402" t="str">
        <f t="shared" ref="CA42:CA58" ca="1" si="22">IFERROR(Z42+BF42,"")</f>
        <v/>
      </c>
      <c r="CB42" s="403">
        <f t="shared" ref="CB42:CB58" si="23">IFERROR(AP42+BV42,"")</f>
        <v>0</v>
      </c>
      <c r="CC42" s="143"/>
    </row>
    <row r="43" spans="1:81" ht="26.1" customHeight="1" x14ac:dyDescent="0.15">
      <c r="A43" s="121">
        <v>35</v>
      </c>
      <c r="B43"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43" s="577"/>
      <c r="D43" s="577"/>
      <c r="E43" s="577"/>
      <c r="F43" s="578"/>
      <c r="G43"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43" s="580"/>
      <c r="I43" s="581"/>
      <c r="J43"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43" s="579" t="str">
        <f ca="1">IF((ROW()-8)&lt;=MAX(③入力シート２!$AV$6:$AV$2165),IF(INDEX(③入力シート２!AP$6:AP$2165,MATCH(ROW()-8,③入力シート２!$AV$6:$AV$2165,0))=1,"基本給",IF(INDEX(③入力シート２!AP$6:AP$2165,MATCH(ROW()-8,③入力シート２!$AV$6:$AV$2165,0))=2,"手当","法定福利費残")),"")</f>
        <v/>
      </c>
      <c r="L43" s="580"/>
      <c r="M43" s="580"/>
      <c r="N43" s="581"/>
      <c r="O43" s="582" t="str">
        <f ca="1">IF((ROW()-8)&lt;=MAX(③入力シート２!$AV$6:$AV$2165),INDEX(③入力シート２!AR$6:AR$2165,MATCH(ROW()-8,③入力シート２!$AV$6:$AV$2165,0)),"")</f>
        <v/>
      </c>
      <c r="P43" s="583"/>
      <c r="Q43" s="583"/>
      <c r="R43" s="123" t="s">
        <v>1</v>
      </c>
      <c r="S43" s="123" t="s">
        <v>230</v>
      </c>
      <c r="T43" s="352" t="str">
        <f ca="1">IF((ROW()-8)&lt;=MAX(③入力シート２!$AV$6:$AV$2165),INDEX(③入力シート２!AS$6:AS$2165,MATCH(ROW()-8,③入力シート２!$AV$6:$AV$2165,0)),"")</f>
        <v/>
      </c>
      <c r="U43" s="123" t="s">
        <v>231</v>
      </c>
      <c r="V43" s="123" t="s">
        <v>230</v>
      </c>
      <c r="W43" s="401">
        <v>1</v>
      </c>
      <c r="X43" s="123" t="s">
        <v>189</v>
      </c>
      <c r="Y43" s="123" t="s">
        <v>232</v>
      </c>
      <c r="Z43" s="584" t="str">
        <f t="shared" ca="1" si="20"/>
        <v/>
      </c>
      <c r="AA43" s="584"/>
      <c r="AB43" s="584"/>
      <c r="AC43" s="584"/>
      <c r="AD43" s="124" t="s">
        <v>1</v>
      </c>
      <c r="AE43" s="573"/>
      <c r="AF43" s="574"/>
      <c r="AG43" s="574"/>
      <c r="AH43" s="123" t="s">
        <v>1</v>
      </c>
      <c r="AI43" s="123" t="s">
        <v>230</v>
      </c>
      <c r="AJ43" s="455"/>
      <c r="AK43" s="123" t="s">
        <v>231</v>
      </c>
      <c r="AL43" s="123" t="s">
        <v>230</v>
      </c>
      <c r="AM43" s="401">
        <v>1</v>
      </c>
      <c r="AN43" s="123" t="s">
        <v>189</v>
      </c>
      <c r="AO43" s="123" t="s">
        <v>232</v>
      </c>
      <c r="AP43" s="585">
        <f t="shared" si="21"/>
        <v>0</v>
      </c>
      <c r="AQ43" s="585"/>
      <c r="AR43" s="585"/>
      <c r="AS43" s="585"/>
      <c r="AT43" s="130" t="s">
        <v>1</v>
      </c>
      <c r="AU43" s="582" t="str">
        <f ca="1">IF((ROW()-8)&lt;=MAX(③入力シート２!$AV$6:$AV$2165),INDEX(③入力シート２!AT$6:AT$2165,MATCH(ROW()-8,③入力シート２!$AV$6:$AV$2165,0)),"")</f>
        <v/>
      </c>
      <c r="AV43" s="583"/>
      <c r="AW43" s="583"/>
      <c r="AX43" s="123" t="s">
        <v>1</v>
      </c>
      <c r="AY43" s="123" t="s">
        <v>230</v>
      </c>
      <c r="AZ43" s="352" t="str">
        <f ca="1">IF((ROW()-8)&lt;=MAX(③入力シート２!$AV$6:$AV$2165),INDEX(③入力シート２!AU$6:AU$2165,MATCH(ROW()-8,③入力シート２!$AV$6:$AV$2165,0)),"")</f>
        <v/>
      </c>
      <c r="BA43" s="123" t="s">
        <v>231</v>
      </c>
      <c r="BB43" s="123" t="s">
        <v>230</v>
      </c>
      <c r="BC43" s="401">
        <v>1</v>
      </c>
      <c r="BD43" s="123" t="s">
        <v>189</v>
      </c>
      <c r="BE43" s="123" t="s">
        <v>232</v>
      </c>
      <c r="BF43" s="584" t="str">
        <f t="shared" ca="1" si="12"/>
        <v/>
      </c>
      <c r="BG43" s="584"/>
      <c r="BH43" s="584"/>
      <c r="BI43" s="584"/>
      <c r="BJ43" s="124" t="s">
        <v>1</v>
      </c>
      <c r="BK43" s="573"/>
      <c r="BL43" s="574"/>
      <c r="BM43" s="574"/>
      <c r="BN43" s="123" t="s">
        <v>1</v>
      </c>
      <c r="BO43" s="123" t="s">
        <v>230</v>
      </c>
      <c r="BP43" s="455"/>
      <c r="BQ43" s="123" t="s">
        <v>231</v>
      </c>
      <c r="BR43" s="123" t="s">
        <v>230</v>
      </c>
      <c r="BS43" s="401">
        <v>1</v>
      </c>
      <c r="BT43" s="123" t="s">
        <v>189</v>
      </c>
      <c r="BU43" s="123" t="s">
        <v>232</v>
      </c>
      <c r="BV43" s="575">
        <f t="shared" si="13"/>
        <v>0</v>
      </c>
      <c r="BW43" s="575"/>
      <c r="BX43" s="575"/>
      <c r="BY43" s="575"/>
      <c r="BZ43" s="124" t="s">
        <v>1</v>
      </c>
      <c r="CA43" s="402" t="str">
        <f t="shared" ca="1" si="22"/>
        <v/>
      </c>
      <c r="CB43" s="403">
        <f t="shared" si="23"/>
        <v>0</v>
      </c>
      <c r="CC43" s="143"/>
    </row>
    <row r="44" spans="1:81" ht="26.1" customHeight="1" x14ac:dyDescent="0.15">
      <c r="A44" s="121">
        <v>36</v>
      </c>
      <c r="B44"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44" s="586"/>
      <c r="D44" s="586"/>
      <c r="E44" s="586"/>
      <c r="F44" s="586"/>
      <c r="G44"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44" s="580"/>
      <c r="I44" s="581"/>
      <c r="J44"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44" s="579" t="str">
        <f ca="1">IF((ROW()-8)&lt;=MAX(③入力シート２!$AV$6:$AV$2165),IF(INDEX(③入力シート２!AP$6:AP$2165,MATCH(ROW()-8,③入力シート２!$AV$6:$AV$2165,0))=1,"基本給",IF(INDEX(③入力シート２!AP$6:AP$2165,MATCH(ROW()-8,③入力シート２!$AV$6:$AV$2165,0))=2,"手当","法定福利費残")),"")</f>
        <v/>
      </c>
      <c r="L44" s="580"/>
      <c r="M44" s="580"/>
      <c r="N44" s="581"/>
      <c r="O44" s="582" t="str">
        <f ca="1">IF((ROW()-8)&lt;=MAX(③入力シート２!$AV$6:$AV$2165),INDEX(③入力シート２!AR$6:AR$2165,MATCH(ROW()-8,③入力シート２!$AV$6:$AV$2165,0)),"")</f>
        <v/>
      </c>
      <c r="P44" s="583"/>
      <c r="Q44" s="583"/>
      <c r="R44" s="123" t="s">
        <v>1</v>
      </c>
      <c r="S44" s="123" t="s">
        <v>230</v>
      </c>
      <c r="T44" s="352" t="str">
        <f ca="1">IF((ROW()-8)&lt;=MAX(③入力シート２!$AV$6:$AV$2165),INDEX(③入力シート２!AS$6:AS$2165,MATCH(ROW()-8,③入力シート２!$AV$6:$AV$2165,0)),"")</f>
        <v/>
      </c>
      <c r="U44" s="123" t="s">
        <v>231</v>
      </c>
      <c r="V44" s="123" t="s">
        <v>230</v>
      </c>
      <c r="W44" s="401">
        <v>1</v>
      </c>
      <c r="X44" s="123" t="s">
        <v>189</v>
      </c>
      <c r="Y44" s="123" t="s">
        <v>232</v>
      </c>
      <c r="Z44" s="584" t="str">
        <f t="shared" ca="1" si="20"/>
        <v/>
      </c>
      <c r="AA44" s="584"/>
      <c r="AB44" s="584"/>
      <c r="AC44" s="584"/>
      <c r="AD44" s="124" t="s">
        <v>1</v>
      </c>
      <c r="AE44" s="573"/>
      <c r="AF44" s="574"/>
      <c r="AG44" s="574"/>
      <c r="AH44" s="123" t="s">
        <v>1</v>
      </c>
      <c r="AI44" s="123" t="s">
        <v>230</v>
      </c>
      <c r="AJ44" s="456"/>
      <c r="AK44" s="123" t="s">
        <v>231</v>
      </c>
      <c r="AL44" s="123" t="s">
        <v>230</v>
      </c>
      <c r="AM44" s="401">
        <v>1</v>
      </c>
      <c r="AN44" s="123" t="s">
        <v>189</v>
      </c>
      <c r="AO44" s="123" t="s">
        <v>232</v>
      </c>
      <c r="AP44" s="585">
        <f t="shared" si="21"/>
        <v>0</v>
      </c>
      <c r="AQ44" s="585"/>
      <c r="AR44" s="585"/>
      <c r="AS44" s="585"/>
      <c r="AT44" s="130" t="s">
        <v>1</v>
      </c>
      <c r="AU44" s="582" t="str">
        <f ca="1">IF((ROW()-8)&lt;=MAX(③入力シート２!$AV$6:$AV$2165),INDEX(③入力シート２!AT$6:AT$2165,MATCH(ROW()-8,③入力シート２!$AV$6:$AV$2165,0)),"")</f>
        <v/>
      </c>
      <c r="AV44" s="583"/>
      <c r="AW44" s="583"/>
      <c r="AX44" s="123" t="s">
        <v>1</v>
      </c>
      <c r="AY44" s="123" t="s">
        <v>230</v>
      </c>
      <c r="AZ44" s="352" t="str">
        <f ca="1">IF((ROW()-8)&lt;=MAX(③入力シート２!$AV$6:$AV$2165),INDEX(③入力シート２!AU$6:AU$2165,MATCH(ROW()-8,③入力シート２!$AV$6:$AV$2165,0)),"")</f>
        <v/>
      </c>
      <c r="BA44" s="123" t="s">
        <v>231</v>
      </c>
      <c r="BB44" s="123" t="s">
        <v>230</v>
      </c>
      <c r="BC44" s="401">
        <v>1</v>
      </c>
      <c r="BD44" s="123" t="s">
        <v>189</v>
      </c>
      <c r="BE44" s="123" t="s">
        <v>232</v>
      </c>
      <c r="BF44" s="584" t="str">
        <f t="shared" ca="1" si="12"/>
        <v/>
      </c>
      <c r="BG44" s="584"/>
      <c r="BH44" s="584"/>
      <c r="BI44" s="584"/>
      <c r="BJ44" s="124" t="s">
        <v>1</v>
      </c>
      <c r="BK44" s="573"/>
      <c r="BL44" s="574"/>
      <c r="BM44" s="574"/>
      <c r="BN44" s="123" t="s">
        <v>1</v>
      </c>
      <c r="BO44" s="123" t="s">
        <v>230</v>
      </c>
      <c r="BP44" s="456"/>
      <c r="BQ44" s="123" t="s">
        <v>231</v>
      </c>
      <c r="BR44" s="123" t="s">
        <v>230</v>
      </c>
      <c r="BS44" s="401">
        <v>1</v>
      </c>
      <c r="BT44" s="123" t="s">
        <v>189</v>
      </c>
      <c r="BU44" s="123" t="s">
        <v>232</v>
      </c>
      <c r="BV44" s="575">
        <f t="shared" si="13"/>
        <v>0</v>
      </c>
      <c r="BW44" s="575"/>
      <c r="BX44" s="575"/>
      <c r="BY44" s="575"/>
      <c r="BZ44" s="124" t="s">
        <v>1</v>
      </c>
      <c r="CA44" s="402" t="str">
        <f t="shared" ca="1" si="22"/>
        <v/>
      </c>
      <c r="CB44" s="403">
        <f t="shared" si="23"/>
        <v>0</v>
      </c>
      <c r="CC44" s="143"/>
    </row>
    <row r="45" spans="1:81" ht="26.1" customHeight="1" x14ac:dyDescent="0.15">
      <c r="A45" s="121">
        <v>37</v>
      </c>
      <c r="B45"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45" s="577"/>
      <c r="D45" s="577"/>
      <c r="E45" s="577"/>
      <c r="F45" s="578"/>
      <c r="G45"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45" s="580"/>
      <c r="I45" s="581"/>
      <c r="J45"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45" s="579" t="str">
        <f ca="1">IF((ROW()-8)&lt;=MAX(③入力シート２!$AV$6:$AV$2165),IF(INDEX(③入力シート２!AP$6:AP$2165,MATCH(ROW()-8,③入力シート２!$AV$6:$AV$2165,0))=1,"基本給",IF(INDEX(③入力シート２!AP$6:AP$2165,MATCH(ROW()-8,③入力シート２!$AV$6:$AV$2165,0))=2,"手当","法定福利費残")),"")</f>
        <v/>
      </c>
      <c r="L45" s="580"/>
      <c r="M45" s="580"/>
      <c r="N45" s="581"/>
      <c r="O45" s="582" t="str">
        <f ca="1">IF((ROW()-8)&lt;=MAX(③入力シート２!$AV$6:$AV$2165),INDEX(③入力シート２!AR$6:AR$2165,MATCH(ROW()-8,③入力シート２!$AV$6:$AV$2165,0)),"")</f>
        <v/>
      </c>
      <c r="P45" s="583"/>
      <c r="Q45" s="583"/>
      <c r="R45" s="123" t="s">
        <v>1</v>
      </c>
      <c r="S45" s="123" t="s">
        <v>230</v>
      </c>
      <c r="T45" s="352" t="str">
        <f ca="1">IF((ROW()-8)&lt;=MAX(③入力シート２!$AV$6:$AV$2165),INDEX(③入力シート２!AS$6:AS$2165,MATCH(ROW()-8,③入力シート２!$AV$6:$AV$2165,0)),"")</f>
        <v/>
      </c>
      <c r="U45" s="123" t="s">
        <v>231</v>
      </c>
      <c r="V45" s="123" t="s">
        <v>230</v>
      </c>
      <c r="W45" s="401">
        <v>1</v>
      </c>
      <c r="X45" s="123" t="s">
        <v>189</v>
      </c>
      <c r="Y45" s="123" t="s">
        <v>232</v>
      </c>
      <c r="Z45" s="584" t="str">
        <f t="shared" ca="1" si="20"/>
        <v/>
      </c>
      <c r="AA45" s="584"/>
      <c r="AB45" s="584"/>
      <c r="AC45" s="584"/>
      <c r="AD45" s="124" t="s">
        <v>1</v>
      </c>
      <c r="AE45" s="573"/>
      <c r="AF45" s="574"/>
      <c r="AG45" s="574"/>
      <c r="AH45" s="123" t="s">
        <v>1</v>
      </c>
      <c r="AI45" s="123" t="s">
        <v>230</v>
      </c>
      <c r="AJ45" s="455"/>
      <c r="AK45" s="123" t="s">
        <v>231</v>
      </c>
      <c r="AL45" s="123" t="s">
        <v>230</v>
      </c>
      <c r="AM45" s="401">
        <v>1</v>
      </c>
      <c r="AN45" s="123" t="s">
        <v>189</v>
      </c>
      <c r="AO45" s="123" t="s">
        <v>232</v>
      </c>
      <c r="AP45" s="585">
        <f t="shared" si="21"/>
        <v>0</v>
      </c>
      <c r="AQ45" s="585"/>
      <c r="AR45" s="585"/>
      <c r="AS45" s="585"/>
      <c r="AT45" s="130" t="s">
        <v>1</v>
      </c>
      <c r="AU45" s="582" t="str">
        <f ca="1">IF((ROW()-8)&lt;=MAX(③入力シート２!$AV$6:$AV$2165),INDEX(③入力シート２!AT$6:AT$2165,MATCH(ROW()-8,③入力シート２!$AV$6:$AV$2165,0)),"")</f>
        <v/>
      </c>
      <c r="AV45" s="583"/>
      <c r="AW45" s="583"/>
      <c r="AX45" s="123" t="s">
        <v>1</v>
      </c>
      <c r="AY45" s="123" t="s">
        <v>230</v>
      </c>
      <c r="AZ45" s="352" t="str">
        <f ca="1">IF((ROW()-8)&lt;=MAX(③入力シート２!$AV$6:$AV$2165),INDEX(③入力シート２!AU$6:AU$2165,MATCH(ROW()-8,③入力シート２!$AV$6:$AV$2165,0)),"")</f>
        <v/>
      </c>
      <c r="BA45" s="123" t="s">
        <v>231</v>
      </c>
      <c r="BB45" s="123" t="s">
        <v>230</v>
      </c>
      <c r="BC45" s="401">
        <v>1</v>
      </c>
      <c r="BD45" s="123" t="s">
        <v>189</v>
      </c>
      <c r="BE45" s="123" t="s">
        <v>232</v>
      </c>
      <c r="BF45" s="584" t="str">
        <f t="shared" ca="1" si="12"/>
        <v/>
      </c>
      <c r="BG45" s="584"/>
      <c r="BH45" s="584"/>
      <c r="BI45" s="584"/>
      <c r="BJ45" s="124" t="s">
        <v>1</v>
      </c>
      <c r="BK45" s="573"/>
      <c r="BL45" s="574"/>
      <c r="BM45" s="574"/>
      <c r="BN45" s="123" t="s">
        <v>1</v>
      </c>
      <c r="BO45" s="123" t="s">
        <v>230</v>
      </c>
      <c r="BP45" s="455"/>
      <c r="BQ45" s="123" t="s">
        <v>231</v>
      </c>
      <c r="BR45" s="123" t="s">
        <v>230</v>
      </c>
      <c r="BS45" s="401">
        <v>1</v>
      </c>
      <c r="BT45" s="123" t="s">
        <v>189</v>
      </c>
      <c r="BU45" s="123" t="s">
        <v>232</v>
      </c>
      <c r="BV45" s="575">
        <f t="shared" si="13"/>
        <v>0</v>
      </c>
      <c r="BW45" s="575"/>
      <c r="BX45" s="575"/>
      <c r="BY45" s="575"/>
      <c r="BZ45" s="124" t="s">
        <v>1</v>
      </c>
      <c r="CA45" s="402" t="str">
        <f t="shared" ca="1" si="22"/>
        <v/>
      </c>
      <c r="CB45" s="403">
        <f t="shared" si="23"/>
        <v>0</v>
      </c>
      <c r="CC45" s="143"/>
    </row>
    <row r="46" spans="1:81" ht="26.1" customHeight="1" x14ac:dyDescent="0.15">
      <c r="A46" s="121">
        <v>38</v>
      </c>
      <c r="B46"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46" s="577"/>
      <c r="D46" s="577"/>
      <c r="E46" s="577"/>
      <c r="F46" s="578"/>
      <c r="G46"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46" s="580"/>
      <c r="I46" s="581"/>
      <c r="J46"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46" s="579" t="str">
        <f ca="1">IF((ROW()-8)&lt;=MAX(③入力シート２!$AV$6:$AV$2165),IF(INDEX(③入力シート２!AP$6:AP$2165,MATCH(ROW()-8,③入力シート２!$AV$6:$AV$2165,0))=1,"基本給",IF(INDEX(③入力シート２!AP$6:AP$2165,MATCH(ROW()-8,③入力シート２!$AV$6:$AV$2165,0))=2,"手当","法定福利費残")),"")</f>
        <v/>
      </c>
      <c r="L46" s="580"/>
      <c r="M46" s="580"/>
      <c r="N46" s="581"/>
      <c r="O46" s="582" t="str">
        <f ca="1">IF((ROW()-8)&lt;=MAX(③入力シート２!$AV$6:$AV$2165),INDEX(③入力シート２!AR$6:AR$2165,MATCH(ROW()-8,③入力シート２!$AV$6:$AV$2165,0)),"")</f>
        <v/>
      </c>
      <c r="P46" s="583"/>
      <c r="Q46" s="583"/>
      <c r="R46" s="123" t="s">
        <v>1</v>
      </c>
      <c r="S46" s="123" t="s">
        <v>230</v>
      </c>
      <c r="T46" s="352" t="str">
        <f ca="1">IF((ROW()-8)&lt;=MAX(③入力シート２!$AV$6:$AV$2165),INDEX(③入力シート２!AS$6:AS$2165,MATCH(ROW()-8,③入力シート２!$AV$6:$AV$2165,0)),"")</f>
        <v/>
      </c>
      <c r="U46" s="123" t="s">
        <v>231</v>
      </c>
      <c r="V46" s="123" t="s">
        <v>230</v>
      </c>
      <c r="W46" s="401">
        <v>1</v>
      </c>
      <c r="X46" s="123" t="s">
        <v>189</v>
      </c>
      <c r="Y46" s="123" t="s">
        <v>232</v>
      </c>
      <c r="Z46" s="584" t="str">
        <f t="shared" ca="1" si="20"/>
        <v/>
      </c>
      <c r="AA46" s="584"/>
      <c r="AB46" s="584"/>
      <c r="AC46" s="584"/>
      <c r="AD46" s="124" t="s">
        <v>1</v>
      </c>
      <c r="AE46" s="573"/>
      <c r="AF46" s="574"/>
      <c r="AG46" s="574"/>
      <c r="AH46" s="123" t="s">
        <v>1</v>
      </c>
      <c r="AI46" s="123" t="s">
        <v>230</v>
      </c>
      <c r="AJ46" s="456"/>
      <c r="AK46" s="123" t="s">
        <v>231</v>
      </c>
      <c r="AL46" s="123" t="s">
        <v>230</v>
      </c>
      <c r="AM46" s="401">
        <v>1</v>
      </c>
      <c r="AN46" s="123" t="s">
        <v>189</v>
      </c>
      <c r="AO46" s="123" t="s">
        <v>232</v>
      </c>
      <c r="AP46" s="585">
        <f t="shared" si="21"/>
        <v>0</v>
      </c>
      <c r="AQ46" s="585"/>
      <c r="AR46" s="585"/>
      <c r="AS46" s="585"/>
      <c r="AT46" s="130" t="s">
        <v>1</v>
      </c>
      <c r="AU46" s="582" t="str">
        <f ca="1">IF((ROW()-8)&lt;=MAX(③入力シート２!$AV$6:$AV$2165),INDEX(③入力シート２!AT$6:AT$2165,MATCH(ROW()-8,③入力シート２!$AV$6:$AV$2165,0)),"")</f>
        <v/>
      </c>
      <c r="AV46" s="583"/>
      <c r="AW46" s="583"/>
      <c r="AX46" s="123" t="s">
        <v>1</v>
      </c>
      <c r="AY46" s="123" t="s">
        <v>230</v>
      </c>
      <c r="AZ46" s="352" t="str">
        <f ca="1">IF((ROW()-8)&lt;=MAX(③入力シート２!$AV$6:$AV$2165),INDEX(③入力シート２!AU$6:AU$2165,MATCH(ROW()-8,③入力シート２!$AV$6:$AV$2165,0)),"")</f>
        <v/>
      </c>
      <c r="BA46" s="123" t="s">
        <v>231</v>
      </c>
      <c r="BB46" s="123" t="s">
        <v>230</v>
      </c>
      <c r="BC46" s="401">
        <v>1</v>
      </c>
      <c r="BD46" s="123" t="s">
        <v>189</v>
      </c>
      <c r="BE46" s="123" t="s">
        <v>232</v>
      </c>
      <c r="BF46" s="584" t="str">
        <f t="shared" ca="1" si="12"/>
        <v/>
      </c>
      <c r="BG46" s="584"/>
      <c r="BH46" s="584"/>
      <c r="BI46" s="584"/>
      <c r="BJ46" s="124" t="s">
        <v>1</v>
      </c>
      <c r="BK46" s="573"/>
      <c r="BL46" s="574"/>
      <c r="BM46" s="574"/>
      <c r="BN46" s="123" t="s">
        <v>1</v>
      </c>
      <c r="BO46" s="123" t="s">
        <v>230</v>
      </c>
      <c r="BP46" s="456"/>
      <c r="BQ46" s="123" t="s">
        <v>231</v>
      </c>
      <c r="BR46" s="123" t="s">
        <v>230</v>
      </c>
      <c r="BS46" s="401">
        <v>1</v>
      </c>
      <c r="BT46" s="123" t="s">
        <v>189</v>
      </c>
      <c r="BU46" s="123" t="s">
        <v>232</v>
      </c>
      <c r="BV46" s="575">
        <f t="shared" si="13"/>
        <v>0</v>
      </c>
      <c r="BW46" s="575"/>
      <c r="BX46" s="575"/>
      <c r="BY46" s="575"/>
      <c r="BZ46" s="124" t="s">
        <v>1</v>
      </c>
      <c r="CA46" s="402" t="str">
        <f t="shared" ca="1" si="22"/>
        <v/>
      </c>
      <c r="CB46" s="403">
        <f t="shared" si="23"/>
        <v>0</v>
      </c>
      <c r="CC46" s="143"/>
    </row>
    <row r="47" spans="1:81" ht="26.1" customHeight="1" x14ac:dyDescent="0.15">
      <c r="A47" s="121">
        <v>39</v>
      </c>
      <c r="B47"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47" s="577"/>
      <c r="D47" s="577"/>
      <c r="E47" s="577"/>
      <c r="F47" s="578"/>
      <c r="G47"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47" s="580"/>
      <c r="I47" s="581"/>
      <c r="J47"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47" s="579" t="str">
        <f ca="1">IF((ROW()-8)&lt;=MAX(③入力シート２!$AV$6:$AV$2165),IF(INDEX(③入力シート２!AP$6:AP$2165,MATCH(ROW()-8,③入力シート２!$AV$6:$AV$2165,0))=1,"基本給",IF(INDEX(③入力シート２!AP$6:AP$2165,MATCH(ROW()-8,③入力シート２!$AV$6:$AV$2165,0))=2,"手当","法定福利費残")),"")</f>
        <v/>
      </c>
      <c r="L47" s="580"/>
      <c r="M47" s="580"/>
      <c r="N47" s="581"/>
      <c r="O47" s="582" t="str">
        <f ca="1">IF((ROW()-8)&lt;=MAX(③入力シート２!$AV$6:$AV$2165),INDEX(③入力シート２!AR$6:AR$2165,MATCH(ROW()-8,③入力シート２!$AV$6:$AV$2165,0)),"")</f>
        <v/>
      </c>
      <c r="P47" s="583"/>
      <c r="Q47" s="583"/>
      <c r="R47" s="123" t="s">
        <v>1</v>
      </c>
      <c r="S47" s="123" t="s">
        <v>230</v>
      </c>
      <c r="T47" s="352" t="str">
        <f ca="1">IF((ROW()-8)&lt;=MAX(③入力シート２!$AV$6:$AV$2165),INDEX(③入力シート２!AS$6:AS$2165,MATCH(ROW()-8,③入力シート２!$AV$6:$AV$2165,0)),"")</f>
        <v/>
      </c>
      <c r="U47" s="123" t="s">
        <v>231</v>
      </c>
      <c r="V47" s="123" t="s">
        <v>230</v>
      </c>
      <c r="W47" s="401">
        <v>1</v>
      </c>
      <c r="X47" s="123" t="s">
        <v>189</v>
      </c>
      <c r="Y47" s="123" t="s">
        <v>232</v>
      </c>
      <c r="Z47" s="584" t="str">
        <f t="shared" ca="1" si="20"/>
        <v/>
      </c>
      <c r="AA47" s="584"/>
      <c r="AB47" s="584"/>
      <c r="AC47" s="584"/>
      <c r="AD47" s="124" t="s">
        <v>1</v>
      </c>
      <c r="AE47" s="573"/>
      <c r="AF47" s="574"/>
      <c r="AG47" s="574"/>
      <c r="AH47" s="123" t="s">
        <v>1</v>
      </c>
      <c r="AI47" s="123" t="s">
        <v>230</v>
      </c>
      <c r="AJ47" s="455"/>
      <c r="AK47" s="123" t="s">
        <v>231</v>
      </c>
      <c r="AL47" s="123" t="s">
        <v>230</v>
      </c>
      <c r="AM47" s="401">
        <v>1</v>
      </c>
      <c r="AN47" s="123" t="s">
        <v>189</v>
      </c>
      <c r="AO47" s="123" t="s">
        <v>232</v>
      </c>
      <c r="AP47" s="585">
        <f t="shared" si="21"/>
        <v>0</v>
      </c>
      <c r="AQ47" s="585"/>
      <c r="AR47" s="585"/>
      <c r="AS47" s="585"/>
      <c r="AT47" s="130" t="s">
        <v>1</v>
      </c>
      <c r="AU47" s="582" t="str">
        <f ca="1">IF((ROW()-8)&lt;=MAX(③入力シート２!$AV$6:$AV$2165),INDEX(③入力シート２!AT$6:AT$2165,MATCH(ROW()-8,③入力シート２!$AV$6:$AV$2165,0)),"")</f>
        <v/>
      </c>
      <c r="AV47" s="583"/>
      <c r="AW47" s="583"/>
      <c r="AX47" s="123" t="s">
        <v>1</v>
      </c>
      <c r="AY47" s="123" t="s">
        <v>230</v>
      </c>
      <c r="AZ47" s="352" t="str">
        <f ca="1">IF((ROW()-8)&lt;=MAX(③入力シート２!$AV$6:$AV$2165),INDEX(③入力シート２!AU$6:AU$2165,MATCH(ROW()-8,③入力シート２!$AV$6:$AV$2165,0)),"")</f>
        <v/>
      </c>
      <c r="BA47" s="123" t="s">
        <v>231</v>
      </c>
      <c r="BB47" s="123" t="s">
        <v>230</v>
      </c>
      <c r="BC47" s="401">
        <v>1</v>
      </c>
      <c r="BD47" s="123" t="s">
        <v>189</v>
      </c>
      <c r="BE47" s="123" t="s">
        <v>232</v>
      </c>
      <c r="BF47" s="584" t="str">
        <f t="shared" ca="1" si="12"/>
        <v/>
      </c>
      <c r="BG47" s="584"/>
      <c r="BH47" s="584"/>
      <c r="BI47" s="584"/>
      <c r="BJ47" s="124" t="s">
        <v>1</v>
      </c>
      <c r="BK47" s="573"/>
      <c r="BL47" s="574"/>
      <c r="BM47" s="574"/>
      <c r="BN47" s="123" t="s">
        <v>1</v>
      </c>
      <c r="BO47" s="123" t="s">
        <v>230</v>
      </c>
      <c r="BP47" s="455"/>
      <c r="BQ47" s="123" t="s">
        <v>231</v>
      </c>
      <c r="BR47" s="123" t="s">
        <v>230</v>
      </c>
      <c r="BS47" s="401">
        <v>1</v>
      </c>
      <c r="BT47" s="123" t="s">
        <v>189</v>
      </c>
      <c r="BU47" s="123" t="s">
        <v>232</v>
      </c>
      <c r="BV47" s="575">
        <f t="shared" si="13"/>
        <v>0</v>
      </c>
      <c r="BW47" s="575"/>
      <c r="BX47" s="575"/>
      <c r="BY47" s="575"/>
      <c r="BZ47" s="124" t="s">
        <v>1</v>
      </c>
      <c r="CA47" s="402" t="str">
        <f t="shared" ca="1" si="22"/>
        <v/>
      </c>
      <c r="CB47" s="403">
        <f t="shared" si="23"/>
        <v>0</v>
      </c>
      <c r="CC47" s="143"/>
    </row>
    <row r="48" spans="1:81" ht="26.1" customHeight="1" x14ac:dyDescent="0.15">
      <c r="A48" s="121">
        <v>40</v>
      </c>
      <c r="B48"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48" s="577"/>
      <c r="D48" s="577"/>
      <c r="E48" s="577"/>
      <c r="F48" s="578"/>
      <c r="G48"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48" s="580"/>
      <c r="I48" s="581"/>
      <c r="J48"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48" s="579" t="str">
        <f ca="1">IF((ROW()-8)&lt;=MAX(③入力シート２!$AV$6:$AV$2165),IF(INDEX(③入力シート２!AP$6:AP$2165,MATCH(ROW()-8,③入力シート２!$AV$6:$AV$2165,0))=1,"基本給",IF(INDEX(③入力シート２!AP$6:AP$2165,MATCH(ROW()-8,③入力シート２!$AV$6:$AV$2165,0))=2,"手当","法定福利費残")),"")</f>
        <v/>
      </c>
      <c r="L48" s="580"/>
      <c r="M48" s="580"/>
      <c r="N48" s="581"/>
      <c r="O48" s="582" t="str">
        <f ca="1">IF((ROW()-8)&lt;=MAX(③入力シート２!$AV$6:$AV$2165),INDEX(③入力シート２!AR$6:AR$2165,MATCH(ROW()-8,③入力シート２!$AV$6:$AV$2165,0)),"")</f>
        <v/>
      </c>
      <c r="P48" s="583"/>
      <c r="Q48" s="583"/>
      <c r="R48" s="123" t="s">
        <v>1</v>
      </c>
      <c r="S48" s="123" t="s">
        <v>230</v>
      </c>
      <c r="T48" s="352" t="str">
        <f ca="1">IF((ROW()-8)&lt;=MAX(③入力シート２!$AV$6:$AV$2165),INDEX(③入力シート２!AS$6:AS$2165,MATCH(ROW()-8,③入力シート２!$AV$6:$AV$2165,0)),"")</f>
        <v/>
      </c>
      <c r="U48" s="123" t="s">
        <v>231</v>
      </c>
      <c r="V48" s="123" t="s">
        <v>230</v>
      </c>
      <c r="W48" s="401">
        <v>1</v>
      </c>
      <c r="X48" s="123" t="s">
        <v>189</v>
      </c>
      <c r="Y48" s="123" t="s">
        <v>232</v>
      </c>
      <c r="Z48" s="584" t="str">
        <f t="shared" ca="1" si="20"/>
        <v/>
      </c>
      <c r="AA48" s="584"/>
      <c r="AB48" s="584"/>
      <c r="AC48" s="584"/>
      <c r="AD48" s="124" t="s">
        <v>1</v>
      </c>
      <c r="AE48" s="573"/>
      <c r="AF48" s="574"/>
      <c r="AG48" s="574"/>
      <c r="AH48" s="123" t="s">
        <v>1</v>
      </c>
      <c r="AI48" s="123" t="s">
        <v>230</v>
      </c>
      <c r="AJ48" s="456"/>
      <c r="AK48" s="123" t="s">
        <v>231</v>
      </c>
      <c r="AL48" s="123" t="s">
        <v>230</v>
      </c>
      <c r="AM48" s="401">
        <v>1</v>
      </c>
      <c r="AN48" s="123" t="s">
        <v>189</v>
      </c>
      <c r="AO48" s="123" t="s">
        <v>232</v>
      </c>
      <c r="AP48" s="585">
        <f t="shared" si="21"/>
        <v>0</v>
      </c>
      <c r="AQ48" s="585"/>
      <c r="AR48" s="585"/>
      <c r="AS48" s="585"/>
      <c r="AT48" s="130" t="s">
        <v>1</v>
      </c>
      <c r="AU48" s="582" t="str">
        <f ca="1">IF((ROW()-8)&lt;=MAX(③入力シート２!$AV$6:$AV$2165),INDEX(③入力シート２!AT$6:AT$2165,MATCH(ROW()-8,③入力シート２!$AV$6:$AV$2165,0)),"")</f>
        <v/>
      </c>
      <c r="AV48" s="583"/>
      <c r="AW48" s="583"/>
      <c r="AX48" s="123" t="s">
        <v>1</v>
      </c>
      <c r="AY48" s="123" t="s">
        <v>230</v>
      </c>
      <c r="AZ48" s="352" t="str">
        <f ca="1">IF((ROW()-8)&lt;=MAX(③入力シート２!$AV$6:$AV$2165),INDEX(③入力シート２!AU$6:AU$2165,MATCH(ROW()-8,③入力シート２!$AV$6:$AV$2165,0)),"")</f>
        <v/>
      </c>
      <c r="BA48" s="123" t="s">
        <v>231</v>
      </c>
      <c r="BB48" s="123" t="s">
        <v>230</v>
      </c>
      <c r="BC48" s="401">
        <v>1</v>
      </c>
      <c r="BD48" s="123" t="s">
        <v>189</v>
      </c>
      <c r="BE48" s="123" t="s">
        <v>232</v>
      </c>
      <c r="BF48" s="584" t="str">
        <f t="shared" ca="1" si="12"/>
        <v/>
      </c>
      <c r="BG48" s="584"/>
      <c r="BH48" s="584"/>
      <c r="BI48" s="584"/>
      <c r="BJ48" s="124" t="s">
        <v>1</v>
      </c>
      <c r="BK48" s="573"/>
      <c r="BL48" s="574"/>
      <c r="BM48" s="574"/>
      <c r="BN48" s="123" t="s">
        <v>1</v>
      </c>
      <c r="BO48" s="123" t="s">
        <v>230</v>
      </c>
      <c r="BP48" s="456"/>
      <c r="BQ48" s="123" t="s">
        <v>231</v>
      </c>
      <c r="BR48" s="123" t="s">
        <v>230</v>
      </c>
      <c r="BS48" s="401">
        <v>1</v>
      </c>
      <c r="BT48" s="123" t="s">
        <v>189</v>
      </c>
      <c r="BU48" s="123" t="s">
        <v>232</v>
      </c>
      <c r="BV48" s="575">
        <f t="shared" si="13"/>
        <v>0</v>
      </c>
      <c r="BW48" s="575"/>
      <c r="BX48" s="575"/>
      <c r="BY48" s="575"/>
      <c r="BZ48" s="124" t="s">
        <v>1</v>
      </c>
      <c r="CA48" s="402" t="str">
        <f t="shared" ca="1" si="22"/>
        <v/>
      </c>
      <c r="CB48" s="403">
        <f t="shared" si="23"/>
        <v>0</v>
      </c>
      <c r="CC48" s="143"/>
    </row>
    <row r="49" spans="1:81" ht="26.1" customHeight="1" x14ac:dyDescent="0.15">
      <c r="A49" s="121">
        <v>41</v>
      </c>
      <c r="B49"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49" s="586"/>
      <c r="D49" s="586"/>
      <c r="E49" s="586"/>
      <c r="F49" s="586"/>
      <c r="G49"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49" s="580"/>
      <c r="I49" s="581"/>
      <c r="J49"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49" s="579" t="str">
        <f ca="1">IF((ROW()-8)&lt;=MAX(③入力シート２!$AV$6:$AV$2165),IF(INDEX(③入力シート２!AP$6:AP$2165,MATCH(ROW()-8,③入力シート２!$AV$6:$AV$2165,0))=1,"基本給",IF(INDEX(③入力シート２!AP$6:AP$2165,MATCH(ROW()-8,③入力シート２!$AV$6:$AV$2165,0))=2,"手当","法定福利費残")),"")</f>
        <v/>
      </c>
      <c r="L49" s="580"/>
      <c r="M49" s="580"/>
      <c r="N49" s="581"/>
      <c r="O49" s="582" t="str">
        <f ca="1">IF((ROW()-8)&lt;=MAX(③入力シート２!$AV$6:$AV$2165),INDEX(③入力シート２!AR$6:AR$2165,MATCH(ROW()-8,③入力シート２!$AV$6:$AV$2165,0)),"")</f>
        <v/>
      </c>
      <c r="P49" s="583"/>
      <c r="Q49" s="583"/>
      <c r="R49" s="123" t="s">
        <v>1</v>
      </c>
      <c r="S49" s="123" t="s">
        <v>230</v>
      </c>
      <c r="T49" s="352" t="str">
        <f ca="1">IF((ROW()-8)&lt;=MAX(③入力シート２!$AV$6:$AV$2165),INDEX(③入力シート２!AS$6:AS$2165,MATCH(ROW()-8,③入力シート２!$AV$6:$AV$2165,0)),"")</f>
        <v/>
      </c>
      <c r="U49" s="123" t="s">
        <v>231</v>
      </c>
      <c r="V49" s="123" t="s">
        <v>230</v>
      </c>
      <c r="W49" s="401">
        <v>1</v>
      </c>
      <c r="X49" s="123" t="s">
        <v>189</v>
      </c>
      <c r="Y49" s="123" t="s">
        <v>232</v>
      </c>
      <c r="Z49" s="584" t="str">
        <f t="shared" ca="1" si="20"/>
        <v/>
      </c>
      <c r="AA49" s="584"/>
      <c r="AB49" s="584"/>
      <c r="AC49" s="584"/>
      <c r="AD49" s="124" t="s">
        <v>1</v>
      </c>
      <c r="AE49" s="573"/>
      <c r="AF49" s="574"/>
      <c r="AG49" s="574"/>
      <c r="AH49" s="123" t="s">
        <v>1</v>
      </c>
      <c r="AI49" s="123" t="s">
        <v>230</v>
      </c>
      <c r="AJ49" s="455"/>
      <c r="AK49" s="123" t="s">
        <v>231</v>
      </c>
      <c r="AL49" s="123" t="s">
        <v>230</v>
      </c>
      <c r="AM49" s="401">
        <v>1</v>
      </c>
      <c r="AN49" s="123" t="s">
        <v>189</v>
      </c>
      <c r="AO49" s="123" t="s">
        <v>232</v>
      </c>
      <c r="AP49" s="585">
        <f t="shared" si="21"/>
        <v>0</v>
      </c>
      <c r="AQ49" s="585"/>
      <c r="AR49" s="585"/>
      <c r="AS49" s="585"/>
      <c r="AT49" s="130" t="s">
        <v>1</v>
      </c>
      <c r="AU49" s="582" t="str">
        <f ca="1">IF((ROW()-8)&lt;=MAX(③入力シート２!$AV$6:$AV$2165),INDEX(③入力シート２!AT$6:AT$2165,MATCH(ROW()-8,③入力シート２!$AV$6:$AV$2165,0)),"")</f>
        <v/>
      </c>
      <c r="AV49" s="583"/>
      <c r="AW49" s="583"/>
      <c r="AX49" s="123" t="s">
        <v>1</v>
      </c>
      <c r="AY49" s="123" t="s">
        <v>230</v>
      </c>
      <c r="AZ49" s="352" t="str">
        <f ca="1">IF((ROW()-8)&lt;=MAX(③入力シート２!$AV$6:$AV$2165),INDEX(③入力シート２!AU$6:AU$2165,MATCH(ROW()-8,③入力シート２!$AV$6:$AV$2165,0)),"")</f>
        <v/>
      </c>
      <c r="BA49" s="123" t="s">
        <v>231</v>
      </c>
      <c r="BB49" s="123" t="s">
        <v>230</v>
      </c>
      <c r="BC49" s="401">
        <v>1</v>
      </c>
      <c r="BD49" s="123" t="s">
        <v>189</v>
      </c>
      <c r="BE49" s="123" t="s">
        <v>232</v>
      </c>
      <c r="BF49" s="584" t="str">
        <f t="shared" ca="1" si="12"/>
        <v/>
      </c>
      <c r="BG49" s="584"/>
      <c r="BH49" s="584"/>
      <c r="BI49" s="584"/>
      <c r="BJ49" s="124" t="s">
        <v>1</v>
      </c>
      <c r="BK49" s="573"/>
      <c r="BL49" s="574"/>
      <c r="BM49" s="574"/>
      <c r="BN49" s="123" t="s">
        <v>1</v>
      </c>
      <c r="BO49" s="123" t="s">
        <v>230</v>
      </c>
      <c r="BP49" s="455"/>
      <c r="BQ49" s="123" t="s">
        <v>231</v>
      </c>
      <c r="BR49" s="123" t="s">
        <v>230</v>
      </c>
      <c r="BS49" s="401">
        <v>1</v>
      </c>
      <c r="BT49" s="123" t="s">
        <v>189</v>
      </c>
      <c r="BU49" s="123" t="s">
        <v>232</v>
      </c>
      <c r="BV49" s="575">
        <f t="shared" si="13"/>
        <v>0</v>
      </c>
      <c r="BW49" s="575"/>
      <c r="BX49" s="575"/>
      <c r="BY49" s="575"/>
      <c r="BZ49" s="124" t="s">
        <v>1</v>
      </c>
      <c r="CA49" s="402" t="str">
        <f t="shared" ca="1" si="22"/>
        <v/>
      </c>
      <c r="CB49" s="403">
        <f t="shared" si="23"/>
        <v>0</v>
      </c>
      <c r="CC49" s="143"/>
    </row>
    <row r="50" spans="1:81" ht="26.1" customHeight="1" x14ac:dyDescent="0.15">
      <c r="A50" s="121">
        <v>42</v>
      </c>
      <c r="B50"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50" s="577"/>
      <c r="D50" s="577"/>
      <c r="E50" s="577"/>
      <c r="F50" s="578"/>
      <c r="G50"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50" s="580"/>
      <c r="I50" s="581"/>
      <c r="J50"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50" s="579" t="str">
        <f ca="1">IF((ROW()-8)&lt;=MAX(③入力シート２!$AV$6:$AV$2165),IF(INDEX(③入力シート２!AP$6:AP$2165,MATCH(ROW()-8,③入力シート２!$AV$6:$AV$2165,0))=1,"基本給",IF(INDEX(③入力シート２!AP$6:AP$2165,MATCH(ROW()-8,③入力シート２!$AV$6:$AV$2165,0))=2,"手当","法定福利費残")),"")</f>
        <v/>
      </c>
      <c r="L50" s="580"/>
      <c r="M50" s="580"/>
      <c r="N50" s="581"/>
      <c r="O50" s="582" t="str">
        <f ca="1">IF((ROW()-8)&lt;=MAX(③入力シート２!$AV$6:$AV$2165),INDEX(③入力シート２!AR$6:AR$2165,MATCH(ROW()-8,③入力シート２!$AV$6:$AV$2165,0)),"")</f>
        <v/>
      </c>
      <c r="P50" s="583"/>
      <c r="Q50" s="583"/>
      <c r="R50" s="123" t="s">
        <v>1</v>
      </c>
      <c r="S50" s="123" t="s">
        <v>230</v>
      </c>
      <c r="T50" s="352" t="str">
        <f ca="1">IF((ROW()-8)&lt;=MAX(③入力シート２!$AV$6:$AV$2165),INDEX(③入力シート２!AS$6:AS$2165,MATCH(ROW()-8,③入力シート２!$AV$6:$AV$2165,0)),"")</f>
        <v/>
      </c>
      <c r="U50" s="123" t="s">
        <v>231</v>
      </c>
      <c r="V50" s="123" t="s">
        <v>230</v>
      </c>
      <c r="W50" s="401">
        <v>1</v>
      </c>
      <c r="X50" s="123" t="s">
        <v>189</v>
      </c>
      <c r="Y50" s="123" t="s">
        <v>232</v>
      </c>
      <c r="Z50" s="584" t="str">
        <f t="shared" ca="1" si="20"/>
        <v/>
      </c>
      <c r="AA50" s="584"/>
      <c r="AB50" s="584"/>
      <c r="AC50" s="584"/>
      <c r="AD50" s="124" t="s">
        <v>1</v>
      </c>
      <c r="AE50" s="573"/>
      <c r="AF50" s="574"/>
      <c r="AG50" s="574"/>
      <c r="AH50" s="123" t="s">
        <v>1</v>
      </c>
      <c r="AI50" s="123" t="s">
        <v>230</v>
      </c>
      <c r="AJ50" s="456"/>
      <c r="AK50" s="123" t="s">
        <v>231</v>
      </c>
      <c r="AL50" s="123" t="s">
        <v>230</v>
      </c>
      <c r="AM50" s="401">
        <v>1</v>
      </c>
      <c r="AN50" s="123" t="s">
        <v>189</v>
      </c>
      <c r="AO50" s="123" t="s">
        <v>232</v>
      </c>
      <c r="AP50" s="585">
        <f t="shared" si="21"/>
        <v>0</v>
      </c>
      <c r="AQ50" s="585"/>
      <c r="AR50" s="585"/>
      <c r="AS50" s="585"/>
      <c r="AT50" s="130" t="s">
        <v>1</v>
      </c>
      <c r="AU50" s="582" t="str">
        <f ca="1">IF((ROW()-8)&lt;=MAX(③入力シート２!$AV$6:$AV$2165),INDEX(③入力シート２!AT$6:AT$2165,MATCH(ROW()-8,③入力シート２!$AV$6:$AV$2165,0)),"")</f>
        <v/>
      </c>
      <c r="AV50" s="583"/>
      <c r="AW50" s="583"/>
      <c r="AX50" s="123" t="s">
        <v>1</v>
      </c>
      <c r="AY50" s="123" t="s">
        <v>230</v>
      </c>
      <c r="AZ50" s="352" t="str">
        <f ca="1">IF((ROW()-8)&lt;=MAX(③入力シート２!$AV$6:$AV$2165),INDEX(③入力シート２!AU$6:AU$2165,MATCH(ROW()-8,③入力シート２!$AV$6:$AV$2165,0)),"")</f>
        <v/>
      </c>
      <c r="BA50" s="123" t="s">
        <v>231</v>
      </c>
      <c r="BB50" s="123" t="s">
        <v>230</v>
      </c>
      <c r="BC50" s="401">
        <v>1</v>
      </c>
      <c r="BD50" s="123" t="s">
        <v>189</v>
      </c>
      <c r="BE50" s="123" t="s">
        <v>232</v>
      </c>
      <c r="BF50" s="584" t="str">
        <f t="shared" ca="1" si="12"/>
        <v/>
      </c>
      <c r="BG50" s="584"/>
      <c r="BH50" s="584"/>
      <c r="BI50" s="584"/>
      <c r="BJ50" s="124" t="s">
        <v>1</v>
      </c>
      <c r="BK50" s="573"/>
      <c r="BL50" s="574"/>
      <c r="BM50" s="574"/>
      <c r="BN50" s="123" t="s">
        <v>1</v>
      </c>
      <c r="BO50" s="123" t="s">
        <v>230</v>
      </c>
      <c r="BP50" s="456"/>
      <c r="BQ50" s="123" t="s">
        <v>231</v>
      </c>
      <c r="BR50" s="123" t="s">
        <v>230</v>
      </c>
      <c r="BS50" s="401">
        <v>1</v>
      </c>
      <c r="BT50" s="123" t="s">
        <v>189</v>
      </c>
      <c r="BU50" s="123" t="s">
        <v>232</v>
      </c>
      <c r="BV50" s="575">
        <f t="shared" si="13"/>
        <v>0</v>
      </c>
      <c r="BW50" s="575"/>
      <c r="BX50" s="575"/>
      <c r="BY50" s="575"/>
      <c r="BZ50" s="124" t="s">
        <v>1</v>
      </c>
      <c r="CA50" s="402" t="str">
        <f t="shared" ca="1" si="22"/>
        <v/>
      </c>
      <c r="CB50" s="403">
        <f t="shared" si="23"/>
        <v>0</v>
      </c>
      <c r="CC50" s="143"/>
    </row>
    <row r="51" spans="1:81" ht="26.1" customHeight="1" x14ac:dyDescent="0.15">
      <c r="A51" s="121">
        <v>43</v>
      </c>
      <c r="B51"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51" s="577"/>
      <c r="D51" s="577"/>
      <c r="E51" s="577"/>
      <c r="F51" s="578"/>
      <c r="G51"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51" s="580"/>
      <c r="I51" s="581"/>
      <c r="J51"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51" s="579" t="str">
        <f ca="1">IF((ROW()-8)&lt;=MAX(③入力シート２!$AV$6:$AV$2165),IF(INDEX(③入力シート２!AP$6:AP$2165,MATCH(ROW()-8,③入力シート２!$AV$6:$AV$2165,0))=1,"基本給",IF(INDEX(③入力シート２!AP$6:AP$2165,MATCH(ROW()-8,③入力シート２!$AV$6:$AV$2165,0))=2,"手当","法定福利費残")),"")</f>
        <v/>
      </c>
      <c r="L51" s="580"/>
      <c r="M51" s="580"/>
      <c r="N51" s="581"/>
      <c r="O51" s="582" t="str">
        <f ca="1">IF((ROW()-8)&lt;=MAX(③入力シート２!$AV$6:$AV$2165),INDEX(③入力シート２!AR$6:AR$2165,MATCH(ROW()-8,③入力シート２!$AV$6:$AV$2165,0)),"")</f>
        <v/>
      </c>
      <c r="P51" s="583"/>
      <c r="Q51" s="583"/>
      <c r="R51" s="123" t="s">
        <v>1</v>
      </c>
      <c r="S51" s="123" t="s">
        <v>230</v>
      </c>
      <c r="T51" s="352" t="str">
        <f ca="1">IF((ROW()-8)&lt;=MAX(③入力シート２!$AV$6:$AV$2165),INDEX(③入力シート２!AS$6:AS$2165,MATCH(ROW()-8,③入力シート２!$AV$6:$AV$2165,0)),"")</f>
        <v/>
      </c>
      <c r="U51" s="123" t="s">
        <v>231</v>
      </c>
      <c r="V51" s="123" t="s">
        <v>230</v>
      </c>
      <c r="W51" s="401">
        <v>1</v>
      </c>
      <c r="X51" s="123" t="s">
        <v>189</v>
      </c>
      <c r="Y51" s="123" t="s">
        <v>232</v>
      </c>
      <c r="Z51" s="584" t="str">
        <f t="shared" ca="1" si="20"/>
        <v/>
      </c>
      <c r="AA51" s="584"/>
      <c r="AB51" s="584"/>
      <c r="AC51" s="584"/>
      <c r="AD51" s="124" t="s">
        <v>1</v>
      </c>
      <c r="AE51" s="573"/>
      <c r="AF51" s="574"/>
      <c r="AG51" s="574"/>
      <c r="AH51" s="123" t="s">
        <v>1</v>
      </c>
      <c r="AI51" s="123" t="s">
        <v>230</v>
      </c>
      <c r="AJ51" s="455"/>
      <c r="AK51" s="123" t="s">
        <v>231</v>
      </c>
      <c r="AL51" s="123" t="s">
        <v>230</v>
      </c>
      <c r="AM51" s="401">
        <v>1</v>
      </c>
      <c r="AN51" s="123" t="s">
        <v>189</v>
      </c>
      <c r="AO51" s="123" t="s">
        <v>232</v>
      </c>
      <c r="AP51" s="585">
        <f t="shared" si="21"/>
        <v>0</v>
      </c>
      <c r="AQ51" s="585"/>
      <c r="AR51" s="585"/>
      <c r="AS51" s="585"/>
      <c r="AT51" s="130" t="s">
        <v>1</v>
      </c>
      <c r="AU51" s="582" t="str">
        <f ca="1">IF((ROW()-8)&lt;=MAX(③入力シート２!$AV$6:$AV$2165),INDEX(③入力シート２!AT$6:AT$2165,MATCH(ROW()-8,③入力シート２!$AV$6:$AV$2165,0)),"")</f>
        <v/>
      </c>
      <c r="AV51" s="583"/>
      <c r="AW51" s="583"/>
      <c r="AX51" s="123" t="s">
        <v>1</v>
      </c>
      <c r="AY51" s="123" t="s">
        <v>230</v>
      </c>
      <c r="AZ51" s="352" t="str">
        <f ca="1">IF((ROW()-8)&lt;=MAX(③入力シート２!$AV$6:$AV$2165),INDEX(③入力シート２!AU$6:AU$2165,MATCH(ROW()-8,③入力シート２!$AV$6:$AV$2165,0)),"")</f>
        <v/>
      </c>
      <c r="BA51" s="123" t="s">
        <v>231</v>
      </c>
      <c r="BB51" s="123" t="s">
        <v>230</v>
      </c>
      <c r="BC51" s="401">
        <v>1</v>
      </c>
      <c r="BD51" s="123" t="s">
        <v>189</v>
      </c>
      <c r="BE51" s="123" t="s">
        <v>232</v>
      </c>
      <c r="BF51" s="584" t="str">
        <f t="shared" ca="1" si="12"/>
        <v/>
      </c>
      <c r="BG51" s="584"/>
      <c r="BH51" s="584"/>
      <c r="BI51" s="584"/>
      <c r="BJ51" s="124" t="s">
        <v>1</v>
      </c>
      <c r="BK51" s="573"/>
      <c r="BL51" s="574"/>
      <c r="BM51" s="574"/>
      <c r="BN51" s="123" t="s">
        <v>1</v>
      </c>
      <c r="BO51" s="123" t="s">
        <v>230</v>
      </c>
      <c r="BP51" s="455"/>
      <c r="BQ51" s="123" t="s">
        <v>231</v>
      </c>
      <c r="BR51" s="123" t="s">
        <v>230</v>
      </c>
      <c r="BS51" s="401">
        <v>1</v>
      </c>
      <c r="BT51" s="123" t="s">
        <v>189</v>
      </c>
      <c r="BU51" s="123" t="s">
        <v>232</v>
      </c>
      <c r="BV51" s="575">
        <f t="shared" si="13"/>
        <v>0</v>
      </c>
      <c r="BW51" s="575"/>
      <c r="BX51" s="575"/>
      <c r="BY51" s="575"/>
      <c r="BZ51" s="124" t="s">
        <v>1</v>
      </c>
      <c r="CA51" s="402" t="str">
        <f t="shared" ca="1" si="22"/>
        <v/>
      </c>
      <c r="CB51" s="403">
        <f t="shared" si="23"/>
        <v>0</v>
      </c>
      <c r="CC51" s="143"/>
    </row>
    <row r="52" spans="1:81" ht="26.1" customHeight="1" x14ac:dyDescent="0.15">
      <c r="A52" s="121">
        <v>44</v>
      </c>
      <c r="B52"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52" s="577"/>
      <c r="D52" s="577"/>
      <c r="E52" s="577"/>
      <c r="F52" s="578"/>
      <c r="G52"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52" s="580"/>
      <c r="I52" s="581"/>
      <c r="J52"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52" s="579" t="str">
        <f ca="1">IF((ROW()-8)&lt;=MAX(③入力シート２!$AV$6:$AV$2165),IF(INDEX(③入力シート２!AP$6:AP$2165,MATCH(ROW()-8,③入力シート２!$AV$6:$AV$2165,0))=1,"基本給",IF(INDEX(③入力シート２!AP$6:AP$2165,MATCH(ROW()-8,③入力シート２!$AV$6:$AV$2165,0))=2,"手当","法定福利費残")),"")</f>
        <v/>
      </c>
      <c r="L52" s="580"/>
      <c r="M52" s="580"/>
      <c r="N52" s="581"/>
      <c r="O52" s="582" t="str">
        <f ca="1">IF((ROW()-8)&lt;=MAX(③入力シート２!$AV$6:$AV$2165),INDEX(③入力シート２!AR$6:AR$2165,MATCH(ROW()-8,③入力シート２!$AV$6:$AV$2165,0)),"")</f>
        <v/>
      </c>
      <c r="P52" s="583"/>
      <c r="Q52" s="583"/>
      <c r="R52" s="123" t="s">
        <v>1</v>
      </c>
      <c r="S52" s="123" t="s">
        <v>230</v>
      </c>
      <c r="T52" s="352" t="str">
        <f ca="1">IF((ROW()-8)&lt;=MAX(③入力シート２!$AV$6:$AV$2165),INDEX(③入力シート２!AS$6:AS$2165,MATCH(ROW()-8,③入力シート２!$AV$6:$AV$2165,0)),"")</f>
        <v/>
      </c>
      <c r="U52" s="123" t="s">
        <v>231</v>
      </c>
      <c r="V52" s="123" t="s">
        <v>230</v>
      </c>
      <c r="W52" s="401">
        <v>1</v>
      </c>
      <c r="X52" s="123" t="s">
        <v>189</v>
      </c>
      <c r="Y52" s="123" t="s">
        <v>232</v>
      </c>
      <c r="Z52" s="584" t="str">
        <f t="shared" ca="1" si="20"/>
        <v/>
      </c>
      <c r="AA52" s="584"/>
      <c r="AB52" s="584"/>
      <c r="AC52" s="584"/>
      <c r="AD52" s="124" t="s">
        <v>1</v>
      </c>
      <c r="AE52" s="573"/>
      <c r="AF52" s="574"/>
      <c r="AG52" s="574"/>
      <c r="AH52" s="123" t="s">
        <v>1</v>
      </c>
      <c r="AI52" s="123" t="s">
        <v>230</v>
      </c>
      <c r="AJ52" s="456"/>
      <c r="AK52" s="123" t="s">
        <v>231</v>
      </c>
      <c r="AL52" s="123" t="s">
        <v>230</v>
      </c>
      <c r="AM52" s="401">
        <v>1</v>
      </c>
      <c r="AN52" s="123" t="s">
        <v>189</v>
      </c>
      <c r="AO52" s="123" t="s">
        <v>232</v>
      </c>
      <c r="AP52" s="585">
        <f t="shared" si="21"/>
        <v>0</v>
      </c>
      <c r="AQ52" s="585"/>
      <c r="AR52" s="585"/>
      <c r="AS52" s="585"/>
      <c r="AT52" s="130" t="s">
        <v>1</v>
      </c>
      <c r="AU52" s="582" t="str">
        <f ca="1">IF((ROW()-8)&lt;=MAX(③入力シート２!$AV$6:$AV$2165),INDEX(③入力シート２!AT$6:AT$2165,MATCH(ROW()-8,③入力シート２!$AV$6:$AV$2165,0)),"")</f>
        <v/>
      </c>
      <c r="AV52" s="583"/>
      <c r="AW52" s="583"/>
      <c r="AX52" s="123" t="s">
        <v>1</v>
      </c>
      <c r="AY52" s="123" t="s">
        <v>230</v>
      </c>
      <c r="AZ52" s="352" t="str">
        <f ca="1">IF((ROW()-8)&lt;=MAX(③入力シート２!$AV$6:$AV$2165),INDEX(③入力シート２!AU$6:AU$2165,MATCH(ROW()-8,③入力シート２!$AV$6:$AV$2165,0)),"")</f>
        <v/>
      </c>
      <c r="BA52" s="123" t="s">
        <v>231</v>
      </c>
      <c r="BB52" s="123" t="s">
        <v>230</v>
      </c>
      <c r="BC52" s="401">
        <v>1</v>
      </c>
      <c r="BD52" s="123" t="s">
        <v>189</v>
      </c>
      <c r="BE52" s="123" t="s">
        <v>232</v>
      </c>
      <c r="BF52" s="584" t="str">
        <f t="shared" ca="1" si="12"/>
        <v/>
      </c>
      <c r="BG52" s="584"/>
      <c r="BH52" s="584"/>
      <c r="BI52" s="584"/>
      <c r="BJ52" s="124" t="s">
        <v>1</v>
      </c>
      <c r="BK52" s="573"/>
      <c r="BL52" s="574"/>
      <c r="BM52" s="574"/>
      <c r="BN52" s="123" t="s">
        <v>1</v>
      </c>
      <c r="BO52" s="123" t="s">
        <v>230</v>
      </c>
      <c r="BP52" s="456"/>
      <c r="BQ52" s="123" t="s">
        <v>231</v>
      </c>
      <c r="BR52" s="123" t="s">
        <v>230</v>
      </c>
      <c r="BS52" s="401">
        <v>1</v>
      </c>
      <c r="BT52" s="123" t="s">
        <v>189</v>
      </c>
      <c r="BU52" s="123" t="s">
        <v>232</v>
      </c>
      <c r="BV52" s="575">
        <f t="shared" si="13"/>
        <v>0</v>
      </c>
      <c r="BW52" s="575"/>
      <c r="BX52" s="575"/>
      <c r="BY52" s="575"/>
      <c r="BZ52" s="124" t="s">
        <v>1</v>
      </c>
      <c r="CA52" s="402" t="str">
        <f t="shared" ca="1" si="22"/>
        <v/>
      </c>
      <c r="CB52" s="403">
        <f t="shared" si="23"/>
        <v>0</v>
      </c>
      <c r="CC52" s="143"/>
    </row>
    <row r="53" spans="1:81" ht="26.1" customHeight="1" x14ac:dyDescent="0.15">
      <c r="A53" s="121">
        <v>45</v>
      </c>
      <c r="B53"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53" s="577"/>
      <c r="D53" s="577"/>
      <c r="E53" s="577"/>
      <c r="F53" s="578"/>
      <c r="G53"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53" s="580"/>
      <c r="I53" s="581"/>
      <c r="J53"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53" s="579" t="str">
        <f ca="1">IF((ROW()-8)&lt;=MAX(③入力シート２!$AV$6:$AV$2165),IF(INDEX(③入力シート２!AP$6:AP$2165,MATCH(ROW()-8,③入力シート２!$AV$6:$AV$2165,0))=1,"基本給",IF(INDEX(③入力シート２!AP$6:AP$2165,MATCH(ROW()-8,③入力シート２!$AV$6:$AV$2165,0))=2,"手当","法定福利費残")),"")</f>
        <v/>
      </c>
      <c r="L53" s="580"/>
      <c r="M53" s="580"/>
      <c r="N53" s="581"/>
      <c r="O53" s="582" t="str">
        <f ca="1">IF((ROW()-8)&lt;=MAX(③入力シート２!$AV$6:$AV$2165),INDEX(③入力シート２!AR$6:AR$2165,MATCH(ROW()-8,③入力シート２!$AV$6:$AV$2165,0)),"")</f>
        <v/>
      </c>
      <c r="P53" s="583"/>
      <c r="Q53" s="583"/>
      <c r="R53" s="123" t="s">
        <v>1</v>
      </c>
      <c r="S53" s="123" t="s">
        <v>230</v>
      </c>
      <c r="T53" s="352" t="str">
        <f ca="1">IF((ROW()-8)&lt;=MAX(③入力シート２!$AV$6:$AV$2165),INDEX(③入力シート２!AS$6:AS$2165,MATCH(ROW()-8,③入力シート２!$AV$6:$AV$2165,0)),"")</f>
        <v/>
      </c>
      <c r="U53" s="123" t="s">
        <v>231</v>
      </c>
      <c r="V53" s="123" t="s">
        <v>230</v>
      </c>
      <c r="W53" s="401">
        <v>1</v>
      </c>
      <c r="X53" s="123" t="s">
        <v>189</v>
      </c>
      <c r="Y53" s="123" t="s">
        <v>232</v>
      </c>
      <c r="Z53" s="584" t="str">
        <f t="shared" ca="1" si="20"/>
        <v/>
      </c>
      <c r="AA53" s="584"/>
      <c r="AB53" s="584"/>
      <c r="AC53" s="584"/>
      <c r="AD53" s="124" t="s">
        <v>1</v>
      </c>
      <c r="AE53" s="573"/>
      <c r="AF53" s="574"/>
      <c r="AG53" s="574"/>
      <c r="AH53" s="123" t="s">
        <v>1</v>
      </c>
      <c r="AI53" s="123" t="s">
        <v>230</v>
      </c>
      <c r="AJ53" s="455"/>
      <c r="AK53" s="123" t="s">
        <v>231</v>
      </c>
      <c r="AL53" s="123" t="s">
        <v>230</v>
      </c>
      <c r="AM53" s="401">
        <v>1</v>
      </c>
      <c r="AN53" s="123" t="s">
        <v>189</v>
      </c>
      <c r="AO53" s="123" t="s">
        <v>232</v>
      </c>
      <c r="AP53" s="585">
        <f t="shared" si="21"/>
        <v>0</v>
      </c>
      <c r="AQ53" s="585"/>
      <c r="AR53" s="585"/>
      <c r="AS53" s="585"/>
      <c r="AT53" s="130" t="s">
        <v>1</v>
      </c>
      <c r="AU53" s="582" t="str">
        <f ca="1">IF((ROW()-8)&lt;=MAX(③入力シート２!$AV$6:$AV$2165),INDEX(③入力シート２!AT$6:AT$2165,MATCH(ROW()-8,③入力シート２!$AV$6:$AV$2165,0)),"")</f>
        <v/>
      </c>
      <c r="AV53" s="583"/>
      <c r="AW53" s="583"/>
      <c r="AX53" s="123" t="s">
        <v>1</v>
      </c>
      <c r="AY53" s="123" t="s">
        <v>230</v>
      </c>
      <c r="AZ53" s="352" t="str">
        <f ca="1">IF((ROW()-8)&lt;=MAX(③入力シート２!$AV$6:$AV$2165),INDEX(③入力シート２!AU$6:AU$2165,MATCH(ROW()-8,③入力シート２!$AV$6:$AV$2165,0)),"")</f>
        <v/>
      </c>
      <c r="BA53" s="123" t="s">
        <v>231</v>
      </c>
      <c r="BB53" s="123" t="s">
        <v>230</v>
      </c>
      <c r="BC53" s="401">
        <v>1</v>
      </c>
      <c r="BD53" s="123" t="s">
        <v>189</v>
      </c>
      <c r="BE53" s="123" t="s">
        <v>232</v>
      </c>
      <c r="BF53" s="584" t="str">
        <f t="shared" ca="1" si="12"/>
        <v/>
      </c>
      <c r="BG53" s="584"/>
      <c r="BH53" s="584"/>
      <c r="BI53" s="584"/>
      <c r="BJ53" s="124" t="s">
        <v>1</v>
      </c>
      <c r="BK53" s="573"/>
      <c r="BL53" s="574"/>
      <c r="BM53" s="574"/>
      <c r="BN53" s="123" t="s">
        <v>1</v>
      </c>
      <c r="BO53" s="123" t="s">
        <v>230</v>
      </c>
      <c r="BP53" s="455"/>
      <c r="BQ53" s="123" t="s">
        <v>231</v>
      </c>
      <c r="BR53" s="123" t="s">
        <v>230</v>
      </c>
      <c r="BS53" s="401">
        <v>1</v>
      </c>
      <c r="BT53" s="123" t="s">
        <v>189</v>
      </c>
      <c r="BU53" s="123" t="s">
        <v>232</v>
      </c>
      <c r="BV53" s="575">
        <f t="shared" si="13"/>
        <v>0</v>
      </c>
      <c r="BW53" s="575"/>
      <c r="BX53" s="575"/>
      <c r="BY53" s="575"/>
      <c r="BZ53" s="124" t="s">
        <v>1</v>
      </c>
      <c r="CA53" s="402" t="str">
        <f t="shared" ca="1" si="22"/>
        <v/>
      </c>
      <c r="CB53" s="403">
        <f t="shared" si="23"/>
        <v>0</v>
      </c>
      <c r="CC53" s="143"/>
    </row>
    <row r="54" spans="1:81" ht="26.1" customHeight="1" x14ac:dyDescent="0.15">
      <c r="A54" s="121">
        <v>46</v>
      </c>
      <c r="B54"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54" s="586"/>
      <c r="D54" s="586"/>
      <c r="E54" s="586"/>
      <c r="F54" s="586"/>
      <c r="G54"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54" s="580"/>
      <c r="I54" s="581"/>
      <c r="J54"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54" s="579" t="str">
        <f ca="1">IF((ROW()-8)&lt;=MAX(③入力シート２!$AV$6:$AV$2165),IF(INDEX(③入力シート２!AP$6:AP$2165,MATCH(ROW()-8,③入力シート２!$AV$6:$AV$2165,0))=1,"基本給",IF(INDEX(③入力シート２!AP$6:AP$2165,MATCH(ROW()-8,③入力シート２!$AV$6:$AV$2165,0))=2,"手当","法定福利費残")),"")</f>
        <v/>
      </c>
      <c r="L54" s="580"/>
      <c r="M54" s="580"/>
      <c r="N54" s="581"/>
      <c r="O54" s="582" t="str">
        <f ca="1">IF((ROW()-8)&lt;=MAX(③入力シート２!$AV$6:$AV$2165),INDEX(③入力シート２!AR$6:AR$2165,MATCH(ROW()-8,③入力シート２!$AV$6:$AV$2165,0)),"")</f>
        <v/>
      </c>
      <c r="P54" s="583"/>
      <c r="Q54" s="583"/>
      <c r="R54" s="123" t="s">
        <v>1</v>
      </c>
      <c r="S54" s="123" t="s">
        <v>230</v>
      </c>
      <c r="T54" s="352" t="str">
        <f ca="1">IF((ROW()-8)&lt;=MAX(③入力シート２!$AV$6:$AV$2165),INDEX(③入力シート２!AS$6:AS$2165,MATCH(ROW()-8,③入力シート２!$AV$6:$AV$2165,0)),"")</f>
        <v/>
      </c>
      <c r="U54" s="123" t="s">
        <v>231</v>
      </c>
      <c r="V54" s="123" t="s">
        <v>230</v>
      </c>
      <c r="W54" s="401">
        <v>1</v>
      </c>
      <c r="X54" s="123" t="s">
        <v>189</v>
      </c>
      <c r="Y54" s="123" t="s">
        <v>232</v>
      </c>
      <c r="Z54" s="584" t="str">
        <f t="shared" ca="1" si="20"/>
        <v/>
      </c>
      <c r="AA54" s="584"/>
      <c r="AB54" s="584"/>
      <c r="AC54" s="584"/>
      <c r="AD54" s="124" t="s">
        <v>1</v>
      </c>
      <c r="AE54" s="573"/>
      <c r="AF54" s="574"/>
      <c r="AG54" s="574"/>
      <c r="AH54" s="123" t="s">
        <v>1</v>
      </c>
      <c r="AI54" s="123" t="s">
        <v>230</v>
      </c>
      <c r="AJ54" s="456"/>
      <c r="AK54" s="123" t="s">
        <v>231</v>
      </c>
      <c r="AL54" s="123" t="s">
        <v>230</v>
      </c>
      <c r="AM54" s="401">
        <v>1</v>
      </c>
      <c r="AN54" s="123" t="s">
        <v>189</v>
      </c>
      <c r="AO54" s="123" t="s">
        <v>232</v>
      </c>
      <c r="AP54" s="585">
        <f t="shared" si="21"/>
        <v>0</v>
      </c>
      <c r="AQ54" s="585"/>
      <c r="AR54" s="585"/>
      <c r="AS54" s="585"/>
      <c r="AT54" s="130" t="s">
        <v>1</v>
      </c>
      <c r="AU54" s="582" t="str">
        <f ca="1">IF((ROW()-8)&lt;=MAX(③入力シート２!$AV$6:$AV$2165),INDEX(③入力シート２!AT$6:AT$2165,MATCH(ROW()-8,③入力シート２!$AV$6:$AV$2165,0)),"")</f>
        <v/>
      </c>
      <c r="AV54" s="583"/>
      <c r="AW54" s="583"/>
      <c r="AX54" s="123" t="s">
        <v>1</v>
      </c>
      <c r="AY54" s="123" t="s">
        <v>230</v>
      </c>
      <c r="AZ54" s="352" t="str">
        <f ca="1">IF((ROW()-8)&lt;=MAX(③入力シート２!$AV$6:$AV$2165),INDEX(③入力シート２!AU$6:AU$2165,MATCH(ROW()-8,③入力シート２!$AV$6:$AV$2165,0)),"")</f>
        <v/>
      </c>
      <c r="BA54" s="123" t="s">
        <v>231</v>
      </c>
      <c r="BB54" s="123" t="s">
        <v>230</v>
      </c>
      <c r="BC54" s="401">
        <v>1</v>
      </c>
      <c r="BD54" s="123" t="s">
        <v>189</v>
      </c>
      <c r="BE54" s="123" t="s">
        <v>232</v>
      </c>
      <c r="BF54" s="584" t="str">
        <f t="shared" ca="1" si="12"/>
        <v/>
      </c>
      <c r="BG54" s="584"/>
      <c r="BH54" s="584"/>
      <c r="BI54" s="584"/>
      <c r="BJ54" s="124" t="s">
        <v>1</v>
      </c>
      <c r="BK54" s="573"/>
      <c r="BL54" s="574"/>
      <c r="BM54" s="574"/>
      <c r="BN54" s="123" t="s">
        <v>1</v>
      </c>
      <c r="BO54" s="123" t="s">
        <v>230</v>
      </c>
      <c r="BP54" s="456"/>
      <c r="BQ54" s="123" t="s">
        <v>231</v>
      </c>
      <c r="BR54" s="123" t="s">
        <v>230</v>
      </c>
      <c r="BS54" s="401">
        <v>1</v>
      </c>
      <c r="BT54" s="123" t="s">
        <v>189</v>
      </c>
      <c r="BU54" s="123" t="s">
        <v>232</v>
      </c>
      <c r="BV54" s="575">
        <f t="shared" si="13"/>
        <v>0</v>
      </c>
      <c r="BW54" s="575"/>
      <c r="BX54" s="575"/>
      <c r="BY54" s="575"/>
      <c r="BZ54" s="124" t="s">
        <v>1</v>
      </c>
      <c r="CA54" s="402" t="str">
        <f t="shared" ca="1" si="22"/>
        <v/>
      </c>
      <c r="CB54" s="403">
        <f t="shared" si="23"/>
        <v>0</v>
      </c>
      <c r="CC54" s="143"/>
    </row>
    <row r="55" spans="1:81" ht="26.1" customHeight="1" x14ac:dyDescent="0.15">
      <c r="A55" s="121">
        <v>47</v>
      </c>
      <c r="B55"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55" s="577"/>
      <c r="D55" s="577"/>
      <c r="E55" s="577"/>
      <c r="F55" s="578"/>
      <c r="G55"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55" s="580"/>
      <c r="I55" s="581"/>
      <c r="J55"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55" s="579" t="str">
        <f ca="1">IF((ROW()-8)&lt;=MAX(③入力シート２!$AV$6:$AV$2165),IF(INDEX(③入力シート２!AP$6:AP$2165,MATCH(ROW()-8,③入力シート２!$AV$6:$AV$2165,0))=1,"基本給",IF(INDEX(③入力シート２!AP$6:AP$2165,MATCH(ROW()-8,③入力シート２!$AV$6:$AV$2165,0))=2,"手当","法定福利費残")),"")</f>
        <v/>
      </c>
      <c r="L55" s="580"/>
      <c r="M55" s="580"/>
      <c r="N55" s="581"/>
      <c r="O55" s="582" t="str">
        <f ca="1">IF((ROW()-8)&lt;=MAX(③入力シート２!$AV$6:$AV$2165),INDEX(③入力シート２!AR$6:AR$2165,MATCH(ROW()-8,③入力シート２!$AV$6:$AV$2165,0)),"")</f>
        <v/>
      </c>
      <c r="P55" s="583"/>
      <c r="Q55" s="583"/>
      <c r="R55" s="123" t="s">
        <v>1</v>
      </c>
      <c r="S55" s="123" t="s">
        <v>230</v>
      </c>
      <c r="T55" s="352" t="str">
        <f ca="1">IF((ROW()-8)&lt;=MAX(③入力シート２!$AV$6:$AV$2165),INDEX(③入力シート２!AS$6:AS$2165,MATCH(ROW()-8,③入力シート２!$AV$6:$AV$2165,0)),"")</f>
        <v/>
      </c>
      <c r="U55" s="123" t="s">
        <v>231</v>
      </c>
      <c r="V55" s="123" t="s">
        <v>230</v>
      </c>
      <c r="W55" s="401">
        <v>1</v>
      </c>
      <c r="X55" s="123" t="s">
        <v>189</v>
      </c>
      <c r="Y55" s="123" t="s">
        <v>232</v>
      </c>
      <c r="Z55" s="584" t="str">
        <f t="shared" ca="1" si="20"/>
        <v/>
      </c>
      <c r="AA55" s="584"/>
      <c r="AB55" s="584"/>
      <c r="AC55" s="584"/>
      <c r="AD55" s="124" t="s">
        <v>1</v>
      </c>
      <c r="AE55" s="573"/>
      <c r="AF55" s="574"/>
      <c r="AG55" s="574"/>
      <c r="AH55" s="123" t="s">
        <v>1</v>
      </c>
      <c r="AI55" s="123" t="s">
        <v>230</v>
      </c>
      <c r="AJ55" s="455"/>
      <c r="AK55" s="123" t="s">
        <v>231</v>
      </c>
      <c r="AL55" s="123" t="s">
        <v>230</v>
      </c>
      <c r="AM55" s="401">
        <v>1</v>
      </c>
      <c r="AN55" s="123" t="s">
        <v>189</v>
      </c>
      <c r="AO55" s="123" t="s">
        <v>232</v>
      </c>
      <c r="AP55" s="585">
        <f t="shared" si="21"/>
        <v>0</v>
      </c>
      <c r="AQ55" s="585"/>
      <c r="AR55" s="585"/>
      <c r="AS55" s="585"/>
      <c r="AT55" s="130" t="s">
        <v>1</v>
      </c>
      <c r="AU55" s="582" t="str">
        <f ca="1">IF((ROW()-8)&lt;=MAX(③入力シート２!$AV$6:$AV$2165),INDEX(③入力シート２!AT$6:AT$2165,MATCH(ROW()-8,③入力シート２!$AV$6:$AV$2165,0)),"")</f>
        <v/>
      </c>
      <c r="AV55" s="583"/>
      <c r="AW55" s="583"/>
      <c r="AX55" s="123" t="s">
        <v>1</v>
      </c>
      <c r="AY55" s="123" t="s">
        <v>230</v>
      </c>
      <c r="AZ55" s="352" t="str">
        <f ca="1">IF((ROW()-8)&lt;=MAX(③入力シート２!$AV$6:$AV$2165),INDEX(③入力シート２!AU$6:AU$2165,MATCH(ROW()-8,③入力シート２!$AV$6:$AV$2165,0)),"")</f>
        <v/>
      </c>
      <c r="BA55" s="123" t="s">
        <v>231</v>
      </c>
      <c r="BB55" s="123" t="s">
        <v>230</v>
      </c>
      <c r="BC55" s="401">
        <v>1</v>
      </c>
      <c r="BD55" s="123" t="s">
        <v>189</v>
      </c>
      <c r="BE55" s="123" t="s">
        <v>232</v>
      </c>
      <c r="BF55" s="584" t="str">
        <f t="shared" ca="1" si="12"/>
        <v/>
      </c>
      <c r="BG55" s="584"/>
      <c r="BH55" s="584"/>
      <c r="BI55" s="584"/>
      <c r="BJ55" s="124" t="s">
        <v>1</v>
      </c>
      <c r="BK55" s="573"/>
      <c r="BL55" s="574"/>
      <c r="BM55" s="574"/>
      <c r="BN55" s="123" t="s">
        <v>1</v>
      </c>
      <c r="BO55" s="123" t="s">
        <v>230</v>
      </c>
      <c r="BP55" s="455"/>
      <c r="BQ55" s="123" t="s">
        <v>231</v>
      </c>
      <c r="BR55" s="123" t="s">
        <v>230</v>
      </c>
      <c r="BS55" s="401">
        <v>1</v>
      </c>
      <c r="BT55" s="123" t="s">
        <v>189</v>
      </c>
      <c r="BU55" s="123" t="s">
        <v>232</v>
      </c>
      <c r="BV55" s="575">
        <f t="shared" si="13"/>
        <v>0</v>
      </c>
      <c r="BW55" s="575"/>
      <c r="BX55" s="575"/>
      <c r="BY55" s="575"/>
      <c r="BZ55" s="124" t="s">
        <v>1</v>
      </c>
      <c r="CA55" s="402" t="str">
        <f t="shared" ca="1" si="22"/>
        <v/>
      </c>
      <c r="CB55" s="403">
        <f t="shared" si="23"/>
        <v>0</v>
      </c>
      <c r="CC55" s="143"/>
    </row>
    <row r="56" spans="1:81" ht="26.1" customHeight="1" x14ac:dyDescent="0.15">
      <c r="A56" s="121">
        <v>48</v>
      </c>
      <c r="B56"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56" s="577"/>
      <c r="D56" s="577"/>
      <c r="E56" s="577"/>
      <c r="F56" s="578"/>
      <c r="G56"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56" s="580"/>
      <c r="I56" s="581"/>
      <c r="J56"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56" s="579" t="str">
        <f ca="1">IF((ROW()-8)&lt;=MAX(③入力シート２!$AV$6:$AV$2165),IF(INDEX(③入力シート２!AP$6:AP$2165,MATCH(ROW()-8,③入力シート２!$AV$6:$AV$2165,0))=1,"基本給",IF(INDEX(③入力シート２!AP$6:AP$2165,MATCH(ROW()-8,③入力シート２!$AV$6:$AV$2165,0))=2,"手当","法定福利費残")),"")</f>
        <v/>
      </c>
      <c r="L56" s="580"/>
      <c r="M56" s="580"/>
      <c r="N56" s="581"/>
      <c r="O56" s="582" t="str">
        <f ca="1">IF((ROW()-8)&lt;=MAX(③入力シート２!$AV$6:$AV$2165),INDEX(③入力シート２!AR$6:AR$2165,MATCH(ROW()-8,③入力シート２!$AV$6:$AV$2165,0)),"")</f>
        <v/>
      </c>
      <c r="P56" s="583"/>
      <c r="Q56" s="583"/>
      <c r="R56" s="123" t="s">
        <v>1</v>
      </c>
      <c r="S56" s="123" t="s">
        <v>230</v>
      </c>
      <c r="T56" s="352" t="str">
        <f ca="1">IF((ROW()-8)&lt;=MAX(③入力シート２!$AV$6:$AV$2165),INDEX(③入力シート２!AS$6:AS$2165,MATCH(ROW()-8,③入力シート２!$AV$6:$AV$2165,0)),"")</f>
        <v/>
      </c>
      <c r="U56" s="123" t="s">
        <v>231</v>
      </c>
      <c r="V56" s="123" t="s">
        <v>230</v>
      </c>
      <c r="W56" s="401">
        <v>1</v>
      </c>
      <c r="X56" s="123" t="s">
        <v>189</v>
      </c>
      <c r="Y56" s="123" t="s">
        <v>232</v>
      </c>
      <c r="Z56" s="584" t="str">
        <f t="shared" ca="1" si="20"/>
        <v/>
      </c>
      <c r="AA56" s="584"/>
      <c r="AB56" s="584"/>
      <c r="AC56" s="584"/>
      <c r="AD56" s="124" t="s">
        <v>1</v>
      </c>
      <c r="AE56" s="573"/>
      <c r="AF56" s="574"/>
      <c r="AG56" s="574"/>
      <c r="AH56" s="123" t="s">
        <v>1</v>
      </c>
      <c r="AI56" s="123" t="s">
        <v>230</v>
      </c>
      <c r="AJ56" s="456"/>
      <c r="AK56" s="123" t="s">
        <v>231</v>
      </c>
      <c r="AL56" s="123" t="s">
        <v>230</v>
      </c>
      <c r="AM56" s="401">
        <v>1</v>
      </c>
      <c r="AN56" s="123" t="s">
        <v>189</v>
      </c>
      <c r="AO56" s="123" t="s">
        <v>232</v>
      </c>
      <c r="AP56" s="585">
        <f t="shared" si="21"/>
        <v>0</v>
      </c>
      <c r="AQ56" s="585"/>
      <c r="AR56" s="585"/>
      <c r="AS56" s="585"/>
      <c r="AT56" s="130" t="s">
        <v>1</v>
      </c>
      <c r="AU56" s="582" t="str">
        <f ca="1">IF((ROW()-8)&lt;=MAX(③入力シート２!$AV$6:$AV$2165),INDEX(③入力シート２!AT$6:AT$2165,MATCH(ROW()-8,③入力シート２!$AV$6:$AV$2165,0)),"")</f>
        <v/>
      </c>
      <c r="AV56" s="583"/>
      <c r="AW56" s="583"/>
      <c r="AX56" s="123" t="s">
        <v>1</v>
      </c>
      <c r="AY56" s="123" t="s">
        <v>230</v>
      </c>
      <c r="AZ56" s="352" t="str">
        <f ca="1">IF((ROW()-8)&lt;=MAX(③入力シート２!$AV$6:$AV$2165),INDEX(③入力シート２!AU$6:AU$2165,MATCH(ROW()-8,③入力シート２!$AV$6:$AV$2165,0)),"")</f>
        <v/>
      </c>
      <c r="BA56" s="123" t="s">
        <v>231</v>
      </c>
      <c r="BB56" s="123" t="s">
        <v>230</v>
      </c>
      <c r="BC56" s="401">
        <v>1</v>
      </c>
      <c r="BD56" s="123" t="s">
        <v>189</v>
      </c>
      <c r="BE56" s="123" t="s">
        <v>232</v>
      </c>
      <c r="BF56" s="584" t="str">
        <f t="shared" ca="1" si="12"/>
        <v/>
      </c>
      <c r="BG56" s="584"/>
      <c r="BH56" s="584"/>
      <c r="BI56" s="584"/>
      <c r="BJ56" s="124" t="s">
        <v>1</v>
      </c>
      <c r="BK56" s="573"/>
      <c r="BL56" s="574"/>
      <c r="BM56" s="574"/>
      <c r="BN56" s="123" t="s">
        <v>1</v>
      </c>
      <c r="BO56" s="123" t="s">
        <v>230</v>
      </c>
      <c r="BP56" s="456"/>
      <c r="BQ56" s="123" t="s">
        <v>231</v>
      </c>
      <c r="BR56" s="123" t="s">
        <v>230</v>
      </c>
      <c r="BS56" s="401">
        <v>1</v>
      </c>
      <c r="BT56" s="123" t="s">
        <v>189</v>
      </c>
      <c r="BU56" s="123" t="s">
        <v>232</v>
      </c>
      <c r="BV56" s="575">
        <f t="shared" si="13"/>
        <v>0</v>
      </c>
      <c r="BW56" s="575"/>
      <c r="BX56" s="575"/>
      <c r="BY56" s="575"/>
      <c r="BZ56" s="124" t="s">
        <v>1</v>
      </c>
      <c r="CA56" s="402" t="str">
        <f t="shared" ca="1" si="22"/>
        <v/>
      </c>
      <c r="CB56" s="403">
        <f t="shared" si="23"/>
        <v>0</v>
      </c>
      <c r="CC56" s="143"/>
    </row>
    <row r="57" spans="1:81" ht="26.1" customHeight="1" x14ac:dyDescent="0.15">
      <c r="A57" s="121">
        <v>49</v>
      </c>
      <c r="B57"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57" s="577"/>
      <c r="D57" s="577"/>
      <c r="E57" s="577"/>
      <c r="F57" s="578"/>
      <c r="G57"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57" s="580"/>
      <c r="I57" s="581"/>
      <c r="J57"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57" s="579" t="str">
        <f ca="1">IF((ROW()-8)&lt;=MAX(③入力シート２!$AV$6:$AV$2165),IF(INDEX(③入力シート２!AP$6:AP$2165,MATCH(ROW()-8,③入力シート２!$AV$6:$AV$2165,0))=1,"基本給",IF(INDEX(③入力シート２!AP$6:AP$2165,MATCH(ROW()-8,③入力シート２!$AV$6:$AV$2165,0))=2,"手当","法定福利費残")),"")</f>
        <v/>
      </c>
      <c r="L57" s="580"/>
      <c r="M57" s="580"/>
      <c r="N57" s="581"/>
      <c r="O57" s="582" t="str">
        <f ca="1">IF((ROW()-8)&lt;=MAX(③入力シート２!$AV$6:$AV$2165),INDEX(③入力シート２!AR$6:AR$2165,MATCH(ROW()-8,③入力シート２!$AV$6:$AV$2165,0)),"")</f>
        <v/>
      </c>
      <c r="P57" s="583"/>
      <c r="Q57" s="583"/>
      <c r="R57" s="123" t="s">
        <v>1</v>
      </c>
      <c r="S57" s="123" t="s">
        <v>230</v>
      </c>
      <c r="T57" s="352" t="str">
        <f ca="1">IF((ROW()-8)&lt;=MAX(③入力シート２!$AV$6:$AV$2165),INDEX(③入力シート２!AS$6:AS$2165,MATCH(ROW()-8,③入力シート２!$AV$6:$AV$2165,0)),"")</f>
        <v/>
      </c>
      <c r="U57" s="123" t="s">
        <v>231</v>
      </c>
      <c r="V57" s="123" t="s">
        <v>230</v>
      </c>
      <c r="W57" s="401">
        <v>1</v>
      </c>
      <c r="X57" s="123" t="s">
        <v>189</v>
      </c>
      <c r="Y57" s="123" t="s">
        <v>232</v>
      </c>
      <c r="Z57" s="584" t="str">
        <f t="shared" ca="1" si="20"/>
        <v/>
      </c>
      <c r="AA57" s="584"/>
      <c r="AB57" s="584"/>
      <c r="AC57" s="584"/>
      <c r="AD57" s="124" t="s">
        <v>1</v>
      </c>
      <c r="AE57" s="573"/>
      <c r="AF57" s="574"/>
      <c r="AG57" s="574"/>
      <c r="AH57" s="123" t="s">
        <v>1</v>
      </c>
      <c r="AI57" s="123" t="s">
        <v>230</v>
      </c>
      <c r="AJ57" s="455"/>
      <c r="AK57" s="123" t="s">
        <v>231</v>
      </c>
      <c r="AL57" s="123" t="s">
        <v>230</v>
      </c>
      <c r="AM57" s="401">
        <v>1</v>
      </c>
      <c r="AN57" s="123" t="s">
        <v>189</v>
      </c>
      <c r="AO57" s="123" t="s">
        <v>232</v>
      </c>
      <c r="AP57" s="585">
        <f t="shared" si="21"/>
        <v>0</v>
      </c>
      <c r="AQ57" s="585"/>
      <c r="AR57" s="585"/>
      <c r="AS57" s="585"/>
      <c r="AT57" s="130" t="s">
        <v>1</v>
      </c>
      <c r="AU57" s="582" t="str">
        <f ca="1">IF((ROW()-8)&lt;=MAX(③入力シート２!$AV$6:$AV$2165),INDEX(③入力シート２!AT$6:AT$2165,MATCH(ROW()-8,③入力シート２!$AV$6:$AV$2165,0)),"")</f>
        <v/>
      </c>
      <c r="AV57" s="583"/>
      <c r="AW57" s="583"/>
      <c r="AX57" s="123" t="s">
        <v>1</v>
      </c>
      <c r="AY57" s="123" t="s">
        <v>230</v>
      </c>
      <c r="AZ57" s="352" t="str">
        <f ca="1">IF((ROW()-8)&lt;=MAX(③入力シート２!$AV$6:$AV$2165),INDEX(③入力シート２!AU$6:AU$2165,MATCH(ROW()-8,③入力シート２!$AV$6:$AV$2165,0)),"")</f>
        <v/>
      </c>
      <c r="BA57" s="123" t="s">
        <v>231</v>
      </c>
      <c r="BB57" s="123" t="s">
        <v>230</v>
      </c>
      <c r="BC57" s="401">
        <v>1</v>
      </c>
      <c r="BD57" s="123" t="s">
        <v>189</v>
      </c>
      <c r="BE57" s="123" t="s">
        <v>232</v>
      </c>
      <c r="BF57" s="584" t="str">
        <f t="shared" ca="1" si="12"/>
        <v/>
      </c>
      <c r="BG57" s="584"/>
      <c r="BH57" s="584"/>
      <c r="BI57" s="584"/>
      <c r="BJ57" s="124" t="s">
        <v>1</v>
      </c>
      <c r="BK57" s="573"/>
      <c r="BL57" s="574"/>
      <c r="BM57" s="574"/>
      <c r="BN57" s="123" t="s">
        <v>1</v>
      </c>
      <c r="BO57" s="123" t="s">
        <v>230</v>
      </c>
      <c r="BP57" s="455"/>
      <c r="BQ57" s="123" t="s">
        <v>231</v>
      </c>
      <c r="BR57" s="123" t="s">
        <v>230</v>
      </c>
      <c r="BS57" s="401">
        <v>1</v>
      </c>
      <c r="BT57" s="123" t="s">
        <v>189</v>
      </c>
      <c r="BU57" s="123" t="s">
        <v>232</v>
      </c>
      <c r="BV57" s="575">
        <f t="shared" si="13"/>
        <v>0</v>
      </c>
      <c r="BW57" s="575"/>
      <c r="BX57" s="575"/>
      <c r="BY57" s="575"/>
      <c r="BZ57" s="124" t="s">
        <v>1</v>
      </c>
      <c r="CA57" s="402" t="str">
        <f t="shared" ca="1" si="22"/>
        <v/>
      </c>
      <c r="CB57" s="403">
        <f t="shared" si="23"/>
        <v>0</v>
      </c>
      <c r="CC57" s="143"/>
    </row>
    <row r="58" spans="1:81" ht="26.1" customHeight="1" x14ac:dyDescent="0.15">
      <c r="A58" s="121">
        <v>50</v>
      </c>
      <c r="B58"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58" s="577"/>
      <c r="D58" s="577"/>
      <c r="E58" s="577"/>
      <c r="F58" s="578"/>
      <c r="G58"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58" s="580"/>
      <c r="I58" s="581"/>
      <c r="J58"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58" s="579" t="str">
        <f ca="1">IF((ROW()-8)&lt;=MAX(③入力シート２!$AV$6:$AV$2165),IF(INDEX(③入力シート２!AP$6:AP$2165,MATCH(ROW()-8,③入力シート２!$AV$6:$AV$2165,0))=1,"基本給",IF(INDEX(③入力シート２!AP$6:AP$2165,MATCH(ROW()-8,③入力シート２!$AV$6:$AV$2165,0))=2,"手当","法定福利費残")),"")</f>
        <v/>
      </c>
      <c r="L58" s="580"/>
      <c r="M58" s="580"/>
      <c r="N58" s="581"/>
      <c r="O58" s="582" t="str">
        <f ca="1">IF((ROW()-8)&lt;=MAX(③入力シート２!$AV$6:$AV$2165),INDEX(③入力シート２!AR$6:AR$2165,MATCH(ROW()-8,③入力シート２!$AV$6:$AV$2165,0)),"")</f>
        <v/>
      </c>
      <c r="P58" s="583"/>
      <c r="Q58" s="583"/>
      <c r="R58" s="123" t="s">
        <v>1</v>
      </c>
      <c r="S58" s="123" t="s">
        <v>230</v>
      </c>
      <c r="T58" s="352" t="str">
        <f ca="1">IF((ROW()-8)&lt;=MAX(③入力シート２!$AV$6:$AV$2165),INDEX(③入力シート２!AS$6:AS$2165,MATCH(ROW()-8,③入力シート２!$AV$6:$AV$2165,0)),"")</f>
        <v/>
      </c>
      <c r="U58" s="123" t="s">
        <v>231</v>
      </c>
      <c r="V58" s="123" t="s">
        <v>230</v>
      </c>
      <c r="W58" s="401">
        <v>1</v>
      </c>
      <c r="X58" s="123" t="s">
        <v>189</v>
      </c>
      <c r="Y58" s="123" t="s">
        <v>232</v>
      </c>
      <c r="Z58" s="584" t="str">
        <f t="shared" ca="1" si="20"/>
        <v/>
      </c>
      <c r="AA58" s="584"/>
      <c r="AB58" s="584"/>
      <c r="AC58" s="584"/>
      <c r="AD58" s="124" t="s">
        <v>1</v>
      </c>
      <c r="AE58" s="573"/>
      <c r="AF58" s="574"/>
      <c r="AG58" s="574"/>
      <c r="AH58" s="123" t="s">
        <v>1</v>
      </c>
      <c r="AI58" s="123" t="s">
        <v>230</v>
      </c>
      <c r="AJ58" s="456"/>
      <c r="AK58" s="123" t="s">
        <v>231</v>
      </c>
      <c r="AL58" s="123" t="s">
        <v>230</v>
      </c>
      <c r="AM58" s="401">
        <v>1</v>
      </c>
      <c r="AN58" s="123" t="s">
        <v>189</v>
      </c>
      <c r="AO58" s="123" t="s">
        <v>232</v>
      </c>
      <c r="AP58" s="585">
        <f t="shared" si="21"/>
        <v>0</v>
      </c>
      <c r="AQ58" s="585"/>
      <c r="AR58" s="585"/>
      <c r="AS58" s="585"/>
      <c r="AT58" s="130" t="s">
        <v>1</v>
      </c>
      <c r="AU58" s="582" t="str">
        <f ca="1">IF((ROW()-8)&lt;=MAX(③入力シート２!$AV$6:$AV$2165),INDEX(③入力シート２!AT$6:AT$2165,MATCH(ROW()-8,③入力シート２!$AV$6:$AV$2165,0)),"")</f>
        <v/>
      </c>
      <c r="AV58" s="583"/>
      <c r="AW58" s="583"/>
      <c r="AX58" s="123" t="s">
        <v>1</v>
      </c>
      <c r="AY58" s="123" t="s">
        <v>230</v>
      </c>
      <c r="AZ58" s="352" t="str">
        <f ca="1">IF((ROW()-8)&lt;=MAX(③入力シート２!$AV$6:$AV$2165),INDEX(③入力シート２!AU$6:AU$2165,MATCH(ROW()-8,③入力シート２!$AV$6:$AV$2165,0)),"")</f>
        <v/>
      </c>
      <c r="BA58" s="123" t="s">
        <v>231</v>
      </c>
      <c r="BB58" s="123" t="s">
        <v>230</v>
      </c>
      <c r="BC58" s="401">
        <v>1</v>
      </c>
      <c r="BD58" s="123" t="s">
        <v>189</v>
      </c>
      <c r="BE58" s="123" t="s">
        <v>232</v>
      </c>
      <c r="BF58" s="584" t="str">
        <f t="shared" ca="1" si="12"/>
        <v/>
      </c>
      <c r="BG58" s="584"/>
      <c r="BH58" s="584"/>
      <c r="BI58" s="584"/>
      <c r="BJ58" s="124" t="s">
        <v>1</v>
      </c>
      <c r="BK58" s="573"/>
      <c r="BL58" s="574"/>
      <c r="BM58" s="574"/>
      <c r="BN58" s="123" t="s">
        <v>1</v>
      </c>
      <c r="BO58" s="123" t="s">
        <v>230</v>
      </c>
      <c r="BP58" s="456"/>
      <c r="BQ58" s="123" t="s">
        <v>231</v>
      </c>
      <c r="BR58" s="123" t="s">
        <v>230</v>
      </c>
      <c r="BS58" s="401">
        <v>1</v>
      </c>
      <c r="BT58" s="123" t="s">
        <v>189</v>
      </c>
      <c r="BU58" s="123" t="s">
        <v>232</v>
      </c>
      <c r="BV58" s="575">
        <f t="shared" si="13"/>
        <v>0</v>
      </c>
      <c r="BW58" s="575"/>
      <c r="BX58" s="575"/>
      <c r="BY58" s="575"/>
      <c r="BZ58" s="124" t="s">
        <v>1</v>
      </c>
      <c r="CA58" s="402" t="str">
        <f t="shared" ca="1" si="22"/>
        <v/>
      </c>
      <c r="CB58" s="403">
        <f t="shared" si="23"/>
        <v>0</v>
      </c>
      <c r="CC58" s="143"/>
    </row>
    <row r="59" spans="1:81" ht="26.1" customHeight="1" x14ac:dyDescent="0.15">
      <c r="A59" s="121">
        <v>51</v>
      </c>
      <c r="B59"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59" s="586"/>
      <c r="D59" s="586"/>
      <c r="E59" s="586"/>
      <c r="F59" s="586"/>
      <c r="G59"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59" s="580"/>
      <c r="I59" s="581"/>
      <c r="J59"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59" s="579" t="str">
        <f ca="1">IF((ROW()-8)&lt;=MAX(③入力シート２!$AV$6:$AV$2165),IF(INDEX(③入力シート２!AP$6:AP$2165,MATCH(ROW()-8,③入力シート２!$AV$6:$AV$2165,0))=1,"基本給",IF(INDEX(③入力シート２!AP$6:AP$2165,MATCH(ROW()-8,③入力シート２!$AV$6:$AV$2165,0))=2,"手当","法定福利費残")),"")</f>
        <v/>
      </c>
      <c r="L59" s="580"/>
      <c r="M59" s="580"/>
      <c r="N59" s="581"/>
      <c r="O59" s="582" t="str">
        <f ca="1">IF((ROW()-8)&lt;=MAX(③入力シート２!$AV$6:$AV$2165),INDEX(③入力シート２!AR$6:AR$2165,MATCH(ROW()-8,③入力シート２!$AV$6:$AV$2165,0)),"")</f>
        <v/>
      </c>
      <c r="P59" s="583"/>
      <c r="Q59" s="583"/>
      <c r="R59" s="123" t="s">
        <v>1</v>
      </c>
      <c r="S59" s="123" t="s">
        <v>230</v>
      </c>
      <c r="T59" s="352" t="str">
        <f ca="1">IF((ROW()-8)&lt;=MAX(③入力シート２!$AV$6:$AV$2165),INDEX(③入力シート２!AS$6:AS$2165,MATCH(ROW()-8,③入力シート２!$AV$6:$AV$2165,0)),"")</f>
        <v/>
      </c>
      <c r="U59" s="123" t="s">
        <v>231</v>
      </c>
      <c r="V59" s="123" t="s">
        <v>230</v>
      </c>
      <c r="W59" s="401">
        <v>1</v>
      </c>
      <c r="X59" s="123" t="s">
        <v>189</v>
      </c>
      <c r="Y59" s="123" t="s">
        <v>232</v>
      </c>
      <c r="Z59" s="584" t="str">
        <f ca="1">IFERROR(O59*T59*W59,"")</f>
        <v/>
      </c>
      <c r="AA59" s="584"/>
      <c r="AB59" s="584"/>
      <c r="AC59" s="584"/>
      <c r="AD59" s="124" t="s">
        <v>1</v>
      </c>
      <c r="AE59" s="573"/>
      <c r="AF59" s="574"/>
      <c r="AG59" s="574"/>
      <c r="AH59" s="123" t="s">
        <v>1</v>
      </c>
      <c r="AI59" s="123" t="s">
        <v>230</v>
      </c>
      <c r="AJ59" s="455"/>
      <c r="AK59" s="123" t="s">
        <v>231</v>
      </c>
      <c r="AL59" s="123" t="s">
        <v>230</v>
      </c>
      <c r="AM59" s="401">
        <v>1</v>
      </c>
      <c r="AN59" s="123" t="s">
        <v>189</v>
      </c>
      <c r="AO59" s="123" t="s">
        <v>232</v>
      </c>
      <c r="AP59" s="585">
        <f>IFERROR(AE59*AJ59*AM59,"")</f>
        <v>0</v>
      </c>
      <c r="AQ59" s="585"/>
      <c r="AR59" s="585"/>
      <c r="AS59" s="585"/>
      <c r="AT59" s="130" t="s">
        <v>1</v>
      </c>
      <c r="AU59" s="582" t="str">
        <f ca="1">IF((ROW()-8)&lt;=MAX(③入力シート２!$AV$6:$AV$2165),INDEX(③入力シート２!AT$6:AT$2165,MATCH(ROW()-8,③入力シート２!$AV$6:$AV$2165,0)),"")</f>
        <v/>
      </c>
      <c r="AV59" s="583"/>
      <c r="AW59" s="583"/>
      <c r="AX59" s="123" t="s">
        <v>1</v>
      </c>
      <c r="AY59" s="123" t="s">
        <v>230</v>
      </c>
      <c r="AZ59" s="352" t="str">
        <f ca="1">IF((ROW()-8)&lt;=MAX(③入力シート２!$AV$6:$AV$2165),INDEX(③入力シート２!AU$6:AU$2165,MATCH(ROW()-8,③入力シート２!$AV$6:$AV$2165,0)),"")</f>
        <v/>
      </c>
      <c r="BA59" s="123" t="s">
        <v>231</v>
      </c>
      <c r="BB59" s="123" t="s">
        <v>230</v>
      </c>
      <c r="BC59" s="401">
        <v>1</v>
      </c>
      <c r="BD59" s="123" t="s">
        <v>189</v>
      </c>
      <c r="BE59" s="123" t="s">
        <v>232</v>
      </c>
      <c r="BF59" s="584" t="str">
        <f t="shared" ref="BF59:BF78" ca="1" si="24">IFERROR(AU59*AZ59*BC59,"")</f>
        <v/>
      </c>
      <c r="BG59" s="584"/>
      <c r="BH59" s="584"/>
      <c r="BI59" s="584"/>
      <c r="BJ59" s="124" t="s">
        <v>1</v>
      </c>
      <c r="BK59" s="573"/>
      <c r="BL59" s="574"/>
      <c r="BM59" s="574"/>
      <c r="BN59" s="123" t="s">
        <v>1</v>
      </c>
      <c r="BO59" s="123" t="s">
        <v>230</v>
      </c>
      <c r="BP59" s="455"/>
      <c r="BQ59" s="123" t="s">
        <v>231</v>
      </c>
      <c r="BR59" s="123" t="s">
        <v>230</v>
      </c>
      <c r="BS59" s="401">
        <v>1</v>
      </c>
      <c r="BT59" s="123" t="s">
        <v>189</v>
      </c>
      <c r="BU59" s="123" t="s">
        <v>232</v>
      </c>
      <c r="BV59" s="575">
        <f t="shared" ref="BV59:BV78" si="25">IFERROR(BK59*BP59*BS59,"")</f>
        <v>0</v>
      </c>
      <c r="BW59" s="575"/>
      <c r="BX59" s="575"/>
      <c r="BY59" s="575"/>
      <c r="BZ59" s="124" t="s">
        <v>1</v>
      </c>
      <c r="CA59" s="402" t="str">
        <f ca="1">IFERROR(Z59+BF59,"")</f>
        <v/>
      </c>
      <c r="CB59" s="403">
        <f>IFERROR(AP59+BV59,"")</f>
        <v>0</v>
      </c>
      <c r="CC59" s="143"/>
    </row>
    <row r="60" spans="1:81" ht="26.1" customHeight="1" x14ac:dyDescent="0.15">
      <c r="A60" s="121">
        <v>52</v>
      </c>
      <c r="B60"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60" s="577"/>
      <c r="D60" s="577"/>
      <c r="E60" s="577"/>
      <c r="F60" s="578"/>
      <c r="G60"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60" s="580"/>
      <c r="I60" s="581"/>
      <c r="J60"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60" s="579" t="str">
        <f ca="1">IF((ROW()-8)&lt;=MAX(③入力シート２!$AV$6:$AV$2165),IF(INDEX(③入力シート２!AP$6:AP$2165,MATCH(ROW()-8,③入力シート２!$AV$6:$AV$2165,0))=1,"基本給",IF(INDEX(③入力シート２!AP$6:AP$2165,MATCH(ROW()-8,③入力シート２!$AV$6:$AV$2165,0))=2,"手当","法定福利費残")),"")</f>
        <v/>
      </c>
      <c r="L60" s="580"/>
      <c r="M60" s="580"/>
      <c r="N60" s="581"/>
      <c r="O60" s="582" t="str">
        <f ca="1">IF((ROW()-8)&lt;=MAX(③入力シート２!$AV$6:$AV$2165),INDEX(③入力シート２!AR$6:AR$2165,MATCH(ROW()-8,③入力シート２!$AV$6:$AV$2165,0)),"")</f>
        <v/>
      </c>
      <c r="P60" s="583"/>
      <c r="Q60" s="583"/>
      <c r="R60" s="123" t="s">
        <v>1</v>
      </c>
      <c r="S60" s="123" t="s">
        <v>230</v>
      </c>
      <c r="T60" s="352" t="str">
        <f ca="1">IF((ROW()-8)&lt;=MAX(③入力シート２!$AV$6:$AV$2165),INDEX(③入力シート２!AS$6:AS$2165,MATCH(ROW()-8,③入力シート２!$AV$6:$AV$2165,0)),"")</f>
        <v/>
      </c>
      <c r="U60" s="123" t="s">
        <v>231</v>
      </c>
      <c r="V60" s="123" t="s">
        <v>230</v>
      </c>
      <c r="W60" s="401">
        <v>1</v>
      </c>
      <c r="X60" s="123" t="s">
        <v>189</v>
      </c>
      <c r="Y60" s="123" t="s">
        <v>232</v>
      </c>
      <c r="Z60" s="584" t="str">
        <f t="shared" ref="Z60:Z78" ca="1" si="26">IFERROR(O60*T60*W60,"")</f>
        <v/>
      </c>
      <c r="AA60" s="584"/>
      <c r="AB60" s="584"/>
      <c r="AC60" s="584"/>
      <c r="AD60" s="124" t="s">
        <v>1</v>
      </c>
      <c r="AE60" s="573"/>
      <c r="AF60" s="574"/>
      <c r="AG60" s="574"/>
      <c r="AH60" s="123" t="s">
        <v>1</v>
      </c>
      <c r="AI60" s="123" t="s">
        <v>230</v>
      </c>
      <c r="AJ60" s="456"/>
      <c r="AK60" s="123" t="s">
        <v>231</v>
      </c>
      <c r="AL60" s="123" t="s">
        <v>230</v>
      </c>
      <c r="AM60" s="401">
        <v>1</v>
      </c>
      <c r="AN60" s="123" t="s">
        <v>189</v>
      </c>
      <c r="AO60" s="123" t="s">
        <v>232</v>
      </c>
      <c r="AP60" s="585">
        <f t="shared" ref="AP60:AP78" si="27">IFERROR(AE60*AJ60*AM60,"")</f>
        <v>0</v>
      </c>
      <c r="AQ60" s="585"/>
      <c r="AR60" s="585"/>
      <c r="AS60" s="585"/>
      <c r="AT60" s="130" t="s">
        <v>1</v>
      </c>
      <c r="AU60" s="582" t="str">
        <f ca="1">IF((ROW()-8)&lt;=MAX(③入力シート２!$AV$6:$AV$2165),INDEX(③入力シート２!AT$6:AT$2165,MATCH(ROW()-8,③入力シート２!$AV$6:$AV$2165,0)),"")</f>
        <v/>
      </c>
      <c r="AV60" s="583"/>
      <c r="AW60" s="583"/>
      <c r="AX60" s="123" t="s">
        <v>1</v>
      </c>
      <c r="AY60" s="123" t="s">
        <v>230</v>
      </c>
      <c r="AZ60" s="352" t="str">
        <f ca="1">IF((ROW()-8)&lt;=MAX(③入力シート２!$AV$6:$AV$2165),INDEX(③入力シート２!AU$6:AU$2165,MATCH(ROW()-8,③入力シート２!$AV$6:$AV$2165,0)),"")</f>
        <v/>
      </c>
      <c r="BA60" s="123" t="s">
        <v>231</v>
      </c>
      <c r="BB60" s="123" t="s">
        <v>230</v>
      </c>
      <c r="BC60" s="401">
        <v>1</v>
      </c>
      <c r="BD60" s="123" t="s">
        <v>189</v>
      </c>
      <c r="BE60" s="123" t="s">
        <v>232</v>
      </c>
      <c r="BF60" s="584" t="str">
        <f t="shared" ca="1" si="24"/>
        <v/>
      </c>
      <c r="BG60" s="584"/>
      <c r="BH60" s="584"/>
      <c r="BI60" s="584"/>
      <c r="BJ60" s="124" t="s">
        <v>1</v>
      </c>
      <c r="BK60" s="573"/>
      <c r="BL60" s="574"/>
      <c r="BM60" s="574"/>
      <c r="BN60" s="123" t="s">
        <v>1</v>
      </c>
      <c r="BO60" s="123" t="s">
        <v>230</v>
      </c>
      <c r="BP60" s="456"/>
      <c r="BQ60" s="123" t="s">
        <v>231</v>
      </c>
      <c r="BR60" s="123" t="s">
        <v>230</v>
      </c>
      <c r="BS60" s="401">
        <v>1</v>
      </c>
      <c r="BT60" s="123" t="s">
        <v>189</v>
      </c>
      <c r="BU60" s="123" t="s">
        <v>232</v>
      </c>
      <c r="BV60" s="575">
        <f t="shared" si="25"/>
        <v>0</v>
      </c>
      <c r="BW60" s="575"/>
      <c r="BX60" s="575"/>
      <c r="BY60" s="575"/>
      <c r="BZ60" s="124" t="s">
        <v>1</v>
      </c>
      <c r="CA60" s="402" t="str">
        <f ca="1">IFERROR(Z60+BF60,"")</f>
        <v/>
      </c>
      <c r="CB60" s="403">
        <f>IFERROR(AP60+BV60,"")</f>
        <v>0</v>
      </c>
      <c r="CC60" s="143"/>
    </row>
    <row r="61" spans="1:81" ht="26.1" customHeight="1" x14ac:dyDescent="0.15">
      <c r="A61" s="121">
        <v>53</v>
      </c>
      <c r="B61"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61" s="577"/>
      <c r="D61" s="577"/>
      <c r="E61" s="577"/>
      <c r="F61" s="578"/>
      <c r="G61"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61" s="580"/>
      <c r="I61" s="581"/>
      <c r="J61"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61" s="579" t="str">
        <f ca="1">IF((ROW()-8)&lt;=MAX(③入力シート２!$AV$6:$AV$2165),IF(INDEX(③入力シート２!AP$6:AP$2165,MATCH(ROW()-8,③入力シート２!$AV$6:$AV$2165,0))=1,"基本給",IF(INDEX(③入力シート２!AP$6:AP$2165,MATCH(ROW()-8,③入力シート２!$AV$6:$AV$2165,0))=2,"手当","法定福利費残")),"")</f>
        <v/>
      </c>
      <c r="L61" s="580"/>
      <c r="M61" s="580"/>
      <c r="N61" s="581"/>
      <c r="O61" s="582" t="str">
        <f ca="1">IF((ROW()-8)&lt;=MAX(③入力シート２!$AV$6:$AV$2165),INDEX(③入力シート２!AR$6:AR$2165,MATCH(ROW()-8,③入力シート２!$AV$6:$AV$2165,0)),"")</f>
        <v/>
      </c>
      <c r="P61" s="583"/>
      <c r="Q61" s="583"/>
      <c r="R61" s="123" t="s">
        <v>1</v>
      </c>
      <c r="S61" s="123" t="s">
        <v>230</v>
      </c>
      <c r="T61" s="352" t="str">
        <f ca="1">IF((ROW()-8)&lt;=MAX(③入力シート２!$AV$6:$AV$2165),INDEX(③入力シート２!AS$6:AS$2165,MATCH(ROW()-8,③入力シート２!$AV$6:$AV$2165,0)),"")</f>
        <v/>
      </c>
      <c r="U61" s="123" t="s">
        <v>231</v>
      </c>
      <c r="V61" s="123" t="s">
        <v>230</v>
      </c>
      <c r="W61" s="401">
        <v>1</v>
      </c>
      <c r="X61" s="123" t="s">
        <v>189</v>
      </c>
      <c r="Y61" s="123" t="s">
        <v>232</v>
      </c>
      <c r="Z61" s="584" t="str">
        <f t="shared" ca="1" si="26"/>
        <v/>
      </c>
      <c r="AA61" s="584"/>
      <c r="AB61" s="584"/>
      <c r="AC61" s="584"/>
      <c r="AD61" s="124" t="s">
        <v>1</v>
      </c>
      <c r="AE61" s="573"/>
      <c r="AF61" s="574"/>
      <c r="AG61" s="574"/>
      <c r="AH61" s="123" t="s">
        <v>1</v>
      </c>
      <c r="AI61" s="123" t="s">
        <v>230</v>
      </c>
      <c r="AJ61" s="455"/>
      <c r="AK61" s="123" t="s">
        <v>231</v>
      </c>
      <c r="AL61" s="123" t="s">
        <v>230</v>
      </c>
      <c r="AM61" s="401">
        <v>1</v>
      </c>
      <c r="AN61" s="123" t="s">
        <v>189</v>
      </c>
      <c r="AO61" s="123" t="s">
        <v>232</v>
      </c>
      <c r="AP61" s="585">
        <f t="shared" si="27"/>
        <v>0</v>
      </c>
      <c r="AQ61" s="585"/>
      <c r="AR61" s="585"/>
      <c r="AS61" s="585"/>
      <c r="AT61" s="130" t="s">
        <v>1</v>
      </c>
      <c r="AU61" s="582" t="str">
        <f ca="1">IF((ROW()-8)&lt;=MAX(③入力シート２!$AV$6:$AV$2165),INDEX(③入力シート２!AT$6:AT$2165,MATCH(ROW()-8,③入力シート２!$AV$6:$AV$2165,0)),"")</f>
        <v/>
      </c>
      <c r="AV61" s="583"/>
      <c r="AW61" s="583"/>
      <c r="AX61" s="123" t="s">
        <v>1</v>
      </c>
      <c r="AY61" s="123" t="s">
        <v>230</v>
      </c>
      <c r="AZ61" s="352" t="str">
        <f ca="1">IF((ROW()-8)&lt;=MAX(③入力シート２!$AV$6:$AV$2165),INDEX(③入力シート２!AU$6:AU$2165,MATCH(ROW()-8,③入力シート２!$AV$6:$AV$2165,0)),"")</f>
        <v/>
      </c>
      <c r="BA61" s="123" t="s">
        <v>231</v>
      </c>
      <c r="BB61" s="123" t="s">
        <v>230</v>
      </c>
      <c r="BC61" s="401">
        <v>1</v>
      </c>
      <c r="BD61" s="123" t="s">
        <v>189</v>
      </c>
      <c r="BE61" s="123" t="s">
        <v>232</v>
      </c>
      <c r="BF61" s="584" t="str">
        <f t="shared" ca="1" si="24"/>
        <v/>
      </c>
      <c r="BG61" s="584"/>
      <c r="BH61" s="584"/>
      <c r="BI61" s="584"/>
      <c r="BJ61" s="124" t="s">
        <v>1</v>
      </c>
      <c r="BK61" s="573"/>
      <c r="BL61" s="574"/>
      <c r="BM61" s="574"/>
      <c r="BN61" s="123" t="s">
        <v>1</v>
      </c>
      <c r="BO61" s="123" t="s">
        <v>230</v>
      </c>
      <c r="BP61" s="455"/>
      <c r="BQ61" s="123" t="s">
        <v>231</v>
      </c>
      <c r="BR61" s="123" t="s">
        <v>230</v>
      </c>
      <c r="BS61" s="401">
        <v>1</v>
      </c>
      <c r="BT61" s="123" t="s">
        <v>189</v>
      </c>
      <c r="BU61" s="123" t="s">
        <v>232</v>
      </c>
      <c r="BV61" s="575">
        <f t="shared" si="25"/>
        <v>0</v>
      </c>
      <c r="BW61" s="575"/>
      <c r="BX61" s="575"/>
      <c r="BY61" s="575"/>
      <c r="BZ61" s="124" t="s">
        <v>1</v>
      </c>
      <c r="CA61" s="402" t="str">
        <f ca="1">IFERROR(Z61+BF61,"")</f>
        <v/>
      </c>
      <c r="CB61" s="403">
        <f>IFERROR(AP61+BV61,"")</f>
        <v>0</v>
      </c>
      <c r="CC61" s="143"/>
    </row>
    <row r="62" spans="1:81" ht="26.1" customHeight="1" x14ac:dyDescent="0.15">
      <c r="A62" s="121">
        <v>54</v>
      </c>
      <c r="B62"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62" s="577"/>
      <c r="D62" s="577"/>
      <c r="E62" s="577"/>
      <c r="F62" s="578"/>
      <c r="G62"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62" s="580"/>
      <c r="I62" s="581"/>
      <c r="J62"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62" s="579" t="str">
        <f ca="1">IF((ROW()-8)&lt;=MAX(③入力シート２!$AV$6:$AV$2165),IF(INDEX(③入力シート２!AP$6:AP$2165,MATCH(ROW()-8,③入力シート２!$AV$6:$AV$2165,0))=1,"基本給",IF(INDEX(③入力シート２!AP$6:AP$2165,MATCH(ROW()-8,③入力シート２!$AV$6:$AV$2165,0))=2,"手当","法定福利費残")),"")</f>
        <v/>
      </c>
      <c r="L62" s="580"/>
      <c r="M62" s="580"/>
      <c r="N62" s="581"/>
      <c r="O62" s="582" t="str">
        <f ca="1">IF((ROW()-8)&lt;=MAX(③入力シート２!$AV$6:$AV$2165),INDEX(③入力シート２!AR$6:AR$2165,MATCH(ROW()-8,③入力シート２!$AV$6:$AV$2165,0)),"")</f>
        <v/>
      </c>
      <c r="P62" s="583"/>
      <c r="Q62" s="583"/>
      <c r="R62" s="123" t="s">
        <v>1</v>
      </c>
      <c r="S62" s="123" t="s">
        <v>230</v>
      </c>
      <c r="T62" s="352" t="str">
        <f ca="1">IF((ROW()-8)&lt;=MAX(③入力シート２!$AV$6:$AV$2165),INDEX(③入力シート２!AS$6:AS$2165,MATCH(ROW()-8,③入力シート２!$AV$6:$AV$2165,0)),"")</f>
        <v/>
      </c>
      <c r="U62" s="123" t="s">
        <v>231</v>
      </c>
      <c r="V62" s="123" t="s">
        <v>230</v>
      </c>
      <c r="W62" s="401">
        <v>1</v>
      </c>
      <c r="X62" s="123" t="s">
        <v>189</v>
      </c>
      <c r="Y62" s="123" t="s">
        <v>232</v>
      </c>
      <c r="Z62" s="584" t="str">
        <f t="shared" ca="1" si="26"/>
        <v/>
      </c>
      <c r="AA62" s="584"/>
      <c r="AB62" s="584"/>
      <c r="AC62" s="584"/>
      <c r="AD62" s="124" t="s">
        <v>1</v>
      </c>
      <c r="AE62" s="573"/>
      <c r="AF62" s="574"/>
      <c r="AG62" s="574"/>
      <c r="AH62" s="123" t="s">
        <v>1</v>
      </c>
      <c r="AI62" s="123" t="s">
        <v>230</v>
      </c>
      <c r="AJ62" s="456"/>
      <c r="AK62" s="123" t="s">
        <v>231</v>
      </c>
      <c r="AL62" s="123" t="s">
        <v>230</v>
      </c>
      <c r="AM62" s="401">
        <v>1</v>
      </c>
      <c r="AN62" s="123" t="s">
        <v>189</v>
      </c>
      <c r="AO62" s="123" t="s">
        <v>232</v>
      </c>
      <c r="AP62" s="585">
        <f t="shared" si="27"/>
        <v>0</v>
      </c>
      <c r="AQ62" s="585"/>
      <c r="AR62" s="585"/>
      <c r="AS62" s="585"/>
      <c r="AT62" s="130" t="s">
        <v>1</v>
      </c>
      <c r="AU62" s="582" t="str">
        <f ca="1">IF((ROW()-8)&lt;=MAX(③入力シート２!$AV$6:$AV$2165),INDEX(③入力シート２!AT$6:AT$2165,MATCH(ROW()-8,③入力シート２!$AV$6:$AV$2165,0)),"")</f>
        <v/>
      </c>
      <c r="AV62" s="583"/>
      <c r="AW62" s="583"/>
      <c r="AX62" s="123" t="s">
        <v>1</v>
      </c>
      <c r="AY62" s="123" t="s">
        <v>230</v>
      </c>
      <c r="AZ62" s="352" t="str">
        <f ca="1">IF((ROW()-8)&lt;=MAX(③入力シート２!$AV$6:$AV$2165),INDEX(③入力シート２!AU$6:AU$2165,MATCH(ROW()-8,③入力シート２!$AV$6:$AV$2165,0)),"")</f>
        <v/>
      </c>
      <c r="BA62" s="123" t="s">
        <v>231</v>
      </c>
      <c r="BB62" s="123" t="s">
        <v>230</v>
      </c>
      <c r="BC62" s="401">
        <v>1</v>
      </c>
      <c r="BD62" s="123" t="s">
        <v>189</v>
      </c>
      <c r="BE62" s="123" t="s">
        <v>232</v>
      </c>
      <c r="BF62" s="584" t="str">
        <f t="shared" ca="1" si="24"/>
        <v/>
      </c>
      <c r="BG62" s="584"/>
      <c r="BH62" s="584"/>
      <c r="BI62" s="584"/>
      <c r="BJ62" s="124" t="s">
        <v>1</v>
      </c>
      <c r="BK62" s="573"/>
      <c r="BL62" s="574"/>
      <c r="BM62" s="574"/>
      <c r="BN62" s="123" t="s">
        <v>1</v>
      </c>
      <c r="BO62" s="123" t="s">
        <v>230</v>
      </c>
      <c r="BP62" s="456"/>
      <c r="BQ62" s="123" t="s">
        <v>231</v>
      </c>
      <c r="BR62" s="123" t="s">
        <v>230</v>
      </c>
      <c r="BS62" s="401">
        <v>1</v>
      </c>
      <c r="BT62" s="123" t="s">
        <v>189</v>
      </c>
      <c r="BU62" s="123" t="s">
        <v>232</v>
      </c>
      <c r="BV62" s="575">
        <f t="shared" si="25"/>
        <v>0</v>
      </c>
      <c r="BW62" s="575"/>
      <c r="BX62" s="575"/>
      <c r="BY62" s="575"/>
      <c r="BZ62" s="124" t="s">
        <v>1</v>
      </c>
      <c r="CA62" s="402" t="str">
        <f t="shared" ref="CA62:CA78" ca="1" si="28">IFERROR(Z62+BF62,"")</f>
        <v/>
      </c>
      <c r="CB62" s="403">
        <f t="shared" ref="CB62:CB78" si="29">IFERROR(AP62+BV62,"")</f>
        <v>0</v>
      </c>
      <c r="CC62" s="143"/>
    </row>
    <row r="63" spans="1:81" ht="26.1" customHeight="1" x14ac:dyDescent="0.15">
      <c r="A63" s="121">
        <v>55</v>
      </c>
      <c r="B63"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63" s="577"/>
      <c r="D63" s="577"/>
      <c r="E63" s="577"/>
      <c r="F63" s="578"/>
      <c r="G63"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63" s="580"/>
      <c r="I63" s="581"/>
      <c r="J63"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63" s="579" t="str">
        <f ca="1">IF((ROW()-8)&lt;=MAX(③入力シート２!$AV$6:$AV$2165),IF(INDEX(③入力シート２!AP$6:AP$2165,MATCH(ROW()-8,③入力シート２!$AV$6:$AV$2165,0))=1,"基本給",IF(INDEX(③入力シート２!AP$6:AP$2165,MATCH(ROW()-8,③入力シート２!$AV$6:$AV$2165,0))=2,"手当","法定福利費残")),"")</f>
        <v/>
      </c>
      <c r="L63" s="580"/>
      <c r="M63" s="580"/>
      <c r="N63" s="581"/>
      <c r="O63" s="582" t="str">
        <f ca="1">IF((ROW()-8)&lt;=MAX(③入力シート２!$AV$6:$AV$2165),INDEX(③入力シート２!AR$6:AR$2165,MATCH(ROW()-8,③入力シート２!$AV$6:$AV$2165,0)),"")</f>
        <v/>
      </c>
      <c r="P63" s="583"/>
      <c r="Q63" s="583"/>
      <c r="R63" s="123" t="s">
        <v>1</v>
      </c>
      <c r="S63" s="123" t="s">
        <v>230</v>
      </c>
      <c r="T63" s="352" t="str">
        <f ca="1">IF((ROW()-8)&lt;=MAX(③入力シート２!$AV$6:$AV$2165),INDEX(③入力シート２!AS$6:AS$2165,MATCH(ROW()-8,③入力シート２!$AV$6:$AV$2165,0)),"")</f>
        <v/>
      </c>
      <c r="U63" s="123" t="s">
        <v>231</v>
      </c>
      <c r="V63" s="123" t="s">
        <v>230</v>
      </c>
      <c r="W63" s="401">
        <v>1</v>
      </c>
      <c r="X63" s="123" t="s">
        <v>189</v>
      </c>
      <c r="Y63" s="123" t="s">
        <v>232</v>
      </c>
      <c r="Z63" s="584" t="str">
        <f t="shared" ca="1" si="26"/>
        <v/>
      </c>
      <c r="AA63" s="584"/>
      <c r="AB63" s="584"/>
      <c r="AC63" s="584"/>
      <c r="AD63" s="124" t="s">
        <v>1</v>
      </c>
      <c r="AE63" s="573"/>
      <c r="AF63" s="574"/>
      <c r="AG63" s="574"/>
      <c r="AH63" s="123" t="s">
        <v>1</v>
      </c>
      <c r="AI63" s="123" t="s">
        <v>230</v>
      </c>
      <c r="AJ63" s="455"/>
      <c r="AK63" s="123" t="s">
        <v>231</v>
      </c>
      <c r="AL63" s="123" t="s">
        <v>230</v>
      </c>
      <c r="AM63" s="401">
        <v>1</v>
      </c>
      <c r="AN63" s="123" t="s">
        <v>189</v>
      </c>
      <c r="AO63" s="123" t="s">
        <v>232</v>
      </c>
      <c r="AP63" s="585">
        <f t="shared" si="27"/>
        <v>0</v>
      </c>
      <c r="AQ63" s="585"/>
      <c r="AR63" s="585"/>
      <c r="AS63" s="585"/>
      <c r="AT63" s="130" t="s">
        <v>1</v>
      </c>
      <c r="AU63" s="582" t="str">
        <f ca="1">IF((ROW()-8)&lt;=MAX(③入力シート２!$AV$6:$AV$2165),INDEX(③入力シート２!AT$6:AT$2165,MATCH(ROW()-8,③入力シート２!$AV$6:$AV$2165,0)),"")</f>
        <v/>
      </c>
      <c r="AV63" s="583"/>
      <c r="AW63" s="583"/>
      <c r="AX63" s="123" t="s">
        <v>1</v>
      </c>
      <c r="AY63" s="123" t="s">
        <v>230</v>
      </c>
      <c r="AZ63" s="352" t="str">
        <f ca="1">IF((ROW()-8)&lt;=MAX(③入力シート２!$AV$6:$AV$2165),INDEX(③入力シート２!AU$6:AU$2165,MATCH(ROW()-8,③入力シート２!$AV$6:$AV$2165,0)),"")</f>
        <v/>
      </c>
      <c r="BA63" s="123" t="s">
        <v>231</v>
      </c>
      <c r="BB63" s="123" t="s">
        <v>230</v>
      </c>
      <c r="BC63" s="401">
        <v>1</v>
      </c>
      <c r="BD63" s="123" t="s">
        <v>189</v>
      </c>
      <c r="BE63" s="123" t="s">
        <v>232</v>
      </c>
      <c r="BF63" s="584" t="str">
        <f t="shared" ca="1" si="24"/>
        <v/>
      </c>
      <c r="BG63" s="584"/>
      <c r="BH63" s="584"/>
      <c r="BI63" s="584"/>
      <c r="BJ63" s="124" t="s">
        <v>1</v>
      </c>
      <c r="BK63" s="573"/>
      <c r="BL63" s="574"/>
      <c r="BM63" s="574"/>
      <c r="BN63" s="123" t="s">
        <v>1</v>
      </c>
      <c r="BO63" s="123" t="s">
        <v>230</v>
      </c>
      <c r="BP63" s="455"/>
      <c r="BQ63" s="123" t="s">
        <v>231</v>
      </c>
      <c r="BR63" s="123" t="s">
        <v>230</v>
      </c>
      <c r="BS63" s="401">
        <v>1</v>
      </c>
      <c r="BT63" s="123" t="s">
        <v>189</v>
      </c>
      <c r="BU63" s="123" t="s">
        <v>232</v>
      </c>
      <c r="BV63" s="575">
        <f t="shared" si="25"/>
        <v>0</v>
      </c>
      <c r="BW63" s="575"/>
      <c r="BX63" s="575"/>
      <c r="BY63" s="575"/>
      <c r="BZ63" s="124" t="s">
        <v>1</v>
      </c>
      <c r="CA63" s="402" t="str">
        <f t="shared" ca="1" si="28"/>
        <v/>
      </c>
      <c r="CB63" s="403">
        <f t="shared" si="29"/>
        <v>0</v>
      </c>
      <c r="CC63" s="143"/>
    </row>
    <row r="64" spans="1:81" ht="26.1" customHeight="1" x14ac:dyDescent="0.15">
      <c r="A64" s="121">
        <v>56</v>
      </c>
      <c r="B64"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64" s="586"/>
      <c r="D64" s="586"/>
      <c r="E64" s="586"/>
      <c r="F64" s="586"/>
      <c r="G64"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64" s="580"/>
      <c r="I64" s="581"/>
      <c r="J64"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64" s="579" t="str">
        <f ca="1">IF((ROW()-8)&lt;=MAX(③入力シート２!$AV$6:$AV$2165),IF(INDEX(③入力シート２!AP$6:AP$2165,MATCH(ROW()-8,③入力シート２!$AV$6:$AV$2165,0))=1,"基本給",IF(INDEX(③入力シート２!AP$6:AP$2165,MATCH(ROW()-8,③入力シート２!$AV$6:$AV$2165,0))=2,"手当","法定福利費残")),"")</f>
        <v/>
      </c>
      <c r="L64" s="580"/>
      <c r="M64" s="580"/>
      <c r="N64" s="581"/>
      <c r="O64" s="582" t="str">
        <f ca="1">IF((ROW()-8)&lt;=MAX(③入力シート２!$AV$6:$AV$2165),INDEX(③入力シート２!AR$6:AR$2165,MATCH(ROW()-8,③入力シート２!$AV$6:$AV$2165,0)),"")</f>
        <v/>
      </c>
      <c r="P64" s="583"/>
      <c r="Q64" s="583"/>
      <c r="R64" s="123" t="s">
        <v>1</v>
      </c>
      <c r="S64" s="123" t="s">
        <v>230</v>
      </c>
      <c r="T64" s="352" t="str">
        <f ca="1">IF((ROW()-8)&lt;=MAX(③入力シート２!$AV$6:$AV$2165),INDEX(③入力シート２!AS$6:AS$2165,MATCH(ROW()-8,③入力シート２!$AV$6:$AV$2165,0)),"")</f>
        <v/>
      </c>
      <c r="U64" s="123" t="s">
        <v>231</v>
      </c>
      <c r="V64" s="123" t="s">
        <v>230</v>
      </c>
      <c r="W64" s="401">
        <v>1</v>
      </c>
      <c r="X64" s="123" t="s">
        <v>189</v>
      </c>
      <c r="Y64" s="123" t="s">
        <v>232</v>
      </c>
      <c r="Z64" s="584" t="str">
        <f t="shared" ca="1" si="26"/>
        <v/>
      </c>
      <c r="AA64" s="584"/>
      <c r="AB64" s="584"/>
      <c r="AC64" s="584"/>
      <c r="AD64" s="124" t="s">
        <v>1</v>
      </c>
      <c r="AE64" s="573"/>
      <c r="AF64" s="574"/>
      <c r="AG64" s="574"/>
      <c r="AH64" s="123" t="s">
        <v>1</v>
      </c>
      <c r="AI64" s="123" t="s">
        <v>230</v>
      </c>
      <c r="AJ64" s="456"/>
      <c r="AK64" s="123" t="s">
        <v>231</v>
      </c>
      <c r="AL64" s="123" t="s">
        <v>230</v>
      </c>
      <c r="AM64" s="401">
        <v>1</v>
      </c>
      <c r="AN64" s="123" t="s">
        <v>189</v>
      </c>
      <c r="AO64" s="123" t="s">
        <v>232</v>
      </c>
      <c r="AP64" s="585">
        <f t="shared" si="27"/>
        <v>0</v>
      </c>
      <c r="AQ64" s="585"/>
      <c r="AR64" s="585"/>
      <c r="AS64" s="585"/>
      <c r="AT64" s="130" t="s">
        <v>1</v>
      </c>
      <c r="AU64" s="582" t="str">
        <f ca="1">IF((ROW()-8)&lt;=MAX(③入力シート２!$AV$6:$AV$2165),INDEX(③入力シート２!AT$6:AT$2165,MATCH(ROW()-8,③入力シート２!$AV$6:$AV$2165,0)),"")</f>
        <v/>
      </c>
      <c r="AV64" s="583"/>
      <c r="AW64" s="583"/>
      <c r="AX64" s="123" t="s">
        <v>1</v>
      </c>
      <c r="AY64" s="123" t="s">
        <v>230</v>
      </c>
      <c r="AZ64" s="352" t="str">
        <f ca="1">IF((ROW()-8)&lt;=MAX(③入力シート２!$AV$6:$AV$2165),INDEX(③入力シート２!AU$6:AU$2165,MATCH(ROW()-8,③入力シート２!$AV$6:$AV$2165,0)),"")</f>
        <v/>
      </c>
      <c r="BA64" s="123" t="s">
        <v>231</v>
      </c>
      <c r="BB64" s="123" t="s">
        <v>230</v>
      </c>
      <c r="BC64" s="401">
        <v>1</v>
      </c>
      <c r="BD64" s="123" t="s">
        <v>189</v>
      </c>
      <c r="BE64" s="123" t="s">
        <v>232</v>
      </c>
      <c r="BF64" s="584" t="str">
        <f t="shared" ca="1" si="24"/>
        <v/>
      </c>
      <c r="BG64" s="584"/>
      <c r="BH64" s="584"/>
      <c r="BI64" s="584"/>
      <c r="BJ64" s="124" t="s">
        <v>1</v>
      </c>
      <c r="BK64" s="573"/>
      <c r="BL64" s="574"/>
      <c r="BM64" s="574"/>
      <c r="BN64" s="123" t="s">
        <v>1</v>
      </c>
      <c r="BO64" s="123" t="s">
        <v>230</v>
      </c>
      <c r="BP64" s="456"/>
      <c r="BQ64" s="123" t="s">
        <v>231</v>
      </c>
      <c r="BR64" s="123" t="s">
        <v>230</v>
      </c>
      <c r="BS64" s="401">
        <v>1</v>
      </c>
      <c r="BT64" s="123" t="s">
        <v>189</v>
      </c>
      <c r="BU64" s="123" t="s">
        <v>232</v>
      </c>
      <c r="BV64" s="575">
        <f t="shared" si="25"/>
        <v>0</v>
      </c>
      <c r="BW64" s="575"/>
      <c r="BX64" s="575"/>
      <c r="BY64" s="575"/>
      <c r="BZ64" s="124" t="s">
        <v>1</v>
      </c>
      <c r="CA64" s="402" t="str">
        <f t="shared" ca="1" si="28"/>
        <v/>
      </c>
      <c r="CB64" s="403">
        <f t="shared" si="29"/>
        <v>0</v>
      </c>
      <c r="CC64" s="143"/>
    </row>
    <row r="65" spans="1:81" ht="26.1" customHeight="1" x14ac:dyDescent="0.15">
      <c r="A65" s="121">
        <v>57</v>
      </c>
      <c r="B65"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65" s="577"/>
      <c r="D65" s="577"/>
      <c r="E65" s="577"/>
      <c r="F65" s="578"/>
      <c r="G65"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65" s="580"/>
      <c r="I65" s="581"/>
      <c r="J65"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65" s="579" t="str">
        <f ca="1">IF((ROW()-8)&lt;=MAX(③入力シート２!$AV$6:$AV$2165),IF(INDEX(③入力シート２!AP$6:AP$2165,MATCH(ROW()-8,③入力シート２!$AV$6:$AV$2165,0))=1,"基本給",IF(INDEX(③入力シート２!AP$6:AP$2165,MATCH(ROW()-8,③入力シート２!$AV$6:$AV$2165,0))=2,"手当","法定福利費残")),"")</f>
        <v/>
      </c>
      <c r="L65" s="580"/>
      <c r="M65" s="580"/>
      <c r="N65" s="581"/>
      <c r="O65" s="582" t="str">
        <f ca="1">IF((ROW()-8)&lt;=MAX(③入力シート２!$AV$6:$AV$2165),INDEX(③入力シート２!AR$6:AR$2165,MATCH(ROW()-8,③入力シート２!$AV$6:$AV$2165,0)),"")</f>
        <v/>
      </c>
      <c r="P65" s="583"/>
      <c r="Q65" s="583"/>
      <c r="R65" s="123" t="s">
        <v>1</v>
      </c>
      <c r="S65" s="123" t="s">
        <v>230</v>
      </c>
      <c r="T65" s="352" t="str">
        <f ca="1">IF((ROW()-8)&lt;=MAX(③入力シート２!$AV$6:$AV$2165),INDEX(③入力シート２!AS$6:AS$2165,MATCH(ROW()-8,③入力シート２!$AV$6:$AV$2165,0)),"")</f>
        <v/>
      </c>
      <c r="U65" s="123" t="s">
        <v>231</v>
      </c>
      <c r="V65" s="123" t="s">
        <v>230</v>
      </c>
      <c r="W65" s="401">
        <v>1</v>
      </c>
      <c r="X65" s="123" t="s">
        <v>189</v>
      </c>
      <c r="Y65" s="123" t="s">
        <v>232</v>
      </c>
      <c r="Z65" s="584" t="str">
        <f t="shared" ca="1" si="26"/>
        <v/>
      </c>
      <c r="AA65" s="584"/>
      <c r="AB65" s="584"/>
      <c r="AC65" s="584"/>
      <c r="AD65" s="124" t="s">
        <v>1</v>
      </c>
      <c r="AE65" s="573"/>
      <c r="AF65" s="574"/>
      <c r="AG65" s="574"/>
      <c r="AH65" s="123" t="s">
        <v>1</v>
      </c>
      <c r="AI65" s="123" t="s">
        <v>230</v>
      </c>
      <c r="AJ65" s="455"/>
      <c r="AK65" s="123" t="s">
        <v>231</v>
      </c>
      <c r="AL65" s="123" t="s">
        <v>230</v>
      </c>
      <c r="AM65" s="401">
        <v>1</v>
      </c>
      <c r="AN65" s="123" t="s">
        <v>189</v>
      </c>
      <c r="AO65" s="123" t="s">
        <v>232</v>
      </c>
      <c r="AP65" s="585">
        <f t="shared" si="27"/>
        <v>0</v>
      </c>
      <c r="AQ65" s="585"/>
      <c r="AR65" s="585"/>
      <c r="AS65" s="585"/>
      <c r="AT65" s="130" t="s">
        <v>1</v>
      </c>
      <c r="AU65" s="582" t="str">
        <f ca="1">IF((ROW()-8)&lt;=MAX(③入力シート２!$AV$6:$AV$2165),INDEX(③入力シート２!AT$6:AT$2165,MATCH(ROW()-8,③入力シート２!$AV$6:$AV$2165,0)),"")</f>
        <v/>
      </c>
      <c r="AV65" s="583"/>
      <c r="AW65" s="583"/>
      <c r="AX65" s="123" t="s">
        <v>1</v>
      </c>
      <c r="AY65" s="123" t="s">
        <v>230</v>
      </c>
      <c r="AZ65" s="352" t="str">
        <f ca="1">IF((ROW()-8)&lt;=MAX(③入力シート２!$AV$6:$AV$2165),INDEX(③入力シート２!AU$6:AU$2165,MATCH(ROW()-8,③入力シート２!$AV$6:$AV$2165,0)),"")</f>
        <v/>
      </c>
      <c r="BA65" s="123" t="s">
        <v>231</v>
      </c>
      <c r="BB65" s="123" t="s">
        <v>230</v>
      </c>
      <c r="BC65" s="401">
        <v>1</v>
      </c>
      <c r="BD65" s="123" t="s">
        <v>189</v>
      </c>
      <c r="BE65" s="123" t="s">
        <v>232</v>
      </c>
      <c r="BF65" s="584" t="str">
        <f t="shared" ca="1" si="24"/>
        <v/>
      </c>
      <c r="BG65" s="584"/>
      <c r="BH65" s="584"/>
      <c r="BI65" s="584"/>
      <c r="BJ65" s="124" t="s">
        <v>1</v>
      </c>
      <c r="BK65" s="573"/>
      <c r="BL65" s="574"/>
      <c r="BM65" s="574"/>
      <c r="BN65" s="123" t="s">
        <v>1</v>
      </c>
      <c r="BO65" s="123" t="s">
        <v>230</v>
      </c>
      <c r="BP65" s="455"/>
      <c r="BQ65" s="123" t="s">
        <v>231</v>
      </c>
      <c r="BR65" s="123" t="s">
        <v>230</v>
      </c>
      <c r="BS65" s="401">
        <v>1</v>
      </c>
      <c r="BT65" s="123" t="s">
        <v>189</v>
      </c>
      <c r="BU65" s="123" t="s">
        <v>232</v>
      </c>
      <c r="BV65" s="575">
        <f t="shared" si="25"/>
        <v>0</v>
      </c>
      <c r="BW65" s="575"/>
      <c r="BX65" s="575"/>
      <c r="BY65" s="575"/>
      <c r="BZ65" s="124" t="s">
        <v>1</v>
      </c>
      <c r="CA65" s="402" t="str">
        <f t="shared" ca="1" si="28"/>
        <v/>
      </c>
      <c r="CB65" s="403">
        <f t="shared" si="29"/>
        <v>0</v>
      </c>
      <c r="CC65" s="143"/>
    </row>
    <row r="66" spans="1:81" ht="26.1" customHeight="1" x14ac:dyDescent="0.15">
      <c r="A66" s="121">
        <v>58</v>
      </c>
      <c r="B66"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66" s="577"/>
      <c r="D66" s="577"/>
      <c r="E66" s="577"/>
      <c r="F66" s="578"/>
      <c r="G66"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66" s="580"/>
      <c r="I66" s="581"/>
      <c r="J66"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66" s="579" t="str">
        <f ca="1">IF((ROW()-8)&lt;=MAX(③入力シート２!$AV$6:$AV$2165),IF(INDEX(③入力シート２!AP$6:AP$2165,MATCH(ROW()-8,③入力シート２!$AV$6:$AV$2165,0))=1,"基本給",IF(INDEX(③入力シート２!AP$6:AP$2165,MATCH(ROW()-8,③入力シート２!$AV$6:$AV$2165,0))=2,"手当","法定福利費残")),"")</f>
        <v/>
      </c>
      <c r="L66" s="580"/>
      <c r="M66" s="580"/>
      <c r="N66" s="581"/>
      <c r="O66" s="582" t="str">
        <f ca="1">IF((ROW()-8)&lt;=MAX(③入力シート２!$AV$6:$AV$2165),INDEX(③入力シート２!AR$6:AR$2165,MATCH(ROW()-8,③入力シート２!$AV$6:$AV$2165,0)),"")</f>
        <v/>
      </c>
      <c r="P66" s="583"/>
      <c r="Q66" s="583"/>
      <c r="R66" s="123" t="s">
        <v>1</v>
      </c>
      <c r="S66" s="123" t="s">
        <v>230</v>
      </c>
      <c r="T66" s="352" t="str">
        <f ca="1">IF((ROW()-8)&lt;=MAX(③入力シート２!$AV$6:$AV$2165),INDEX(③入力シート２!AS$6:AS$2165,MATCH(ROW()-8,③入力シート２!$AV$6:$AV$2165,0)),"")</f>
        <v/>
      </c>
      <c r="U66" s="123" t="s">
        <v>231</v>
      </c>
      <c r="V66" s="123" t="s">
        <v>230</v>
      </c>
      <c r="W66" s="401">
        <v>1</v>
      </c>
      <c r="X66" s="123" t="s">
        <v>189</v>
      </c>
      <c r="Y66" s="123" t="s">
        <v>232</v>
      </c>
      <c r="Z66" s="584" t="str">
        <f t="shared" ca="1" si="26"/>
        <v/>
      </c>
      <c r="AA66" s="584"/>
      <c r="AB66" s="584"/>
      <c r="AC66" s="584"/>
      <c r="AD66" s="124" t="s">
        <v>1</v>
      </c>
      <c r="AE66" s="573"/>
      <c r="AF66" s="574"/>
      <c r="AG66" s="574"/>
      <c r="AH66" s="123" t="s">
        <v>1</v>
      </c>
      <c r="AI66" s="123" t="s">
        <v>230</v>
      </c>
      <c r="AJ66" s="456"/>
      <c r="AK66" s="123" t="s">
        <v>231</v>
      </c>
      <c r="AL66" s="123" t="s">
        <v>230</v>
      </c>
      <c r="AM66" s="401">
        <v>1</v>
      </c>
      <c r="AN66" s="123" t="s">
        <v>189</v>
      </c>
      <c r="AO66" s="123" t="s">
        <v>232</v>
      </c>
      <c r="AP66" s="585">
        <f t="shared" si="27"/>
        <v>0</v>
      </c>
      <c r="AQ66" s="585"/>
      <c r="AR66" s="585"/>
      <c r="AS66" s="585"/>
      <c r="AT66" s="130" t="s">
        <v>1</v>
      </c>
      <c r="AU66" s="582" t="str">
        <f ca="1">IF((ROW()-8)&lt;=MAX(③入力シート２!$AV$6:$AV$2165),INDEX(③入力シート２!AT$6:AT$2165,MATCH(ROW()-8,③入力シート２!$AV$6:$AV$2165,0)),"")</f>
        <v/>
      </c>
      <c r="AV66" s="583"/>
      <c r="AW66" s="583"/>
      <c r="AX66" s="123" t="s">
        <v>1</v>
      </c>
      <c r="AY66" s="123" t="s">
        <v>230</v>
      </c>
      <c r="AZ66" s="352" t="str">
        <f ca="1">IF((ROW()-8)&lt;=MAX(③入力シート２!$AV$6:$AV$2165),INDEX(③入力シート２!AU$6:AU$2165,MATCH(ROW()-8,③入力シート２!$AV$6:$AV$2165,0)),"")</f>
        <v/>
      </c>
      <c r="BA66" s="123" t="s">
        <v>231</v>
      </c>
      <c r="BB66" s="123" t="s">
        <v>230</v>
      </c>
      <c r="BC66" s="401">
        <v>1</v>
      </c>
      <c r="BD66" s="123" t="s">
        <v>189</v>
      </c>
      <c r="BE66" s="123" t="s">
        <v>232</v>
      </c>
      <c r="BF66" s="584" t="str">
        <f t="shared" ca="1" si="24"/>
        <v/>
      </c>
      <c r="BG66" s="584"/>
      <c r="BH66" s="584"/>
      <c r="BI66" s="584"/>
      <c r="BJ66" s="124" t="s">
        <v>1</v>
      </c>
      <c r="BK66" s="573"/>
      <c r="BL66" s="574"/>
      <c r="BM66" s="574"/>
      <c r="BN66" s="123" t="s">
        <v>1</v>
      </c>
      <c r="BO66" s="123" t="s">
        <v>230</v>
      </c>
      <c r="BP66" s="456"/>
      <c r="BQ66" s="123" t="s">
        <v>231</v>
      </c>
      <c r="BR66" s="123" t="s">
        <v>230</v>
      </c>
      <c r="BS66" s="401">
        <v>1</v>
      </c>
      <c r="BT66" s="123" t="s">
        <v>189</v>
      </c>
      <c r="BU66" s="123" t="s">
        <v>232</v>
      </c>
      <c r="BV66" s="575">
        <f t="shared" si="25"/>
        <v>0</v>
      </c>
      <c r="BW66" s="575"/>
      <c r="BX66" s="575"/>
      <c r="BY66" s="575"/>
      <c r="BZ66" s="124" t="s">
        <v>1</v>
      </c>
      <c r="CA66" s="402" t="str">
        <f t="shared" ca="1" si="28"/>
        <v/>
      </c>
      <c r="CB66" s="403">
        <f t="shared" si="29"/>
        <v>0</v>
      </c>
      <c r="CC66" s="143"/>
    </row>
    <row r="67" spans="1:81" ht="26.1" customHeight="1" x14ac:dyDescent="0.15">
      <c r="A67" s="121">
        <v>59</v>
      </c>
      <c r="B67"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67" s="577"/>
      <c r="D67" s="577"/>
      <c r="E67" s="577"/>
      <c r="F67" s="578"/>
      <c r="G67"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67" s="580"/>
      <c r="I67" s="581"/>
      <c r="J67"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67" s="579" t="str">
        <f ca="1">IF((ROW()-8)&lt;=MAX(③入力シート２!$AV$6:$AV$2165),IF(INDEX(③入力シート２!AP$6:AP$2165,MATCH(ROW()-8,③入力シート２!$AV$6:$AV$2165,0))=1,"基本給",IF(INDEX(③入力シート２!AP$6:AP$2165,MATCH(ROW()-8,③入力シート２!$AV$6:$AV$2165,0))=2,"手当","法定福利費残")),"")</f>
        <v/>
      </c>
      <c r="L67" s="580"/>
      <c r="M67" s="580"/>
      <c r="N67" s="581"/>
      <c r="O67" s="582" t="str">
        <f ca="1">IF((ROW()-8)&lt;=MAX(③入力シート２!$AV$6:$AV$2165),INDEX(③入力シート２!AR$6:AR$2165,MATCH(ROW()-8,③入力シート２!$AV$6:$AV$2165,0)),"")</f>
        <v/>
      </c>
      <c r="P67" s="583"/>
      <c r="Q67" s="583"/>
      <c r="R67" s="123" t="s">
        <v>1</v>
      </c>
      <c r="S67" s="123" t="s">
        <v>230</v>
      </c>
      <c r="T67" s="352" t="str">
        <f ca="1">IF((ROW()-8)&lt;=MAX(③入力シート２!$AV$6:$AV$2165),INDEX(③入力シート２!AS$6:AS$2165,MATCH(ROW()-8,③入力シート２!$AV$6:$AV$2165,0)),"")</f>
        <v/>
      </c>
      <c r="U67" s="123" t="s">
        <v>231</v>
      </c>
      <c r="V67" s="123" t="s">
        <v>230</v>
      </c>
      <c r="W67" s="401">
        <v>1</v>
      </c>
      <c r="X67" s="123" t="s">
        <v>189</v>
      </c>
      <c r="Y67" s="123" t="s">
        <v>232</v>
      </c>
      <c r="Z67" s="584" t="str">
        <f t="shared" ca="1" si="26"/>
        <v/>
      </c>
      <c r="AA67" s="584"/>
      <c r="AB67" s="584"/>
      <c r="AC67" s="584"/>
      <c r="AD67" s="124" t="s">
        <v>1</v>
      </c>
      <c r="AE67" s="573"/>
      <c r="AF67" s="574"/>
      <c r="AG67" s="574"/>
      <c r="AH67" s="123" t="s">
        <v>1</v>
      </c>
      <c r="AI67" s="123" t="s">
        <v>230</v>
      </c>
      <c r="AJ67" s="455"/>
      <c r="AK67" s="123" t="s">
        <v>231</v>
      </c>
      <c r="AL67" s="123" t="s">
        <v>230</v>
      </c>
      <c r="AM67" s="401">
        <v>1</v>
      </c>
      <c r="AN67" s="123" t="s">
        <v>189</v>
      </c>
      <c r="AO67" s="123" t="s">
        <v>232</v>
      </c>
      <c r="AP67" s="585">
        <f t="shared" si="27"/>
        <v>0</v>
      </c>
      <c r="AQ67" s="585"/>
      <c r="AR67" s="585"/>
      <c r="AS67" s="585"/>
      <c r="AT67" s="130" t="s">
        <v>1</v>
      </c>
      <c r="AU67" s="582" t="str">
        <f ca="1">IF((ROW()-8)&lt;=MAX(③入力シート２!$AV$6:$AV$2165),INDEX(③入力シート２!AT$6:AT$2165,MATCH(ROW()-8,③入力シート２!$AV$6:$AV$2165,0)),"")</f>
        <v/>
      </c>
      <c r="AV67" s="583"/>
      <c r="AW67" s="583"/>
      <c r="AX67" s="123" t="s">
        <v>1</v>
      </c>
      <c r="AY67" s="123" t="s">
        <v>230</v>
      </c>
      <c r="AZ67" s="352" t="str">
        <f ca="1">IF((ROW()-8)&lt;=MAX(③入力シート２!$AV$6:$AV$2165),INDEX(③入力シート２!AU$6:AU$2165,MATCH(ROW()-8,③入力シート２!$AV$6:$AV$2165,0)),"")</f>
        <v/>
      </c>
      <c r="BA67" s="123" t="s">
        <v>231</v>
      </c>
      <c r="BB67" s="123" t="s">
        <v>230</v>
      </c>
      <c r="BC67" s="401">
        <v>1</v>
      </c>
      <c r="BD67" s="123" t="s">
        <v>189</v>
      </c>
      <c r="BE67" s="123" t="s">
        <v>232</v>
      </c>
      <c r="BF67" s="584" t="str">
        <f t="shared" ca="1" si="24"/>
        <v/>
      </c>
      <c r="BG67" s="584"/>
      <c r="BH67" s="584"/>
      <c r="BI67" s="584"/>
      <c r="BJ67" s="124" t="s">
        <v>1</v>
      </c>
      <c r="BK67" s="573"/>
      <c r="BL67" s="574"/>
      <c r="BM67" s="574"/>
      <c r="BN67" s="123" t="s">
        <v>1</v>
      </c>
      <c r="BO67" s="123" t="s">
        <v>230</v>
      </c>
      <c r="BP67" s="455"/>
      <c r="BQ67" s="123" t="s">
        <v>231</v>
      </c>
      <c r="BR67" s="123" t="s">
        <v>230</v>
      </c>
      <c r="BS67" s="401">
        <v>1</v>
      </c>
      <c r="BT67" s="123" t="s">
        <v>189</v>
      </c>
      <c r="BU67" s="123" t="s">
        <v>232</v>
      </c>
      <c r="BV67" s="575">
        <f t="shared" si="25"/>
        <v>0</v>
      </c>
      <c r="BW67" s="575"/>
      <c r="BX67" s="575"/>
      <c r="BY67" s="575"/>
      <c r="BZ67" s="124" t="s">
        <v>1</v>
      </c>
      <c r="CA67" s="402" t="str">
        <f t="shared" ca="1" si="28"/>
        <v/>
      </c>
      <c r="CB67" s="403">
        <f t="shared" si="29"/>
        <v>0</v>
      </c>
      <c r="CC67" s="143"/>
    </row>
    <row r="68" spans="1:81" ht="26.1" customHeight="1" x14ac:dyDescent="0.15">
      <c r="A68" s="121">
        <v>60</v>
      </c>
      <c r="B68"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68" s="577"/>
      <c r="D68" s="577"/>
      <c r="E68" s="577"/>
      <c r="F68" s="578"/>
      <c r="G68"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68" s="580"/>
      <c r="I68" s="581"/>
      <c r="J68"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68" s="579" t="str">
        <f ca="1">IF((ROW()-8)&lt;=MAX(③入力シート２!$AV$6:$AV$2165),IF(INDEX(③入力シート２!AP$6:AP$2165,MATCH(ROW()-8,③入力シート２!$AV$6:$AV$2165,0))=1,"基本給",IF(INDEX(③入力シート２!AP$6:AP$2165,MATCH(ROW()-8,③入力シート２!$AV$6:$AV$2165,0))=2,"手当","法定福利費残")),"")</f>
        <v/>
      </c>
      <c r="L68" s="580"/>
      <c r="M68" s="580"/>
      <c r="N68" s="581"/>
      <c r="O68" s="582" t="str">
        <f ca="1">IF((ROW()-8)&lt;=MAX(③入力シート２!$AV$6:$AV$2165),INDEX(③入力シート２!AR$6:AR$2165,MATCH(ROW()-8,③入力シート２!$AV$6:$AV$2165,0)),"")</f>
        <v/>
      </c>
      <c r="P68" s="583"/>
      <c r="Q68" s="583"/>
      <c r="R68" s="123" t="s">
        <v>1</v>
      </c>
      <c r="S68" s="123" t="s">
        <v>230</v>
      </c>
      <c r="T68" s="352" t="str">
        <f ca="1">IF((ROW()-8)&lt;=MAX(③入力シート２!$AV$6:$AV$2165),INDEX(③入力シート２!AS$6:AS$2165,MATCH(ROW()-8,③入力シート２!$AV$6:$AV$2165,0)),"")</f>
        <v/>
      </c>
      <c r="U68" s="123" t="s">
        <v>231</v>
      </c>
      <c r="V68" s="123" t="s">
        <v>230</v>
      </c>
      <c r="W68" s="401">
        <v>1</v>
      </c>
      <c r="X68" s="123" t="s">
        <v>189</v>
      </c>
      <c r="Y68" s="123" t="s">
        <v>232</v>
      </c>
      <c r="Z68" s="584" t="str">
        <f t="shared" ca="1" si="26"/>
        <v/>
      </c>
      <c r="AA68" s="584"/>
      <c r="AB68" s="584"/>
      <c r="AC68" s="584"/>
      <c r="AD68" s="124" t="s">
        <v>1</v>
      </c>
      <c r="AE68" s="573"/>
      <c r="AF68" s="574"/>
      <c r="AG68" s="574"/>
      <c r="AH68" s="123" t="s">
        <v>1</v>
      </c>
      <c r="AI68" s="123" t="s">
        <v>230</v>
      </c>
      <c r="AJ68" s="456"/>
      <c r="AK68" s="123" t="s">
        <v>231</v>
      </c>
      <c r="AL68" s="123" t="s">
        <v>230</v>
      </c>
      <c r="AM68" s="401">
        <v>1</v>
      </c>
      <c r="AN68" s="123" t="s">
        <v>189</v>
      </c>
      <c r="AO68" s="123" t="s">
        <v>232</v>
      </c>
      <c r="AP68" s="585">
        <f t="shared" si="27"/>
        <v>0</v>
      </c>
      <c r="AQ68" s="585"/>
      <c r="AR68" s="585"/>
      <c r="AS68" s="585"/>
      <c r="AT68" s="130" t="s">
        <v>1</v>
      </c>
      <c r="AU68" s="582" t="str">
        <f ca="1">IF((ROW()-8)&lt;=MAX(③入力シート２!$AV$6:$AV$2165),INDEX(③入力シート２!AT$6:AT$2165,MATCH(ROW()-8,③入力シート２!$AV$6:$AV$2165,0)),"")</f>
        <v/>
      </c>
      <c r="AV68" s="583"/>
      <c r="AW68" s="583"/>
      <c r="AX68" s="123" t="s">
        <v>1</v>
      </c>
      <c r="AY68" s="123" t="s">
        <v>230</v>
      </c>
      <c r="AZ68" s="352" t="str">
        <f ca="1">IF((ROW()-8)&lt;=MAX(③入力シート２!$AV$6:$AV$2165),INDEX(③入力シート２!AU$6:AU$2165,MATCH(ROW()-8,③入力シート２!$AV$6:$AV$2165,0)),"")</f>
        <v/>
      </c>
      <c r="BA68" s="123" t="s">
        <v>231</v>
      </c>
      <c r="BB68" s="123" t="s">
        <v>230</v>
      </c>
      <c r="BC68" s="401">
        <v>1</v>
      </c>
      <c r="BD68" s="123" t="s">
        <v>189</v>
      </c>
      <c r="BE68" s="123" t="s">
        <v>232</v>
      </c>
      <c r="BF68" s="584" t="str">
        <f t="shared" ca="1" si="24"/>
        <v/>
      </c>
      <c r="BG68" s="584"/>
      <c r="BH68" s="584"/>
      <c r="BI68" s="584"/>
      <c r="BJ68" s="124" t="s">
        <v>1</v>
      </c>
      <c r="BK68" s="573"/>
      <c r="BL68" s="574"/>
      <c r="BM68" s="574"/>
      <c r="BN68" s="123" t="s">
        <v>1</v>
      </c>
      <c r="BO68" s="123" t="s">
        <v>230</v>
      </c>
      <c r="BP68" s="456"/>
      <c r="BQ68" s="123" t="s">
        <v>231</v>
      </c>
      <c r="BR68" s="123" t="s">
        <v>230</v>
      </c>
      <c r="BS68" s="401">
        <v>1</v>
      </c>
      <c r="BT68" s="123" t="s">
        <v>189</v>
      </c>
      <c r="BU68" s="123" t="s">
        <v>232</v>
      </c>
      <c r="BV68" s="575">
        <f t="shared" si="25"/>
        <v>0</v>
      </c>
      <c r="BW68" s="575"/>
      <c r="BX68" s="575"/>
      <c r="BY68" s="575"/>
      <c r="BZ68" s="124" t="s">
        <v>1</v>
      </c>
      <c r="CA68" s="402" t="str">
        <f t="shared" ca="1" si="28"/>
        <v/>
      </c>
      <c r="CB68" s="403">
        <f t="shared" si="29"/>
        <v>0</v>
      </c>
      <c r="CC68" s="143"/>
    </row>
    <row r="69" spans="1:81" ht="26.1" customHeight="1" x14ac:dyDescent="0.15">
      <c r="A69" s="121">
        <v>61</v>
      </c>
      <c r="B69"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69" s="586"/>
      <c r="D69" s="586"/>
      <c r="E69" s="586"/>
      <c r="F69" s="586"/>
      <c r="G69"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69" s="580"/>
      <c r="I69" s="581"/>
      <c r="J69"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69" s="579" t="str">
        <f ca="1">IF((ROW()-8)&lt;=MAX(③入力シート２!$AV$6:$AV$2165),IF(INDEX(③入力シート２!AP$6:AP$2165,MATCH(ROW()-8,③入力シート２!$AV$6:$AV$2165,0))=1,"基本給",IF(INDEX(③入力シート２!AP$6:AP$2165,MATCH(ROW()-8,③入力シート２!$AV$6:$AV$2165,0))=2,"手当","法定福利費残")),"")</f>
        <v/>
      </c>
      <c r="L69" s="580"/>
      <c r="M69" s="580"/>
      <c r="N69" s="581"/>
      <c r="O69" s="582" t="str">
        <f ca="1">IF((ROW()-8)&lt;=MAX(③入力シート２!$AV$6:$AV$2165),INDEX(③入力シート２!AR$6:AR$2165,MATCH(ROW()-8,③入力シート２!$AV$6:$AV$2165,0)),"")</f>
        <v/>
      </c>
      <c r="P69" s="583"/>
      <c r="Q69" s="583"/>
      <c r="R69" s="123" t="s">
        <v>1</v>
      </c>
      <c r="S69" s="123" t="s">
        <v>230</v>
      </c>
      <c r="T69" s="352" t="str">
        <f ca="1">IF((ROW()-8)&lt;=MAX(③入力シート２!$AV$6:$AV$2165),INDEX(③入力シート２!AS$6:AS$2165,MATCH(ROW()-8,③入力シート２!$AV$6:$AV$2165,0)),"")</f>
        <v/>
      </c>
      <c r="U69" s="123" t="s">
        <v>231</v>
      </c>
      <c r="V69" s="123" t="s">
        <v>230</v>
      </c>
      <c r="W69" s="401">
        <v>1</v>
      </c>
      <c r="X69" s="123" t="s">
        <v>189</v>
      </c>
      <c r="Y69" s="123" t="s">
        <v>232</v>
      </c>
      <c r="Z69" s="584" t="str">
        <f t="shared" ca="1" si="26"/>
        <v/>
      </c>
      <c r="AA69" s="584"/>
      <c r="AB69" s="584"/>
      <c r="AC69" s="584"/>
      <c r="AD69" s="124" t="s">
        <v>1</v>
      </c>
      <c r="AE69" s="573"/>
      <c r="AF69" s="574"/>
      <c r="AG69" s="574"/>
      <c r="AH69" s="123" t="s">
        <v>1</v>
      </c>
      <c r="AI69" s="123" t="s">
        <v>230</v>
      </c>
      <c r="AJ69" s="455"/>
      <c r="AK69" s="123" t="s">
        <v>231</v>
      </c>
      <c r="AL69" s="123" t="s">
        <v>230</v>
      </c>
      <c r="AM69" s="401">
        <v>1</v>
      </c>
      <c r="AN69" s="123" t="s">
        <v>189</v>
      </c>
      <c r="AO69" s="123" t="s">
        <v>232</v>
      </c>
      <c r="AP69" s="585">
        <f t="shared" si="27"/>
        <v>0</v>
      </c>
      <c r="AQ69" s="585"/>
      <c r="AR69" s="585"/>
      <c r="AS69" s="585"/>
      <c r="AT69" s="130" t="s">
        <v>1</v>
      </c>
      <c r="AU69" s="582" t="str">
        <f ca="1">IF((ROW()-8)&lt;=MAX(③入力シート２!$AV$6:$AV$2165),INDEX(③入力シート２!AT$6:AT$2165,MATCH(ROW()-8,③入力シート２!$AV$6:$AV$2165,0)),"")</f>
        <v/>
      </c>
      <c r="AV69" s="583"/>
      <c r="AW69" s="583"/>
      <c r="AX69" s="123" t="s">
        <v>1</v>
      </c>
      <c r="AY69" s="123" t="s">
        <v>230</v>
      </c>
      <c r="AZ69" s="352" t="str">
        <f ca="1">IF((ROW()-8)&lt;=MAX(③入力シート２!$AV$6:$AV$2165),INDEX(③入力シート２!AU$6:AU$2165,MATCH(ROW()-8,③入力シート２!$AV$6:$AV$2165,0)),"")</f>
        <v/>
      </c>
      <c r="BA69" s="123" t="s">
        <v>231</v>
      </c>
      <c r="BB69" s="123" t="s">
        <v>230</v>
      </c>
      <c r="BC69" s="401">
        <v>1</v>
      </c>
      <c r="BD69" s="123" t="s">
        <v>189</v>
      </c>
      <c r="BE69" s="123" t="s">
        <v>232</v>
      </c>
      <c r="BF69" s="584" t="str">
        <f t="shared" ca="1" si="24"/>
        <v/>
      </c>
      <c r="BG69" s="584"/>
      <c r="BH69" s="584"/>
      <c r="BI69" s="584"/>
      <c r="BJ69" s="124" t="s">
        <v>1</v>
      </c>
      <c r="BK69" s="573"/>
      <c r="BL69" s="574"/>
      <c r="BM69" s="574"/>
      <c r="BN69" s="123" t="s">
        <v>1</v>
      </c>
      <c r="BO69" s="123" t="s">
        <v>230</v>
      </c>
      <c r="BP69" s="455"/>
      <c r="BQ69" s="123" t="s">
        <v>231</v>
      </c>
      <c r="BR69" s="123" t="s">
        <v>230</v>
      </c>
      <c r="BS69" s="401">
        <v>1</v>
      </c>
      <c r="BT69" s="123" t="s">
        <v>189</v>
      </c>
      <c r="BU69" s="123" t="s">
        <v>232</v>
      </c>
      <c r="BV69" s="575">
        <f t="shared" si="25"/>
        <v>0</v>
      </c>
      <c r="BW69" s="575"/>
      <c r="BX69" s="575"/>
      <c r="BY69" s="575"/>
      <c r="BZ69" s="124" t="s">
        <v>1</v>
      </c>
      <c r="CA69" s="402" t="str">
        <f t="shared" ca="1" si="28"/>
        <v/>
      </c>
      <c r="CB69" s="403">
        <f t="shared" si="29"/>
        <v>0</v>
      </c>
      <c r="CC69" s="143"/>
    </row>
    <row r="70" spans="1:81" ht="26.1" customHeight="1" x14ac:dyDescent="0.15">
      <c r="A70" s="121">
        <v>62</v>
      </c>
      <c r="B70"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70" s="577"/>
      <c r="D70" s="577"/>
      <c r="E70" s="577"/>
      <c r="F70" s="578"/>
      <c r="G70"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70" s="580"/>
      <c r="I70" s="581"/>
      <c r="J70"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70" s="579" t="str">
        <f ca="1">IF((ROW()-8)&lt;=MAX(③入力シート２!$AV$6:$AV$2165),IF(INDEX(③入力シート２!AP$6:AP$2165,MATCH(ROW()-8,③入力シート２!$AV$6:$AV$2165,0))=1,"基本給",IF(INDEX(③入力シート２!AP$6:AP$2165,MATCH(ROW()-8,③入力シート２!$AV$6:$AV$2165,0))=2,"手当","法定福利費残")),"")</f>
        <v/>
      </c>
      <c r="L70" s="580"/>
      <c r="M70" s="580"/>
      <c r="N70" s="581"/>
      <c r="O70" s="582" t="str">
        <f ca="1">IF((ROW()-8)&lt;=MAX(③入力シート２!$AV$6:$AV$2165),INDEX(③入力シート２!AR$6:AR$2165,MATCH(ROW()-8,③入力シート２!$AV$6:$AV$2165,0)),"")</f>
        <v/>
      </c>
      <c r="P70" s="583"/>
      <c r="Q70" s="583"/>
      <c r="R70" s="123" t="s">
        <v>1</v>
      </c>
      <c r="S70" s="123" t="s">
        <v>230</v>
      </c>
      <c r="T70" s="352" t="str">
        <f ca="1">IF((ROW()-8)&lt;=MAX(③入力シート２!$AV$6:$AV$2165),INDEX(③入力シート２!AS$6:AS$2165,MATCH(ROW()-8,③入力シート２!$AV$6:$AV$2165,0)),"")</f>
        <v/>
      </c>
      <c r="U70" s="123" t="s">
        <v>231</v>
      </c>
      <c r="V70" s="123" t="s">
        <v>230</v>
      </c>
      <c r="W70" s="401">
        <v>1</v>
      </c>
      <c r="X70" s="123" t="s">
        <v>189</v>
      </c>
      <c r="Y70" s="123" t="s">
        <v>232</v>
      </c>
      <c r="Z70" s="584" t="str">
        <f t="shared" ca="1" si="26"/>
        <v/>
      </c>
      <c r="AA70" s="584"/>
      <c r="AB70" s="584"/>
      <c r="AC70" s="584"/>
      <c r="AD70" s="124" t="s">
        <v>1</v>
      </c>
      <c r="AE70" s="573"/>
      <c r="AF70" s="574"/>
      <c r="AG70" s="574"/>
      <c r="AH70" s="123" t="s">
        <v>1</v>
      </c>
      <c r="AI70" s="123" t="s">
        <v>230</v>
      </c>
      <c r="AJ70" s="456"/>
      <c r="AK70" s="123" t="s">
        <v>231</v>
      </c>
      <c r="AL70" s="123" t="s">
        <v>230</v>
      </c>
      <c r="AM70" s="401">
        <v>1</v>
      </c>
      <c r="AN70" s="123" t="s">
        <v>189</v>
      </c>
      <c r="AO70" s="123" t="s">
        <v>232</v>
      </c>
      <c r="AP70" s="585">
        <f t="shared" si="27"/>
        <v>0</v>
      </c>
      <c r="AQ70" s="585"/>
      <c r="AR70" s="585"/>
      <c r="AS70" s="585"/>
      <c r="AT70" s="130" t="s">
        <v>1</v>
      </c>
      <c r="AU70" s="582" t="str">
        <f ca="1">IF((ROW()-8)&lt;=MAX(③入力シート２!$AV$6:$AV$2165),INDEX(③入力シート２!AT$6:AT$2165,MATCH(ROW()-8,③入力シート２!$AV$6:$AV$2165,0)),"")</f>
        <v/>
      </c>
      <c r="AV70" s="583"/>
      <c r="AW70" s="583"/>
      <c r="AX70" s="123" t="s">
        <v>1</v>
      </c>
      <c r="AY70" s="123" t="s">
        <v>230</v>
      </c>
      <c r="AZ70" s="352" t="str">
        <f ca="1">IF((ROW()-8)&lt;=MAX(③入力シート２!$AV$6:$AV$2165),INDEX(③入力シート２!AU$6:AU$2165,MATCH(ROW()-8,③入力シート２!$AV$6:$AV$2165,0)),"")</f>
        <v/>
      </c>
      <c r="BA70" s="123" t="s">
        <v>231</v>
      </c>
      <c r="BB70" s="123" t="s">
        <v>230</v>
      </c>
      <c r="BC70" s="401">
        <v>1</v>
      </c>
      <c r="BD70" s="123" t="s">
        <v>189</v>
      </c>
      <c r="BE70" s="123" t="s">
        <v>232</v>
      </c>
      <c r="BF70" s="584" t="str">
        <f t="shared" ca="1" si="24"/>
        <v/>
      </c>
      <c r="BG70" s="584"/>
      <c r="BH70" s="584"/>
      <c r="BI70" s="584"/>
      <c r="BJ70" s="124" t="s">
        <v>1</v>
      </c>
      <c r="BK70" s="573"/>
      <c r="BL70" s="574"/>
      <c r="BM70" s="574"/>
      <c r="BN70" s="123" t="s">
        <v>1</v>
      </c>
      <c r="BO70" s="123" t="s">
        <v>230</v>
      </c>
      <c r="BP70" s="456"/>
      <c r="BQ70" s="123" t="s">
        <v>231</v>
      </c>
      <c r="BR70" s="123" t="s">
        <v>230</v>
      </c>
      <c r="BS70" s="401">
        <v>1</v>
      </c>
      <c r="BT70" s="123" t="s">
        <v>189</v>
      </c>
      <c r="BU70" s="123" t="s">
        <v>232</v>
      </c>
      <c r="BV70" s="575">
        <f t="shared" si="25"/>
        <v>0</v>
      </c>
      <c r="BW70" s="575"/>
      <c r="BX70" s="575"/>
      <c r="BY70" s="575"/>
      <c r="BZ70" s="124" t="s">
        <v>1</v>
      </c>
      <c r="CA70" s="402" t="str">
        <f t="shared" ca="1" si="28"/>
        <v/>
      </c>
      <c r="CB70" s="403">
        <f t="shared" si="29"/>
        <v>0</v>
      </c>
      <c r="CC70" s="143"/>
    </row>
    <row r="71" spans="1:81" ht="26.1" customHeight="1" x14ac:dyDescent="0.15">
      <c r="A71" s="121">
        <v>63</v>
      </c>
      <c r="B71"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71" s="577"/>
      <c r="D71" s="577"/>
      <c r="E71" s="577"/>
      <c r="F71" s="578"/>
      <c r="G71"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71" s="580"/>
      <c r="I71" s="581"/>
      <c r="J71"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71" s="579" t="str">
        <f ca="1">IF((ROW()-8)&lt;=MAX(③入力シート２!$AV$6:$AV$2165),IF(INDEX(③入力シート２!AP$6:AP$2165,MATCH(ROW()-8,③入力シート２!$AV$6:$AV$2165,0))=1,"基本給",IF(INDEX(③入力シート２!AP$6:AP$2165,MATCH(ROW()-8,③入力シート２!$AV$6:$AV$2165,0))=2,"手当","法定福利費残")),"")</f>
        <v/>
      </c>
      <c r="L71" s="580"/>
      <c r="M71" s="580"/>
      <c r="N71" s="581"/>
      <c r="O71" s="582" t="str">
        <f ca="1">IF((ROW()-8)&lt;=MAX(③入力シート２!$AV$6:$AV$2165),INDEX(③入力シート２!AR$6:AR$2165,MATCH(ROW()-8,③入力シート２!$AV$6:$AV$2165,0)),"")</f>
        <v/>
      </c>
      <c r="P71" s="583"/>
      <c r="Q71" s="583"/>
      <c r="R71" s="123" t="s">
        <v>1</v>
      </c>
      <c r="S71" s="123" t="s">
        <v>230</v>
      </c>
      <c r="T71" s="352" t="str">
        <f ca="1">IF((ROW()-8)&lt;=MAX(③入力シート２!$AV$6:$AV$2165),INDEX(③入力シート２!AS$6:AS$2165,MATCH(ROW()-8,③入力シート２!$AV$6:$AV$2165,0)),"")</f>
        <v/>
      </c>
      <c r="U71" s="123" t="s">
        <v>231</v>
      </c>
      <c r="V71" s="123" t="s">
        <v>230</v>
      </c>
      <c r="W71" s="401">
        <v>1</v>
      </c>
      <c r="X71" s="123" t="s">
        <v>189</v>
      </c>
      <c r="Y71" s="123" t="s">
        <v>232</v>
      </c>
      <c r="Z71" s="584" t="str">
        <f t="shared" ca="1" si="26"/>
        <v/>
      </c>
      <c r="AA71" s="584"/>
      <c r="AB71" s="584"/>
      <c r="AC71" s="584"/>
      <c r="AD71" s="124" t="s">
        <v>1</v>
      </c>
      <c r="AE71" s="573"/>
      <c r="AF71" s="574"/>
      <c r="AG71" s="574"/>
      <c r="AH71" s="123" t="s">
        <v>1</v>
      </c>
      <c r="AI71" s="123" t="s">
        <v>230</v>
      </c>
      <c r="AJ71" s="455"/>
      <c r="AK71" s="123" t="s">
        <v>231</v>
      </c>
      <c r="AL71" s="123" t="s">
        <v>230</v>
      </c>
      <c r="AM71" s="401">
        <v>1</v>
      </c>
      <c r="AN71" s="123" t="s">
        <v>189</v>
      </c>
      <c r="AO71" s="123" t="s">
        <v>232</v>
      </c>
      <c r="AP71" s="585">
        <f t="shared" si="27"/>
        <v>0</v>
      </c>
      <c r="AQ71" s="585"/>
      <c r="AR71" s="585"/>
      <c r="AS71" s="585"/>
      <c r="AT71" s="130" t="s">
        <v>1</v>
      </c>
      <c r="AU71" s="582" t="str">
        <f ca="1">IF((ROW()-8)&lt;=MAX(③入力シート２!$AV$6:$AV$2165),INDEX(③入力シート２!AT$6:AT$2165,MATCH(ROW()-8,③入力シート２!$AV$6:$AV$2165,0)),"")</f>
        <v/>
      </c>
      <c r="AV71" s="583"/>
      <c r="AW71" s="583"/>
      <c r="AX71" s="123" t="s">
        <v>1</v>
      </c>
      <c r="AY71" s="123" t="s">
        <v>230</v>
      </c>
      <c r="AZ71" s="352" t="str">
        <f ca="1">IF((ROW()-8)&lt;=MAX(③入力シート２!$AV$6:$AV$2165),INDEX(③入力シート２!AU$6:AU$2165,MATCH(ROW()-8,③入力シート２!$AV$6:$AV$2165,0)),"")</f>
        <v/>
      </c>
      <c r="BA71" s="123" t="s">
        <v>231</v>
      </c>
      <c r="BB71" s="123" t="s">
        <v>230</v>
      </c>
      <c r="BC71" s="401">
        <v>1</v>
      </c>
      <c r="BD71" s="123" t="s">
        <v>189</v>
      </c>
      <c r="BE71" s="123" t="s">
        <v>232</v>
      </c>
      <c r="BF71" s="584" t="str">
        <f t="shared" ca="1" si="24"/>
        <v/>
      </c>
      <c r="BG71" s="584"/>
      <c r="BH71" s="584"/>
      <c r="BI71" s="584"/>
      <c r="BJ71" s="124" t="s">
        <v>1</v>
      </c>
      <c r="BK71" s="573"/>
      <c r="BL71" s="574"/>
      <c r="BM71" s="574"/>
      <c r="BN71" s="123" t="s">
        <v>1</v>
      </c>
      <c r="BO71" s="123" t="s">
        <v>230</v>
      </c>
      <c r="BP71" s="455"/>
      <c r="BQ71" s="123" t="s">
        <v>231</v>
      </c>
      <c r="BR71" s="123" t="s">
        <v>230</v>
      </c>
      <c r="BS71" s="401">
        <v>1</v>
      </c>
      <c r="BT71" s="123" t="s">
        <v>189</v>
      </c>
      <c r="BU71" s="123" t="s">
        <v>232</v>
      </c>
      <c r="BV71" s="575">
        <f t="shared" si="25"/>
        <v>0</v>
      </c>
      <c r="BW71" s="575"/>
      <c r="BX71" s="575"/>
      <c r="BY71" s="575"/>
      <c r="BZ71" s="124" t="s">
        <v>1</v>
      </c>
      <c r="CA71" s="402" t="str">
        <f t="shared" ca="1" si="28"/>
        <v/>
      </c>
      <c r="CB71" s="403">
        <f t="shared" si="29"/>
        <v>0</v>
      </c>
      <c r="CC71" s="143"/>
    </row>
    <row r="72" spans="1:81" ht="26.1" customHeight="1" x14ac:dyDescent="0.15">
      <c r="A72" s="121">
        <v>64</v>
      </c>
      <c r="B72"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72" s="577"/>
      <c r="D72" s="577"/>
      <c r="E72" s="577"/>
      <c r="F72" s="578"/>
      <c r="G72"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72" s="580"/>
      <c r="I72" s="581"/>
      <c r="J72"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72" s="579" t="str">
        <f ca="1">IF((ROW()-8)&lt;=MAX(③入力シート２!$AV$6:$AV$2165),IF(INDEX(③入力シート２!AP$6:AP$2165,MATCH(ROW()-8,③入力シート２!$AV$6:$AV$2165,0))=1,"基本給",IF(INDEX(③入力シート２!AP$6:AP$2165,MATCH(ROW()-8,③入力シート２!$AV$6:$AV$2165,0))=2,"手当","法定福利費残")),"")</f>
        <v/>
      </c>
      <c r="L72" s="580"/>
      <c r="M72" s="580"/>
      <c r="N72" s="581"/>
      <c r="O72" s="582" t="str">
        <f ca="1">IF((ROW()-8)&lt;=MAX(③入力シート２!$AV$6:$AV$2165),INDEX(③入力シート２!AR$6:AR$2165,MATCH(ROW()-8,③入力シート２!$AV$6:$AV$2165,0)),"")</f>
        <v/>
      </c>
      <c r="P72" s="583"/>
      <c r="Q72" s="583"/>
      <c r="R72" s="123" t="s">
        <v>1</v>
      </c>
      <c r="S72" s="123" t="s">
        <v>230</v>
      </c>
      <c r="T72" s="352" t="str">
        <f ca="1">IF((ROW()-8)&lt;=MAX(③入力シート２!$AV$6:$AV$2165),INDEX(③入力シート２!AS$6:AS$2165,MATCH(ROW()-8,③入力シート２!$AV$6:$AV$2165,0)),"")</f>
        <v/>
      </c>
      <c r="U72" s="123" t="s">
        <v>231</v>
      </c>
      <c r="V72" s="123" t="s">
        <v>230</v>
      </c>
      <c r="W72" s="401">
        <v>1</v>
      </c>
      <c r="X72" s="123" t="s">
        <v>189</v>
      </c>
      <c r="Y72" s="123" t="s">
        <v>232</v>
      </c>
      <c r="Z72" s="584" t="str">
        <f t="shared" ca="1" si="26"/>
        <v/>
      </c>
      <c r="AA72" s="584"/>
      <c r="AB72" s="584"/>
      <c r="AC72" s="584"/>
      <c r="AD72" s="124" t="s">
        <v>1</v>
      </c>
      <c r="AE72" s="573"/>
      <c r="AF72" s="574"/>
      <c r="AG72" s="574"/>
      <c r="AH72" s="123" t="s">
        <v>1</v>
      </c>
      <c r="AI72" s="123" t="s">
        <v>230</v>
      </c>
      <c r="AJ72" s="456"/>
      <c r="AK72" s="123" t="s">
        <v>231</v>
      </c>
      <c r="AL72" s="123" t="s">
        <v>230</v>
      </c>
      <c r="AM72" s="401">
        <v>1</v>
      </c>
      <c r="AN72" s="123" t="s">
        <v>189</v>
      </c>
      <c r="AO72" s="123" t="s">
        <v>232</v>
      </c>
      <c r="AP72" s="585">
        <f t="shared" si="27"/>
        <v>0</v>
      </c>
      <c r="AQ72" s="585"/>
      <c r="AR72" s="585"/>
      <c r="AS72" s="585"/>
      <c r="AT72" s="130" t="s">
        <v>1</v>
      </c>
      <c r="AU72" s="582" t="str">
        <f ca="1">IF((ROW()-8)&lt;=MAX(③入力シート２!$AV$6:$AV$2165),INDEX(③入力シート２!AT$6:AT$2165,MATCH(ROW()-8,③入力シート２!$AV$6:$AV$2165,0)),"")</f>
        <v/>
      </c>
      <c r="AV72" s="583"/>
      <c r="AW72" s="583"/>
      <c r="AX72" s="123" t="s">
        <v>1</v>
      </c>
      <c r="AY72" s="123" t="s">
        <v>230</v>
      </c>
      <c r="AZ72" s="352" t="str">
        <f ca="1">IF((ROW()-8)&lt;=MAX(③入力シート２!$AV$6:$AV$2165),INDEX(③入力シート２!AU$6:AU$2165,MATCH(ROW()-8,③入力シート２!$AV$6:$AV$2165,0)),"")</f>
        <v/>
      </c>
      <c r="BA72" s="123" t="s">
        <v>231</v>
      </c>
      <c r="BB72" s="123" t="s">
        <v>230</v>
      </c>
      <c r="BC72" s="401">
        <v>1</v>
      </c>
      <c r="BD72" s="123" t="s">
        <v>189</v>
      </c>
      <c r="BE72" s="123" t="s">
        <v>232</v>
      </c>
      <c r="BF72" s="584" t="str">
        <f t="shared" ca="1" si="24"/>
        <v/>
      </c>
      <c r="BG72" s="584"/>
      <c r="BH72" s="584"/>
      <c r="BI72" s="584"/>
      <c r="BJ72" s="124" t="s">
        <v>1</v>
      </c>
      <c r="BK72" s="573"/>
      <c r="BL72" s="574"/>
      <c r="BM72" s="574"/>
      <c r="BN72" s="123" t="s">
        <v>1</v>
      </c>
      <c r="BO72" s="123" t="s">
        <v>230</v>
      </c>
      <c r="BP72" s="456"/>
      <c r="BQ72" s="123" t="s">
        <v>231</v>
      </c>
      <c r="BR72" s="123" t="s">
        <v>230</v>
      </c>
      <c r="BS72" s="401">
        <v>1</v>
      </c>
      <c r="BT72" s="123" t="s">
        <v>189</v>
      </c>
      <c r="BU72" s="123" t="s">
        <v>232</v>
      </c>
      <c r="BV72" s="575">
        <f t="shared" si="25"/>
        <v>0</v>
      </c>
      <c r="BW72" s="575"/>
      <c r="BX72" s="575"/>
      <c r="BY72" s="575"/>
      <c r="BZ72" s="124" t="s">
        <v>1</v>
      </c>
      <c r="CA72" s="402" t="str">
        <f t="shared" ca="1" si="28"/>
        <v/>
      </c>
      <c r="CB72" s="403">
        <f t="shared" si="29"/>
        <v>0</v>
      </c>
      <c r="CC72" s="143"/>
    </row>
    <row r="73" spans="1:81" ht="26.1" customHeight="1" x14ac:dyDescent="0.15">
      <c r="A73" s="121">
        <v>65</v>
      </c>
      <c r="B73"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73" s="577"/>
      <c r="D73" s="577"/>
      <c r="E73" s="577"/>
      <c r="F73" s="578"/>
      <c r="G73"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73" s="580"/>
      <c r="I73" s="581"/>
      <c r="J73"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73" s="579" t="str">
        <f ca="1">IF((ROW()-8)&lt;=MAX(③入力シート２!$AV$6:$AV$2165),IF(INDEX(③入力シート２!AP$6:AP$2165,MATCH(ROW()-8,③入力シート２!$AV$6:$AV$2165,0))=1,"基本給",IF(INDEX(③入力シート２!AP$6:AP$2165,MATCH(ROW()-8,③入力シート２!$AV$6:$AV$2165,0))=2,"手当","法定福利費残")),"")</f>
        <v/>
      </c>
      <c r="L73" s="580"/>
      <c r="M73" s="580"/>
      <c r="N73" s="581"/>
      <c r="O73" s="582" t="str">
        <f ca="1">IF((ROW()-8)&lt;=MAX(③入力シート２!$AV$6:$AV$2165),INDEX(③入力シート２!AR$6:AR$2165,MATCH(ROW()-8,③入力シート２!$AV$6:$AV$2165,0)),"")</f>
        <v/>
      </c>
      <c r="P73" s="583"/>
      <c r="Q73" s="583"/>
      <c r="R73" s="123" t="s">
        <v>1</v>
      </c>
      <c r="S73" s="123" t="s">
        <v>230</v>
      </c>
      <c r="T73" s="352" t="str">
        <f ca="1">IF((ROW()-8)&lt;=MAX(③入力シート２!$AV$6:$AV$2165),INDEX(③入力シート２!AS$6:AS$2165,MATCH(ROW()-8,③入力シート２!$AV$6:$AV$2165,0)),"")</f>
        <v/>
      </c>
      <c r="U73" s="123" t="s">
        <v>231</v>
      </c>
      <c r="V73" s="123" t="s">
        <v>230</v>
      </c>
      <c r="W73" s="401">
        <v>1</v>
      </c>
      <c r="X73" s="123" t="s">
        <v>189</v>
      </c>
      <c r="Y73" s="123" t="s">
        <v>232</v>
      </c>
      <c r="Z73" s="584" t="str">
        <f t="shared" ca="1" si="26"/>
        <v/>
      </c>
      <c r="AA73" s="584"/>
      <c r="AB73" s="584"/>
      <c r="AC73" s="584"/>
      <c r="AD73" s="124" t="s">
        <v>1</v>
      </c>
      <c r="AE73" s="573"/>
      <c r="AF73" s="574"/>
      <c r="AG73" s="574"/>
      <c r="AH73" s="123" t="s">
        <v>1</v>
      </c>
      <c r="AI73" s="123" t="s">
        <v>230</v>
      </c>
      <c r="AJ73" s="455"/>
      <c r="AK73" s="123" t="s">
        <v>231</v>
      </c>
      <c r="AL73" s="123" t="s">
        <v>230</v>
      </c>
      <c r="AM73" s="401">
        <v>1</v>
      </c>
      <c r="AN73" s="123" t="s">
        <v>189</v>
      </c>
      <c r="AO73" s="123" t="s">
        <v>232</v>
      </c>
      <c r="AP73" s="585">
        <f t="shared" si="27"/>
        <v>0</v>
      </c>
      <c r="AQ73" s="585"/>
      <c r="AR73" s="585"/>
      <c r="AS73" s="585"/>
      <c r="AT73" s="130" t="s">
        <v>1</v>
      </c>
      <c r="AU73" s="582" t="str">
        <f ca="1">IF((ROW()-8)&lt;=MAX(③入力シート２!$AV$6:$AV$2165),INDEX(③入力シート２!AT$6:AT$2165,MATCH(ROW()-8,③入力シート２!$AV$6:$AV$2165,0)),"")</f>
        <v/>
      </c>
      <c r="AV73" s="583"/>
      <c r="AW73" s="583"/>
      <c r="AX73" s="123" t="s">
        <v>1</v>
      </c>
      <c r="AY73" s="123" t="s">
        <v>230</v>
      </c>
      <c r="AZ73" s="352" t="str">
        <f ca="1">IF((ROW()-8)&lt;=MAX(③入力シート２!$AV$6:$AV$2165),INDEX(③入力シート２!AU$6:AU$2165,MATCH(ROW()-8,③入力シート２!$AV$6:$AV$2165,0)),"")</f>
        <v/>
      </c>
      <c r="BA73" s="123" t="s">
        <v>231</v>
      </c>
      <c r="BB73" s="123" t="s">
        <v>230</v>
      </c>
      <c r="BC73" s="401">
        <v>1</v>
      </c>
      <c r="BD73" s="123" t="s">
        <v>189</v>
      </c>
      <c r="BE73" s="123" t="s">
        <v>232</v>
      </c>
      <c r="BF73" s="584" t="str">
        <f t="shared" ca="1" si="24"/>
        <v/>
      </c>
      <c r="BG73" s="584"/>
      <c r="BH73" s="584"/>
      <c r="BI73" s="584"/>
      <c r="BJ73" s="124" t="s">
        <v>1</v>
      </c>
      <c r="BK73" s="573"/>
      <c r="BL73" s="574"/>
      <c r="BM73" s="574"/>
      <c r="BN73" s="123" t="s">
        <v>1</v>
      </c>
      <c r="BO73" s="123" t="s">
        <v>230</v>
      </c>
      <c r="BP73" s="455"/>
      <c r="BQ73" s="123" t="s">
        <v>231</v>
      </c>
      <c r="BR73" s="123" t="s">
        <v>230</v>
      </c>
      <c r="BS73" s="401">
        <v>1</v>
      </c>
      <c r="BT73" s="123" t="s">
        <v>189</v>
      </c>
      <c r="BU73" s="123" t="s">
        <v>232</v>
      </c>
      <c r="BV73" s="575">
        <f t="shared" si="25"/>
        <v>0</v>
      </c>
      <c r="BW73" s="575"/>
      <c r="BX73" s="575"/>
      <c r="BY73" s="575"/>
      <c r="BZ73" s="124" t="s">
        <v>1</v>
      </c>
      <c r="CA73" s="402" t="str">
        <f t="shared" ca="1" si="28"/>
        <v/>
      </c>
      <c r="CB73" s="403">
        <f t="shared" si="29"/>
        <v>0</v>
      </c>
      <c r="CC73" s="143"/>
    </row>
    <row r="74" spans="1:81" ht="26.1" customHeight="1" x14ac:dyDescent="0.15">
      <c r="A74" s="121">
        <v>66</v>
      </c>
      <c r="B74"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74" s="586"/>
      <c r="D74" s="586"/>
      <c r="E74" s="586"/>
      <c r="F74" s="586"/>
      <c r="G74"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74" s="580"/>
      <c r="I74" s="581"/>
      <c r="J74"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74" s="579" t="str">
        <f ca="1">IF((ROW()-8)&lt;=MAX(③入力シート２!$AV$6:$AV$2165),IF(INDEX(③入力シート２!AP$6:AP$2165,MATCH(ROW()-8,③入力シート２!$AV$6:$AV$2165,0))=1,"基本給",IF(INDEX(③入力シート２!AP$6:AP$2165,MATCH(ROW()-8,③入力シート２!$AV$6:$AV$2165,0))=2,"手当","法定福利費残")),"")</f>
        <v/>
      </c>
      <c r="L74" s="580"/>
      <c r="M74" s="580"/>
      <c r="N74" s="581"/>
      <c r="O74" s="582" t="str">
        <f ca="1">IF((ROW()-8)&lt;=MAX(③入力シート２!$AV$6:$AV$2165),INDEX(③入力シート２!AR$6:AR$2165,MATCH(ROW()-8,③入力シート２!$AV$6:$AV$2165,0)),"")</f>
        <v/>
      </c>
      <c r="P74" s="583"/>
      <c r="Q74" s="583"/>
      <c r="R74" s="123" t="s">
        <v>1</v>
      </c>
      <c r="S74" s="123" t="s">
        <v>230</v>
      </c>
      <c r="T74" s="352" t="str">
        <f ca="1">IF((ROW()-8)&lt;=MAX(③入力シート２!$AV$6:$AV$2165),INDEX(③入力シート２!AS$6:AS$2165,MATCH(ROW()-8,③入力シート２!$AV$6:$AV$2165,0)),"")</f>
        <v/>
      </c>
      <c r="U74" s="123" t="s">
        <v>231</v>
      </c>
      <c r="V74" s="123" t="s">
        <v>230</v>
      </c>
      <c r="W74" s="401">
        <v>1</v>
      </c>
      <c r="X74" s="123" t="s">
        <v>189</v>
      </c>
      <c r="Y74" s="123" t="s">
        <v>232</v>
      </c>
      <c r="Z74" s="584" t="str">
        <f t="shared" ca="1" si="26"/>
        <v/>
      </c>
      <c r="AA74" s="584"/>
      <c r="AB74" s="584"/>
      <c r="AC74" s="584"/>
      <c r="AD74" s="124" t="s">
        <v>1</v>
      </c>
      <c r="AE74" s="573"/>
      <c r="AF74" s="574"/>
      <c r="AG74" s="574"/>
      <c r="AH74" s="123" t="s">
        <v>1</v>
      </c>
      <c r="AI74" s="123" t="s">
        <v>230</v>
      </c>
      <c r="AJ74" s="456"/>
      <c r="AK74" s="123" t="s">
        <v>231</v>
      </c>
      <c r="AL74" s="123" t="s">
        <v>230</v>
      </c>
      <c r="AM74" s="401">
        <v>1</v>
      </c>
      <c r="AN74" s="123" t="s">
        <v>189</v>
      </c>
      <c r="AO74" s="123" t="s">
        <v>232</v>
      </c>
      <c r="AP74" s="585">
        <f t="shared" si="27"/>
        <v>0</v>
      </c>
      <c r="AQ74" s="585"/>
      <c r="AR74" s="585"/>
      <c r="AS74" s="585"/>
      <c r="AT74" s="130" t="s">
        <v>1</v>
      </c>
      <c r="AU74" s="582" t="str">
        <f ca="1">IF((ROW()-8)&lt;=MAX(③入力シート２!$AV$6:$AV$2165),INDEX(③入力シート２!AT$6:AT$2165,MATCH(ROW()-8,③入力シート２!$AV$6:$AV$2165,0)),"")</f>
        <v/>
      </c>
      <c r="AV74" s="583"/>
      <c r="AW74" s="583"/>
      <c r="AX74" s="123" t="s">
        <v>1</v>
      </c>
      <c r="AY74" s="123" t="s">
        <v>230</v>
      </c>
      <c r="AZ74" s="352" t="str">
        <f ca="1">IF((ROW()-8)&lt;=MAX(③入力シート２!$AV$6:$AV$2165),INDEX(③入力シート２!AU$6:AU$2165,MATCH(ROW()-8,③入力シート２!$AV$6:$AV$2165,0)),"")</f>
        <v/>
      </c>
      <c r="BA74" s="123" t="s">
        <v>231</v>
      </c>
      <c r="BB74" s="123" t="s">
        <v>230</v>
      </c>
      <c r="BC74" s="401">
        <v>1</v>
      </c>
      <c r="BD74" s="123" t="s">
        <v>189</v>
      </c>
      <c r="BE74" s="123" t="s">
        <v>232</v>
      </c>
      <c r="BF74" s="584" t="str">
        <f t="shared" ca="1" si="24"/>
        <v/>
      </c>
      <c r="BG74" s="584"/>
      <c r="BH74" s="584"/>
      <c r="BI74" s="584"/>
      <c r="BJ74" s="124" t="s">
        <v>1</v>
      </c>
      <c r="BK74" s="573"/>
      <c r="BL74" s="574"/>
      <c r="BM74" s="574"/>
      <c r="BN74" s="123" t="s">
        <v>1</v>
      </c>
      <c r="BO74" s="123" t="s">
        <v>230</v>
      </c>
      <c r="BP74" s="456"/>
      <c r="BQ74" s="123" t="s">
        <v>231</v>
      </c>
      <c r="BR74" s="123" t="s">
        <v>230</v>
      </c>
      <c r="BS74" s="401">
        <v>1</v>
      </c>
      <c r="BT74" s="123" t="s">
        <v>189</v>
      </c>
      <c r="BU74" s="123" t="s">
        <v>232</v>
      </c>
      <c r="BV74" s="575">
        <f t="shared" si="25"/>
        <v>0</v>
      </c>
      <c r="BW74" s="575"/>
      <c r="BX74" s="575"/>
      <c r="BY74" s="575"/>
      <c r="BZ74" s="124" t="s">
        <v>1</v>
      </c>
      <c r="CA74" s="402" t="str">
        <f t="shared" ca="1" si="28"/>
        <v/>
      </c>
      <c r="CB74" s="403">
        <f t="shared" si="29"/>
        <v>0</v>
      </c>
      <c r="CC74" s="143"/>
    </row>
    <row r="75" spans="1:81" ht="26.1" customHeight="1" x14ac:dyDescent="0.15">
      <c r="A75" s="121">
        <v>67</v>
      </c>
      <c r="B75"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75" s="577"/>
      <c r="D75" s="577"/>
      <c r="E75" s="577"/>
      <c r="F75" s="578"/>
      <c r="G75"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75" s="580"/>
      <c r="I75" s="581"/>
      <c r="J75"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75" s="579" t="str">
        <f ca="1">IF((ROW()-8)&lt;=MAX(③入力シート２!$AV$6:$AV$2165),IF(INDEX(③入力シート２!AP$6:AP$2165,MATCH(ROW()-8,③入力シート２!$AV$6:$AV$2165,0))=1,"基本給",IF(INDEX(③入力シート２!AP$6:AP$2165,MATCH(ROW()-8,③入力シート２!$AV$6:$AV$2165,0))=2,"手当","法定福利費残")),"")</f>
        <v/>
      </c>
      <c r="L75" s="580"/>
      <c r="M75" s="580"/>
      <c r="N75" s="581"/>
      <c r="O75" s="582" t="str">
        <f ca="1">IF((ROW()-8)&lt;=MAX(③入力シート２!$AV$6:$AV$2165),INDEX(③入力シート２!AR$6:AR$2165,MATCH(ROW()-8,③入力シート２!$AV$6:$AV$2165,0)),"")</f>
        <v/>
      </c>
      <c r="P75" s="583"/>
      <c r="Q75" s="583"/>
      <c r="R75" s="123" t="s">
        <v>1</v>
      </c>
      <c r="S75" s="123" t="s">
        <v>230</v>
      </c>
      <c r="T75" s="352" t="str">
        <f ca="1">IF((ROW()-8)&lt;=MAX(③入力シート２!$AV$6:$AV$2165),INDEX(③入力シート２!AS$6:AS$2165,MATCH(ROW()-8,③入力シート２!$AV$6:$AV$2165,0)),"")</f>
        <v/>
      </c>
      <c r="U75" s="123" t="s">
        <v>231</v>
      </c>
      <c r="V75" s="123" t="s">
        <v>230</v>
      </c>
      <c r="W75" s="401">
        <v>1</v>
      </c>
      <c r="X75" s="123" t="s">
        <v>189</v>
      </c>
      <c r="Y75" s="123" t="s">
        <v>232</v>
      </c>
      <c r="Z75" s="584" t="str">
        <f t="shared" ca="1" si="26"/>
        <v/>
      </c>
      <c r="AA75" s="584"/>
      <c r="AB75" s="584"/>
      <c r="AC75" s="584"/>
      <c r="AD75" s="124" t="s">
        <v>1</v>
      </c>
      <c r="AE75" s="573"/>
      <c r="AF75" s="574"/>
      <c r="AG75" s="574"/>
      <c r="AH75" s="123" t="s">
        <v>1</v>
      </c>
      <c r="AI75" s="123" t="s">
        <v>230</v>
      </c>
      <c r="AJ75" s="455"/>
      <c r="AK75" s="123" t="s">
        <v>231</v>
      </c>
      <c r="AL75" s="123" t="s">
        <v>230</v>
      </c>
      <c r="AM75" s="401">
        <v>1</v>
      </c>
      <c r="AN75" s="123" t="s">
        <v>189</v>
      </c>
      <c r="AO75" s="123" t="s">
        <v>232</v>
      </c>
      <c r="AP75" s="585">
        <f t="shared" si="27"/>
        <v>0</v>
      </c>
      <c r="AQ75" s="585"/>
      <c r="AR75" s="585"/>
      <c r="AS75" s="585"/>
      <c r="AT75" s="130" t="s">
        <v>1</v>
      </c>
      <c r="AU75" s="582" t="str">
        <f ca="1">IF((ROW()-8)&lt;=MAX(③入力シート２!$AV$6:$AV$2165),INDEX(③入力シート２!AT$6:AT$2165,MATCH(ROW()-8,③入力シート２!$AV$6:$AV$2165,0)),"")</f>
        <v/>
      </c>
      <c r="AV75" s="583"/>
      <c r="AW75" s="583"/>
      <c r="AX75" s="123" t="s">
        <v>1</v>
      </c>
      <c r="AY75" s="123" t="s">
        <v>230</v>
      </c>
      <c r="AZ75" s="352" t="str">
        <f ca="1">IF((ROW()-8)&lt;=MAX(③入力シート２!$AV$6:$AV$2165),INDEX(③入力シート２!AU$6:AU$2165,MATCH(ROW()-8,③入力シート２!$AV$6:$AV$2165,0)),"")</f>
        <v/>
      </c>
      <c r="BA75" s="123" t="s">
        <v>231</v>
      </c>
      <c r="BB75" s="123" t="s">
        <v>230</v>
      </c>
      <c r="BC75" s="401">
        <v>1</v>
      </c>
      <c r="BD75" s="123" t="s">
        <v>189</v>
      </c>
      <c r="BE75" s="123" t="s">
        <v>232</v>
      </c>
      <c r="BF75" s="584" t="str">
        <f t="shared" ca="1" si="24"/>
        <v/>
      </c>
      <c r="BG75" s="584"/>
      <c r="BH75" s="584"/>
      <c r="BI75" s="584"/>
      <c r="BJ75" s="124" t="s">
        <v>1</v>
      </c>
      <c r="BK75" s="573"/>
      <c r="BL75" s="574"/>
      <c r="BM75" s="574"/>
      <c r="BN75" s="123" t="s">
        <v>1</v>
      </c>
      <c r="BO75" s="123" t="s">
        <v>230</v>
      </c>
      <c r="BP75" s="455"/>
      <c r="BQ75" s="123" t="s">
        <v>231</v>
      </c>
      <c r="BR75" s="123" t="s">
        <v>230</v>
      </c>
      <c r="BS75" s="401">
        <v>1</v>
      </c>
      <c r="BT75" s="123" t="s">
        <v>189</v>
      </c>
      <c r="BU75" s="123" t="s">
        <v>232</v>
      </c>
      <c r="BV75" s="575">
        <f t="shared" si="25"/>
        <v>0</v>
      </c>
      <c r="BW75" s="575"/>
      <c r="BX75" s="575"/>
      <c r="BY75" s="575"/>
      <c r="BZ75" s="124" t="s">
        <v>1</v>
      </c>
      <c r="CA75" s="402" t="str">
        <f t="shared" ca="1" si="28"/>
        <v/>
      </c>
      <c r="CB75" s="403">
        <f t="shared" si="29"/>
        <v>0</v>
      </c>
      <c r="CC75" s="143"/>
    </row>
    <row r="76" spans="1:81" ht="26.1" customHeight="1" x14ac:dyDescent="0.15">
      <c r="A76" s="121">
        <v>68</v>
      </c>
      <c r="B76"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76" s="577"/>
      <c r="D76" s="577"/>
      <c r="E76" s="577"/>
      <c r="F76" s="578"/>
      <c r="G76"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76" s="580"/>
      <c r="I76" s="581"/>
      <c r="J76"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76" s="579" t="str">
        <f ca="1">IF((ROW()-8)&lt;=MAX(③入力シート２!$AV$6:$AV$2165),IF(INDEX(③入力シート２!AP$6:AP$2165,MATCH(ROW()-8,③入力シート２!$AV$6:$AV$2165,0))=1,"基本給",IF(INDEX(③入力シート２!AP$6:AP$2165,MATCH(ROW()-8,③入力シート２!$AV$6:$AV$2165,0))=2,"手当","法定福利費残")),"")</f>
        <v/>
      </c>
      <c r="L76" s="580"/>
      <c r="M76" s="580"/>
      <c r="N76" s="581"/>
      <c r="O76" s="582" t="str">
        <f ca="1">IF((ROW()-8)&lt;=MAX(③入力シート２!$AV$6:$AV$2165),INDEX(③入力シート２!AR$6:AR$2165,MATCH(ROW()-8,③入力シート２!$AV$6:$AV$2165,0)),"")</f>
        <v/>
      </c>
      <c r="P76" s="583"/>
      <c r="Q76" s="583"/>
      <c r="R76" s="123" t="s">
        <v>1</v>
      </c>
      <c r="S76" s="123" t="s">
        <v>230</v>
      </c>
      <c r="T76" s="352" t="str">
        <f ca="1">IF((ROW()-8)&lt;=MAX(③入力シート２!$AV$6:$AV$2165),INDEX(③入力シート２!AS$6:AS$2165,MATCH(ROW()-8,③入力シート２!$AV$6:$AV$2165,0)),"")</f>
        <v/>
      </c>
      <c r="U76" s="123" t="s">
        <v>231</v>
      </c>
      <c r="V76" s="123" t="s">
        <v>230</v>
      </c>
      <c r="W76" s="401">
        <v>1</v>
      </c>
      <c r="X76" s="123" t="s">
        <v>189</v>
      </c>
      <c r="Y76" s="123" t="s">
        <v>232</v>
      </c>
      <c r="Z76" s="584" t="str">
        <f t="shared" ca="1" si="26"/>
        <v/>
      </c>
      <c r="AA76" s="584"/>
      <c r="AB76" s="584"/>
      <c r="AC76" s="584"/>
      <c r="AD76" s="124" t="s">
        <v>1</v>
      </c>
      <c r="AE76" s="573"/>
      <c r="AF76" s="574"/>
      <c r="AG76" s="574"/>
      <c r="AH76" s="123" t="s">
        <v>1</v>
      </c>
      <c r="AI76" s="123" t="s">
        <v>230</v>
      </c>
      <c r="AJ76" s="456"/>
      <c r="AK76" s="123" t="s">
        <v>231</v>
      </c>
      <c r="AL76" s="123" t="s">
        <v>230</v>
      </c>
      <c r="AM76" s="401">
        <v>1</v>
      </c>
      <c r="AN76" s="123" t="s">
        <v>189</v>
      </c>
      <c r="AO76" s="123" t="s">
        <v>232</v>
      </c>
      <c r="AP76" s="585">
        <f t="shared" si="27"/>
        <v>0</v>
      </c>
      <c r="AQ76" s="585"/>
      <c r="AR76" s="585"/>
      <c r="AS76" s="585"/>
      <c r="AT76" s="130" t="s">
        <v>1</v>
      </c>
      <c r="AU76" s="582" t="str">
        <f ca="1">IF((ROW()-8)&lt;=MAX(③入力シート２!$AV$6:$AV$2165),INDEX(③入力シート２!AT$6:AT$2165,MATCH(ROW()-8,③入力シート２!$AV$6:$AV$2165,0)),"")</f>
        <v/>
      </c>
      <c r="AV76" s="583"/>
      <c r="AW76" s="583"/>
      <c r="AX76" s="123" t="s">
        <v>1</v>
      </c>
      <c r="AY76" s="123" t="s">
        <v>230</v>
      </c>
      <c r="AZ76" s="352" t="str">
        <f ca="1">IF((ROW()-8)&lt;=MAX(③入力シート２!$AV$6:$AV$2165),INDEX(③入力シート２!AU$6:AU$2165,MATCH(ROW()-8,③入力シート２!$AV$6:$AV$2165,0)),"")</f>
        <v/>
      </c>
      <c r="BA76" s="123" t="s">
        <v>231</v>
      </c>
      <c r="BB76" s="123" t="s">
        <v>230</v>
      </c>
      <c r="BC76" s="401">
        <v>1</v>
      </c>
      <c r="BD76" s="123" t="s">
        <v>189</v>
      </c>
      <c r="BE76" s="123" t="s">
        <v>232</v>
      </c>
      <c r="BF76" s="584" t="str">
        <f t="shared" ca="1" si="24"/>
        <v/>
      </c>
      <c r="BG76" s="584"/>
      <c r="BH76" s="584"/>
      <c r="BI76" s="584"/>
      <c r="BJ76" s="124" t="s">
        <v>1</v>
      </c>
      <c r="BK76" s="573"/>
      <c r="BL76" s="574"/>
      <c r="BM76" s="574"/>
      <c r="BN76" s="123" t="s">
        <v>1</v>
      </c>
      <c r="BO76" s="123" t="s">
        <v>230</v>
      </c>
      <c r="BP76" s="456"/>
      <c r="BQ76" s="123" t="s">
        <v>231</v>
      </c>
      <c r="BR76" s="123" t="s">
        <v>230</v>
      </c>
      <c r="BS76" s="401">
        <v>1</v>
      </c>
      <c r="BT76" s="123" t="s">
        <v>189</v>
      </c>
      <c r="BU76" s="123" t="s">
        <v>232</v>
      </c>
      <c r="BV76" s="575">
        <f t="shared" si="25"/>
        <v>0</v>
      </c>
      <c r="BW76" s="575"/>
      <c r="BX76" s="575"/>
      <c r="BY76" s="575"/>
      <c r="BZ76" s="124" t="s">
        <v>1</v>
      </c>
      <c r="CA76" s="402" t="str">
        <f t="shared" ca="1" si="28"/>
        <v/>
      </c>
      <c r="CB76" s="403">
        <f t="shared" si="29"/>
        <v>0</v>
      </c>
      <c r="CC76" s="143"/>
    </row>
    <row r="77" spans="1:81" ht="26.1" customHeight="1" x14ac:dyDescent="0.15">
      <c r="A77" s="121">
        <v>69</v>
      </c>
      <c r="B77"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77" s="577"/>
      <c r="D77" s="577"/>
      <c r="E77" s="577"/>
      <c r="F77" s="578"/>
      <c r="G77"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77" s="580"/>
      <c r="I77" s="581"/>
      <c r="J77"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77" s="579" t="str">
        <f ca="1">IF((ROW()-8)&lt;=MAX(③入力シート２!$AV$6:$AV$2165),IF(INDEX(③入力シート２!AP$6:AP$2165,MATCH(ROW()-8,③入力シート２!$AV$6:$AV$2165,0))=1,"基本給",IF(INDEX(③入力シート２!AP$6:AP$2165,MATCH(ROW()-8,③入力シート２!$AV$6:$AV$2165,0))=2,"手当","法定福利費残")),"")</f>
        <v/>
      </c>
      <c r="L77" s="580"/>
      <c r="M77" s="580"/>
      <c r="N77" s="581"/>
      <c r="O77" s="582" t="str">
        <f ca="1">IF((ROW()-8)&lt;=MAX(③入力シート２!$AV$6:$AV$2165),INDEX(③入力シート２!AR$6:AR$2165,MATCH(ROW()-8,③入力シート２!$AV$6:$AV$2165,0)),"")</f>
        <v/>
      </c>
      <c r="P77" s="583"/>
      <c r="Q77" s="583"/>
      <c r="R77" s="123" t="s">
        <v>1</v>
      </c>
      <c r="S77" s="123" t="s">
        <v>230</v>
      </c>
      <c r="T77" s="352" t="str">
        <f ca="1">IF((ROW()-8)&lt;=MAX(③入力シート２!$AV$6:$AV$2165),INDEX(③入力シート２!AS$6:AS$2165,MATCH(ROW()-8,③入力シート２!$AV$6:$AV$2165,0)),"")</f>
        <v/>
      </c>
      <c r="U77" s="123" t="s">
        <v>231</v>
      </c>
      <c r="V77" s="123" t="s">
        <v>230</v>
      </c>
      <c r="W77" s="401">
        <v>1</v>
      </c>
      <c r="X77" s="123" t="s">
        <v>189</v>
      </c>
      <c r="Y77" s="123" t="s">
        <v>232</v>
      </c>
      <c r="Z77" s="584" t="str">
        <f t="shared" ca="1" si="26"/>
        <v/>
      </c>
      <c r="AA77" s="584"/>
      <c r="AB77" s="584"/>
      <c r="AC77" s="584"/>
      <c r="AD77" s="124" t="s">
        <v>1</v>
      </c>
      <c r="AE77" s="573"/>
      <c r="AF77" s="574"/>
      <c r="AG77" s="574"/>
      <c r="AH77" s="123" t="s">
        <v>1</v>
      </c>
      <c r="AI77" s="123" t="s">
        <v>230</v>
      </c>
      <c r="AJ77" s="455"/>
      <c r="AK77" s="123" t="s">
        <v>231</v>
      </c>
      <c r="AL77" s="123" t="s">
        <v>230</v>
      </c>
      <c r="AM77" s="401">
        <v>1</v>
      </c>
      <c r="AN77" s="123" t="s">
        <v>189</v>
      </c>
      <c r="AO77" s="123" t="s">
        <v>232</v>
      </c>
      <c r="AP77" s="585">
        <f t="shared" si="27"/>
        <v>0</v>
      </c>
      <c r="AQ77" s="585"/>
      <c r="AR77" s="585"/>
      <c r="AS77" s="585"/>
      <c r="AT77" s="130" t="s">
        <v>1</v>
      </c>
      <c r="AU77" s="582" t="str">
        <f ca="1">IF((ROW()-8)&lt;=MAX(③入力シート２!$AV$6:$AV$2165),INDEX(③入力シート２!AT$6:AT$2165,MATCH(ROW()-8,③入力シート２!$AV$6:$AV$2165,0)),"")</f>
        <v/>
      </c>
      <c r="AV77" s="583"/>
      <c r="AW77" s="583"/>
      <c r="AX77" s="123" t="s">
        <v>1</v>
      </c>
      <c r="AY77" s="123" t="s">
        <v>230</v>
      </c>
      <c r="AZ77" s="352" t="str">
        <f ca="1">IF((ROW()-8)&lt;=MAX(③入力シート２!$AV$6:$AV$2165),INDEX(③入力シート２!AU$6:AU$2165,MATCH(ROW()-8,③入力シート２!$AV$6:$AV$2165,0)),"")</f>
        <v/>
      </c>
      <c r="BA77" s="123" t="s">
        <v>231</v>
      </c>
      <c r="BB77" s="123" t="s">
        <v>230</v>
      </c>
      <c r="BC77" s="401">
        <v>1</v>
      </c>
      <c r="BD77" s="123" t="s">
        <v>189</v>
      </c>
      <c r="BE77" s="123" t="s">
        <v>232</v>
      </c>
      <c r="BF77" s="584" t="str">
        <f t="shared" ca="1" si="24"/>
        <v/>
      </c>
      <c r="BG77" s="584"/>
      <c r="BH77" s="584"/>
      <c r="BI77" s="584"/>
      <c r="BJ77" s="124" t="s">
        <v>1</v>
      </c>
      <c r="BK77" s="573"/>
      <c r="BL77" s="574"/>
      <c r="BM77" s="574"/>
      <c r="BN77" s="123" t="s">
        <v>1</v>
      </c>
      <c r="BO77" s="123" t="s">
        <v>230</v>
      </c>
      <c r="BP77" s="455"/>
      <c r="BQ77" s="123" t="s">
        <v>231</v>
      </c>
      <c r="BR77" s="123" t="s">
        <v>230</v>
      </c>
      <c r="BS77" s="401">
        <v>1</v>
      </c>
      <c r="BT77" s="123" t="s">
        <v>189</v>
      </c>
      <c r="BU77" s="123" t="s">
        <v>232</v>
      </c>
      <c r="BV77" s="575">
        <f t="shared" si="25"/>
        <v>0</v>
      </c>
      <c r="BW77" s="575"/>
      <c r="BX77" s="575"/>
      <c r="BY77" s="575"/>
      <c r="BZ77" s="124" t="s">
        <v>1</v>
      </c>
      <c r="CA77" s="402" t="str">
        <f t="shared" ca="1" si="28"/>
        <v/>
      </c>
      <c r="CB77" s="403">
        <f t="shared" si="29"/>
        <v>0</v>
      </c>
      <c r="CC77" s="143"/>
    </row>
    <row r="78" spans="1:81" ht="26.1" customHeight="1" x14ac:dyDescent="0.15">
      <c r="A78" s="121">
        <v>70</v>
      </c>
      <c r="B78"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78" s="577"/>
      <c r="D78" s="577"/>
      <c r="E78" s="577"/>
      <c r="F78" s="578"/>
      <c r="G78"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78" s="580"/>
      <c r="I78" s="581"/>
      <c r="J78"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78" s="579" t="str">
        <f ca="1">IF((ROW()-8)&lt;=MAX(③入力シート２!$AV$6:$AV$2165),IF(INDEX(③入力シート２!AP$6:AP$2165,MATCH(ROW()-8,③入力シート２!$AV$6:$AV$2165,0))=1,"基本給",IF(INDEX(③入力シート２!AP$6:AP$2165,MATCH(ROW()-8,③入力シート２!$AV$6:$AV$2165,0))=2,"手当","法定福利費残")),"")</f>
        <v/>
      </c>
      <c r="L78" s="580"/>
      <c r="M78" s="580"/>
      <c r="N78" s="581"/>
      <c r="O78" s="582" t="str">
        <f ca="1">IF((ROW()-8)&lt;=MAX(③入力シート２!$AV$6:$AV$2165),INDEX(③入力シート２!AR$6:AR$2165,MATCH(ROW()-8,③入力シート２!$AV$6:$AV$2165,0)),"")</f>
        <v/>
      </c>
      <c r="P78" s="583"/>
      <c r="Q78" s="583"/>
      <c r="R78" s="123" t="s">
        <v>1</v>
      </c>
      <c r="S78" s="123" t="s">
        <v>230</v>
      </c>
      <c r="T78" s="352" t="str">
        <f ca="1">IF((ROW()-8)&lt;=MAX(③入力シート２!$AV$6:$AV$2165),INDEX(③入力シート２!AS$6:AS$2165,MATCH(ROW()-8,③入力シート２!$AV$6:$AV$2165,0)),"")</f>
        <v/>
      </c>
      <c r="U78" s="123" t="s">
        <v>231</v>
      </c>
      <c r="V78" s="123" t="s">
        <v>230</v>
      </c>
      <c r="W78" s="401">
        <v>1</v>
      </c>
      <c r="X78" s="123" t="s">
        <v>189</v>
      </c>
      <c r="Y78" s="123" t="s">
        <v>232</v>
      </c>
      <c r="Z78" s="584" t="str">
        <f t="shared" ca="1" si="26"/>
        <v/>
      </c>
      <c r="AA78" s="584"/>
      <c r="AB78" s="584"/>
      <c r="AC78" s="584"/>
      <c r="AD78" s="124" t="s">
        <v>1</v>
      </c>
      <c r="AE78" s="573"/>
      <c r="AF78" s="574"/>
      <c r="AG78" s="574"/>
      <c r="AH78" s="123" t="s">
        <v>1</v>
      </c>
      <c r="AI78" s="123" t="s">
        <v>230</v>
      </c>
      <c r="AJ78" s="456"/>
      <c r="AK78" s="123" t="s">
        <v>231</v>
      </c>
      <c r="AL78" s="123" t="s">
        <v>230</v>
      </c>
      <c r="AM78" s="401">
        <v>1</v>
      </c>
      <c r="AN78" s="123" t="s">
        <v>189</v>
      </c>
      <c r="AO78" s="123" t="s">
        <v>232</v>
      </c>
      <c r="AP78" s="585">
        <f t="shared" si="27"/>
        <v>0</v>
      </c>
      <c r="AQ78" s="585"/>
      <c r="AR78" s="585"/>
      <c r="AS78" s="585"/>
      <c r="AT78" s="130" t="s">
        <v>1</v>
      </c>
      <c r="AU78" s="582" t="str">
        <f ca="1">IF((ROW()-8)&lt;=MAX(③入力シート２!$AV$6:$AV$2165),INDEX(③入力シート２!AT$6:AT$2165,MATCH(ROW()-8,③入力シート２!$AV$6:$AV$2165,0)),"")</f>
        <v/>
      </c>
      <c r="AV78" s="583"/>
      <c r="AW78" s="583"/>
      <c r="AX78" s="123" t="s">
        <v>1</v>
      </c>
      <c r="AY78" s="123" t="s">
        <v>230</v>
      </c>
      <c r="AZ78" s="352" t="str">
        <f ca="1">IF((ROW()-8)&lt;=MAX(③入力シート２!$AV$6:$AV$2165),INDEX(③入力シート２!AU$6:AU$2165,MATCH(ROW()-8,③入力シート２!$AV$6:$AV$2165,0)),"")</f>
        <v/>
      </c>
      <c r="BA78" s="123" t="s">
        <v>231</v>
      </c>
      <c r="BB78" s="123" t="s">
        <v>230</v>
      </c>
      <c r="BC78" s="401">
        <v>1</v>
      </c>
      <c r="BD78" s="123" t="s">
        <v>189</v>
      </c>
      <c r="BE78" s="123" t="s">
        <v>232</v>
      </c>
      <c r="BF78" s="584" t="str">
        <f t="shared" ca="1" si="24"/>
        <v/>
      </c>
      <c r="BG78" s="584"/>
      <c r="BH78" s="584"/>
      <c r="BI78" s="584"/>
      <c r="BJ78" s="124" t="s">
        <v>1</v>
      </c>
      <c r="BK78" s="573"/>
      <c r="BL78" s="574"/>
      <c r="BM78" s="574"/>
      <c r="BN78" s="123" t="s">
        <v>1</v>
      </c>
      <c r="BO78" s="123" t="s">
        <v>230</v>
      </c>
      <c r="BP78" s="456"/>
      <c r="BQ78" s="123" t="s">
        <v>231</v>
      </c>
      <c r="BR78" s="123" t="s">
        <v>230</v>
      </c>
      <c r="BS78" s="401">
        <v>1</v>
      </c>
      <c r="BT78" s="123" t="s">
        <v>189</v>
      </c>
      <c r="BU78" s="123" t="s">
        <v>232</v>
      </c>
      <c r="BV78" s="575">
        <f t="shared" si="25"/>
        <v>0</v>
      </c>
      <c r="BW78" s="575"/>
      <c r="BX78" s="575"/>
      <c r="BY78" s="575"/>
      <c r="BZ78" s="124" t="s">
        <v>1</v>
      </c>
      <c r="CA78" s="402" t="str">
        <f t="shared" ca="1" si="28"/>
        <v/>
      </c>
      <c r="CB78" s="403">
        <f t="shared" si="29"/>
        <v>0</v>
      </c>
      <c r="CC78" s="143"/>
    </row>
    <row r="79" spans="1:81" ht="26.1" customHeight="1" x14ac:dyDescent="0.15">
      <c r="A79" s="121">
        <v>71</v>
      </c>
      <c r="B79"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79" s="586"/>
      <c r="D79" s="586"/>
      <c r="E79" s="586"/>
      <c r="F79" s="586"/>
      <c r="G79"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79" s="580"/>
      <c r="I79" s="581"/>
      <c r="J79"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79" s="579" t="str">
        <f ca="1">IF((ROW()-8)&lt;=MAX(③入力シート２!$AV$6:$AV$2165),IF(INDEX(③入力シート２!AP$6:AP$2165,MATCH(ROW()-8,③入力シート２!$AV$6:$AV$2165,0))=1,"基本給",IF(INDEX(③入力シート２!AP$6:AP$2165,MATCH(ROW()-8,③入力シート２!$AV$6:$AV$2165,0))=2,"手当","法定福利費残")),"")</f>
        <v/>
      </c>
      <c r="L79" s="580"/>
      <c r="M79" s="580"/>
      <c r="N79" s="581"/>
      <c r="O79" s="582" t="str">
        <f ca="1">IF((ROW()-8)&lt;=MAX(③入力シート２!$AV$6:$AV$2165),INDEX(③入力シート２!AR$6:AR$2165,MATCH(ROW()-8,③入力シート２!$AV$6:$AV$2165,0)),"")</f>
        <v/>
      </c>
      <c r="P79" s="583"/>
      <c r="Q79" s="583"/>
      <c r="R79" s="123" t="s">
        <v>1</v>
      </c>
      <c r="S79" s="123" t="s">
        <v>230</v>
      </c>
      <c r="T79" s="352" t="str">
        <f ca="1">IF((ROW()-8)&lt;=MAX(③入力シート２!$AV$6:$AV$2165),INDEX(③入力シート２!AS$6:AS$2165,MATCH(ROW()-8,③入力シート２!$AV$6:$AV$2165,0)),"")</f>
        <v/>
      </c>
      <c r="U79" s="123" t="s">
        <v>231</v>
      </c>
      <c r="V79" s="123" t="s">
        <v>230</v>
      </c>
      <c r="W79" s="401">
        <v>1</v>
      </c>
      <c r="X79" s="123" t="s">
        <v>189</v>
      </c>
      <c r="Y79" s="123" t="s">
        <v>232</v>
      </c>
      <c r="Z79" s="584" t="str">
        <f ca="1">IFERROR(O79*T79*W79,"")</f>
        <v/>
      </c>
      <c r="AA79" s="584"/>
      <c r="AB79" s="584"/>
      <c r="AC79" s="584"/>
      <c r="AD79" s="124" t="s">
        <v>1</v>
      </c>
      <c r="AE79" s="573"/>
      <c r="AF79" s="574"/>
      <c r="AG79" s="574"/>
      <c r="AH79" s="123" t="s">
        <v>1</v>
      </c>
      <c r="AI79" s="123" t="s">
        <v>230</v>
      </c>
      <c r="AJ79" s="455"/>
      <c r="AK79" s="123" t="s">
        <v>231</v>
      </c>
      <c r="AL79" s="123" t="s">
        <v>230</v>
      </c>
      <c r="AM79" s="401">
        <v>1</v>
      </c>
      <c r="AN79" s="123" t="s">
        <v>189</v>
      </c>
      <c r="AO79" s="123" t="s">
        <v>232</v>
      </c>
      <c r="AP79" s="585">
        <f>IFERROR(AE79*AJ79*AM79,"")</f>
        <v>0</v>
      </c>
      <c r="AQ79" s="585"/>
      <c r="AR79" s="585"/>
      <c r="AS79" s="585"/>
      <c r="AT79" s="130" t="s">
        <v>1</v>
      </c>
      <c r="AU79" s="582" t="str">
        <f ca="1">IF((ROW()-8)&lt;=MAX(③入力シート２!$AV$6:$AV$2165),INDEX(③入力シート２!AT$6:AT$2165,MATCH(ROW()-8,③入力シート２!$AV$6:$AV$2165,0)),"")</f>
        <v/>
      </c>
      <c r="AV79" s="583"/>
      <c r="AW79" s="583"/>
      <c r="AX79" s="123" t="s">
        <v>1</v>
      </c>
      <c r="AY79" s="123" t="s">
        <v>230</v>
      </c>
      <c r="AZ79" s="352" t="str">
        <f ca="1">IF((ROW()-8)&lt;=MAX(③入力シート２!$AV$6:$AV$2165),INDEX(③入力シート２!AU$6:AU$2165,MATCH(ROW()-8,③入力シート２!$AV$6:$AV$2165,0)),"")</f>
        <v/>
      </c>
      <c r="BA79" s="123" t="s">
        <v>231</v>
      </c>
      <c r="BB79" s="123" t="s">
        <v>230</v>
      </c>
      <c r="BC79" s="401">
        <v>1</v>
      </c>
      <c r="BD79" s="123" t="s">
        <v>189</v>
      </c>
      <c r="BE79" s="123" t="s">
        <v>232</v>
      </c>
      <c r="BF79" s="584" t="str">
        <f t="shared" ca="1" si="12"/>
        <v/>
      </c>
      <c r="BG79" s="584"/>
      <c r="BH79" s="584"/>
      <c r="BI79" s="584"/>
      <c r="BJ79" s="124" t="s">
        <v>1</v>
      </c>
      <c r="BK79" s="573"/>
      <c r="BL79" s="574"/>
      <c r="BM79" s="574"/>
      <c r="BN79" s="123" t="s">
        <v>1</v>
      </c>
      <c r="BO79" s="123" t="s">
        <v>230</v>
      </c>
      <c r="BP79" s="455"/>
      <c r="BQ79" s="123" t="s">
        <v>231</v>
      </c>
      <c r="BR79" s="123" t="s">
        <v>230</v>
      </c>
      <c r="BS79" s="401">
        <v>1</v>
      </c>
      <c r="BT79" s="123" t="s">
        <v>189</v>
      </c>
      <c r="BU79" s="123" t="s">
        <v>232</v>
      </c>
      <c r="BV79" s="575">
        <f t="shared" si="13"/>
        <v>0</v>
      </c>
      <c r="BW79" s="575"/>
      <c r="BX79" s="575"/>
      <c r="BY79" s="575"/>
      <c r="BZ79" s="124" t="s">
        <v>1</v>
      </c>
      <c r="CA79" s="402" t="str">
        <f ca="1">IFERROR(Z79+BF79,"")</f>
        <v/>
      </c>
      <c r="CB79" s="403">
        <f>IFERROR(AP79+BV79,"")</f>
        <v>0</v>
      </c>
      <c r="CC79" s="143"/>
    </row>
    <row r="80" spans="1:81" ht="26.1" customHeight="1" x14ac:dyDescent="0.15">
      <c r="A80" s="121">
        <v>72</v>
      </c>
      <c r="B80"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80" s="577"/>
      <c r="D80" s="577"/>
      <c r="E80" s="577"/>
      <c r="F80" s="578"/>
      <c r="G80"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80" s="580"/>
      <c r="I80" s="581"/>
      <c r="J80"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80" s="579" t="str">
        <f ca="1">IF((ROW()-8)&lt;=MAX(③入力シート２!$AV$6:$AV$2165),IF(INDEX(③入力シート２!AP$6:AP$2165,MATCH(ROW()-8,③入力シート２!$AV$6:$AV$2165,0))=1,"基本給",IF(INDEX(③入力シート２!AP$6:AP$2165,MATCH(ROW()-8,③入力シート２!$AV$6:$AV$2165,0))=2,"手当","法定福利費残")),"")</f>
        <v/>
      </c>
      <c r="L80" s="580"/>
      <c r="M80" s="580"/>
      <c r="N80" s="581"/>
      <c r="O80" s="582" t="str">
        <f ca="1">IF((ROW()-8)&lt;=MAX(③入力シート２!$AV$6:$AV$2165),INDEX(③入力シート２!AR$6:AR$2165,MATCH(ROW()-8,③入力シート２!$AV$6:$AV$2165,0)),"")</f>
        <v/>
      </c>
      <c r="P80" s="583"/>
      <c r="Q80" s="583"/>
      <c r="R80" s="123" t="s">
        <v>1</v>
      </c>
      <c r="S80" s="123" t="s">
        <v>230</v>
      </c>
      <c r="T80" s="352" t="str">
        <f ca="1">IF((ROW()-8)&lt;=MAX(③入力シート２!$AV$6:$AV$2165),INDEX(③入力シート２!AS$6:AS$2165,MATCH(ROW()-8,③入力シート２!$AV$6:$AV$2165,0)),"")</f>
        <v/>
      </c>
      <c r="U80" s="123" t="s">
        <v>231</v>
      </c>
      <c r="V80" s="123" t="s">
        <v>230</v>
      </c>
      <c r="W80" s="401">
        <v>1</v>
      </c>
      <c r="X80" s="123" t="s">
        <v>189</v>
      </c>
      <c r="Y80" s="123" t="s">
        <v>232</v>
      </c>
      <c r="Z80" s="584" t="str">
        <f t="shared" ref="Z80:Z98" ca="1" si="30">IFERROR(O80*T80*W80,"")</f>
        <v/>
      </c>
      <c r="AA80" s="584"/>
      <c r="AB80" s="584"/>
      <c r="AC80" s="584"/>
      <c r="AD80" s="124" t="s">
        <v>1</v>
      </c>
      <c r="AE80" s="573"/>
      <c r="AF80" s="574"/>
      <c r="AG80" s="574"/>
      <c r="AH80" s="123" t="s">
        <v>1</v>
      </c>
      <c r="AI80" s="123" t="s">
        <v>230</v>
      </c>
      <c r="AJ80" s="456"/>
      <c r="AK80" s="123" t="s">
        <v>231</v>
      </c>
      <c r="AL80" s="123" t="s">
        <v>230</v>
      </c>
      <c r="AM80" s="401">
        <v>1</v>
      </c>
      <c r="AN80" s="123" t="s">
        <v>189</v>
      </c>
      <c r="AO80" s="123" t="s">
        <v>232</v>
      </c>
      <c r="AP80" s="585">
        <f t="shared" ref="AP80:AP98" si="31">IFERROR(AE80*AJ80*AM80,"")</f>
        <v>0</v>
      </c>
      <c r="AQ80" s="585"/>
      <c r="AR80" s="585"/>
      <c r="AS80" s="585"/>
      <c r="AT80" s="130" t="s">
        <v>1</v>
      </c>
      <c r="AU80" s="582" t="str">
        <f ca="1">IF((ROW()-8)&lt;=MAX(③入力シート２!$AV$6:$AV$2165),INDEX(③入力シート２!AT$6:AT$2165,MATCH(ROW()-8,③入力シート２!$AV$6:$AV$2165,0)),"")</f>
        <v/>
      </c>
      <c r="AV80" s="583"/>
      <c r="AW80" s="583"/>
      <c r="AX80" s="123" t="s">
        <v>1</v>
      </c>
      <c r="AY80" s="123" t="s">
        <v>230</v>
      </c>
      <c r="AZ80" s="352" t="str">
        <f ca="1">IF((ROW()-8)&lt;=MAX(③入力シート２!$AV$6:$AV$2165),INDEX(③入力シート２!AU$6:AU$2165,MATCH(ROW()-8,③入力シート２!$AV$6:$AV$2165,0)),"")</f>
        <v/>
      </c>
      <c r="BA80" s="123" t="s">
        <v>231</v>
      </c>
      <c r="BB80" s="123" t="s">
        <v>230</v>
      </c>
      <c r="BC80" s="401">
        <v>1</v>
      </c>
      <c r="BD80" s="123" t="s">
        <v>189</v>
      </c>
      <c r="BE80" s="123" t="s">
        <v>232</v>
      </c>
      <c r="BF80" s="584" t="str">
        <f t="shared" ca="1" si="12"/>
        <v/>
      </c>
      <c r="BG80" s="584"/>
      <c r="BH80" s="584"/>
      <c r="BI80" s="584"/>
      <c r="BJ80" s="124" t="s">
        <v>1</v>
      </c>
      <c r="BK80" s="573"/>
      <c r="BL80" s="574"/>
      <c r="BM80" s="574"/>
      <c r="BN80" s="123" t="s">
        <v>1</v>
      </c>
      <c r="BO80" s="123" t="s">
        <v>230</v>
      </c>
      <c r="BP80" s="456"/>
      <c r="BQ80" s="123" t="s">
        <v>231</v>
      </c>
      <c r="BR80" s="123" t="s">
        <v>230</v>
      </c>
      <c r="BS80" s="401">
        <v>1</v>
      </c>
      <c r="BT80" s="123" t="s">
        <v>189</v>
      </c>
      <c r="BU80" s="123" t="s">
        <v>232</v>
      </c>
      <c r="BV80" s="575">
        <f t="shared" si="13"/>
        <v>0</v>
      </c>
      <c r="BW80" s="575"/>
      <c r="BX80" s="575"/>
      <c r="BY80" s="575"/>
      <c r="BZ80" s="124" t="s">
        <v>1</v>
      </c>
      <c r="CA80" s="402" t="str">
        <f ca="1">IFERROR(Z80+BF80,"")</f>
        <v/>
      </c>
      <c r="CB80" s="403">
        <f>IFERROR(AP80+BV80,"")</f>
        <v>0</v>
      </c>
      <c r="CC80" s="143"/>
    </row>
    <row r="81" spans="1:81" ht="26.1" customHeight="1" x14ac:dyDescent="0.15">
      <c r="A81" s="121">
        <v>73</v>
      </c>
      <c r="B81"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81" s="577"/>
      <c r="D81" s="577"/>
      <c r="E81" s="577"/>
      <c r="F81" s="578"/>
      <c r="G81"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81" s="580"/>
      <c r="I81" s="581"/>
      <c r="J81"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81" s="579" t="str">
        <f ca="1">IF((ROW()-8)&lt;=MAX(③入力シート２!$AV$6:$AV$2165),IF(INDEX(③入力シート２!AP$6:AP$2165,MATCH(ROW()-8,③入力シート２!$AV$6:$AV$2165,0))=1,"基本給",IF(INDEX(③入力シート２!AP$6:AP$2165,MATCH(ROW()-8,③入力シート２!$AV$6:$AV$2165,0))=2,"手当","法定福利費残")),"")</f>
        <v/>
      </c>
      <c r="L81" s="580"/>
      <c r="M81" s="580"/>
      <c r="N81" s="581"/>
      <c r="O81" s="582" t="str">
        <f ca="1">IF((ROW()-8)&lt;=MAX(③入力シート２!$AV$6:$AV$2165),INDEX(③入力シート２!AR$6:AR$2165,MATCH(ROW()-8,③入力シート２!$AV$6:$AV$2165,0)),"")</f>
        <v/>
      </c>
      <c r="P81" s="583"/>
      <c r="Q81" s="583"/>
      <c r="R81" s="123" t="s">
        <v>1</v>
      </c>
      <c r="S81" s="123" t="s">
        <v>230</v>
      </c>
      <c r="T81" s="352" t="str">
        <f ca="1">IF((ROW()-8)&lt;=MAX(③入力シート２!$AV$6:$AV$2165),INDEX(③入力シート２!AS$6:AS$2165,MATCH(ROW()-8,③入力シート２!$AV$6:$AV$2165,0)),"")</f>
        <v/>
      </c>
      <c r="U81" s="123" t="s">
        <v>231</v>
      </c>
      <c r="V81" s="123" t="s">
        <v>230</v>
      </c>
      <c r="W81" s="401">
        <v>1</v>
      </c>
      <c r="X81" s="123" t="s">
        <v>189</v>
      </c>
      <c r="Y81" s="123" t="s">
        <v>232</v>
      </c>
      <c r="Z81" s="584" t="str">
        <f t="shared" ca="1" si="30"/>
        <v/>
      </c>
      <c r="AA81" s="584"/>
      <c r="AB81" s="584"/>
      <c r="AC81" s="584"/>
      <c r="AD81" s="124" t="s">
        <v>1</v>
      </c>
      <c r="AE81" s="573"/>
      <c r="AF81" s="574"/>
      <c r="AG81" s="574"/>
      <c r="AH81" s="123" t="s">
        <v>1</v>
      </c>
      <c r="AI81" s="123" t="s">
        <v>230</v>
      </c>
      <c r="AJ81" s="455"/>
      <c r="AK81" s="123" t="s">
        <v>231</v>
      </c>
      <c r="AL81" s="123" t="s">
        <v>230</v>
      </c>
      <c r="AM81" s="401">
        <v>1</v>
      </c>
      <c r="AN81" s="123" t="s">
        <v>189</v>
      </c>
      <c r="AO81" s="123" t="s">
        <v>232</v>
      </c>
      <c r="AP81" s="585">
        <f t="shared" si="31"/>
        <v>0</v>
      </c>
      <c r="AQ81" s="585"/>
      <c r="AR81" s="585"/>
      <c r="AS81" s="585"/>
      <c r="AT81" s="130" t="s">
        <v>1</v>
      </c>
      <c r="AU81" s="582" t="str">
        <f ca="1">IF((ROW()-8)&lt;=MAX(③入力シート２!$AV$6:$AV$2165),INDEX(③入力シート２!AT$6:AT$2165,MATCH(ROW()-8,③入力シート２!$AV$6:$AV$2165,0)),"")</f>
        <v/>
      </c>
      <c r="AV81" s="583"/>
      <c r="AW81" s="583"/>
      <c r="AX81" s="123" t="s">
        <v>1</v>
      </c>
      <c r="AY81" s="123" t="s">
        <v>230</v>
      </c>
      <c r="AZ81" s="352" t="str">
        <f ca="1">IF((ROW()-8)&lt;=MAX(③入力シート２!$AV$6:$AV$2165),INDEX(③入力シート２!AU$6:AU$2165,MATCH(ROW()-8,③入力シート２!$AV$6:$AV$2165,0)),"")</f>
        <v/>
      </c>
      <c r="BA81" s="123" t="s">
        <v>231</v>
      </c>
      <c r="BB81" s="123" t="s">
        <v>230</v>
      </c>
      <c r="BC81" s="401">
        <v>1</v>
      </c>
      <c r="BD81" s="123" t="s">
        <v>189</v>
      </c>
      <c r="BE81" s="123" t="s">
        <v>232</v>
      </c>
      <c r="BF81" s="584" t="str">
        <f t="shared" ca="1" si="12"/>
        <v/>
      </c>
      <c r="BG81" s="584"/>
      <c r="BH81" s="584"/>
      <c r="BI81" s="584"/>
      <c r="BJ81" s="124" t="s">
        <v>1</v>
      </c>
      <c r="BK81" s="573"/>
      <c r="BL81" s="574"/>
      <c r="BM81" s="574"/>
      <c r="BN81" s="123" t="s">
        <v>1</v>
      </c>
      <c r="BO81" s="123" t="s">
        <v>230</v>
      </c>
      <c r="BP81" s="455"/>
      <c r="BQ81" s="123" t="s">
        <v>231</v>
      </c>
      <c r="BR81" s="123" t="s">
        <v>230</v>
      </c>
      <c r="BS81" s="401">
        <v>1</v>
      </c>
      <c r="BT81" s="123" t="s">
        <v>189</v>
      </c>
      <c r="BU81" s="123" t="s">
        <v>232</v>
      </c>
      <c r="BV81" s="575">
        <f t="shared" si="13"/>
        <v>0</v>
      </c>
      <c r="BW81" s="575"/>
      <c r="BX81" s="575"/>
      <c r="BY81" s="575"/>
      <c r="BZ81" s="124" t="s">
        <v>1</v>
      </c>
      <c r="CA81" s="402" t="str">
        <f ca="1">IFERROR(Z81+BF81,"")</f>
        <v/>
      </c>
      <c r="CB81" s="403">
        <f>IFERROR(AP81+BV81,"")</f>
        <v>0</v>
      </c>
      <c r="CC81" s="143"/>
    </row>
    <row r="82" spans="1:81" ht="26.1" customHeight="1" x14ac:dyDescent="0.15">
      <c r="A82" s="121">
        <v>74</v>
      </c>
      <c r="B82"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82" s="577"/>
      <c r="D82" s="577"/>
      <c r="E82" s="577"/>
      <c r="F82" s="578"/>
      <c r="G82"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82" s="580"/>
      <c r="I82" s="581"/>
      <c r="J82"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82" s="579" t="str">
        <f ca="1">IF((ROW()-8)&lt;=MAX(③入力シート２!$AV$6:$AV$2165),IF(INDEX(③入力シート２!AP$6:AP$2165,MATCH(ROW()-8,③入力シート２!$AV$6:$AV$2165,0))=1,"基本給",IF(INDEX(③入力シート２!AP$6:AP$2165,MATCH(ROW()-8,③入力シート２!$AV$6:$AV$2165,0))=2,"手当","法定福利費残")),"")</f>
        <v/>
      </c>
      <c r="L82" s="580"/>
      <c r="M82" s="580"/>
      <c r="N82" s="581"/>
      <c r="O82" s="582" t="str">
        <f ca="1">IF((ROW()-8)&lt;=MAX(③入力シート２!$AV$6:$AV$2165),INDEX(③入力シート２!AR$6:AR$2165,MATCH(ROW()-8,③入力シート２!$AV$6:$AV$2165,0)),"")</f>
        <v/>
      </c>
      <c r="P82" s="583"/>
      <c r="Q82" s="583"/>
      <c r="R82" s="123" t="s">
        <v>1</v>
      </c>
      <c r="S82" s="123" t="s">
        <v>230</v>
      </c>
      <c r="T82" s="352" t="str">
        <f ca="1">IF((ROW()-8)&lt;=MAX(③入力シート２!$AV$6:$AV$2165),INDEX(③入力シート２!AS$6:AS$2165,MATCH(ROW()-8,③入力シート２!$AV$6:$AV$2165,0)),"")</f>
        <v/>
      </c>
      <c r="U82" s="123" t="s">
        <v>231</v>
      </c>
      <c r="V82" s="123" t="s">
        <v>230</v>
      </c>
      <c r="W82" s="401">
        <v>1</v>
      </c>
      <c r="X82" s="123" t="s">
        <v>189</v>
      </c>
      <c r="Y82" s="123" t="s">
        <v>232</v>
      </c>
      <c r="Z82" s="584" t="str">
        <f t="shared" ca="1" si="30"/>
        <v/>
      </c>
      <c r="AA82" s="584"/>
      <c r="AB82" s="584"/>
      <c r="AC82" s="584"/>
      <c r="AD82" s="124" t="s">
        <v>1</v>
      </c>
      <c r="AE82" s="573"/>
      <c r="AF82" s="574"/>
      <c r="AG82" s="574"/>
      <c r="AH82" s="123" t="s">
        <v>1</v>
      </c>
      <c r="AI82" s="123" t="s">
        <v>230</v>
      </c>
      <c r="AJ82" s="456"/>
      <c r="AK82" s="123" t="s">
        <v>231</v>
      </c>
      <c r="AL82" s="123" t="s">
        <v>230</v>
      </c>
      <c r="AM82" s="401">
        <v>1</v>
      </c>
      <c r="AN82" s="123" t="s">
        <v>189</v>
      </c>
      <c r="AO82" s="123" t="s">
        <v>232</v>
      </c>
      <c r="AP82" s="585">
        <f t="shared" si="31"/>
        <v>0</v>
      </c>
      <c r="AQ82" s="585"/>
      <c r="AR82" s="585"/>
      <c r="AS82" s="585"/>
      <c r="AT82" s="130" t="s">
        <v>1</v>
      </c>
      <c r="AU82" s="582" t="str">
        <f ca="1">IF((ROW()-8)&lt;=MAX(③入力シート２!$AV$6:$AV$2165),INDEX(③入力シート２!AT$6:AT$2165,MATCH(ROW()-8,③入力シート２!$AV$6:$AV$2165,0)),"")</f>
        <v/>
      </c>
      <c r="AV82" s="583"/>
      <c r="AW82" s="583"/>
      <c r="AX82" s="123" t="s">
        <v>1</v>
      </c>
      <c r="AY82" s="123" t="s">
        <v>230</v>
      </c>
      <c r="AZ82" s="352" t="str">
        <f ca="1">IF((ROW()-8)&lt;=MAX(③入力シート２!$AV$6:$AV$2165),INDEX(③入力シート２!AU$6:AU$2165,MATCH(ROW()-8,③入力シート２!$AV$6:$AV$2165,0)),"")</f>
        <v/>
      </c>
      <c r="BA82" s="123" t="s">
        <v>231</v>
      </c>
      <c r="BB82" s="123" t="s">
        <v>230</v>
      </c>
      <c r="BC82" s="401">
        <v>1</v>
      </c>
      <c r="BD82" s="123" t="s">
        <v>189</v>
      </c>
      <c r="BE82" s="123" t="s">
        <v>232</v>
      </c>
      <c r="BF82" s="584" t="str">
        <f t="shared" ca="1" si="12"/>
        <v/>
      </c>
      <c r="BG82" s="584"/>
      <c r="BH82" s="584"/>
      <c r="BI82" s="584"/>
      <c r="BJ82" s="124" t="s">
        <v>1</v>
      </c>
      <c r="BK82" s="573"/>
      <c r="BL82" s="574"/>
      <c r="BM82" s="574"/>
      <c r="BN82" s="123" t="s">
        <v>1</v>
      </c>
      <c r="BO82" s="123" t="s">
        <v>230</v>
      </c>
      <c r="BP82" s="456"/>
      <c r="BQ82" s="123" t="s">
        <v>231</v>
      </c>
      <c r="BR82" s="123" t="s">
        <v>230</v>
      </c>
      <c r="BS82" s="401">
        <v>1</v>
      </c>
      <c r="BT82" s="123" t="s">
        <v>189</v>
      </c>
      <c r="BU82" s="123" t="s">
        <v>232</v>
      </c>
      <c r="BV82" s="575">
        <f t="shared" si="13"/>
        <v>0</v>
      </c>
      <c r="BW82" s="575"/>
      <c r="BX82" s="575"/>
      <c r="BY82" s="575"/>
      <c r="BZ82" s="124" t="s">
        <v>1</v>
      </c>
      <c r="CA82" s="402" t="str">
        <f t="shared" ref="CA82:CA98" ca="1" si="32">IFERROR(Z82+BF82,"")</f>
        <v/>
      </c>
      <c r="CB82" s="403">
        <f t="shared" ref="CB82:CB98" si="33">IFERROR(AP82+BV82,"")</f>
        <v>0</v>
      </c>
      <c r="CC82" s="143"/>
    </row>
    <row r="83" spans="1:81" ht="26.1" customHeight="1" x14ac:dyDescent="0.15">
      <c r="A83" s="121">
        <v>75</v>
      </c>
      <c r="B83"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83" s="577"/>
      <c r="D83" s="577"/>
      <c r="E83" s="577"/>
      <c r="F83" s="578"/>
      <c r="G83"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83" s="580"/>
      <c r="I83" s="581"/>
      <c r="J83"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83" s="579" t="str">
        <f ca="1">IF((ROW()-8)&lt;=MAX(③入力シート２!$AV$6:$AV$2165),IF(INDEX(③入力シート２!AP$6:AP$2165,MATCH(ROW()-8,③入力シート２!$AV$6:$AV$2165,0))=1,"基本給",IF(INDEX(③入力シート２!AP$6:AP$2165,MATCH(ROW()-8,③入力シート２!$AV$6:$AV$2165,0))=2,"手当","法定福利費残")),"")</f>
        <v/>
      </c>
      <c r="L83" s="580"/>
      <c r="M83" s="580"/>
      <c r="N83" s="581"/>
      <c r="O83" s="582" t="str">
        <f ca="1">IF((ROW()-8)&lt;=MAX(③入力シート２!$AV$6:$AV$2165),INDEX(③入力シート２!AR$6:AR$2165,MATCH(ROW()-8,③入力シート２!$AV$6:$AV$2165,0)),"")</f>
        <v/>
      </c>
      <c r="P83" s="583"/>
      <c r="Q83" s="583"/>
      <c r="R83" s="123" t="s">
        <v>1</v>
      </c>
      <c r="S83" s="123" t="s">
        <v>230</v>
      </c>
      <c r="T83" s="352" t="str">
        <f ca="1">IF((ROW()-8)&lt;=MAX(③入力シート２!$AV$6:$AV$2165),INDEX(③入力シート２!AS$6:AS$2165,MATCH(ROW()-8,③入力シート２!$AV$6:$AV$2165,0)),"")</f>
        <v/>
      </c>
      <c r="U83" s="123" t="s">
        <v>231</v>
      </c>
      <c r="V83" s="123" t="s">
        <v>230</v>
      </c>
      <c r="W83" s="401">
        <v>1</v>
      </c>
      <c r="X83" s="123" t="s">
        <v>189</v>
      </c>
      <c r="Y83" s="123" t="s">
        <v>232</v>
      </c>
      <c r="Z83" s="584" t="str">
        <f t="shared" ca="1" si="30"/>
        <v/>
      </c>
      <c r="AA83" s="584"/>
      <c r="AB83" s="584"/>
      <c r="AC83" s="584"/>
      <c r="AD83" s="124" t="s">
        <v>1</v>
      </c>
      <c r="AE83" s="573"/>
      <c r="AF83" s="574"/>
      <c r="AG83" s="574"/>
      <c r="AH83" s="123" t="s">
        <v>1</v>
      </c>
      <c r="AI83" s="123" t="s">
        <v>230</v>
      </c>
      <c r="AJ83" s="455"/>
      <c r="AK83" s="123" t="s">
        <v>231</v>
      </c>
      <c r="AL83" s="123" t="s">
        <v>230</v>
      </c>
      <c r="AM83" s="401">
        <v>1</v>
      </c>
      <c r="AN83" s="123" t="s">
        <v>189</v>
      </c>
      <c r="AO83" s="123" t="s">
        <v>232</v>
      </c>
      <c r="AP83" s="585">
        <f t="shared" si="31"/>
        <v>0</v>
      </c>
      <c r="AQ83" s="585"/>
      <c r="AR83" s="585"/>
      <c r="AS83" s="585"/>
      <c r="AT83" s="130" t="s">
        <v>1</v>
      </c>
      <c r="AU83" s="582" t="str">
        <f ca="1">IF((ROW()-8)&lt;=MAX(③入力シート２!$AV$6:$AV$2165),INDEX(③入力シート２!AT$6:AT$2165,MATCH(ROW()-8,③入力シート２!$AV$6:$AV$2165,0)),"")</f>
        <v/>
      </c>
      <c r="AV83" s="583"/>
      <c r="AW83" s="583"/>
      <c r="AX83" s="123" t="s">
        <v>1</v>
      </c>
      <c r="AY83" s="123" t="s">
        <v>230</v>
      </c>
      <c r="AZ83" s="352" t="str">
        <f ca="1">IF((ROW()-8)&lt;=MAX(③入力シート２!$AV$6:$AV$2165),INDEX(③入力シート２!AU$6:AU$2165,MATCH(ROW()-8,③入力シート２!$AV$6:$AV$2165,0)),"")</f>
        <v/>
      </c>
      <c r="BA83" s="123" t="s">
        <v>231</v>
      </c>
      <c r="BB83" s="123" t="s">
        <v>230</v>
      </c>
      <c r="BC83" s="401">
        <v>1</v>
      </c>
      <c r="BD83" s="123" t="s">
        <v>189</v>
      </c>
      <c r="BE83" s="123" t="s">
        <v>232</v>
      </c>
      <c r="BF83" s="584" t="str">
        <f t="shared" ca="1" si="12"/>
        <v/>
      </c>
      <c r="BG83" s="584"/>
      <c r="BH83" s="584"/>
      <c r="BI83" s="584"/>
      <c r="BJ83" s="124" t="s">
        <v>1</v>
      </c>
      <c r="BK83" s="573"/>
      <c r="BL83" s="574"/>
      <c r="BM83" s="574"/>
      <c r="BN83" s="123" t="s">
        <v>1</v>
      </c>
      <c r="BO83" s="123" t="s">
        <v>230</v>
      </c>
      <c r="BP83" s="455"/>
      <c r="BQ83" s="123" t="s">
        <v>231</v>
      </c>
      <c r="BR83" s="123" t="s">
        <v>230</v>
      </c>
      <c r="BS83" s="401">
        <v>1</v>
      </c>
      <c r="BT83" s="123" t="s">
        <v>189</v>
      </c>
      <c r="BU83" s="123" t="s">
        <v>232</v>
      </c>
      <c r="BV83" s="575">
        <f t="shared" si="13"/>
        <v>0</v>
      </c>
      <c r="BW83" s="575"/>
      <c r="BX83" s="575"/>
      <c r="BY83" s="575"/>
      <c r="BZ83" s="124" t="s">
        <v>1</v>
      </c>
      <c r="CA83" s="402" t="str">
        <f t="shared" ca="1" si="32"/>
        <v/>
      </c>
      <c r="CB83" s="403">
        <f t="shared" si="33"/>
        <v>0</v>
      </c>
      <c r="CC83" s="143"/>
    </row>
    <row r="84" spans="1:81" ht="26.1" customHeight="1" x14ac:dyDescent="0.15">
      <c r="A84" s="121">
        <v>76</v>
      </c>
      <c r="B84"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84" s="586"/>
      <c r="D84" s="586"/>
      <c r="E84" s="586"/>
      <c r="F84" s="586"/>
      <c r="G84"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84" s="580"/>
      <c r="I84" s="581"/>
      <c r="J84"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84" s="579" t="str">
        <f ca="1">IF((ROW()-8)&lt;=MAX(③入力シート２!$AV$6:$AV$2165),IF(INDEX(③入力シート２!AP$6:AP$2165,MATCH(ROW()-8,③入力シート２!$AV$6:$AV$2165,0))=1,"基本給",IF(INDEX(③入力シート２!AP$6:AP$2165,MATCH(ROW()-8,③入力シート２!$AV$6:$AV$2165,0))=2,"手当","法定福利費残")),"")</f>
        <v/>
      </c>
      <c r="L84" s="580"/>
      <c r="M84" s="580"/>
      <c r="N84" s="581"/>
      <c r="O84" s="582" t="str">
        <f ca="1">IF((ROW()-8)&lt;=MAX(③入力シート２!$AV$6:$AV$2165),INDEX(③入力シート２!AR$6:AR$2165,MATCH(ROW()-8,③入力シート２!$AV$6:$AV$2165,0)),"")</f>
        <v/>
      </c>
      <c r="P84" s="583"/>
      <c r="Q84" s="583"/>
      <c r="R84" s="123" t="s">
        <v>1</v>
      </c>
      <c r="S84" s="123" t="s">
        <v>230</v>
      </c>
      <c r="T84" s="352" t="str">
        <f ca="1">IF((ROW()-8)&lt;=MAX(③入力シート２!$AV$6:$AV$2165),INDEX(③入力シート２!AS$6:AS$2165,MATCH(ROW()-8,③入力シート２!$AV$6:$AV$2165,0)),"")</f>
        <v/>
      </c>
      <c r="U84" s="123" t="s">
        <v>231</v>
      </c>
      <c r="V84" s="123" t="s">
        <v>230</v>
      </c>
      <c r="W84" s="401">
        <v>1</v>
      </c>
      <c r="X84" s="123" t="s">
        <v>189</v>
      </c>
      <c r="Y84" s="123" t="s">
        <v>232</v>
      </c>
      <c r="Z84" s="584" t="str">
        <f t="shared" ca="1" si="30"/>
        <v/>
      </c>
      <c r="AA84" s="584"/>
      <c r="AB84" s="584"/>
      <c r="AC84" s="584"/>
      <c r="AD84" s="124" t="s">
        <v>1</v>
      </c>
      <c r="AE84" s="573"/>
      <c r="AF84" s="574"/>
      <c r="AG84" s="574"/>
      <c r="AH84" s="123" t="s">
        <v>1</v>
      </c>
      <c r="AI84" s="123" t="s">
        <v>230</v>
      </c>
      <c r="AJ84" s="456"/>
      <c r="AK84" s="123" t="s">
        <v>231</v>
      </c>
      <c r="AL84" s="123" t="s">
        <v>230</v>
      </c>
      <c r="AM84" s="401">
        <v>1</v>
      </c>
      <c r="AN84" s="123" t="s">
        <v>189</v>
      </c>
      <c r="AO84" s="123" t="s">
        <v>232</v>
      </c>
      <c r="AP84" s="585">
        <f t="shared" si="31"/>
        <v>0</v>
      </c>
      <c r="AQ84" s="585"/>
      <c r="AR84" s="585"/>
      <c r="AS84" s="585"/>
      <c r="AT84" s="130" t="s">
        <v>1</v>
      </c>
      <c r="AU84" s="582" t="str">
        <f ca="1">IF((ROW()-8)&lt;=MAX(③入力シート２!$AV$6:$AV$2165),INDEX(③入力シート２!AT$6:AT$2165,MATCH(ROW()-8,③入力シート２!$AV$6:$AV$2165,0)),"")</f>
        <v/>
      </c>
      <c r="AV84" s="583"/>
      <c r="AW84" s="583"/>
      <c r="AX84" s="123" t="s">
        <v>1</v>
      </c>
      <c r="AY84" s="123" t="s">
        <v>230</v>
      </c>
      <c r="AZ84" s="352" t="str">
        <f ca="1">IF((ROW()-8)&lt;=MAX(③入力シート２!$AV$6:$AV$2165),INDEX(③入力シート２!AU$6:AU$2165,MATCH(ROW()-8,③入力シート２!$AV$6:$AV$2165,0)),"")</f>
        <v/>
      </c>
      <c r="BA84" s="123" t="s">
        <v>231</v>
      </c>
      <c r="BB84" s="123" t="s">
        <v>230</v>
      </c>
      <c r="BC84" s="401">
        <v>1</v>
      </c>
      <c r="BD84" s="123" t="s">
        <v>189</v>
      </c>
      <c r="BE84" s="123" t="s">
        <v>232</v>
      </c>
      <c r="BF84" s="584" t="str">
        <f t="shared" ca="1" si="12"/>
        <v/>
      </c>
      <c r="BG84" s="584"/>
      <c r="BH84" s="584"/>
      <c r="BI84" s="584"/>
      <c r="BJ84" s="124" t="s">
        <v>1</v>
      </c>
      <c r="BK84" s="573"/>
      <c r="BL84" s="574"/>
      <c r="BM84" s="574"/>
      <c r="BN84" s="123" t="s">
        <v>1</v>
      </c>
      <c r="BO84" s="123" t="s">
        <v>230</v>
      </c>
      <c r="BP84" s="456"/>
      <c r="BQ84" s="123" t="s">
        <v>231</v>
      </c>
      <c r="BR84" s="123" t="s">
        <v>230</v>
      </c>
      <c r="BS84" s="401">
        <v>1</v>
      </c>
      <c r="BT84" s="123" t="s">
        <v>189</v>
      </c>
      <c r="BU84" s="123" t="s">
        <v>232</v>
      </c>
      <c r="BV84" s="575">
        <f t="shared" si="13"/>
        <v>0</v>
      </c>
      <c r="BW84" s="575"/>
      <c r="BX84" s="575"/>
      <c r="BY84" s="575"/>
      <c r="BZ84" s="124" t="s">
        <v>1</v>
      </c>
      <c r="CA84" s="402" t="str">
        <f t="shared" ca="1" si="32"/>
        <v/>
      </c>
      <c r="CB84" s="403">
        <f t="shared" si="33"/>
        <v>0</v>
      </c>
      <c r="CC84" s="143"/>
    </row>
    <row r="85" spans="1:81" ht="26.1" customHeight="1" x14ac:dyDescent="0.15">
      <c r="A85" s="121">
        <v>77</v>
      </c>
      <c r="B85"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85" s="577"/>
      <c r="D85" s="577"/>
      <c r="E85" s="577"/>
      <c r="F85" s="578"/>
      <c r="G85"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85" s="580"/>
      <c r="I85" s="581"/>
      <c r="J85"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85" s="579" t="str">
        <f ca="1">IF((ROW()-8)&lt;=MAX(③入力シート２!$AV$6:$AV$2165),IF(INDEX(③入力シート２!AP$6:AP$2165,MATCH(ROW()-8,③入力シート２!$AV$6:$AV$2165,0))=1,"基本給",IF(INDEX(③入力シート２!AP$6:AP$2165,MATCH(ROW()-8,③入力シート２!$AV$6:$AV$2165,0))=2,"手当","法定福利費残")),"")</f>
        <v/>
      </c>
      <c r="L85" s="580"/>
      <c r="M85" s="580"/>
      <c r="N85" s="581"/>
      <c r="O85" s="582" t="str">
        <f ca="1">IF((ROW()-8)&lt;=MAX(③入力シート２!$AV$6:$AV$2165),INDEX(③入力シート２!AR$6:AR$2165,MATCH(ROW()-8,③入力シート２!$AV$6:$AV$2165,0)),"")</f>
        <v/>
      </c>
      <c r="P85" s="583"/>
      <c r="Q85" s="583"/>
      <c r="R85" s="123" t="s">
        <v>1</v>
      </c>
      <c r="S85" s="123" t="s">
        <v>230</v>
      </c>
      <c r="T85" s="352" t="str">
        <f ca="1">IF((ROW()-8)&lt;=MAX(③入力シート２!$AV$6:$AV$2165),INDEX(③入力シート２!AS$6:AS$2165,MATCH(ROW()-8,③入力シート２!$AV$6:$AV$2165,0)),"")</f>
        <v/>
      </c>
      <c r="U85" s="123" t="s">
        <v>231</v>
      </c>
      <c r="V85" s="123" t="s">
        <v>230</v>
      </c>
      <c r="W85" s="401">
        <v>1</v>
      </c>
      <c r="X85" s="123" t="s">
        <v>189</v>
      </c>
      <c r="Y85" s="123" t="s">
        <v>232</v>
      </c>
      <c r="Z85" s="584" t="str">
        <f t="shared" ca="1" si="30"/>
        <v/>
      </c>
      <c r="AA85" s="584"/>
      <c r="AB85" s="584"/>
      <c r="AC85" s="584"/>
      <c r="AD85" s="124" t="s">
        <v>1</v>
      </c>
      <c r="AE85" s="573"/>
      <c r="AF85" s="574"/>
      <c r="AG85" s="574"/>
      <c r="AH85" s="123" t="s">
        <v>1</v>
      </c>
      <c r="AI85" s="123" t="s">
        <v>230</v>
      </c>
      <c r="AJ85" s="455"/>
      <c r="AK85" s="123" t="s">
        <v>231</v>
      </c>
      <c r="AL85" s="123" t="s">
        <v>230</v>
      </c>
      <c r="AM85" s="401">
        <v>1</v>
      </c>
      <c r="AN85" s="123" t="s">
        <v>189</v>
      </c>
      <c r="AO85" s="123" t="s">
        <v>232</v>
      </c>
      <c r="AP85" s="585">
        <f t="shared" si="31"/>
        <v>0</v>
      </c>
      <c r="AQ85" s="585"/>
      <c r="AR85" s="585"/>
      <c r="AS85" s="585"/>
      <c r="AT85" s="130" t="s">
        <v>1</v>
      </c>
      <c r="AU85" s="582" t="str">
        <f ca="1">IF((ROW()-8)&lt;=MAX(③入力シート２!$AV$6:$AV$2165),INDEX(③入力シート２!AT$6:AT$2165,MATCH(ROW()-8,③入力シート２!$AV$6:$AV$2165,0)),"")</f>
        <v/>
      </c>
      <c r="AV85" s="583"/>
      <c r="AW85" s="583"/>
      <c r="AX85" s="123" t="s">
        <v>1</v>
      </c>
      <c r="AY85" s="123" t="s">
        <v>230</v>
      </c>
      <c r="AZ85" s="352" t="str">
        <f ca="1">IF((ROW()-8)&lt;=MAX(③入力シート２!$AV$6:$AV$2165),INDEX(③入力シート２!AU$6:AU$2165,MATCH(ROW()-8,③入力シート２!$AV$6:$AV$2165,0)),"")</f>
        <v/>
      </c>
      <c r="BA85" s="123" t="s">
        <v>231</v>
      </c>
      <c r="BB85" s="123" t="s">
        <v>230</v>
      </c>
      <c r="BC85" s="401">
        <v>1</v>
      </c>
      <c r="BD85" s="123" t="s">
        <v>189</v>
      </c>
      <c r="BE85" s="123" t="s">
        <v>232</v>
      </c>
      <c r="BF85" s="584" t="str">
        <f t="shared" ca="1" si="12"/>
        <v/>
      </c>
      <c r="BG85" s="584"/>
      <c r="BH85" s="584"/>
      <c r="BI85" s="584"/>
      <c r="BJ85" s="124" t="s">
        <v>1</v>
      </c>
      <c r="BK85" s="573"/>
      <c r="BL85" s="574"/>
      <c r="BM85" s="574"/>
      <c r="BN85" s="123" t="s">
        <v>1</v>
      </c>
      <c r="BO85" s="123" t="s">
        <v>230</v>
      </c>
      <c r="BP85" s="455"/>
      <c r="BQ85" s="123" t="s">
        <v>231</v>
      </c>
      <c r="BR85" s="123" t="s">
        <v>230</v>
      </c>
      <c r="BS85" s="401">
        <v>1</v>
      </c>
      <c r="BT85" s="123" t="s">
        <v>189</v>
      </c>
      <c r="BU85" s="123" t="s">
        <v>232</v>
      </c>
      <c r="BV85" s="575">
        <f t="shared" si="13"/>
        <v>0</v>
      </c>
      <c r="BW85" s="575"/>
      <c r="BX85" s="575"/>
      <c r="BY85" s="575"/>
      <c r="BZ85" s="124" t="s">
        <v>1</v>
      </c>
      <c r="CA85" s="402" t="str">
        <f t="shared" ca="1" si="32"/>
        <v/>
      </c>
      <c r="CB85" s="403">
        <f t="shared" si="33"/>
        <v>0</v>
      </c>
      <c r="CC85" s="143"/>
    </row>
    <row r="86" spans="1:81" ht="26.1" customHeight="1" x14ac:dyDescent="0.15">
      <c r="A86" s="121">
        <v>78</v>
      </c>
      <c r="B86"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86" s="577"/>
      <c r="D86" s="577"/>
      <c r="E86" s="577"/>
      <c r="F86" s="578"/>
      <c r="G86"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86" s="580"/>
      <c r="I86" s="581"/>
      <c r="J86"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86" s="579" t="str">
        <f ca="1">IF((ROW()-8)&lt;=MAX(③入力シート２!$AV$6:$AV$2165),IF(INDEX(③入力シート２!AP$6:AP$2165,MATCH(ROW()-8,③入力シート２!$AV$6:$AV$2165,0))=1,"基本給",IF(INDEX(③入力シート２!AP$6:AP$2165,MATCH(ROW()-8,③入力シート２!$AV$6:$AV$2165,0))=2,"手当","法定福利費残")),"")</f>
        <v/>
      </c>
      <c r="L86" s="580"/>
      <c r="M86" s="580"/>
      <c r="N86" s="581"/>
      <c r="O86" s="582" t="str">
        <f ca="1">IF((ROW()-8)&lt;=MAX(③入力シート２!$AV$6:$AV$2165),INDEX(③入力シート２!AR$6:AR$2165,MATCH(ROW()-8,③入力シート２!$AV$6:$AV$2165,0)),"")</f>
        <v/>
      </c>
      <c r="P86" s="583"/>
      <c r="Q86" s="583"/>
      <c r="R86" s="123" t="s">
        <v>1</v>
      </c>
      <c r="S86" s="123" t="s">
        <v>230</v>
      </c>
      <c r="T86" s="352" t="str">
        <f ca="1">IF((ROW()-8)&lt;=MAX(③入力シート２!$AV$6:$AV$2165),INDEX(③入力シート２!AS$6:AS$2165,MATCH(ROW()-8,③入力シート２!$AV$6:$AV$2165,0)),"")</f>
        <v/>
      </c>
      <c r="U86" s="123" t="s">
        <v>231</v>
      </c>
      <c r="V86" s="123" t="s">
        <v>230</v>
      </c>
      <c r="W86" s="401">
        <v>1</v>
      </c>
      <c r="X86" s="123" t="s">
        <v>189</v>
      </c>
      <c r="Y86" s="123" t="s">
        <v>232</v>
      </c>
      <c r="Z86" s="584" t="str">
        <f t="shared" ca="1" si="30"/>
        <v/>
      </c>
      <c r="AA86" s="584"/>
      <c r="AB86" s="584"/>
      <c r="AC86" s="584"/>
      <c r="AD86" s="124" t="s">
        <v>1</v>
      </c>
      <c r="AE86" s="573"/>
      <c r="AF86" s="574"/>
      <c r="AG86" s="574"/>
      <c r="AH86" s="123" t="s">
        <v>1</v>
      </c>
      <c r="AI86" s="123" t="s">
        <v>230</v>
      </c>
      <c r="AJ86" s="456"/>
      <c r="AK86" s="123" t="s">
        <v>231</v>
      </c>
      <c r="AL86" s="123" t="s">
        <v>230</v>
      </c>
      <c r="AM86" s="401">
        <v>1</v>
      </c>
      <c r="AN86" s="123" t="s">
        <v>189</v>
      </c>
      <c r="AO86" s="123" t="s">
        <v>232</v>
      </c>
      <c r="AP86" s="585">
        <f t="shared" si="31"/>
        <v>0</v>
      </c>
      <c r="AQ86" s="585"/>
      <c r="AR86" s="585"/>
      <c r="AS86" s="585"/>
      <c r="AT86" s="130" t="s">
        <v>1</v>
      </c>
      <c r="AU86" s="582" t="str">
        <f ca="1">IF((ROW()-8)&lt;=MAX(③入力シート２!$AV$6:$AV$2165),INDEX(③入力シート２!AT$6:AT$2165,MATCH(ROW()-8,③入力シート２!$AV$6:$AV$2165,0)),"")</f>
        <v/>
      </c>
      <c r="AV86" s="583"/>
      <c r="AW86" s="583"/>
      <c r="AX86" s="123" t="s">
        <v>1</v>
      </c>
      <c r="AY86" s="123" t="s">
        <v>230</v>
      </c>
      <c r="AZ86" s="352" t="str">
        <f ca="1">IF((ROW()-8)&lt;=MAX(③入力シート２!$AV$6:$AV$2165),INDEX(③入力シート２!AU$6:AU$2165,MATCH(ROW()-8,③入力シート２!$AV$6:$AV$2165,0)),"")</f>
        <v/>
      </c>
      <c r="BA86" s="123" t="s">
        <v>231</v>
      </c>
      <c r="BB86" s="123" t="s">
        <v>230</v>
      </c>
      <c r="BC86" s="401">
        <v>1</v>
      </c>
      <c r="BD86" s="123" t="s">
        <v>189</v>
      </c>
      <c r="BE86" s="123" t="s">
        <v>232</v>
      </c>
      <c r="BF86" s="584" t="str">
        <f t="shared" ca="1" si="12"/>
        <v/>
      </c>
      <c r="BG86" s="584"/>
      <c r="BH86" s="584"/>
      <c r="BI86" s="584"/>
      <c r="BJ86" s="124" t="s">
        <v>1</v>
      </c>
      <c r="BK86" s="573"/>
      <c r="BL86" s="574"/>
      <c r="BM86" s="574"/>
      <c r="BN86" s="123" t="s">
        <v>1</v>
      </c>
      <c r="BO86" s="123" t="s">
        <v>230</v>
      </c>
      <c r="BP86" s="456"/>
      <c r="BQ86" s="123" t="s">
        <v>231</v>
      </c>
      <c r="BR86" s="123" t="s">
        <v>230</v>
      </c>
      <c r="BS86" s="401">
        <v>1</v>
      </c>
      <c r="BT86" s="123" t="s">
        <v>189</v>
      </c>
      <c r="BU86" s="123" t="s">
        <v>232</v>
      </c>
      <c r="BV86" s="575">
        <f t="shared" si="13"/>
        <v>0</v>
      </c>
      <c r="BW86" s="575"/>
      <c r="BX86" s="575"/>
      <c r="BY86" s="575"/>
      <c r="BZ86" s="124" t="s">
        <v>1</v>
      </c>
      <c r="CA86" s="402" t="str">
        <f t="shared" ca="1" si="32"/>
        <v/>
      </c>
      <c r="CB86" s="403">
        <f t="shared" si="33"/>
        <v>0</v>
      </c>
      <c r="CC86" s="143"/>
    </row>
    <row r="87" spans="1:81" ht="26.1" customHeight="1" x14ac:dyDescent="0.15">
      <c r="A87" s="121">
        <v>79</v>
      </c>
      <c r="B87"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87" s="577"/>
      <c r="D87" s="577"/>
      <c r="E87" s="577"/>
      <c r="F87" s="578"/>
      <c r="G87"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87" s="580"/>
      <c r="I87" s="581"/>
      <c r="J87"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87" s="579" t="str">
        <f ca="1">IF((ROW()-8)&lt;=MAX(③入力シート２!$AV$6:$AV$2165),IF(INDEX(③入力シート２!AP$6:AP$2165,MATCH(ROW()-8,③入力シート２!$AV$6:$AV$2165,0))=1,"基本給",IF(INDEX(③入力シート２!AP$6:AP$2165,MATCH(ROW()-8,③入力シート２!$AV$6:$AV$2165,0))=2,"手当","法定福利費残")),"")</f>
        <v/>
      </c>
      <c r="L87" s="580"/>
      <c r="M87" s="580"/>
      <c r="N87" s="581"/>
      <c r="O87" s="582" t="str">
        <f ca="1">IF((ROW()-8)&lt;=MAX(③入力シート２!$AV$6:$AV$2165),INDEX(③入力シート２!AR$6:AR$2165,MATCH(ROW()-8,③入力シート２!$AV$6:$AV$2165,0)),"")</f>
        <v/>
      </c>
      <c r="P87" s="583"/>
      <c r="Q87" s="583"/>
      <c r="R87" s="123" t="s">
        <v>1</v>
      </c>
      <c r="S87" s="123" t="s">
        <v>230</v>
      </c>
      <c r="T87" s="352" t="str">
        <f ca="1">IF((ROW()-8)&lt;=MAX(③入力シート２!$AV$6:$AV$2165),INDEX(③入力シート２!AS$6:AS$2165,MATCH(ROW()-8,③入力シート２!$AV$6:$AV$2165,0)),"")</f>
        <v/>
      </c>
      <c r="U87" s="123" t="s">
        <v>231</v>
      </c>
      <c r="V87" s="123" t="s">
        <v>230</v>
      </c>
      <c r="W87" s="401">
        <v>1</v>
      </c>
      <c r="X87" s="123" t="s">
        <v>189</v>
      </c>
      <c r="Y87" s="123" t="s">
        <v>232</v>
      </c>
      <c r="Z87" s="584" t="str">
        <f t="shared" ca="1" si="30"/>
        <v/>
      </c>
      <c r="AA87" s="584"/>
      <c r="AB87" s="584"/>
      <c r="AC87" s="584"/>
      <c r="AD87" s="124" t="s">
        <v>1</v>
      </c>
      <c r="AE87" s="573"/>
      <c r="AF87" s="574"/>
      <c r="AG87" s="574"/>
      <c r="AH87" s="123" t="s">
        <v>1</v>
      </c>
      <c r="AI87" s="123" t="s">
        <v>230</v>
      </c>
      <c r="AJ87" s="455"/>
      <c r="AK87" s="123" t="s">
        <v>231</v>
      </c>
      <c r="AL87" s="123" t="s">
        <v>230</v>
      </c>
      <c r="AM87" s="401">
        <v>1</v>
      </c>
      <c r="AN87" s="123" t="s">
        <v>189</v>
      </c>
      <c r="AO87" s="123" t="s">
        <v>232</v>
      </c>
      <c r="AP87" s="585">
        <f t="shared" si="31"/>
        <v>0</v>
      </c>
      <c r="AQ87" s="585"/>
      <c r="AR87" s="585"/>
      <c r="AS87" s="585"/>
      <c r="AT87" s="130" t="s">
        <v>1</v>
      </c>
      <c r="AU87" s="582" t="str">
        <f ca="1">IF((ROW()-8)&lt;=MAX(③入力シート２!$AV$6:$AV$2165),INDEX(③入力シート２!AT$6:AT$2165,MATCH(ROW()-8,③入力シート２!$AV$6:$AV$2165,0)),"")</f>
        <v/>
      </c>
      <c r="AV87" s="583"/>
      <c r="AW87" s="583"/>
      <c r="AX87" s="123" t="s">
        <v>1</v>
      </c>
      <c r="AY87" s="123" t="s">
        <v>230</v>
      </c>
      <c r="AZ87" s="352" t="str">
        <f ca="1">IF((ROW()-8)&lt;=MAX(③入力シート２!$AV$6:$AV$2165),INDEX(③入力シート２!AU$6:AU$2165,MATCH(ROW()-8,③入力シート２!$AV$6:$AV$2165,0)),"")</f>
        <v/>
      </c>
      <c r="BA87" s="123" t="s">
        <v>231</v>
      </c>
      <c r="BB87" s="123" t="s">
        <v>230</v>
      </c>
      <c r="BC87" s="401">
        <v>1</v>
      </c>
      <c r="BD87" s="123" t="s">
        <v>189</v>
      </c>
      <c r="BE87" s="123" t="s">
        <v>232</v>
      </c>
      <c r="BF87" s="584" t="str">
        <f t="shared" ca="1" si="12"/>
        <v/>
      </c>
      <c r="BG87" s="584"/>
      <c r="BH87" s="584"/>
      <c r="BI87" s="584"/>
      <c r="BJ87" s="124" t="s">
        <v>1</v>
      </c>
      <c r="BK87" s="573"/>
      <c r="BL87" s="574"/>
      <c r="BM87" s="574"/>
      <c r="BN87" s="123" t="s">
        <v>1</v>
      </c>
      <c r="BO87" s="123" t="s">
        <v>230</v>
      </c>
      <c r="BP87" s="455"/>
      <c r="BQ87" s="123" t="s">
        <v>231</v>
      </c>
      <c r="BR87" s="123" t="s">
        <v>230</v>
      </c>
      <c r="BS87" s="401">
        <v>1</v>
      </c>
      <c r="BT87" s="123" t="s">
        <v>189</v>
      </c>
      <c r="BU87" s="123" t="s">
        <v>232</v>
      </c>
      <c r="BV87" s="575">
        <f t="shared" si="13"/>
        <v>0</v>
      </c>
      <c r="BW87" s="575"/>
      <c r="BX87" s="575"/>
      <c r="BY87" s="575"/>
      <c r="BZ87" s="124" t="s">
        <v>1</v>
      </c>
      <c r="CA87" s="402" t="str">
        <f t="shared" ca="1" si="32"/>
        <v/>
      </c>
      <c r="CB87" s="403">
        <f t="shared" si="33"/>
        <v>0</v>
      </c>
      <c r="CC87" s="143"/>
    </row>
    <row r="88" spans="1:81" ht="26.1" customHeight="1" x14ac:dyDescent="0.15">
      <c r="A88" s="121">
        <v>80</v>
      </c>
      <c r="B88"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88" s="577"/>
      <c r="D88" s="577"/>
      <c r="E88" s="577"/>
      <c r="F88" s="578"/>
      <c r="G88"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88" s="580"/>
      <c r="I88" s="581"/>
      <c r="J88"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88" s="579" t="str">
        <f ca="1">IF((ROW()-8)&lt;=MAX(③入力シート２!$AV$6:$AV$2165),IF(INDEX(③入力シート２!AP$6:AP$2165,MATCH(ROW()-8,③入力シート２!$AV$6:$AV$2165,0))=1,"基本給",IF(INDEX(③入力シート２!AP$6:AP$2165,MATCH(ROW()-8,③入力シート２!$AV$6:$AV$2165,0))=2,"手当","法定福利費残")),"")</f>
        <v/>
      </c>
      <c r="L88" s="580"/>
      <c r="M88" s="580"/>
      <c r="N88" s="581"/>
      <c r="O88" s="582" t="str">
        <f ca="1">IF((ROW()-8)&lt;=MAX(③入力シート２!$AV$6:$AV$2165),INDEX(③入力シート２!AR$6:AR$2165,MATCH(ROW()-8,③入力シート２!$AV$6:$AV$2165,0)),"")</f>
        <v/>
      </c>
      <c r="P88" s="583"/>
      <c r="Q88" s="583"/>
      <c r="R88" s="123" t="s">
        <v>1</v>
      </c>
      <c r="S88" s="123" t="s">
        <v>230</v>
      </c>
      <c r="T88" s="352" t="str">
        <f ca="1">IF((ROW()-8)&lt;=MAX(③入力シート２!$AV$6:$AV$2165),INDEX(③入力シート２!AS$6:AS$2165,MATCH(ROW()-8,③入力シート２!$AV$6:$AV$2165,0)),"")</f>
        <v/>
      </c>
      <c r="U88" s="123" t="s">
        <v>231</v>
      </c>
      <c r="V88" s="123" t="s">
        <v>230</v>
      </c>
      <c r="W88" s="401">
        <v>1</v>
      </c>
      <c r="X88" s="123" t="s">
        <v>189</v>
      </c>
      <c r="Y88" s="123" t="s">
        <v>232</v>
      </c>
      <c r="Z88" s="584" t="str">
        <f t="shared" ca="1" si="30"/>
        <v/>
      </c>
      <c r="AA88" s="584"/>
      <c r="AB88" s="584"/>
      <c r="AC88" s="584"/>
      <c r="AD88" s="124" t="s">
        <v>1</v>
      </c>
      <c r="AE88" s="573"/>
      <c r="AF88" s="574"/>
      <c r="AG88" s="574"/>
      <c r="AH88" s="123" t="s">
        <v>1</v>
      </c>
      <c r="AI88" s="123" t="s">
        <v>230</v>
      </c>
      <c r="AJ88" s="456"/>
      <c r="AK88" s="123" t="s">
        <v>231</v>
      </c>
      <c r="AL88" s="123" t="s">
        <v>230</v>
      </c>
      <c r="AM88" s="401">
        <v>1</v>
      </c>
      <c r="AN88" s="123" t="s">
        <v>189</v>
      </c>
      <c r="AO88" s="123" t="s">
        <v>232</v>
      </c>
      <c r="AP88" s="585">
        <f t="shared" si="31"/>
        <v>0</v>
      </c>
      <c r="AQ88" s="585"/>
      <c r="AR88" s="585"/>
      <c r="AS88" s="585"/>
      <c r="AT88" s="130" t="s">
        <v>1</v>
      </c>
      <c r="AU88" s="582" t="str">
        <f ca="1">IF((ROW()-8)&lt;=MAX(③入力シート２!$AV$6:$AV$2165),INDEX(③入力シート２!AT$6:AT$2165,MATCH(ROW()-8,③入力シート２!$AV$6:$AV$2165,0)),"")</f>
        <v/>
      </c>
      <c r="AV88" s="583"/>
      <c r="AW88" s="583"/>
      <c r="AX88" s="123" t="s">
        <v>1</v>
      </c>
      <c r="AY88" s="123" t="s">
        <v>230</v>
      </c>
      <c r="AZ88" s="352" t="str">
        <f ca="1">IF((ROW()-8)&lt;=MAX(③入力シート２!$AV$6:$AV$2165),INDEX(③入力シート２!AU$6:AU$2165,MATCH(ROW()-8,③入力シート２!$AV$6:$AV$2165,0)),"")</f>
        <v/>
      </c>
      <c r="BA88" s="123" t="s">
        <v>231</v>
      </c>
      <c r="BB88" s="123" t="s">
        <v>230</v>
      </c>
      <c r="BC88" s="401">
        <v>1</v>
      </c>
      <c r="BD88" s="123" t="s">
        <v>189</v>
      </c>
      <c r="BE88" s="123" t="s">
        <v>232</v>
      </c>
      <c r="BF88" s="584" t="str">
        <f t="shared" ca="1" si="12"/>
        <v/>
      </c>
      <c r="BG88" s="584"/>
      <c r="BH88" s="584"/>
      <c r="BI88" s="584"/>
      <c r="BJ88" s="124" t="s">
        <v>1</v>
      </c>
      <c r="BK88" s="573"/>
      <c r="BL88" s="574"/>
      <c r="BM88" s="574"/>
      <c r="BN88" s="123" t="s">
        <v>1</v>
      </c>
      <c r="BO88" s="123" t="s">
        <v>230</v>
      </c>
      <c r="BP88" s="456"/>
      <c r="BQ88" s="123" t="s">
        <v>231</v>
      </c>
      <c r="BR88" s="123" t="s">
        <v>230</v>
      </c>
      <c r="BS88" s="401">
        <v>1</v>
      </c>
      <c r="BT88" s="123" t="s">
        <v>189</v>
      </c>
      <c r="BU88" s="123" t="s">
        <v>232</v>
      </c>
      <c r="BV88" s="575">
        <f t="shared" si="13"/>
        <v>0</v>
      </c>
      <c r="BW88" s="575"/>
      <c r="BX88" s="575"/>
      <c r="BY88" s="575"/>
      <c r="BZ88" s="124" t="s">
        <v>1</v>
      </c>
      <c r="CA88" s="402" t="str">
        <f t="shared" ca="1" si="32"/>
        <v/>
      </c>
      <c r="CB88" s="403">
        <f t="shared" si="33"/>
        <v>0</v>
      </c>
      <c r="CC88" s="143"/>
    </row>
    <row r="89" spans="1:81" ht="26.1" customHeight="1" x14ac:dyDescent="0.15">
      <c r="A89" s="121">
        <v>81</v>
      </c>
      <c r="B89"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89" s="586"/>
      <c r="D89" s="586"/>
      <c r="E89" s="586"/>
      <c r="F89" s="586"/>
      <c r="G89"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89" s="580"/>
      <c r="I89" s="581"/>
      <c r="J89"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89" s="579" t="str">
        <f ca="1">IF((ROW()-8)&lt;=MAX(③入力シート２!$AV$6:$AV$2165),IF(INDEX(③入力シート２!AP$6:AP$2165,MATCH(ROW()-8,③入力シート２!$AV$6:$AV$2165,0))=1,"基本給",IF(INDEX(③入力シート２!AP$6:AP$2165,MATCH(ROW()-8,③入力シート２!$AV$6:$AV$2165,0))=2,"手当","法定福利費残")),"")</f>
        <v/>
      </c>
      <c r="L89" s="580"/>
      <c r="M89" s="580"/>
      <c r="N89" s="581"/>
      <c r="O89" s="582" t="str">
        <f ca="1">IF((ROW()-8)&lt;=MAX(③入力シート２!$AV$6:$AV$2165),INDEX(③入力シート２!AR$6:AR$2165,MATCH(ROW()-8,③入力シート２!$AV$6:$AV$2165,0)),"")</f>
        <v/>
      </c>
      <c r="P89" s="583"/>
      <c r="Q89" s="583"/>
      <c r="R89" s="123" t="s">
        <v>1</v>
      </c>
      <c r="S89" s="123" t="s">
        <v>230</v>
      </c>
      <c r="T89" s="352" t="str">
        <f ca="1">IF((ROW()-8)&lt;=MAX(③入力シート２!$AV$6:$AV$2165),INDEX(③入力シート２!AS$6:AS$2165,MATCH(ROW()-8,③入力シート２!$AV$6:$AV$2165,0)),"")</f>
        <v/>
      </c>
      <c r="U89" s="123" t="s">
        <v>231</v>
      </c>
      <c r="V89" s="123" t="s">
        <v>230</v>
      </c>
      <c r="W89" s="401">
        <v>1</v>
      </c>
      <c r="X89" s="123" t="s">
        <v>189</v>
      </c>
      <c r="Y89" s="123" t="s">
        <v>232</v>
      </c>
      <c r="Z89" s="584" t="str">
        <f t="shared" ca="1" si="30"/>
        <v/>
      </c>
      <c r="AA89" s="584"/>
      <c r="AB89" s="584"/>
      <c r="AC89" s="584"/>
      <c r="AD89" s="124" t="s">
        <v>1</v>
      </c>
      <c r="AE89" s="573"/>
      <c r="AF89" s="574"/>
      <c r="AG89" s="574"/>
      <c r="AH89" s="123" t="s">
        <v>1</v>
      </c>
      <c r="AI89" s="123" t="s">
        <v>230</v>
      </c>
      <c r="AJ89" s="455"/>
      <c r="AK89" s="123" t="s">
        <v>231</v>
      </c>
      <c r="AL89" s="123" t="s">
        <v>230</v>
      </c>
      <c r="AM89" s="401">
        <v>1</v>
      </c>
      <c r="AN89" s="123" t="s">
        <v>189</v>
      </c>
      <c r="AO89" s="123" t="s">
        <v>232</v>
      </c>
      <c r="AP89" s="585">
        <f t="shared" si="31"/>
        <v>0</v>
      </c>
      <c r="AQ89" s="585"/>
      <c r="AR89" s="585"/>
      <c r="AS89" s="585"/>
      <c r="AT89" s="130" t="s">
        <v>1</v>
      </c>
      <c r="AU89" s="582" t="str">
        <f ca="1">IF((ROW()-8)&lt;=MAX(③入力シート２!$AV$6:$AV$2165),INDEX(③入力シート２!AT$6:AT$2165,MATCH(ROW()-8,③入力シート２!$AV$6:$AV$2165,0)),"")</f>
        <v/>
      </c>
      <c r="AV89" s="583"/>
      <c r="AW89" s="583"/>
      <c r="AX89" s="123" t="s">
        <v>1</v>
      </c>
      <c r="AY89" s="123" t="s">
        <v>230</v>
      </c>
      <c r="AZ89" s="352" t="str">
        <f ca="1">IF((ROW()-8)&lt;=MAX(③入力シート２!$AV$6:$AV$2165),INDEX(③入力シート２!AU$6:AU$2165,MATCH(ROW()-8,③入力シート２!$AV$6:$AV$2165,0)),"")</f>
        <v/>
      </c>
      <c r="BA89" s="123" t="s">
        <v>231</v>
      </c>
      <c r="BB89" s="123" t="s">
        <v>230</v>
      </c>
      <c r="BC89" s="401">
        <v>1</v>
      </c>
      <c r="BD89" s="123" t="s">
        <v>189</v>
      </c>
      <c r="BE89" s="123" t="s">
        <v>232</v>
      </c>
      <c r="BF89" s="584" t="str">
        <f t="shared" ca="1" si="12"/>
        <v/>
      </c>
      <c r="BG89" s="584"/>
      <c r="BH89" s="584"/>
      <c r="BI89" s="584"/>
      <c r="BJ89" s="124" t="s">
        <v>1</v>
      </c>
      <c r="BK89" s="573"/>
      <c r="BL89" s="574"/>
      <c r="BM89" s="574"/>
      <c r="BN89" s="123" t="s">
        <v>1</v>
      </c>
      <c r="BO89" s="123" t="s">
        <v>230</v>
      </c>
      <c r="BP89" s="455"/>
      <c r="BQ89" s="123" t="s">
        <v>231</v>
      </c>
      <c r="BR89" s="123" t="s">
        <v>230</v>
      </c>
      <c r="BS89" s="401">
        <v>1</v>
      </c>
      <c r="BT89" s="123" t="s">
        <v>189</v>
      </c>
      <c r="BU89" s="123" t="s">
        <v>232</v>
      </c>
      <c r="BV89" s="575">
        <f t="shared" si="13"/>
        <v>0</v>
      </c>
      <c r="BW89" s="575"/>
      <c r="BX89" s="575"/>
      <c r="BY89" s="575"/>
      <c r="BZ89" s="124" t="s">
        <v>1</v>
      </c>
      <c r="CA89" s="402" t="str">
        <f t="shared" ca="1" si="32"/>
        <v/>
      </c>
      <c r="CB89" s="403">
        <f t="shared" si="33"/>
        <v>0</v>
      </c>
      <c r="CC89" s="143"/>
    </row>
    <row r="90" spans="1:81" ht="26.1" customHeight="1" x14ac:dyDescent="0.15">
      <c r="A90" s="121">
        <v>82</v>
      </c>
      <c r="B90"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90" s="577"/>
      <c r="D90" s="577"/>
      <c r="E90" s="577"/>
      <c r="F90" s="578"/>
      <c r="G90"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90" s="580"/>
      <c r="I90" s="581"/>
      <c r="J90"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90" s="579" t="str">
        <f ca="1">IF((ROW()-8)&lt;=MAX(③入力シート２!$AV$6:$AV$2165),IF(INDEX(③入力シート２!AP$6:AP$2165,MATCH(ROW()-8,③入力シート２!$AV$6:$AV$2165,0))=1,"基本給",IF(INDEX(③入力シート２!AP$6:AP$2165,MATCH(ROW()-8,③入力シート２!$AV$6:$AV$2165,0))=2,"手当","法定福利費残")),"")</f>
        <v/>
      </c>
      <c r="L90" s="580"/>
      <c r="M90" s="580"/>
      <c r="N90" s="581"/>
      <c r="O90" s="582" t="str">
        <f ca="1">IF((ROW()-8)&lt;=MAX(③入力シート２!$AV$6:$AV$2165),INDEX(③入力シート２!AR$6:AR$2165,MATCH(ROW()-8,③入力シート２!$AV$6:$AV$2165,0)),"")</f>
        <v/>
      </c>
      <c r="P90" s="583"/>
      <c r="Q90" s="583"/>
      <c r="R90" s="123" t="s">
        <v>1</v>
      </c>
      <c r="S90" s="123" t="s">
        <v>230</v>
      </c>
      <c r="T90" s="352" t="str">
        <f ca="1">IF((ROW()-8)&lt;=MAX(③入力シート２!$AV$6:$AV$2165),INDEX(③入力シート２!AS$6:AS$2165,MATCH(ROW()-8,③入力シート２!$AV$6:$AV$2165,0)),"")</f>
        <v/>
      </c>
      <c r="U90" s="123" t="s">
        <v>231</v>
      </c>
      <c r="V90" s="123" t="s">
        <v>230</v>
      </c>
      <c r="W90" s="401">
        <v>1</v>
      </c>
      <c r="X90" s="123" t="s">
        <v>189</v>
      </c>
      <c r="Y90" s="123" t="s">
        <v>232</v>
      </c>
      <c r="Z90" s="584" t="str">
        <f t="shared" ca="1" si="30"/>
        <v/>
      </c>
      <c r="AA90" s="584"/>
      <c r="AB90" s="584"/>
      <c r="AC90" s="584"/>
      <c r="AD90" s="124" t="s">
        <v>1</v>
      </c>
      <c r="AE90" s="573"/>
      <c r="AF90" s="574"/>
      <c r="AG90" s="574"/>
      <c r="AH90" s="123" t="s">
        <v>1</v>
      </c>
      <c r="AI90" s="123" t="s">
        <v>230</v>
      </c>
      <c r="AJ90" s="456"/>
      <c r="AK90" s="123" t="s">
        <v>231</v>
      </c>
      <c r="AL90" s="123" t="s">
        <v>230</v>
      </c>
      <c r="AM90" s="401">
        <v>1</v>
      </c>
      <c r="AN90" s="123" t="s">
        <v>189</v>
      </c>
      <c r="AO90" s="123" t="s">
        <v>232</v>
      </c>
      <c r="AP90" s="585">
        <f t="shared" si="31"/>
        <v>0</v>
      </c>
      <c r="AQ90" s="585"/>
      <c r="AR90" s="585"/>
      <c r="AS90" s="585"/>
      <c r="AT90" s="130" t="s">
        <v>1</v>
      </c>
      <c r="AU90" s="582" t="str">
        <f ca="1">IF((ROW()-8)&lt;=MAX(③入力シート２!$AV$6:$AV$2165),INDEX(③入力シート２!AT$6:AT$2165,MATCH(ROW()-8,③入力シート２!$AV$6:$AV$2165,0)),"")</f>
        <v/>
      </c>
      <c r="AV90" s="583"/>
      <c r="AW90" s="583"/>
      <c r="AX90" s="123" t="s">
        <v>1</v>
      </c>
      <c r="AY90" s="123" t="s">
        <v>230</v>
      </c>
      <c r="AZ90" s="352" t="str">
        <f ca="1">IF((ROW()-8)&lt;=MAX(③入力シート２!$AV$6:$AV$2165),INDEX(③入力シート２!AU$6:AU$2165,MATCH(ROW()-8,③入力シート２!$AV$6:$AV$2165,0)),"")</f>
        <v/>
      </c>
      <c r="BA90" s="123" t="s">
        <v>231</v>
      </c>
      <c r="BB90" s="123" t="s">
        <v>230</v>
      </c>
      <c r="BC90" s="401">
        <v>1</v>
      </c>
      <c r="BD90" s="123" t="s">
        <v>189</v>
      </c>
      <c r="BE90" s="123" t="s">
        <v>232</v>
      </c>
      <c r="BF90" s="584" t="str">
        <f t="shared" ca="1" si="12"/>
        <v/>
      </c>
      <c r="BG90" s="584"/>
      <c r="BH90" s="584"/>
      <c r="BI90" s="584"/>
      <c r="BJ90" s="124" t="s">
        <v>1</v>
      </c>
      <c r="BK90" s="573"/>
      <c r="BL90" s="574"/>
      <c r="BM90" s="574"/>
      <c r="BN90" s="123" t="s">
        <v>1</v>
      </c>
      <c r="BO90" s="123" t="s">
        <v>230</v>
      </c>
      <c r="BP90" s="456"/>
      <c r="BQ90" s="123" t="s">
        <v>231</v>
      </c>
      <c r="BR90" s="123" t="s">
        <v>230</v>
      </c>
      <c r="BS90" s="401">
        <v>1</v>
      </c>
      <c r="BT90" s="123" t="s">
        <v>189</v>
      </c>
      <c r="BU90" s="123" t="s">
        <v>232</v>
      </c>
      <c r="BV90" s="575">
        <f t="shared" si="13"/>
        <v>0</v>
      </c>
      <c r="BW90" s="575"/>
      <c r="BX90" s="575"/>
      <c r="BY90" s="575"/>
      <c r="BZ90" s="124" t="s">
        <v>1</v>
      </c>
      <c r="CA90" s="402" t="str">
        <f t="shared" ca="1" si="32"/>
        <v/>
      </c>
      <c r="CB90" s="403">
        <f t="shared" si="33"/>
        <v>0</v>
      </c>
      <c r="CC90" s="143"/>
    </row>
    <row r="91" spans="1:81" ht="26.1" customHeight="1" x14ac:dyDescent="0.15">
      <c r="A91" s="121">
        <v>83</v>
      </c>
      <c r="B91"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91" s="577"/>
      <c r="D91" s="577"/>
      <c r="E91" s="577"/>
      <c r="F91" s="578"/>
      <c r="G91"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91" s="580"/>
      <c r="I91" s="581"/>
      <c r="J91"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91" s="579" t="str">
        <f ca="1">IF((ROW()-8)&lt;=MAX(③入力シート２!$AV$6:$AV$2165),IF(INDEX(③入力シート２!AP$6:AP$2165,MATCH(ROW()-8,③入力シート２!$AV$6:$AV$2165,0))=1,"基本給",IF(INDEX(③入力シート２!AP$6:AP$2165,MATCH(ROW()-8,③入力シート２!$AV$6:$AV$2165,0))=2,"手当","法定福利費残")),"")</f>
        <v/>
      </c>
      <c r="L91" s="580"/>
      <c r="M91" s="580"/>
      <c r="N91" s="581"/>
      <c r="O91" s="582" t="str">
        <f ca="1">IF((ROW()-8)&lt;=MAX(③入力シート２!$AV$6:$AV$2165),INDEX(③入力シート２!AR$6:AR$2165,MATCH(ROW()-8,③入力シート２!$AV$6:$AV$2165,0)),"")</f>
        <v/>
      </c>
      <c r="P91" s="583"/>
      <c r="Q91" s="583"/>
      <c r="R91" s="123" t="s">
        <v>1</v>
      </c>
      <c r="S91" s="123" t="s">
        <v>230</v>
      </c>
      <c r="T91" s="352" t="str">
        <f ca="1">IF((ROW()-8)&lt;=MAX(③入力シート２!$AV$6:$AV$2165),INDEX(③入力シート２!AS$6:AS$2165,MATCH(ROW()-8,③入力シート２!$AV$6:$AV$2165,0)),"")</f>
        <v/>
      </c>
      <c r="U91" s="123" t="s">
        <v>231</v>
      </c>
      <c r="V91" s="123" t="s">
        <v>230</v>
      </c>
      <c r="W91" s="401">
        <v>1</v>
      </c>
      <c r="X91" s="123" t="s">
        <v>189</v>
      </c>
      <c r="Y91" s="123" t="s">
        <v>232</v>
      </c>
      <c r="Z91" s="584" t="str">
        <f t="shared" ca="1" si="30"/>
        <v/>
      </c>
      <c r="AA91" s="584"/>
      <c r="AB91" s="584"/>
      <c r="AC91" s="584"/>
      <c r="AD91" s="124" t="s">
        <v>1</v>
      </c>
      <c r="AE91" s="573"/>
      <c r="AF91" s="574"/>
      <c r="AG91" s="574"/>
      <c r="AH91" s="123" t="s">
        <v>1</v>
      </c>
      <c r="AI91" s="123" t="s">
        <v>230</v>
      </c>
      <c r="AJ91" s="455"/>
      <c r="AK91" s="123" t="s">
        <v>231</v>
      </c>
      <c r="AL91" s="123" t="s">
        <v>230</v>
      </c>
      <c r="AM91" s="401">
        <v>1</v>
      </c>
      <c r="AN91" s="123" t="s">
        <v>189</v>
      </c>
      <c r="AO91" s="123" t="s">
        <v>232</v>
      </c>
      <c r="AP91" s="585">
        <f t="shared" si="31"/>
        <v>0</v>
      </c>
      <c r="AQ91" s="585"/>
      <c r="AR91" s="585"/>
      <c r="AS91" s="585"/>
      <c r="AT91" s="130" t="s">
        <v>1</v>
      </c>
      <c r="AU91" s="582" t="str">
        <f ca="1">IF((ROW()-8)&lt;=MAX(③入力シート２!$AV$6:$AV$2165),INDEX(③入力シート２!AT$6:AT$2165,MATCH(ROW()-8,③入力シート２!$AV$6:$AV$2165,0)),"")</f>
        <v/>
      </c>
      <c r="AV91" s="583"/>
      <c r="AW91" s="583"/>
      <c r="AX91" s="123" t="s">
        <v>1</v>
      </c>
      <c r="AY91" s="123" t="s">
        <v>230</v>
      </c>
      <c r="AZ91" s="352" t="str">
        <f ca="1">IF((ROW()-8)&lt;=MAX(③入力シート２!$AV$6:$AV$2165),INDEX(③入力シート２!AU$6:AU$2165,MATCH(ROW()-8,③入力シート２!$AV$6:$AV$2165,0)),"")</f>
        <v/>
      </c>
      <c r="BA91" s="123" t="s">
        <v>231</v>
      </c>
      <c r="BB91" s="123" t="s">
        <v>230</v>
      </c>
      <c r="BC91" s="401">
        <v>1</v>
      </c>
      <c r="BD91" s="123" t="s">
        <v>189</v>
      </c>
      <c r="BE91" s="123" t="s">
        <v>232</v>
      </c>
      <c r="BF91" s="584" t="str">
        <f t="shared" ref="BF91:BF98" ca="1" si="34">IFERROR(AU91*AZ91*BC91,"")</f>
        <v/>
      </c>
      <c r="BG91" s="584"/>
      <c r="BH91" s="584"/>
      <c r="BI91" s="584"/>
      <c r="BJ91" s="124" t="s">
        <v>1</v>
      </c>
      <c r="BK91" s="573"/>
      <c r="BL91" s="574"/>
      <c r="BM91" s="574"/>
      <c r="BN91" s="123" t="s">
        <v>1</v>
      </c>
      <c r="BO91" s="123" t="s">
        <v>230</v>
      </c>
      <c r="BP91" s="455"/>
      <c r="BQ91" s="123" t="s">
        <v>231</v>
      </c>
      <c r="BR91" s="123" t="s">
        <v>230</v>
      </c>
      <c r="BS91" s="401">
        <v>1</v>
      </c>
      <c r="BT91" s="123" t="s">
        <v>189</v>
      </c>
      <c r="BU91" s="123" t="s">
        <v>232</v>
      </c>
      <c r="BV91" s="575">
        <f t="shared" ref="BV91:BV98" si="35">IFERROR(BK91*BP91*BS91,"")</f>
        <v>0</v>
      </c>
      <c r="BW91" s="575"/>
      <c r="BX91" s="575"/>
      <c r="BY91" s="575"/>
      <c r="BZ91" s="124" t="s">
        <v>1</v>
      </c>
      <c r="CA91" s="402" t="str">
        <f t="shared" ca="1" si="32"/>
        <v/>
      </c>
      <c r="CB91" s="403">
        <f t="shared" si="33"/>
        <v>0</v>
      </c>
      <c r="CC91" s="143"/>
    </row>
    <row r="92" spans="1:81" ht="26.1" customHeight="1" x14ac:dyDescent="0.15">
      <c r="A92" s="121">
        <v>84</v>
      </c>
      <c r="B92"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92" s="577"/>
      <c r="D92" s="577"/>
      <c r="E92" s="577"/>
      <c r="F92" s="578"/>
      <c r="G92"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92" s="580"/>
      <c r="I92" s="581"/>
      <c r="J92"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92" s="579" t="str">
        <f ca="1">IF((ROW()-8)&lt;=MAX(③入力シート２!$AV$6:$AV$2165),IF(INDEX(③入力シート２!AP$6:AP$2165,MATCH(ROW()-8,③入力シート２!$AV$6:$AV$2165,0))=1,"基本給",IF(INDEX(③入力シート２!AP$6:AP$2165,MATCH(ROW()-8,③入力シート２!$AV$6:$AV$2165,0))=2,"手当","法定福利費残")),"")</f>
        <v/>
      </c>
      <c r="L92" s="580"/>
      <c r="M92" s="580"/>
      <c r="N92" s="581"/>
      <c r="O92" s="582" t="str">
        <f ca="1">IF((ROW()-8)&lt;=MAX(③入力シート２!$AV$6:$AV$2165),INDEX(③入力シート２!AR$6:AR$2165,MATCH(ROW()-8,③入力シート２!$AV$6:$AV$2165,0)),"")</f>
        <v/>
      </c>
      <c r="P92" s="583"/>
      <c r="Q92" s="583"/>
      <c r="R92" s="123" t="s">
        <v>1</v>
      </c>
      <c r="S92" s="123" t="s">
        <v>230</v>
      </c>
      <c r="T92" s="352" t="str">
        <f ca="1">IF((ROW()-8)&lt;=MAX(③入力シート２!$AV$6:$AV$2165),INDEX(③入力シート２!AS$6:AS$2165,MATCH(ROW()-8,③入力シート２!$AV$6:$AV$2165,0)),"")</f>
        <v/>
      </c>
      <c r="U92" s="123" t="s">
        <v>231</v>
      </c>
      <c r="V92" s="123" t="s">
        <v>230</v>
      </c>
      <c r="W92" s="401">
        <v>1</v>
      </c>
      <c r="X92" s="123" t="s">
        <v>189</v>
      </c>
      <c r="Y92" s="123" t="s">
        <v>232</v>
      </c>
      <c r="Z92" s="584" t="str">
        <f t="shared" ca="1" si="30"/>
        <v/>
      </c>
      <c r="AA92" s="584"/>
      <c r="AB92" s="584"/>
      <c r="AC92" s="584"/>
      <c r="AD92" s="124" t="s">
        <v>1</v>
      </c>
      <c r="AE92" s="573"/>
      <c r="AF92" s="574"/>
      <c r="AG92" s="574"/>
      <c r="AH92" s="123" t="s">
        <v>1</v>
      </c>
      <c r="AI92" s="123" t="s">
        <v>230</v>
      </c>
      <c r="AJ92" s="456"/>
      <c r="AK92" s="123" t="s">
        <v>231</v>
      </c>
      <c r="AL92" s="123" t="s">
        <v>230</v>
      </c>
      <c r="AM92" s="401">
        <v>1</v>
      </c>
      <c r="AN92" s="123" t="s">
        <v>189</v>
      </c>
      <c r="AO92" s="123" t="s">
        <v>232</v>
      </c>
      <c r="AP92" s="585">
        <f t="shared" si="31"/>
        <v>0</v>
      </c>
      <c r="AQ92" s="585"/>
      <c r="AR92" s="585"/>
      <c r="AS92" s="585"/>
      <c r="AT92" s="130" t="s">
        <v>1</v>
      </c>
      <c r="AU92" s="582" t="str">
        <f ca="1">IF((ROW()-8)&lt;=MAX(③入力シート２!$AV$6:$AV$2165),INDEX(③入力シート２!AT$6:AT$2165,MATCH(ROW()-8,③入力シート２!$AV$6:$AV$2165,0)),"")</f>
        <v/>
      </c>
      <c r="AV92" s="583"/>
      <c r="AW92" s="583"/>
      <c r="AX92" s="123" t="s">
        <v>1</v>
      </c>
      <c r="AY92" s="123" t="s">
        <v>230</v>
      </c>
      <c r="AZ92" s="352" t="str">
        <f ca="1">IF((ROW()-8)&lt;=MAX(③入力シート２!$AV$6:$AV$2165),INDEX(③入力シート２!AU$6:AU$2165,MATCH(ROW()-8,③入力シート２!$AV$6:$AV$2165,0)),"")</f>
        <v/>
      </c>
      <c r="BA92" s="123" t="s">
        <v>231</v>
      </c>
      <c r="BB92" s="123" t="s">
        <v>230</v>
      </c>
      <c r="BC92" s="401">
        <v>1</v>
      </c>
      <c r="BD92" s="123" t="s">
        <v>189</v>
      </c>
      <c r="BE92" s="123" t="s">
        <v>232</v>
      </c>
      <c r="BF92" s="584" t="str">
        <f t="shared" ca="1" si="34"/>
        <v/>
      </c>
      <c r="BG92" s="584"/>
      <c r="BH92" s="584"/>
      <c r="BI92" s="584"/>
      <c r="BJ92" s="124" t="s">
        <v>1</v>
      </c>
      <c r="BK92" s="573"/>
      <c r="BL92" s="574"/>
      <c r="BM92" s="574"/>
      <c r="BN92" s="123" t="s">
        <v>1</v>
      </c>
      <c r="BO92" s="123" t="s">
        <v>230</v>
      </c>
      <c r="BP92" s="456"/>
      <c r="BQ92" s="123" t="s">
        <v>231</v>
      </c>
      <c r="BR92" s="123" t="s">
        <v>230</v>
      </c>
      <c r="BS92" s="401">
        <v>1</v>
      </c>
      <c r="BT92" s="123" t="s">
        <v>189</v>
      </c>
      <c r="BU92" s="123" t="s">
        <v>232</v>
      </c>
      <c r="BV92" s="575">
        <f t="shared" si="35"/>
        <v>0</v>
      </c>
      <c r="BW92" s="575"/>
      <c r="BX92" s="575"/>
      <c r="BY92" s="575"/>
      <c r="BZ92" s="124" t="s">
        <v>1</v>
      </c>
      <c r="CA92" s="402" t="str">
        <f t="shared" ca="1" si="32"/>
        <v/>
      </c>
      <c r="CB92" s="403">
        <f t="shared" si="33"/>
        <v>0</v>
      </c>
      <c r="CC92" s="143"/>
    </row>
    <row r="93" spans="1:81" ht="26.1" customHeight="1" x14ac:dyDescent="0.15">
      <c r="A93" s="121">
        <v>85</v>
      </c>
      <c r="B93"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93" s="577"/>
      <c r="D93" s="577"/>
      <c r="E93" s="577"/>
      <c r="F93" s="578"/>
      <c r="G93"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93" s="580"/>
      <c r="I93" s="581"/>
      <c r="J93"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93" s="579" t="str">
        <f ca="1">IF((ROW()-8)&lt;=MAX(③入力シート２!$AV$6:$AV$2165),IF(INDEX(③入力シート２!AP$6:AP$2165,MATCH(ROW()-8,③入力シート２!$AV$6:$AV$2165,0))=1,"基本給",IF(INDEX(③入力シート２!AP$6:AP$2165,MATCH(ROW()-8,③入力シート２!$AV$6:$AV$2165,0))=2,"手当","法定福利費残")),"")</f>
        <v/>
      </c>
      <c r="L93" s="580"/>
      <c r="M93" s="580"/>
      <c r="N93" s="581"/>
      <c r="O93" s="582" t="str">
        <f ca="1">IF((ROW()-8)&lt;=MAX(③入力シート２!$AV$6:$AV$2165),INDEX(③入力シート２!AR$6:AR$2165,MATCH(ROW()-8,③入力シート２!$AV$6:$AV$2165,0)),"")</f>
        <v/>
      </c>
      <c r="P93" s="583"/>
      <c r="Q93" s="583"/>
      <c r="R93" s="123" t="s">
        <v>1</v>
      </c>
      <c r="S93" s="123" t="s">
        <v>230</v>
      </c>
      <c r="T93" s="352" t="str">
        <f ca="1">IF((ROW()-8)&lt;=MAX(③入力シート２!$AV$6:$AV$2165),INDEX(③入力シート２!AS$6:AS$2165,MATCH(ROW()-8,③入力シート２!$AV$6:$AV$2165,0)),"")</f>
        <v/>
      </c>
      <c r="U93" s="123" t="s">
        <v>231</v>
      </c>
      <c r="V93" s="123" t="s">
        <v>230</v>
      </c>
      <c r="W93" s="401">
        <v>1</v>
      </c>
      <c r="X93" s="123" t="s">
        <v>189</v>
      </c>
      <c r="Y93" s="123" t="s">
        <v>232</v>
      </c>
      <c r="Z93" s="584" t="str">
        <f t="shared" ca="1" si="30"/>
        <v/>
      </c>
      <c r="AA93" s="584"/>
      <c r="AB93" s="584"/>
      <c r="AC93" s="584"/>
      <c r="AD93" s="124" t="s">
        <v>1</v>
      </c>
      <c r="AE93" s="573"/>
      <c r="AF93" s="574"/>
      <c r="AG93" s="574"/>
      <c r="AH93" s="123" t="s">
        <v>1</v>
      </c>
      <c r="AI93" s="123" t="s">
        <v>230</v>
      </c>
      <c r="AJ93" s="455"/>
      <c r="AK93" s="123" t="s">
        <v>231</v>
      </c>
      <c r="AL93" s="123" t="s">
        <v>230</v>
      </c>
      <c r="AM93" s="401">
        <v>1</v>
      </c>
      <c r="AN93" s="123" t="s">
        <v>189</v>
      </c>
      <c r="AO93" s="123" t="s">
        <v>232</v>
      </c>
      <c r="AP93" s="585">
        <f t="shared" si="31"/>
        <v>0</v>
      </c>
      <c r="AQ93" s="585"/>
      <c r="AR93" s="585"/>
      <c r="AS93" s="585"/>
      <c r="AT93" s="130" t="s">
        <v>1</v>
      </c>
      <c r="AU93" s="582" t="str">
        <f ca="1">IF((ROW()-8)&lt;=MAX(③入力シート２!$AV$6:$AV$2165),INDEX(③入力シート２!AT$6:AT$2165,MATCH(ROW()-8,③入力シート２!$AV$6:$AV$2165,0)),"")</f>
        <v/>
      </c>
      <c r="AV93" s="583"/>
      <c r="AW93" s="583"/>
      <c r="AX93" s="123" t="s">
        <v>1</v>
      </c>
      <c r="AY93" s="123" t="s">
        <v>230</v>
      </c>
      <c r="AZ93" s="352" t="str">
        <f ca="1">IF((ROW()-8)&lt;=MAX(③入力シート２!$AV$6:$AV$2165),INDEX(③入力シート２!AU$6:AU$2165,MATCH(ROW()-8,③入力シート２!$AV$6:$AV$2165,0)),"")</f>
        <v/>
      </c>
      <c r="BA93" s="123" t="s">
        <v>231</v>
      </c>
      <c r="BB93" s="123" t="s">
        <v>230</v>
      </c>
      <c r="BC93" s="401">
        <v>1</v>
      </c>
      <c r="BD93" s="123" t="s">
        <v>189</v>
      </c>
      <c r="BE93" s="123" t="s">
        <v>232</v>
      </c>
      <c r="BF93" s="584" t="str">
        <f t="shared" ca="1" si="34"/>
        <v/>
      </c>
      <c r="BG93" s="584"/>
      <c r="BH93" s="584"/>
      <c r="BI93" s="584"/>
      <c r="BJ93" s="124" t="s">
        <v>1</v>
      </c>
      <c r="BK93" s="573"/>
      <c r="BL93" s="574"/>
      <c r="BM93" s="574"/>
      <c r="BN93" s="123" t="s">
        <v>1</v>
      </c>
      <c r="BO93" s="123" t="s">
        <v>230</v>
      </c>
      <c r="BP93" s="455"/>
      <c r="BQ93" s="123" t="s">
        <v>231</v>
      </c>
      <c r="BR93" s="123" t="s">
        <v>230</v>
      </c>
      <c r="BS93" s="401">
        <v>1</v>
      </c>
      <c r="BT93" s="123" t="s">
        <v>189</v>
      </c>
      <c r="BU93" s="123" t="s">
        <v>232</v>
      </c>
      <c r="BV93" s="575">
        <f t="shared" si="35"/>
        <v>0</v>
      </c>
      <c r="BW93" s="575"/>
      <c r="BX93" s="575"/>
      <c r="BY93" s="575"/>
      <c r="BZ93" s="124" t="s">
        <v>1</v>
      </c>
      <c r="CA93" s="402" t="str">
        <f t="shared" ca="1" si="32"/>
        <v/>
      </c>
      <c r="CB93" s="403">
        <f t="shared" si="33"/>
        <v>0</v>
      </c>
      <c r="CC93" s="143"/>
    </row>
    <row r="94" spans="1:81" ht="26.1" customHeight="1" x14ac:dyDescent="0.15">
      <c r="A94" s="121">
        <v>86</v>
      </c>
      <c r="B94"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94" s="586"/>
      <c r="D94" s="586"/>
      <c r="E94" s="586"/>
      <c r="F94" s="586"/>
      <c r="G94"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94" s="580"/>
      <c r="I94" s="581"/>
      <c r="J94"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94" s="579" t="str">
        <f ca="1">IF((ROW()-8)&lt;=MAX(③入力シート２!$AV$6:$AV$2165),IF(INDEX(③入力シート２!AP$6:AP$2165,MATCH(ROW()-8,③入力シート２!$AV$6:$AV$2165,0))=1,"基本給",IF(INDEX(③入力シート２!AP$6:AP$2165,MATCH(ROW()-8,③入力シート２!$AV$6:$AV$2165,0))=2,"手当","法定福利費残")),"")</f>
        <v/>
      </c>
      <c r="L94" s="580"/>
      <c r="M94" s="580"/>
      <c r="N94" s="581"/>
      <c r="O94" s="582" t="str">
        <f ca="1">IF((ROW()-8)&lt;=MAX(③入力シート２!$AV$6:$AV$2165),INDEX(③入力シート２!AR$6:AR$2165,MATCH(ROW()-8,③入力シート２!$AV$6:$AV$2165,0)),"")</f>
        <v/>
      </c>
      <c r="P94" s="583"/>
      <c r="Q94" s="583"/>
      <c r="R94" s="123" t="s">
        <v>1</v>
      </c>
      <c r="S94" s="123" t="s">
        <v>230</v>
      </c>
      <c r="T94" s="352" t="str">
        <f ca="1">IF((ROW()-8)&lt;=MAX(③入力シート２!$AV$6:$AV$2165),INDEX(③入力シート２!AS$6:AS$2165,MATCH(ROW()-8,③入力シート２!$AV$6:$AV$2165,0)),"")</f>
        <v/>
      </c>
      <c r="U94" s="123" t="s">
        <v>231</v>
      </c>
      <c r="V94" s="123" t="s">
        <v>230</v>
      </c>
      <c r="W94" s="401">
        <v>1</v>
      </c>
      <c r="X94" s="123" t="s">
        <v>189</v>
      </c>
      <c r="Y94" s="123" t="s">
        <v>232</v>
      </c>
      <c r="Z94" s="584" t="str">
        <f t="shared" ca="1" si="30"/>
        <v/>
      </c>
      <c r="AA94" s="584"/>
      <c r="AB94" s="584"/>
      <c r="AC94" s="584"/>
      <c r="AD94" s="124" t="s">
        <v>1</v>
      </c>
      <c r="AE94" s="573"/>
      <c r="AF94" s="574"/>
      <c r="AG94" s="574"/>
      <c r="AH94" s="123" t="s">
        <v>1</v>
      </c>
      <c r="AI94" s="123" t="s">
        <v>230</v>
      </c>
      <c r="AJ94" s="456"/>
      <c r="AK94" s="123" t="s">
        <v>231</v>
      </c>
      <c r="AL94" s="123" t="s">
        <v>230</v>
      </c>
      <c r="AM94" s="401">
        <v>1</v>
      </c>
      <c r="AN94" s="123" t="s">
        <v>189</v>
      </c>
      <c r="AO94" s="123" t="s">
        <v>232</v>
      </c>
      <c r="AP94" s="585">
        <f t="shared" si="31"/>
        <v>0</v>
      </c>
      <c r="AQ94" s="585"/>
      <c r="AR94" s="585"/>
      <c r="AS94" s="585"/>
      <c r="AT94" s="130" t="s">
        <v>1</v>
      </c>
      <c r="AU94" s="582" t="str">
        <f ca="1">IF((ROW()-8)&lt;=MAX(③入力シート２!$AV$6:$AV$2165),INDEX(③入力シート２!AT$6:AT$2165,MATCH(ROW()-8,③入力シート２!$AV$6:$AV$2165,0)),"")</f>
        <v/>
      </c>
      <c r="AV94" s="583"/>
      <c r="AW94" s="583"/>
      <c r="AX94" s="123" t="s">
        <v>1</v>
      </c>
      <c r="AY94" s="123" t="s">
        <v>230</v>
      </c>
      <c r="AZ94" s="352" t="str">
        <f ca="1">IF((ROW()-8)&lt;=MAX(③入力シート２!$AV$6:$AV$2165),INDEX(③入力シート２!AU$6:AU$2165,MATCH(ROW()-8,③入力シート２!$AV$6:$AV$2165,0)),"")</f>
        <v/>
      </c>
      <c r="BA94" s="123" t="s">
        <v>231</v>
      </c>
      <c r="BB94" s="123" t="s">
        <v>230</v>
      </c>
      <c r="BC94" s="401">
        <v>1</v>
      </c>
      <c r="BD94" s="123" t="s">
        <v>189</v>
      </c>
      <c r="BE94" s="123" t="s">
        <v>232</v>
      </c>
      <c r="BF94" s="584" t="str">
        <f t="shared" ca="1" si="34"/>
        <v/>
      </c>
      <c r="BG94" s="584"/>
      <c r="BH94" s="584"/>
      <c r="BI94" s="584"/>
      <c r="BJ94" s="124" t="s">
        <v>1</v>
      </c>
      <c r="BK94" s="573"/>
      <c r="BL94" s="574"/>
      <c r="BM94" s="574"/>
      <c r="BN94" s="123" t="s">
        <v>1</v>
      </c>
      <c r="BO94" s="123" t="s">
        <v>230</v>
      </c>
      <c r="BP94" s="456"/>
      <c r="BQ94" s="123" t="s">
        <v>231</v>
      </c>
      <c r="BR94" s="123" t="s">
        <v>230</v>
      </c>
      <c r="BS94" s="401">
        <v>1</v>
      </c>
      <c r="BT94" s="123" t="s">
        <v>189</v>
      </c>
      <c r="BU94" s="123" t="s">
        <v>232</v>
      </c>
      <c r="BV94" s="575">
        <f t="shared" si="35"/>
        <v>0</v>
      </c>
      <c r="BW94" s="575"/>
      <c r="BX94" s="575"/>
      <c r="BY94" s="575"/>
      <c r="BZ94" s="124" t="s">
        <v>1</v>
      </c>
      <c r="CA94" s="402" t="str">
        <f t="shared" ca="1" si="32"/>
        <v/>
      </c>
      <c r="CB94" s="403">
        <f t="shared" si="33"/>
        <v>0</v>
      </c>
      <c r="CC94" s="143"/>
    </row>
    <row r="95" spans="1:81" ht="26.1" customHeight="1" x14ac:dyDescent="0.15">
      <c r="A95" s="121">
        <v>87</v>
      </c>
      <c r="B95"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95" s="577"/>
      <c r="D95" s="577"/>
      <c r="E95" s="577"/>
      <c r="F95" s="578"/>
      <c r="G95"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95" s="580"/>
      <c r="I95" s="581"/>
      <c r="J95"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95" s="579" t="str">
        <f ca="1">IF((ROW()-8)&lt;=MAX(③入力シート２!$AV$6:$AV$2165),IF(INDEX(③入力シート２!AP$6:AP$2165,MATCH(ROW()-8,③入力シート２!$AV$6:$AV$2165,0))=1,"基本給",IF(INDEX(③入力シート２!AP$6:AP$2165,MATCH(ROW()-8,③入力シート２!$AV$6:$AV$2165,0))=2,"手当","法定福利費残")),"")</f>
        <v/>
      </c>
      <c r="L95" s="580"/>
      <c r="M95" s="580"/>
      <c r="N95" s="581"/>
      <c r="O95" s="582" t="str">
        <f ca="1">IF((ROW()-8)&lt;=MAX(③入力シート２!$AV$6:$AV$2165),INDEX(③入力シート２!AR$6:AR$2165,MATCH(ROW()-8,③入力シート２!$AV$6:$AV$2165,0)),"")</f>
        <v/>
      </c>
      <c r="P95" s="583"/>
      <c r="Q95" s="583"/>
      <c r="R95" s="123" t="s">
        <v>1</v>
      </c>
      <c r="S95" s="123" t="s">
        <v>230</v>
      </c>
      <c r="T95" s="352" t="str">
        <f ca="1">IF((ROW()-8)&lt;=MAX(③入力シート２!$AV$6:$AV$2165),INDEX(③入力シート２!AS$6:AS$2165,MATCH(ROW()-8,③入力シート２!$AV$6:$AV$2165,0)),"")</f>
        <v/>
      </c>
      <c r="U95" s="123" t="s">
        <v>231</v>
      </c>
      <c r="V95" s="123" t="s">
        <v>230</v>
      </c>
      <c r="W95" s="401">
        <v>1</v>
      </c>
      <c r="X95" s="123" t="s">
        <v>189</v>
      </c>
      <c r="Y95" s="123" t="s">
        <v>232</v>
      </c>
      <c r="Z95" s="584" t="str">
        <f t="shared" ca="1" si="30"/>
        <v/>
      </c>
      <c r="AA95" s="584"/>
      <c r="AB95" s="584"/>
      <c r="AC95" s="584"/>
      <c r="AD95" s="124" t="s">
        <v>1</v>
      </c>
      <c r="AE95" s="573"/>
      <c r="AF95" s="574"/>
      <c r="AG95" s="574"/>
      <c r="AH95" s="123" t="s">
        <v>1</v>
      </c>
      <c r="AI95" s="123" t="s">
        <v>230</v>
      </c>
      <c r="AJ95" s="455"/>
      <c r="AK95" s="123" t="s">
        <v>231</v>
      </c>
      <c r="AL95" s="123" t="s">
        <v>230</v>
      </c>
      <c r="AM95" s="401">
        <v>1</v>
      </c>
      <c r="AN95" s="123" t="s">
        <v>189</v>
      </c>
      <c r="AO95" s="123" t="s">
        <v>232</v>
      </c>
      <c r="AP95" s="585">
        <f t="shared" si="31"/>
        <v>0</v>
      </c>
      <c r="AQ95" s="585"/>
      <c r="AR95" s="585"/>
      <c r="AS95" s="585"/>
      <c r="AT95" s="130" t="s">
        <v>1</v>
      </c>
      <c r="AU95" s="582" t="str">
        <f ca="1">IF((ROW()-8)&lt;=MAX(③入力シート２!$AV$6:$AV$2165),INDEX(③入力シート２!AT$6:AT$2165,MATCH(ROW()-8,③入力シート２!$AV$6:$AV$2165,0)),"")</f>
        <v/>
      </c>
      <c r="AV95" s="583"/>
      <c r="AW95" s="583"/>
      <c r="AX95" s="123" t="s">
        <v>1</v>
      </c>
      <c r="AY95" s="123" t="s">
        <v>230</v>
      </c>
      <c r="AZ95" s="352" t="str">
        <f ca="1">IF((ROW()-8)&lt;=MAX(③入力シート２!$AV$6:$AV$2165),INDEX(③入力シート２!AU$6:AU$2165,MATCH(ROW()-8,③入力シート２!$AV$6:$AV$2165,0)),"")</f>
        <v/>
      </c>
      <c r="BA95" s="123" t="s">
        <v>231</v>
      </c>
      <c r="BB95" s="123" t="s">
        <v>230</v>
      </c>
      <c r="BC95" s="401">
        <v>1</v>
      </c>
      <c r="BD95" s="123" t="s">
        <v>189</v>
      </c>
      <c r="BE95" s="123" t="s">
        <v>232</v>
      </c>
      <c r="BF95" s="584" t="str">
        <f t="shared" ca="1" si="34"/>
        <v/>
      </c>
      <c r="BG95" s="584"/>
      <c r="BH95" s="584"/>
      <c r="BI95" s="584"/>
      <c r="BJ95" s="124" t="s">
        <v>1</v>
      </c>
      <c r="BK95" s="573"/>
      <c r="BL95" s="574"/>
      <c r="BM95" s="574"/>
      <c r="BN95" s="123" t="s">
        <v>1</v>
      </c>
      <c r="BO95" s="123" t="s">
        <v>230</v>
      </c>
      <c r="BP95" s="455"/>
      <c r="BQ95" s="123" t="s">
        <v>231</v>
      </c>
      <c r="BR95" s="123" t="s">
        <v>230</v>
      </c>
      <c r="BS95" s="401">
        <v>1</v>
      </c>
      <c r="BT95" s="123" t="s">
        <v>189</v>
      </c>
      <c r="BU95" s="123" t="s">
        <v>232</v>
      </c>
      <c r="BV95" s="575">
        <f t="shared" si="35"/>
        <v>0</v>
      </c>
      <c r="BW95" s="575"/>
      <c r="BX95" s="575"/>
      <c r="BY95" s="575"/>
      <c r="BZ95" s="124" t="s">
        <v>1</v>
      </c>
      <c r="CA95" s="402" t="str">
        <f t="shared" ca="1" si="32"/>
        <v/>
      </c>
      <c r="CB95" s="403">
        <f t="shared" si="33"/>
        <v>0</v>
      </c>
      <c r="CC95" s="143"/>
    </row>
    <row r="96" spans="1:81" ht="26.1" customHeight="1" x14ac:dyDescent="0.15">
      <c r="A96" s="121">
        <v>88</v>
      </c>
      <c r="B96"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96" s="577"/>
      <c r="D96" s="577"/>
      <c r="E96" s="577"/>
      <c r="F96" s="578"/>
      <c r="G96"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96" s="580"/>
      <c r="I96" s="581"/>
      <c r="J96"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96" s="579" t="str">
        <f ca="1">IF((ROW()-8)&lt;=MAX(③入力シート２!$AV$6:$AV$2165),IF(INDEX(③入力シート２!AP$6:AP$2165,MATCH(ROW()-8,③入力シート２!$AV$6:$AV$2165,0))=1,"基本給",IF(INDEX(③入力シート２!AP$6:AP$2165,MATCH(ROW()-8,③入力シート２!$AV$6:$AV$2165,0))=2,"手当","法定福利費残")),"")</f>
        <v/>
      </c>
      <c r="L96" s="580"/>
      <c r="M96" s="580"/>
      <c r="N96" s="581"/>
      <c r="O96" s="582" t="str">
        <f ca="1">IF((ROW()-8)&lt;=MAX(③入力シート２!$AV$6:$AV$2165),INDEX(③入力シート２!AR$6:AR$2165,MATCH(ROW()-8,③入力シート２!$AV$6:$AV$2165,0)),"")</f>
        <v/>
      </c>
      <c r="P96" s="583"/>
      <c r="Q96" s="583"/>
      <c r="R96" s="123" t="s">
        <v>1</v>
      </c>
      <c r="S96" s="123" t="s">
        <v>230</v>
      </c>
      <c r="T96" s="352" t="str">
        <f ca="1">IF((ROW()-8)&lt;=MAX(③入力シート２!$AV$6:$AV$2165),INDEX(③入力シート２!AS$6:AS$2165,MATCH(ROW()-8,③入力シート２!$AV$6:$AV$2165,0)),"")</f>
        <v/>
      </c>
      <c r="U96" s="123" t="s">
        <v>231</v>
      </c>
      <c r="V96" s="123" t="s">
        <v>230</v>
      </c>
      <c r="W96" s="401">
        <v>1</v>
      </c>
      <c r="X96" s="123" t="s">
        <v>189</v>
      </c>
      <c r="Y96" s="123" t="s">
        <v>232</v>
      </c>
      <c r="Z96" s="584" t="str">
        <f t="shared" ca="1" si="30"/>
        <v/>
      </c>
      <c r="AA96" s="584"/>
      <c r="AB96" s="584"/>
      <c r="AC96" s="584"/>
      <c r="AD96" s="124" t="s">
        <v>1</v>
      </c>
      <c r="AE96" s="573"/>
      <c r="AF96" s="574"/>
      <c r="AG96" s="574"/>
      <c r="AH96" s="123" t="s">
        <v>1</v>
      </c>
      <c r="AI96" s="123" t="s">
        <v>230</v>
      </c>
      <c r="AJ96" s="456"/>
      <c r="AK96" s="123" t="s">
        <v>231</v>
      </c>
      <c r="AL96" s="123" t="s">
        <v>230</v>
      </c>
      <c r="AM96" s="401">
        <v>1</v>
      </c>
      <c r="AN96" s="123" t="s">
        <v>189</v>
      </c>
      <c r="AO96" s="123" t="s">
        <v>232</v>
      </c>
      <c r="AP96" s="585">
        <f t="shared" si="31"/>
        <v>0</v>
      </c>
      <c r="AQ96" s="585"/>
      <c r="AR96" s="585"/>
      <c r="AS96" s="585"/>
      <c r="AT96" s="130" t="s">
        <v>1</v>
      </c>
      <c r="AU96" s="582" t="str">
        <f ca="1">IF((ROW()-8)&lt;=MAX(③入力シート２!$AV$6:$AV$2165),INDEX(③入力シート２!AT$6:AT$2165,MATCH(ROW()-8,③入力シート２!$AV$6:$AV$2165,0)),"")</f>
        <v/>
      </c>
      <c r="AV96" s="583"/>
      <c r="AW96" s="583"/>
      <c r="AX96" s="123" t="s">
        <v>1</v>
      </c>
      <c r="AY96" s="123" t="s">
        <v>230</v>
      </c>
      <c r="AZ96" s="352" t="str">
        <f ca="1">IF((ROW()-8)&lt;=MAX(③入力シート２!$AV$6:$AV$2165),INDEX(③入力シート２!AU$6:AU$2165,MATCH(ROW()-8,③入力シート２!$AV$6:$AV$2165,0)),"")</f>
        <v/>
      </c>
      <c r="BA96" s="123" t="s">
        <v>231</v>
      </c>
      <c r="BB96" s="123" t="s">
        <v>230</v>
      </c>
      <c r="BC96" s="401">
        <v>1</v>
      </c>
      <c r="BD96" s="123" t="s">
        <v>189</v>
      </c>
      <c r="BE96" s="123" t="s">
        <v>232</v>
      </c>
      <c r="BF96" s="584" t="str">
        <f t="shared" ca="1" si="34"/>
        <v/>
      </c>
      <c r="BG96" s="584"/>
      <c r="BH96" s="584"/>
      <c r="BI96" s="584"/>
      <c r="BJ96" s="124" t="s">
        <v>1</v>
      </c>
      <c r="BK96" s="573"/>
      <c r="BL96" s="574"/>
      <c r="BM96" s="574"/>
      <c r="BN96" s="123" t="s">
        <v>1</v>
      </c>
      <c r="BO96" s="123" t="s">
        <v>230</v>
      </c>
      <c r="BP96" s="456"/>
      <c r="BQ96" s="123" t="s">
        <v>231</v>
      </c>
      <c r="BR96" s="123" t="s">
        <v>230</v>
      </c>
      <c r="BS96" s="401">
        <v>1</v>
      </c>
      <c r="BT96" s="123" t="s">
        <v>189</v>
      </c>
      <c r="BU96" s="123" t="s">
        <v>232</v>
      </c>
      <c r="BV96" s="575">
        <f t="shared" si="35"/>
        <v>0</v>
      </c>
      <c r="BW96" s="575"/>
      <c r="BX96" s="575"/>
      <c r="BY96" s="575"/>
      <c r="BZ96" s="124" t="s">
        <v>1</v>
      </c>
      <c r="CA96" s="402" t="str">
        <f t="shared" ca="1" si="32"/>
        <v/>
      </c>
      <c r="CB96" s="403">
        <f t="shared" si="33"/>
        <v>0</v>
      </c>
      <c r="CC96" s="143"/>
    </row>
    <row r="97" spans="1:81" ht="26.1" customHeight="1" x14ac:dyDescent="0.15">
      <c r="A97" s="121">
        <v>89</v>
      </c>
      <c r="B97"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97" s="577"/>
      <c r="D97" s="577"/>
      <c r="E97" s="577"/>
      <c r="F97" s="578"/>
      <c r="G97"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97" s="580"/>
      <c r="I97" s="581"/>
      <c r="J97"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97" s="579" t="str">
        <f ca="1">IF((ROW()-8)&lt;=MAX(③入力シート２!$AV$6:$AV$2165),IF(INDEX(③入力シート２!AP$6:AP$2165,MATCH(ROW()-8,③入力シート２!$AV$6:$AV$2165,0))=1,"基本給",IF(INDEX(③入力シート２!AP$6:AP$2165,MATCH(ROW()-8,③入力シート２!$AV$6:$AV$2165,0))=2,"手当","法定福利費残")),"")</f>
        <v/>
      </c>
      <c r="L97" s="580"/>
      <c r="M97" s="580"/>
      <c r="N97" s="581"/>
      <c r="O97" s="582" t="str">
        <f ca="1">IF((ROW()-8)&lt;=MAX(③入力シート２!$AV$6:$AV$2165),INDEX(③入力シート２!AR$6:AR$2165,MATCH(ROW()-8,③入力シート２!$AV$6:$AV$2165,0)),"")</f>
        <v/>
      </c>
      <c r="P97" s="583"/>
      <c r="Q97" s="583"/>
      <c r="R97" s="123" t="s">
        <v>1</v>
      </c>
      <c r="S97" s="123" t="s">
        <v>230</v>
      </c>
      <c r="T97" s="352" t="str">
        <f ca="1">IF((ROW()-8)&lt;=MAX(③入力シート２!$AV$6:$AV$2165),INDEX(③入力シート２!AS$6:AS$2165,MATCH(ROW()-8,③入力シート２!$AV$6:$AV$2165,0)),"")</f>
        <v/>
      </c>
      <c r="U97" s="123" t="s">
        <v>231</v>
      </c>
      <c r="V97" s="123" t="s">
        <v>230</v>
      </c>
      <c r="W97" s="401">
        <v>1</v>
      </c>
      <c r="X97" s="123" t="s">
        <v>189</v>
      </c>
      <c r="Y97" s="123" t="s">
        <v>232</v>
      </c>
      <c r="Z97" s="584" t="str">
        <f t="shared" ca="1" si="30"/>
        <v/>
      </c>
      <c r="AA97" s="584"/>
      <c r="AB97" s="584"/>
      <c r="AC97" s="584"/>
      <c r="AD97" s="124" t="s">
        <v>1</v>
      </c>
      <c r="AE97" s="573"/>
      <c r="AF97" s="574"/>
      <c r="AG97" s="574"/>
      <c r="AH97" s="123" t="s">
        <v>1</v>
      </c>
      <c r="AI97" s="123" t="s">
        <v>230</v>
      </c>
      <c r="AJ97" s="455"/>
      <c r="AK97" s="123" t="s">
        <v>231</v>
      </c>
      <c r="AL97" s="123" t="s">
        <v>230</v>
      </c>
      <c r="AM97" s="401">
        <v>1</v>
      </c>
      <c r="AN97" s="123" t="s">
        <v>189</v>
      </c>
      <c r="AO97" s="123" t="s">
        <v>232</v>
      </c>
      <c r="AP97" s="585">
        <f t="shared" si="31"/>
        <v>0</v>
      </c>
      <c r="AQ97" s="585"/>
      <c r="AR97" s="585"/>
      <c r="AS97" s="585"/>
      <c r="AT97" s="130" t="s">
        <v>1</v>
      </c>
      <c r="AU97" s="582" t="str">
        <f ca="1">IF((ROW()-8)&lt;=MAX(③入力シート２!$AV$6:$AV$2165),INDEX(③入力シート２!AT$6:AT$2165,MATCH(ROW()-8,③入力シート２!$AV$6:$AV$2165,0)),"")</f>
        <v/>
      </c>
      <c r="AV97" s="583"/>
      <c r="AW97" s="583"/>
      <c r="AX97" s="123" t="s">
        <v>1</v>
      </c>
      <c r="AY97" s="123" t="s">
        <v>230</v>
      </c>
      <c r="AZ97" s="352" t="str">
        <f ca="1">IF((ROW()-8)&lt;=MAX(③入力シート２!$AV$6:$AV$2165),INDEX(③入力シート２!AU$6:AU$2165,MATCH(ROW()-8,③入力シート２!$AV$6:$AV$2165,0)),"")</f>
        <v/>
      </c>
      <c r="BA97" s="123" t="s">
        <v>231</v>
      </c>
      <c r="BB97" s="123" t="s">
        <v>230</v>
      </c>
      <c r="BC97" s="401">
        <v>1</v>
      </c>
      <c r="BD97" s="123" t="s">
        <v>189</v>
      </c>
      <c r="BE97" s="123" t="s">
        <v>232</v>
      </c>
      <c r="BF97" s="584" t="str">
        <f t="shared" ca="1" si="34"/>
        <v/>
      </c>
      <c r="BG97" s="584"/>
      <c r="BH97" s="584"/>
      <c r="BI97" s="584"/>
      <c r="BJ97" s="124" t="s">
        <v>1</v>
      </c>
      <c r="BK97" s="573"/>
      <c r="BL97" s="574"/>
      <c r="BM97" s="574"/>
      <c r="BN97" s="123" t="s">
        <v>1</v>
      </c>
      <c r="BO97" s="123" t="s">
        <v>230</v>
      </c>
      <c r="BP97" s="455"/>
      <c r="BQ97" s="123" t="s">
        <v>231</v>
      </c>
      <c r="BR97" s="123" t="s">
        <v>230</v>
      </c>
      <c r="BS97" s="401">
        <v>1</v>
      </c>
      <c r="BT97" s="123" t="s">
        <v>189</v>
      </c>
      <c r="BU97" s="123" t="s">
        <v>232</v>
      </c>
      <c r="BV97" s="575">
        <f t="shared" si="35"/>
        <v>0</v>
      </c>
      <c r="BW97" s="575"/>
      <c r="BX97" s="575"/>
      <c r="BY97" s="575"/>
      <c r="BZ97" s="124" t="s">
        <v>1</v>
      </c>
      <c r="CA97" s="402" t="str">
        <f t="shared" ca="1" si="32"/>
        <v/>
      </c>
      <c r="CB97" s="403">
        <f t="shared" si="33"/>
        <v>0</v>
      </c>
      <c r="CC97" s="143"/>
    </row>
    <row r="98" spans="1:81" ht="26.1" customHeight="1" x14ac:dyDescent="0.15">
      <c r="A98" s="121">
        <v>90</v>
      </c>
      <c r="B98"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98" s="577"/>
      <c r="D98" s="577"/>
      <c r="E98" s="577"/>
      <c r="F98" s="578"/>
      <c r="G98"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98" s="580"/>
      <c r="I98" s="581"/>
      <c r="J98"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98" s="579" t="str">
        <f ca="1">IF((ROW()-8)&lt;=MAX(③入力シート２!$AV$6:$AV$2165),IF(INDEX(③入力シート２!AP$6:AP$2165,MATCH(ROW()-8,③入力シート２!$AV$6:$AV$2165,0))=1,"基本給",IF(INDEX(③入力シート２!AP$6:AP$2165,MATCH(ROW()-8,③入力シート２!$AV$6:$AV$2165,0))=2,"手当","法定福利費残")),"")</f>
        <v/>
      </c>
      <c r="L98" s="580"/>
      <c r="M98" s="580"/>
      <c r="N98" s="581"/>
      <c r="O98" s="582" t="str">
        <f ca="1">IF((ROW()-8)&lt;=MAX(③入力シート２!$AV$6:$AV$2165),INDEX(③入力シート２!AR$6:AR$2165,MATCH(ROW()-8,③入力シート２!$AV$6:$AV$2165,0)),"")</f>
        <v/>
      </c>
      <c r="P98" s="583"/>
      <c r="Q98" s="583"/>
      <c r="R98" s="123" t="s">
        <v>1</v>
      </c>
      <c r="S98" s="123" t="s">
        <v>230</v>
      </c>
      <c r="T98" s="352" t="str">
        <f ca="1">IF((ROW()-8)&lt;=MAX(③入力シート２!$AV$6:$AV$2165),INDEX(③入力シート２!AS$6:AS$2165,MATCH(ROW()-8,③入力シート２!$AV$6:$AV$2165,0)),"")</f>
        <v/>
      </c>
      <c r="U98" s="123" t="s">
        <v>231</v>
      </c>
      <c r="V98" s="123" t="s">
        <v>230</v>
      </c>
      <c r="W98" s="401">
        <v>1</v>
      </c>
      <c r="X98" s="123" t="s">
        <v>189</v>
      </c>
      <c r="Y98" s="123" t="s">
        <v>232</v>
      </c>
      <c r="Z98" s="584" t="str">
        <f t="shared" ca="1" si="30"/>
        <v/>
      </c>
      <c r="AA98" s="584"/>
      <c r="AB98" s="584"/>
      <c r="AC98" s="584"/>
      <c r="AD98" s="124" t="s">
        <v>1</v>
      </c>
      <c r="AE98" s="573"/>
      <c r="AF98" s="574"/>
      <c r="AG98" s="574"/>
      <c r="AH98" s="123" t="s">
        <v>1</v>
      </c>
      <c r="AI98" s="123" t="s">
        <v>230</v>
      </c>
      <c r="AJ98" s="456"/>
      <c r="AK98" s="123" t="s">
        <v>231</v>
      </c>
      <c r="AL98" s="123" t="s">
        <v>230</v>
      </c>
      <c r="AM98" s="401">
        <v>1</v>
      </c>
      <c r="AN98" s="123" t="s">
        <v>189</v>
      </c>
      <c r="AO98" s="123" t="s">
        <v>232</v>
      </c>
      <c r="AP98" s="585">
        <f t="shared" si="31"/>
        <v>0</v>
      </c>
      <c r="AQ98" s="585"/>
      <c r="AR98" s="585"/>
      <c r="AS98" s="585"/>
      <c r="AT98" s="130" t="s">
        <v>1</v>
      </c>
      <c r="AU98" s="582" t="str">
        <f ca="1">IF((ROW()-8)&lt;=MAX(③入力シート２!$AV$6:$AV$2165),INDEX(③入力シート２!AT$6:AT$2165,MATCH(ROW()-8,③入力シート２!$AV$6:$AV$2165,0)),"")</f>
        <v/>
      </c>
      <c r="AV98" s="583"/>
      <c r="AW98" s="583"/>
      <c r="AX98" s="123" t="s">
        <v>1</v>
      </c>
      <c r="AY98" s="123" t="s">
        <v>230</v>
      </c>
      <c r="AZ98" s="352" t="str">
        <f ca="1">IF((ROW()-8)&lt;=MAX(③入力シート２!$AV$6:$AV$2165),INDEX(③入力シート２!AU$6:AU$2165,MATCH(ROW()-8,③入力シート２!$AV$6:$AV$2165,0)),"")</f>
        <v/>
      </c>
      <c r="BA98" s="123" t="s">
        <v>231</v>
      </c>
      <c r="BB98" s="123" t="s">
        <v>230</v>
      </c>
      <c r="BC98" s="401">
        <v>1</v>
      </c>
      <c r="BD98" s="123" t="s">
        <v>189</v>
      </c>
      <c r="BE98" s="123" t="s">
        <v>232</v>
      </c>
      <c r="BF98" s="584" t="str">
        <f t="shared" ca="1" si="34"/>
        <v/>
      </c>
      <c r="BG98" s="584"/>
      <c r="BH98" s="584"/>
      <c r="BI98" s="584"/>
      <c r="BJ98" s="124" t="s">
        <v>1</v>
      </c>
      <c r="BK98" s="573"/>
      <c r="BL98" s="574"/>
      <c r="BM98" s="574"/>
      <c r="BN98" s="123" t="s">
        <v>1</v>
      </c>
      <c r="BO98" s="123" t="s">
        <v>230</v>
      </c>
      <c r="BP98" s="456"/>
      <c r="BQ98" s="123" t="s">
        <v>231</v>
      </c>
      <c r="BR98" s="123" t="s">
        <v>230</v>
      </c>
      <c r="BS98" s="401">
        <v>1</v>
      </c>
      <c r="BT98" s="123" t="s">
        <v>189</v>
      </c>
      <c r="BU98" s="123" t="s">
        <v>232</v>
      </c>
      <c r="BV98" s="575">
        <f t="shared" si="35"/>
        <v>0</v>
      </c>
      <c r="BW98" s="575"/>
      <c r="BX98" s="575"/>
      <c r="BY98" s="575"/>
      <c r="BZ98" s="124" t="s">
        <v>1</v>
      </c>
      <c r="CA98" s="402" t="str">
        <f t="shared" ca="1" si="32"/>
        <v/>
      </c>
      <c r="CB98" s="403">
        <f t="shared" si="33"/>
        <v>0</v>
      </c>
      <c r="CC98" s="143"/>
    </row>
    <row r="99" spans="1:81" ht="26.1" customHeight="1" x14ac:dyDescent="0.15">
      <c r="A99" s="121">
        <v>91</v>
      </c>
      <c r="B99"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99" s="586"/>
      <c r="D99" s="586"/>
      <c r="E99" s="586"/>
      <c r="F99" s="586"/>
      <c r="G99"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99" s="580"/>
      <c r="I99" s="581"/>
      <c r="J99"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99" s="579" t="str">
        <f ca="1">IF((ROW()-8)&lt;=MAX(③入力シート２!$AV$6:$AV$2165),IF(INDEX(③入力シート２!AP$6:AP$2165,MATCH(ROW()-8,③入力シート２!$AV$6:$AV$2165,0))=1,"基本給",IF(INDEX(③入力シート２!AP$6:AP$2165,MATCH(ROW()-8,③入力シート２!$AV$6:$AV$2165,0))=2,"手当","法定福利費残")),"")</f>
        <v/>
      </c>
      <c r="L99" s="580"/>
      <c r="M99" s="580"/>
      <c r="N99" s="581"/>
      <c r="O99" s="582" t="str">
        <f ca="1">IF((ROW()-8)&lt;=MAX(③入力シート２!$AV$6:$AV$2165),INDEX(③入力シート２!AR$6:AR$2165,MATCH(ROW()-8,③入力シート２!$AV$6:$AV$2165,0)),"")</f>
        <v/>
      </c>
      <c r="P99" s="583"/>
      <c r="Q99" s="583"/>
      <c r="R99" s="123" t="s">
        <v>1</v>
      </c>
      <c r="S99" s="123" t="s">
        <v>230</v>
      </c>
      <c r="T99" s="352" t="str">
        <f ca="1">IF((ROW()-8)&lt;=MAX(③入力シート２!$AV$6:$AV$2165),INDEX(③入力シート２!AS$6:AS$2165,MATCH(ROW()-8,③入力シート２!$AV$6:$AV$2165,0)),"")</f>
        <v/>
      </c>
      <c r="U99" s="123" t="s">
        <v>231</v>
      </c>
      <c r="V99" s="123" t="s">
        <v>230</v>
      </c>
      <c r="W99" s="401">
        <v>1</v>
      </c>
      <c r="X99" s="123" t="s">
        <v>189</v>
      </c>
      <c r="Y99" s="123" t="s">
        <v>232</v>
      </c>
      <c r="Z99" s="584" t="str">
        <f t="shared" ca="1" si="10"/>
        <v/>
      </c>
      <c r="AA99" s="584"/>
      <c r="AB99" s="584"/>
      <c r="AC99" s="584"/>
      <c r="AD99" s="124" t="s">
        <v>1</v>
      </c>
      <c r="AE99" s="573"/>
      <c r="AF99" s="574"/>
      <c r="AG99" s="574"/>
      <c r="AH99" s="123" t="s">
        <v>1</v>
      </c>
      <c r="AI99" s="123" t="s">
        <v>230</v>
      </c>
      <c r="AJ99" s="455"/>
      <c r="AK99" s="123" t="s">
        <v>231</v>
      </c>
      <c r="AL99" s="123" t="s">
        <v>230</v>
      </c>
      <c r="AM99" s="401">
        <v>1</v>
      </c>
      <c r="AN99" s="123" t="s">
        <v>189</v>
      </c>
      <c r="AO99" s="123" t="s">
        <v>232</v>
      </c>
      <c r="AP99" s="585">
        <f t="shared" si="11"/>
        <v>0</v>
      </c>
      <c r="AQ99" s="585"/>
      <c r="AR99" s="585"/>
      <c r="AS99" s="585"/>
      <c r="AT99" s="130" t="s">
        <v>1</v>
      </c>
      <c r="AU99" s="582" t="str">
        <f ca="1">IF((ROW()-8)&lt;=MAX(③入力シート２!$AV$6:$AV$2165),INDEX(③入力シート２!AT$6:AT$2165,MATCH(ROW()-8,③入力シート２!$AV$6:$AV$2165,0)),"")</f>
        <v/>
      </c>
      <c r="AV99" s="583"/>
      <c r="AW99" s="583"/>
      <c r="AX99" s="123" t="s">
        <v>1</v>
      </c>
      <c r="AY99" s="123" t="s">
        <v>230</v>
      </c>
      <c r="AZ99" s="352" t="str">
        <f ca="1">IF((ROW()-8)&lt;=MAX(③入力シート２!$AV$6:$AV$2165),INDEX(③入力シート２!AU$6:AU$2165,MATCH(ROW()-8,③入力シート２!$AV$6:$AV$2165,0)),"")</f>
        <v/>
      </c>
      <c r="BA99" s="123" t="s">
        <v>231</v>
      </c>
      <c r="BB99" s="123" t="s">
        <v>230</v>
      </c>
      <c r="BC99" s="401">
        <v>1</v>
      </c>
      <c r="BD99" s="123" t="s">
        <v>189</v>
      </c>
      <c r="BE99" s="123" t="s">
        <v>232</v>
      </c>
      <c r="BF99" s="584" t="str">
        <f t="shared" ca="1" si="12"/>
        <v/>
      </c>
      <c r="BG99" s="584"/>
      <c r="BH99" s="584"/>
      <c r="BI99" s="584"/>
      <c r="BJ99" s="124" t="s">
        <v>1</v>
      </c>
      <c r="BK99" s="573"/>
      <c r="BL99" s="574"/>
      <c r="BM99" s="574"/>
      <c r="BN99" s="123" t="s">
        <v>1</v>
      </c>
      <c r="BO99" s="123" t="s">
        <v>230</v>
      </c>
      <c r="BP99" s="455"/>
      <c r="BQ99" s="123" t="s">
        <v>231</v>
      </c>
      <c r="BR99" s="123" t="s">
        <v>230</v>
      </c>
      <c r="BS99" s="401">
        <v>1</v>
      </c>
      <c r="BT99" s="123" t="s">
        <v>189</v>
      </c>
      <c r="BU99" s="123" t="s">
        <v>232</v>
      </c>
      <c r="BV99" s="575">
        <f t="shared" si="13"/>
        <v>0</v>
      </c>
      <c r="BW99" s="575"/>
      <c r="BX99" s="575"/>
      <c r="BY99" s="575"/>
      <c r="BZ99" s="124" t="s">
        <v>1</v>
      </c>
      <c r="CA99" s="402" t="str">
        <f t="shared" ca="1" si="8"/>
        <v/>
      </c>
      <c r="CB99" s="403">
        <f t="shared" si="9"/>
        <v>0</v>
      </c>
      <c r="CC99" s="143"/>
    </row>
    <row r="100" spans="1:81" ht="26.1" customHeight="1" x14ac:dyDescent="0.15">
      <c r="A100" s="121">
        <v>92</v>
      </c>
      <c r="B100"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100" s="577"/>
      <c r="D100" s="577"/>
      <c r="E100" s="577"/>
      <c r="F100" s="578"/>
      <c r="G100"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100" s="580"/>
      <c r="I100" s="581"/>
      <c r="J100"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100" s="579" t="str">
        <f ca="1">IF((ROW()-8)&lt;=MAX(③入力シート２!$AV$6:$AV$2165),IF(INDEX(③入力シート２!AP$6:AP$2165,MATCH(ROW()-8,③入力シート２!$AV$6:$AV$2165,0))=1,"基本給",IF(INDEX(③入力シート２!AP$6:AP$2165,MATCH(ROW()-8,③入力シート２!$AV$6:$AV$2165,0))=2,"手当","法定福利費残")),"")</f>
        <v/>
      </c>
      <c r="L100" s="580"/>
      <c r="M100" s="580"/>
      <c r="N100" s="581"/>
      <c r="O100" s="582" t="str">
        <f ca="1">IF((ROW()-8)&lt;=MAX(③入力シート２!$AV$6:$AV$2165),INDEX(③入力シート２!AR$6:AR$2165,MATCH(ROW()-8,③入力シート２!$AV$6:$AV$2165,0)),"")</f>
        <v/>
      </c>
      <c r="P100" s="583"/>
      <c r="Q100" s="583"/>
      <c r="R100" s="123" t="s">
        <v>1</v>
      </c>
      <c r="S100" s="123" t="s">
        <v>230</v>
      </c>
      <c r="T100" s="352" t="str">
        <f ca="1">IF((ROW()-8)&lt;=MAX(③入力シート２!$AV$6:$AV$2165),INDEX(③入力シート２!AS$6:AS$2165,MATCH(ROW()-8,③入力シート２!$AV$6:$AV$2165,0)),"")</f>
        <v/>
      </c>
      <c r="U100" s="123" t="s">
        <v>231</v>
      </c>
      <c r="V100" s="123" t="s">
        <v>230</v>
      </c>
      <c r="W100" s="401">
        <v>1</v>
      </c>
      <c r="X100" s="123" t="s">
        <v>189</v>
      </c>
      <c r="Y100" s="123" t="s">
        <v>232</v>
      </c>
      <c r="Z100" s="584" t="str">
        <f t="shared" ca="1" si="10"/>
        <v/>
      </c>
      <c r="AA100" s="584"/>
      <c r="AB100" s="584"/>
      <c r="AC100" s="584"/>
      <c r="AD100" s="124" t="s">
        <v>1</v>
      </c>
      <c r="AE100" s="573"/>
      <c r="AF100" s="574"/>
      <c r="AG100" s="574"/>
      <c r="AH100" s="123" t="s">
        <v>1</v>
      </c>
      <c r="AI100" s="123" t="s">
        <v>230</v>
      </c>
      <c r="AJ100" s="456"/>
      <c r="AK100" s="123" t="s">
        <v>231</v>
      </c>
      <c r="AL100" s="123" t="s">
        <v>230</v>
      </c>
      <c r="AM100" s="401">
        <v>1</v>
      </c>
      <c r="AN100" s="123" t="s">
        <v>189</v>
      </c>
      <c r="AO100" s="123" t="s">
        <v>232</v>
      </c>
      <c r="AP100" s="585">
        <f t="shared" si="11"/>
        <v>0</v>
      </c>
      <c r="AQ100" s="585"/>
      <c r="AR100" s="585"/>
      <c r="AS100" s="585"/>
      <c r="AT100" s="130" t="s">
        <v>1</v>
      </c>
      <c r="AU100" s="582" t="str">
        <f ca="1">IF((ROW()-8)&lt;=MAX(③入力シート２!$AV$6:$AV$2165),INDEX(③入力シート２!AT$6:AT$2165,MATCH(ROW()-8,③入力シート２!$AV$6:$AV$2165,0)),"")</f>
        <v/>
      </c>
      <c r="AV100" s="583"/>
      <c r="AW100" s="583"/>
      <c r="AX100" s="123" t="s">
        <v>1</v>
      </c>
      <c r="AY100" s="123" t="s">
        <v>230</v>
      </c>
      <c r="AZ100" s="352" t="str">
        <f ca="1">IF((ROW()-8)&lt;=MAX(③入力シート２!$AV$6:$AV$2165),INDEX(③入力シート２!AU$6:AU$2165,MATCH(ROW()-8,③入力シート２!$AV$6:$AV$2165,0)),"")</f>
        <v/>
      </c>
      <c r="BA100" s="123" t="s">
        <v>231</v>
      </c>
      <c r="BB100" s="123" t="s">
        <v>230</v>
      </c>
      <c r="BC100" s="401">
        <v>1</v>
      </c>
      <c r="BD100" s="123" t="s">
        <v>189</v>
      </c>
      <c r="BE100" s="123" t="s">
        <v>232</v>
      </c>
      <c r="BF100" s="584" t="str">
        <f t="shared" ca="1" si="12"/>
        <v/>
      </c>
      <c r="BG100" s="584"/>
      <c r="BH100" s="584"/>
      <c r="BI100" s="584"/>
      <c r="BJ100" s="124" t="s">
        <v>1</v>
      </c>
      <c r="BK100" s="573"/>
      <c r="BL100" s="574"/>
      <c r="BM100" s="574"/>
      <c r="BN100" s="123" t="s">
        <v>1</v>
      </c>
      <c r="BO100" s="123" t="s">
        <v>230</v>
      </c>
      <c r="BP100" s="456"/>
      <c r="BQ100" s="123" t="s">
        <v>231</v>
      </c>
      <c r="BR100" s="123" t="s">
        <v>230</v>
      </c>
      <c r="BS100" s="401">
        <v>1</v>
      </c>
      <c r="BT100" s="123" t="s">
        <v>189</v>
      </c>
      <c r="BU100" s="123" t="s">
        <v>232</v>
      </c>
      <c r="BV100" s="575">
        <f t="shared" si="13"/>
        <v>0</v>
      </c>
      <c r="BW100" s="575"/>
      <c r="BX100" s="575"/>
      <c r="BY100" s="575"/>
      <c r="BZ100" s="124" t="s">
        <v>1</v>
      </c>
      <c r="CA100" s="402" t="str">
        <f t="shared" ca="1" si="8"/>
        <v/>
      </c>
      <c r="CB100" s="403">
        <f t="shared" si="9"/>
        <v>0</v>
      </c>
      <c r="CC100" s="143"/>
    </row>
    <row r="101" spans="1:81" ht="26.1" customHeight="1" x14ac:dyDescent="0.15">
      <c r="A101" s="121">
        <v>93</v>
      </c>
      <c r="B101"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101" s="577"/>
      <c r="D101" s="577"/>
      <c r="E101" s="577"/>
      <c r="F101" s="578"/>
      <c r="G101"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101" s="580"/>
      <c r="I101" s="581"/>
      <c r="J101"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101" s="579" t="str">
        <f ca="1">IF((ROW()-8)&lt;=MAX(③入力シート２!$AV$6:$AV$2165),IF(INDEX(③入力シート２!AP$6:AP$2165,MATCH(ROW()-8,③入力シート２!$AV$6:$AV$2165,0))=1,"基本給",IF(INDEX(③入力シート２!AP$6:AP$2165,MATCH(ROW()-8,③入力シート２!$AV$6:$AV$2165,0))=2,"手当","法定福利費残")),"")</f>
        <v/>
      </c>
      <c r="L101" s="580"/>
      <c r="M101" s="580"/>
      <c r="N101" s="581"/>
      <c r="O101" s="582" t="str">
        <f ca="1">IF((ROW()-8)&lt;=MAX(③入力シート２!$AV$6:$AV$2165),INDEX(③入力シート２!AR$6:AR$2165,MATCH(ROW()-8,③入力シート２!$AV$6:$AV$2165,0)),"")</f>
        <v/>
      </c>
      <c r="P101" s="583"/>
      <c r="Q101" s="583"/>
      <c r="R101" s="123" t="s">
        <v>1</v>
      </c>
      <c r="S101" s="123" t="s">
        <v>230</v>
      </c>
      <c r="T101" s="352" t="str">
        <f ca="1">IF((ROW()-8)&lt;=MAX(③入力シート２!$AV$6:$AV$2165),INDEX(③入力シート２!AS$6:AS$2165,MATCH(ROW()-8,③入力シート２!$AV$6:$AV$2165,0)),"")</f>
        <v/>
      </c>
      <c r="U101" s="123" t="s">
        <v>231</v>
      </c>
      <c r="V101" s="123" t="s">
        <v>230</v>
      </c>
      <c r="W101" s="401">
        <v>1</v>
      </c>
      <c r="X101" s="123" t="s">
        <v>189</v>
      </c>
      <c r="Y101" s="123" t="s">
        <v>232</v>
      </c>
      <c r="Z101" s="584" t="str">
        <f t="shared" ca="1" si="10"/>
        <v/>
      </c>
      <c r="AA101" s="584"/>
      <c r="AB101" s="584"/>
      <c r="AC101" s="584"/>
      <c r="AD101" s="124" t="s">
        <v>1</v>
      </c>
      <c r="AE101" s="573"/>
      <c r="AF101" s="574"/>
      <c r="AG101" s="574"/>
      <c r="AH101" s="123" t="s">
        <v>1</v>
      </c>
      <c r="AI101" s="123" t="s">
        <v>230</v>
      </c>
      <c r="AJ101" s="455"/>
      <c r="AK101" s="123" t="s">
        <v>231</v>
      </c>
      <c r="AL101" s="123" t="s">
        <v>230</v>
      </c>
      <c r="AM101" s="401">
        <v>1</v>
      </c>
      <c r="AN101" s="123" t="s">
        <v>189</v>
      </c>
      <c r="AO101" s="123" t="s">
        <v>232</v>
      </c>
      <c r="AP101" s="585">
        <f t="shared" si="11"/>
        <v>0</v>
      </c>
      <c r="AQ101" s="585"/>
      <c r="AR101" s="585"/>
      <c r="AS101" s="585"/>
      <c r="AT101" s="130" t="s">
        <v>1</v>
      </c>
      <c r="AU101" s="582" t="str">
        <f ca="1">IF((ROW()-8)&lt;=MAX(③入力シート２!$AV$6:$AV$2165),INDEX(③入力シート２!AT$6:AT$2165,MATCH(ROW()-8,③入力シート２!$AV$6:$AV$2165,0)),"")</f>
        <v/>
      </c>
      <c r="AV101" s="583"/>
      <c r="AW101" s="583"/>
      <c r="AX101" s="123" t="s">
        <v>1</v>
      </c>
      <c r="AY101" s="123" t="s">
        <v>230</v>
      </c>
      <c r="AZ101" s="352" t="str">
        <f ca="1">IF((ROW()-8)&lt;=MAX(③入力シート２!$AV$6:$AV$2165),INDEX(③入力シート２!AU$6:AU$2165,MATCH(ROW()-8,③入力シート２!$AV$6:$AV$2165,0)),"")</f>
        <v/>
      </c>
      <c r="BA101" s="123" t="s">
        <v>231</v>
      </c>
      <c r="BB101" s="123" t="s">
        <v>230</v>
      </c>
      <c r="BC101" s="401">
        <v>1</v>
      </c>
      <c r="BD101" s="123" t="s">
        <v>189</v>
      </c>
      <c r="BE101" s="123" t="s">
        <v>232</v>
      </c>
      <c r="BF101" s="584" t="str">
        <f t="shared" ca="1" si="12"/>
        <v/>
      </c>
      <c r="BG101" s="584"/>
      <c r="BH101" s="584"/>
      <c r="BI101" s="584"/>
      <c r="BJ101" s="124" t="s">
        <v>1</v>
      </c>
      <c r="BK101" s="573"/>
      <c r="BL101" s="574"/>
      <c r="BM101" s="574"/>
      <c r="BN101" s="123" t="s">
        <v>1</v>
      </c>
      <c r="BO101" s="123" t="s">
        <v>230</v>
      </c>
      <c r="BP101" s="455"/>
      <c r="BQ101" s="123" t="s">
        <v>231</v>
      </c>
      <c r="BR101" s="123" t="s">
        <v>230</v>
      </c>
      <c r="BS101" s="401">
        <v>1</v>
      </c>
      <c r="BT101" s="123" t="s">
        <v>189</v>
      </c>
      <c r="BU101" s="123" t="s">
        <v>232</v>
      </c>
      <c r="BV101" s="575">
        <f t="shared" si="13"/>
        <v>0</v>
      </c>
      <c r="BW101" s="575"/>
      <c r="BX101" s="575"/>
      <c r="BY101" s="575"/>
      <c r="BZ101" s="124" t="s">
        <v>1</v>
      </c>
      <c r="CA101" s="402" t="str">
        <f t="shared" ca="1" si="8"/>
        <v/>
      </c>
      <c r="CB101" s="403">
        <f t="shared" si="9"/>
        <v>0</v>
      </c>
      <c r="CC101" s="143"/>
    </row>
    <row r="102" spans="1:81" ht="26.1" customHeight="1" x14ac:dyDescent="0.15">
      <c r="A102" s="121">
        <v>94</v>
      </c>
      <c r="B102"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102" s="577"/>
      <c r="D102" s="577"/>
      <c r="E102" s="577"/>
      <c r="F102" s="578"/>
      <c r="G102"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102" s="580"/>
      <c r="I102" s="581"/>
      <c r="J102"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102" s="579" t="str">
        <f ca="1">IF((ROW()-8)&lt;=MAX(③入力シート２!$AV$6:$AV$2165),IF(INDEX(③入力シート２!AP$6:AP$2165,MATCH(ROW()-8,③入力シート２!$AV$6:$AV$2165,0))=1,"基本給",IF(INDEX(③入力シート２!AP$6:AP$2165,MATCH(ROW()-8,③入力シート２!$AV$6:$AV$2165,0))=2,"手当","法定福利費残")),"")</f>
        <v/>
      </c>
      <c r="L102" s="580"/>
      <c r="M102" s="580"/>
      <c r="N102" s="581"/>
      <c r="O102" s="582" t="str">
        <f ca="1">IF((ROW()-8)&lt;=MAX(③入力シート２!$AV$6:$AV$2165),INDEX(③入力シート２!AR$6:AR$2165,MATCH(ROW()-8,③入力シート２!$AV$6:$AV$2165,0)),"")</f>
        <v/>
      </c>
      <c r="P102" s="583"/>
      <c r="Q102" s="583"/>
      <c r="R102" s="123" t="s">
        <v>1</v>
      </c>
      <c r="S102" s="123" t="s">
        <v>230</v>
      </c>
      <c r="T102" s="352" t="str">
        <f ca="1">IF((ROW()-8)&lt;=MAX(③入力シート２!$AV$6:$AV$2165),INDEX(③入力シート２!AS$6:AS$2165,MATCH(ROW()-8,③入力シート２!$AV$6:$AV$2165,0)),"")</f>
        <v/>
      </c>
      <c r="U102" s="123" t="s">
        <v>231</v>
      </c>
      <c r="V102" s="123" t="s">
        <v>230</v>
      </c>
      <c r="W102" s="401">
        <v>1</v>
      </c>
      <c r="X102" s="123" t="s">
        <v>189</v>
      </c>
      <c r="Y102" s="123" t="s">
        <v>232</v>
      </c>
      <c r="Z102" s="584" t="str">
        <f t="shared" ca="1" si="10"/>
        <v/>
      </c>
      <c r="AA102" s="584"/>
      <c r="AB102" s="584"/>
      <c r="AC102" s="584"/>
      <c r="AD102" s="124" t="s">
        <v>1</v>
      </c>
      <c r="AE102" s="573"/>
      <c r="AF102" s="574"/>
      <c r="AG102" s="574"/>
      <c r="AH102" s="123" t="s">
        <v>1</v>
      </c>
      <c r="AI102" s="123" t="s">
        <v>230</v>
      </c>
      <c r="AJ102" s="456"/>
      <c r="AK102" s="123" t="s">
        <v>231</v>
      </c>
      <c r="AL102" s="123" t="s">
        <v>230</v>
      </c>
      <c r="AM102" s="401">
        <v>1</v>
      </c>
      <c r="AN102" s="123" t="s">
        <v>189</v>
      </c>
      <c r="AO102" s="123" t="s">
        <v>232</v>
      </c>
      <c r="AP102" s="585">
        <f t="shared" si="11"/>
        <v>0</v>
      </c>
      <c r="AQ102" s="585"/>
      <c r="AR102" s="585"/>
      <c r="AS102" s="585"/>
      <c r="AT102" s="130" t="s">
        <v>1</v>
      </c>
      <c r="AU102" s="582" t="str">
        <f ca="1">IF((ROW()-8)&lt;=MAX(③入力シート２!$AV$6:$AV$2165),INDEX(③入力シート２!AT$6:AT$2165,MATCH(ROW()-8,③入力シート２!$AV$6:$AV$2165,0)),"")</f>
        <v/>
      </c>
      <c r="AV102" s="583"/>
      <c r="AW102" s="583"/>
      <c r="AX102" s="123" t="s">
        <v>1</v>
      </c>
      <c r="AY102" s="123" t="s">
        <v>230</v>
      </c>
      <c r="AZ102" s="352" t="str">
        <f ca="1">IF((ROW()-8)&lt;=MAX(③入力シート２!$AV$6:$AV$2165),INDEX(③入力シート２!AU$6:AU$2165,MATCH(ROW()-8,③入力シート２!$AV$6:$AV$2165,0)),"")</f>
        <v/>
      </c>
      <c r="BA102" s="123" t="s">
        <v>231</v>
      </c>
      <c r="BB102" s="123" t="s">
        <v>230</v>
      </c>
      <c r="BC102" s="401">
        <v>1</v>
      </c>
      <c r="BD102" s="123" t="s">
        <v>189</v>
      </c>
      <c r="BE102" s="123" t="s">
        <v>232</v>
      </c>
      <c r="BF102" s="584" t="str">
        <f t="shared" ca="1" si="12"/>
        <v/>
      </c>
      <c r="BG102" s="584"/>
      <c r="BH102" s="584"/>
      <c r="BI102" s="584"/>
      <c r="BJ102" s="124" t="s">
        <v>1</v>
      </c>
      <c r="BK102" s="573"/>
      <c r="BL102" s="574"/>
      <c r="BM102" s="574"/>
      <c r="BN102" s="123" t="s">
        <v>1</v>
      </c>
      <c r="BO102" s="123" t="s">
        <v>230</v>
      </c>
      <c r="BP102" s="456"/>
      <c r="BQ102" s="123" t="s">
        <v>231</v>
      </c>
      <c r="BR102" s="123" t="s">
        <v>230</v>
      </c>
      <c r="BS102" s="401">
        <v>1</v>
      </c>
      <c r="BT102" s="123" t="s">
        <v>189</v>
      </c>
      <c r="BU102" s="123" t="s">
        <v>232</v>
      </c>
      <c r="BV102" s="575">
        <f t="shared" si="13"/>
        <v>0</v>
      </c>
      <c r="BW102" s="575"/>
      <c r="BX102" s="575"/>
      <c r="BY102" s="575"/>
      <c r="BZ102" s="124" t="s">
        <v>1</v>
      </c>
      <c r="CA102" s="402" t="str">
        <f t="shared" ca="1" si="8"/>
        <v/>
      </c>
      <c r="CB102" s="403">
        <f t="shared" si="9"/>
        <v>0</v>
      </c>
      <c r="CC102" s="143"/>
    </row>
    <row r="103" spans="1:81" ht="26.1" customHeight="1" x14ac:dyDescent="0.15">
      <c r="A103" s="121">
        <v>95</v>
      </c>
      <c r="B103"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103" s="577"/>
      <c r="D103" s="577"/>
      <c r="E103" s="577"/>
      <c r="F103" s="578"/>
      <c r="G103"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103" s="580"/>
      <c r="I103" s="581"/>
      <c r="J103"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103" s="579" t="str">
        <f ca="1">IF((ROW()-8)&lt;=MAX(③入力シート２!$AV$6:$AV$2165),IF(INDEX(③入力シート２!AP$6:AP$2165,MATCH(ROW()-8,③入力シート２!$AV$6:$AV$2165,0))=1,"基本給",IF(INDEX(③入力シート２!AP$6:AP$2165,MATCH(ROW()-8,③入力シート２!$AV$6:$AV$2165,0))=2,"手当","法定福利費残")),"")</f>
        <v/>
      </c>
      <c r="L103" s="580"/>
      <c r="M103" s="580"/>
      <c r="N103" s="581"/>
      <c r="O103" s="582" t="str">
        <f ca="1">IF((ROW()-8)&lt;=MAX(③入力シート２!$AV$6:$AV$2165),INDEX(③入力シート２!AR$6:AR$2165,MATCH(ROW()-8,③入力シート２!$AV$6:$AV$2165,0)),"")</f>
        <v/>
      </c>
      <c r="P103" s="583"/>
      <c r="Q103" s="583"/>
      <c r="R103" s="123" t="s">
        <v>1</v>
      </c>
      <c r="S103" s="123" t="s">
        <v>230</v>
      </c>
      <c r="T103" s="352" t="str">
        <f ca="1">IF((ROW()-8)&lt;=MAX(③入力シート２!$AV$6:$AV$2165),INDEX(③入力シート２!AS$6:AS$2165,MATCH(ROW()-8,③入力シート２!$AV$6:$AV$2165,0)),"")</f>
        <v/>
      </c>
      <c r="U103" s="123" t="s">
        <v>231</v>
      </c>
      <c r="V103" s="123" t="s">
        <v>230</v>
      </c>
      <c r="W103" s="401">
        <v>1</v>
      </c>
      <c r="X103" s="123" t="s">
        <v>189</v>
      </c>
      <c r="Y103" s="123" t="s">
        <v>232</v>
      </c>
      <c r="Z103" s="584" t="str">
        <f t="shared" ca="1" si="10"/>
        <v/>
      </c>
      <c r="AA103" s="584"/>
      <c r="AB103" s="584"/>
      <c r="AC103" s="584"/>
      <c r="AD103" s="124" t="s">
        <v>1</v>
      </c>
      <c r="AE103" s="573"/>
      <c r="AF103" s="574"/>
      <c r="AG103" s="574"/>
      <c r="AH103" s="123" t="s">
        <v>1</v>
      </c>
      <c r="AI103" s="123" t="s">
        <v>230</v>
      </c>
      <c r="AJ103" s="455"/>
      <c r="AK103" s="123" t="s">
        <v>231</v>
      </c>
      <c r="AL103" s="123" t="s">
        <v>230</v>
      </c>
      <c r="AM103" s="401">
        <v>1</v>
      </c>
      <c r="AN103" s="123" t="s">
        <v>189</v>
      </c>
      <c r="AO103" s="123" t="s">
        <v>232</v>
      </c>
      <c r="AP103" s="585">
        <f t="shared" si="11"/>
        <v>0</v>
      </c>
      <c r="AQ103" s="585"/>
      <c r="AR103" s="585"/>
      <c r="AS103" s="585"/>
      <c r="AT103" s="130" t="s">
        <v>1</v>
      </c>
      <c r="AU103" s="582" t="str">
        <f ca="1">IF((ROW()-8)&lt;=MAX(③入力シート２!$AV$6:$AV$2165),INDEX(③入力シート２!AT$6:AT$2165,MATCH(ROW()-8,③入力シート２!$AV$6:$AV$2165,0)),"")</f>
        <v/>
      </c>
      <c r="AV103" s="583"/>
      <c r="AW103" s="583"/>
      <c r="AX103" s="123" t="s">
        <v>1</v>
      </c>
      <c r="AY103" s="123" t="s">
        <v>230</v>
      </c>
      <c r="AZ103" s="352" t="str">
        <f ca="1">IF((ROW()-8)&lt;=MAX(③入力シート２!$AV$6:$AV$2165),INDEX(③入力シート２!AU$6:AU$2165,MATCH(ROW()-8,③入力シート２!$AV$6:$AV$2165,0)),"")</f>
        <v/>
      </c>
      <c r="BA103" s="123" t="s">
        <v>231</v>
      </c>
      <c r="BB103" s="123" t="s">
        <v>230</v>
      </c>
      <c r="BC103" s="401">
        <v>1</v>
      </c>
      <c r="BD103" s="123" t="s">
        <v>189</v>
      </c>
      <c r="BE103" s="123" t="s">
        <v>232</v>
      </c>
      <c r="BF103" s="584" t="str">
        <f t="shared" ca="1" si="12"/>
        <v/>
      </c>
      <c r="BG103" s="584"/>
      <c r="BH103" s="584"/>
      <c r="BI103" s="584"/>
      <c r="BJ103" s="124" t="s">
        <v>1</v>
      </c>
      <c r="BK103" s="573"/>
      <c r="BL103" s="574"/>
      <c r="BM103" s="574"/>
      <c r="BN103" s="123" t="s">
        <v>1</v>
      </c>
      <c r="BO103" s="123" t="s">
        <v>230</v>
      </c>
      <c r="BP103" s="455"/>
      <c r="BQ103" s="123" t="s">
        <v>231</v>
      </c>
      <c r="BR103" s="123" t="s">
        <v>230</v>
      </c>
      <c r="BS103" s="401">
        <v>1</v>
      </c>
      <c r="BT103" s="123" t="s">
        <v>189</v>
      </c>
      <c r="BU103" s="123" t="s">
        <v>232</v>
      </c>
      <c r="BV103" s="575">
        <f t="shared" si="13"/>
        <v>0</v>
      </c>
      <c r="BW103" s="575"/>
      <c r="BX103" s="575"/>
      <c r="BY103" s="575"/>
      <c r="BZ103" s="124" t="s">
        <v>1</v>
      </c>
      <c r="CA103" s="402" t="str">
        <f t="shared" ca="1" si="8"/>
        <v/>
      </c>
      <c r="CB103" s="403">
        <f t="shared" si="9"/>
        <v>0</v>
      </c>
      <c r="CC103" s="143"/>
    </row>
    <row r="104" spans="1:81" ht="26.1" customHeight="1" x14ac:dyDescent="0.15">
      <c r="A104" s="121">
        <v>96</v>
      </c>
      <c r="B104"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104" s="586"/>
      <c r="D104" s="586"/>
      <c r="E104" s="586"/>
      <c r="F104" s="586"/>
      <c r="G104"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104" s="580"/>
      <c r="I104" s="581"/>
      <c r="J104"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104" s="579" t="str">
        <f ca="1">IF((ROW()-8)&lt;=MAX(③入力シート２!$AV$6:$AV$2165),IF(INDEX(③入力シート２!AP$6:AP$2165,MATCH(ROW()-8,③入力シート２!$AV$6:$AV$2165,0))=1,"基本給",IF(INDEX(③入力シート２!AP$6:AP$2165,MATCH(ROW()-8,③入力シート２!$AV$6:$AV$2165,0))=2,"手当","法定福利費残")),"")</f>
        <v/>
      </c>
      <c r="L104" s="580"/>
      <c r="M104" s="580"/>
      <c r="N104" s="581"/>
      <c r="O104" s="582" t="str">
        <f ca="1">IF((ROW()-8)&lt;=MAX(③入力シート２!$AV$6:$AV$2165),INDEX(③入力シート２!AR$6:AR$2165,MATCH(ROW()-8,③入力シート２!$AV$6:$AV$2165,0)),"")</f>
        <v/>
      </c>
      <c r="P104" s="583"/>
      <c r="Q104" s="583"/>
      <c r="R104" s="123" t="s">
        <v>1</v>
      </c>
      <c r="S104" s="123" t="s">
        <v>230</v>
      </c>
      <c r="T104" s="352" t="str">
        <f ca="1">IF((ROW()-8)&lt;=MAX(③入力シート２!$AV$6:$AV$2165),INDEX(③入力シート２!AS$6:AS$2165,MATCH(ROW()-8,③入力シート２!$AV$6:$AV$2165,0)),"")</f>
        <v/>
      </c>
      <c r="U104" s="123" t="s">
        <v>231</v>
      </c>
      <c r="V104" s="123" t="s">
        <v>230</v>
      </c>
      <c r="W104" s="401">
        <v>1</v>
      </c>
      <c r="X104" s="123" t="s">
        <v>189</v>
      </c>
      <c r="Y104" s="123" t="s">
        <v>232</v>
      </c>
      <c r="Z104" s="584" t="str">
        <f t="shared" ca="1" si="10"/>
        <v/>
      </c>
      <c r="AA104" s="584"/>
      <c r="AB104" s="584"/>
      <c r="AC104" s="584"/>
      <c r="AD104" s="124" t="s">
        <v>1</v>
      </c>
      <c r="AE104" s="573"/>
      <c r="AF104" s="574"/>
      <c r="AG104" s="574"/>
      <c r="AH104" s="123" t="s">
        <v>1</v>
      </c>
      <c r="AI104" s="123" t="s">
        <v>230</v>
      </c>
      <c r="AJ104" s="456"/>
      <c r="AK104" s="123" t="s">
        <v>231</v>
      </c>
      <c r="AL104" s="123" t="s">
        <v>230</v>
      </c>
      <c r="AM104" s="401">
        <v>1</v>
      </c>
      <c r="AN104" s="123" t="s">
        <v>189</v>
      </c>
      <c r="AO104" s="123" t="s">
        <v>232</v>
      </c>
      <c r="AP104" s="585">
        <f t="shared" si="11"/>
        <v>0</v>
      </c>
      <c r="AQ104" s="585"/>
      <c r="AR104" s="585"/>
      <c r="AS104" s="585"/>
      <c r="AT104" s="130" t="s">
        <v>1</v>
      </c>
      <c r="AU104" s="582" t="str">
        <f ca="1">IF((ROW()-8)&lt;=MAX(③入力シート２!$AV$6:$AV$2165),INDEX(③入力シート２!AT$6:AT$2165,MATCH(ROW()-8,③入力シート２!$AV$6:$AV$2165,0)),"")</f>
        <v/>
      </c>
      <c r="AV104" s="583"/>
      <c r="AW104" s="583"/>
      <c r="AX104" s="123" t="s">
        <v>1</v>
      </c>
      <c r="AY104" s="123" t="s">
        <v>230</v>
      </c>
      <c r="AZ104" s="352" t="str">
        <f ca="1">IF((ROW()-8)&lt;=MAX(③入力シート２!$AV$6:$AV$2165),INDEX(③入力シート２!AU$6:AU$2165,MATCH(ROW()-8,③入力シート２!$AV$6:$AV$2165,0)),"")</f>
        <v/>
      </c>
      <c r="BA104" s="123" t="s">
        <v>231</v>
      </c>
      <c r="BB104" s="123" t="s">
        <v>230</v>
      </c>
      <c r="BC104" s="401">
        <v>1</v>
      </c>
      <c r="BD104" s="123" t="s">
        <v>189</v>
      </c>
      <c r="BE104" s="123" t="s">
        <v>232</v>
      </c>
      <c r="BF104" s="584" t="str">
        <f t="shared" ca="1" si="12"/>
        <v/>
      </c>
      <c r="BG104" s="584"/>
      <c r="BH104" s="584"/>
      <c r="BI104" s="584"/>
      <c r="BJ104" s="124" t="s">
        <v>1</v>
      </c>
      <c r="BK104" s="573"/>
      <c r="BL104" s="574"/>
      <c r="BM104" s="574"/>
      <c r="BN104" s="123" t="s">
        <v>1</v>
      </c>
      <c r="BO104" s="123" t="s">
        <v>230</v>
      </c>
      <c r="BP104" s="456"/>
      <c r="BQ104" s="123" t="s">
        <v>231</v>
      </c>
      <c r="BR104" s="123" t="s">
        <v>230</v>
      </c>
      <c r="BS104" s="401">
        <v>1</v>
      </c>
      <c r="BT104" s="123" t="s">
        <v>189</v>
      </c>
      <c r="BU104" s="123" t="s">
        <v>232</v>
      </c>
      <c r="BV104" s="575">
        <f t="shared" si="13"/>
        <v>0</v>
      </c>
      <c r="BW104" s="575"/>
      <c r="BX104" s="575"/>
      <c r="BY104" s="575"/>
      <c r="BZ104" s="124" t="s">
        <v>1</v>
      </c>
      <c r="CA104" s="402" t="str">
        <f t="shared" ca="1" si="8"/>
        <v/>
      </c>
      <c r="CB104" s="403">
        <f t="shared" si="9"/>
        <v>0</v>
      </c>
      <c r="CC104" s="143"/>
    </row>
    <row r="105" spans="1:81" ht="26.1" customHeight="1" x14ac:dyDescent="0.15">
      <c r="A105" s="121">
        <v>97</v>
      </c>
      <c r="B105"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105" s="577"/>
      <c r="D105" s="577"/>
      <c r="E105" s="577"/>
      <c r="F105" s="578"/>
      <c r="G105"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105" s="580"/>
      <c r="I105" s="581"/>
      <c r="J105"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105" s="579" t="str">
        <f ca="1">IF((ROW()-8)&lt;=MAX(③入力シート２!$AV$6:$AV$2165),IF(INDEX(③入力シート２!AP$6:AP$2165,MATCH(ROW()-8,③入力シート２!$AV$6:$AV$2165,0))=1,"基本給",IF(INDEX(③入力シート２!AP$6:AP$2165,MATCH(ROW()-8,③入力シート２!$AV$6:$AV$2165,0))=2,"手当","法定福利費残")),"")</f>
        <v/>
      </c>
      <c r="L105" s="580"/>
      <c r="M105" s="580"/>
      <c r="N105" s="581"/>
      <c r="O105" s="582" t="str">
        <f ca="1">IF((ROW()-8)&lt;=MAX(③入力シート２!$AV$6:$AV$2165),INDEX(③入力シート２!AR$6:AR$2165,MATCH(ROW()-8,③入力シート２!$AV$6:$AV$2165,0)),"")</f>
        <v/>
      </c>
      <c r="P105" s="583"/>
      <c r="Q105" s="583"/>
      <c r="R105" s="123" t="s">
        <v>1</v>
      </c>
      <c r="S105" s="123" t="s">
        <v>230</v>
      </c>
      <c r="T105" s="352" t="str">
        <f ca="1">IF((ROW()-8)&lt;=MAX(③入力シート２!$AV$6:$AV$2165),INDEX(③入力シート２!AS$6:AS$2165,MATCH(ROW()-8,③入力シート２!$AV$6:$AV$2165,0)),"")</f>
        <v/>
      </c>
      <c r="U105" s="123" t="s">
        <v>231</v>
      </c>
      <c r="V105" s="123" t="s">
        <v>230</v>
      </c>
      <c r="W105" s="401">
        <v>1</v>
      </c>
      <c r="X105" s="123" t="s">
        <v>189</v>
      </c>
      <c r="Y105" s="123" t="s">
        <v>232</v>
      </c>
      <c r="Z105" s="584" t="str">
        <f t="shared" ca="1" si="10"/>
        <v/>
      </c>
      <c r="AA105" s="584"/>
      <c r="AB105" s="584"/>
      <c r="AC105" s="584"/>
      <c r="AD105" s="124" t="s">
        <v>1</v>
      </c>
      <c r="AE105" s="573"/>
      <c r="AF105" s="574"/>
      <c r="AG105" s="574"/>
      <c r="AH105" s="123" t="s">
        <v>1</v>
      </c>
      <c r="AI105" s="123" t="s">
        <v>230</v>
      </c>
      <c r="AJ105" s="455"/>
      <c r="AK105" s="123" t="s">
        <v>231</v>
      </c>
      <c r="AL105" s="123" t="s">
        <v>230</v>
      </c>
      <c r="AM105" s="401">
        <v>1</v>
      </c>
      <c r="AN105" s="123" t="s">
        <v>189</v>
      </c>
      <c r="AO105" s="123" t="s">
        <v>232</v>
      </c>
      <c r="AP105" s="585">
        <f t="shared" si="11"/>
        <v>0</v>
      </c>
      <c r="AQ105" s="585"/>
      <c r="AR105" s="585"/>
      <c r="AS105" s="585"/>
      <c r="AT105" s="130" t="s">
        <v>1</v>
      </c>
      <c r="AU105" s="582" t="str">
        <f ca="1">IF((ROW()-8)&lt;=MAX(③入力シート２!$AV$6:$AV$2165),INDEX(③入力シート２!AT$6:AT$2165,MATCH(ROW()-8,③入力シート２!$AV$6:$AV$2165,0)),"")</f>
        <v/>
      </c>
      <c r="AV105" s="583"/>
      <c r="AW105" s="583"/>
      <c r="AX105" s="123" t="s">
        <v>1</v>
      </c>
      <c r="AY105" s="123" t="s">
        <v>230</v>
      </c>
      <c r="AZ105" s="352" t="str">
        <f ca="1">IF((ROW()-8)&lt;=MAX(③入力シート２!$AV$6:$AV$2165),INDEX(③入力シート２!AU$6:AU$2165,MATCH(ROW()-8,③入力シート２!$AV$6:$AV$2165,0)),"")</f>
        <v/>
      </c>
      <c r="BA105" s="123" t="s">
        <v>231</v>
      </c>
      <c r="BB105" s="123" t="s">
        <v>230</v>
      </c>
      <c r="BC105" s="401">
        <v>1</v>
      </c>
      <c r="BD105" s="123" t="s">
        <v>189</v>
      </c>
      <c r="BE105" s="123" t="s">
        <v>232</v>
      </c>
      <c r="BF105" s="584" t="str">
        <f t="shared" ca="1" si="12"/>
        <v/>
      </c>
      <c r="BG105" s="584"/>
      <c r="BH105" s="584"/>
      <c r="BI105" s="584"/>
      <c r="BJ105" s="124" t="s">
        <v>1</v>
      </c>
      <c r="BK105" s="573"/>
      <c r="BL105" s="574"/>
      <c r="BM105" s="574"/>
      <c r="BN105" s="123" t="s">
        <v>1</v>
      </c>
      <c r="BO105" s="123" t="s">
        <v>230</v>
      </c>
      <c r="BP105" s="455"/>
      <c r="BQ105" s="123" t="s">
        <v>231</v>
      </c>
      <c r="BR105" s="123" t="s">
        <v>230</v>
      </c>
      <c r="BS105" s="401">
        <v>1</v>
      </c>
      <c r="BT105" s="123" t="s">
        <v>189</v>
      </c>
      <c r="BU105" s="123" t="s">
        <v>232</v>
      </c>
      <c r="BV105" s="575">
        <f t="shared" si="13"/>
        <v>0</v>
      </c>
      <c r="BW105" s="575"/>
      <c r="BX105" s="575"/>
      <c r="BY105" s="575"/>
      <c r="BZ105" s="124" t="s">
        <v>1</v>
      </c>
      <c r="CA105" s="402" t="str">
        <f t="shared" ca="1" si="8"/>
        <v/>
      </c>
      <c r="CB105" s="403">
        <f t="shared" si="9"/>
        <v>0</v>
      </c>
      <c r="CC105" s="143"/>
    </row>
    <row r="106" spans="1:81" ht="26.1" customHeight="1" x14ac:dyDescent="0.15">
      <c r="A106" s="121">
        <v>98</v>
      </c>
      <c r="B106"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106" s="577"/>
      <c r="D106" s="577"/>
      <c r="E106" s="577"/>
      <c r="F106" s="578"/>
      <c r="G106"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106" s="580"/>
      <c r="I106" s="581"/>
      <c r="J106"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106" s="579" t="str">
        <f ca="1">IF((ROW()-8)&lt;=MAX(③入力シート２!$AV$6:$AV$2165),IF(INDEX(③入力シート２!AP$6:AP$2165,MATCH(ROW()-8,③入力シート２!$AV$6:$AV$2165,0))=1,"基本給",IF(INDEX(③入力シート２!AP$6:AP$2165,MATCH(ROW()-8,③入力シート２!$AV$6:$AV$2165,0))=2,"手当","法定福利費残")),"")</f>
        <v/>
      </c>
      <c r="L106" s="580"/>
      <c r="M106" s="580"/>
      <c r="N106" s="581"/>
      <c r="O106" s="582" t="str">
        <f ca="1">IF((ROW()-8)&lt;=MAX(③入力シート２!$AV$6:$AV$2165),INDEX(③入力シート２!AR$6:AR$2165,MATCH(ROW()-8,③入力シート２!$AV$6:$AV$2165,0)),"")</f>
        <v/>
      </c>
      <c r="P106" s="583"/>
      <c r="Q106" s="583"/>
      <c r="R106" s="123" t="s">
        <v>1</v>
      </c>
      <c r="S106" s="123" t="s">
        <v>230</v>
      </c>
      <c r="T106" s="352" t="str">
        <f ca="1">IF((ROW()-8)&lt;=MAX(③入力シート２!$AV$6:$AV$2165),INDEX(③入力シート２!AS$6:AS$2165,MATCH(ROW()-8,③入力シート２!$AV$6:$AV$2165,0)),"")</f>
        <v/>
      </c>
      <c r="U106" s="123" t="s">
        <v>231</v>
      </c>
      <c r="V106" s="123" t="s">
        <v>230</v>
      </c>
      <c r="W106" s="401">
        <v>1</v>
      </c>
      <c r="X106" s="123" t="s">
        <v>189</v>
      </c>
      <c r="Y106" s="123" t="s">
        <v>232</v>
      </c>
      <c r="Z106" s="584" t="str">
        <f t="shared" ca="1" si="10"/>
        <v/>
      </c>
      <c r="AA106" s="584"/>
      <c r="AB106" s="584"/>
      <c r="AC106" s="584"/>
      <c r="AD106" s="124" t="s">
        <v>1</v>
      </c>
      <c r="AE106" s="573"/>
      <c r="AF106" s="574"/>
      <c r="AG106" s="574"/>
      <c r="AH106" s="123" t="s">
        <v>1</v>
      </c>
      <c r="AI106" s="123" t="s">
        <v>230</v>
      </c>
      <c r="AJ106" s="456"/>
      <c r="AK106" s="123" t="s">
        <v>231</v>
      </c>
      <c r="AL106" s="123" t="s">
        <v>230</v>
      </c>
      <c r="AM106" s="401">
        <v>1</v>
      </c>
      <c r="AN106" s="123" t="s">
        <v>189</v>
      </c>
      <c r="AO106" s="123" t="s">
        <v>232</v>
      </c>
      <c r="AP106" s="585">
        <f t="shared" si="11"/>
        <v>0</v>
      </c>
      <c r="AQ106" s="585"/>
      <c r="AR106" s="585"/>
      <c r="AS106" s="585"/>
      <c r="AT106" s="130" t="s">
        <v>1</v>
      </c>
      <c r="AU106" s="582" t="str">
        <f ca="1">IF((ROW()-8)&lt;=MAX(③入力シート２!$AV$6:$AV$2165),INDEX(③入力シート２!AT$6:AT$2165,MATCH(ROW()-8,③入力シート２!$AV$6:$AV$2165,0)),"")</f>
        <v/>
      </c>
      <c r="AV106" s="583"/>
      <c r="AW106" s="583"/>
      <c r="AX106" s="123" t="s">
        <v>1</v>
      </c>
      <c r="AY106" s="123" t="s">
        <v>230</v>
      </c>
      <c r="AZ106" s="352" t="str">
        <f ca="1">IF((ROW()-8)&lt;=MAX(③入力シート２!$AV$6:$AV$2165),INDEX(③入力シート２!AU$6:AU$2165,MATCH(ROW()-8,③入力シート２!$AV$6:$AV$2165,0)),"")</f>
        <v/>
      </c>
      <c r="BA106" s="123" t="s">
        <v>231</v>
      </c>
      <c r="BB106" s="123" t="s">
        <v>230</v>
      </c>
      <c r="BC106" s="401">
        <v>1</v>
      </c>
      <c r="BD106" s="123" t="s">
        <v>189</v>
      </c>
      <c r="BE106" s="123" t="s">
        <v>232</v>
      </c>
      <c r="BF106" s="584" t="str">
        <f t="shared" ca="1" si="12"/>
        <v/>
      </c>
      <c r="BG106" s="584"/>
      <c r="BH106" s="584"/>
      <c r="BI106" s="584"/>
      <c r="BJ106" s="124" t="s">
        <v>1</v>
      </c>
      <c r="BK106" s="573"/>
      <c r="BL106" s="574"/>
      <c r="BM106" s="574"/>
      <c r="BN106" s="123" t="s">
        <v>1</v>
      </c>
      <c r="BO106" s="123" t="s">
        <v>230</v>
      </c>
      <c r="BP106" s="456"/>
      <c r="BQ106" s="123" t="s">
        <v>231</v>
      </c>
      <c r="BR106" s="123" t="s">
        <v>230</v>
      </c>
      <c r="BS106" s="401">
        <v>1</v>
      </c>
      <c r="BT106" s="123" t="s">
        <v>189</v>
      </c>
      <c r="BU106" s="123" t="s">
        <v>232</v>
      </c>
      <c r="BV106" s="575">
        <f t="shared" si="13"/>
        <v>0</v>
      </c>
      <c r="BW106" s="575"/>
      <c r="BX106" s="575"/>
      <c r="BY106" s="575"/>
      <c r="BZ106" s="124" t="s">
        <v>1</v>
      </c>
      <c r="CA106" s="402" t="str">
        <f t="shared" ca="1" si="8"/>
        <v/>
      </c>
      <c r="CB106" s="403">
        <f t="shared" si="9"/>
        <v>0</v>
      </c>
      <c r="CC106" s="143"/>
    </row>
    <row r="107" spans="1:81" ht="26.1" customHeight="1" x14ac:dyDescent="0.15">
      <c r="A107" s="121">
        <v>99</v>
      </c>
      <c r="B107"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107" s="577"/>
      <c r="D107" s="577"/>
      <c r="E107" s="577"/>
      <c r="F107" s="578"/>
      <c r="G107"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107" s="580"/>
      <c r="I107" s="581"/>
      <c r="J107" s="400"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107" s="579" t="str">
        <f ca="1">IF((ROW()-8)&lt;=MAX(③入力シート２!$AV$6:$AV$2165),IF(INDEX(③入力シート２!AP$6:AP$2165,MATCH(ROW()-8,③入力シート２!$AV$6:$AV$2165,0))=1,"基本給",IF(INDEX(③入力シート２!AP$6:AP$2165,MATCH(ROW()-8,③入力シート２!$AV$6:$AV$2165,0))=2,"手当","法定福利費残")),"")</f>
        <v/>
      </c>
      <c r="L107" s="580"/>
      <c r="M107" s="580"/>
      <c r="N107" s="581"/>
      <c r="O107" s="582" t="str">
        <f ca="1">IF((ROW()-8)&lt;=MAX(③入力シート２!$AV$6:$AV$2165),INDEX(③入力シート２!AR$6:AR$2165,MATCH(ROW()-8,③入力シート２!$AV$6:$AV$2165,0)),"")</f>
        <v/>
      </c>
      <c r="P107" s="583"/>
      <c r="Q107" s="583"/>
      <c r="R107" s="123" t="s">
        <v>1</v>
      </c>
      <c r="S107" s="123" t="s">
        <v>230</v>
      </c>
      <c r="T107" s="352" t="str">
        <f ca="1">IF((ROW()-8)&lt;=MAX(③入力シート２!$AV$6:$AV$2165),INDEX(③入力シート２!AS$6:AS$2165,MATCH(ROW()-8,③入力シート２!$AV$6:$AV$2165,0)),"")</f>
        <v/>
      </c>
      <c r="U107" s="123" t="s">
        <v>231</v>
      </c>
      <c r="V107" s="123" t="s">
        <v>230</v>
      </c>
      <c r="W107" s="401">
        <v>1</v>
      </c>
      <c r="X107" s="123" t="s">
        <v>189</v>
      </c>
      <c r="Y107" s="123" t="s">
        <v>232</v>
      </c>
      <c r="Z107" s="584" t="str">
        <f t="shared" ca="1" si="10"/>
        <v/>
      </c>
      <c r="AA107" s="584"/>
      <c r="AB107" s="584"/>
      <c r="AC107" s="584"/>
      <c r="AD107" s="124" t="s">
        <v>1</v>
      </c>
      <c r="AE107" s="573"/>
      <c r="AF107" s="574"/>
      <c r="AG107" s="574"/>
      <c r="AH107" s="123" t="s">
        <v>1</v>
      </c>
      <c r="AI107" s="123" t="s">
        <v>230</v>
      </c>
      <c r="AJ107" s="455"/>
      <c r="AK107" s="123" t="s">
        <v>231</v>
      </c>
      <c r="AL107" s="123" t="s">
        <v>230</v>
      </c>
      <c r="AM107" s="401">
        <v>1</v>
      </c>
      <c r="AN107" s="123" t="s">
        <v>189</v>
      </c>
      <c r="AO107" s="123" t="s">
        <v>232</v>
      </c>
      <c r="AP107" s="585">
        <f t="shared" si="11"/>
        <v>0</v>
      </c>
      <c r="AQ107" s="585"/>
      <c r="AR107" s="585"/>
      <c r="AS107" s="585"/>
      <c r="AT107" s="130" t="s">
        <v>1</v>
      </c>
      <c r="AU107" s="582" t="str">
        <f ca="1">IF((ROW()-8)&lt;=MAX(③入力シート２!$AV$6:$AV$2165),INDEX(③入力シート２!AT$6:AT$2165,MATCH(ROW()-8,③入力シート２!$AV$6:$AV$2165,0)),"")</f>
        <v/>
      </c>
      <c r="AV107" s="583"/>
      <c r="AW107" s="583"/>
      <c r="AX107" s="123" t="s">
        <v>1</v>
      </c>
      <c r="AY107" s="123" t="s">
        <v>230</v>
      </c>
      <c r="AZ107" s="352" t="str">
        <f ca="1">IF((ROW()-8)&lt;=MAX(③入力シート２!$AV$6:$AV$2165),INDEX(③入力シート２!AU$6:AU$2165,MATCH(ROW()-8,③入力シート２!$AV$6:$AV$2165,0)),"")</f>
        <v/>
      </c>
      <c r="BA107" s="123" t="s">
        <v>231</v>
      </c>
      <c r="BB107" s="123" t="s">
        <v>230</v>
      </c>
      <c r="BC107" s="401">
        <v>1</v>
      </c>
      <c r="BD107" s="123" t="s">
        <v>189</v>
      </c>
      <c r="BE107" s="123" t="s">
        <v>232</v>
      </c>
      <c r="BF107" s="584" t="str">
        <f t="shared" ca="1" si="12"/>
        <v/>
      </c>
      <c r="BG107" s="584"/>
      <c r="BH107" s="584"/>
      <c r="BI107" s="584"/>
      <c r="BJ107" s="124" t="s">
        <v>1</v>
      </c>
      <c r="BK107" s="573"/>
      <c r="BL107" s="574"/>
      <c r="BM107" s="574"/>
      <c r="BN107" s="123" t="s">
        <v>1</v>
      </c>
      <c r="BO107" s="123" t="s">
        <v>230</v>
      </c>
      <c r="BP107" s="455"/>
      <c r="BQ107" s="123" t="s">
        <v>231</v>
      </c>
      <c r="BR107" s="123" t="s">
        <v>230</v>
      </c>
      <c r="BS107" s="401">
        <v>1</v>
      </c>
      <c r="BT107" s="123" t="s">
        <v>189</v>
      </c>
      <c r="BU107" s="123" t="s">
        <v>232</v>
      </c>
      <c r="BV107" s="575">
        <f t="shared" si="13"/>
        <v>0</v>
      </c>
      <c r="BW107" s="575"/>
      <c r="BX107" s="575"/>
      <c r="BY107" s="575"/>
      <c r="BZ107" s="124" t="s">
        <v>1</v>
      </c>
      <c r="CA107" s="402" t="str">
        <f t="shared" ca="1" si="8"/>
        <v/>
      </c>
      <c r="CB107" s="403">
        <f t="shared" si="9"/>
        <v>0</v>
      </c>
      <c r="CC107" s="143"/>
    </row>
    <row r="108" spans="1:81" ht="26.1" customHeight="1" thickBot="1" x14ac:dyDescent="0.2">
      <c r="A108" s="121">
        <v>100</v>
      </c>
      <c r="B108" s="576" t="str">
        <f ca="1">IF((ROW()-8)&lt;=MAX(③入力シート２!$AV$6:$AV$2165),IF(INDIRECT("③入力シート2!C"&amp;(INDEX(③入力シート２!AO$6:AO$2165,MATCH(ROW()-8,③入力シート２!$AV$6:$AV$2165,0))+1)*3)="","",INDIRECT("③入力シート2!C"&amp;(INDEX(③入力シート２!AO$6:AO$2165,MATCH(ROW()-8,③入力シート２!$AV$6:$AV$2165,0))+1)*3)),"")</f>
        <v/>
      </c>
      <c r="C108" s="577"/>
      <c r="D108" s="577"/>
      <c r="E108" s="577"/>
      <c r="F108" s="578"/>
      <c r="G108" s="579" t="str">
        <f ca="1">IF((ROW()-8)&lt;=MAX(③入力シート２!$AV$6:$AV$2165),IF(INDIRECT("③入力シート2!E"&amp;(INDEX(③入力シート２!AO$6:AO$2165,MATCH(ROW()-8,③入力シート２!$AV$6:$AV$2165,0))+1)*3)="","",INDIRECT("③入力シート2!E"&amp;(INDEX(③入力シート２!AO$6:AO$2165,MATCH(ROW()-8,③入力シート２!$AV$6:$AV$2165,0))+1)*3)),"")</f>
        <v/>
      </c>
      <c r="H108" s="580"/>
      <c r="I108" s="581"/>
      <c r="J108" s="404" t="str">
        <f ca="1">IF((ROW()-8)&lt;=MAX(③入力シート２!$AV$6:$AV$2165),IF(INDIRECT("③入力シート2!F"&amp;(INDEX(③入力シート２!AO$6:AO$2165,MATCH(ROW()-8,③入力シート２!$AV$6:$AV$2165,0))+1)*3)="","",INDIRECT("③入力シート2!F"&amp;(INDEX(③入力シート２!AO$6:AO$2165,MATCH(ROW()-8,③入力シート２!$AV$6:$AV$2165,0))+1)*3)),"")</f>
        <v/>
      </c>
      <c r="K108" s="579" t="str">
        <f ca="1">IF((ROW()-8)&lt;=MAX(③入力シート２!$AV$6:$AV$2165),IF(INDEX(③入力シート２!AP$6:AP$2165,MATCH(ROW()-8,③入力シート２!$AV$6:$AV$2165,0))=1,"基本給",IF(INDEX(③入力シート２!AP$6:AP$2165,MATCH(ROW()-8,③入力シート２!$AV$6:$AV$2165,0))=2,"手当","法定福利費残")),"")</f>
        <v/>
      </c>
      <c r="L108" s="580"/>
      <c r="M108" s="580"/>
      <c r="N108" s="581"/>
      <c r="O108" s="582" t="str">
        <f ca="1">IF((ROW()-8)&lt;=MAX(③入力シート２!$AV$6:$AV$2165),INDEX(③入力シート２!AR$6:AR$2165,MATCH(ROW()-8,③入力シート２!$AV$6:$AV$2165,0)),"")</f>
        <v/>
      </c>
      <c r="P108" s="583"/>
      <c r="Q108" s="583"/>
      <c r="R108" s="123" t="s">
        <v>1</v>
      </c>
      <c r="S108" s="123" t="s">
        <v>230</v>
      </c>
      <c r="T108" s="352" t="str">
        <f ca="1">IF((ROW()-8)&lt;=MAX(③入力シート２!$AV$6:$AV$2165),INDEX(③入力シート２!AS$6:AS$2165,MATCH(ROW()-8,③入力シート２!$AV$6:$AV$2165,0)),"")</f>
        <v/>
      </c>
      <c r="U108" s="123" t="s">
        <v>231</v>
      </c>
      <c r="V108" s="123" t="s">
        <v>230</v>
      </c>
      <c r="W108" s="401">
        <v>1</v>
      </c>
      <c r="X108" s="123" t="s">
        <v>189</v>
      </c>
      <c r="Y108" s="123" t="s">
        <v>232</v>
      </c>
      <c r="Z108" s="584" t="str">
        <f t="shared" ca="1" si="6"/>
        <v/>
      </c>
      <c r="AA108" s="584"/>
      <c r="AB108" s="584"/>
      <c r="AC108" s="584"/>
      <c r="AD108" s="124" t="s">
        <v>1</v>
      </c>
      <c r="AE108" s="573"/>
      <c r="AF108" s="574"/>
      <c r="AG108" s="574"/>
      <c r="AH108" s="123" t="s">
        <v>1</v>
      </c>
      <c r="AI108" s="123" t="s">
        <v>230</v>
      </c>
      <c r="AJ108" s="456"/>
      <c r="AK108" s="123" t="s">
        <v>231</v>
      </c>
      <c r="AL108" s="123" t="s">
        <v>230</v>
      </c>
      <c r="AM108" s="401">
        <v>1</v>
      </c>
      <c r="AN108" s="123" t="s">
        <v>189</v>
      </c>
      <c r="AO108" s="123" t="s">
        <v>232</v>
      </c>
      <c r="AP108" s="585">
        <f t="shared" si="7"/>
        <v>0</v>
      </c>
      <c r="AQ108" s="585"/>
      <c r="AR108" s="585"/>
      <c r="AS108" s="585"/>
      <c r="AT108" s="130" t="s">
        <v>1</v>
      </c>
      <c r="AU108" s="582" t="str">
        <f ca="1">IF((ROW()-8)&lt;=MAX(③入力シート２!$AV$6:$AV$2165),INDEX(③入力シート２!AT$6:AT$2165,MATCH(ROW()-8,③入力シート２!$AV$6:$AV$2165,0)),"")</f>
        <v/>
      </c>
      <c r="AV108" s="583"/>
      <c r="AW108" s="583"/>
      <c r="AX108" s="123" t="s">
        <v>1</v>
      </c>
      <c r="AY108" s="123" t="s">
        <v>230</v>
      </c>
      <c r="AZ108" s="352" t="str">
        <f ca="1">IF((ROW()-8)&lt;=MAX(③入力シート２!$AV$6:$AV$2165),INDEX(③入力シート２!AU$6:AU$2165,MATCH(ROW()-8,③入力シート２!$AV$6:$AV$2165,0)),"")</f>
        <v/>
      </c>
      <c r="BA108" s="123" t="s">
        <v>231</v>
      </c>
      <c r="BB108" s="123" t="s">
        <v>230</v>
      </c>
      <c r="BC108" s="401">
        <v>1</v>
      </c>
      <c r="BD108" s="123" t="s">
        <v>189</v>
      </c>
      <c r="BE108" s="123" t="s">
        <v>232</v>
      </c>
      <c r="BF108" s="584" t="str">
        <f t="shared" ca="1" si="4"/>
        <v/>
      </c>
      <c r="BG108" s="584"/>
      <c r="BH108" s="584"/>
      <c r="BI108" s="584"/>
      <c r="BJ108" s="124" t="s">
        <v>1</v>
      </c>
      <c r="BK108" s="573"/>
      <c r="BL108" s="574"/>
      <c r="BM108" s="574"/>
      <c r="BN108" s="123" t="s">
        <v>1</v>
      </c>
      <c r="BO108" s="123" t="s">
        <v>230</v>
      </c>
      <c r="BP108" s="456"/>
      <c r="BQ108" s="123" t="s">
        <v>231</v>
      </c>
      <c r="BR108" s="123" t="s">
        <v>230</v>
      </c>
      <c r="BS108" s="401">
        <v>1</v>
      </c>
      <c r="BT108" s="123" t="s">
        <v>189</v>
      </c>
      <c r="BU108" s="123" t="s">
        <v>232</v>
      </c>
      <c r="BV108" s="668">
        <f t="shared" si="5"/>
        <v>0</v>
      </c>
      <c r="BW108" s="668"/>
      <c r="BX108" s="668"/>
      <c r="BY108" s="668"/>
      <c r="BZ108" s="124" t="s">
        <v>1</v>
      </c>
      <c r="CA108" s="402" t="str">
        <f t="shared" ca="1" si="8"/>
        <v/>
      </c>
      <c r="CB108" s="403">
        <f t="shared" si="9"/>
        <v>0</v>
      </c>
      <c r="CC108" s="143"/>
    </row>
    <row r="109" spans="1:81" ht="26.1" customHeight="1" x14ac:dyDescent="0.15">
      <c r="A109" s="618" t="s">
        <v>236</v>
      </c>
      <c r="B109" s="619"/>
      <c r="C109" s="619"/>
      <c r="D109" s="619"/>
      <c r="E109" s="619"/>
      <c r="F109" s="619"/>
      <c r="G109" s="619"/>
      <c r="H109" s="619"/>
      <c r="I109" s="619"/>
      <c r="J109" s="669"/>
      <c r="K109" s="619"/>
      <c r="L109" s="619"/>
      <c r="M109" s="619"/>
      <c r="N109" s="619"/>
      <c r="O109" s="620">
        <f ca="1">SUM(Z9:AC108)</f>
        <v>0</v>
      </c>
      <c r="P109" s="621"/>
      <c r="Q109" s="621"/>
      <c r="R109" s="621"/>
      <c r="S109" s="621"/>
      <c r="T109" s="621"/>
      <c r="U109" s="621"/>
      <c r="V109" s="621"/>
      <c r="W109" s="621"/>
      <c r="X109" s="621"/>
      <c r="Y109" s="621"/>
      <c r="Z109" s="621"/>
      <c r="AA109" s="621"/>
      <c r="AB109" s="621"/>
      <c r="AC109" s="621"/>
      <c r="AD109" s="405" t="s">
        <v>1</v>
      </c>
      <c r="AE109" s="621">
        <f>SUM(AP9:AS108)</f>
        <v>0</v>
      </c>
      <c r="AF109" s="621"/>
      <c r="AG109" s="621"/>
      <c r="AH109" s="621"/>
      <c r="AI109" s="621"/>
      <c r="AJ109" s="621"/>
      <c r="AK109" s="621"/>
      <c r="AL109" s="621"/>
      <c r="AM109" s="621"/>
      <c r="AN109" s="621"/>
      <c r="AO109" s="621"/>
      <c r="AP109" s="621"/>
      <c r="AQ109" s="621"/>
      <c r="AR109" s="621"/>
      <c r="AS109" s="621"/>
      <c r="AT109" s="406" t="s">
        <v>1</v>
      </c>
      <c r="AU109" s="620">
        <f ca="1">SUM(BF9:BI108)</f>
        <v>0</v>
      </c>
      <c r="AV109" s="621"/>
      <c r="AW109" s="621"/>
      <c r="AX109" s="621"/>
      <c r="AY109" s="621"/>
      <c r="AZ109" s="621"/>
      <c r="BA109" s="621"/>
      <c r="BB109" s="621"/>
      <c r="BC109" s="621"/>
      <c r="BD109" s="621"/>
      <c r="BE109" s="621"/>
      <c r="BF109" s="621"/>
      <c r="BG109" s="621"/>
      <c r="BH109" s="621"/>
      <c r="BI109" s="621"/>
      <c r="BJ109" s="405" t="s">
        <v>1</v>
      </c>
      <c r="BK109" s="621">
        <f>SUM(BV9:BY108)</f>
        <v>0</v>
      </c>
      <c r="BL109" s="621"/>
      <c r="BM109" s="621"/>
      <c r="BN109" s="621"/>
      <c r="BO109" s="621"/>
      <c r="BP109" s="621"/>
      <c r="BQ109" s="621"/>
      <c r="BR109" s="621"/>
      <c r="BS109" s="621"/>
      <c r="BT109" s="621"/>
      <c r="BU109" s="621"/>
      <c r="BV109" s="621"/>
      <c r="BW109" s="621"/>
      <c r="BX109" s="621"/>
      <c r="BY109" s="621"/>
      <c r="BZ109" s="406" t="s">
        <v>1</v>
      </c>
      <c r="CA109" s="143"/>
      <c r="CB109" s="148"/>
      <c r="CC109" s="143"/>
    </row>
    <row r="110" spans="1:81" ht="26.1" customHeight="1" x14ac:dyDescent="0.15">
      <c r="A110" s="607" t="s">
        <v>237</v>
      </c>
      <c r="B110" s="608"/>
      <c r="C110" s="608"/>
      <c r="D110" s="608"/>
      <c r="E110" s="608"/>
      <c r="F110" s="608"/>
      <c r="G110" s="608"/>
      <c r="H110" s="608"/>
      <c r="I110" s="608"/>
      <c r="J110" s="608"/>
      <c r="K110" s="608"/>
      <c r="L110" s="608"/>
      <c r="M110" s="608"/>
      <c r="N110" s="609"/>
      <c r="O110" s="610">
        <f ca="1">IFERROR(O109*①入力シート!L22,0)</f>
        <v>0</v>
      </c>
      <c r="P110" s="611"/>
      <c r="Q110" s="611"/>
      <c r="R110" s="611"/>
      <c r="S110" s="611"/>
      <c r="T110" s="611"/>
      <c r="U110" s="611"/>
      <c r="V110" s="611"/>
      <c r="W110" s="611"/>
      <c r="X110" s="611"/>
      <c r="Y110" s="611"/>
      <c r="Z110" s="611"/>
      <c r="AA110" s="611"/>
      <c r="AB110" s="611"/>
      <c r="AC110" s="611"/>
      <c r="AD110" s="407" t="s">
        <v>1</v>
      </c>
      <c r="AE110" s="354"/>
      <c r="AF110" s="354"/>
      <c r="AG110" s="354"/>
      <c r="AH110" s="354"/>
      <c r="AI110" s="354"/>
      <c r="AJ110" s="354"/>
      <c r="AK110" s="354"/>
      <c r="AL110" s="354"/>
      <c r="AM110" s="354"/>
      <c r="AN110" s="354"/>
      <c r="AO110" s="354"/>
      <c r="AP110" s="354"/>
      <c r="AQ110" s="354"/>
      <c r="AR110" s="354"/>
      <c r="AS110" s="354"/>
      <c r="AT110" s="132"/>
      <c r="AU110" s="610">
        <f ca="1">IFERROR(AU109*①入力シート!L22,0)</f>
        <v>0</v>
      </c>
      <c r="AV110" s="611"/>
      <c r="AW110" s="611"/>
      <c r="AX110" s="611"/>
      <c r="AY110" s="611"/>
      <c r="AZ110" s="611"/>
      <c r="BA110" s="611"/>
      <c r="BB110" s="611"/>
      <c r="BC110" s="611"/>
      <c r="BD110" s="611"/>
      <c r="BE110" s="611"/>
      <c r="BF110" s="611"/>
      <c r="BG110" s="611"/>
      <c r="BH110" s="611"/>
      <c r="BI110" s="611"/>
      <c r="BJ110" s="407" t="s">
        <v>1</v>
      </c>
      <c r="BK110" s="354"/>
      <c r="BL110" s="354"/>
      <c r="BM110" s="354"/>
      <c r="BN110" s="354"/>
      <c r="BO110" s="354"/>
      <c r="BP110" s="354"/>
      <c r="BQ110" s="354"/>
      <c r="BR110" s="354"/>
      <c r="BS110" s="354"/>
      <c r="BT110" s="354"/>
      <c r="BU110" s="354"/>
      <c r="BV110" s="354"/>
      <c r="BW110" s="354"/>
      <c r="BX110" s="354"/>
      <c r="BY110" s="354"/>
      <c r="BZ110" s="132"/>
      <c r="CA110" s="143"/>
      <c r="CB110" s="148"/>
    </row>
    <row r="111" spans="1:81" ht="26.1" customHeight="1" thickBot="1" x14ac:dyDescent="0.2">
      <c r="A111" s="613" t="s">
        <v>238</v>
      </c>
      <c r="B111" s="614"/>
      <c r="C111" s="614"/>
      <c r="D111" s="614"/>
      <c r="E111" s="614"/>
      <c r="F111" s="614"/>
      <c r="G111" s="614"/>
      <c r="H111" s="614"/>
      <c r="I111" s="614"/>
      <c r="J111" s="614"/>
      <c r="K111" s="614"/>
      <c r="L111" s="614"/>
      <c r="M111" s="614"/>
      <c r="N111" s="615"/>
      <c r="O111" s="656">
        <f ca="1">O109+O110</f>
        <v>0</v>
      </c>
      <c r="P111" s="657"/>
      <c r="Q111" s="657"/>
      <c r="R111" s="657"/>
      <c r="S111" s="657"/>
      <c r="T111" s="657"/>
      <c r="U111" s="657"/>
      <c r="V111" s="657"/>
      <c r="W111" s="657"/>
      <c r="X111" s="657"/>
      <c r="Y111" s="657"/>
      <c r="Z111" s="657"/>
      <c r="AA111" s="657"/>
      <c r="AB111" s="657"/>
      <c r="AC111" s="657"/>
      <c r="AD111" s="408" t="s">
        <v>1</v>
      </c>
      <c r="AE111" s="133"/>
      <c r="AF111" s="133"/>
      <c r="AG111" s="133"/>
      <c r="AH111" s="133"/>
      <c r="AI111" s="133"/>
      <c r="AJ111" s="133"/>
      <c r="AK111" s="133"/>
      <c r="AL111" s="133"/>
      <c r="AM111" s="133"/>
      <c r="AN111" s="133"/>
      <c r="AO111" s="133"/>
      <c r="AP111" s="133"/>
      <c r="AQ111" s="133"/>
      <c r="AR111" s="133"/>
      <c r="AS111" s="133"/>
      <c r="AT111" s="134"/>
      <c r="AU111" s="616">
        <f ca="1">AU109+AU110</f>
        <v>0</v>
      </c>
      <c r="AV111" s="617"/>
      <c r="AW111" s="617"/>
      <c r="AX111" s="617"/>
      <c r="AY111" s="617"/>
      <c r="AZ111" s="617"/>
      <c r="BA111" s="617"/>
      <c r="BB111" s="617"/>
      <c r="BC111" s="617"/>
      <c r="BD111" s="617"/>
      <c r="BE111" s="617"/>
      <c r="BF111" s="617"/>
      <c r="BG111" s="617"/>
      <c r="BH111" s="617"/>
      <c r="BI111" s="617"/>
      <c r="BJ111" s="408" t="s">
        <v>1</v>
      </c>
      <c r="BK111" s="133"/>
      <c r="BL111" s="133"/>
      <c r="BM111" s="133"/>
      <c r="BN111" s="133"/>
      <c r="BO111" s="133"/>
      <c r="BP111" s="133"/>
      <c r="BQ111" s="133"/>
      <c r="BR111" s="133"/>
      <c r="BS111" s="133"/>
      <c r="BT111" s="133"/>
      <c r="BU111" s="133"/>
      <c r="BV111" s="133"/>
      <c r="BW111" s="133"/>
      <c r="BX111" s="133"/>
      <c r="BY111" s="133"/>
      <c r="BZ111" s="134"/>
      <c r="CA111" s="143"/>
      <c r="CB111" s="148"/>
    </row>
    <row r="112" spans="1:81" ht="41.25" customHeight="1" x14ac:dyDescent="0.15">
      <c r="A112" s="151"/>
      <c r="B112" s="151"/>
      <c r="C112" s="151"/>
      <c r="D112" s="151"/>
      <c r="E112" s="151"/>
      <c r="F112" s="151"/>
      <c r="G112" s="151"/>
      <c r="H112" s="151"/>
      <c r="I112" s="151"/>
      <c r="J112" s="151"/>
      <c r="K112" s="151"/>
      <c r="L112" s="151"/>
      <c r="M112" s="151"/>
      <c r="N112" s="151"/>
      <c r="O112" s="153"/>
      <c r="P112" s="153"/>
      <c r="Q112" s="153"/>
      <c r="R112" s="153"/>
      <c r="S112" s="153"/>
      <c r="T112" s="153"/>
      <c r="U112" s="153"/>
      <c r="V112" s="153"/>
      <c r="W112" s="153"/>
      <c r="X112" s="153"/>
      <c r="Y112" s="153"/>
      <c r="Z112" s="153"/>
      <c r="AA112" s="153"/>
      <c r="AB112" s="153"/>
      <c r="AC112" s="153"/>
      <c r="AD112" s="145"/>
      <c r="AE112" s="354"/>
      <c r="AF112" s="354"/>
      <c r="AG112" s="354"/>
      <c r="AH112" s="354"/>
      <c r="AI112" s="354"/>
      <c r="AJ112" s="354"/>
      <c r="AK112" s="354"/>
      <c r="AL112" s="354"/>
      <c r="AM112" s="354"/>
      <c r="AN112" s="354"/>
      <c r="AO112" s="354"/>
      <c r="AP112" s="354"/>
      <c r="AQ112" s="354"/>
      <c r="AR112" s="354"/>
      <c r="AS112" s="354"/>
      <c r="AT112" s="145"/>
      <c r="AU112" s="153"/>
      <c r="AV112" s="153"/>
      <c r="AW112" s="153"/>
      <c r="AX112" s="153"/>
      <c r="AY112" s="153"/>
      <c r="AZ112" s="153"/>
      <c r="BA112" s="153"/>
      <c r="BB112" s="153"/>
      <c r="BC112" s="153"/>
      <c r="BD112" s="153"/>
      <c r="BE112" s="153"/>
      <c r="BF112" s="153"/>
      <c r="BG112" s="153"/>
      <c r="BH112" s="153"/>
      <c r="BI112" s="153"/>
      <c r="BJ112" s="145"/>
      <c r="BK112" s="354"/>
      <c r="BL112" s="354"/>
      <c r="BM112" s="354"/>
      <c r="BN112" s="354"/>
      <c r="BO112" s="354"/>
      <c r="BP112" s="354"/>
      <c r="BQ112" s="354"/>
      <c r="BR112" s="354"/>
      <c r="BS112" s="354"/>
      <c r="BT112" s="354"/>
      <c r="BU112" s="354"/>
      <c r="BV112" s="354"/>
      <c r="BW112" s="354"/>
      <c r="BX112" s="354"/>
      <c r="BY112" s="354"/>
      <c r="BZ112" s="145"/>
      <c r="CA112" s="143"/>
      <c r="CB112" s="143"/>
    </row>
    <row r="113" spans="1:80" ht="41.25" customHeight="1" x14ac:dyDescent="0.15">
      <c r="A113" s="667"/>
      <c r="B113" s="667"/>
      <c r="C113" s="667"/>
      <c r="D113" s="667"/>
      <c r="E113" s="667"/>
      <c r="F113" s="667"/>
      <c r="G113" s="667"/>
      <c r="H113" s="667"/>
      <c r="I113" s="667"/>
      <c r="J113" s="667"/>
      <c r="K113" s="667"/>
      <c r="L113" s="667"/>
      <c r="M113" s="667"/>
      <c r="N113" s="667"/>
      <c r="O113" s="667"/>
      <c r="P113" s="667"/>
      <c r="Q113" s="667"/>
      <c r="R113" s="667"/>
      <c r="S113" s="667"/>
      <c r="T113" s="667"/>
      <c r="U113" s="667"/>
      <c r="V113" s="667"/>
      <c r="W113" s="667"/>
      <c r="X113" s="667"/>
      <c r="Y113" s="667"/>
      <c r="Z113" s="667"/>
      <c r="AA113" s="667"/>
      <c r="AB113" s="667"/>
      <c r="AC113" s="667"/>
      <c r="AD113" s="667"/>
      <c r="AE113" s="667"/>
      <c r="AF113" s="667"/>
      <c r="AG113" s="667"/>
      <c r="AH113" s="667"/>
      <c r="AI113" s="667"/>
      <c r="AJ113" s="667"/>
      <c r="AK113" s="667"/>
      <c r="AL113" s="667"/>
      <c r="AM113" s="667"/>
      <c r="AN113" s="667"/>
      <c r="AO113" s="667"/>
      <c r="AP113" s="667"/>
      <c r="AQ113" s="667"/>
      <c r="AR113" s="667"/>
      <c r="AS113" s="667"/>
      <c r="AT113" s="667"/>
      <c r="AU113" s="667"/>
      <c r="AV113" s="667"/>
      <c r="AW113" s="667"/>
      <c r="AX113" s="667"/>
      <c r="AY113" s="667"/>
      <c r="AZ113" s="667"/>
      <c r="BA113" s="667"/>
      <c r="BB113" s="667"/>
      <c r="BC113" s="667"/>
      <c r="BD113" s="667"/>
      <c r="BE113" s="667"/>
      <c r="BF113" s="667"/>
      <c r="BG113" s="667"/>
      <c r="BH113" s="667"/>
      <c r="BI113" s="667"/>
      <c r="BJ113" s="667"/>
      <c r="BK113" s="667"/>
      <c r="BL113" s="667"/>
      <c r="BM113" s="667"/>
      <c r="BN113" s="667"/>
      <c r="BO113" s="667"/>
      <c r="BP113" s="667"/>
      <c r="BQ113" s="667"/>
      <c r="BR113" s="667"/>
      <c r="BS113" s="667"/>
      <c r="BT113" s="667"/>
      <c r="BU113" s="667"/>
      <c r="BV113" s="667"/>
      <c r="BW113" s="667"/>
      <c r="BX113" s="667"/>
      <c r="BY113" s="667"/>
      <c r="BZ113" s="667"/>
      <c r="CA113" s="667"/>
      <c r="CB113" s="667"/>
    </row>
    <row r="114" spans="1:80" ht="41.25" customHeight="1" x14ac:dyDescent="0.15">
      <c r="A114" s="151"/>
      <c r="B114" s="151"/>
      <c r="C114" s="151"/>
      <c r="D114" s="151"/>
      <c r="E114" s="151"/>
      <c r="F114" s="151"/>
      <c r="G114" s="151"/>
      <c r="H114" s="151"/>
      <c r="I114" s="151"/>
      <c r="J114" s="151"/>
      <c r="K114" s="151"/>
      <c r="L114" s="151"/>
      <c r="M114" s="151"/>
      <c r="N114" s="151"/>
      <c r="O114" s="153"/>
      <c r="P114" s="153"/>
      <c r="Q114" s="153"/>
      <c r="R114" s="153"/>
      <c r="S114" s="153"/>
      <c r="T114" s="153"/>
      <c r="U114" s="153"/>
      <c r="V114" s="153"/>
      <c r="W114" s="154"/>
      <c r="X114" s="154"/>
      <c r="Y114" s="154"/>
      <c r="Z114" s="154"/>
      <c r="AA114" s="154"/>
      <c r="AB114" s="154"/>
      <c r="AC114" s="154"/>
      <c r="AD114" s="145"/>
      <c r="AE114" s="354"/>
      <c r="AF114" s="354"/>
      <c r="AG114" s="354"/>
      <c r="AH114" s="354"/>
      <c r="AI114" s="354"/>
      <c r="AJ114" s="354"/>
      <c r="AK114" s="354"/>
      <c r="AL114" s="354"/>
      <c r="AM114" s="354"/>
      <c r="AN114" s="354"/>
      <c r="AO114" s="354"/>
      <c r="AP114" s="354"/>
      <c r="AQ114" s="354"/>
      <c r="AR114" s="354"/>
      <c r="AS114" s="354"/>
      <c r="AT114" s="145"/>
      <c r="AU114" s="153"/>
      <c r="AV114" s="153"/>
      <c r="AW114" s="153"/>
      <c r="AX114" s="153"/>
      <c r="AY114" s="153"/>
      <c r="AZ114" s="153"/>
      <c r="BA114" s="153"/>
      <c r="BB114" s="153"/>
      <c r="BC114" s="153"/>
      <c r="BD114" s="153"/>
      <c r="BE114" s="153"/>
      <c r="BF114" s="153"/>
      <c r="BG114" s="153"/>
      <c r="BH114" s="153"/>
      <c r="BI114" s="153"/>
      <c r="BJ114" s="145"/>
      <c r="BK114" s="354"/>
      <c r="BL114" s="354"/>
      <c r="BM114" s="354"/>
      <c r="BN114" s="354"/>
      <c r="BO114" s="354"/>
      <c r="BP114" s="354"/>
      <c r="BQ114" s="354"/>
      <c r="BR114" s="354"/>
      <c r="BS114" s="354"/>
      <c r="BT114" s="354"/>
      <c r="BU114" s="354"/>
      <c r="BV114" s="354"/>
      <c r="BW114" s="354"/>
      <c r="BX114" s="354"/>
      <c r="BY114" s="354"/>
      <c r="BZ114" s="145"/>
      <c r="CA114" s="143"/>
      <c r="CB114" s="143"/>
    </row>
    <row r="115" spans="1:80" ht="30" customHeight="1" x14ac:dyDescent="0.15">
      <c r="A115" s="183" t="s">
        <v>267</v>
      </c>
      <c r="B115" s="143"/>
      <c r="C115" s="143"/>
      <c r="D115" s="143"/>
      <c r="E115" s="143"/>
      <c r="F115" s="143"/>
      <c r="W115" s="664">
        <f>BP1</f>
        <v>0</v>
      </c>
      <c r="X115" s="665"/>
      <c r="Y115" s="665"/>
      <c r="Z115" s="665"/>
      <c r="AA115" s="665"/>
      <c r="AB115" s="665"/>
      <c r="AC115" s="665"/>
      <c r="AD115" s="661" t="s">
        <v>51</v>
      </c>
      <c r="AE115" s="662"/>
      <c r="AF115" s="662">
        <f>BK3</f>
        <v>0</v>
      </c>
      <c r="AG115" s="663"/>
      <c r="AH115" s="663"/>
      <c r="AI115" s="663"/>
      <c r="AJ115" s="663"/>
      <c r="AK115" s="663"/>
      <c r="AL115" s="663"/>
      <c r="AM115" s="663"/>
      <c r="AN115" s="663"/>
      <c r="AO115" s="663"/>
      <c r="AP115" s="663"/>
      <c r="AQ115" s="663"/>
      <c r="AR115" s="663"/>
      <c r="AS115" s="663"/>
      <c r="AT115" s="663"/>
    </row>
    <row r="116" spans="1:80" s="136" customFormat="1" ht="34.5" customHeight="1" thickBot="1" x14ac:dyDescent="0.2">
      <c r="A116" s="640" t="s">
        <v>220</v>
      </c>
      <c r="B116" s="640"/>
      <c r="C116" s="641"/>
      <c r="D116" s="641"/>
      <c r="E116" s="641"/>
      <c r="F116" s="641"/>
      <c r="G116" s="641"/>
      <c r="H116" s="641"/>
      <c r="I116" s="641"/>
      <c r="J116" s="641"/>
      <c r="K116" s="641"/>
      <c r="L116" s="641"/>
      <c r="M116" s="641"/>
      <c r="N116" s="641"/>
      <c r="O116" s="641"/>
      <c r="P116" s="641"/>
      <c r="Q116" s="641"/>
      <c r="R116" s="641"/>
      <c r="S116" s="641"/>
      <c r="T116" s="641"/>
      <c r="U116" s="641"/>
      <c r="V116" s="641"/>
      <c r="W116" s="641"/>
      <c r="X116" s="641"/>
      <c r="Y116" s="641"/>
      <c r="Z116" s="641"/>
      <c r="AA116" s="641"/>
      <c r="AB116" s="641"/>
      <c r="AC116" s="641"/>
      <c r="AD116" s="641"/>
      <c r="AE116" s="642"/>
      <c r="AF116" s="642"/>
      <c r="AG116" s="642"/>
      <c r="AH116" s="642"/>
      <c r="AI116" s="642"/>
      <c r="AJ116" s="642"/>
      <c r="AK116" s="642"/>
      <c r="AL116" s="642"/>
      <c r="AM116" s="642"/>
      <c r="AN116" s="642"/>
      <c r="AO116" s="642"/>
      <c r="AP116" s="642"/>
      <c r="AQ116" s="642"/>
      <c r="AR116" s="642"/>
      <c r="AS116" s="642"/>
      <c r="AT116" s="642"/>
      <c r="AU116" s="135"/>
      <c r="AV116" s="135"/>
      <c r="AW116" s="135"/>
      <c r="AX116" s="135"/>
      <c r="AY116" s="135"/>
      <c r="AZ116" s="135"/>
      <c r="BA116" s="135"/>
      <c r="BB116" s="135"/>
      <c r="BC116" s="135"/>
      <c r="BD116" s="135"/>
      <c r="BE116" s="135"/>
      <c r="BF116" s="135"/>
      <c r="BG116" s="135"/>
      <c r="BH116" s="135"/>
      <c r="BI116" s="135"/>
      <c r="BJ116" s="135"/>
      <c r="BK116" s="135"/>
      <c r="BL116" s="135"/>
      <c r="BM116" s="135"/>
      <c r="BN116" s="135"/>
      <c r="BO116" s="135"/>
      <c r="BP116" s="135"/>
      <c r="BQ116" s="135"/>
      <c r="BR116" s="135"/>
      <c r="BS116" s="135"/>
      <c r="BT116" s="135"/>
      <c r="BU116" s="135"/>
      <c r="BV116" s="135"/>
      <c r="BW116" s="135"/>
      <c r="BX116" s="135"/>
      <c r="BY116" s="135"/>
      <c r="BZ116" s="135"/>
    </row>
    <row r="117" spans="1:80" s="120" customFormat="1" ht="20.100000000000001" customHeight="1" x14ac:dyDescent="0.15">
      <c r="A117" s="643" t="s">
        <v>72</v>
      </c>
      <c r="B117" s="645" t="s">
        <v>221</v>
      </c>
      <c r="C117" s="646"/>
      <c r="D117" s="646"/>
      <c r="E117" s="646"/>
      <c r="F117" s="647"/>
      <c r="G117" s="645" t="s">
        <v>222</v>
      </c>
      <c r="H117" s="646"/>
      <c r="I117" s="647"/>
      <c r="J117" s="521" t="s">
        <v>293</v>
      </c>
      <c r="K117" s="523" t="s">
        <v>315</v>
      </c>
      <c r="L117" s="651"/>
      <c r="M117" s="651"/>
      <c r="N117" s="651"/>
      <c r="O117" s="654" t="s">
        <v>223</v>
      </c>
      <c r="P117" s="646"/>
      <c r="Q117" s="646"/>
      <c r="R117" s="646"/>
      <c r="S117" s="646"/>
      <c r="T117" s="646"/>
      <c r="U117" s="646"/>
      <c r="V117" s="646"/>
      <c r="W117" s="646"/>
      <c r="X117" s="646"/>
      <c r="Y117" s="646"/>
      <c r="Z117" s="646"/>
      <c r="AA117" s="646"/>
      <c r="AB117" s="646"/>
      <c r="AC117" s="646"/>
      <c r="AD117" s="646"/>
      <c r="AE117" s="646"/>
      <c r="AF117" s="646"/>
      <c r="AG117" s="646"/>
      <c r="AH117" s="646"/>
      <c r="AI117" s="646"/>
      <c r="AJ117" s="646"/>
      <c r="AK117" s="646"/>
      <c r="AL117" s="646"/>
      <c r="AM117" s="646"/>
      <c r="AN117" s="646"/>
      <c r="AO117" s="646"/>
      <c r="AP117" s="646"/>
      <c r="AQ117" s="646"/>
      <c r="AR117" s="646"/>
      <c r="AS117" s="646"/>
      <c r="AT117" s="655"/>
      <c r="AU117" s="151"/>
      <c r="AV117" s="151"/>
      <c r="AW117" s="666"/>
      <c r="AX117" s="666"/>
      <c r="AY117" s="666"/>
      <c r="AZ117" s="666"/>
      <c r="BA117" s="666"/>
      <c r="BB117" s="666"/>
      <c r="BC117" s="666"/>
      <c r="BD117" s="666"/>
      <c r="BE117" s="666"/>
      <c r="BF117" s="666"/>
      <c r="BG117" s="666"/>
      <c r="BH117" s="666"/>
      <c r="BI117" s="666"/>
      <c r="BJ117" s="666"/>
      <c r="BK117" s="666"/>
      <c r="BL117" s="666"/>
      <c r="BM117" s="666"/>
      <c r="BN117" s="666"/>
      <c r="BO117" s="666"/>
      <c r="BP117" s="666"/>
      <c r="BQ117" s="666"/>
      <c r="BR117" s="666"/>
      <c r="BS117" s="666"/>
      <c r="BT117" s="666"/>
      <c r="BU117" s="666"/>
      <c r="BV117" s="666"/>
      <c r="BW117" s="666"/>
      <c r="BX117" s="666"/>
      <c r="BY117" s="666"/>
      <c r="BZ117" s="666"/>
      <c r="CA117" s="666"/>
      <c r="CB117" s="666"/>
    </row>
    <row r="118" spans="1:80" s="120" customFormat="1" ht="60" customHeight="1" thickBot="1" x14ac:dyDescent="0.2">
      <c r="A118" s="644"/>
      <c r="B118" s="648"/>
      <c r="C118" s="649"/>
      <c r="D118" s="649"/>
      <c r="E118" s="649"/>
      <c r="F118" s="650"/>
      <c r="G118" s="648"/>
      <c r="H118" s="649"/>
      <c r="I118" s="650"/>
      <c r="J118" s="522"/>
      <c r="K118" s="652"/>
      <c r="L118" s="653"/>
      <c r="M118" s="653"/>
      <c r="N118" s="653"/>
      <c r="O118" s="149"/>
      <c r="P118" s="356"/>
      <c r="Q118" s="356"/>
      <c r="R118" s="356"/>
      <c r="S118" s="356"/>
      <c r="T118" s="356"/>
      <c r="U118" s="356"/>
      <c r="V118" s="356"/>
      <c r="W118" s="356"/>
      <c r="X118" s="356"/>
      <c r="Y118" s="356"/>
      <c r="Z118" s="356"/>
      <c r="AA118" s="356"/>
      <c r="AB118" s="356"/>
      <c r="AC118" s="356"/>
      <c r="AD118" s="356"/>
      <c r="AE118" s="658" t="s">
        <v>239</v>
      </c>
      <c r="AF118" s="659"/>
      <c r="AG118" s="659"/>
      <c r="AH118" s="659"/>
      <c r="AI118" s="659"/>
      <c r="AJ118" s="659"/>
      <c r="AK118" s="659"/>
      <c r="AL118" s="659"/>
      <c r="AM118" s="659"/>
      <c r="AN118" s="659"/>
      <c r="AO118" s="659"/>
      <c r="AP118" s="659"/>
      <c r="AQ118" s="659"/>
      <c r="AR118" s="659"/>
      <c r="AS118" s="659"/>
      <c r="AT118" s="660"/>
      <c r="AU118" s="137"/>
      <c r="AV118" s="137"/>
      <c r="AW118" s="666"/>
      <c r="AX118" s="666"/>
      <c r="AY118" s="666"/>
      <c r="AZ118" s="666"/>
      <c r="BA118" s="666"/>
      <c r="BB118" s="666"/>
      <c r="BC118" s="666"/>
      <c r="BD118" s="666"/>
      <c r="BE118" s="666"/>
      <c r="BF118" s="666"/>
      <c r="BG118" s="666"/>
      <c r="BH118" s="666"/>
      <c r="BI118" s="666"/>
      <c r="BJ118" s="666"/>
      <c r="BK118" s="666"/>
      <c r="BL118" s="666"/>
      <c r="BM118" s="666"/>
      <c r="BN118" s="666"/>
      <c r="BO118" s="666"/>
      <c r="BP118" s="666"/>
      <c r="BQ118" s="666"/>
      <c r="BR118" s="666"/>
      <c r="BS118" s="666"/>
      <c r="BT118" s="666"/>
      <c r="BU118" s="666"/>
      <c r="BV118" s="666"/>
      <c r="BW118" s="666"/>
      <c r="BX118" s="666"/>
      <c r="BY118" s="666"/>
      <c r="BZ118" s="666"/>
      <c r="CA118" s="666"/>
      <c r="CB118" s="666"/>
    </row>
    <row r="119" spans="1:80" s="143" customFormat="1" ht="26.1" customHeight="1" x14ac:dyDescent="0.15">
      <c r="A119" s="121" t="s">
        <v>226</v>
      </c>
      <c r="B119" s="624" t="s">
        <v>240</v>
      </c>
      <c r="C119" s="635"/>
      <c r="D119" s="635"/>
      <c r="E119" s="635"/>
      <c r="F119" s="635"/>
      <c r="G119" s="629" t="s">
        <v>228</v>
      </c>
      <c r="H119" s="630"/>
      <c r="I119" s="630"/>
      <c r="J119" s="138">
        <v>3</v>
      </c>
      <c r="K119" s="629" t="s">
        <v>229</v>
      </c>
      <c r="L119" s="630"/>
      <c r="M119" s="630"/>
      <c r="N119" s="630"/>
      <c r="O119" s="631">
        <v>5000</v>
      </c>
      <c r="P119" s="632"/>
      <c r="Q119" s="632"/>
      <c r="R119" s="123" t="s">
        <v>1</v>
      </c>
      <c r="S119" s="123" t="s">
        <v>230</v>
      </c>
      <c r="T119" s="116">
        <v>12</v>
      </c>
      <c r="U119" s="123" t="s">
        <v>231</v>
      </c>
      <c r="V119" s="123" t="s">
        <v>230</v>
      </c>
      <c r="W119" s="116">
        <v>2</v>
      </c>
      <c r="X119" s="123" t="s">
        <v>189</v>
      </c>
      <c r="Y119" s="123" t="s">
        <v>232</v>
      </c>
      <c r="Z119" s="636">
        <f>O119*T119*W119</f>
        <v>120000</v>
      </c>
      <c r="AA119" s="636"/>
      <c r="AB119" s="636"/>
      <c r="AC119" s="636"/>
      <c r="AD119" s="124" t="s">
        <v>1</v>
      </c>
      <c r="AE119" s="637">
        <v>0</v>
      </c>
      <c r="AF119" s="638"/>
      <c r="AG119" s="638"/>
      <c r="AH119" s="139" t="s">
        <v>1</v>
      </c>
      <c r="AI119" s="139" t="s">
        <v>230</v>
      </c>
      <c r="AJ119" s="118">
        <v>12</v>
      </c>
      <c r="AK119" s="139" t="s">
        <v>231</v>
      </c>
      <c r="AL119" s="139" t="s">
        <v>230</v>
      </c>
      <c r="AM119" s="118">
        <v>2</v>
      </c>
      <c r="AN119" s="139" t="s">
        <v>189</v>
      </c>
      <c r="AO119" s="139" t="s">
        <v>232</v>
      </c>
      <c r="AP119" s="639">
        <f t="shared" ref="AP119:AP120" si="36">AE119*AJ119*AM119</f>
        <v>0</v>
      </c>
      <c r="AQ119" s="639"/>
      <c r="AR119" s="639"/>
      <c r="AS119" s="639"/>
      <c r="AT119" s="126" t="s">
        <v>1</v>
      </c>
      <c r="AU119" s="601"/>
      <c r="AV119" s="601"/>
      <c r="AW119" s="601"/>
      <c r="AX119" s="140"/>
      <c r="AY119" s="140"/>
      <c r="AZ119" s="141"/>
      <c r="BA119" s="140"/>
      <c r="BB119" s="140"/>
      <c r="BC119" s="141"/>
      <c r="BD119" s="140"/>
      <c r="BE119" s="140"/>
      <c r="BF119" s="600"/>
      <c r="BG119" s="600"/>
      <c r="BH119" s="600"/>
      <c r="BI119" s="600"/>
      <c r="BJ119" s="142"/>
      <c r="BK119" s="601"/>
      <c r="BL119" s="601"/>
      <c r="BM119" s="601"/>
      <c r="BN119" s="140"/>
      <c r="BO119" s="140"/>
      <c r="BP119" s="141"/>
      <c r="BQ119" s="140"/>
      <c r="BR119" s="140"/>
      <c r="BS119" s="141"/>
      <c r="BT119" s="140"/>
      <c r="BU119" s="140"/>
      <c r="BV119" s="600"/>
      <c r="BW119" s="600"/>
      <c r="BX119" s="600"/>
      <c r="BY119" s="600"/>
      <c r="BZ119" s="142"/>
    </row>
    <row r="120" spans="1:80" s="143" customFormat="1" ht="26.1" customHeight="1" x14ac:dyDescent="0.15">
      <c r="A120" s="121" t="s">
        <v>233</v>
      </c>
      <c r="B120" s="624" t="s">
        <v>241</v>
      </c>
      <c r="C120" s="625"/>
      <c r="D120" s="625"/>
      <c r="E120" s="625"/>
      <c r="F120" s="626"/>
      <c r="G120" s="627" t="s">
        <v>252</v>
      </c>
      <c r="H120" s="628"/>
      <c r="I120" s="628"/>
      <c r="J120" s="50">
        <v>2</v>
      </c>
      <c r="K120" s="629" t="s">
        <v>229</v>
      </c>
      <c r="L120" s="630"/>
      <c r="M120" s="630"/>
      <c r="N120" s="630"/>
      <c r="O120" s="631">
        <v>5000</v>
      </c>
      <c r="P120" s="632"/>
      <c r="Q120" s="632"/>
      <c r="R120" s="123" t="s">
        <v>1</v>
      </c>
      <c r="S120" s="123" t="s">
        <v>230</v>
      </c>
      <c r="T120" s="116">
        <v>12</v>
      </c>
      <c r="U120" s="123" t="s">
        <v>231</v>
      </c>
      <c r="V120" s="123" t="s">
        <v>230</v>
      </c>
      <c r="W120" s="116">
        <v>1</v>
      </c>
      <c r="X120" s="123" t="s">
        <v>189</v>
      </c>
      <c r="Y120" s="123" t="s">
        <v>232</v>
      </c>
      <c r="Z120" s="632">
        <v>60000</v>
      </c>
      <c r="AA120" s="632"/>
      <c r="AB120" s="632"/>
      <c r="AC120" s="632"/>
      <c r="AD120" s="124" t="s">
        <v>1</v>
      </c>
      <c r="AE120" s="633">
        <v>0</v>
      </c>
      <c r="AF120" s="632"/>
      <c r="AG120" s="632"/>
      <c r="AH120" s="123" t="s">
        <v>1</v>
      </c>
      <c r="AI120" s="123" t="s">
        <v>230</v>
      </c>
      <c r="AJ120" s="116">
        <v>12</v>
      </c>
      <c r="AK120" s="123" t="s">
        <v>231</v>
      </c>
      <c r="AL120" s="123" t="s">
        <v>230</v>
      </c>
      <c r="AM120" s="116">
        <v>1</v>
      </c>
      <c r="AN120" s="123" t="s">
        <v>189</v>
      </c>
      <c r="AO120" s="123" t="s">
        <v>232</v>
      </c>
      <c r="AP120" s="634">
        <f t="shared" si="36"/>
        <v>0</v>
      </c>
      <c r="AQ120" s="634"/>
      <c r="AR120" s="634"/>
      <c r="AS120" s="634"/>
      <c r="AT120" s="130" t="s">
        <v>1</v>
      </c>
      <c r="AU120" s="601"/>
      <c r="AV120" s="601"/>
      <c r="AW120" s="601"/>
      <c r="AX120" s="140"/>
      <c r="AY120" s="140"/>
      <c r="AZ120" s="141"/>
      <c r="BA120" s="140"/>
      <c r="BB120" s="140"/>
      <c r="BC120" s="141"/>
      <c r="BD120" s="140"/>
      <c r="BE120" s="140"/>
      <c r="BF120" s="601"/>
      <c r="BG120" s="601"/>
      <c r="BH120" s="601"/>
      <c r="BI120" s="601"/>
      <c r="BJ120" s="142"/>
      <c r="BK120" s="601"/>
      <c r="BL120" s="601"/>
      <c r="BM120" s="601"/>
      <c r="BN120" s="140"/>
      <c r="BO120" s="140"/>
      <c r="BP120" s="141"/>
      <c r="BQ120" s="140"/>
      <c r="BR120" s="140"/>
      <c r="BS120" s="141"/>
      <c r="BT120" s="140"/>
      <c r="BU120" s="140"/>
      <c r="BV120" s="600"/>
      <c r="BW120" s="600"/>
      <c r="BX120" s="600"/>
      <c r="BY120" s="600"/>
      <c r="BZ120" s="142"/>
    </row>
    <row r="121" spans="1:80" s="143" customFormat="1" ht="26.1" customHeight="1" x14ac:dyDescent="0.15">
      <c r="A121" s="121">
        <v>1</v>
      </c>
      <c r="B121" s="590" t="str">
        <f ca="1">IF((ROW()-120)&lt;=MAX(④入力シート３!$AV$6:$AV$1085),IF(INDIRECT("④入力シート3!C"&amp;(INDEX(④入力シート３!AO$6:AO$1085,MATCH(ROW()-120,④入力シート３!$AV$6:$AV$1085,0))+1)*3)="","",INDIRECT("④入力シート3!C"&amp;(INDEX(④入力シート３!AO$6:AO$1085,MATCH(ROW()-120,④入力シート３!$AV$6:$AV$1085,0))+1)*3)),"")</f>
        <v/>
      </c>
      <c r="C121" s="591"/>
      <c r="D121" s="591"/>
      <c r="E121" s="591"/>
      <c r="F121" s="592"/>
      <c r="G121" s="593" t="str">
        <f ca="1">IF((ROW()-120)&lt;=MAX(④入力シート３!$AV$6:$AV$1085),IF(INDIRECT("④入力シート3!E"&amp;(INDEX(④入力シート３!AO$6:AO$1085,MATCH(ROW()-120,④入力シート３!$AV$6:$AV$1085,0))+1)*3)="","",INDIRECT("④入力シート3!E"&amp;(INDEX(④入力シート３!AO$6:AO$1085,MATCH(ROW()-120,④入力シート３!$AV$6:$AV$1085,0))+1)*3)),"")</f>
        <v/>
      </c>
      <c r="H121" s="594"/>
      <c r="I121" s="594"/>
      <c r="J121" s="409" t="str">
        <f ca="1">IF((ROW()-120)&lt;=MAX(④入力シート３!$AV$6:$AV$1085),IF(INDIRECT("④入力シート3!F"&amp;(INDEX(④入力シート３!AO$6:AO$1085,MATCH(ROW()-120,④入力シート３!$AV$6:$AV$1085,0))+1)*3)="","",INDIRECT("④入力シート3!F"&amp;(INDEX(④入力シート３!AO$6:AO$1085,MATCH(ROW()-120,④入力シート３!$AV$6:$AV$1085,0))+1)*3)),"")</f>
        <v/>
      </c>
      <c r="K121" s="595" t="str">
        <f ca="1">IF((ROW()-120)&lt;=MAX(④入力シート３!$AV$6:$AV$1085),IF(INDEX(④入力シート３!AP$6:AP$1085,MATCH(ROW()-120,④入力シート３!$AV$6:$AV$1085,0))=1,"基本給",IF(INDEX(④入力シート３!AP$6:AP$1085,MATCH(ROW()-120,④入力シート３!$AV$6:$AV$1085,0))=2,"手当","法定福利費残")),"")</f>
        <v/>
      </c>
      <c r="L121" s="596"/>
      <c r="M121" s="596"/>
      <c r="N121" s="596"/>
      <c r="O121" s="597" t="str">
        <f ca="1">IF((ROW()-120)&lt;=MAX(④入力シート３!$AV$6:$AV$1085),INDEX(④入力シート３!AR$6:AR$1085,MATCH(ROW()-120,④入力シート３!$AV$6:$AV$1085,0)),"")</f>
        <v/>
      </c>
      <c r="P121" s="598"/>
      <c r="Q121" s="598"/>
      <c r="R121" s="123" t="s">
        <v>1</v>
      </c>
      <c r="S121" s="123" t="s">
        <v>230</v>
      </c>
      <c r="T121" s="410" t="str">
        <f ca="1">IF((ROW()-120)&lt;=MAX(④入力シート３!$AV$6:$AV$1085),INDEX(④入力シート３!AS$6:AS$1085,MATCH(ROW()-120,④入力シート３!$AV$6:$AV$1085,0)),"")</f>
        <v/>
      </c>
      <c r="U121" s="123" t="s">
        <v>231</v>
      </c>
      <c r="V121" s="123" t="s">
        <v>230</v>
      </c>
      <c r="W121" s="401">
        <v>1</v>
      </c>
      <c r="X121" s="123" t="s">
        <v>189</v>
      </c>
      <c r="Y121" s="123" t="s">
        <v>232</v>
      </c>
      <c r="Z121" s="599" t="str">
        <f t="shared" ref="Z121:Z150" ca="1" si="37">IFERROR(O121*T121*W121,"")</f>
        <v/>
      </c>
      <c r="AA121" s="599"/>
      <c r="AB121" s="599"/>
      <c r="AC121" s="599"/>
      <c r="AD121" s="124" t="s">
        <v>1</v>
      </c>
      <c r="AE121" s="573"/>
      <c r="AF121" s="574"/>
      <c r="AG121" s="574"/>
      <c r="AH121" s="123" t="s">
        <v>1</v>
      </c>
      <c r="AI121" s="123" t="s">
        <v>230</v>
      </c>
      <c r="AJ121" s="456"/>
      <c r="AK121" s="123" t="s">
        <v>231</v>
      </c>
      <c r="AL121" s="123" t="s">
        <v>230</v>
      </c>
      <c r="AM121" s="401">
        <v>1</v>
      </c>
      <c r="AN121" s="123" t="s">
        <v>189</v>
      </c>
      <c r="AO121" s="123" t="s">
        <v>232</v>
      </c>
      <c r="AP121" s="587">
        <f>IFERROR(AE121*AJ121*AM121,"")</f>
        <v>0</v>
      </c>
      <c r="AQ121" s="587"/>
      <c r="AR121" s="587"/>
      <c r="AS121" s="587"/>
      <c r="AT121" s="130" t="s">
        <v>1</v>
      </c>
      <c r="AU121" s="588"/>
      <c r="AV121" s="588"/>
      <c r="AW121" s="588"/>
      <c r="AX121" s="588"/>
      <c r="AY121" s="588"/>
      <c r="AZ121" s="588"/>
      <c r="BA121" s="588"/>
      <c r="BB121" s="588"/>
      <c r="BC121" s="588"/>
      <c r="BD121" s="588"/>
      <c r="BE121" s="588"/>
      <c r="BF121" s="588"/>
      <c r="BG121" s="588"/>
      <c r="BH121" s="588"/>
      <c r="BI121" s="588"/>
      <c r="BJ121" s="142"/>
      <c r="BK121" s="601"/>
      <c r="BL121" s="601"/>
      <c r="BM121" s="601"/>
      <c r="BN121" s="140"/>
      <c r="BO121" s="140"/>
      <c r="BP121" s="141"/>
      <c r="BQ121" s="140"/>
      <c r="BR121" s="140"/>
      <c r="BS121" s="141"/>
      <c r="BT121" s="140"/>
      <c r="BU121" s="140"/>
      <c r="BV121" s="600"/>
      <c r="BW121" s="600"/>
      <c r="BX121" s="600"/>
      <c r="BY121" s="600"/>
      <c r="BZ121" s="142"/>
    </row>
    <row r="122" spans="1:80" s="143" customFormat="1" ht="26.1" customHeight="1" x14ac:dyDescent="0.15">
      <c r="A122" s="121">
        <v>2</v>
      </c>
      <c r="B122" s="590" t="str">
        <f ca="1">IF((ROW()-120)&lt;=MAX(④入力シート３!$AV$6:$AV$1085),IF(INDIRECT("④入力シート3!C"&amp;(INDEX(④入力シート３!AO$6:AO$1085,MATCH(ROW()-120,④入力シート３!$AV$6:$AV$1085,0))+1)*3)="","",INDIRECT("④入力シート3!C"&amp;(INDEX(④入力シート３!AO$6:AO$1085,MATCH(ROW()-120,④入力シート３!$AV$6:$AV$1085,0))+1)*3)),"")</f>
        <v/>
      </c>
      <c r="C122" s="591"/>
      <c r="D122" s="591"/>
      <c r="E122" s="591"/>
      <c r="F122" s="592"/>
      <c r="G122" s="593" t="str">
        <f ca="1">IF((ROW()-120)&lt;=MAX(④入力シート３!$AV$6:$AV$1085),IF(INDIRECT("④入力シート3!E"&amp;(INDEX(④入力シート３!AO$6:AO$1085,MATCH(ROW()-120,④入力シート３!$AV$6:$AV$1085,0))+1)*3)="","",INDIRECT("④入力シート3!E"&amp;(INDEX(④入力シート３!AO$6:AO$1085,MATCH(ROW()-120,④入力シート３!$AV$6:$AV$1085,0))+1)*3)),"")</f>
        <v/>
      </c>
      <c r="H122" s="594"/>
      <c r="I122" s="594"/>
      <c r="J122" s="409" t="str">
        <f ca="1">IF((ROW()-120)&lt;=MAX(④入力シート３!$AV$6:$AV$1085),IF(INDIRECT("④入力シート3!F"&amp;(INDEX(④入力シート３!AO$6:AO$1085,MATCH(ROW()-120,④入力シート３!$AV$6:$AV$1085,0))+1)*3)="","",INDIRECT("④入力シート3!F"&amp;(INDEX(④入力シート３!AO$6:AO$1085,MATCH(ROW()-120,④入力シート３!$AV$6:$AV$1085,0))+1)*3)),"")</f>
        <v/>
      </c>
      <c r="K122" s="595" t="str">
        <f ca="1">IF((ROW()-120)&lt;=MAX(④入力シート３!$AV$6:$AV$1085),IF(INDEX(④入力シート３!AP$6:AP$1085,MATCH(ROW()-120,④入力シート３!$AV$6:$AV$1085,0))=1,"基本給",IF(INDEX(④入力シート３!AP$6:AP$1085,MATCH(ROW()-120,④入力シート３!$AV$6:$AV$1085,0))=2,"手当","法定福利費残")),"")</f>
        <v/>
      </c>
      <c r="L122" s="596"/>
      <c r="M122" s="596"/>
      <c r="N122" s="596"/>
      <c r="O122" s="597" t="str">
        <f ca="1">IF((ROW()-120)&lt;=MAX(④入力シート３!$AV$6:$AV$1085),INDEX(④入力シート３!AR$6:AR$1085,MATCH(ROW()-120,④入力シート３!$AV$6:$AV$1085,0)),"")</f>
        <v/>
      </c>
      <c r="P122" s="598"/>
      <c r="Q122" s="598"/>
      <c r="R122" s="123" t="s">
        <v>1</v>
      </c>
      <c r="S122" s="123" t="s">
        <v>230</v>
      </c>
      <c r="T122" s="411" t="str">
        <f ca="1">IF((ROW()-120)&lt;=MAX(④入力シート３!$AV$6:$AV$1085),INDEX(④入力シート３!AS$6:AS$1085,MATCH(ROW()-120,④入力シート３!$AV$6:$AV$1085,0)),"")</f>
        <v/>
      </c>
      <c r="U122" s="123" t="s">
        <v>231</v>
      </c>
      <c r="V122" s="123" t="s">
        <v>230</v>
      </c>
      <c r="W122" s="401">
        <v>1</v>
      </c>
      <c r="X122" s="123" t="s">
        <v>189</v>
      </c>
      <c r="Y122" s="123" t="s">
        <v>232</v>
      </c>
      <c r="Z122" s="599" t="str">
        <f t="shared" ca="1" si="37"/>
        <v/>
      </c>
      <c r="AA122" s="599"/>
      <c r="AB122" s="599"/>
      <c r="AC122" s="599"/>
      <c r="AD122" s="124" t="s">
        <v>1</v>
      </c>
      <c r="AE122" s="573"/>
      <c r="AF122" s="574"/>
      <c r="AG122" s="574"/>
      <c r="AH122" s="123" t="s">
        <v>1</v>
      </c>
      <c r="AI122" s="123" t="s">
        <v>230</v>
      </c>
      <c r="AJ122" s="456"/>
      <c r="AK122" s="123" t="s">
        <v>231</v>
      </c>
      <c r="AL122" s="123" t="s">
        <v>230</v>
      </c>
      <c r="AM122" s="401">
        <v>1</v>
      </c>
      <c r="AN122" s="123" t="s">
        <v>189</v>
      </c>
      <c r="AO122" s="123" t="s">
        <v>232</v>
      </c>
      <c r="AP122" s="587">
        <f>IFERROR(AE122*AJ122*AM122,"")</f>
        <v>0</v>
      </c>
      <c r="AQ122" s="587"/>
      <c r="AR122" s="587"/>
      <c r="AS122" s="587"/>
      <c r="AT122" s="130" t="s">
        <v>1</v>
      </c>
      <c r="AU122" s="588"/>
      <c r="AV122" s="588"/>
      <c r="AW122" s="588"/>
      <c r="AX122" s="588"/>
      <c r="AY122" s="588"/>
      <c r="AZ122" s="588"/>
      <c r="BA122" s="588"/>
      <c r="BB122" s="588"/>
      <c r="BC122" s="588"/>
      <c r="BD122" s="588"/>
      <c r="BE122" s="588"/>
      <c r="BF122" s="588"/>
      <c r="BG122" s="588"/>
      <c r="BH122" s="588"/>
      <c r="BI122" s="588"/>
      <c r="BJ122" s="142"/>
      <c r="BK122" s="601"/>
      <c r="BL122" s="601"/>
      <c r="BM122" s="601"/>
      <c r="BN122" s="140"/>
      <c r="BO122" s="140"/>
      <c r="BP122" s="141"/>
      <c r="BQ122" s="140"/>
      <c r="BR122" s="140"/>
      <c r="BS122" s="141"/>
      <c r="BT122" s="140"/>
      <c r="BU122" s="140"/>
      <c r="BV122" s="600"/>
      <c r="BW122" s="600"/>
      <c r="BX122" s="600"/>
      <c r="BY122" s="600"/>
      <c r="BZ122" s="142"/>
    </row>
    <row r="123" spans="1:80" s="143" customFormat="1" ht="26.1" customHeight="1" x14ac:dyDescent="0.15">
      <c r="A123" s="121">
        <v>3</v>
      </c>
      <c r="B123" s="590" t="str">
        <f ca="1">IF((ROW()-120)&lt;=MAX(④入力シート３!$AV$6:$AV$1085),IF(INDIRECT("④入力シート3!C"&amp;(INDEX(④入力シート３!AO$6:AO$1085,MATCH(ROW()-120,④入力シート３!$AV$6:$AV$1085,0))+1)*3)="","",INDIRECT("④入力シート3!C"&amp;(INDEX(④入力シート３!AO$6:AO$1085,MATCH(ROW()-120,④入力シート３!$AV$6:$AV$1085,0))+1)*3)),"")</f>
        <v/>
      </c>
      <c r="C123" s="591"/>
      <c r="D123" s="591"/>
      <c r="E123" s="591"/>
      <c r="F123" s="592"/>
      <c r="G123" s="593" t="str">
        <f ca="1">IF((ROW()-120)&lt;=MAX(④入力シート３!$AV$6:$AV$1085),IF(INDIRECT("④入力シート3!E"&amp;(INDEX(④入力シート３!AO$6:AO$1085,MATCH(ROW()-120,④入力シート３!$AV$6:$AV$1085,0))+1)*3)="","",INDIRECT("④入力シート3!E"&amp;(INDEX(④入力シート３!AO$6:AO$1085,MATCH(ROW()-120,④入力シート３!$AV$6:$AV$1085,0))+1)*3)),"")</f>
        <v/>
      </c>
      <c r="H123" s="594"/>
      <c r="I123" s="594"/>
      <c r="J123" s="409" t="str">
        <f ca="1">IF((ROW()-120)&lt;=MAX(④入力シート３!$AV$6:$AV$1085),IF(INDIRECT("④入力シート3!F"&amp;(INDEX(④入力シート３!AO$6:AO$1085,MATCH(ROW()-120,④入力シート３!$AV$6:$AV$1085,0))+1)*3)="","",INDIRECT("④入力シート3!F"&amp;(INDEX(④入力シート３!AO$6:AO$1085,MATCH(ROW()-120,④入力シート３!$AV$6:$AV$1085,0))+1)*3)),"")</f>
        <v/>
      </c>
      <c r="K123" s="595" t="str">
        <f ca="1">IF((ROW()-120)&lt;=MAX(④入力シート３!$AV$6:$AV$1085),IF(INDEX(④入力シート３!AP$6:AP$1085,MATCH(ROW()-120,④入力シート３!$AV$6:$AV$1085,0))=1,"基本給",IF(INDEX(④入力シート３!AP$6:AP$1085,MATCH(ROW()-120,④入力シート３!$AV$6:$AV$1085,0))=2,"手当","法定福利費残")),"")</f>
        <v/>
      </c>
      <c r="L123" s="596"/>
      <c r="M123" s="596"/>
      <c r="N123" s="596"/>
      <c r="O123" s="597" t="str">
        <f ca="1">IF((ROW()-120)&lt;=MAX(④入力シート３!$AV$6:$AV$1085),INDEX(④入力シート３!AR$6:AR$1085,MATCH(ROW()-120,④入力シート３!$AV$6:$AV$1085,0)),"")</f>
        <v/>
      </c>
      <c r="P123" s="598"/>
      <c r="Q123" s="598"/>
      <c r="R123" s="123" t="s">
        <v>1</v>
      </c>
      <c r="S123" s="123" t="s">
        <v>230</v>
      </c>
      <c r="T123" s="412" t="str">
        <f ca="1">IF((ROW()-120)&lt;=MAX(④入力シート３!$AV$6:$AV$1085),INDEX(④入力シート３!AS$6:AS$1085,MATCH(ROW()-120,④入力シート３!$AV$6:$AV$1085,0)),"")</f>
        <v/>
      </c>
      <c r="U123" s="123" t="s">
        <v>231</v>
      </c>
      <c r="V123" s="123" t="s">
        <v>230</v>
      </c>
      <c r="W123" s="401">
        <v>1</v>
      </c>
      <c r="X123" s="123" t="s">
        <v>189</v>
      </c>
      <c r="Y123" s="123" t="s">
        <v>232</v>
      </c>
      <c r="Z123" s="599" t="str">
        <f t="shared" ca="1" si="37"/>
        <v/>
      </c>
      <c r="AA123" s="599"/>
      <c r="AB123" s="599"/>
      <c r="AC123" s="599"/>
      <c r="AD123" s="124" t="s">
        <v>1</v>
      </c>
      <c r="AE123" s="573"/>
      <c r="AF123" s="574"/>
      <c r="AG123" s="574"/>
      <c r="AH123" s="123" t="s">
        <v>1</v>
      </c>
      <c r="AI123" s="123" t="s">
        <v>230</v>
      </c>
      <c r="AJ123" s="456"/>
      <c r="AK123" s="123" t="s">
        <v>231</v>
      </c>
      <c r="AL123" s="123" t="s">
        <v>230</v>
      </c>
      <c r="AM123" s="401">
        <v>1</v>
      </c>
      <c r="AN123" s="123" t="s">
        <v>189</v>
      </c>
      <c r="AO123" s="123" t="s">
        <v>232</v>
      </c>
      <c r="AP123" s="587">
        <f>IFERROR(AE123*AJ123*AM123,"")</f>
        <v>0</v>
      </c>
      <c r="AQ123" s="587"/>
      <c r="AR123" s="587"/>
      <c r="AS123" s="587"/>
      <c r="AT123" s="130" t="s">
        <v>1</v>
      </c>
      <c r="AU123" s="588"/>
      <c r="AV123" s="588"/>
      <c r="AW123" s="588"/>
      <c r="AX123" s="588"/>
      <c r="AY123" s="588"/>
      <c r="AZ123" s="588"/>
      <c r="BA123" s="588"/>
      <c r="BB123" s="588"/>
      <c r="BC123" s="588"/>
      <c r="BD123" s="588"/>
      <c r="BE123" s="588"/>
      <c r="BF123" s="588"/>
      <c r="BG123" s="588"/>
      <c r="BH123" s="588"/>
      <c r="BI123" s="588"/>
      <c r="BJ123" s="142"/>
      <c r="BK123" s="144"/>
      <c r="BL123" s="144"/>
      <c r="BM123" s="144"/>
      <c r="BN123" s="140"/>
      <c r="BO123" s="140"/>
      <c r="BP123" s="141"/>
      <c r="BQ123" s="140"/>
      <c r="BR123" s="140"/>
      <c r="BS123" s="141"/>
      <c r="BT123" s="140"/>
      <c r="BU123" s="140"/>
      <c r="BV123" s="589"/>
      <c r="BW123" s="589"/>
      <c r="BX123" s="589"/>
      <c r="BY123" s="589"/>
      <c r="BZ123" s="142"/>
    </row>
    <row r="124" spans="1:80" s="143" customFormat="1" ht="26.1" customHeight="1" x14ac:dyDescent="0.15">
      <c r="A124" s="121">
        <v>4</v>
      </c>
      <c r="B124" s="590" t="str">
        <f ca="1">IF((ROW()-120)&lt;=MAX(④入力シート３!$AV$6:$AV$1085),IF(INDIRECT("④入力シート3!C"&amp;(INDEX(④入力シート３!AO$6:AO$1085,MATCH(ROW()-120,④入力シート３!$AV$6:$AV$1085,0))+1)*3)="","",INDIRECT("④入力シート3!C"&amp;(INDEX(④入力シート３!AO$6:AO$1085,MATCH(ROW()-120,④入力シート３!$AV$6:$AV$1085,0))+1)*3)),"")</f>
        <v/>
      </c>
      <c r="C124" s="591"/>
      <c r="D124" s="591"/>
      <c r="E124" s="591"/>
      <c r="F124" s="592"/>
      <c r="G124" s="593" t="str">
        <f ca="1">IF((ROW()-120)&lt;=MAX(④入力シート３!$AV$6:$AV$1085),IF(INDIRECT("④入力シート3!E"&amp;(INDEX(④入力シート３!AO$6:AO$1085,MATCH(ROW()-120,④入力シート３!$AV$6:$AV$1085,0))+1)*3)="","",INDIRECT("④入力シート3!E"&amp;(INDEX(④入力シート３!AO$6:AO$1085,MATCH(ROW()-120,④入力シート３!$AV$6:$AV$1085,0))+1)*3)),"")</f>
        <v/>
      </c>
      <c r="H124" s="594"/>
      <c r="I124" s="594"/>
      <c r="J124" s="409" t="str">
        <f ca="1">IF((ROW()-120)&lt;=MAX(④入力シート３!$AV$6:$AV$1085),IF(INDIRECT("④入力シート3!F"&amp;(INDEX(④入力シート３!AO$6:AO$1085,MATCH(ROW()-120,④入力シート３!$AV$6:$AV$1085,0))+1)*3)="","",INDIRECT("④入力シート3!F"&amp;(INDEX(④入力シート３!AO$6:AO$1085,MATCH(ROW()-120,④入力シート３!$AV$6:$AV$1085,0))+1)*3)),"")</f>
        <v/>
      </c>
      <c r="K124" s="595" t="str">
        <f ca="1">IF((ROW()-120)&lt;=MAX(④入力シート３!$AV$6:$AV$1085),IF(INDEX(④入力シート３!AP$6:AP$1085,MATCH(ROW()-120,④入力シート３!$AV$6:$AV$1085,0))=1,"基本給",IF(INDEX(④入力シート３!AP$6:AP$1085,MATCH(ROW()-120,④入力シート３!$AV$6:$AV$1085,0))=2,"手当","法定福利費残")),"")</f>
        <v/>
      </c>
      <c r="L124" s="596"/>
      <c r="M124" s="596"/>
      <c r="N124" s="596"/>
      <c r="O124" s="597" t="str">
        <f ca="1">IF((ROW()-120)&lt;=MAX(④入力シート３!$AV$6:$AV$1085),INDEX(④入力シート３!AR$6:AR$1085,MATCH(ROW()-120,④入力シート３!$AV$6:$AV$1085,0)),"")</f>
        <v/>
      </c>
      <c r="P124" s="598"/>
      <c r="Q124" s="598"/>
      <c r="R124" s="123" t="s">
        <v>1</v>
      </c>
      <c r="S124" s="123" t="s">
        <v>230</v>
      </c>
      <c r="T124" s="411" t="str">
        <f ca="1">IF((ROW()-120)&lt;=MAX(④入力シート３!$AV$6:$AV$1085),INDEX(④入力シート３!AS$6:AS$1085,MATCH(ROW()-120,④入力シート３!$AV$6:$AV$1085,0)),"")</f>
        <v/>
      </c>
      <c r="U124" s="123" t="s">
        <v>231</v>
      </c>
      <c r="V124" s="123" t="s">
        <v>230</v>
      </c>
      <c r="W124" s="401">
        <v>1</v>
      </c>
      <c r="X124" s="123" t="s">
        <v>189</v>
      </c>
      <c r="Y124" s="123" t="s">
        <v>232</v>
      </c>
      <c r="Z124" s="599" t="str">
        <f t="shared" ca="1" si="37"/>
        <v/>
      </c>
      <c r="AA124" s="599"/>
      <c r="AB124" s="599"/>
      <c r="AC124" s="599"/>
      <c r="AD124" s="124" t="s">
        <v>1</v>
      </c>
      <c r="AE124" s="573"/>
      <c r="AF124" s="574"/>
      <c r="AG124" s="574"/>
      <c r="AH124" s="123" t="s">
        <v>1</v>
      </c>
      <c r="AI124" s="123" t="s">
        <v>230</v>
      </c>
      <c r="AJ124" s="456"/>
      <c r="AK124" s="123" t="s">
        <v>231</v>
      </c>
      <c r="AL124" s="123" t="s">
        <v>230</v>
      </c>
      <c r="AM124" s="401">
        <v>1</v>
      </c>
      <c r="AN124" s="123" t="s">
        <v>189</v>
      </c>
      <c r="AO124" s="123" t="s">
        <v>232</v>
      </c>
      <c r="AP124" s="587">
        <f t="shared" ref="AP124:AP150" si="38">IFERROR(AE124*AJ124*AM124,"")</f>
        <v>0</v>
      </c>
      <c r="AQ124" s="587"/>
      <c r="AR124" s="587"/>
      <c r="AS124" s="587"/>
      <c r="AT124" s="130" t="s">
        <v>1</v>
      </c>
      <c r="AU124" s="588"/>
      <c r="AV124" s="588"/>
      <c r="AW124" s="588"/>
      <c r="AX124" s="588"/>
      <c r="AY124" s="588"/>
      <c r="AZ124" s="588"/>
      <c r="BA124" s="588"/>
      <c r="BB124" s="588"/>
      <c r="BC124" s="588"/>
      <c r="BD124" s="588"/>
      <c r="BE124" s="588"/>
      <c r="BF124" s="588"/>
      <c r="BG124" s="588"/>
      <c r="BH124" s="588"/>
      <c r="BI124" s="588"/>
      <c r="BJ124" s="142"/>
      <c r="BK124" s="144"/>
      <c r="BL124" s="144"/>
      <c r="BM124" s="144"/>
      <c r="BN124" s="140"/>
      <c r="BO124" s="140"/>
      <c r="BP124" s="141"/>
      <c r="BQ124" s="140"/>
      <c r="BR124" s="140"/>
      <c r="BS124" s="141"/>
      <c r="BT124" s="140"/>
      <c r="BU124" s="140"/>
      <c r="BV124" s="589"/>
      <c r="BW124" s="589"/>
      <c r="BX124" s="589"/>
      <c r="BY124" s="589"/>
      <c r="BZ124" s="142"/>
    </row>
    <row r="125" spans="1:80" s="143" customFormat="1" ht="26.1" customHeight="1" x14ac:dyDescent="0.15">
      <c r="A125" s="121">
        <v>5</v>
      </c>
      <c r="B125" s="590" t="str">
        <f ca="1">IF((ROW()-120)&lt;=MAX(④入力シート３!$AV$6:$AV$1085),IF(INDIRECT("④入力シート3!C"&amp;(INDEX(④入力シート３!AO$6:AO$1085,MATCH(ROW()-120,④入力シート３!$AV$6:$AV$1085,0))+1)*3)="","",INDIRECT("④入力シート3!C"&amp;(INDEX(④入力シート３!AO$6:AO$1085,MATCH(ROW()-120,④入力シート３!$AV$6:$AV$1085,0))+1)*3)),"")</f>
        <v/>
      </c>
      <c r="C125" s="591"/>
      <c r="D125" s="591"/>
      <c r="E125" s="591"/>
      <c r="F125" s="592"/>
      <c r="G125" s="593" t="str">
        <f ca="1">IF((ROW()-120)&lt;=MAX(④入力シート３!$AV$6:$AV$1085),IF(INDIRECT("④入力シート3!E"&amp;(INDEX(④入力シート３!AO$6:AO$1085,MATCH(ROW()-120,④入力シート３!$AV$6:$AV$1085,0))+1)*3)="","",INDIRECT("④入力シート3!E"&amp;(INDEX(④入力シート３!AO$6:AO$1085,MATCH(ROW()-120,④入力シート３!$AV$6:$AV$1085,0))+1)*3)),"")</f>
        <v/>
      </c>
      <c r="H125" s="594"/>
      <c r="I125" s="594"/>
      <c r="J125" s="409" t="str">
        <f ca="1">IF((ROW()-120)&lt;=MAX(④入力シート３!$AV$6:$AV$1085),IF(INDIRECT("④入力シート3!F"&amp;(INDEX(④入力シート３!AO$6:AO$1085,MATCH(ROW()-120,④入力シート３!$AV$6:$AV$1085,0))+1)*3)="","",INDIRECT("④入力シート3!F"&amp;(INDEX(④入力シート３!AO$6:AO$1085,MATCH(ROW()-120,④入力シート３!$AV$6:$AV$1085,0))+1)*3)),"")</f>
        <v/>
      </c>
      <c r="K125" s="595" t="str">
        <f ca="1">IF((ROW()-120)&lt;=MAX(④入力シート３!$AV$6:$AV$1085),IF(INDEX(④入力シート３!AP$6:AP$1085,MATCH(ROW()-120,④入力シート３!$AV$6:$AV$1085,0))=1,"基本給",IF(INDEX(④入力シート３!AP$6:AP$1085,MATCH(ROW()-120,④入力シート３!$AV$6:$AV$1085,0))=2,"手当","法定福利費残")),"")</f>
        <v/>
      </c>
      <c r="L125" s="596"/>
      <c r="M125" s="596"/>
      <c r="N125" s="596"/>
      <c r="O125" s="597" t="str">
        <f ca="1">IF((ROW()-120)&lt;=MAX(④入力シート３!$AV$6:$AV$1085),INDEX(④入力シート３!AR$6:AR$1085,MATCH(ROW()-120,④入力シート３!$AV$6:$AV$1085,0)),"")</f>
        <v/>
      </c>
      <c r="P125" s="598"/>
      <c r="Q125" s="598"/>
      <c r="R125" s="123" t="s">
        <v>1</v>
      </c>
      <c r="S125" s="123" t="s">
        <v>230</v>
      </c>
      <c r="T125" s="412" t="str">
        <f ca="1">IF((ROW()-120)&lt;=MAX(④入力シート３!$AV$6:$AV$1085),INDEX(④入力シート３!AS$6:AS$1085,MATCH(ROW()-120,④入力シート３!$AV$6:$AV$1085,0)),"")</f>
        <v/>
      </c>
      <c r="U125" s="123" t="s">
        <v>231</v>
      </c>
      <c r="V125" s="123" t="s">
        <v>230</v>
      </c>
      <c r="W125" s="401">
        <v>1</v>
      </c>
      <c r="X125" s="123" t="s">
        <v>189</v>
      </c>
      <c r="Y125" s="123" t="s">
        <v>232</v>
      </c>
      <c r="Z125" s="599" t="str">
        <f t="shared" ca="1" si="37"/>
        <v/>
      </c>
      <c r="AA125" s="599"/>
      <c r="AB125" s="599"/>
      <c r="AC125" s="599"/>
      <c r="AD125" s="124" t="s">
        <v>1</v>
      </c>
      <c r="AE125" s="573"/>
      <c r="AF125" s="574"/>
      <c r="AG125" s="574"/>
      <c r="AH125" s="123" t="s">
        <v>1</v>
      </c>
      <c r="AI125" s="123" t="s">
        <v>230</v>
      </c>
      <c r="AJ125" s="456"/>
      <c r="AK125" s="123" t="s">
        <v>231</v>
      </c>
      <c r="AL125" s="123" t="s">
        <v>230</v>
      </c>
      <c r="AM125" s="401">
        <v>1</v>
      </c>
      <c r="AN125" s="123" t="s">
        <v>189</v>
      </c>
      <c r="AO125" s="123" t="s">
        <v>232</v>
      </c>
      <c r="AP125" s="587">
        <f t="shared" si="38"/>
        <v>0</v>
      </c>
      <c r="AQ125" s="587"/>
      <c r="AR125" s="587"/>
      <c r="AS125" s="587"/>
      <c r="AT125" s="130" t="s">
        <v>1</v>
      </c>
      <c r="AU125" s="588"/>
      <c r="AV125" s="588"/>
      <c r="AW125" s="588"/>
      <c r="AX125" s="588"/>
      <c r="AY125" s="588"/>
      <c r="AZ125" s="588"/>
      <c r="BA125" s="588"/>
      <c r="BB125" s="588"/>
      <c r="BC125" s="588"/>
      <c r="BD125" s="588"/>
      <c r="BE125" s="588"/>
      <c r="BF125" s="588"/>
      <c r="BG125" s="588"/>
      <c r="BH125" s="588"/>
      <c r="BI125" s="588"/>
      <c r="BJ125" s="142"/>
      <c r="BK125" s="144"/>
      <c r="BL125" s="144"/>
      <c r="BM125" s="144"/>
      <c r="BN125" s="140"/>
      <c r="BO125" s="140"/>
      <c r="BP125" s="141"/>
      <c r="BQ125" s="140"/>
      <c r="BR125" s="140"/>
      <c r="BS125" s="141"/>
      <c r="BT125" s="140"/>
      <c r="BU125" s="140"/>
      <c r="BV125" s="589"/>
      <c r="BW125" s="589"/>
      <c r="BX125" s="589"/>
      <c r="BY125" s="589"/>
      <c r="BZ125" s="142"/>
    </row>
    <row r="126" spans="1:80" s="143" customFormat="1" ht="26.1" customHeight="1" x14ac:dyDescent="0.15">
      <c r="A126" s="121">
        <v>6</v>
      </c>
      <c r="B126" s="590" t="str">
        <f ca="1">IF((ROW()-120)&lt;=MAX(④入力シート３!$AV$6:$AV$1085),IF(INDIRECT("④入力シート3!C"&amp;(INDEX(④入力シート３!AO$6:AO$1085,MATCH(ROW()-120,④入力シート３!$AV$6:$AV$1085,0))+1)*3)="","",INDIRECT("④入力シート3!C"&amp;(INDEX(④入力シート３!AO$6:AO$1085,MATCH(ROW()-120,④入力シート３!$AV$6:$AV$1085,0))+1)*3)),"")</f>
        <v/>
      </c>
      <c r="C126" s="591"/>
      <c r="D126" s="591"/>
      <c r="E126" s="591"/>
      <c r="F126" s="592"/>
      <c r="G126" s="593" t="str">
        <f ca="1">IF((ROW()-120)&lt;=MAX(④入力シート３!$AV$6:$AV$1085),IF(INDIRECT("④入力シート3!E"&amp;(INDEX(④入力シート３!AO$6:AO$1085,MATCH(ROW()-120,④入力シート３!$AV$6:$AV$1085,0))+1)*3)="","",INDIRECT("④入力シート3!E"&amp;(INDEX(④入力シート３!AO$6:AO$1085,MATCH(ROW()-120,④入力シート３!$AV$6:$AV$1085,0))+1)*3)),"")</f>
        <v/>
      </c>
      <c r="H126" s="594"/>
      <c r="I126" s="594"/>
      <c r="J126" s="409" t="str">
        <f ca="1">IF((ROW()-120)&lt;=MAX(④入力シート３!$AV$6:$AV$1085),IF(INDIRECT("④入力シート3!F"&amp;(INDEX(④入力シート３!AO$6:AO$1085,MATCH(ROW()-120,④入力シート３!$AV$6:$AV$1085,0))+1)*3)="","",INDIRECT("④入力シート3!F"&amp;(INDEX(④入力シート３!AO$6:AO$1085,MATCH(ROW()-120,④入力シート３!$AV$6:$AV$1085,0))+1)*3)),"")</f>
        <v/>
      </c>
      <c r="K126" s="595" t="str">
        <f ca="1">IF((ROW()-120)&lt;=MAX(④入力シート３!$AV$6:$AV$1085),IF(INDEX(④入力シート３!AP$6:AP$1085,MATCH(ROW()-120,④入力シート３!$AV$6:$AV$1085,0))=1,"基本給",IF(INDEX(④入力シート３!AP$6:AP$1085,MATCH(ROW()-120,④入力シート３!$AV$6:$AV$1085,0))=2,"手当","法定福利費残")),"")</f>
        <v/>
      </c>
      <c r="L126" s="596"/>
      <c r="M126" s="596"/>
      <c r="N126" s="596"/>
      <c r="O126" s="597" t="str">
        <f ca="1">IF((ROW()-120)&lt;=MAX(④入力シート３!$AV$6:$AV$1085),INDEX(④入力シート３!AR$6:AR$1085,MATCH(ROW()-120,④入力シート３!$AV$6:$AV$1085,0)),"")</f>
        <v/>
      </c>
      <c r="P126" s="598"/>
      <c r="Q126" s="598"/>
      <c r="R126" s="123" t="s">
        <v>1</v>
      </c>
      <c r="S126" s="123" t="s">
        <v>230</v>
      </c>
      <c r="T126" s="411" t="str">
        <f ca="1">IF((ROW()-120)&lt;=MAX(④入力シート３!$AV$6:$AV$1085),INDEX(④入力シート３!AS$6:AS$1085,MATCH(ROW()-120,④入力シート３!$AV$6:$AV$1085,0)),"")</f>
        <v/>
      </c>
      <c r="U126" s="123" t="s">
        <v>231</v>
      </c>
      <c r="V126" s="123" t="s">
        <v>230</v>
      </c>
      <c r="W126" s="401">
        <v>1</v>
      </c>
      <c r="X126" s="123" t="s">
        <v>189</v>
      </c>
      <c r="Y126" s="123" t="s">
        <v>232</v>
      </c>
      <c r="Z126" s="599" t="str">
        <f t="shared" ca="1" si="37"/>
        <v/>
      </c>
      <c r="AA126" s="599"/>
      <c r="AB126" s="599"/>
      <c r="AC126" s="599"/>
      <c r="AD126" s="124" t="s">
        <v>1</v>
      </c>
      <c r="AE126" s="573"/>
      <c r="AF126" s="574"/>
      <c r="AG126" s="574"/>
      <c r="AH126" s="123" t="s">
        <v>1</v>
      </c>
      <c r="AI126" s="123" t="s">
        <v>230</v>
      </c>
      <c r="AJ126" s="456"/>
      <c r="AK126" s="123" t="s">
        <v>231</v>
      </c>
      <c r="AL126" s="123" t="s">
        <v>230</v>
      </c>
      <c r="AM126" s="401">
        <v>1</v>
      </c>
      <c r="AN126" s="123" t="s">
        <v>189</v>
      </c>
      <c r="AO126" s="123" t="s">
        <v>232</v>
      </c>
      <c r="AP126" s="587">
        <f t="shared" si="38"/>
        <v>0</v>
      </c>
      <c r="AQ126" s="587"/>
      <c r="AR126" s="587"/>
      <c r="AS126" s="587"/>
      <c r="AT126" s="130" t="s">
        <v>1</v>
      </c>
      <c r="AU126" s="588"/>
      <c r="AV126" s="588"/>
      <c r="AW126" s="588"/>
      <c r="AX126" s="588"/>
      <c r="AY126" s="588"/>
      <c r="AZ126" s="588"/>
      <c r="BA126" s="588"/>
      <c r="BB126" s="588"/>
      <c r="BC126" s="588"/>
      <c r="BD126" s="588"/>
      <c r="BE126" s="588"/>
      <c r="BF126" s="588"/>
      <c r="BG126" s="588"/>
      <c r="BH126" s="588"/>
      <c r="BI126" s="588"/>
      <c r="BJ126" s="142"/>
      <c r="BK126" s="144"/>
      <c r="BL126" s="144"/>
      <c r="BM126" s="144"/>
      <c r="BN126" s="140"/>
      <c r="BO126" s="140"/>
      <c r="BP126" s="141"/>
      <c r="BQ126" s="140"/>
      <c r="BR126" s="140"/>
      <c r="BS126" s="141"/>
      <c r="BT126" s="140"/>
      <c r="BU126" s="140"/>
      <c r="BV126" s="589"/>
      <c r="BW126" s="589"/>
      <c r="BX126" s="589"/>
      <c r="BY126" s="589"/>
      <c r="BZ126" s="142"/>
    </row>
    <row r="127" spans="1:80" s="143" customFormat="1" ht="26.1" customHeight="1" x14ac:dyDescent="0.15">
      <c r="A127" s="121">
        <v>7</v>
      </c>
      <c r="B127" s="590" t="str">
        <f ca="1">IF((ROW()-120)&lt;=MAX(④入力シート３!$AV$6:$AV$1085),IF(INDIRECT("④入力シート3!C"&amp;(INDEX(④入力シート３!AO$6:AO$1085,MATCH(ROW()-120,④入力シート３!$AV$6:$AV$1085,0))+1)*3)="","",INDIRECT("④入力シート3!C"&amp;(INDEX(④入力シート３!AO$6:AO$1085,MATCH(ROW()-120,④入力シート３!$AV$6:$AV$1085,0))+1)*3)),"")</f>
        <v/>
      </c>
      <c r="C127" s="591"/>
      <c r="D127" s="591"/>
      <c r="E127" s="591"/>
      <c r="F127" s="592"/>
      <c r="G127" s="593" t="str">
        <f ca="1">IF((ROW()-120)&lt;=MAX(④入力シート３!$AV$6:$AV$1085),IF(INDIRECT("④入力シート3!E"&amp;(INDEX(④入力シート３!AO$6:AO$1085,MATCH(ROW()-120,④入力シート３!$AV$6:$AV$1085,0))+1)*3)="","",INDIRECT("④入力シート3!E"&amp;(INDEX(④入力シート３!AO$6:AO$1085,MATCH(ROW()-120,④入力シート３!$AV$6:$AV$1085,0))+1)*3)),"")</f>
        <v/>
      </c>
      <c r="H127" s="594"/>
      <c r="I127" s="594"/>
      <c r="J127" s="409" t="str">
        <f ca="1">IF((ROW()-120)&lt;=MAX(④入力シート３!$AV$6:$AV$1085),IF(INDIRECT("④入力シート3!F"&amp;(INDEX(④入力シート３!AO$6:AO$1085,MATCH(ROW()-120,④入力シート３!$AV$6:$AV$1085,0))+1)*3)="","",INDIRECT("④入力シート3!F"&amp;(INDEX(④入力シート３!AO$6:AO$1085,MATCH(ROW()-120,④入力シート３!$AV$6:$AV$1085,0))+1)*3)),"")</f>
        <v/>
      </c>
      <c r="K127" s="595" t="str">
        <f ca="1">IF((ROW()-120)&lt;=MAX(④入力シート３!$AV$6:$AV$1085),IF(INDEX(④入力シート３!AP$6:AP$1085,MATCH(ROW()-120,④入力シート３!$AV$6:$AV$1085,0))=1,"基本給",IF(INDEX(④入力シート３!AP$6:AP$1085,MATCH(ROW()-120,④入力シート３!$AV$6:$AV$1085,0))=2,"手当","法定福利費残")),"")</f>
        <v/>
      </c>
      <c r="L127" s="596"/>
      <c r="M127" s="596"/>
      <c r="N127" s="596"/>
      <c r="O127" s="597" t="str">
        <f ca="1">IF((ROW()-120)&lt;=MAX(④入力シート３!$AV$6:$AV$1085),INDEX(④入力シート３!AR$6:AR$1085,MATCH(ROW()-120,④入力シート３!$AV$6:$AV$1085,0)),"")</f>
        <v/>
      </c>
      <c r="P127" s="598"/>
      <c r="Q127" s="598"/>
      <c r="R127" s="123" t="s">
        <v>1</v>
      </c>
      <c r="S127" s="123" t="s">
        <v>230</v>
      </c>
      <c r="T127" s="412" t="str">
        <f ca="1">IF((ROW()-120)&lt;=MAX(④入力シート３!$AV$6:$AV$1085),INDEX(④入力シート３!AS$6:AS$1085,MATCH(ROW()-120,④入力シート３!$AV$6:$AV$1085,0)),"")</f>
        <v/>
      </c>
      <c r="U127" s="123" t="s">
        <v>231</v>
      </c>
      <c r="V127" s="123" t="s">
        <v>230</v>
      </c>
      <c r="W127" s="401">
        <v>1</v>
      </c>
      <c r="X127" s="123" t="s">
        <v>189</v>
      </c>
      <c r="Y127" s="123" t="s">
        <v>232</v>
      </c>
      <c r="Z127" s="599" t="str">
        <f t="shared" ca="1" si="37"/>
        <v/>
      </c>
      <c r="AA127" s="599"/>
      <c r="AB127" s="599"/>
      <c r="AC127" s="599"/>
      <c r="AD127" s="124" t="s">
        <v>1</v>
      </c>
      <c r="AE127" s="573"/>
      <c r="AF127" s="574"/>
      <c r="AG127" s="574"/>
      <c r="AH127" s="123" t="s">
        <v>1</v>
      </c>
      <c r="AI127" s="123" t="s">
        <v>230</v>
      </c>
      <c r="AJ127" s="456"/>
      <c r="AK127" s="123" t="s">
        <v>231</v>
      </c>
      <c r="AL127" s="123" t="s">
        <v>230</v>
      </c>
      <c r="AM127" s="401">
        <v>1</v>
      </c>
      <c r="AN127" s="123" t="s">
        <v>189</v>
      </c>
      <c r="AO127" s="123" t="s">
        <v>232</v>
      </c>
      <c r="AP127" s="587">
        <f t="shared" si="38"/>
        <v>0</v>
      </c>
      <c r="AQ127" s="587"/>
      <c r="AR127" s="587"/>
      <c r="AS127" s="587"/>
      <c r="AT127" s="130" t="s">
        <v>1</v>
      </c>
      <c r="AU127" s="588"/>
      <c r="AV127" s="588"/>
      <c r="AW127" s="588"/>
      <c r="AX127" s="588"/>
      <c r="AY127" s="588"/>
      <c r="AZ127" s="588"/>
      <c r="BA127" s="588"/>
      <c r="BB127" s="588"/>
      <c r="BC127" s="588"/>
      <c r="BD127" s="588"/>
      <c r="BE127" s="588"/>
      <c r="BF127" s="588"/>
      <c r="BG127" s="588"/>
      <c r="BH127" s="588"/>
      <c r="BI127" s="588"/>
      <c r="BJ127" s="142"/>
      <c r="BK127" s="144"/>
      <c r="BL127" s="144"/>
      <c r="BM127" s="144"/>
      <c r="BN127" s="140"/>
      <c r="BO127" s="140"/>
      <c r="BP127" s="141"/>
      <c r="BQ127" s="140"/>
      <c r="BR127" s="140"/>
      <c r="BS127" s="141"/>
      <c r="BT127" s="140"/>
      <c r="BU127" s="140"/>
      <c r="BV127" s="589"/>
      <c r="BW127" s="589"/>
      <c r="BX127" s="589"/>
      <c r="BY127" s="589"/>
      <c r="BZ127" s="142"/>
    </row>
    <row r="128" spans="1:80" s="143" customFormat="1" ht="26.1" customHeight="1" x14ac:dyDescent="0.15">
      <c r="A128" s="121">
        <v>8</v>
      </c>
      <c r="B128" s="590" t="str">
        <f ca="1">IF((ROW()-120)&lt;=MAX(④入力シート３!$AV$6:$AV$1085),IF(INDIRECT("④入力シート3!C"&amp;(INDEX(④入力シート３!AO$6:AO$1085,MATCH(ROW()-120,④入力シート３!$AV$6:$AV$1085,0))+1)*3)="","",INDIRECT("④入力シート3!C"&amp;(INDEX(④入力シート３!AO$6:AO$1085,MATCH(ROW()-120,④入力シート３!$AV$6:$AV$1085,0))+1)*3)),"")</f>
        <v/>
      </c>
      <c r="C128" s="591"/>
      <c r="D128" s="591"/>
      <c r="E128" s="591"/>
      <c r="F128" s="592"/>
      <c r="G128" s="593" t="str">
        <f ca="1">IF((ROW()-120)&lt;=MAX(④入力シート３!$AV$6:$AV$1085),IF(INDIRECT("④入力シート3!E"&amp;(INDEX(④入力シート３!AO$6:AO$1085,MATCH(ROW()-120,④入力シート３!$AV$6:$AV$1085,0))+1)*3)="","",INDIRECT("④入力シート3!E"&amp;(INDEX(④入力シート３!AO$6:AO$1085,MATCH(ROW()-120,④入力シート３!$AV$6:$AV$1085,0))+1)*3)),"")</f>
        <v/>
      </c>
      <c r="H128" s="594"/>
      <c r="I128" s="594"/>
      <c r="J128" s="409" t="str">
        <f ca="1">IF((ROW()-120)&lt;=MAX(④入力シート３!$AV$6:$AV$1085),IF(INDIRECT("④入力シート3!F"&amp;(INDEX(④入力シート３!AO$6:AO$1085,MATCH(ROW()-120,④入力シート３!$AV$6:$AV$1085,0))+1)*3)="","",INDIRECT("④入力シート3!F"&amp;(INDEX(④入力シート３!AO$6:AO$1085,MATCH(ROW()-120,④入力シート３!$AV$6:$AV$1085,0))+1)*3)),"")</f>
        <v/>
      </c>
      <c r="K128" s="595" t="str">
        <f ca="1">IF((ROW()-120)&lt;=MAX(④入力シート３!$AV$6:$AV$1085),IF(INDEX(④入力シート３!AP$6:AP$1085,MATCH(ROW()-120,④入力シート３!$AV$6:$AV$1085,0))=1,"基本給",IF(INDEX(④入力シート３!AP$6:AP$1085,MATCH(ROW()-120,④入力シート３!$AV$6:$AV$1085,0))=2,"手当","法定福利費残")),"")</f>
        <v/>
      </c>
      <c r="L128" s="596"/>
      <c r="M128" s="596"/>
      <c r="N128" s="596"/>
      <c r="O128" s="597" t="str">
        <f ca="1">IF((ROW()-120)&lt;=MAX(④入力シート３!$AV$6:$AV$1085),INDEX(④入力シート３!AR$6:AR$1085,MATCH(ROW()-120,④入力シート３!$AV$6:$AV$1085,0)),"")</f>
        <v/>
      </c>
      <c r="P128" s="598"/>
      <c r="Q128" s="598"/>
      <c r="R128" s="123" t="s">
        <v>1</v>
      </c>
      <c r="S128" s="123" t="s">
        <v>230</v>
      </c>
      <c r="T128" s="411" t="str">
        <f ca="1">IF((ROW()-120)&lt;=MAX(④入力シート３!$AV$6:$AV$1085),INDEX(④入力シート３!AS$6:AS$1085,MATCH(ROW()-120,④入力シート３!$AV$6:$AV$1085,0)),"")</f>
        <v/>
      </c>
      <c r="U128" s="123" t="s">
        <v>231</v>
      </c>
      <c r="V128" s="123" t="s">
        <v>230</v>
      </c>
      <c r="W128" s="401">
        <v>1</v>
      </c>
      <c r="X128" s="123" t="s">
        <v>189</v>
      </c>
      <c r="Y128" s="123" t="s">
        <v>232</v>
      </c>
      <c r="Z128" s="599" t="str">
        <f t="shared" ca="1" si="37"/>
        <v/>
      </c>
      <c r="AA128" s="599"/>
      <c r="AB128" s="599"/>
      <c r="AC128" s="599"/>
      <c r="AD128" s="124" t="s">
        <v>1</v>
      </c>
      <c r="AE128" s="573"/>
      <c r="AF128" s="574"/>
      <c r="AG128" s="574"/>
      <c r="AH128" s="123" t="s">
        <v>1</v>
      </c>
      <c r="AI128" s="123" t="s">
        <v>230</v>
      </c>
      <c r="AJ128" s="456"/>
      <c r="AK128" s="123" t="s">
        <v>231</v>
      </c>
      <c r="AL128" s="123" t="s">
        <v>230</v>
      </c>
      <c r="AM128" s="401">
        <v>1</v>
      </c>
      <c r="AN128" s="123" t="s">
        <v>189</v>
      </c>
      <c r="AO128" s="123" t="s">
        <v>232</v>
      </c>
      <c r="AP128" s="587">
        <f t="shared" si="38"/>
        <v>0</v>
      </c>
      <c r="AQ128" s="587"/>
      <c r="AR128" s="587"/>
      <c r="AS128" s="587"/>
      <c r="AT128" s="130" t="s">
        <v>1</v>
      </c>
      <c r="AU128" s="588"/>
      <c r="AV128" s="588"/>
      <c r="AW128" s="588"/>
      <c r="AX128" s="588"/>
      <c r="AY128" s="588"/>
      <c r="AZ128" s="588"/>
      <c r="BA128" s="588"/>
      <c r="BB128" s="588"/>
      <c r="BC128" s="588"/>
      <c r="BD128" s="588"/>
      <c r="BE128" s="588"/>
      <c r="BF128" s="588"/>
      <c r="BG128" s="588"/>
      <c r="BH128" s="588"/>
      <c r="BI128" s="588"/>
      <c r="BJ128" s="142"/>
      <c r="BK128" s="144"/>
      <c r="BL128" s="144"/>
      <c r="BM128" s="144"/>
      <c r="BN128" s="140"/>
      <c r="BO128" s="140"/>
      <c r="BP128" s="141"/>
      <c r="BQ128" s="140"/>
      <c r="BR128" s="140"/>
      <c r="BS128" s="141"/>
      <c r="BT128" s="140"/>
      <c r="BU128" s="140"/>
      <c r="BV128" s="589"/>
      <c r="BW128" s="589"/>
      <c r="BX128" s="589"/>
      <c r="BY128" s="589"/>
      <c r="BZ128" s="142"/>
    </row>
    <row r="129" spans="1:78" s="143" customFormat="1" ht="26.1" customHeight="1" x14ac:dyDescent="0.15">
      <c r="A129" s="121">
        <v>9</v>
      </c>
      <c r="B129" s="590" t="str">
        <f ca="1">IF((ROW()-120)&lt;=MAX(④入力シート３!$AV$6:$AV$1085),IF(INDIRECT("④入力シート3!C"&amp;(INDEX(④入力シート３!AO$6:AO$1085,MATCH(ROW()-120,④入力シート３!$AV$6:$AV$1085,0))+1)*3)="","",INDIRECT("④入力シート3!C"&amp;(INDEX(④入力シート３!AO$6:AO$1085,MATCH(ROW()-120,④入力シート３!$AV$6:$AV$1085,0))+1)*3)),"")</f>
        <v/>
      </c>
      <c r="C129" s="591"/>
      <c r="D129" s="591"/>
      <c r="E129" s="591"/>
      <c r="F129" s="592"/>
      <c r="G129" s="593" t="str">
        <f ca="1">IF((ROW()-120)&lt;=MAX(④入力シート３!$AV$6:$AV$1085),IF(INDIRECT("④入力シート3!E"&amp;(INDEX(④入力シート３!AO$6:AO$1085,MATCH(ROW()-120,④入力シート３!$AV$6:$AV$1085,0))+1)*3)="","",INDIRECT("④入力シート3!E"&amp;(INDEX(④入力シート３!AO$6:AO$1085,MATCH(ROW()-120,④入力シート３!$AV$6:$AV$1085,0))+1)*3)),"")</f>
        <v/>
      </c>
      <c r="H129" s="594"/>
      <c r="I129" s="594"/>
      <c r="J129" s="409" t="str">
        <f ca="1">IF((ROW()-120)&lt;=MAX(④入力シート３!$AV$6:$AV$1085),IF(INDIRECT("④入力シート3!F"&amp;(INDEX(④入力シート３!AO$6:AO$1085,MATCH(ROW()-120,④入力シート３!$AV$6:$AV$1085,0))+1)*3)="","",INDIRECT("④入力シート3!F"&amp;(INDEX(④入力シート３!AO$6:AO$1085,MATCH(ROW()-120,④入力シート３!$AV$6:$AV$1085,0))+1)*3)),"")</f>
        <v/>
      </c>
      <c r="K129" s="595" t="str">
        <f ca="1">IF((ROW()-120)&lt;=MAX(④入力シート３!$AV$6:$AV$1085),IF(INDEX(④入力シート３!AP$6:AP$1085,MATCH(ROW()-120,④入力シート３!$AV$6:$AV$1085,0))=1,"基本給",IF(INDEX(④入力シート３!AP$6:AP$1085,MATCH(ROW()-120,④入力シート３!$AV$6:$AV$1085,0))=2,"手当","法定福利費残")),"")</f>
        <v/>
      </c>
      <c r="L129" s="596"/>
      <c r="M129" s="596"/>
      <c r="N129" s="596"/>
      <c r="O129" s="597" t="str">
        <f ca="1">IF((ROW()-120)&lt;=MAX(④入力シート３!$AV$6:$AV$1085),INDEX(④入力シート３!AR$6:AR$1085,MATCH(ROW()-120,④入力シート３!$AV$6:$AV$1085,0)),"")</f>
        <v/>
      </c>
      <c r="P129" s="598"/>
      <c r="Q129" s="598"/>
      <c r="R129" s="123" t="s">
        <v>1</v>
      </c>
      <c r="S129" s="123" t="s">
        <v>230</v>
      </c>
      <c r="T129" s="412" t="str">
        <f ca="1">IF((ROW()-120)&lt;=MAX(④入力シート３!$AV$6:$AV$1085),INDEX(④入力シート３!AS$6:AS$1085,MATCH(ROW()-120,④入力シート３!$AV$6:$AV$1085,0)),"")</f>
        <v/>
      </c>
      <c r="U129" s="123" t="s">
        <v>231</v>
      </c>
      <c r="V129" s="123" t="s">
        <v>230</v>
      </c>
      <c r="W129" s="401">
        <v>1</v>
      </c>
      <c r="X129" s="123" t="s">
        <v>189</v>
      </c>
      <c r="Y129" s="123" t="s">
        <v>232</v>
      </c>
      <c r="Z129" s="599" t="str">
        <f t="shared" ca="1" si="37"/>
        <v/>
      </c>
      <c r="AA129" s="599"/>
      <c r="AB129" s="599"/>
      <c r="AC129" s="599"/>
      <c r="AD129" s="124" t="s">
        <v>1</v>
      </c>
      <c r="AE129" s="573"/>
      <c r="AF129" s="574"/>
      <c r="AG129" s="574"/>
      <c r="AH129" s="123" t="s">
        <v>1</v>
      </c>
      <c r="AI129" s="123" t="s">
        <v>230</v>
      </c>
      <c r="AJ129" s="456"/>
      <c r="AK129" s="123" t="s">
        <v>231</v>
      </c>
      <c r="AL129" s="123" t="s">
        <v>230</v>
      </c>
      <c r="AM129" s="401">
        <v>1</v>
      </c>
      <c r="AN129" s="123" t="s">
        <v>189</v>
      </c>
      <c r="AO129" s="123" t="s">
        <v>232</v>
      </c>
      <c r="AP129" s="587">
        <f t="shared" si="38"/>
        <v>0</v>
      </c>
      <c r="AQ129" s="587"/>
      <c r="AR129" s="587"/>
      <c r="AS129" s="587"/>
      <c r="AT129" s="130" t="s">
        <v>1</v>
      </c>
      <c r="AU129" s="588"/>
      <c r="AV129" s="588"/>
      <c r="AW129" s="588"/>
      <c r="AX129" s="588"/>
      <c r="AY129" s="588"/>
      <c r="AZ129" s="588"/>
      <c r="BA129" s="588"/>
      <c r="BB129" s="588"/>
      <c r="BC129" s="588"/>
      <c r="BD129" s="588"/>
      <c r="BE129" s="588"/>
      <c r="BF129" s="588"/>
      <c r="BG129" s="588"/>
      <c r="BH129" s="588"/>
      <c r="BI129" s="588"/>
      <c r="BJ129" s="142"/>
      <c r="BK129" s="144"/>
      <c r="BL129" s="144"/>
      <c r="BM129" s="144"/>
      <c r="BN129" s="140"/>
      <c r="BO129" s="140"/>
      <c r="BP129" s="141"/>
      <c r="BQ129" s="140"/>
      <c r="BR129" s="140"/>
      <c r="BS129" s="141"/>
      <c r="BT129" s="140"/>
      <c r="BU129" s="140"/>
      <c r="BV129" s="589"/>
      <c r="BW129" s="589"/>
      <c r="BX129" s="589"/>
      <c r="BY129" s="589"/>
      <c r="BZ129" s="142"/>
    </row>
    <row r="130" spans="1:78" s="143" customFormat="1" ht="26.1" customHeight="1" x14ac:dyDescent="0.15">
      <c r="A130" s="121">
        <v>10</v>
      </c>
      <c r="B130" s="590" t="str">
        <f ca="1">IF((ROW()-120)&lt;=MAX(④入力シート３!$AV$6:$AV$1085),IF(INDIRECT("④入力シート3!C"&amp;(INDEX(④入力シート３!AO$6:AO$1085,MATCH(ROW()-120,④入力シート３!$AV$6:$AV$1085,0))+1)*3)="","",INDIRECT("④入力シート3!C"&amp;(INDEX(④入力シート３!AO$6:AO$1085,MATCH(ROW()-120,④入力シート３!$AV$6:$AV$1085,0))+1)*3)),"")</f>
        <v/>
      </c>
      <c r="C130" s="591"/>
      <c r="D130" s="591"/>
      <c r="E130" s="591"/>
      <c r="F130" s="592"/>
      <c r="G130" s="593" t="str">
        <f ca="1">IF((ROW()-120)&lt;=MAX(④入力シート３!$AV$6:$AV$1085),IF(INDIRECT("④入力シート3!E"&amp;(INDEX(④入力シート３!AO$6:AO$1085,MATCH(ROW()-120,④入力シート３!$AV$6:$AV$1085,0))+1)*3)="","",INDIRECT("④入力シート3!E"&amp;(INDEX(④入力シート３!AO$6:AO$1085,MATCH(ROW()-120,④入力シート３!$AV$6:$AV$1085,0))+1)*3)),"")</f>
        <v/>
      </c>
      <c r="H130" s="594"/>
      <c r="I130" s="594"/>
      <c r="J130" s="409" t="str">
        <f ca="1">IF((ROW()-120)&lt;=MAX(④入力シート３!$AV$6:$AV$1085),IF(INDIRECT("④入力シート3!F"&amp;(INDEX(④入力シート３!AO$6:AO$1085,MATCH(ROW()-120,④入力シート３!$AV$6:$AV$1085,0))+1)*3)="","",INDIRECT("④入力シート3!F"&amp;(INDEX(④入力シート３!AO$6:AO$1085,MATCH(ROW()-120,④入力シート３!$AV$6:$AV$1085,0))+1)*3)),"")</f>
        <v/>
      </c>
      <c r="K130" s="595" t="str">
        <f ca="1">IF((ROW()-120)&lt;=MAX(④入力シート３!$AV$6:$AV$1085),IF(INDEX(④入力シート３!AP$6:AP$1085,MATCH(ROW()-120,④入力シート３!$AV$6:$AV$1085,0))=1,"基本給",IF(INDEX(④入力シート３!AP$6:AP$1085,MATCH(ROW()-120,④入力シート３!$AV$6:$AV$1085,0))=2,"手当","法定福利費残")),"")</f>
        <v/>
      </c>
      <c r="L130" s="596"/>
      <c r="M130" s="596"/>
      <c r="N130" s="596"/>
      <c r="O130" s="597" t="str">
        <f ca="1">IF((ROW()-120)&lt;=MAX(④入力シート３!$AV$6:$AV$1085),INDEX(④入力シート３!AR$6:AR$1085,MATCH(ROW()-120,④入力シート３!$AV$6:$AV$1085,0)),"")</f>
        <v/>
      </c>
      <c r="P130" s="598"/>
      <c r="Q130" s="598"/>
      <c r="R130" s="123" t="s">
        <v>1</v>
      </c>
      <c r="S130" s="123" t="s">
        <v>230</v>
      </c>
      <c r="T130" s="411" t="str">
        <f ca="1">IF((ROW()-120)&lt;=MAX(④入力シート３!$AV$6:$AV$1085),INDEX(④入力シート３!AS$6:AS$1085,MATCH(ROW()-120,④入力シート３!$AV$6:$AV$1085,0)),"")</f>
        <v/>
      </c>
      <c r="U130" s="123" t="s">
        <v>231</v>
      </c>
      <c r="V130" s="123" t="s">
        <v>230</v>
      </c>
      <c r="W130" s="401">
        <v>1</v>
      </c>
      <c r="X130" s="123" t="s">
        <v>189</v>
      </c>
      <c r="Y130" s="123" t="s">
        <v>232</v>
      </c>
      <c r="Z130" s="599" t="str">
        <f t="shared" ca="1" si="37"/>
        <v/>
      </c>
      <c r="AA130" s="599"/>
      <c r="AB130" s="599"/>
      <c r="AC130" s="599"/>
      <c r="AD130" s="124" t="s">
        <v>1</v>
      </c>
      <c r="AE130" s="573"/>
      <c r="AF130" s="574"/>
      <c r="AG130" s="574"/>
      <c r="AH130" s="123" t="s">
        <v>1</v>
      </c>
      <c r="AI130" s="123" t="s">
        <v>230</v>
      </c>
      <c r="AJ130" s="456"/>
      <c r="AK130" s="123" t="s">
        <v>231</v>
      </c>
      <c r="AL130" s="123" t="s">
        <v>230</v>
      </c>
      <c r="AM130" s="401">
        <v>1</v>
      </c>
      <c r="AN130" s="123" t="s">
        <v>189</v>
      </c>
      <c r="AO130" s="123" t="s">
        <v>232</v>
      </c>
      <c r="AP130" s="587">
        <f t="shared" si="38"/>
        <v>0</v>
      </c>
      <c r="AQ130" s="587"/>
      <c r="AR130" s="587"/>
      <c r="AS130" s="587"/>
      <c r="AT130" s="130" t="s">
        <v>1</v>
      </c>
      <c r="AU130" s="588"/>
      <c r="AV130" s="588"/>
      <c r="AW130" s="588"/>
      <c r="AX130" s="588"/>
      <c r="AY130" s="588"/>
      <c r="AZ130" s="588"/>
      <c r="BA130" s="588"/>
      <c r="BB130" s="588"/>
      <c r="BC130" s="588"/>
      <c r="BD130" s="588"/>
      <c r="BE130" s="588"/>
      <c r="BF130" s="588"/>
      <c r="BG130" s="588"/>
      <c r="BH130" s="588"/>
      <c r="BI130" s="588"/>
      <c r="BJ130" s="142"/>
      <c r="BK130" s="144"/>
      <c r="BL130" s="144"/>
      <c r="BM130" s="144"/>
      <c r="BN130" s="140"/>
      <c r="BO130" s="140"/>
      <c r="BP130" s="141"/>
      <c r="BQ130" s="140"/>
      <c r="BR130" s="140"/>
      <c r="BS130" s="141"/>
      <c r="BT130" s="140"/>
      <c r="BU130" s="140"/>
      <c r="BV130" s="589"/>
      <c r="BW130" s="589"/>
      <c r="BX130" s="589"/>
      <c r="BY130" s="589"/>
      <c r="BZ130" s="142"/>
    </row>
    <row r="131" spans="1:78" s="143" customFormat="1" ht="26.1" customHeight="1" x14ac:dyDescent="0.15">
      <c r="A131" s="121">
        <v>11</v>
      </c>
      <c r="B131" s="590" t="str">
        <f ca="1">IF((ROW()-120)&lt;=MAX(④入力シート３!$AV$6:$AV$1085),IF(INDIRECT("④入力シート3!C"&amp;(INDEX(④入力シート３!AO$6:AO$1085,MATCH(ROW()-120,④入力シート３!$AV$6:$AV$1085,0))+1)*3)="","",INDIRECT("④入力シート3!C"&amp;(INDEX(④入力シート３!AO$6:AO$1085,MATCH(ROW()-120,④入力シート３!$AV$6:$AV$1085,0))+1)*3)),"")</f>
        <v/>
      </c>
      <c r="C131" s="591"/>
      <c r="D131" s="591"/>
      <c r="E131" s="591"/>
      <c r="F131" s="592"/>
      <c r="G131" s="593" t="str">
        <f ca="1">IF((ROW()-120)&lt;=MAX(④入力シート３!$AV$6:$AV$1085),IF(INDIRECT("④入力シート3!E"&amp;(INDEX(④入力シート３!AO$6:AO$1085,MATCH(ROW()-120,④入力シート３!$AV$6:$AV$1085,0))+1)*3)="","",INDIRECT("④入力シート3!E"&amp;(INDEX(④入力シート３!AO$6:AO$1085,MATCH(ROW()-120,④入力シート３!$AV$6:$AV$1085,0))+1)*3)),"")</f>
        <v/>
      </c>
      <c r="H131" s="594"/>
      <c r="I131" s="594"/>
      <c r="J131" s="409" t="str">
        <f ca="1">IF((ROW()-120)&lt;=MAX(④入力シート３!$AV$6:$AV$1085),IF(INDIRECT("④入力シート3!F"&amp;(INDEX(④入力シート３!AO$6:AO$1085,MATCH(ROW()-120,④入力シート３!$AV$6:$AV$1085,0))+1)*3)="","",INDIRECT("④入力シート3!F"&amp;(INDEX(④入力シート３!AO$6:AO$1085,MATCH(ROW()-120,④入力シート３!$AV$6:$AV$1085,0))+1)*3)),"")</f>
        <v/>
      </c>
      <c r="K131" s="595" t="str">
        <f ca="1">IF((ROW()-120)&lt;=MAX(④入力シート３!$AV$6:$AV$1085),IF(INDEX(④入力シート３!AP$6:AP$1085,MATCH(ROW()-120,④入力シート３!$AV$6:$AV$1085,0))=1,"基本給",IF(INDEX(④入力シート３!AP$6:AP$1085,MATCH(ROW()-120,④入力シート３!$AV$6:$AV$1085,0))=2,"手当","法定福利費残")),"")</f>
        <v/>
      </c>
      <c r="L131" s="596"/>
      <c r="M131" s="596"/>
      <c r="N131" s="596"/>
      <c r="O131" s="597" t="str">
        <f ca="1">IF((ROW()-120)&lt;=MAX(④入力シート３!$AV$6:$AV$1085),INDEX(④入力シート３!AR$6:AR$1085,MATCH(ROW()-120,④入力シート３!$AV$6:$AV$1085,0)),"")</f>
        <v/>
      </c>
      <c r="P131" s="598"/>
      <c r="Q131" s="598"/>
      <c r="R131" s="123" t="s">
        <v>1</v>
      </c>
      <c r="S131" s="123" t="s">
        <v>230</v>
      </c>
      <c r="T131" s="412" t="str">
        <f ca="1">IF((ROW()-120)&lt;=MAX(④入力シート３!$AV$6:$AV$1085),INDEX(④入力シート３!AS$6:AS$1085,MATCH(ROW()-120,④入力シート３!$AV$6:$AV$1085,0)),"")</f>
        <v/>
      </c>
      <c r="U131" s="123" t="s">
        <v>231</v>
      </c>
      <c r="V131" s="123" t="s">
        <v>230</v>
      </c>
      <c r="W131" s="401">
        <v>1</v>
      </c>
      <c r="X131" s="123" t="s">
        <v>189</v>
      </c>
      <c r="Y131" s="123" t="s">
        <v>232</v>
      </c>
      <c r="Z131" s="599" t="str">
        <f t="shared" ca="1" si="37"/>
        <v/>
      </c>
      <c r="AA131" s="599"/>
      <c r="AB131" s="599"/>
      <c r="AC131" s="599"/>
      <c r="AD131" s="124" t="s">
        <v>1</v>
      </c>
      <c r="AE131" s="573"/>
      <c r="AF131" s="574"/>
      <c r="AG131" s="574"/>
      <c r="AH131" s="123" t="s">
        <v>1</v>
      </c>
      <c r="AI131" s="123" t="s">
        <v>230</v>
      </c>
      <c r="AJ131" s="456"/>
      <c r="AK131" s="123" t="s">
        <v>231</v>
      </c>
      <c r="AL131" s="123" t="s">
        <v>230</v>
      </c>
      <c r="AM131" s="401">
        <v>1</v>
      </c>
      <c r="AN131" s="123" t="s">
        <v>189</v>
      </c>
      <c r="AO131" s="123" t="s">
        <v>232</v>
      </c>
      <c r="AP131" s="587">
        <f t="shared" si="38"/>
        <v>0</v>
      </c>
      <c r="AQ131" s="587"/>
      <c r="AR131" s="587"/>
      <c r="AS131" s="587"/>
      <c r="AT131" s="130" t="s">
        <v>1</v>
      </c>
      <c r="AU131" s="588"/>
      <c r="AV131" s="588"/>
      <c r="AW131" s="588"/>
      <c r="AX131" s="588"/>
      <c r="AY131" s="588"/>
      <c r="AZ131" s="588"/>
      <c r="BA131" s="588"/>
      <c r="BB131" s="588"/>
      <c r="BC131" s="588"/>
      <c r="BD131" s="588"/>
      <c r="BE131" s="588"/>
      <c r="BF131" s="588"/>
      <c r="BG131" s="588"/>
      <c r="BH131" s="588"/>
      <c r="BI131" s="588"/>
      <c r="BJ131" s="142"/>
      <c r="BK131" s="144"/>
      <c r="BL131" s="144"/>
      <c r="BM131" s="144"/>
      <c r="BN131" s="140"/>
      <c r="BO131" s="140"/>
      <c r="BP131" s="141"/>
      <c r="BQ131" s="140"/>
      <c r="BR131" s="140"/>
      <c r="BS131" s="141"/>
      <c r="BT131" s="140"/>
      <c r="BU131" s="140"/>
      <c r="BV131" s="589"/>
      <c r="BW131" s="589"/>
      <c r="BX131" s="589"/>
      <c r="BY131" s="589"/>
      <c r="BZ131" s="142"/>
    </row>
    <row r="132" spans="1:78" s="143" customFormat="1" ht="26.1" customHeight="1" x14ac:dyDescent="0.15">
      <c r="A132" s="121">
        <v>12</v>
      </c>
      <c r="B132" s="590" t="str">
        <f ca="1">IF((ROW()-120)&lt;=MAX(④入力シート３!$AV$6:$AV$1085),IF(INDIRECT("④入力シート3!C"&amp;(INDEX(④入力シート３!AO$6:AO$1085,MATCH(ROW()-120,④入力シート３!$AV$6:$AV$1085,0))+1)*3)="","",INDIRECT("④入力シート3!C"&amp;(INDEX(④入力シート３!AO$6:AO$1085,MATCH(ROW()-120,④入力シート３!$AV$6:$AV$1085,0))+1)*3)),"")</f>
        <v/>
      </c>
      <c r="C132" s="591"/>
      <c r="D132" s="591"/>
      <c r="E132" s="591"/>
      <c r="F132" s="592"/>
      <c r="G132" s="593" t="str">
        <f ca="1">IF((ROW()-120)&lt;=MAX(④入力シート３!$AV$6:$AV$1085),IF(INDIRECT("④入力シート3!E"&amp;(INDEX(④入力シート３!AO$6:AO$1085,MATCH(ROW()-120,④入力シート３!$AV$6:$AV$1085,0))+1)*3)="","",INDIRECT("④入力シート3!E"&amp;(INDEX(④入力シート３!AO$6:AO$1085,MATCH(ROW()-120,④入力シート３!$AV$6:$AV$1085,0))+1)*3)),"")</f>
        <v/>
      </c>
      <c r="H132" s="594"/>
      <c r="I132" s="594"/>
      <c r="J132" s="409" t="str">
        <f ca="1">IF((ROW()-120)&lt;=MAX(④入力シート３!$AV$6:$AV$1085),IF(INDIRECT("④入力シート3!F"&amp;(INDEX(④入力シート３!AO$6:AO$1085,MATCH(ROW()-120,④入力シート３!$AV$6:$AV$1085,0))+1)*3)="","",INDIRECT("④入力シート3!F"&amp;(INDEX(④入力シート３!AO$6:AO$1085,MATCH(ROW()-120,④入力シート３!$AV$6:$AV$1085,0))+1)*3)),"")</f>
        <v/>
      </c>
      <c r="K132" s="595" t="str">
        <f ca="1">IF((ROW()-120)&lt;=MAX(④入力シート３!$AV$6:$AV$1085),IF(INDEX(④入力シート３!AP$6:AP$1085,MATCH(ROW()-120,④入力シート３!$AV$6:$AV$1085,0))=1,"基本給",IF(INDEX(④入力シート３!AP$6:AP$1085,MATCH(ROW()-120,④入力シート３!$AV$6:$AV$1085,0))=2,"手当","法定福利費残")),"")</f>
        <v/>
      </c>
      <c r="L132" s="596"/>
      <c r="M132" s="596"/>
      <c r="N132" s="596"/>
      <c r="O132" s="597" t="str">
        <f ca="1">IF((ROW()-120)&lt;=MAX(④入力シート３!$AV$6:$AV$1085),INDEX(④入力シート３!AR$6:AR$1085,MATCH(ROW()-120,④入力シート３!$AV$6:$AV$1085,0)),"")</f>
        <v/>
      </c>
      <c r="P132" s="598"/>
      <c r="Q132" s="598"/>
      <c r="R132" s="123" t="s">
        <v>1</v>
      </c>
      <c r="S132" s="123" t="s">
        <v>230</v>
      </c>
      <c r="T132" s="411" t="str">
        <f ca="1">IF((ROW()-120)&lt;=MAX(④入力シート３!$AV$6:$AV$1085),INDEX(④入力シート３!AS$6:AS$1085,MATCH(ROW()-120,④入力シート３!$AV$6:$AV$1085,0)),"")</f>
        <v/>
      </c>
      <c r="U132" s="123" t="s">
        <v>231</v>
      </c>
      <c r="V132" s="123" t="s">
        <v>230</v>
      </c>
      <c r="W132" s="401">
        <v>1</v>
      </c>
      <c r="X132" s="123" t="s">
        <v>189</v>
      </c>
      <c r="Y132" s="123" t="s">
        <v>232</v>
      </c>
      <c r="Z132" s="599" t="str">
        <f t="shared" ref="Z132:Z149" ca="1" si="39">IFERROR(O132*T132*W132,"")</f>
        <v/>
      </c>
      <c r="AA132" s="599"/>
      <c r="AB132" s="599"/>
      <c r="AC132" s="599"/>
      <c r="AD132" s="124" t="s">
        <v>1</v>
      </c>
      <c r="AE132" s="573"/>
      <c r="AF132" s="574"/>
      <c r="AG132" s="574"/>
      <c r="AH132" s="123" t="s">
        <v>1</v>
      </c>
      <c r="AI132" s="123" t="s">
        <v>230</v>
      </c>
      <c r="AJ132" s="456"/>
      <c r="AK132" s="123" t="s">
        <v>231</v>
      </c>
      <c r="AL132" s="123" t="s">
        <v>230</v>
      </c>
      <c r="AM132" s="401">
        <v>1</v>
      </c>
      <c r="AN132" s="123" t="s">
        <v>189</v>
      </c>
      <c r="AO132" s="123" t="s">
        <v>232</v>
      </c>
      <c r="AP132" s="587">
        <f>IFERROR(AE132*AJ132*AM132,"")</f>
        <v>0</v>
      </c>
      <c r="AQ132" s="587"/>
      <c r="AR132" s="587"/>
      <c r="AS132" s="587"/>
      <c r="AT132" s="130" t="s">
        <v>1</v>
      </c>
      <c r="AU132" s="588"/>
      <c r="AV132" s="588"/>
      <c r="AW132" s="588"/>
      <c r="AX132" s="588"/>
      <c r="AY132" s="588"/>
      <c r="AZ132" s="588"/>
      <c r="BA132" s="588"/>
      <c r="BB132" s="588"/>
      <c r="BC132" s="588"/>
      <c r="BD132" s="588"/>
      <c r="BE132" s="588"/>
      <c r="BF132" s="588"/>
      <c r="BG132" s="588"/>
      <c r="BH132" s="588"/>
      <c r="BI132" s="588"/>
      <c r="BJ132" s="142"/>
      <c r="BK132" s="601"/>
      <c r="BL132" s="601"/>
      <c r="BM132" s="601"/>
      <c r="BN132" s="140"/>
      <c r="BO132" s="140"/>
      <c r="BP132" s="141"/>
      <c r="BQ132" s="140"/>
      <c r="BR132" s="140"/>
      <c r="BS132" s="141"/>
      <c r="BT132" s="140"/>
      <c r="BU132" s="140"/>
      <c r="BV132" s="600"/>
      <c r="BW132" s="600"/>
      <c r="BX132" s="600"/>
      <c r="BY132" s="600"/>
      <c r="BZ132" s="142"/>
    </row>
    <row r="133" spans="1:78" s="143" customFormat="1" ht="26.1" customHeight="1" x14ac:dyDescent="0.15">
      <c r="A133" s="121">
        <v>13</v>
      </c>
      <c r="B133" s="590" t="str">
        <f ca="1">IF((ROW()-120)&lt;=MAX(④入力シート３!$AV$6:$AV$1085),IF(INDIRECT("④入力シート3!C"&amp;(INDEX(④入力シート３!AO$6:AO$1085,MATCH(ROW()-120,④入力シート３!$AV$6:$AV$1085,0))+1)*3)="","",INDIRECT("④入力シート3!C"&amp;(INDEX(④入力シート３!AO$6:AO$1085,MATCH(ROW()-120,④入力シート３!$AV$6:$AV$1085,0))+1)*3)),"")</f>
        <v/>
      </c>
      <c r="C133" s="591"/>
      <c r="D133" s="591"/>
      <c r="E133" s="591"/>
      <c r="F133" s="592"/>
      <c r="G133" s="593" t="str">
        <f ca="1">IF((ROW()-120)&lt;=MAX(④入力シート３!$AV$6:$AV$1085),IF(INDIRECT("④入力シート3!E"&amp;(INDEX(④入力シート３!AO$6:AO$1085,MATCH(ROW()-120,④入力シート３!$AV$6:$AV$1085,0))+1)*3)="","",INDIRECT("④入力シート3!E"&amp;(INDEX(④入力シート３!AO$6:AO$1085,MATCH(ROW()-120,④入力シート３!$AV$6:$AV$1085,0))+1)*3)),"")</f>
        <v/>
      </c>
      <c r="H133" s="594"/>
      <c r="I133" s="594"/>
      <c r="J133" s="409" t="str">
        <f ca="1">IF((ROW()-120)&lt;=MAX(④入力シート３!$AV$6:$AV$1085),IF(INDIRECT("④入力シート3!F"&amp;(INDEX(④入力シート３!AO$6:AO$1085,MATCH(ROW()-120,④入力シート３!$AV$6:$AV$1085,0))+1)*3)="","",INDIRECT("④入力シート3!F"&amp;(INDEX(④入力シート３!AO$6:AO$1085,MATCH(ROW()-120,④入力シート３!$AV$6:$AV$1085,0))+1)*3)),"")</f>
        <v/>
      </c>
      <c r="K133" s="595" t="str">
        <f ca="1">IF((ROW()-120)&lt;=MAX(④入力シート３!$AV$6:$AV$1085),IF(INDEX(④入力シート３!AP$6:AP$1085,MATCH(ROW()-120,④入力シート３!$AV$6:$AV$1085,0))=1,"基本給",IF(INDEX(④入力シート３!AP$6:AP$1085,MATCH(ROW()-120,④入力シート３!$AV$6:$AV$1085,0))=2,"手当","法定福利費残")),"")</f>
        <v/>
      </c>
      <c r="L133" s="596"/>
      <c r="M133" s="596"/>
      <c r="N133" s="596"/>
      <c r="O133" s="597" t="str">
        <f ca="1">IF((ROW()-120)&lt;=MAX(④入力シート３!$AV$6:$AV$1085),INDEX(④入力シート３!AR$6:AR$1085,MATCH(ROW()-120,④入力シート３!$AV$6:$AV$1085,0)),"")</f>
        <v/>
      </c>
      <c r="P133" s="598"/>
      <c r="Q133" s="598"/>
      <c r="R133" s="123" t="s">
        <v>1</v>
      </c>
      <c r="S133" s="123" t="s">
        <v>230</v>
      </c>
      <c r="T133" s="412" t="str">
        <f ca="1">IF((ROW()-120)&lt;=MAX(④入力シート３!$AV$6:$AV$1085),INDEX(④入力シート３!AS$6:AS$1085,MATCH(ROW()-120,④入力シート３!$AV$6:$AV$1085,0)),"")</f>
        <v/>
      </c>
      <c r="U133" s="123" t="s">
        <v>231</v>
      </c>
      <c r="V133" s="123" t="s">
        <v>230</v>
      </c>
      <c r="W133" s="401">
        <v>1</v>
      </c>
      <c r="X133" s="123" t="s">
        <v>189</v>
      </c>
      <c r="Y133" s="123" t="s">
        <v>232</v>
      </c>
      <c r="Z133" s="599" t="str">
        <f t="shared" ca="1" si="39"/>
        <v/>
      </c>
      <c r="AA133" s="599"/>
      <c r="AB133" s="599"/>
      <c r="AC133" s="599"/>
      <c r="AD133" s="124" t="s">
        <v>1</v>
      </c>
      <c r="AE133" s="573"/>
      <c r="AF133" s="574"/>
      <c r="AG133" s="574"/>
      <c r="AH133" s="123" t="s">
        <v>1</v>
      </c>
      <c r="AI133" s="123" t="s">
        <v>230</v>
      </c>
      <c r="AJ133" s="456"/>
      <c r="AK133" s="123" t="s">
        <v>231</v>
      </c>
      <c r="AL133" s="123" t="s">
        <v>230</v>
      </c>
      <c r="AM133" s="401">
        <v>1</v>
      </c>
      <c r="AN133" s="123" t="s">
        <v>189</v>
      </c>
      <c r="AO133" s="123" t="s">
        <v>232</v>
      </c>
      <c r="AP133" s="587">
        <f>IFERROR(AE133*AJ133*AM133,"")</f>
        <v>0</v>
      </c>
      <c r="AQ133" s="587"/>
      <c r="AR133" s="587"/>
      <c r="AS133" s="587"/>
      <c r="AT133" s="130" t="s">
        <v>1</v>
      </c>
      <c r="AU133" s="588"/>
      <c r="AV133" s="588"/>
      <c r="AW133" s="588"/>
      <c r="AX133" s="588"/>
      <c r="AY133" s="588"/>
      <c r="AZ133" s="588"/>
      <c r="BA133" s="588"/>
      <c r="BB133" s="588"/>
      <c r="BC133" s="588"/>
      <c r="BD133" s="588"/>
      <c r="BE133" s="588"/>
      <c r="BF133" s="588"/>
      <c r="BG133" s="588"/>
      <c r="BH133" s="588"/>
      <c r="BI133" s="588"/>
      <c r="BJ133" s="142"/>
      <c r="BK133" s="144"/>
      <c r="BL133" s="144"/>
      <c r="BM133" s="144"/>
      <c r="BN133" s="140"/>
      <c r="BO133" s="140"/>
      <c r="BP133" s="141"/>
      <c r="BQ133" s="140"/>
      <c r="BR133" s="140"/>
      <c r="BS133" s="141"/>
      <c r="BT133" s="140"/>
      <c r="BU133" s="140"/>
      <c r="BV133" s="589"/>
      <c r="BW133" s="589"/>
      <c r="BX133" s="589"/>
      <c r="BY133" s="589"/>
      <c r="BZ133" s="142"/>
    </row>
    <row r="134" spans="1:78" s="143" customFormat="1" ht="26.1" customHeight="1" x14ac:dyDescent="0.15">
      <c r="A134" s="121">
        <v>14</v>
      </c>
      <c r="B134" s="590" t="str">
        <f ca="1">IF((ROW()-120)&lt;=MAX(④入力シート３!$AV$6:$AV$1085),IF(INDIRECT("④入力シート3!C"&amp;(INDEX(④入力シート３!AO$6:AO$1085,MATCH(ROW()-120,④入力シート３!$AV$6:$AV$1085,0))+1)*3)="","",INDIRECT("④入力シート3!C"&amp;(INDEX(④入力シート３!AO$6:AO$1085,MATCH(ROW()-120,④入力シート３!$AV$6:$AV$1085,0))+1)*3)),"")</f>
        <v/>
      </c>
      <c r="C134" s="591"/>
      <c r="D134" s="591"/>
      <c r="E134" s="591"/>
      <c r="F134" s="592"/>
      <c r="G134" s="593" t="str">
        <f ca="1">IF((ROW()-120)&lt;=MAX(④入力シート３!$AV$6:$AV$1085),IF(INDIRECT("④入力シート3!E"&amp;(INDEX(④入力シート３!AO$6:AO$1085,MATCH(ROW()-120,④入力シート３!$AV$6:$AV$1085,0))+1)*3)="","",INDIRECT("④入力シート3!E"&amp;(INDEX(④入力シート３!AO$6:AO$1085,MATCH(ROW()-120,④入力シート３!$AV$6:$AV$1085,0))+1)*3)),"")</f>
        <v/>
      </c>
      <c r="H134" s="594"/>
      <c r="I134" s="594"/>
      <c r="J134" s="409" t="str">
        <f ca="1">IF((ROW()-120)&lt;=MAX(④入力シート３!$AV$6:$AV$1085),IF(INDIRECT("④入力シート3!F"&amp;(INDEX(④入力シート３!AO$6:AO$1085,MATCH(ROW()-120,④入力シート３!$AV$6:$AV$1085,0))+1)*3)="","",INDIRECT("④入力シート3!F"&amp;(INDEX(④入力シート３!AO$6:AO$1085,MATCH(ROW()-120,④入力シート３!$AV$6:$AV$1085,0))+1)*3)),"")</f>
        <v/>
      </c>
      <c r="K134" s="595" t="str">
        <f ca="1">IF((ROW()-120)&lt;=MAX(④入力シート３!$AV$6:$AV$1085),IF(INDEX(④入力シート３!AP$6:AP$1085,MATCH(ROW()-120,④入力シート３!$AV$6:$AV$1085,0))=1,"基本給",IF(INDEX(④入力シート３!AP$6:AP$1085,MATCH(ROW()-120,④入力シート３!$AV$6:$AV$1085,0))=2,"手当","法定福利費残")),"")</f>
        <v/>
      </c>
      <c r="L134" s="596"/>
      <c r="M134" s="596"/>
      <c r="N134" s="596"/>
      <c r="O134" s="597" t="str">
        <f ca="1">IF((ROW()-120)&lt;=MAX(④入力シート３!$AV$6:$AV$1085),INDEX(④入力シート３!AR$6:AR$1085,MATCH(ROW()-120,④入力シート３!$AV$6:$AV$1085,0)),"")</f>
        <v/>
      </c>
      <c r="P134" s="598"/>
      <c r="Q134" s="598"/>
      <c r="R134" s="123" t="s">
        <v>1</v>
      </c>
      <c r="S134" s="123" t="s">
        <v>230</v>
      </c>
      <c r="T134" s="411" t="str">
        <f ca="1">IF((ROW()-120)&lt;=MAX(④入力シート３!$AV$6:$AV$1085),INDEX(④入力シート３!AS$6:AS$1085,MATCH(ROW()-120,④入力シート３!$AV$6:$AV$1085,0)),"")</f>
        <v/>
      </c>
      <c r="U134" s="123" t="s">
        <v>231</v>
      </c>
      <c r="V134" s="123" t="s">
        <v>230</v>
      </c>
      <c r="W134" s="401">
        <v>1</v>
      </c>
      <c r="X134" s="123" t="s">
        <v>189</v>
      </c>
      <c r="Y134" s="123" t="s">
        <v>232</v>
      </c>
      <c r="Z134" s="599" t="str">
        <f t="shared" ca="1" si="39"/>
        <v/>
      </c>
      <c r="AA134" s="599"/>
      <c r="AB134" s="599"/>
      <c r="AC134" s="599"/>
      <c r="AD134" s="124" t="s">
        <v>1</v>
      </c>
      <c r="AE134" s="573"/>
      <c r="AF134" s="574"/>
      <c r="AG134" s="574"/>
      <c r="AH134" s="123" t="s">
        <v>1</v>
      </c>
      <c r="AI134" s="123" t="s">
        <v>230</v>
      </c>
      <c r="AJ134" s="456"/>
      <c r="AK134" s="123" t="s">
        <v>231</v>
      </c>
      <c r="AL134" s="123" t="s">
        <v>230</v>
      </c>
      <c r="AM134" s="401">
        <v>1</v>
      </c>
      <c r="AN134" s="123" t="s">
        <v>189</v>
      </c>
      <c r="AO134" s="123" t="s">
        <v>232</v>
      </c>
      <c r="AP134" s="587">
        <f t="shared" ref="AP134:AP140" si="40">IFERROR(AE134*AJ134*AM134,"")</f>
        <v>0</v>
      </c>
      <c r="AQ134" s="587"/>
      <c r="AR134" s="587"/>
      <c r="AS134" s="587"/>
      <c r="AT134" s="130" t="s">
        <v>1</v>
      </c>
      <c r="AU134" s="588"/>
      <c r="AV134" s="588"/>
      <c r="AW134" s="588"/>
      <c r="AX134" s="588"/>
      <c r="AY134" s="588"/>
      <c r="AZ134" s="588"/>
      <c r="BA134" s="588"/>
      <c r="BB134" s="588"/>
      <c r="BC134" s="588"/>
      <c r="BD134" s="588"/>
      <c r="BE134" s="588"/>
      <c r="BF134" s="588"/>
      <c r="BG134" s="588"/>
      <c r="BH134" s="588"/>
      <c r="BI134" s="588"/>
      <c r="BJ134" s="142"/>
      <c r="BK134" s="144"/>
      <c r="BL134" s="144"/>
      <c r="BM134" s="144"/>
      <c r="BN134" s="140"/>
      <c r="BO134" s="140"/>
      <c r="BP134" s="141"/>
      <c r="BQ134" s="140"/>
      <c r="BR134" s="140"/>
      <c r="BS134" s="141"/>
      <c r="BT134" s="140"/>
      <c r="BU134" s="140"/>
      <c r="BV134" s="589"/>
      <c r="BW134" s="589"/>
      <c r="BX134" s="589"/>
      <c r="BY134" s="589"/>
      <c r="BZ134" s="142"/>
    </row>
    <row r="135" spans="1:78" s="143" customFormat="1" ht="26.1" customHeight="1" x14ac:dyDescent="0.15">
      <c r="A135" s="121">
        <v>15</v>
      </c>
      <c r="B135" s="590" t="str">
        <f ca="1">IF((ROW()-120)&lt;=MAX(④入力シート３!$AV$6:$AV$1085),IF(INDIRECT("④入力シート3!C"&amp;(INDEX(④入力シート３!AO$6:AO$1085,MATCH(ROW()-120,④入力シート３!$AV$6:$AV$1085,0))+1)*3)="","",INDIRECT("④入力シート3!C"&amp;(INDEX(④入力シート３!AO$6:AO$1085,MATCH(ROW()-120,④入力シート３!$AV$6:$AV$1085,0))+1)*3)),"")</f>
        <v/>
      </c>
      <c r="C135" s="591"/>
      <c r="D135" s="591"/>
      <c r="E135" s="591"/>
      <c r="F135" s="592"/>
      <c r="G135" s="593" t="str">
        <f ca="1">IF((ROW()-120)&lt;=MAX(④入力シート３!$AV$6:$AV$1085),IF(INDIRECT("④入力シート3!E"&amp;(INDEX(④入力シート３!AO$6:AO$1085,MATCH(ROW()-120,④入力シート３!$AV$6:$AV$1085,0))+1)*3)="","",INDIRECT("④入力シート3!E"&amp;(INDEX(④入力シート３!AO$6:AO$1085,MATCH(ROW()-120,④入力シート３!$AV$6:$AV$1085,0))+1)*3)),"")</f>
        <v/>
      </c>
      <c r="H135" s="594"/>
      <c r="I135" s="594"/>
      <c r="J135" s="409" t="str">
        <f ca="1">IF((ROW()-120)&lt;=MAX(④入力シート３!$AV$6:$AV$1085),IF(INDIRECT("④入力シート3!F"&amp;(INDEX(④入力シート３!AO$6:AO$1085,MATCH(ROW()-120,④入力シート３!$AV$6:$AV$1085,0))+1)*3)="","",INDIRECT("④入力シート3!F"&amp;(INDEX(④入力シート３!AO$6:AO$1085,MATCH(ROW()-120,④入力シート３!$AV$6:$AV$1085,0))+1)*3)),"")</f>
        <v/>
      </c>
      <c r="K135" s="595" t="str">
        <f ca="1">IF((ROW()-120)&lt;=MAX(④入力シート３!$AV$6:$AV$1085),IF(INDEX(④入力シート３!AP$6:AP$1085,MATCH(ROW()-120,④入力シート３!$AV$6:$AV$1085,0))=1,"基本給",IF(INDEX(④入力シート３!AP$6:AP$1085,MATCH(ROW()-120,④入力シート３!$AV$6:$AV$1085,0))=2,"手当","法定福利費残")),"")</f>
        <v/>
      </c>
      <c r="L135" s="596"/>
      <c r="M135" s="596"/>
      <c r="N135" s="596"/>
      <c r="O135" s="597" t="str">
        <f ca="1">IF((ROW()-120)&lt;=MAX(④入力シート３!$AV$6:$AV$1085),INDEX(④入力シート３!AR$6:AR$1085,MATCH(ROW()-120,④入力シート３!$AV$6:$AV$1085,0)),"")</f>
        <v/>
      </c>
      <c r="P135" s="598"/>
      <c r="Q135" s="598"/>
      <c r="R135" s="123" t="s">
        <v>1</v>
      </c>
      <c r="S135" s="123" t="s">
        <v>230</v>
      </c>
      <c r="T135" s="412" t="str">
        <f ca="1">IF((ROW()-120)&lt;=MAX(④入力シート３!$AV$6:$AV$1085),INDEX(④入力シート３!AS$6:AS$1085,MATCH(ROW()-120,④入力シート３!$AV$6:$AV$1085,0)),"")</f>
        <v/>
      </c>
      <c r="U135" s="123" t="s">
        <v>231</v>
      </c>
      <c r="V135" s="123" t="s">
        <v>230</v>
      </c>
      <c r="W135" s="401">
        <v>1</v>
      </c>
      <c r="X135" s="123" t="s">
        <v>189</v>
      </c>
      <c r="Y135" s="123" t="s">
        <v>232</v>
      </c>
      <c r="Z135" s="599" t="str">
        <f t="shared" ca="1" si="39"/>
        <v/>
      </c>
      <c r="AA135" s="599"/>
      <c r="AB135" s="599"/>
      <c r="AC135" s="599"/>
      <c r="AD135" s="124" t="s">
        <v>1</v>
      </c>
      <c r="AE135" s="573"/>
      <c r="AF135" s="574"/>
      <c r="AG135" s="574"/>
      <c r="AH135" s="123" t="s">
        <v>1</v>
      </c>
      <c r="AI135" s="123" t="s">
        <v>230</v>
      </c>
      <c r="AJ135" s="456"/>
      <c r="AK135" s="123" t="s">
        <v>231</v>
      </c>
      <c r="AL135" s="123" t="s">
        <v>230</v>
      </c>
      <c r="AM135" s="401">
        <v>1</v>
      </c>
      <c r="AN135" s="123" t="s">
        <v>189</v>
      </c>
      <c r="AO135" s="123" t="s">
        <v>232</v>
      </c>
      <c r="AP135" s="587">
        <f t="shared" si="40"/>
        <v>0</v>
      </c>
      <c r="AQ135" s="587"/>
      <c r="AR135" s="587"/>
      <c r="AS135" s="587"/>
      <c r="AT135" s="130" t="s">
        <v>1</v>
      </c>
      <c r="AU135" s="588"/>
      <c r="AV135" s="588"/>
      <c r="AW135" s="588"/>
      <c r="AX135" s="588"/>
      <c r="AY135" s="588"/>
      <c r="AZ135" s="588"/>
      <c r="BA135" s="588"/>
      <c r="BB135" s="588"/>
      <c r="BC135" s="588"/>
      <c r="BD135" s="588"/>
      <c r="BE135" s="588"/>
      <c r="BF135" s="588"/>
      <c r="BG135" s="588"/>
      <c r="BH135" s="588"/>
      <c r="BI135" s="588"/>
      <c r="BJ135" s="142"/>
      <c r="BK135" s="144"/>
      <c r="BL135" s="144"/>
      <c r="BM135" s="144"/>
      <c r="BN135" s="140"/>
      <c r="BO135" s="140"/>
      <c r="BP135" s="141"/>
      <c r="BQ135" s="140"/>
      <c r="BR135" s="140"/>
      <c r="BS135" s="141"/>
      <c r="BT135" s="140"/>
      <c r="BU135" s="140"/>
      <c r="BV135" s="589"/>
      <c r="BW135" s="589"/>
      <c r="BX135" s="589"/>
      <c r="BY135" s="589"/>
      <c r="BZ135" s="142"/>
    </row>
    <row r="136" spans="1:78" s="143" customFormat="1" ht="26.1" customHeight="1" x14ac:dyDescent="0.15">
      <c r="A136" s="121">
        <v>16</v>
      </c>
      <c r="B136" s="590" t="str">
        <f ca="1">IF((ROW()-120)&lt;=MAX(④入力シート３!$AV$6:$AV$1085),IF(INDIRECT("④入力シート3!C"&amp;(INDEX(④入力シート３!AO$6:AO$1085,MATCH(ROW()-120,④入力シート３!$AV$6:$AV$1085,0))+1)*3)="","",INDIRECT("④入力シート3!C"&amp;(INDEX(④入力シート３!AO$6:AO$1085,MATCH(ROW()-120,④入力シート３!$AV$6:$AV$1085,0))+1)*3)),"")</f>
        <v/>
      </c>
      <c r="C136" s="591"/>
      <c r="D136" s="591"/>
      <c r="E136" s="591"/>
      <c r="F136" s="592"/>
      <c r="G136" s="593" t="str">
        <f ca="1">IF((ROW()-120)&lt;=MAX(④入力シート３!$AV$6:$AV$1085),IF(INDIRECT("④入力シート3!E"&amp;(INDEX(④入力シート３!AO$6:AO$1085,MATCH(ROW()-120,④入力シート３!$AV$6:$AV$1085,0))+1)*3)="","",INDIRECT("④入力シート3!E"&amp;(INDEX(④入力シート３!AO$6:AO$1085,MATCH(ROW()-120,④入力シート３!$AV$6:$AV$1085,0))+1)*3)),"")</f>
        <v/>
      </c>
      <c r="H136" s="594"/>
      <c r="I136" s="594"/>
      <c r="J136" s="409" t="str">
        <f ca="1">IF((ROW()-120)&lt;=MAX(④入力シート３!$AV$6:$AV$1085),IF(INDIRECT("④入力シート3!F"&amp;(INDEX(④入力シート３!AO$6:AO$1085,MATCH(ROW()-120,④入力シート３!$AV$6:$AV$1085,0))+1)*3)="","",INDIRECT("④入力シート3!F"&amp;(INDEX(④入力シート３!AO$6:AO$1085,MATCH(ROW()-120,④入力シート３!$AV$6:$AV$1085,0))+1)*3)),"")</f>
        <v/>
      </c>
      <c r="K136" s="595" t="str">
        <f ca="1">IF((ROW()-120)&lt;=MAX(④入力シート３!$AV$6:$AV$1085),IF(INDEX(④入力シート３!AP$6:AP$1085,MATCH(ROW()-120,④入力シート３!$AV$6:$AV$1085,0))=1,"基本給",IF(INDEX(④入力シート３!AP$6:AP$1085,MATCH(ROW()-120,④入力シート３!$AV$6:$AV$1085,0))=2,"手当","法定福利費残")),"")</f>
        <v/>
      </c>
      <c r="L136" s="596"/>
      <c r="M136" s="596"/>
      <c r="N136" s="596"/>
      <c r="O136" s="597" t="str">
        <f ca="1">IF((ROW()-120)&lt;=MAX(④入力シート３!$AV$6:$AV$1085),INDEX(④入力シート３!AR$6:AR$1085,MATCH(ROW()-120,④入力シート３!$AV$6:$AV$1085,0)),"")</f>
        <v/>
      </c>
      <c r="P136" s="598"/>
      <c r="Q136" s="598"/>
      <c r="R136" s="123" t="s">
        <v>1</v>
      </c>
      <c r="S136" s="123" t="s">
        <v>230</v>
      </c>
      <c r="T136" s="411" t="str">
        <f ca="1">IF((ROW()-120)&lt;=MAX(④入力シート３!$AV$6:$AV$1085),INDEX(④入力シート３!AS$6:AS$1085,MATCH(ROW()-120,④入力シート３!$AV$6:$AV$1085,0)),"")</f>
        <v/>
      </c>
      <c r="U136" s="123" t="s">
        <v>231</v>
      </c>
      <c r="V136" s="123" t="s">
        <v>230</v>
      </c>
      <c r="W136" s="401">
        <v>1</v>
      </c>
      <c r="X136" s="123" t="s">
        <v>189</v>
      </c>
      <c r="Y136" s="123" t="s">
        <v>232</v>
      </c>
      <c r="Z136" s="599" t="str">
        <f t="shared" ca="1" si="39"/>
        <v/>
      </c>
      <c r="AA136" s="599"/>
      <c r="AB136" s="599"/>
      <c r="AC136" s="599"/>
      <c r="AD136" s="124" t="s">
        <v>1</v>
      </c>
      <c r="AE136" s="573"/>
      <c r="AF136" s="574"/>
      <c r="AG136" s="574"/>
      <c r="AH136" s="123" t="s">
        <v>1</v>
      </c>
      <c r="AI136" s="123" t="s">
        <v>230</v>
      </c>
      <c r="AJ136" s="456"/>
      <c r="AK136" s="123" t="s">
        <v>231</v>
      </c>
      <c r="AL136" s="123" t="s">
        <v>230</v>
      </c>
      <c r="AM136" s="401">
        <v>1</v>
      </c>
      <c r="AN136" s="123" t="s">
        <v>189</v>
      </c>
      <c r="AO136" s="123" t="s">
        <v>232</v>
      </c>
      <c r="AP136" s="587">
        <f t="shared" si="40"/>
        <v>0</v>
      </c>
      <c r="AQ136" s="587"/>
      <c r="AR136" s="587"/>
      <c r="AS136" s="587"/>
      <c r="AT136" s="130" t="s">
        <v>1</v>
      </c>
      <c r="AU136" s="588"/>
      <c r="AV136" s="588"/>
      <c r="AW136" s="588"/>
      <c r="AX136" s="588"/>
      <c r="AY136" s="588"/>
      <c r="AZ136" s="588"/>
      <c r="BA136" s="588"/>
      <c r="BB136" s="588"/>
      <c r="BC136" s="588"/>
      <c r="BD136" s="588"/>
      <c r="BE136" s="588"/>
      <c r="BF136" s="588"/>
      <c r="BG136" s="588"/>
      <c r="BH136" s="588"/>
      <c r="BI136" s="588"/>
      <c r="BJ136" s="142"/>
      <c r="BK136" s="144"/>
      <c r="BL136" s="144"/>
      <c r="BM136" s="144"/>
      <c r="BN136" s="140"/>
      <c r="BO136" s="140"/>
      <c r="BP136" s="141"/>
      <c r="BQ136" s="140"/>
      <c r="BR136" s="140"/>
      <c r="BS136" s="141"/>
      <c r="BT136" s="140"/>
      <c r="BU136" s="140"/>
      <c r="BV136" s="589"/>
      <c r="BW136" s="589"/>
      <c r="BX136" s="589"/>
      <c r="BY136" s="589"/>
      <c r="BZ136" s="142"/>
    </row>
    <row r="137" spans="1:78" s="143" customFormat="1" ht="26.1" customHeight="1" x14ac:dyDescent="0.15">
      <c r="A137" s="121">
        <v>17</v>
      </c>
      <c r="B137" s="590" t="str">
        <f ca="1">IF((ROW()-120)&lt;=MAX(④入力シート３!$AV$6:$AV$1085),IF(INDIRECT("④入力シート3!C"&amp;(INDEX(④入力シート３!AO$6:AO$1085,MATCH(ROW()-120,④入力シート３!$AV$6:$AV$1085,0))+1)*3)="","",INDIRECT("④入力シート3!C"&amp;(INDEX(④入力シート３!AO$6:AO$1085,MATCH(ROW()-120,④入力シート３!$AV$6:$AV$1085,0))+1)*3)),"")</f>
        <v/>
      </c>
      <c r="C137" s="591"/>
      <c r="D137" s="591"/>
      <c r="E137" s="591"/>
      <c r="F137" s="592"/>
      <c r="G137" s="593" t="str">
        <f ca="1">IF((ROW()-120)&lt;=MAX(④入力シート３!$AV$6:$AV$1085),IF(INDIRECT("④入力シート3!E"&amp;(INDEX(④入力シート３!AO$6:AO$1085,MATCH(ROW()-120,④入力シート３!$AV$6:$AV$1085,0))+1)*3)="","",INDIRECT("④入力シート3!E"&amp;(INDEX(④入力シート３!AO$6:AO$1085,MATCH(ROW()-120,④入力シート３!$AV$6:$AV$1085,0))+1)*3)),"")</f>
        <v/>
      </c>
      <c r="H137" s="594"/>
      <c r="I137" s="594"/>
      <c r="J137" s="409" t="str">
        <f ca="1">IF((ROW()-120)&lt;=MAX(④入力シート３!$AV$6:$AV$1085),IF(INDIRECT("④入力シート3!F"&amp;(INDEX(④入力シート３!AO$6:AO$1085,MATCH(ROW()-120,④入力シート３!$AV$6:$AV$1085,0))+1)*3)="","",INDIRECT("④入力シート3!F"&amp;(INDEX(④入力シート３!AO$6:AO$1085,MATCH(ROW()-120,④入力シート３!$AV$6:$AV$1085,0))+1)*3)),"")</f>
        <v/>
      </c>
      <c r="K137" s="595" t="str">
        <f ca="1">IF((ROW()-120)&lt;=MAX(④入力シート３!$AV$6:$AV$1085),IF(INDEX(④入力シート３!AP$6:AP$1085,MATCH(ROW()-120,④入力シート３!$AV$6:$AV$1085,0))=1,"基本給",IF(INDEX(④入力シート３!AP$6:AP$1085,MATCH(ROW()-120,④入力シート３!$AV$6:$AV$1085,0))=2,"手当","法定福利費残")),"")</f>
        <v/>
      </c>
      <c r="L137" s="596"/>
      <c r="M137" s="596"/>
      <c r="N137" s="596"/>
      <c r="O137" s="597" t="str">
        <f ca="1">IF((ROW()-120)&lt;=MAX(④入力シート３!$AV$6:$AV$1085),INDEX(④入力シート３!AR$6:AR$1085,MATCH(ROW()-120,④入力シート３!$AV$6:$AV$1085,0)),"")</f>
        <v/>
      </c>
      <c r="P137" s="598"/>
      <c r="Q137" s="598"/>
      <c r="R137" s="123" t="s">
        <v>1</v>
      </c>
      <c r="S137" s="123" t="s">
        <v>230</v>
      </c>
      <c r="T137" s="412" t="str">
        <f ca="1">IF((ROW()-120)&lt;=MAX(④入力シート３!$AV$6:$AV$1085),INDEX(④入力シート３!AS$6:AS$1085,MATCH(ROW()-120,④入力シート３!$AV$6:$AV$1085,0)),"")</f>
        <v/>
      </c>
      <c r="U137" s="123" t="s">
        <v>231</v>
      </c>
      <c r="V137" s="123" t="s">
        <v>230</v>
      </c>
      <c r="W137" s="401">
        <v>1</v>
      </c>
      <c r="X137" s="123" t="s">
        <v>189</v>
      </c>
      <c r="Y137" s="123" t="s">
        <v>232</v>
      </c>
      <c r="Z137" s="599" t="str">
        <f t="shared" ca="1" si="39"/>
        <v/>
      </c>
      <c r="AA137" s="599"/>
      <c r="AB137" s="599"/>
      <c r="AC137" s="599"/>
      <c r="AD137" s="124" t="s">
        <v>1</v>
      </c>
      <c r="AE137" s="573"/>
      <c r="AF137" s="574"/>
      <c r="AG137" s="574"/>
      <c r="AH137" s="123" t="s">
        <v>1</v>
      </c>
      <c r="AI137" s="123" t="s">
        <v>230</v>
      </c>
      <c r="AJ137" s="456"/>
      <c r="AK137" s="123" t="s">
        <v>231</v>
      </c>
      <c r="AL137" s="123" t="s">
        <v>230</v>
      </c>
      <c r="AM137" s="401">
        <v>1</v>
      </c>
      <c r="AN137" s="123" t="s">
        <v>189</v>
      </c>
      <c r="AO137" s="123" t="s">
        <v>232</v>
      </c>
      <c r="AP137" s="587">
        <f t="shared" si="40"/>
        <v>0</v>
      </c>
      <c r="AQ137" s="587"/>
      <c r="AR137" s="587"/>
      <c r="AS137" s="587"/>
      <c r="AT137" s="130" t="s">
        <v>1</v>
      </c>
      <c r="AU137" s="588"/>
      <c r="AV137" s="588"/>
      <c r="AW137" s="588"/>
      <c r="AX137" s="588"/>
      <c r="AY137" s="588"/>
      <c r="AZ137" s="588"/>
      <c r="BA137" s="588"/>
      <c r="BB137" s="588"/>
      <c r="BC137" s="588"/>
      <c r="BD137" s="588"/>
      <c r="BE137" s="588"/>
      <c r="BF137" s="588"/>
      <c r="BG137" s="588"/>
      <c r="BH137" s="588"/>
      <c r="BI137" s="588"/>
      <c r="BJ137" s="142"/>
      <c r="BK137" s="144"/>
      <c r="BL137" s="144"/>
      <c r="BM137" s="144"/>
      <c r="BN137" s="140"/>
      <c r="BO137" s="140"/>
      <c r="BP137" s="141"/>
      <c r="BQ137" s="140"/>
      <c r="BR137" s="140"/>
      <c r="BS137" s="141"/>
      <c r="BT137" s="140"/>
      <c r="BU137" s="140"/>
      <c r="BV137" s="589"/>
      <c r="BW137" s="589"/>
      <c r="BX137" s="589"/>
      <c r="BY137" s="589"/>
      <c r="BZ137" s="142"/>
    </row>
    <row r="138" spans="1:78" s="143" customFormat="1" ht="26.1" customHeight="1" x14ac:dyDescent="0.15">
      <c r="A138" s="121">
        <v>18</v>
      </c>
      <c r="B138" s="590" t="str">
        <f ca="1">IF((ROW()-120)&lt;=MAX(④入力シート３!$AV$6:$AV$1085),IF(INDIRECT("④入力シート3!C"&amp;(INDEX(④入力シート３!AO$6:AO$1085,MATCH(ROW()-120,④入力シート３!$AV$6:$AV$1085,0))+1)*3)="","",INDIRECT("④入力シート3!C"&amp;(INDEX(④入力シート３!AO$6:AO$1085,MATCH(ROW()-120,④入力シート３!$AV$6:$AV$1085,0))+1)*3)),"")</f>
        <v/>
      </c>
      <c r="C138" s="591"/>
      <c r="D138" s="591"/>
      <c r="E138" s="591"/>
      <c r="F138" s="592"/>
      <c r="G138" s="593" t="str">
        <f ca="1">IF((ROW()-120)&lt;=MAX(④入力シート３!$AV$6:$AV$1085),IF(INDIRECT("④入力シート3!E"&amp;(INDEX(④入力シート３!AO$6:AO$1085,MATCH(ROW()-120,④入力シート３!$AV$6:$AV$1085,0))+1)*3)="","",INDIRECT("④入力シート3!E"&amp;(INDEX(④入力シート３!AO$6:AO$1085,MATCH(ROW()-120,④入力シート３!$AV$6:$AV$1085,0))+1)*3)),"")</f>
        <v/>
      </c>
      <c r="H138" s="594"/>
      <c r="I138" s="594"/>
      <c r="J138" s="409" t="str">
        <f ca="1">IF((ROW()-120)&lt;=MAX(④入力シート３!$AV$6:$AV$1085),IF(INDIRECT("④入力シート3!F"&amp;(INDEX(④入力シート３!AO$6:AO$1085,MATCH(ROW()-120,④入力シート３!$AV$6:$AV$1085,0))+1)*3)="","",INDIRECT("④入力シート3!F"&amp;(INDEX(④入力シート３!AO$6:AO$1085,MATCH(ROW()-120,④入力シート３!$AV$6:$AV$1085,0))+1)*3)),"")</f>
        <v/>
      </c>
      <c r="K138" s="595" t="str">
        <f ca="1">IF((ROW()-120)&lt;=MAX(④入力シート３!$AV$6:$AV$1085),IF(INDEX(④入力シート３!AP$6:AP$1085,MATCH(ROW()-120,④入力シート３!$AV$6:$AV$1085,0))=1,"基本給",IF(INDEX(④入力シート３!AP$6:AP$1085,MATCH(ROW()-120,④入力シート３!$AV$6:$AV$1085,0))=2,"手当","法定福利費残")),"")</f>
        <v/>
      </c>
      <c r="L138" s="596"/>
      <c r="M138" s="596"/>
      <c r="N138" s="596"/>
      <c r="O138" s="597" t="str">
        <f ca="1">IF((ROW()-120)&lt;=MAX(④入力シート３!$AV$6:$AV$1085),INDEX(④入力シート３!AR$6:AR$1085,MATCH(ROW()-120,④入力シート３!$AV$6:$AV$1085,0)),"")</f>
        <v/>
      </c>
      <c r="P138" s="598"/>
      <c r="Q138" s="598"/>
      <c r="R138" s="123" t="s">
        <v>1</v>
      </c>
      <c r="S138" s="123" t="s">
        <v>230</v>
      </c>
      <c r="T138" s="411" t="str">
        <f ca="1">IF((ROW()-120)&lt;=MAX(④入力シート３!$AV$6:$AV$1085),INDEX(④入力シート３!AS$6:AS$1085,MATCH(ROW()-120,④入力シート３!$AV$6:$AV$1085,0)),"")</f>
        <v/>
      </c>
      <c r="U138" s="123" t="s">
        <v>231</v>
      </c>
      <c r="V138" s="123" t="s">
        <v>230</v>
      </c>
      <c r="W138" s="401">
        <v>1</v>
      </c>
      <c r="X138" s="123" t="s">
        <v>189</v>
      </c>
      <c r="Y138" s="123" t="s">
        <v>232</v>
      </c>
      <c r="Z138" s="599" t="str">
        <f t="shared" ca="1" si="39"/>
        <v/>
      </c>
      <c r="AA138" s="599"/>
      <c r="AB138" s="599"/>
      <c r="AC138" s="599"/>
      <c r="AD138" s="124" t="s">
        <v>1</v>
      </c>
      <c r="AE138" s="573"/>
      <c r="AF138" s="574"/>
      <c r="AG138" s="574"/>
      <c r="AH138" s="123" t="s">
        <v>1</v>
      </c>
      <c r="AI138" s="123" t="s">
        <v>230</v>
      </c>
      <c r="AJ138" s="456"/>
      <c r="AK138" s="123" t="s">
        <v>231</v>
      </c>
      <c r="AL138" s="123" t="s">
        <v>230</v>
      </c>
      <c r="AM138" s="401">
        <v>1</v>
      </c>
      <c r="AN138" s="123" t="s">
        <v>189</v>
      </c>
      <c r="AO138" s="123" t="s">
        <v>232</v>
      </c>
      <c r="AP138" s="587">
        <f t="shared" si="40"/>
        <v>0</v>
      </c>
      <c r="AQ138" s="587"/>
      <c r="AR138" s="587"/>
      <c r="AS138" s="587"/>
      <c r="AT138" s="130" t="s">
        <v>1</v>
      </c>
      <c r="AU138" s="588"/>
      <c r="AV138" s="588"/>
      <c r="AW138" s="588"/>
      <c r="AX138" s="588"/>
      <c r="AY138" s="588"/>
      <c r="AZ138" s="588"/>
      <c r="BA138" s="588"/>
      <c r="BB138" s="588"/>
      <c r="BC138" s="588"/>
      <c r="BD138" s="588"/>
      <c r="BE138" s="588"/>
      <c r="BF138" s="588"/>
      <c r="BG138" s="588"/>
      <c r="BH138" s="588"/>
      <c r="BI138" s="588"/>
      <c r="BJ138" s="142"/>
      <c r="BK138" s="144"/>
      <c r="BL138" s="144"/>
      <c r="BM138" s="144"/>
      <c r="BN138" s="140"/>
      <c r="BO138" s="140"/>
      <c r="BP138" s="141"/>
      <c r="BQ138" s="140"/>
      <c r="BR138" s="140"/>
      <c r="BS138" s="141"/>
      <c r="BT138" s="140"/>
      <c r="BU138" s="140"/>
      <c r="BV138" s="589"/>
      <c r="BW138" s="589"/>
      <c r="BX138" s="589"/>
      <c r="BY138" s="589"/>
      <c r="BZ138" s="142"/>
    </row>
    <row r="139" spans="1:78" s="143" customFormat="1" ht="26.1" customHeight="1" x14ac:dyDescent="0.15">
      <c r="A139" s="121">
        <v>19</v>
      </c>
      <c r="B139" s="590" t="str">
        <f ca="1">IF((ROW()-120)&lt;=MAX(④入力シート３!$AV$6:$AV$1085),IF(INDIRECT("④入力シート3!C"&amp;(INDEX(④入力シート３!AO$6:AO$1085,MATCH(ROW()-120,④入力シート３!$AV$6:$AV$1085,0))+1)*3)="","",INDIRECT("④入力シート3!C"&amp;(INDEX(④入力シート３!AO$6:AO$1085,MATCH(ROW()-120,④入力シート３!$AV$6:$AV$1085,0))+1)*3)),"")</f>
        <v/>
      </c>
      <c r="C139" s="591"/>
      <c r="D139" s="591"/>
      <c r="E139" s="591"/>
      <c r="F139" s="592"/>
      <c r="G139" s="593" t="str">
        <f ca="1">IF((ROW()-120)&lt;=MAX(④入力シート３!$AV$6:$AV$1085),IF(INDIRECT("④入力シート3!E"&amp;(INDEX(④入力シート３!AO$6:AO$1085,MATCH(ROW()-120,④入力シート３!$AV$6:$AV$1085,0))+1)*3)="","",INDIRECT("④入力シート3!E"&amp;(INDEX(④入力シート３!AO$6:AO$1085,MATCH(ROW()-120,④入力シート３!$AV$6:$AV$1085,0))+1)*3)),"")</f>
        <v/>
      </c>
      <c r="H139" s="594"/>
      <c r="I139" s="594"/>
      <c r="J139" s="409" t="str">
        <f ca="1">IF((ROW()-120)&lt;=MAX(④入力シート３!$AV$6:$AV$1085),IF(INDIRECT("④入力シート3!F"&amp;(INDEX(④入力シート３!AO$6:AO$1085,MATCH(ROW()-120,④入力シート３!$AV$6:$AV$1085,0))+1)*3)="","",INDIRECT("④入力シート3!F"&amp;(INDEX(④入力シート３!AO$6:AO$1085,MATCH(ROW()-120,④入力シート３!$AV$6:$AV$1085,0))+1)*3)),"")</f>
        <v/>
      </c>
      <c r="K139" s="595" t="str">
        <f ca="1">IF((ROW()-120)&lt;=MAX(④入力シート３!$AV$6:$AV$1085),IF(INDEX(④入力シート３!AP$6:AP$1085,MATCH(ROW()-120,④入力シート３!$AV$6:$AV$1085,0))=1,"基本給",IF(INDEX(④入力シート３!AP$6:AP$1085,MATCH(ROW()-120,④入力シート３!$AV$6:$AV$1085,0))=2,"手当","法定福利費残")),"")</f>
        <v/>
      </c>
      <c r="L139" s="596"/>
      <c r="M139" s="596"/>
      <c r="N139" s="596"/>
      <c r="O139" s="597" t="str">
        <f ca="1">IF((ROW()-120)&lt;=MAX(④入力シート３!$AV$6:$AV$1085),INDEX(④入力シート３!AR$6:AR$1085,MATCH(ROW()-120,④入力シート３!$AV$6:$AV$1085,0)),"")</f>
        <v/>
      </c>
      <c r="P139" s="598"/>
      <c r="Q139" s="598"/>
      <c r="R139" s="123" t="s">
        <v>1</v>
      </c>
      <c r="S139" s="123" t="s">
        <v>230</v>
      </c>
      <c r="T139" s="412" t="str">
        <f ca="1">IF((ROW()-120)&lt;=MAX(④入力シート３!$AV$6:$AV$1085),INDEX(④入力シート３!AS$6:AS$1085,MATCH(ROW()-120,④入力シート３!$AV$6:$AV$1085,0)),"")</f>
        <v/>
      </c>
      <c r="U139" s="123" t="s">
        <v>231</v>
      </c>
      <c r="V139" s="123" t="s">
        <v>230</v>
      </c>
      <c r="W139" s="401">
        <v>1</v>
      </c>
      <c r="X139" s="123" t="s">
        <v>189</v>
      </c>
      <c r="Y139" s="123" t="s">
        <v>232</v>
      </c>
      <c r="Z139" s="599" t="str">
        <f t="shared" ca="1" si="39"/>
        <v/>
      </c>
      <c r="AA139" s="599"/>
      <c r="AB139" s="599"/>
      <c r="AC139" s="599"/>
      <c r="AD139" s="124" t="s">
        <v>1</v>
      </c>
      <c r="AE139" s="573"/>
      <c r="AF139" s="574"/>
      <c r="AG139" s="574"/>
      <c r="AH139" s="123" t="s">
        <v>1</v>
      </c>
      <c r="AI139" s="123" t="s">
        <v>230</v>
      </c>
      <c r="AJ139" s="456"/>
      <c r="AK139" s="123" t="s">
        <v>231</v>
      </c>
      <c r="AL139" s="123" t="s">
        <v>230</v>
      </c>
      <c r="AM139" s="401">
        <v>1</v>
      </c>
      <c r="AN139" s="123" t="s">
        <v>189</v>
      </c>
      <c r="AO139" s="123" t="s">
        <v>232</v>
      </c>
      <c r="AP139" s="587">
        <f t="shared" si="40"/>
        <v>0</v>
      </c>
      <c r="AQ139" s="587"/>
      <c r="AR139" s="587"/>
      <c r="AS139" s="587"/>
      <c r="AT139" s="130" t="s">
        <v>1</v>
      </c>
      <c r="AU139" s="588"/>
      <c r="AV139" s="588"/>
      <c r="AW139" s="588"/>
      <c r="AX139" s="588"/>
      <c r="AY139" s="588"/>
      <c r="AZ139" s="588"/>
      <c r="BA139" s="588"/>
      <c r="BB139" s="588"/>
      <c r="BC139" s="588"/>
      <c r="BD139" s="588"/>
      <c r="BE139" s="588"/>
      <c r="BF139" s="588"/>
      <c r="BG139" s="588"/>
      <c r="BH139" s="588"/>
      <c r="BI139" s="588"/>
      <c r="BJ139" s="142"/>
      <c r="BK139" s="144"/>
      <c r="BL139" s="144"/>
      <c r="BM139" s="144"/>
      <c r="BN139" s="140"/>
      <c r="BO139" s="140"/>
      <c r="BP139" s="141"/>
      <c r="BQ139" s="140"/>
      <c r="BR139" s="140"/>
      <c r="BS139" s="141"/>
      <c r="BT139" s="140"/>
      <c r="BU139" s="140"/>
      <c r="BV139" s="589"/>
      <c r="BW139" s="589"/>
      <c r="BX139" s="589"/>
      <c r="BY139" s="589"/>
      <c r="BZ139" s="142"/>
    </row>
    <row r="140" spans="1:78" s="143" customFormat="1" ht="26.1" customHeight="1" x14ac:dyDescent="0.15">
      <c r="A140" s="121">
        <v>20</v>
      </c>
      <c r="B140" s="590" t="str">
        <f ca="1">IF((ROW()-120)&lt;=MAX(④入力シート３!$AV$6:$AV$1085),IF(INDIRECT("④入力シート3!C"&amp;(INDEX(④入力シート３!AO$6:AO$1085,MATCH(ROW()-120,④入力シート３!$AV$6:$AV$1085,0))+1)*3)="","",INDIRECT("④入力シート3!C"&amp;(INDEX(④入力シート３!AO$6:AO$1085,MATCH(ROW()-120,④入力シート３!$AV$6:$AV$1085,0))+1)*3)),"")</f>
        <v/>
      </c>
      <c r="C140" s="591"/>
      <c r="D140" s="591"/>
      <c r="E140" s="591"/>
      <c r="F140" s="592"/>
      <c r="G140" s="593" t="str">
        <f ca="1">IF((ROW()-120)&lt;=MAX(④入力シート３!$AV$6:$AV$1085),IF(INDIRECT("④入力シート3!E"&amp;(INDEX(④入力シート３!AO$6:AO$1085,MATCH(ROW()-120,④入力シート３!$AV$6:$AV$1085,0))+1)*3)="","",INDIRECT("④入力シート3!E"&amp;(INDEX(④入力シート３!AO$6:AO$1085,MATCH(ROW()-120,④入力シート３!$AV$6:$AV$1085,0))+1)*3)),"")</f>
        <v/>
      </c>
      <c r="H140" s="594"/>
      <c r="I140" s="594"/>
      <c r="J140" s="409" t="str">
        <f ca="1">IF((ROW()-120)&lt;=MAX(④入力シート３!$AV$6:$AV$1085),IF(INDIRECT("④入力シート3!F"&amp;(INDEX(④入力シート３!AO$6:AO$1085,MATCH(ROW()-120,④入力シート３!$AV$6:$AV$1085,0))+1)*3)="","",INDIRECT("④入力シート3!F"&amp;(INDEX(④入力シート３!AO$6:AO$1085,MATCH(ROW()-120,④入力シート３!$AV$6:$AV$1085,0))+1)*3)),"")</f>
        <v/>
      </c>
      <c r="K140" s="595" t="str">
        <f ca="1">IF((ROW()-120)&lt;=MAX(④入力シート３!$AV$6:$AV$1085),IF(INDEX(④入力シート３!AP$6:AP$1085,MATCH(ROW()-120,④入力シート３!$AV$6:$AV$1085,0))=1,"基本給",IF(INDEX(④入力シート３!AP$6:AP$1085,MATCH(ROW()-120,④入力シート３!$AV$6:$AV$1085,0))=2,"手当","法定福利費残")),"")</f>
        <v/>
      </c>
      <c r="L140" s="596"/>
      <c r="M140" s="596"/>
      <c r="N140" s="596"/>
      <c r="O140" s="597" t="str">
        <f ca="1">IF((ROW()-120)&lt;=MAX(④入力シート３!$AV$6:$AV$1085),INDEX(④入力シート３!AR$6:AR$1085,MATCH(ROW()-120,④入力シート３!$AV$6:$AV$1085,0)),"")</f>
        <v/>
      </c>
      <c r="P140" s="598"/>
      <c r="Q140" s="598"/>
      <c r="R140" s="123" t="s">
        <v>1</v>
      </c>
      <c r="S140" s="123" t="s">
        <v>230</v>
      </c>
      <c r="T140" s="411" t="str">
        <f ca="1">IF((ROW()-120)&lt;=MAX(④入力シート３!$AV$6:$AV$1085),INDEX(④入力シート３!AS$6:AS$1085,MATCH(ROW()-120,④入力シート３!$AV$6:$AV$1085,0)),"")</f>
        <v/>
      </c>
      <c r="U140" s="123" t="s">
        <v>231</v>
      </c>
      <c r="V140" s="123" t="s">
        <v>230</v>
      </c>
      <c r="W140" s="401">
        <v>1</v>
      </c>
      <c r="X140" s="123" t="s">
        <v>189</v>
      </c>
      <c r="Y140" s="123" t="s">
        <v>232</v>
      </c>
      <c r="Z140" s="599" t="str">
        <f t="shared" ca="1" si="39"/>
        <v/>
      </c>
      <c r="AA140" s="599"/>
      <c r="AB140" s="599"/>
      <c r="AC140" s="599"/>
      <c r="AD140" s="124" t="s">
        <v>1</v>
      </c>
      <c r="AE140" s="573"/>
      <c r="AF140" s="574"/>
      <c r="AG140" s="574"/>
      <c r="AH140" s="123" t="s">
        <v>1</v>
      </c>
      <c r="AI140" s="123" t="s">
        <v>230</v>
      </c>
      <c r="AJ140" s="456"/>
      <c r="AK140" s="123" t="s">
        <v>231</v>
      </c>
      <c r="AL140" s="123" t="s">
        <v>230</v>
      </c>
      <c r="AM140" s="401">
        <v>1</v>
      </c>
      <c r="AN140" s="123" t="s">
        <v>189</v>
      </c>
      <c r="AO140" s="123" t="s">
        <v>232</v>
      </c>
      <c r="AP140" s="587">
        <f t="shared" si="40"/>
        <v>0</v>
      </c>
      <c r="AQ140" s="587"/>
      <c r="AR140" s="587"/>
      <c r="AS140" s="587"/>
      <c r="AT140" s="130" t="s">
        <v>1</v>
      </c>
      <c r="AU140" s="588"/>
      <c r="AV140" s="588"/>
      <c r="AW140" s="588"/>
      <c r="AX140" s="588"/>
      <c r="AY140" s="588"/>
      <c r="AZ140" s="588"/>
      <c r="BA140" s="588"/>
      <c r="BB140" s="588"/>
      <c r="BC140" s="588"/>
      <c r="BD140" s="588"/>
      <c r="BE140" s="588"/>
      <c r="BF140" s="588"/>
      <c r="BG140" s="588"/>
      <c r="BH140" s="588"/>
      <c r="BI140" s="588"/>
      <c r="BJ140" s="142"/>
      <c r="BK140" s="144"/>
      <c r="BL140" s="144"/>
      <c r="BM140" s="144"/>
      <c r="BN140" s="140"/>
      <c r="BO140" s="140"/>
      <c r="BP140" s="141"/>
      <c r="BQ140" s="140"/>
      <c r="BR140" s="140"/>
      <c r="BS140" s="141"/>
      <c r="BT140" s="140"/>
      <c r="BU140" s="140"/>
      <c r="BV140" s="589"/>
      <c r="BW140" s="589"/>
      <c r="BX140" s="589"/>
      <c r="BY140" s="589"/>
      <c r="BZ140" s="142"/>
    </row>
    <row r="141" spans="1:78" s="143" customFormat="1" ht="26.1" customHeight="1" x14ac:dyDescent="0.15">
      <c r="A141" s="121">
        <v>21</v>
      </c>
      <c r="B141" s="590" t="str">
        <f ca="1">IF((ROW()-120)&lt;=MAX(④入力シート３!$AV$6:$AV$1085),IF(INDIRECT("④入力シート3!C"&amp;(INDEX(④入力シート３!AO$6:AO$1085,MATCH(ROW()-120,④入力シート３!$AV$6:$AV$1085,0))+1)*3)="","",INDIRECT("④入力シート3!C"&amp;(INDEX(④入力シート３!AO$6:AO$1085,MATCH(ROW()-120,④入力シート３!$AV$6:$AV$1085,0))+1)*3)),"")</f>
        <v/>
      </c>
      <c r="C141" s="591"/>
      <c r="D141" s="591"/>
      <c r="E141" s="591"/>
      <c r="F141" s="592"/>
      <c r="G141" s="593" t="str">
        <f ca="1">IF((ROW()-120)&lt;=MAX(④入力シート３!$AV$6:$AV$1085),IF(INDIRECT("④入力シート3!E"&amp;(INDEX(④入力シート３!AO$6:AO$1085,MATCH(ROW()-120,④入力シート３!$AV$6:$AV$1085,0))+1)*3)="","",INDIRECT("④入力シート3!E"&amp;(INDEX(④入力シート３!AO$6:AO$1085,MATCH(ROW()-120,④入力シート３!$AV$6:$AV$1085,0))+1)*3)),"")</f>
        <v/>
      </c>
      <c r="H141" s="594"/>
      <c r="I141" s="594"/>
      <c r="J141" s="409" t="str">
        <f ca="1">IF((ROW()-120)&lt;=MAX(④入力シート３!$AV$6:$AV$1085),IF(INDIRECT("④入力シート3!F"&amp;(INDEX(④入力シート３!AO$6:AO$1085,MATCH(ROW()-120,④入力シート３!$AV$6:$AV$1085,0))+1)*3)="","",INDIRECT("④入力シート3!F"&amp;(INDEX(④入力シート３!AO$6:AO$1085,MATCH(ROW()-120,④入力シート３!$AV$6:$AV$1085,0))+1)*3)),"")</f>
        <v/>
      </c>
      <c r="K141" s="595" t="str">
        <f ca="1">IF((ROW()-120)&lt;=MAX(④入力シート３!$AV$6:$AV$1085),IF(INDEX(④入力シート３!AP$6:AP$1085,MATCH(ROW()-120,④入力シート３!$AV$6:$AV$1085,0))=1,"基本給",IF(INDEX(④入力シート３!AP$6:AP$1085,MATCH(ROW()-120,④入力シート３!$AV$6:$AV$1085,0))=2,"手当","法定福利費残")),"")</f>
        <v/>
      </c>
      <c r="L141" s="596"/>
      <c r="M141" s="596"/>
      <c r="N141" s="596"/>
      <c r="O141" s="597" t="str">
        <f ca="1">IF((ROW()-120)&lt;=MAX(④入力シート３!$AV$6:$AV$1085),INDEX(④入力シート３!AR$6:AR$1085,MATCH(ROW()-120,④入力シート３!$AV$6:$AV$1085,0)),"")</f>
        <v/>
      </c>
      <c r="P141" s="598"/>
      <c r="Q141" s="598"/>
      <c r="R141" s="123" t="s">
        <v>1</v>
      </c>
      <c r="S141" s="123" t="s">
        <v>230</v>
      </c>
      <c r="T141" s="412" t="str">
        <f ca="1">IF((ROW()-120)&lt;=MAX(④入力シート３!$AV$6:$AV$1085),INDEX(④入力シート３!AS$6:AS$1085,MATCH(ROW()-120,④入力シート３!$AV$6:$AV$1085,0)),"")</f>
        <v/>
      </c>
      <c r="U141" s="123" t="s">
        <v>231</v>
      </c>
      <c r="V141" s="123" t="s">
        <v>230</v>
      </c>
      <c r="W141" s="401">
        <v>1</v>
      </c>
      <c r="X141" s="123" t="s">
        <v>189</v>
      </c>
      <c r="Y141" s="123" t="s">
        <v>232</v>
      </c>
      <c r="Z141" s="599" t="str">
        <f t="shared" ca="1" si="39"/>
        <v/>
      </c>
      <c r="AA141" s="599"/>
      <c r="AB141" s="599"/>
      <c r="AC141" s="599"/>
      <c r="AD141" s="124" t="s">
        <v>1</v>
      </c>
      <c r="AE141" s="573"/>
      <c r="AF141" s="574"/>
      <c r="AG141" s="574"/>
      <c r="AH141" s="123" t="s">
        <v>1</v>
      </c>
      <c r="AI141" s="123" t="s">
        <v>230</v>
      </c>
      <c r="AJ141" s="456"/>
      <c r="AK141" s="123" t="s">
        <v>231</v>
      </c>
      <c r="AL141" s="123" t="s">
        <v>230</v>
      </c>
      <c r="AM141" s="401">
        <v>1</v>
      </c>
      <c r="AN141" s="123" t="s">
        <v>189</v>
      </c>
      <c r="AO141" s="123" t="s">
        <v>232</v>
      </c>
      <c r="AP141" s="587">
        <f>IFERROR(AE141*AJ141*AM141,"")</f>
        <v>0</v>
      </c>
      <c r="AQ141" s="587"/>
      <c r="AR141" s="587"/>
      <c r="AS141" s="587"/>
      <c r="AT141" s="130" t="s">
        <v>1</v>
      </c>
      <c r="AU141" s="588"/>
      <c r="AV141" s="588"/>
      <c r="AW141" s="588"/>
      <c r="AX141" s="588"/>
      <c r="AY141" s="588"/>
      <c r="AZ141" s="588"/>
      <c r="BA141" s="588"/>
      <c r="BB141" s="588"/>
      <c r="BC141" s="588"/>
      <c r="BD141" s="588"/>
      <c r="BE141" s="588"/>
      <c r="BF141" s="588"/>
      <c r="BG141" s="588"/>
      <c r="BH141" s="588"/>
      <c r="BI141" s="588"/>
      <c r="BJ141" s="142"/>
      <c r="BK141" s="601"/>
      <c r="BL141" s="601"/>
      <c r="BM141" s="601"/>
      <c r="BN141" s="140"/>
      <c r="BO141" s="140"/>
      <c r="BP141" s="141"/>
      <c r="BQ141" s="140"/>
      <c r="BR141" s="140"/>
      <c r="BS141" s="141"/>
      <c r="BT141" s="140"/>
      <c r="BU141" s="140"/>
      <c r="BV141" s="600"/>
      <c r="BW141" s="600"/>
      <c r="BX141" s="600"/>
      <c r="BY141" s="600"/>
      <c r="BZ141" s="142"/>
    </row>
    <row r="142" spans="1:78" s="143" customFormat="1" ht="26.1" customHeight="1" x14ac:dyDescent="0.15">
      <c r="A142" s="121">
        <v>22</v>
      </c>
      <c r="B142" s="590" t="str">
        <f ca="1">IF((ROW()-120)&lt;=MAX(④入力シート３!$AV$6:$AV$1085),IF(INDIRECT("④入力シート3!C"&amp;(INDEX(④入力シート３!AO$6:AO$1085,MATCH(ROW()-120,④入力シート３!$AV$6:$AV$1085,0))+1)*3)="","",INDIRECT("④入力シート3!C"&amp;(INDEX(④入力シート３!AO$6:AO$1085,MATCH(ROW()-120,④入力シート３!$AV$6:$AV$1085,0))+1)*3)),"")</f>
        <v/>
      </c>
      <c r="C142" s="591"/>
      <c r="D142" s="591"/>
      <c r="E142" s="591"/>
      <c r="F142" s="592"/>
      <c r="G142" s="593" t="str">
        <f ca="1">IF((ROW()-120)&lt;=MAX(④入力シート３!$AV$6:$AV$1085),IF(INDIRECT("④入力シート3!E"&amp;(INDEX(④入力シート３!AO$6:AO$1085,MATCH(ROW()-120,④入力シート３!$AV$6:$AV$1085,0))+1)*3)="","",INDIRECT("④入力シート3!E"&amp;(INDEX(④入力シート３!AO$6:AO$1085,MATCH(ROW()-120,④入力シート３!$AV$6:$AV$1085,0))+1)*3)),"")</f>
        <v/>
      </c>
      <c r="H142" s="594"/>
      <c r="I142" s="594"/>
      <c r="J142" s="409" t="str">
        <f ca="1">IF((ROW()-120)&lt;=MAX(④入力シート３!$AV$6:$AV$1085),IF(INDIRECT("④入力シート3!F"&amp;(INDEX(④入力シート３!AO$6:AO$1085,MATCH(ROW()-120,④入力シート３!$AV$6:$AV$1085,0))+1)*3)="","",INDIRECT("④入力シート3!F"&amp;(INDEX(④入力シート３!AO$6:AO$1085,MATCH(ROW()-120,④入力シート３!$AV$6:$AV$1085,0))+1)*3)),"")</f>
        <v/>
      </c>
      <c r="K142" s="595" t="str">
        <f ca="1">IF((ROW()-120)&lt;=MAX(④入力シート３!$AV$6:$AV$1085),IF(INDEX(④入力シート３!AP$6:AP$1085,MATCH(ROW()-120,④入力シート３!$AV$6:$AV$1085,0))=1,"基本給",IF(INDEX(④入力シート３!AP$6:AP$1085,MATCH(ROW()-120,④入力シート３!$AV$6:$AV$1085,0))=2,"手当","法定福利費残")),"")</f>
        <v/>
      </c>
      <c r="L142" s="596"/>
      <c r="M142" s="596"/>
      <c r="N142" s="596"/>
      <c r="O142" s="597" t="str">
        <f ca="1">IF((ROW()-120)&lt;=MAX(④入力シート３!$AV$6:$AV$1085),INDEX(④入力シート３!AR$6:AR$1085,MATCH(ROW()-120,④入力シート３!$AV$6:$AV$1085,0)),"")</f>
        <v/>
      </c>
      <c r="P142" s="598"/>
      <c r="Q142" s="598"/>
      <c r="R142" s="123" t="s">
        <v>1</v>
      </c>
      <c r="S142" s="123" t="s">
        <v>230</v>
      </c>
      <c r="T142" s="411" t="str">
        <f ca="1">IF((ROW()-120)&lt;=MAX(④入力シート３!$AV$6:$AV$1085),INDEX(④入力シート３!AS$6:AS$1085,MATCH(ROW()-120,④入力シート３!$AV$6:$AV$1085,0)),"")</f>
        <v/>
      </c>
      <c r="U142" s="123" t="s">
        <v>231</v>
      </c>
      <c r="V142" s="123" t="s">
        <v>230</v>
      </c>
      <c r="W142" s="401">
        <v>1</v>
      </c>
      <c r="X142" s="123" t="s">
        <v>189</v>
      </c>
      <c r="Y142" s="123" t="s">
        <v>232</v>
      </c>
      <c r="Z142" s="599" t="str">
        <f t="shared" ca="1" si="39"/>
        <v/>
      </c>
      <c r="AA142" s="599"/>
      <c r="AB142" s="599"/>
      <c r="AC142" s="599"/>
      <c r="AD142" s="124" t="s">
        <v>1</v>
      </c>
      <c r="AE142" s="573"/>
      <c r="AF142" s="574"/>
      <c r="AG142" s="574"/>
      <c r="AH142" s="123" t="s">
        <v>1</v>
      </c>
      <c r="AI142" s="123" t="s">
        <v>230</v>
      </c>
      <c r="AJ142" s="456"/>
      <c r="AK142" s="123" t="s">
        <v>231</v>
      </c>
      <c r="AL142" s="123" t="s">
        <v>230</v>
      </c>
      <c r="AM142" s="401">
        <v>1</v>
      </c>
      <c r="AN142" s="123" t="s">
        <v>189</v>
      </c>
      <c r="AO142" s="123" t="s">
        <v>232</v>
      </c>
      <c r="AP142" s="587">
        <f>IFERROR(AE142*AJ142*AM142,"")</f>
        <v>0</v>
      </c>
      <c r="AQ142" s="587"/>
      <c r="AR142" s="587"/>
      <c r="AS142" s="587"/>
      <c r="AT142" s="130" t="s">
        <v>1</v>
      </c>
      <c r="AU142" s="588"/>
      <c r="AV142" s="588"/>
      <c r="AW142" s="588"/>
      <c r="AX142" s="588"/>
      <c r="AY142" s="588"/>
      <c r="AZ142" s="588"/>
      <c r="BA142" s="588"/>
      <c r="BB142" s="588"/>
      <c r="BC142" s="588"/>
      <c r="BD142" s="588"/>
      <c r="BE142" s="588"/>
      <c r="BF142" s="588"/>
      <c r="BG142" s="588"/>
      <c r="BH142" s="588"/>
      <c r="BI142" s="588"/>
      <c r="BJ142" s="142"/>
      <c r="BK142" s="144"/>
      <c r="BL142" s="144"/>
      <c r="BM142" s="144"/>
      <c r="BN142" s="140"/>
      <c r="BO142" s="140"/>
      <c r="BP142" s="141"/>
      <c r="BQ142" s="140"/>
      <c r="BR142" s="140"/>
      <c r="BS142" s="141"/>
      <c r="BT142" s="140"/>
      <c r="BU142" s="140"/>
      <c r="BV142" s="589"/>
      <c r="BW142" s="589"/>
      <c r="BX142" s="589"/>
      <c r="BY142" s="589"/>
      <c r="BZ142" s="142"/>
    </row>
    <row r="143" spans="1:78" s="143" customFormat="1" ht="26.1" customHeight="1" x14ac:dyDescent="0.15">
      <c r="A143" s="121">
        <v>23</v>
      </c>
      <c r="B143" s="590" t="str">
        <f ca="1">IF((ROW()-120)&lt;=MAX(④入力シート３!$AV$6:$AV$1085),IF(INDIRECT("④入力シート3!C"&amp;(INDEX(④入力シート３!AO$6:AO$1085,MATCH(ROW()-120,④入力シート３!$AV$6:$AV$1085,0))+1)*3)="","",INDIRECT("④入力シート3!C"&amp;(INDEX(④入力シート３!AO$6:AO$1085,MATCH(ROW()-120,④入力シート３!$AV$6:$AV$1085,0))+1)*3)),"")</f>
        <v/>
      </c>
      <c r="C143" s="591"/>
      <c r="D143" s="591"/>
      <c r="E143" s="591"/>
      <c r="F143" s="592"/>
      <c r="G143" s="593" t="str">
        <f ca="1">IF((ROW()-120)&lt;=MAX(④入力シート３!$AV$6:$AV$1085),IF(INDIRECT("④入力シート3!E"&amp;(INDEX(④入力シート３!AO$6:AO$1085,MATCH(ROW()-120,④入力シート３!$AV$6:$AV$1085,0))+1)*3)="","",INDIRECT("④入力シート3!E"&amp;(INDEX(④入力シート３!AO$6:AO$1085,MATCH(ROW()-120,④入力シート３!$AV$6:$AV$1085,0))+1)*3)),"")</f>
        <v/>
      </c>
      <c r="H143" s="594"/>
      <c r="I143" s="594"/>
      <c r="J143" s="409" t="str">
        <f ca="1">IF((ROW()-120)&lt;=MAX(④入力シート３!$AV$6:$AV$1085),IF(INDIRECT("④入力シート3!F"&amp;(INDEX(④入力シート３!AO$6:AO$1085,MATCH(ROW()-120,④入力シート３!$AV$6:$AV$1085,0))+1)*3)="","",INDIRECT("④入力シート3!F"&amp;(INDEX(④入力シート３!AO$6:AO$1085,MATCH(ROW()-120,④入力シート３!$AV$6:$AV$1085,0))+1)*3)),"")</f>
        <v/>
      </c>
      <c r="K143" s="595" t="str">
        <f ca="1">IF((ROW()-120)&lt;=MAX(④入力シート３!$AV$6:$AV$1085),IF(INDEX(④入力シート３!AP$6:AP$1085,MATCH(ROW()-120,④入力シート３!$AV$6:$AV$1085,0))=1,"基本給",IF(INDEX(④入力シート３!AP$6:AP$1085,MATCH(ROW()-120,④入力シート３!$AV$6:$AV$1085,0))=2,"手当","法定福利費残")),"")</f>
        <v/>
      </c>
      <c r="L143" s="596"/>
      <c r="M143" s="596"/>
      <c r="N143" s="596"/>
      <c r="O143" s="597" t="str">
        <f ca="1">IF((ROW()-120)&lt;=MAX(④入力シート３!$AV$6:$AV$1085),INDEX(④入力シート３!AR$6:AR$1085,MATCH(ROW()-120,④入力シート３!$AV$6:$AV$1085,0)),"")</f>
        <v/>
      </c>
      <c r="P143" s="598"/>
      <c r="Q143" s="598"/>
      <c r="R143" s="123" t="s">
        <v>1</v>
      </c>
      <c r="S143" s="123" t="s">
        <v>230</v>
      </c>
      <c r="T143" s="412" t="str">
        <f ca="1">IF((ROW()-120)&lt;=MAX(④入力シート３!$AV$6:$AV$1085),INDEX(④入力シート３!AS$6:AS$1085,MATCH(ROW()-120,④入力シート３!$AV$6:$AV$1085,0)),"")</f>
        <v/>
      </c>
      <c r="U143" s="123" t="s">
        <v>231</v>
      </c>
      <c r="V143" s="123" t="s">
        <v>230</v>
      </c>
      <c r="W143" s="401">
        <v>1</v>
      </c>
      <c r="X143" s="123" t="s">
        <v>189</v>
      </c>
      <c r="Y143" s="123" t="s">
        <v>232</v>
      </c>
      <c r="Z143" s="599" t="str">
        <f t="shared" ca="1" si="39"/>
        <v/>
      </c>
      <c r="AA143" s="599"/>
      <c r="AB143" s="599"/>
      <c r="AC143" s="599"/>
      <c r="AD143" s="124" t="s">
        <v>1</v>
      </c>
      <c r="AE143" s="573"/>
      <c r="AF143" s="574"/>
      <c r="AG143" s="574"/>
      <c r="AH143" s="123" t="s">
        <v>1</v>
      </c>
      <c r="AI143" s="123" t="s">
        <v>230</v>
      </c>
      <c r="AJ143" s="456"/>
      <c r="AK143" s="123" t="s">
        <v>231</v>
      </c>
      <c r="AL143" s="123" t="s">
        <v>230</v>
      </c>
      <c r="AM143" s="401">
        <v>1</v>
      </c>
      <c r="AN143" s="123" t="s">
        <v>189</v>
      </c>
      <c r="AO143" s="123" t="s">
        <v>232</v>
      </c>
      <c r="AP143" s="587">
        <f t="shared" ref="AP143:AP149" si="41">IFERROR(AE143*AJ143*AM143,"")</f>
        <v>0</v>
      </c>
      <c r="AQ143" s="587"/>
      <c r="AR143" s="587"/>
      <c r="AS143" s="587"/>
      <c r="AT143" s="130" t="s">
        <v>1</v>
      </c>
      <c r="AU143" s="588"/>
      <c r="AV143" s="588"/>
      <c r="AW143" s="588"/>
      <c r="AX143" s="588"/>
      <c r="AY143" s="588"/>
      <c r="AZ143" s="588"/>
      <c r="BA143" s="588"/>
      <c r="BB143" s="588"/>
      <c r="BC143" s="588"/>
      <c r="BD143" s="588"/>
      <c r="BE143" s="588"/>
      <c r="BF143" s="588"/>
      <c r="BG143" s="588"/>
      <c r="BH143" s="588"/>
      <c r="BI143" s="588"/>
      <c r="BJ143" s="142"/>
      <c r="BK143" s="144"/>
      <c r="BL143" s="144"/>
      <c r="BM143" s="144"/>
      <c r="BN143" s="140"/>
      <c r="BO143" s="140"/>
      <c r="BP143" s="141"/>
      <c r="BQ143" s="140"/>
      <c r="BR143" s="140"/>
      <c r="BS143" s="141"/>
      <c r="BT143" s="140"/>
      <c r="BU143" s="140"/>
      <c r="BV143" s="589"/>
      <c r="BW143" s="589"/>
      <c r="BX143" s="589"/>
      <c r="BY143" s="589"/>
      <c r="BZ143" s="142"/>
    </row>
    <row r="144" spans="1:78" s="143" customFormat="1" ht="26.1" customHeight="1" x14ac:dyDescent="0.15">
      <c r="A144" s="121">
        <v>24</v>
      </c>
      <c r="B144" s="590" t="str">
        <f ca="1">IF((ROW()-120)&lt;=MAX(④入力シート３!$AV$6:$AV$1085),IF(INDIRECT("④入力シート3!C"&amp;(INDEX(④入力シート３!AO$6:AO$1085,MATCH(ROW()-120,④入力シート３!$AV$6:$AV$1085,0))+1)*3)="","",INDIRECT("④入力シート3!C"&amp;(INDEX(④入力シート３!AO$6:AO$1085,MATCH(ROW()-120,④入力シート３!$AV$6:$AV$1085,0))+1)*3)),"")</f>
        <v/>
      </c>
      <c r="C144" s="591"/>
      <c r="D144" s="591"/>
      <c r="E144" s="591"/>
      <c r="F144" s="592"/>
      <c r="G144" s="593" t="str">
        <f ca="1">IF((ROW()-120)&lt;=MAX(④入力シート３!$AV$6:$AV$1085),IF(INDIRECT("④入力シート3!E"&amp;(INDEX(④入力シート３!AO$6:AO$1085,MATCH(ROW()-120,④入力シート３!$AV$6:$AV$1085,0))+1)*3)="","",INDIRECT("④入力シート3!E"&amp;(INDEX(④入力シート３!AO$6:AO$1085,MATCH(ROW()-120,④入力シート３!$AV$6:$AV$1085,0))+1)*3)),"")</f>
        <v/>
      </c>
      <c r="H144" s="594"/>
      <c r="I144" s="594"/>
      <c r="J144" s="409" t="str">
        <f ca="1">IF((ROW()-120)&lt;=MAX(④入力シート３!$AV$6:$AV$1085),IF(INDIRECT("④入力シート3!F"&amp;(INDEX(④入力シート３!AO$6:AO$1085,MATCH(ROW()-120,④入力シート３!$AV$6:$AV$1085,0))+1)*3)="","",INDIRECT("④入力シート3!F"&amp;(INDEX(④入力シート３!AO$6:AO$1085,MATCH(ROW()-120,④入力シート３!$AV$6:$AV$1085,0))+1)*3)),"")</f>
        <v/>
      </c>
      <c r="K144" s="595" t="str">
        <f ca="1">IF((ROW()-120)&lt;=MAX(④入力シート３!$AV$6:$AV$1085),IF(INDEX(④入力シート３!AP$6:AP$1085,MATCH(ROW()-120,④入力シート３!$AV$6:$AV$1085,0))=1,"基本給",IF(INDEX(④入力シート３!AP$6:AP$1085,MATCH(ROW()-120,④入力シート３!$AV$6:$AV$1085,0))=2,"手当","法定福利費残")),"")</f>
        <v/>
      </c>
      <c r="L144" s="596"/>
      <c r="M144" s="596"/>
      <c r="N144" s="596"/>
      <c r="O144" s="597" t="str">
        <f ca="1">IF((ROW()-120)&lt;=MAX(④入力シート３!$AV$6:$AV$1085),INDEX(④入力シート３!AR$6:AR$1085,MATCH(ROW()-120,④入力シート３!$AV$6:$AV$1085,0)),"")</f>
        <v/>
      </c>
      <c r="P144" s="598"/>
      <c r="Q144" s="598"/>
      <c r="R144" s="123" t="s">
        <v>1</v>
      </c>
      <c r="S144" s="123" t="s">
        <v>230</v>
      </c>
      <c r="T144" s="411" t="str">
        <f ca="1">IF((ROW()-120)&lt;=MAX(④入力シート３!$AV$6:$AV$1085),INDEX(④入力シート３!AS$6:AS$1085,MATCH(ROW()-120,④入力シート３!$AV$6:$AV$1085,0)),"")</f>
        <v/>
      </c>
      <c r="U144" s="123" t="s">
        <v>231</v>
      </c>
      <c r="V144" s="123" t="s">
        <v>230</v>
      </c>
      <c r="W144" s="401">
        <v>1</v>
      </c>
      <c r="X144" s="123" t="s">
        <v>189</v>
      </c>
      <c r="Y144" s="123" t="s">
        <v>232</v>
      </c>
      <c r="Z144" s="599" t="str">
        <f t="shared" ca="1" si="39"/>
        <v/>
      </c>
      <c r="AA144" s="599"/>
      <c r="AB144" s="599"/>
      <c r="AC144" s="599"/>
      <c r="AD144" s="124" t="s">
        <v>1</v>
      </c>
      <c r="AE144" s="573"/>
      <c r="AF144" s="574"/>
      <c r="AG144" s="574"/>
      <c r="AH144" s="123" t="s">
        <v>1</v>
      </c>
      <c r="AI144" s="123" t="s">
        <v>230</v>
      </c>
      <c r="AJ144" s="456"/>
      <c r="AK144" s="123" t="s">
        <v>231</v>
      </c>
      <c r="AL144" s="123" t="s">
        <v>230</v>
      </c>
      <c r="AM144" s="401">
        <v>1</v>
      </c>
      <c r="AN144" s="123" t="s">
        <v>189</v>
      </c>
      <c r="AO144" s="123" t="s">
        <v>232</v>
      </c>
      <c r="AP144" s="587">
        <f t="shared" si="41"/>
        <v>0</v>
      </c>
      <c r="AQ144" s="587"/>
      <c r="AR144" s="587"/>
      <c r="AS144" s="587"/>
      <c r="AT144" s="130" t="s">
        <v>1</v>
      </c>
      <c r="AU144" s="588"/>
      <c r="AV144" s="588"/>
      <c r="AW144" s="588"/>
      <c r="AX144" s="588"/>
      <c r="AY144" s="588"/>
      <c r="AZ144" s="588"/>
      <c r="BA144" s="588"/>
      <c r="BB144" s="588"/>
      <c r="BC144" s="588"/>
      <c r="BD144" s="588"/>
      <c r="BE144" s="588"/>
      <c r="BF144" s="588"/>
      <c r="BG144" s="588"/>
      <c r="BH144" s="588"/>
      <c r="BI144" s="588"/>
      <c r="BJ144" s="142"/>
      <c r="BK144" s="144"/>
      <c r="BL144" s="144"/>
      <c r="BM144" s="144"/>
      <c r="BN144" s="140"/>
      <c r="BO144" s="140"/>
      <c r="BP144" s="141"/>
      <c r="BQ144" s="140"/>
      <c r="BR144" s="140"/>
      <c r="BS144" s="141"/>
      <c r="BT144" s="140"/>
      <c r="BU144" s="140"/>
      <c r="BV144" s="589"/>
      <c r="BW144" s="589"/>
      <c r="BX144" s="589"/>
      <c r="BY144" s="589"/>
      <c r="BZ144" s="142"/>
    </row>
    <row r="145" spans="1:78" s="143" customFormat="1" ht="26.1" customHeight="1" x14ac:dyDescent="0.15">
      <c r="A145" s="121">
        <v>25</v>
      </c>
      <c r="B145" s="590" t="str">
        <f ca="1">IF((ROW()-120)&lt;=MAX(④入力シート３!$AV$6:$AV$1085),IF(INDIRECT("④入力シート3!C"&amp;(INDEX(④入力シート３!AO$6:AO$1085,MATCH(ROW()-120,④入力シート３!$AV$6:$AV$1085,0))+1)*3)="","",INDIRECT("④入力シート3!C"&amp;(INDEX(④入力シート３!AO$6:AO$1085,MATCH(ROW()-120,④入力シート３!$AV$6:$AV$1085,0))+1)*3)),"")</f>
        <v/>
      </c>
      <c r="C145" s="591"/>
      <c r="D145" s="591"/>
      <c r="E145" s="591"/>
      <c r="F145" s="592"/>
      <c r="G145" s="593" t="str">
        <f ca="1">IF((ROW()-120)&lt;=MAX(④入力シート３!$AV$6:$AV$1085),IF(INDIRECT("④入力シート3!E"&amp;(INDEX(④入力シート３!AO$6:AO$1085,MATCH(ROW()-120,④入力シート３!$AV$6:$AV$1085,0))+1)*3)="","",INDIRECT("④入力シート3!E"&amp;(INDEX(④入力シート３!AO$6:AO$1085,MATCH(ROW()-120,④入力シート３!$AV$6:$AV$1085,0))+1)*3)),"")</f>
        <v/>
      </c>
      <c r="H145" s="594"/>
      <c r="I145" s="594"/>
      <c r="J145" s="409" t="str">
        <f ca="1">IF((ROW()-120)&lt;=MAX(④入力シート３!$AV$6:$AV$1085),IF(INDIRECT("④入力シート3!F"&amp;(INDEX(④入力シート３!AO$6:AO$1085,MATCH(ROW()-120,④入力シート３!$AV$6:$AV$1085,0))+1)*3)="","",INDIRECT("④入力シート3!F"&amp;(INDEX(④入力シート３!AO$6:AO$1085,MATCH(ROW()-120,④入力シート３!$AV$6:$AV$1085,0))+1)*3)),"")</f>
        <v/>
      </c>
      <c r="K145" s="595" t="str">
        <f ca="1">IF((ROW()-120)&lt;=MAX(④入力シート３!$AV$6:$AV$1085),IF(INDEX(④入力シート３!AP$6:AP$1085,MATCH(ROW()-120,④入力シート３!$AV$6:$AV$1085,0))=1,"基本給",IF(INDEX(④入力シート３!AP$6:AP$1085,MATCH(ROW()-120,④入力シート３!$AV$6:$AV$1085,0))=2,"手当","法定福利費残")),"")</f>
        <v/>
      </c>
      <c r="L145" s="596"/>
      <c r="M145" s="596"/>
      <c r="N145" s="596"/>
      <c r="O145" s="597" t="str">
        <f ca="1">IF((ROW()-120)&lt;=MAX(④入力シート３!$AV$6:$AV$1085),INDEX(④入力シート３!AR$6:AR$1085,MATCH(ROW()-120,④入力シート３!$AV$6:$AV$1085,0)),"")</f>
        <v/>
      </c>
      <c r="P145" s="598"/>
      <c r="Q145" s="598"/>
      <c r="R145" s="123" t="s">
        <v>1</v>
      </c>
      <c r="S145" s="123" t="s">
        <v>230</v>
      </c>
      <c r="T145" s="412" t="str">
        <f ca="1">IF((ROW()-120)&lt;=MAX(④入力シート３!$AV$6:$AV$1085),INDEX(④入力シート３!AS$6:AS$1085,MATCH(ROW()-120,④入力シート３!$AV$6:$AV$1085,0)),"")</f>
        <v/>
      </c>
      <c r="U145" s="123" t="s">
        <v>231</v>
      </c>
      <c r="V145" s="123" t="s">
        <v>230</v>
      </c>
      <c r="W145" s="401">
        <v>1</v>
      </c>
      <c r="X145" s="123" t="s">
        <v>189</v>
      </c>
      <c r="Y145" s="123" t="s">
        <v>232</v>
      </c>
      <c r="Z145" s="599" t="str">
        <f t="shared" ca="1" si="39"/>
        <v/>
      </c>
      <c r="AA145" s="599"/>
      <c r="AB145" s="599"/>
      <c r="AC145" s="599"/>
      <c r="AD145" s="124" t="s">
        <v>1</v>
      </c>
      <c r="AE145" s="573"/>
      <c r="AF145" s="574"/>
      <c r="AG145" s="574"/>
      <c r="AH145" s="123" t="s">
        <v>1</v>
      </c>
      <c r="AI145" s="123" t="s">
        <v>230</v>
      </c>
      <c r="AJ145" s="456"/>
      <c r="AK145" s="123" t="s">
        <v>231</v>
      </c>
      <c r="AL145" s="123" t="s">
        <v>230</v>
      </c>
      <c r="AM145" s="401">
        <v>1</v>
      </c>
      <c r="AN145" s="123" t="s">
        <v>189</v>
      </c>
      <c r="AO145" s="123" t="s">
        <v>232</v>
      </c>
      <c r="AP145" s="587">
        <f t="shared" si="41"/>
        <v>0</v>
      </c>
      <c r="AQ145" s="587"/>
      <c r="AR145" s="587"/>
      <c r="AS145" s="587"/>
      <c r="AT145" s="130" t="s">
        <v>1</v>
      </c>
      <c r="AU145" s="588"/>
      <c r="AV145" s="588"/>
      <c r="AW145" s="588"/>
      <c r="AX145" s="588"/>
      <c r="AY145" s="588"/>
      <c r="AZ145" s="588"/>
      <c r="BA145" s="588"/>
      <c r="BB145" s="588"/>
      <c r="BC145" s="588"/>
      <c r="BD145" s="588"/>
      <c r="BE145" s="588"/>
      <c r="BF145" s="588"/>
      <c r="BG145" s="588"/>
      <c r="BH145" s="588"/>
      <c r="BI145" s="588"/>
      <c r="BJ145" s="142"/>
      <c r="BK145" s="144"/>
      <c r="BL145" s="144"/>
      <c r="BM145" s="144"/>
      <c r="BN145" s="140"/>
      <c r="BO145" s="140"/>
      <c r="BP145" s="141"/>
      <c r="BQ145" s="140"/>
      <c r="BR145" s="140"/>
      <c r="BS145" s="141"/>
      <c r="BT145" s="140"/>
      <c r="BU145" s="140"/>
      <c r="BV145" s="589"/>
      <c r="BW145" s="589"/>
      <c r="BX145" s="589"/>
      <c r="BY145" s="589"/>
      <c r="BZ145" s="142"/>
    </row>
    <row r="146" spans="1:78" s="143" customFormat="1" ht="26.1" customHeight="1" x14ac:dyDescent="0.15">
      <c r="A146" s="121">
        <v>26</v>
      </c>
      <c r="B146" s="590" t="str">
        <f ca="1">IF((ROW()-120)&lt;=MAX(④入力シート３!$AV$6:$AV$1085),IF(INDIRECT("④入力シート3!C"&amp;(INDEX(④入力シート３!AO$6:AO$1085,MATCH(ROW()-120,④入力シート３!$AV$6:$AV$1085,0))+1)*3)="","",INDIRECT("④入力シート3!C"&amp;(INDEX(④入力シート３!AO$6:AO$1085,MATCH(ROW()-120,④入力シート３!$AV$6:$AV$1085,0))+1)*3)),"")</f>
        <v/>
      </c>
      <c r="C146" s="591"/>
      <c r="D146" s="591"/>
      <c r="E146" s="591"/>
      <c r="F146" s="592"/>
      <c r="G146" s="593" t="str">
        <f ca="1">IF((ROW()-120)&lt;=MAX(④入力シート３!$AV$6:$AV$1085),IF(INDIRECT("④入力シート3!E"&amp;(INDEX(④入力シート３!AO$6:AO$1085,MATCH(ROW()-120,④入力シート３!$AV$6:$AV$1085,0))+1)*3)="","",INDIRECT("④入力シート3!E"&amp;(INDEX(④入力シート３!AO$6:AO$1085,MATCH(ROW()-120,④入力シート３!$AV$6:$AV$1085,0))+1)*3)),"")</f>
        <v/>
      </c>
      <c r="H146" s="594"/>
      <c r="I146" s="594"/>
      <c r="J146" s="409" t="str">
        <f ca="1">IF((ROW()-120)&lt;=MAX(④入力シート３!$AV$6:$AV$1085),IF(INDIRECT("④入力シート3!F"&amp;(INDEX(④入力シート３!AO$6:AO$1085,MATCH(ROW()-120,④入力シート３!$AV$6:$AV$1085,0))+1)*3)="","",INDIRECT("④入力シート3!F"&amp;(INDEX(④入力シート３!AO$6:AO$1085,MATCH(ROW()-120,④入力シート３!$AV$6:$AV$1085,0))+1)*3)),"")</f>
        <v/>
      </c>
      <c r="K146" s="595" t="str">
        <f ca="1">IF((ROW()-120)&lt;=MAX(④入力シート３!$AV$6:$AV$1085),IF(INDEX(④入力シート３!AP$6:AP$1085,MATCH(ROW()-120,④入力シート３!$AV$6:$AV$1085,0))=1,"基本給",IF(INDEX(④入力シート３!AP$6:AP$1085,MATCH(ROW()-120,④入力シート３!$AV$6:$AV$1085,0))=2,"手当","法定福利費残")),"")</f>
        <v/>
      </c>
      <c r="L146" s="596"/>
      <c r="M146" s="596"/>
      <c r="N146" s="596"/>
      <c r="O146" s="597" t="str">
        <f ca="1">IF((ROW()-120)&lt;=MAX(④入力シート３!$AV$6:$AV$1085),INDEX(④入力シート３!AR$6:AR$1085,MATCH(ROW()-120,④入力シート３!$AV$6:$AV$1085,0)),"")</f>
        <v/>
      </c>
      <c r="P146" s="598"/>
      <c r="Q146" s="598"/>
      <c r="R146" s="123" t="s">
        <v>1</v>
      </c>
      <c r="S146" s="123" t="s">
        <v>230</v>
      </c>
      <c r="T146" s="411" t="str">
        <f ca="1">IF((ROW()-120)&lt;=MAX(④入力シート３!$AV$6:$AV$1085),INDEX(④入力シート３!AS$6:AS$1085,MATCH(ROW()-120,④入力シート３!$AV$6:$AV$1085,0)),"")</f>
        <v/>
      </c>
      <c r="U146" s="123" t="s">
        <v>231</v>
      </c>
      <c r="V146" s="123" t="s">
        <v>230</v>
      </c>
      <c r="W146" s="401">
        <v>1</v>
      </c>
      <c r="X146" s="123" t="s">
        <v>189</v>
      </c>
      <c r="Y146" s="123" t="s">
        <v>232</v>
      </c>
      <c r="Z146" s="599" t="str">
        <f t="shared" ca="1" si="39"/>
        <v/>
      </c>
      <c r="AA146" s="599"/>
      <c r="AB146" s="599"/>
      <c r="AC146" s="599"/>
      <c r="AD146" s="124" t="s">
        <v>1</v>
      </c>
      <c r="AE146" s="573"/>
      <c r="AF146" s="574"/>
      <c r="AG146" s="574"/>
      <c r="AH146" s="123" t="s">
        <v>1</v>
      </c>
      <c r="AI146" s="123" t="s">
        <v>230</v>
      </c>
      <c r="AJ146" s="456"/>
      <c r="AK146" s="123" t="s">
        <v>231</v>
      </c>
      <c r="AL146" s="123" t="s">
        <v>230</v>
      </c>
      <c r="AM146" s="401">
        <v>1</v>
      </c>
      <c r="AN146" s="123" t="s">
        <v>189</v>
      </c>
      <c r="AO146" s="123" t="s">
        <v>232</v>
      </c>
      <c r="AP146" s="587">
        <f t="shared" si="41"/>
        <v>0</v>
      </c>
      <c r="AQ146" s="587"/>
      <c r="AR146" s="587"/>
      <c r="AS146" s="587"/>
      <c r="AT146" s="130" t="s">
        <v>1</v>
      </c>
      <c r="AU146" s="588"/>
      <c r="AV146" s="588"/>
      <c r="AW146" s="588"/>
      <c r="AX146" s="588"/>
      <c r="AY146" s="588"/>
      <c r="AZ146" s="588"/>
      <c r="BA146" s="588"/>
      <c r="BB146" s="588"/>
      <c r="BC146" s="588"/>
      <c r="BD146" s="588"/>
      <c r="BE146" s="588"/>
      <c r="BF146" s="588"/>
      <c r="BG146" s="588"/>
      <c r="BH146" s="588"/>
      <c r="BI146" s="588"/>
      <c r="BJ146" s="142"/>
      <c r="BK146" s="144"/>
      <c r="BL146" s="144"/>
      <c r="BM146" s="144"/>
      <c r="BN146" s="140"/>
      <c r="BO146" s="140"/>
      <c r="BP146" s="141"/>
      <c r="BQ146" s="140"/>
      <c r="BR146" s="140"/>
      <c r="BS146" s="141"/>
      <c r="BT146" s="140"/>
      <c r="BU146" s="140"/>
      <c r="BV146" s="589"/>
      <c r="BW146" s="589"/>
      <c r="BX146" s="589"/>
      <c r="BY146" s="589"/>
      <c r="BZ146" s="142"/>
    </row>
    <row r="147" spans="1:78" s="143" customFormat="1" ht="26.1" customHeight="1" x14ac:dyDescent="0.15">
      <c r="A147" s="121">
        <v>27</v>
      </c>
      <c r="B147" s="590" t="str">
        <f ca="1">IF((ROW()-120)&lt;=MAX(④入力シート３!$AV$6:$AV$1085),IF(INDIRECT("④入力シート3!C"&amp;(INDEX(④入力シート３!AO$6:AO$1085,MATCH(ROW()-120,④入力シート３!$AV$6:$AV$1085,0))+1)*3)="","",INDIRECT("④入力シート3!C"&amp;(INDEX(④入力シート３!AO$6:AO$1085,MATCH(ROW()-120,④入力シート３!$AV$6:$AV$1085,0))+1)*3)),"")</f>
        <v/>
      </c>
      <c r="C147" s="591"/>
      <c r="D147" s="591"/>
      <c r="E147" s="591"/>
      <c r="F147" s="592"/>
      <c r="G147" s="593" t="str">
        <f ca="1">IF((ROW()-120)&lt;=MAX(④入力シート３!$AV$6:$AV$1085),IF(INDIRECT("④入力シート3!E"&amp;(INDEX(④入力シート３!AO$6:AO$1085,MATCH(ROW()-120,④入力シート３!$AV$6:$AV$1085,0))+1)*3)="","",INDIRECT("④入力シート3!E"&amp;(INDEX(④入力シート３!AO$6:AO$1085,MATCH(ROW()-120,④入力シート３!$AV$6:$AV$1085,0))+1)*3)),"")</f>
        <v/>
      </c>
      <c r="H147" s="594"/>
      <c r="I147" s="594"/>
      <c r="J147" s="409" t="str">
        <f ca="1">IF((ROW()-120)&lt;=MAX(④入力シート３!$AV$6:$AV$1085),IF(INDIRECT("④入力シート3!F"&amp;(INDEX(④入力シート３!AO$6:AO$1085,MATCH(ROW()-120,④入力シート３!$AV$6:$AV$1085,0))+1)*3)="","",INDIRECT("④入力シート3!F"&amp;(INDEX(④入力シート３!AO$6:AO$1085,MATCH(ROW()-120,④入力シート３!$AV$6:$AV$1085,0))+1)*3)),"")</f>
        <v/>
      </c>
      <c r="K147" s="595" t="str">
        <f ca="1">IF((ROW()-120)&lt;=MAX(④入力シート３!$AV$6:$AV$1085),IF(INDEX(④入力シート３!AP$6:AP$1085,MATCH(ROW()-120,④入力シート３!$AV$6:$AV$1085,0))=1,"基本給",IF(INDEX(④入力シート３!AP$6:AP$1085,MATCH(ROW()-120,④入力シート３!$AV$6:$AV$1085,0))=2,"手当","法定福利費残")),"")</f>
        <v/>
      </c>
      <c r="L147" s="596"/>
      <c r="M147" s="596"/>
      <c r="N147" s="596"/>
      <c r="O147" s="597" t="str">
        <f ca="1">IF((ROW()-120)&lt;=MAX(④入力シート３!$AV$6:$AV$1085),INDEX(④入力シート３!AR$6:AR$1085,MATCH(ROW()-120,④入力シート３!$AV$6:$AV$1085,0)),"")</f>
        <v/>
      </c>
      <c r="P147" s="598"/>
      <c r="Q147" s="598"/>
      <c r="R147" s="123" t="s">
        <v>1</v>
      </c>
      <c r="S147" s="123" t="s">
        <v>230</v>
      </c>
      <c r="T147" s="412" t="str">
        <f ca="1">IF((ROW()-120)&lt;=MAX(④入力シート３!$AV$6:$AV$1085),INDEX(④入力シート３!AS$6:AS$1085,MATCH(ROW()-120,④入力シート３!$AV$6:$AV$1085,0)),"")</f>
        <v/>
      </c>
      <c r="U147" s="123" t="s">
        <v>231</v>
      </c>
      <c r="V147" s="123" t="s">
        <v>230</v>
      </c>
      <c r="W147" s="401">
        <v>1</v>
      </c>
      <c r="X147" s="123" t="s">
        <v>189</v>
      </c>
      <c r="Y147" s="123" t="s">
        <v>232</v>
      </c>
      <c r="Z147" s="599" t="str">
        <f t="shared" ca="1" si="39"/>
        <v/>
      </c>
      <c r="AA147" s="599"/>
      <c r="AB147" s="599"/>
      <c r="AC147" s="599"/>
      <c r="AD147" s="124" t="s">
        <v>1</v>
      </c>
      <c r="AE147" s="573"/>
      <c r="AF147" s="574"/>
      <c r="AG147" s="574"/>
      <c r="AH147" s="123" t="s">
        <v>1</v>
      </c>
      <c r="AI147" s="123" t="s">
        <v>230</v>
      </c>
      <c r="AJ147" s="456"/>
      <c r="AK147" s="123" t="s">
        <v>231</v>
      </c>
      <c r="AL147" s="123" t="s">
        <v>230</v>
      </c>
      <c r="AM147" s="401">
        <v>1</v>
      </c>
      <c r="AN147" s="123" t="s">
        <v>189</v>
      </c>
      <c r="AO147" s="123" t="s">
        <v>232</v>
      </c>
      <c r="AP147" s="587">
        <f t="shared" si="41"/>
        <v>0</v>
      </c>
      <c r="AQ147" s="587"/>
      <c r="AR147" s="587"/>
      <c r="AS147" s="587"/>
      <c r="AT147" s="130" t="s">
        <v>1</v>
      </c>
      <c r="AU147" s="588"/>
      <c r="AV147" s="588"/>
      <c r="AW147" s="588"/>
      <c r="AX147" s="588"/>
      <c r="AY147" s="588"/>
      <c r="AZ147" s="588"/>
      <c r="BA147" s="588"/>
      <c r="BB147" s="588"/>
      <c r="BC147" s="588"/>
      <c r="BD147" s="588"/>
      <c r="BE147" s="588"/>
      <c r="BF147" s="588"/>
      <c r="BG147" s="588"/>
      <c r="BH147" s="588"/>
      <c r="BI147" s="588"/>
      <c r="BJ147" s="142"/>
      <c r="BK147" s="144"/>
      <c r="BL147" s="144"/>
      <c r="BM147" s="144"/>
      <c r="BN147" s="140"/>
      <c r="BO147" s="140"/>
      <c r="BP147" s="141"/>
      <c r="BQ147" s="140"/>
      <c r="BR147" s="140"/>
      <c r="BS147" s="141"/>
      <c r="BT147" s="140"/>
      <c r="BU147" s="140"/>
      <c r="BV147" s="589"/>
      <c r="BW147" s="589"/>
      <c r="BX147" s="589"/>
      <c r="BY147" s="589"/>
      <c r="BZ147" s="142"/>
    </row>
    <row r="148" spans="1:78" s="143" customFormat="1" ht="26.1" customHeight="1" x14ac:dyDescent="0.15">
      <c r="A148" s="121">
        <v>28</v>
      </c>
      <c r="B148" s="590" t="str">
        <f ca="1">IF((ROW()-120)&lt;=MAX(④入力シート３!$AV$6:$AV$1085),IF(INDIRECT("④入力シート3!C"&amp;(INDEX(④入力シート３!AO$6:AO$1085,MATCH(ROW()-120,④入力シート３!$AV$6:$AV$1085,0))+1)*3)="","",INDIRECT("④入力シート3!C"&amp;(INDEX(④入力シート３!AO$6:AO$1085,MATCH(ROW()-120,④入力シート３!$AV$6:$AV$1085,0))+1)*3)),"")</f>
        <v/>
      </c>
      <c r="C148" s="591"/>
      <c r="D148" s="591"/>
      <c r="E148" s="591"/>
      <c r="F148" s="592"/>
      <c r="G148" s="593" t="str">
        <f ca="1">IF((ROW()-120)&lt;=MAX(④入力シート３!$AV$6:$AV$1085),IF(INDIRECT("④入力シート3!E"&amp;(INDEX(④入力シート３!AO$6:AO$1085,MATCH(ROW()-120,④入力シート３!$AV$6:$AV$1085,0))+1)*3)="","",INDIRECT("④入力シート3!E"&amp;(INDEX(④入力シート３!AO$6:AO$1085,MATCH(ROW()-120,④入力シート３!$AV$6:$AV$1085,0))+1)*3)),"")</f>
        <v/>
      </c>
      <c r="H148" s="594"/>
      <c r="I148" s="594"/>
      <c r="J148" s="409" t="str">
        <f ca="1">IF((ROW()-120)&lt;=MAX(④入力シート３!$AV$6:$AV$1085),IF(INDIRECT("④入力シート3!F"&amp;(INDEX(④入力シート３!AO$6:AO$1085,MATCH(ROW()-120,④入力シート３!$AV$6:$AV$1085,0))+1)*3)="","",INDIRECT("④入力シート3!F"&amp;(INDEX(④入力シート３!AO$6:AO$1085,MATCH(ROW()-120,④入力シート３!$AV$6:$AV$1085,0))+1)*3)),"")</f>
        <v/>
      </c>
      <c r="K148" s="595" t="str">
        <f ca="1">IF((ROW()-120)&lt;=MAX(④入力シート３!$AV$6:$AV$1085),IF(INDEX(④入力シート３!AP$6:AP$1085,MATCH(ROW()-120,④入力シート３!$AV$6:$AV$1085,0))=1,"基本給",IF(INDEX(④入力シート３!AP$6:AP$1085,MATCH(ROW()-120,④入力シート３!$AV$6:$AV$1085,0))=2,"手当","法定福利費残")),"")</f>
        <v/>
      </c>
      <c r="L148" s="596"/>
      <c r="M148" s="596"/>
      <c r="N148" s="596"/>
      <c r="O148" s="597" t="str">
        <f ca="1">IF((ROW()-120)&lt;=MAX(④入力シート３!$AV$6:$AV$1085),INDEX(④入力シート３!AR$6:AR$1085,MATCH(ROW()-120,④入力シート３!$AV$6:$AV$1085,0)),"")</f>
        <v/>
      </c>
      <c r="P148" s="598"/>
      <c r="Q148" s="598"/>
      <c r="R148" s="123" t="s">
        <v>1</v>
      </c>
      <c r="S148" s="123" t="s">
        <v>230</v>
      </c>
      <c r="T148" s="411" t="str">
        <f ca="1">IF((ROW()-120)&lt;=MAX(④入力シート３!$AV$6:$AV$1085),INDEX(④入力シート３!AS$6:AS$1085,MATCH(ROW()-120,④入力シート３!$AV$6:$AV$1085,0)),"")</f>
        <v/>
      </c>
      <c r="U148" s="123" t="s">
        <v>231</v>
      </c>
      <c r="V148" s="123" t="s">
        <v>230</v>
      </c>
      <c r="W148" s="401">
        <v>1</v>
      </c>
      <c r="X148" s="123" t="s">
        <v>189</v>
      </c>
      <c r="Y148" s="123" t="s">
        <v>232</v>
      </c>
      <c r="Z148" s="599" t="str">
        <f t="shared" ca="1" si="39"/>
        <v/>
      </c>
      <c r="AA148" s="599"/>
      <c r="AB148" s="599"/>
      <c r="AC148" s="599"/>
      <c r="AD148" s="124" t="s">
        <v>1</v>
      </c>
      <c r="AE148" s="573"/>
      <c r="AF148" s="574"/>
      <c r="AG148" s="574"/>
      <c r="AH148" s="123" t="s">
        <v>1</v>
      </c>
      <c r="AI148" s="123" t="s">
        <v>230</v>
      </c>
      <c r="AJ148" s="456"/>
      <c r="AK148" s="123" t="s">
        <v>231</v>
      </c>
      <c r="AL148" s="123" t="s">
        <v>230</v>
      </c>
      <c r="AM148" s="401">
        <v>1</v>
      </c>
      <c r="AN148" s="123" t="s">
        <v>189</v>
      </c>
      <c r="AO148" s="123" t="s">
        <v>232</v>
      </c>
      <c r="AP148" s="587">
        <f t="shared" si="41"/>
        <v>0</v>
      </c>
      <c r="AQ148" s="587"/>
      <c r="AR148" s="587"/>
      <c r="AS148" s="587"/>
      <c r="AT148" s="130" t="s">
        <v>1</v>
      </c>
      <c r="AU148" s="588"/>
      <c r="AV148" s="588"/>
      <c r="AW148" s="588"/>
      <c r="AX148" s="588"/>
      <c r="AY148" s="588"/>
      <c r="AZ148" s="588"/>
      <c r="BA148" s="588"/>
      <c r="BB148" s="588"/>
      <c r="BC148" s="588"/>
      <c r="BD148" s="588"/>
      <c r="BE148" s="588"/>
      <c r="BF148" s="588"/>
      <c r="BG148" s="588"/>
      <c r="BH148" s="588"/>
      <c r="BI148" s="588"/>
      <c r="BJ148" s="142"/>
      <c r="BK148" s="144"/>
      <c r="BL148" s="144"/>
      <c r="BM148" s="144"/>
      <c r="BN148" s="140"/>
      <c r="BO148" s="140"/>
      <c r="BP148" s="141"/>
      <c r="BQ148" s="140"/>
      <c r="BR148" s="140"/>
      <c r="BS148" s="141"/>
      <c r="BT148" s="140"/>
      <c r="BU148" s="140"/>
      <c r="BV148" s="589"/>
      <c r="BW148" s="589"/>
      <c r="BX148" s="589"/>
      <c r="BY148" s="589"/>
      <c r="BZ148" s="142"/>
    </row>
    <row r="149" spans="1:78" s="143" customFormat="1" ht="26.1" customHeight="1" x14ac:dyDescent="0.15">
      <c r="A149" s="121">
        <v>29</v>
      </c>
      <c r="B149" s="590" t="str">
        <f ca="1">IF((ROW()-120)&lt;=MAX(④入力シート３!$AV$6:$AV$1085),IF(INDIRECT("④入力シート3!C"&amp;(INDEX(④入力シート３!AO$6:AO$1085,MATCH(ROW()-120,④入力シート３!$AV$6:$AV$1085,0))+1)*3)="","",INDIRECT("④入力シート3!C"&amp;(INDEX(④入力シート３!AO$6:AO$1085,MATCH(ROW()-120,④入力シート３!$AV$6:$AV$1085,0))+1)*3)),"")</f>
        <v/>
      </c>
      <c r="C149" s="591"/>
      <c r="D149" s="591"/>
      <c r="E149" s="591"/>
      <c r="F149" s="592"/>
      <c r="G149" s="593" t="str">
        <f ca="1">IF((ROW()-120)&lt;=MAX(④入力シート３!$AV$6:$AV$1085),IF(INDIRECT("④入力シート3!E"&amp;(INDEX(④入力シート３!AO$6:AO$1085,MATCH(ROW()-120,④入力シート３!$AV$6:$AV$1085,0))+1)*3)="","",INDIRECT("④入力シート3!E"&amp;(INDEX(④入力シート３!AO$6:AO$1085,MATCH(ROW()-120,④入力シート３!$AV$6:$AV$1085,0))+1)*3)),"")</f>
        <v/>
      </c>
      <c r="H149" s="594"/>
      <c r="I149" s="594"/>
      <c r="J149" s="409" t="str">
        <f ca="1">IF((ROW()-120)&lt;=MAX(④入力シート３!$AV$6:$AV$1085),IF(INDIRECT("④入力シート3!F"&amp;(INDEX(④入力シート３!AO$6:AO$1085,MATCH(ROW()-120,④入力シート３!$AV$6:$AV$1085,0))+1)*3)="","",INDIRECT("④入力シート3!F"&amp;(INDEX(④入力シート３!AO$6:AO$1085,MATCH(ROW()-120,④入力シート３!$AV$6:$AV$1085,0))+1)*3)),"")</f>
        <v/>
      </c>
      <c r="K149" s="595" t="str">
        <f ca="1">IF((ROW()-120)&lt;=MAX(④入力シート３!$AV$6:$AV$1085),IF(INDEX(④入力シート３!AP$6:AP$1085,MATCH(ROW()-120,④入力シート３!$AV$6:$AV$1085,0))=1,"基本給",IF(INDEX(④入力シート３!AP$6:AP$1085,MATCH(ROW()-120,④入力シート３!$AV$6:$AV$1085,0))=2,"手当","法定福利費残")),"")</f>
        <v/>
      </c>
      <c r="L149" s="596"/>
      <c r="M149" s="596"/>
      <c r="N149" s="596"/>
      <c r="O149" s="597" t="str">
        <f ca="1">IF((ROW()-120)&lt;=MAX(④入力シート３!$AV$6:$AV$1085),INDEX(④入力シート３!AR$6:AR$1085,MATCH(ROW()-120,④入力シート３!$AV$6:$AV$1085,0)),"")</f>
        <v/>
      </c>
      <c r="P149" s="598"/>
      <c r="Q149" s="598"/>
      <c r="R149" s="123" t="s">
        <v>1</v>
      </c>
      <c r="S149" s="123" t="s">
        <v>230</v>
      </c>
      <c r="T149" s="411" t="str">
        <f ca="1">IF((ROW()-120)&lt;=MAX(④入力シート３!$AV$6:$AV$1085),INDEX(④入力シート３!AS$6:AS$1085,MATCH(ROW()-120,④入力シート３!$AV$6:$AV$1085,0)),"")</f>
        <v/>
      </c>
      <c r="U149" s="123" t="s">
        <v>231</v>
      </c>
      <c r="V149" s="123" t="s">
        <v>230</v>
      </c>
      <c r="W149" s="401">
        <v>1</v>
      </c>
      <c r="X149" s="123" t="s">
        <v>189</v>
      </c>
      <c r="Y149" s="123" t="s">
        <v>232</v>
      </c>
      <c r="Z149" s="599" t="str">
        <f t="shared" ca="1" si="39"/>
        <v/>
      </c>
      <c r="AA149" s="599"/>
      <c r="AB149" s="599"/>
      <c r="AC149" s="599"/>
      <c r="AD149" s="124" t="s">
        <v>1</v>
      </c>
      <c r="AE149" s="573"/>
      <c r="AF149" s="574"/>
      <c r="AG149" s="574"/>
      <c r="AH149" s="123" t="s">
        <v>1</v>
      </c>
      <c r="AI149" s="123" t="s">
        <v>230</v>
      </c>
      <c r="AJ149" s="456"/>
      <c r="AK149" s="123" t="s">
        <v>231</v>
      </c>
      <c r="AL149" s="123" t="s">
        <v>230</v>
      </c>
      <c r="AM149" s="401">
        <v>1</v>
      </c>
      <c r="AN149" s="123" t="s">
        <v>189</v>
      </c>
      <c r="AO149" s="123" t="s">
        <v>232</v>
      </c>
      <c r="AP149" s="587">
        <f t="shared" si="41"/>
        <v>0</v>
      </c>
      <c r="AQ149" s="587"/>
      <c r="AR149" s="587"/>
      <c r="AS149" s="587"/>
      <c r="AT149" s="130" t="s">
        <v>1</v>
      </c>
      <c r="AU149" s="588"/>
      <c r="AV149" s="588"/>
      <c r="AW149" s="588"/>
      <c r="AX149" s="588"/>
      <c r="AY149" s="588"/>
      <c r="AZ149" s="588"/>
      <c r="BA149" s="588"/>
      <c r="BB149" s="588"/>
      <c r="BC149" s="588"/>
      <c r="BD149" s="588"/>
      <c r="BE149" s="588"/>
      <c r="BF149" s="588"/>
      <c r="BG149" s="588"/>
      <c r="BH149" s="588"/>
      <c r="BI149" s="588"/>
      <c r="BJ149" s="142"/>
      <c r="BK149" s="144"/>
      <c r="BL149" s="144"/>
      <c r="BM149" s="144"/>
      <c r="BN149" s="140"/>
      <c r="BO149" s="140"/>
      <c r="BP149" s="141"/>
      <c r="BQ149" s="140"/>
      <c r="BR149" s="140"/>
      <c r="BS149" s="141"/>
      <c r="BT149" s="140"/>
      <c r="BU149" s="140"/>
      <c r="BV149" s="589"/>
      <c r="BW149" s="589"/>
      <c r="BX149" s="589"/>
      <c r="BY149" s="589"/>
      <c r="BZ149" s="142"/>
    </row>
    <row r="150" spans="1:78" s="143" customFormat="1" ht="26.1" customHeight="1" thickBot="1" x14ac:dyDescent="0.2">
      <c r="A150" s="121">
        <v>30</v>
      </c>
      <c r="B150" s="590" t="str">
        <f ca="1">IF((ROW()-120)&lt;=MAX(④入力シート３!$AV$6:$AV$1085),IF(INDIRECT("④入力シート3!C"&amp;(INDEX(④入力シート３!AO$6:AO$1085,MATCH(ROW()-120,④入力シート３!$AV$6:$AV$1085,0))+1)*3)="","",INDIRECT("④入力シート3!C"&amp;(INDEX(④入力シート３!AO$6:AO$1085,MATCH(ROW()-120,④入力シート３!$AV$6:$AV$1085,0))+1)*3)),"")</f>
        <v/>
      </c>
      <c r="C150" s="591"/>
      <c r="D150" s="591"/>
      <c r="E150" s="591"/>
      <c r="F150" s="592"/>
      <c r="G150" s="593" t="str">
        <f ca="1">IF((ROW()-120)&lt;=MAX(④入力シート３!$AV$6:$AV$1085),IF(INDIRECT("④入力シート3!E"&amp;(INDEX(④入力シート３!AO$6:AO$1085,MATCH(ROW()-120,④入力シート３!$AV$6:$AV$1085,0))+1)*3)="","",INDIRECT("④入力シート3!E"&amp;(INDEX(④入力シート３!AO$6:AO$1085,MATCH(ROW()-120,④入力シート３!$AV$6:$AV$1085,0))+1)*3)),"")</f>
        <v/>
      </c>
      <c r="H150" s="594"/>
      <c r="I150" s="594"/>
      <c r="J150" s="409" t="str">
        <f ca="1">IF((ROW()-120)&lt;=MAX(④入力シート３!$AV$6:$AV$1085),IF(INDIRECT("④入力シート3!F"&amp;(INDEX(④入力シート３!AO$6:AO$1085,MATCH(ROW()-120,④入力シート３!$AV$6:$AV$1085,0))+1)*3)="","",INDIRECT("④入力シート3!F"&amp;(INDEX(④入力シート３!AO$6:AO$1085,MATCH(ROW()-120,④入力シート３!$AV$6:$AV$1085,0))+1)*3)),"")</f>
        <v/>
      </c>
      <c r="K150" s="595" t="str">
        <f ca="1">IF((ROW()-120)&lt;=MAX(④入力シート３!$AV$6:$AV$1085),IF(INDEX(④入力シート３!AP$6:AP$1085,MATCH(ROW()-120,④入力シート３!$AV$6:$AV$1085,0))=1,"基本給",IF(INDEX(④入力シート３!AP$6:AP$1085,MATCH(ROW()-120,④入力シート３!$AV$6:$AV$1085,0))=2,"手当","法定福利費残")),"")</f>
        <v/>
      </c>
      <c r="L150" s="596"/>
      <c r="M150" s="596"/>
      <c r="N150" s="596"/>
      <c r="O150" s="597" t="str">
        <f ca="1">IF((ROW()-120)&lt;=MAX(④入力シート３!$AV$6:$AV$1085),INDEX(④入力シート３!AR$6:AR$1085,MATCH(ROW()-120,④入力シート３!$AV$6:$AV$1085,0)),"")</f>
        <v/>
      </c>
      <c r="P150" s="598"/>
      <c r="Q150" s="598"/>
      <c r="R150" s="150" t="s">
        <v>1</v>
      </c>
      <c r="S150" s="150" t="s">
        <v>230</v>
      </c>
      <c r="T150" s="412" t="str">
        <f ca="1">IF((ROW()-120)&lt;=MAX(④入力シート３!$AV$6:$AV$1085),INDEX(④入力シート３!AS$6:AS$1085,MATCH(ROW()-120,④入力シート３!$AV$6:$AV$1085,0)),"")</f>
        <v/>
      </c>
      <c r="U150" s="150" t="s">
        <v>231</v>
      </c>
      <c r="V150" s="150" t="s">
        <v>230</v>
      </c>
      <c r="W150" s="413">
        <v>1</v>
      </c>
      <c r="X150" s="150" t="s">
        <v>189</v>
      </c>
      <c r="Y150" s="150" t="s">
        <v>232</v>
      </c>
      <c r="Z150" s="599" t="str">
        <f t="shared" ca="1" si="37"/>
        <v/>
      </c>
      <c r="AA150" s="599"/>
      <c r="AB150" s="599"/>
      <c r="AC150" s="599"/>
      <c r="AD150" s="414" t="s">
        <v>1</v>
      </c>
      <c r="AE150" s="622"/>
      <c r="AF150" s="623"/>
      <c r="AG150" s="623"/>
      <c r="AH150" s="150" t="s">
        <v>1</v>
      </c>
      <c r="AI150" s="150" t="s">
        <v>230</v>
      </c>
      <c r="AJ150" s="456"/>
      <c r="AK150" s="150" t="s">
        <v>231</v>
      </c>
      <c r="AL150" s="150" t="s">
        <v>230</v>
      </c>
      <c r="AM150" s="413">
        <v>1</v>
      </c>
      <c r="AN150" s="150" t="s">
        <v>189</v>
      </c>
      <c r="AO150" s="150" t="s">
        <v>232</v>
      </c>
      <c r="AP150" s="587">
        <f t="shared" si="38"/>
        <v>0</v>
      </c>
      <c r="AQ150" s="587"/>
      <c r="AR150" s="587"/>
      <c r="AS150" s="587"/>
      <c r="AT150" s="415" t="s">
        <v>1</v>
      </c>
      <c r="AU150" s="588"/>
      <c r="AV150" s="588"/>
      <c r="AW150" s="588"/>
      <c r="AX150" s="588"/>
      <c r="AY150" s="588"/>
      <c r="AZ150" s="588"/>
      <c r="BA150" s="588"/>
      <c r="BB150" s="588"/>
      <c r="BC150" s="588"/>
      <c r="BD150" s="588"/>
      <c r="BE150" s="588"/>
      <c r="BF150" s="588"/>
      <c r="BG150" s="588"/>
      <c r="BH150" s="588"/>
      <c r="BI150" s="588"/>
      <c r="BJ150" s="142"/>
      <c r="BK150" s="144"/>
      <c r="BL150" s="144"/>
      <c r="BM150" s="144"/>
      <c r="BN150" s="140"/>
      <c r="BO150" s="140"/>
      <c r="BP150" s="141"/>
      <c r="BQ150" s="140"/>
      <c r="BR150" s="140"/>
      <c r="BS150" s="141"/>
      <c r="BT150" s="140"/>
      <c r="BU150" s="140"/>
      <c r="BV150" s="589"/>
      <c r="BW150" s="589"/>
      <c r="BX150" s="589"/>
      <c r="BY150" s="589"/>
      <c r="BZ150" s="142"/>
    </row>
    <row r="151" spans="1:78" ht="26.1" customHeight="1" x14ac:dyDescent="0.15">
      <c r="A151" s="618" t="s">
        <v>236</v>
      </c>
      <c r="B151" s="619"/>
      <c r="C151" s="619"/>
      <c r="D151" s="619"/>
      <c r="E151" s="619"/>
      <c r="F151" s="619"/>
      <c r="G151" s="619"/>
      <c r="H151" s="619"/>
      <c r="I151" s="619"/>
      <c r="J151" s="619"/>
      <c r="K151" s="619"/>
      <c r="L151" s="619"/>
      <c r="M151" s="619"/>
      <c r="N151" s="619"/>
      <c r="O151" s="620">
        <f ca="1">SUM(Z121:AC150)</f>
        <v>0</v>
      </c>
      <c r="P151" s="621"/>
      <c r="Q151" s="621"/>
      <c r="R151" s="621"/>
      <c r="S151" s="621"/>
      <c r="T151" s="621"/>
      <c r="U151" s="621"/>
      <c r="V151" s="621"/>
      <c r="W151" s="621"/>
      <c r="X151" s="621"/>
      <c r="Y151" s="621"/>
      <c r="Z151" s="621"/>
      <c r="AA151" s="621"/>
      <c r="AB151" s="621"/>
      <c r="AC151" s="621"/>
      <c r="AD151" s="405" t="s">
        <v>1</v>
      </c>
      <c r="AE151" s="620">
        <f>SUM(AP121:AS150)</f>
        <v>0</v>
      </c>
      <c r="AF151" s="621"/>
      <c r="AG151" s="621"/>
      <c r="AH151" s="621"/>
      <c r="AI151" s="621"/>
      <c r="AJ151" s="621"/>
      <c r="AK151" s="621"/>
      <c r="AL151" s="621"/>
      <c r="AM151" s="621"/>
      <c r="AN151" s="621"/>
      <c r="AO151" s="621"/>
      <c r="AP151" s="621"/>
      <c r="AQ151" s="621"/>
      <c r="AR151" s="621"/>
      <c r="AS151" s="621"/>
      <c r="AT151" s="406" t="s">
        <v>1</v>
      </c>
      <c r="AU151" s="612"/>
      <c r="AV151" s="612"/>
      <c r="AW151" s="612"/>
      <c r="AX151" s="612"/>
      <c r="AY151" s="612"/>
      <c r="AZ151" s="612"/>
      <c r="BA151" s="612"/>
      <c r="BB151" s="612"/>
      <c r="BC151" s="612"/>
      <c r="BD151" s="612"/>
      <c r="BE151" s="612"/>
      <c r="BF151" s="612"/>
      <c r="BG151" s="612"/>
      <c r="BH151" s="612"/>
      <c r="BI151" s="612"/>
      <c r="BJ151" s="145"/>
      <c r="BK151" s="612"/>
      <c r="BL151" s="612"/>
      <c r="BM151" s="612"/>
      <c r="BN151" s="612"/>
      <c r="BO151" s="612"/>
      <c r="BP151" s="612"/>
      <c r="BQ151" s="612"/>
      <c r="BR151" s="612"/>
      <c r="BS151" s="612"/>
      <c r="BT151" s="612"/>
      <c r="BU151" s="612"/>
      <c r="BV151" s="612"/>
      <c r="BW151" s="612"/>
      <c r="BX151" s="612"/>
      <c r="BY151" s="612"/>
      <c r="BZ151" s="145"/>
    </row>
    <row r="152" spans="1:78" ht="26.1" customHeight="1" x14ac:dyDescent="0.15">
      <c r="A152" s="607" t="s">
        <v>242</v>
      </c>
      <c r="B152" s="608"/>
      <c r="C152" s="608"/>
      <c r="D152" s="608"/>
      <c r="E152" s="608"/>
      <c r="F152" s="608"/>
      <c r="G152" s="608"/>
      <c r="H152" s="608"/>
      <c r="I152" s="608"/>
      <c r="J152" s="608"/>
      <c r="K152" s="608"/>
      <c r="L152" s="608"/>
      <c r="M152" s="608"/>
      <c r="N152" s="609"/>
      <c r="O152" s="610">
        <f ca="1">IFERROR(O151*①入力シート!L22,0)</f>
        <v>0</v>
      </c>
      <c r="P152" s="611"/>
      <c r="Q152" s="611"/>
      <c r="R152" s="611"/>
      <c r="S152" s="611"/>
      <c r="T152" s="611"/>
      <c r="U152" s="611"/>
      <c r="V152" s="611"/>
      <c r="W152" s="611"/>
      <c r="X152" s="611"/>
      <c r="Y152" s="611"/>
      <c r="Z152" s="611"/>
      <c r="AA152" s="611"/>
      <c r="AB152" s="611"/>
      <c r="AC152" s="611"/>
      <c r="AD152" s="407" t="s">
        <v>1</v>
      </c>
      <c r="AE152" s="152"/>
      <c r="AF152" s="354"/>
      <c r="AG152" s="354"/>
      <c r="AH152" s="354"/>
      <c r="AI152" s="354"/>
      <c r="AJ152" s="354"/>
      <c r="AK152" s="354"/>
      <c r="AL152" s="354"/>
      <c r="AM152" s="354"/>
      <c r="AN152" s="354"/>
      <c r="AO152" s="354"/>
      <c r="AP152" s="354"/>
      <c r="AQ152" s="354"/>
      <c r="AR152" s="354"/>
      <c r="AS152" s="354"/>
      <c r="AT152" s="132"/>
      <c r="AU152" s="612"/>
      <c r="AV152" s="612"/>
      <c r="AW152" s="612"/>
      <c r="AX152" s="612"/>
      <c r="AY152" s="612"/>
      <c r="AZ152" s="612"/>
      <c r="BA152" s="612"/>
      <c r="BB152" s="612"/>
      <c r="BC152" s="612"/>
      <c r="BD152" s="612"/>
      <c r="BE152" s="612"/>
      <c r="BF152" s="612"/>
      <c r="BG152" s="612"/>
      <c r="BH152" s="612"/>
      <c r="BI152" s="612"/>
      <c r="BJ152" s="145"/>
      <c r="BK152" s="354"/>
      <c r="BL152" s="354"/>
      <c r="BM152" s="354"/>
      <c r="BN152" s="354"/>
      <c r="BO152" s="354"/>
      <c r="BP152" s="354"/>
      <c r="BQ152" s="354"/>
      <c r="BR152" s="354"/>
      <c r="BS152" s="354"/>
      <c r="BT152" s="354"/>
      <c r="BU152" s="354"/>
      <c r="BV152" s="354"/>
      <c r="BW152" s="354"/>
      <c r="BX152" s="354"/>
      <c r="BY152" s="354"/>
      <c r="BZ152" s="145"/>
    </row>
    <row r="153" spans="1:78" ht="26.1" customHeight="1" thickBot="1" x14ac:dyDescent="0.2">
      <c r="A153" s="613" t="s">
        <v>238</v>
      </c>
      <c r="B153" s="614"/>
      <c r="C153" s="614"/>
      <c r="D153" s="614"/>
      <c r="E153" s="614"/>
      <c r="F153" s="614"/>
      <c r="G153" s="614"/>
      <c r="H153" s="614"/>
      <c r="I153" s="614"/>
      <c r="J153" s="614"/>
      <c r="K153" s="614"/>
      <c r="L153" s="614"/>
      <c r="M153" s="614"/>
      <c r="N153" s="615"/>
      <c r="O153" s="616">
        <f ca="1">O151+O152</f>
        <v>0</v>
      </c>
      <c r="P153" s="617"/>
      <c r="Q153" s="617"/>
      <c r="R153" s="617"/>
      <c r="S153" s="617"/>
      <c r="T153" s="617"/>
      <c r="U153" s="617"/>
      <c r="V153" s="617"/>
      <c r="W153" s="617"/>
      <c r="X153" s="617"/>
      <c r="Y153" s="617"/>
      <c r="Z153" s="617"/>
      <c r="AA153" s="617"/>
      <c r="AB153" s="617"/>
      <c r="AC153" s="617"/>
      <c r="AD153" s="408" t="s">
        <v>1</v>
      </c>
      <c r="AE153" s="146"/>
      <c r="AF153" s="133"/>
      <c r="AG153" s="133"/>
      <c r="AH153" s="133"/>
      <c r="AI153" s="133"/>
      <c r="AJ153" s="133"/>
      <c r="AK153" s="133"/>
      <c r="AL153" s="133"/>
      <c r="AM153" s="133"/>
      <c r="AN153" s="133"/>
      <c r="AO153" s="133"/>
      <c r="AP153" s="133"/>
      <c r="AQ153" s="133"/>
      <c r="AR153" s="133"/>
      <c r="AS153" s="133"/>
      <c r="AT153" s="134"/>
      <c r="AU153" s="612"/>
      <c r="AV153" s="612"/>
      <c r="AW153" s="612"/>
      <c r="AX153" s="612"/>
      <c r="AY153" s="612"/>
      <c r="AZ153" s="612"/>
      <c r="BA153" s="612"/>
      <c r="BB153" s="612"/>
      <c r="BC153" s="612"/>
      <c r="BD153" s="612"/>
      <c r="BE153" s="612"/>
      <c r="BF153" s="612"/>
      <c r="BG153" s="612"/>
      <c r="BH153" s="612"/>
      <c r="BI153" s="612"/>
      <c r="BJ153" s="145"/>
      <c r="BK153" s="354"/>
      <c r="BL153" s="354"/>
      <c r="BM153" s="354"/>
      <c r="BN153" s="354"/>
      <c r="BO153" s="354"/>
      <c r="BP153" s="354"/>
      <c r="BQ153" s="354"/>
      <c r="BR153" s="354"/>
      <c r="BS153" s="354"/>
      <c r="BT153" s="354"/>
      <c r="BU153" s="354"/>
      <c r="BV153" s="354"/>
      <c r="BW153" s="354"/>
      <c r="BX153" s="354"/>
      <c r="BY153" s="354"/>
      <c r="BZ153" s="145"/>
    </row>
    <row r="155" spans="1:78" x14ac:dyDescent="0.15">
      <c r="A155" s="416"/>
    </row>
    <row r="156" spans="1:78" x14ac:dyDescent="0.15">
      <c r="A156" s="417"/>
    </row>
    <row r="157" spans="1:78" hidden="1" x14ac:dyDescent="0.15">
      <c r="A157" s="418" t="s">
        <v>128</v>
      </c>
      <c r="F157" s="119" t="s">
        <v>229</v>
      </c>
    </row>
    <row r="158" spans="1:78" hidden="1" x14ac:dyDescent="0.15">
      <c r="A158" s="418" t="s">
        <v>127</v>
      </c>
      <c r="F158" s="119" t="s">
        <v>234</v>
      </c>
    </row>
    <row r="159" spans="1:78" hidden="1" x14ac:dyDescent="0.15">
      <c r="A159" s="418" t="s">
        <v>126</v>
      </c>
      <c r="F159" s="119" t="s">
        <v>254</v>
      </c>
    </row>
    <row r="160" spans="1:78" hidden="1" x14ac:dyDescent="0.15">
      <c r="A160" s="418" t="s">
        <v>125</v>
      </c>
      <c r="F160" s="119" t="s">
        <v>255</v>
      </c>
    </row>
    <row r="161" spans="1:6" hidden="1" x14ac:dyDescent="0.15">
      <c r="A161" s="418" t="s">
        <v>323</v>
      </c>
      <c r="F161" s="119" t="s">
        <v>256</v>
      </c>
    </row>
    <row r="162" spans="1:6" hidden="1" x14ac:dyDescent="0.15">
      <c r="A162" s="418" t="s">
        <v>124</v>
      </c>
    </row>
    <row r="163" spans="1:6" hidden="1" x14ac:dyDescent="0.15">
      <c r="A163" s="418" t="s">
        <v>123</v>
      </c>
    </row>
    <row r="164" spans="1:6" hidden="1" x14ac:dyDescent="0.15">
      <c r="A164" s="418" t="s">
        <v>122</v>
      </c>
    </row>
    <row r="165" spans="1:6" hidden="1" x14ac:dyDescent="0.15">
      <c r="A165" s="418" t="s">
        <v>121</v>
      </c>
    </row>
  </sheetData>
  <sheetProtection password="EE69" sheet="1" formatCells="0"/>
  <mergeCells count="1474">
    <mergeCell ref="BC2:BJ2"/>
    <mergeCell ref="BK2:BZ2"/>
    <mergeCell ref="A5:A6"/>
    <mergeCell ref="B5:F6"/>
    <mergeCell ref="G5:I6"/>
    <mergeCell ref="K5:N6"/>
    <mergeCell ref="O5:AT5"/>
    <mergeCell ref="B8:F8"/>
    <mergeCell ref="G8:I8"/>
    <mergeCell ref="K8:N8"/>
    <mergeCell ref="O8:Q8"/>
    <mergeCell ref="Z8:AC8"/>
    <mergeCell ref="AU5:BZ5"/>
    <mergeCell ref="AE8:AG8"/>
    <mergeCell ref="AP8:AS8"/>
    <mergeCell ref="AU8:AW8"/>
    <mergeCell ref="BF8:BI8"/>
    <mergeCell ref="BK8:BM8"/>
    <mergeCell ref="BV8:BY8"/>
    <mergeCell ref="A4:BA4"/>
    <mergeCell ref="A3:BA3"/>
    <mergeCell ref="O1:AZ2"/>
    <mergeCell ref="BC1:BJ1"/>
    <mergeCell ref="BC3:BJ3"/>
    <mergeCell ref="AP9:AS9"/>
    <mergeCell ref="AU9:AW9"/>
    <mergeCell ref="BF9:BI9"/>
    <mergeCell ref="BK9:BM9"/>
    <mergeCell ref="BV9:BY9"/>
    <mergeCell ref="AE9:AG9"/>
    <mergeCell ref="B10:F10"/>
    <mergeCell ref="G10:I10"/>
    <mergeCell ref="K10:N10"/>
    <mergeCell ref="O10:Q10"/>
    <mergeCell ref="Z10:AC10"/>
    <mergeCell ref="B9:F9"/>
    <mergeCell ref="G9:I9"/>
    <mergeCell ref="K9:N9"/>
    <mergeCell ref="O9:Q9"/>
    <mergeCell ref="Z9:AC9"/>
    <mergeCell ref="CA5:CB5"/>
    <mergeCell ref="AE6:AT6"/>
    <mergeCell ref="BK6:BZ6"/>
    <mergeCell ref="B7:F7"/>
    <mergeCell ref="G7:I7"/>
    <mergeCell ref="K7:N7"/>
    <mergeCell ref="O7:Q7"/>
    <mergeCell ref="Z7:AC7"/>
    <mergeCell ref="AE7:AG7"/>
    <mergeCell ref="AP7:AS7"/>
    <mergeCell ref="AU7:AW7"/>
    <mergeCell ref="BF7:BI7"/>
    <mergeCell ref="BK7:BM7"/>
    <mergeCell ref="BV7:BY7"/>
    <mergeCell ref="J5:J6"/>
    <mergeCell ref="AP11:AS11"/>
    <mergeCell ref="AU11:AW11"/>
    <mergeCell ref="BF11:BI11"/>
    <mergeCell ref="BK11:BM11"/>
    <mergeCell ref="BV11:BY11"/>
    <mergeCell ref="AE11:AG11"/>
    <mergeCell ref="B12:F12"/>
    <mergeCell ref="G12:I12"/>
    <mergeCell ref="K12:N12"/>
    <mergeCell ref="O12:Q12"/>
    <mergeCell ref="Z12:AC12"/>
    <mergeCell ref="B11:F11"/>
    <mergeCell ref="G11:I11"/>
    <mergeCell ref="K11:N11"/>
    <mergeCell ref="O11:Q11"/>
    <mergeCell ref="Z11:AC11"/>
    <mergeCell ref="AE10:AG10"/>
    <mergeCell ref="AP10:AS10"/>
    <mergeCell ref="AU10:AW10"/>
    <mergeCell ref="BF10:BI10"/>
    <mergeCell ref="BK10:BM10"/>
    <mergeCell ref="BV10:BY10"/>
    <mergeCell ref="AP13:AS13"/>
    <mergeCell ref="AU13:AW13"/>
    <mergeCell ref="BF13:BI13"/>
    <mergeCell ref="BK13:BM13"/>
    <mergeCell ref="BV13:BY13"/>
    <mergeCell ref="AE13:AG13"/>
    <mergeCell ref="B14:F14"/>
    <mergeCell ref="G14:I14"/>
    <mergeCell ref="K14:N14"/>
    <mergeCell ref="O14:Q14"/>
    <mergeCell ref="Z14:AC14"/>
    <mergeCell ref="B13:F13"/>
    <mergeCell ref="G13:I13"/>
    <mergeCell ref="K13:N13"/>
    <mergeCell ref="O13:Q13"/>
    <mergeCell ref="Z13:AC13"/>
    <mergeCell ref="AE12:AG12"/>
    <mergeCell ref="AP12:AS12"/>
    <mergeCell ref="AU12:AW12"/>
    <mergeCell ref="BF12:BI12"/>
    <mergeCell ref="BK12:BM12"/>
    <mergeCell ref="BV12:BY12"/>
    <mergeCell ref="AP15:AS15"/>
    <mergeCell ref="AU15:AW15"/>
    <mergeCell ref="BF15:BI15"/>
    <mergeCell ref="BK15:BM15"/>
    <mergeCell ref="BV15:BY15"/>
    <mergeCell ref="AE15:AG15"/>
    <mergeCell ref="B16:F16"/>
    <mergeCell ref="G16:I16"/>
    <mergeCell ref="K16:N16"/>
    <mergeCell ref="O16:Q16"/>
    <mergeCell ref="Z16:AC16"/>
    <mergeCell ref="B15:F15"/>
    <mergeCell ref="G15:I15"/>
    <mergeCell ref="K15:N15"/>
    <mergeCell ref="O15:Q15"/>
    <mergeCell ref="Z15:AC15"/>
    <mergeCell ref="AE14:AG14"/>
    <mergeCell ref="AP14:AS14"/>
    <mergeCell ref="AU14:AW14"/>
    <mergeCell ref="BF14:BI14"/>
    <mergeCell ref="BK14:BM14"/>
    <mergeCell ref="BV14:BY14"/>
    <mergeCell ref="AP17:AS17"/>
    <mergeCell ref="AU17:AW17"/>
    <mergeCell ref="BF17:BI17"/>
    <mergeCell ref="BK17:BM17"/>
    <mergeCell ref="BV17:BY17"/>
    <mergeCell ref="AE17:AG17"/>
    <mergeCell ref="B18:F18"/>
    <mergeCell ref="G18:I18"/>
    <mergeCell ref="K18:N18"/>
    <mergeCell ref="O18:Q18"/>
    <mergeCell ref="Z18:AC18"/>
    <mergeCell ref="B17:F17"/>
    <mergeCell ref="G17:I17"/>
    <mergeCell ref="K17:N17"/>
    <mergeCell ref="O17:Q17"/>
    <mergeCell ref="Z17:AC17"/>
    <mergeCell ref="AE16:AG16"/>
    <mergeCell ref="AP16:AS16"/>
    <mergeCell ref="AU16:AW16"/>
    <mergeCell ref="BF16:BI16"/>
    <mergeCell ref="BK16:BM16"/>
    <mergeCell ref="BV16:BY16"/>
    <mergeCell ref="AP19:AS19"/>
    <mergeCell ref="AU19:AW19"/>
    <mergeCell ref="BF19:BI19"/>
    <mergeCell ref="BK19:BM19"/>
    <mergeCell ref="BV19:BY19"/>
    <mergeCell ref="AE19:AG19"/>
    <mergeCell ref="B20:F20"/>
    <mergeCell ref="G20:I20"/>
    <mergeCell ref="K20:N20"/>
    <mergeCell ref="O20:Q20"/>
    <mergeCell ref="Z20:AC20"/>
    <mergeCell ref="B19:F19"/>
    <mergeCell ref="G19:I19"/>
    <mergeCell ref="K19:N19"/>
    <mergeCell ref="O19:Q19"/>
    <mergeCell ref="Z19:AC19"/>
    <mergeCell ref="AE18:AG18"/>
    <mergeCell ref="AP18:AS18"/>
    <mergeCell ref="AU18:AW18"/>
    <mergeCell ref="BF18:BI18"/>
    <mergeCell ref="BK18:BM18"/>
    <mergeCell ref="BV18:BY18"/>
    <mergeCell ref="AP108:AS108"/>
    <mergeCell ref="AU108:AW108"/>
    <mergeCell ref="BF108:BI108"/>
    <mergeCell ref="BK108:BM108"/>
    <mergeCell ref="BV108:BY108"/>
    <mergeCell ref="A109:N109"/>
    <mergeCell ref="O109:AC109"/>
    <mergeCell ref="AE109:AS109"/>
    <mergeCell ref="AU109:BI109"/>
    <mergeCell ref="BK109:BY109"/>
    <mergeCell ref="B108:F108"/>
    <mergeCell ref="G108:I108"/>
    <mergeCell ref="K108:N108"/>
    <mergeCell ref="O108:Q108"/>
    <mergeCell ref="Z108:AC108"/>
    <mergeCell ref="AE108:AG108"/>
    <mergeCell ref="AE20:AG20"/>
    <mergeCell ref="AP20:AS20"/>
    <mergeCell ref="AU20:AW20"/>
    <mergeCell ref="BF20:BI20"/>
    <mergeCell ref="BK20:BM20"/>
    <mergeCell ref="BV20:BY20"/>
    <mergeCell ref="BK21:BM21"/>
    <mergeCell ref="BV21:BY21"/>
    <mergeCell ref="B22:F22"/>
    <mergeCell ref="G22:I22"/>
    <mergeCell ref="K22:N22"/>
    <mergeCell ref="O22:Q22"/>
    <mergeCell ref="Z22:AC22"/>
    <mergeCell ref="AE22:AG22"/>
    <mergeCell ref="AP22:AS22"/>
    <mergeCell ref="AU22:AW22"/>
    <mergeCell ref="Z119:AC119"/>
    <mergeCell ref="AE119:AG119"/>
    <mergeCell ref="AP119:AS119"/>
    <mergeCell ref="AU119:AW119"/>
    <mergeCell ref="BF119:BI119"/>
    <mergeCell ref="A116:AT116"/>
    <mergeCell ref="A117:A118"/>
    <mergeCell ref="B117:F118"/>
    <mergeCell ref="G117:I118"/>
    <mergeCell ref="K117:N118"/>
    <mergeCell ref="O117:AT117"/>
    <mergeCell ref="A110:N110"/>
    <mergeCell ref="O110:AC110"/>
    <mergeCell ref="AU110:BI110"/>
    <mergeCell ref="A111:N111"/>
    <mergeCell ref="O111:AC111"/>
    <mergeCell ref="AU111:BI111"/>
    <mergeCell ref="AE118:AT118"/>
    <mergeCell ref="AD115:AE115"/>
    <mergeCell ref="AF115:AT115"/>
    <mergeCell ref="W115:AC115"/>
    <mergeCell ref="J117:J118"/>
    <mergeCell ref="AW117:CB118"/>
    <mergeCell ref="A113:CB113"/>
    <mergeCell ref="B121:F121"/>
    <mergeCell ref="G121:I121"/>
    <mergeCell ref="K121:N121"/>
    <mergeCell ref="O121:Q121"/>
    <mergeCell ref="Z121:AC121"/>
    <mergeCell ref="B123:F123"/>
    <mergeCell ref="G123:I123"/>
    <mergeCell ref="K123:N123"/>
    <mergeCell ref="O123:Q123"/>
    <mergeCell ref="Z123:AC123"/>
    <mergeCell ref="B122:F122"/>
    <mergeCell ref="G122:I122"/>
    <mergeCell ref="K122:N122"/>
    <mergeCell ref="O122:Q122"/>
    <mergeCell ref="Z122:AC122"/>
    <mergeCell ref="BK119:BM119"/>
    <mergeCell ref="BV119:BY119"/>
    <mergeCell ref="B120:F120"/>
    <mergeCell ref="G120:I120"/>
    <mergeCell ref="K120:N120"/>
    <mergeCell ref="O120:Q120"/>
    <mergeCell ref="Z120:AC120"/>
    <mergeCell ref="AE120:AG120"/>
    <mergeCell ref="AU120:AW120"/>
    <mergeCell ref="BF120:BI120"/>
    <mergeCell ref="BK120:BM120"/>
    <mergeCell ref="BV120:BY120"/>
    <mergeCell ref="AP120:AS120"/>
    <mergeCell ref="B119:F119"/>
    <mergeCell ref="G119:I119"/>
    <mergeCell ref="K119:N119"/>
    <mergeCell ref="O119:Q119"/>
    <mergeCell ref="AE125:AG125"/>
    <mergeCell ref="AP125:AS125"/>
    <mergeCell ref="BV125:BY125"/>
    <mergeCell ref="AP124:AS124"/>
    <mergeCell ref="BV124:BY124"/>
    <mergeCell ref="B125:F125"/>
    <mergeCell ref="G125:I125"/>
    <mergeCell ref="K125:N125"/>
    <mergeCell ref="O125:Q125"/>
    <mergeCell ref="Z125:AC125"/>
    <mergeCell ref="B124:F124"/>
    <mergeCell ref="G124:I124"/>
    <mergeCell ref="K124:N124"/>
    <mergeCell ref="O124:Q124"/>
    <mergeCell ref="Z124:AC124"/>
    <mergeCell ref="AE124:AG124"/>
    <mergeCell ref="AU124:BI124"/>
    <mergeCell ref="AU125:BI125"/>
    <mergeCell ref="Z129:AC129"/>
    <mergeCell ref="B128:F128"/>
    <mergeCell ref="G128:I128"/>
    <mergeCell ref="K128:N128"/>
    <mergeCell ref="O128:Q128"/>
    <mergeCell ref="Z128:AC128"/>
    <mergeCell ref="AE128:AG128"/>
    <mergeCell ref="AU128:BI128"/>
    <mergeCell ref="AU129:BI129"/>
    <mergeCell ref="AE127:AG127"/>
    <mergeCell ref="AP127:AS127"/>
    <mergeCell ref="BV127:BY127"/>
    <mergeCell ref="AP126:AS126"/>
    <mergeCell ref="BV126:BY126"/>
    <mergeCell ref="B127:F127"/>
    <mergeCell ref="G127:I127"/>
    <mergeCell ref="K127:N127"/>
    <mergeCell ref="O127:Q127"/>
    <mergeCell ref="Z127:AC127"/>
    <mergeCell ref="B126:F126"/>
    <mergeCell ref="G126:I126"/>
    <mergeCell ref="K126:N126"/>
    <mergeCell ref="O126:Q126"/>
    <mergeCell ref="Z126:AC126"/>
    <mergeCell ref="AE126:AG126"/>
    <mergeCell ref="AU126:BI126"/>
    <mergeCell ref="AU127:BI127"/>
    <mergeCell ref="Z130:AC130"/>
    <mergeCell ref="AE123:AG123"/>
    <mergeCell ref="AP123:AS123"/>
    <mergeCell ref="A153:N153"/>
    <mergeCell ref="O153:AC153"/>
    <mergeCell ref="AU153:BI153"/>
    <mergeCell ref="AP150:AS150"/>
    <mergeCell ref="BV150:BY150"/>
    <mergeCell ref="A151:N151"/>
    <mergeCell ref="O151:AC151"/>
    <mergeCell ref="AE151:AS151"/>
    <mergeCell ref="AU151:BI151"/>
    <mergeCell ref="BK151:BY151"/>
    <mergeCell ref="Z150:AC150"/>
    <mergeCell ref="AE150:AG150"/>
    <mergeCell ref="AU150:BI150"/>
    <mergeCell ref="B150:F150"/>
    <mergeCell ref="G150:I150"/>
    <mergeCell ref="K150:N150"/>
    <mergeCell ref="O150:Q150"/>
    <mergeCell ref="AE130:AG130"/>
    <mergeCell ref="AU130:BI130"/>
    <mergeCell ref="AU131:BI131"/>
    <mergeCell ref="AE129:AG129"/>
    <mergeCell ref="AP129:AS129"/>
    <mergeCell ref="BV129:BY129"/>
    <mergeCell ref="AP128:AS128"/>
    <mergeCell ref="BV128:BY128"/>
    <mergeCell ref="B129:F129"/>
    <mergeCell ref="G129:I129"/>
    <mergeCell ref="K129:N129"/>
    <mergeCell ref="O129:Q129"/>
    <mergeCell ref="AP122:AS122"/>
    <mergeCell ref="BK122:BM122"/>
    <mergeCell ref="BV122:BY122"/>
    <mergeCell ref="AE122:AG122"/>
    <mergeCell ref="AE121:AG121"/>
    <mergeCell ref="AP121:AS121"/>
    <mergeCell ref="BK121:BM121"/>
    <mergeCell ref="BV121:BY121"/>
    <mergeCell ref="AU121:BI121"/>
    <mergeCell ref="AU122:BI122"/>
    <mergeCell ref="AU123:BI123"/>
    <mergeCell ref="BK3:BZ3"/>
    <mergeCell ref="BK1:BO1"/>
    <mergeCell ref="BP1:BV1"/>
    <mergeCell ref="BW1:BZ1"/>
    <mergeCell ref="A152:N152"/>
    <mergeCell ref="O152:AC152"/>
    <mergeCell ref="AU152:BI152"/>
    <mergeCell ref="AE131:AG131"/>
    <mergeCell ref="AP131:AS131"/>
    <mergeCell ref="BV131:BY131"/>
    <mergeCell ref="AP130:AS130"/>
    <mergeCell ref="BV130:BY130"/>
    <mergeCell ref="B131:F131"/>
    <mergeCell ref="G131:I131"/>
    <mergeCell ref="K131:N131"/>
    <mergeCell ref="O131:Q131"/>
    <mergeCell ref="Z131:AC131"/>
    <mergeCell ref="B130:F130"/>
    <mergeCell ref="G130:I130"/>
    <mergeCell ref="K130:N130"/>
    <mergeCell ref="O130:Q130"/>
    <mergeCell ref="BF22:BI22"/>
    <mergeCell ref="BK22:BM22"/>
    <mergeCell ref="BV22:BY22"/>
    <mergeCell ref="B21:F21"/>
    <mergeCell ref="G21:I21"/>
    <mergeCell ref="K21:N21"/>
    <mergeCell ref="O21:Q21"/>
    <mergeCell ref="Z21:AC21"/>
    <mergeCell ref="AE21:AG21"/>
    <mergeCell ref="AP21:AS21"/>
    <mergeCell ref="AU21:AW21"/>
    <mergeCell ref="BF21:BI21"/>
    <mergeCell ref="BK23:BM23"/>
    <mergeCell ref="BV23:BY23"/>
    <mergeCell ref="B24:F24"/>
    <mergeCell ref="G24:I24"/>
    <mergeCell ref="K24:N24"/>
    <mergeCell ref="O24:Q24"/>
    <mergeCell ref="Z24:AC24"/>
    <mergeCell ref="AE24:AG24"/>
    <mergeCell ref="AP24:AS24"/>
    <mergeCell ref="AU24:AW24"/>
    <mergeCell ref="BF24:BI24"/>
    <mergeCell ref="BK24:BM24"/>
    <mergeCell ref="BV24:BY24"/>
    <mergeCell ref="B23:F23"/>
    <mergeCell ref="G23:I23"/>
    <mergeCell ref="K23:N23"/>
    <mergeCell ref="O23:Q23"/>
    <mergeCell ref="Z23:AC23"/>
    <mergeCell ref="AE23:AG23"/>
    <mergeCell ref="AP23:AS23"/>
    <mergeCell ref="AU23:AW23"/>
    <mergeCell ref="BF23:BI23"/>
    <mergeCell ref="BK25:BM25"/>
    <mergeCell ref="BV25:BY25"/>
    <mergeCell ref="B26:F26"/>
    <mergeCell ref="G26:I26"/>
    <mergeCell ref="K26:N26"/>
    <mergeCell ref="O26:Q26"/>
    <mergeCell ref="Z26:AC26"/>
    <mergeCell ref="AE26:AG26"/>
    <mergeCell ref="AP26:AS26"/>
    <mergeCell ref="AU26:AW26"/>
    <mergeCell ref="BF26:BI26"/>
    <mergeCell ref="BK26:BM26"/>
    <mergeCell ref="BV26:BY26"/>
    <mergeCell ref="B25:F25"/>
    <mergeCell ref="G25:I25"/>
    <mergeCell ref="K25:N25"/>
    <mergeCell ref="O25:Q25"/>
    <mergeCell ref="Z25:AC25"/>
    <mergeCell ref="AE25:AG25"/>
    <mergeCell ref="AP25:AS25"/>
    <mergeCell ref="AU25:AW25"/>
    <mergeCell ref="BF25:BI25"/>
    <mergeCell ref="BK27:BM27"/>
    <mergeCell ref="BV27:BY27"/>
    <mergeCell ref="B28:F28"/>
    <mergeCell ref="G28:I28"/>
    <mergeCell ref="K28:N28"/>
    <mergeCell ref="O28:Q28"/>
    <mergeCell ref="Z28:AC28"/>
    <mergeCell ref="AE28:AG28"/>
    <mergeCell ref="AP28:AS28"/>
    <mergeCell ref="AU28:AW28"/>
    <mergeCell ref="BF28:BI28"/>
    <mergeCell ref="BK28:BM28"/>
    <mergeCell ref="BV28:BY28"/>
    <mergeCell ref="B27:F27"/>
    <mergeCell ref="G27:I27"/>
    <mergeCell ref="K27:N27"/>
    <mergeCell ref="O27:Q27"/>
    <mergeCell ref="Z27:AC27"/>
    <mergeCell ref="AE27:AG27"/>
    <mergeCell ref="AP27:AS27"/>
    <mergeCell ref="AU27:AW27"/>
    <mergeCell ref="BF27:BI27"/>
    <mergeCell ref="BK99:BM99"/>
    <mergeCell ref="BK103:BM103"/>
    <mergeCell ref="BV99:BY99"/>
    <mergeCell ref="B100:F100"/>
    <mergeCell ref="G100:I100"/>
    <mergeCell ref="K100:N100"/>
    <mergeCell ref="O100:Q100"/>
    <mergeCell ref="Z100:AC100"/>
    <mergeCell ref="AE100:AG100"/>
    <mergeCell ref="AP100:AS100"/>
    <mergeCell ref="AU100:AW100"/>
    <mergeCell ref="BF100:BI100"/>
    <mergeCell ref="BK100:BM100"/>
    <mergeCell ref="BV100:BY100"/>
    <mergeCell ref="B99:F99"/>
    <mergeCell ref="G99:I99"/>
    <mergeCell ref="K99:N99"/>
    <mergeCell ref="O99:Q99"/>
    <mergeCell ref="Z99:AC99"/>
    <mergeCell ref="AE99:AG99"/>
    <mergeCell ref="AP99:AS99"/>
    <mergeCell ref="AU99:AW99"/>
    <mergeCell ref="BF99:BI99"/>
    <mergeCell ref="B101:F101"/>
    <mergeCell ref="G101:I101"/>
    <mergeCell ref="K101:N101"/>
    <mergeCell ref="O101:Q101"/>
    <mergeCell ref="Z101:AC101"/>
    <mergeCell ref="AE101:AG101"/>
    <mergeCell ref="AP101:AS101"/>
    <mergeCell ref="AU101:AW101"/>
    <mergeCell ref="BF101:BI101"/>
    <mergeCell ref="BK101:BM101"/>
    <mergeCell ref="BV101:BY101"/>
    <mergeCell ref="B102:F102"/>
    <mergeCell ref="G102:I102"/>
    <mergeCell ref="K102:N102"/>
    <mergeCell ref="O102:Q102"/>
    <mergeCell ref="Z102:AC102"/>
    <mergeCell ref="AE102:AG102"/>
    <mergeCell ref="AP102:AS102"/>
    <mergeCell ref="AU102:AW102"/>
    <mergeCell ref="BF102:BI102"/>
    <mergeCell ref="BK102:BM102"/>
    <mergeCell ref="BV102:BY102"/>
    <mergeCell ref="BK107:BM107"/>
    <mergeCell ref="BV103:BY103"/>
    <mergeCell ref="B104:F104"/>
    <mergeCell ref="G104:I104"/>
    <mergeCell ref="K104:N104"/>
    <mergeCell ref="O104:Q104"/>
    <mergeCell ref="Z104:AC104"/>
    <mergeCell ref="AE104:AG104"/>
    <mergeCell ref="AP104:AS104"/>
    <mergeCell ref="AU104:AW104"/>
    <mergeCell ref="BF104:BI104"/>
    <mergeCell ref="BK104:BM104"/>
    <mergeCell ref="BV104:BY104"/>
    <mergeCell ref="B103:F103"/>
    <mergeCell ref="G103:I103"/>
    <mergeCell ref="K103:N103"/>
    <mergeCell ref="O103:Q103"/>
    <mergeCell ref="Z103:AC103"/>
    <mergeCell ref="AE103:AG103"/>
    <mergeCell ref="AP103:AS103"/>
    <mergeCell ref="AU103:AW103"/>
    <mergeCell ref="BF103:BI103"/>
    <mergeCell ref="BV107:BY107"/>
    <mergeCell ref="B107:F107"/>
    <mergeCell ref="G107:I107"/>
    <mergeCell ref="K107:N107"/>
    <mergeCell ref="O107:Q107"/>
    <mergeCell ref="Z107:AC107"/>
    <mergeCell ref="AE107:AG107"/>
    <mergeCell ref="AP107:AS107"/>
    <mergeCell ref="AU107:AW107"/>
    <mergeCell ref="BF107:BI107"/>
    <mergeCell ref="B132:F132"/>
    <mergeCell ref="G132:I132"/>
    <mergeCell ref="K132:N132"/>
    <mergeCell ref="O132:Q132"/>
    <mergeCell ref="Z132:AC132"/>
    <mergeCell ref="AE132:AG132"/>
    <mergeCell ref="AP132:AS132"/>
    <mergeCell ref="AU132:BI132"/>
    <mergeCell ref="BK132:BM132"/>
    <mergeCell ref="BV132:BY132"/>
    <mergeCell ref="BK105:BM105"/>
    <mergeCell ref="BV105:BY105"/>
    <mergeCell ref="B106:F106"/>
    <mergeCell ref="G106:I106"/>
    <mergeCell ref="K106:N106"/>
    <mergeCell ref="O106:Q106"/>
    <mergeCell ref="Z106:AC106"/>
    <mergeCell ref="AE106:AG106"/>
    <mergeCell ref="AP106:AS106"/>
    <mergeCell ref="AU106:AW106"/>
    <mergeCell ref="BF106:BI106"/>
    <mergeCell ref="BK106:BM106"/>
    <mergeCell ref="BV106:BY106"/>
    <mergeCell ref="B105:F105"/>
    <mergeCell ref="G105:I105"/>
    <mergeCell ref="K105:N105"/>
    <mergeCell ref="O105:Q105"/>
    <mergeCell ref="Z105:AC105"/>
    <mergeCell ref="AE105:AG105"/>
    <mergeCell ref="AP105:AS105"/>
    <mergeCell ref="AU105:AW105"/>
    <mergeCell ref="BF105:BI105"/>
    <mergeCell ref="B134:F134"/>
    <mergeCell ref="G134:I134"/>
    <mergeCell ref="K134:N134"/>
    <mergeCell ref="O134:Q134"/>
    <mergeCell ref="Z134:AC134"/>
    <mergeCell ref="AE134:AG134"/>
    <mergeCell ref="AP134:AS134"/>
    <mergeCell ref="AU134:BI134"/>
    <mergeCell ref="BV134:BY134"/>
    <mergeCell ref="B133:F133"/>
    <mergeCell ref="G133:I133"/>
    <mergeCell ref="K133:N133"/>
    <mergeCell ref="O133:Q133"/>
    <mergeCell ref="Z133:AC133"/>
    <mergeCell ref="AE133:AG133"/>
    <mergeCell ref="AP133:AS133"/>
    <mergeCell ref="AU133:BI133"/>
    <mergeCell ref="BV133:BY133"/>
    <mergeCell ref="BV123:BY123"/>
    <mergeCell ref="B136:F136"/>
    <mergeCell ref="G136:I136"/>
    <mergeCell ref="K136:N136"/>
    <mergeCell ref="O136:Q136"/>
    <mergeCell ref="Z136:AC136"/>
    <mergeCell ref="AE136:AG136"/>
    <mergeCell ref="AP136:AS136"/>
    <mergeCell ref="AU136:BI136"/>
    <mergeCell ref="BV136:BY136"/>
    <mergeCell ref="B135:F135"/>
    <mergeCell ref="G135:I135"/>
    <mergeCell ref="K135:N135"/>
    <mergeCell ref="O135:Q135"/>
    <mergeCell ref="Z135:AC135"/>
    <mergeCell ref="AE135:AG135"/>
    <mergeCell ref="AP135:AS135"/>
    <mergeCell ref="AU135:BI135"/>
    <mergeCell ref="BV135:BY135"/>
    <mergeCell ref="B138:F138"/>
    <mergeCell ref="G138:I138"/>
    <mergeCell ref="K138:N138"/>
    <mergeCell ref="O138:Q138"/>
    <mergeCell ref="Z138:AC138"/>
    <mergeCell ref="AE138:AG138"/>
    <mergeCell ref="AP138:AS138"/>
    <mergeCell ref="AU138:BI138"/>
    <mergeCell ref="BV138:BY138"/>
    <mergeCell ref="B137:F137"/>
    <mergeCell ref="G137:I137"/>
    <mergeCell ref="K137:N137"/>
    <mergeCell ref="O137:Q137"/>
    <mergeCell ref="Z137:AC137"/>
    <mergeCell ref="AE137:AG137"/>
    <mergeCell ref="AP137:AS137"/>
    <mergeCell ref="AU137:BI137"/>
    <mergeCell ref="BV137:BY137"/>
    <mergeCell ref="B140:F140"/>
    <mergeCell ref="G140:I140"/>
    <mergeCell ref="K140:N140"/>
    <mergeCell ref="O140:Q140"/>
    <mergeCell ref="Z140:AC140"/>
    <mergeCell ref="AE140:AG140"/>
    <mergeCell ref="AP140:AS140"/>
    <mergeCell ref="AU140:BI140"/>
    <mergeCell ref="BV140:BY140"/>
    <mergeCell ref="B139:F139"/>
    <mergeCell ref="G139:I139"/>
    <mergeCell ref="K139:N139"/>
    <mergeCell ref="O139:Q139"/>
    <mergeCell ref="Z139:AC139"/>
    <mergeCell ref="AE139:AG139"/>
    <mergeCell ref="AP139:AS139"/>
    <mergeCell ref="AU139:BI139"/>
    <mergeCell ref="BV139:BY139"/>
    <mergeCell ref="B143:F143"/>
    <mergeCell ref="G143:I143"/>
    <mergeCell ref="K143:N143"/>
    <mergeCell ref="O143:Q143"/>
    <mergeCell ref="Z143:AC143"/>
    <mergeCell ref="AE143:AG143"/>
    <mergeCell ref="AP143:AS143"/>
    <mergeCell ref="AU143:BI143"/>
    <mergeCell ref="BV143:BY143"/>
    <mergeCell ref="BV141:BY141"/>
    <mergeCell ref="B142:F142"/>
    <mergeCell ref="G142:I142"/>
    <mergeCell ref="K142:N142"/>
    <mergeCell ref="O142:Q142"/>
    <mergeCell ref="Z142:AC142"/>
    <mergeCell ref="AE142:AG142"/>
    <mergeCell ref="AP142:AS142"/>
    <mergeCell ref="AU142:BI142"/>
    <mergeCell ref="BV142:BY142"/>
    <mergeCell ref="B141:F141"/>
    <mergeCell ref="G141:I141"/>
    <mergeCell ref="K141:N141"/>
    <mergeCell ref="O141:Q141"/>
    <mergeCell ref="Z141:AC141"/>
    <mergeCell ref="AE141:AG141"/>
    <mergeCell ref="AP141:AS141"/>
    <mergeCell ref="AU141:BI141"/>
    <mergeCell ref="BK141:BM141"/>
    <mergeCell ref="B145:F145"/>
    <mergeCell ref="G145:I145"/>
    <mergeCell ref="K145:N145"/>
    <mergeCell ref="O145:Q145"/>
    <mergeCell ref="Z145:AC145"/>
    <mergeCell ref="AE145:AG145"/>
    <mergeCell ref="AP145:AS145"/>
    <mergeCell ref="AU145:BI145"/>
    <mergeCell ref="BV145:BY145"/>
    <mergeCell ref="B144:F144"/>
    <mergeCell ref="G144:I144"/>
    <mergeCell ref="K144:N144"/>
    <mergeCell ref="O144:Q144"/>
    <mergeCell ref="Z144:AC144"/>
    <mergeCell ref="AE144:AG144"/>
    <mergeCell ref="AP144:AS144"/>
    <mergeCell ref="AU144:BI144"/>
    <mergeCell ref="BV144:BY144"/>
    <mergeCell ref="B147:F147"/>
    <mergeCell ref="G147:I147"/>
    <mergeCell ref="K147:N147"/>
    <mergeCell ref="O147:Q147"/>
    <mergeCell ref="Z147:AC147"/>
    <mergeCell ref="AE147:AG147"/>
    <mergeCell ref="AP147:AS147"/>
    <mergeCell ref="AU147:BI147"/>
    <mergeCell ref="BV147:BY147"/>
    <mergeCell ref="B146:F146"/>
    <mergeCell ref="G146:I146"/>
    <mergeCell ref="K146:N146"/>
    <mergeCell ref="O146:Q146"/>
    <mergeCell ref="Z146:AC146"/>
    <mergeCell ref="AE146:AG146"/>
    <mergeCell ref="AP146:AS146"/>
    <mergeCell ref="AU146:BI146"/>
    <mergeCell ref="BV146:BY146"/>
    <mergeCell ref="AE149:AG149"/>
    <mergeCell ref="AP149:AS149"/>
    <mergeCell ref="AU149:BI149"/>
    <mergeCell ref="BV149:BY149"/>
    <mergeCell ref="B148:F148"/>
    <mergeCell ref="G148:I148"/>
    <mergeCell ref="K148:N148"/>
    <mergeCell ref="O148:Q148"/>
    <mergeCell ref="Z148:AC148"/>
    <mergeCell ref="AE148:AG148"/>
    <mergeCell ref="AP148:AS148"/>
    <mergeCell ref="AU148:BI148"/>
    <mergeCell ref="BV148:BY148"/>
    <mergeCell ref="B149:F149"/>
    <mergeCell ref="G149:I149"/>
    <mergeCell ref="K149:N149"/>
    <mergeCell ref="O149:Q149"/>
    <mergeCell ref="Z149:AC149"/>
    <mergeCell ref="BK79:BM79"/>
    <mergeCell ref="BV79:BY79"/>
    <mergeCell ref="B80:F80"/>
    <mergeCell ref="G80:I80"/>
    <mergeCell ref="K80:N80"/>
    <mergeCell ref="O80:Q80"/>
    <mergeCell ref="Z80:AC80"/>
    <mergeCell ref="AE80:AG80"/>
    <mergeCell ref="AP80:AS80"/>
    <mergeCell ref="AU80:AW80"/>
    <mergeCell ref="BF80:BI80"/>
    <mergeCell ref="BK80:BM80"/>
    <mergeCell ref="BV80:BY80"/>
    <mergeCell ref="B79:F79"/>
    <mergeCell ref="G79:I79"/>
    <mergeCell ref="K79:N79"/>
    <mergeCell ref="O79:Q79"/>
    <mergeCell ref="Z79:AC79"/>
    <mergeCell ref="AE79:AG79"/>
    <mergeCell ref="AP79:AS79"/>
    <mergeCell ref="AU79:AW79"/>
    <mergeCell ref="BF79:BI79"/>
    <mergeCell ref="BK81:BM81"/>
    <mergeCell ref="BV81:BY81"/>
    <mergeCell ref="B82:F82"/>
    <mergeCell ref="G82:I82"/>
    <mergeCell ref="K82:N82"/>
    <mergeCell ref="O82:Q82"/>
    <mergeCell ref="Z82:AC82"/>
    <mergeCell ref="AE82:AG82"/>
    <mergeCell ref="AP82:AS82"/>
    <mergeCell ref="AU82:AW82"/>
    <mergeCell ref="BF82:BI82"/>
    <mergeCell ref="BK82:BM82"/>
    <mergeCell ref="BV82:BY82"/>
    <mergeCell ref="B81:F81"/>
    <mergeCell ref="G81:I81"/>
    <mergeCell ref="K81:N81"/>
    <mergeCell ref="O81:Q81"/>
    <mergeCell ref="Z81:AC81"/>
    <mergeCell ref="AE81:AG81"/>
    <mergeCell ref="AP81:AS81"/>
    <mergeCell ref="AU81:AW81"/>
    <mergeCell ref="BF81:BI81"/>
    <mergeCell ref="BK83:BM83"/>
    <mergeCell ref="BV83:BY83"/>
    <mergeCell ref="B84:F84"/>
    <mergeCell ref="G84:I84"/>
    <mergeCell ref="K84:N84"/>
    <mergeCell ref="O84:Q84"/>
    <mergeCell ref="Z84:AC84"/>
    <mergeCell ref="AE84:AG84"/>
    <mergeCell ref="AP84:AS84"/>
    <mergeCell ref="AU84:AW84"/>
    <mergeCell ref="BF84:BI84"/>
    <mergeCell ref="BK84:BM84"/>
    <mergeCell ref="BV84:BY84"/>
    <mergeCell ref="B83:F83"/>
    <mergeCell ref="G83:I83"/>
    <mergeCell ref="K83:N83"/>
    <mergeCell ref="O83:Q83"/>
    <mergeCell ref="Z83:AC83"/>
    <mergeCell ref="AE83:AG83"/>
    <mergeCell ref="AP83:AS83"/>
    <mergeCell ref="AU83:AW83"/>
    <mergeCell ref="BF83:BI83"/>
    <mergeCell ref="BK85:BM85"/>
    <mergeCell ref="BV85:BY85"/>
    <mergeCell ref="B86:F86"/>
    <mergeCell ref="G86:I86"/>
    <mergeCell ref="K86:N86"/>
    <mergeCell ref="O86:Q86"/>
    <mergeCell ref="Z86:AC86"/>
    <mergeCell ref="AE86:AG86"/>
    <mergeCell ref="AP86:AS86"/>
    <mergeCell ref="AU86:AW86"/>
    <mergeCell ref="BF86:BI86"/>
    <mergeCell ref="BK86:BM86"/>
    <mergeCell ref="BV86:BY86"/>
    <mergeCell ref="B85:F85"/>
    <mergeCell ref="G85:I85"/>
    <mergeCell ref="K85:N85"/>
    <mergeCell ref="O85:Q85"/>
    <mergeCell ref="Z85:AC85"/>
    <mergeCell ref="AE85:AG85"/>
    <mergeCell ref="AP85:AS85"/>
    <mergeCell ref="AU85:AW85"/>
    <mergeCell ref="BF85:BI85"/>
    <mergeCell ref="BK87:BM87"/>
    <mergeCell ref="BV87:BY87"/>
    <mergeCell ref="B88:F88"/>
    <mergeCell ref="G88:I88"/>
    <mergeCell ref="K88:N88"/>
    <mergeCell ref="O88:Q88"/>
    <mergeCell ref="Z88:AC88"/>
    <mergeCell ref="AE88:AG88"/>
    <mergeCell ref="AP88:AS88"/>
    <mergeCell ref="AU88:AW88"/>
    <mergeCell ref="BF88:BI88"/>
    <mergeCell ref="BK88:BM88"/>
    <mergeCell ref="BV88:BY88"/>
    <mergeCell ref="B87:F87"/>
    <mergeCell ref="G87:I87"/>
    <mergeCell ref="K87:N87"/>
    <mergeCell ref="O87:Q87"/>
    <mergeCell ref="Z87:AC87"/>
    <mergeCell ref="AE87:AG87"/>
    <mergeCell ref="AP87:AS87"/>
    <mergeCell ref="AU87:AW87"/>
    <mergeCell ref="BF87:BI87"/>
    <mergeCell ref="BK89:BM89"/>
    <mergeCell ref="BV89:BY89"/>
    <mergeCell ref="B90:F90"/>
    <mergeCell ref="G90:I90"/>
    <mergeCell ref="K90:N90"/>
    <mergeCell ref="O90:Q90"/>
    <mergeCell ref="Z90:AC90"/>
    <mergeCell ref="AE90:AG90"/>
    <mergeCell ref="AP90:AS90"/>
    <mergeCell ref="AU90:AW90"/>
    <mergeCell ref="BF90:BI90"/>
    <mergeCell ref="BK90:BM90"/>
    <mergeCell ref="BV90:BY90"/>
    <mergeCell ref="B89:F89"/>
    <mergeCell ref="G89:I89"/>
    <mergeCell ref="K89:N89"/>
    <mergeCell ref="O89:Q89"/>
    <mergeCell ref="Z89:AC89"/>
    <mergeCell ref="AE89:AG89"/>
    <mergeCell ref="AP89:AS89"/>
    <mergeCell ref="AU89:AW89"/>
    <mergeCell ref="BF89:BI89"/>
    <mergeCell ref="BK91:BM91"/>
    <mergeCell ref="BV91:BY91"/>
    <mergeCell ref="B92:F92"/>
    <mergeCell ref="G92:I92"/>
    <mergeCell ref="K92:N92"/>
    <mergeCell ref="O92:Q92"/>
    <mergeCell ref="Z92:AC92"/>
    <mergeCell ref="AE92:AG92"/>
    <mergeCell ref="AP92:AS92"/>
    <mergeCell ref="AU92:AW92"/>
    <mergeCell ref="BF92:BI92"/>
    <mergeCell ref="BK92:BM92"/>
    <mergeCell ref="BV92:BY92"/>
    <mergeCell ref="B91:F91"/>
    <mergeCell ref="G91:I91"/>
    <mergeCell ref="K91:N91"/>
    <mergeCell ref="O91:Q91"/>
    <mergeCell ref="Z91:AC91"/>
    <mergeCell ref="AE91:AG91"/>
    <mergeCell ref="AP91:AS91"/>
    <mergeCell ref="AU91:AW91"/>
    <mergeCell ref="BF91:BI91"/>
    <mergeCell ref="BK93:BM93"/>
    <mergeCell ref="BV93:BY93"/>
    <mergeCell ref="B94:F94"/>
    <mergeCell ref="G94:I94"/>
    <mergeCell ref="K94:N94"/>
    <mergeCell ref="O94:Q94"/>
    <mergeCell ref="Z94:AC94"/>
    <mergeCell ref="AE94:AG94"/>
    <mergeCell ref="AP94:AS94"/>
    <mergeCell ref="AU94:AW94"/>
    <mergeCell ref="BF94:BI94"/>
    <mergeCell ref="BK94:BM94"/>
    <mergeCell ref="BV94:BY94"/>
    <mergeCell ref="B93:F93"/>
    <mergeCell ref="G93:I93"/>
    <mergeCell ref="K93:N93"/>
    <mergeCell ref="O93:Q93"/>
    <mergeCell ref="Z93:AC93"/>
    <mergeCell ref="AE93:AG93"/>
    <mergeCell ref="AP93:AS93"/>
    <mergeCell ref="AU93:AW93"/>
    <mergeCell ref="BF93:BI93"/>
    <mergeCell ref="BK95:BM95"/>
    <mergeCell ref="BV95:BY95"/>
    <mergeCell ref="B96:F96"/>
    <mergeCell ref="G96:I96"/>
    <mergeCell ref="K96:N96"/>
    <mergeCell ref="O96:Q96"/>
    <mergeCell ref="Z96:AC96"/>
    <mergeCell ref="AE96:AG96"/>
    <mergeCell ref="AP96:AS96"/>
    <mergeCell ref="AU96:AW96"/>
    <mergeCell ref="BF96:BI96"/>
    <mergeCell ref="BK96:BM96"/>
    <mergeCell ref="BV96:BY96"/>
    <mergeCell ref="B95:F95"/>
    <mergeCell ref="G95:I95"/>
    <mergeCell ref="K95:N95"/>
    <mergeCell ref="O95:Q95"/>
    <mergeCell ref="Z95:AC95"/>
    <mergeCell ref="AE95:AG95"/>
    <mergeCell ref="AP95:AS95"/>
    <mergeCell ref="AU95:AW95"/>
    <mergeCell ref="BF95:BI95"/>
    <mergeCell ref="BK97:BM97"/>
    <mergeCell ref="BV97:BY97"/>
    <mergeCell ref="B98:F98"/>
    <mergeCell ref="G98:I98"/>
    <mergeCell ref="K98:N98"/>
    <mergeCell ref="O98:Q98"/>
    <mergeCell ref="Z98:AC98"/>
    <mergeCell ref="AE98:AG98"/>
    <mergeCell ref="AP98:AS98"/>
    <mergeCell ref="AU98:AW98"/>
    <mergeCell ref="BF98:BI98"/>
    <mergeCell ref="BK98:BM98"/>
    <mergeCell ref="BV98:BY98"/>
    <mergeCell ref="B97:F97"/>
    <mergeCell ref="G97:I97"/>
    <mergeCell ref="K97:N97"/>
    <mergeCell ref="O97:Q97"/>
    <mergeCell ref="Z97:AC97"/>
    <mergeCell ref="AE97:AG97"/>
    <mergeCell ref="AP97:AS97"/>
    <mergeCell ref="AU97:AW97"/>
    <mergeCell ref="BF97:BI97"/>
    <mergeCell ref="BK59:BM59"/>
    <mergeCell ref="BV59:BY59"/>
    <mergeCell ref="B60:F60"/>
    <mergeCell ref="G60:I60"/>
    <mergeCell ref="K60:N60"/>
    <mergeCell ref="O60:Q60"/>
    <mergeCell ref="Z60:AC60"/>
    <mergeCell ref="AE60:AG60"/>
    <mergeCell ref="AP60:AS60"/>
    <mergeCell ref="AU60:AW60"/>
    <mergeCell ref="BF60:BI60"/>
    <mergeCell ref="BK60:BM60"/>
    <mergeCell ref="BV60:BY60"/>
    <mergeCell ref="B59:F59"/>
    <mergeCell ref="G59:I59"/>
    <mergeCell ref="K59:N59"/>
    <mergeCell ref="O59:Q59"/>
    <mergeCell ref="Z59:AC59"/>
    <mergeCell ref="AE59:AG59"/>
    <mergeCell ref="AP59:AS59"/>
    <mergeCell ref="AU59:AW59"/>
    <mergeCell ref="BF59:BI59"/>
    <mergeCell ref="BK61:BM61"/>
    <mergeCell ref="BV61:BY61"/>
    <mergeCell ref="B62:F62"/>
    <mergeCell ref="G62:I62"/>
    <mergeCell ref="K62:N62"/>
    <mergeCell ref="O62:Q62"/>
    <mergeCell ref="Z62:AC62"/>
    <mergeCell ref="AE62:AG62"/>
    <mergeCell ref="AP62:AS62"/>
    <mergeCell ref="AU62:AW62"/>
    <mergeCell ref="BF62:BI62"/>
    <mergeCell ref="BK62:BM62"/>
    <mergeCell ref="BV62:BY62"/>
    <mergeCell ref="B61:F61"/>
    <mergeCell ref="G61:I61"/>
    <mergeCell ref="K61:N61"/>
    <mergeCell ref="O61:Q61"/>
    <mergeCell ref="Z61:AC61"/>
    <mergeCell ref="AE61:AG61"/>
    <mergeCell ref="AP61:AS61"/>
    <mergeCell ref="AU61:AW61"/>
    <mergeCell ref="BF61:BI61"/>
    <mergeCell ref="BK63:BM63"/>
    <mergeCell ref="BV63:BY63"/>
    <mergeCell ref="B64:F64"/>
    <mergeCell ref="G64:I64"/>
    <mergeCell ref="K64:N64"/>
    <mergeCell ref="O64:Q64"/>
    <mergeCell ref="Z64:AC64"/>
    <mergeCell ref="AE64:AG64"/>
    <mergeCell ref="AP64:AS64"/>
    <mergeCell ref="AU64:AW64"/>
    <mergeCell ref="BF64:BI64"/>
    <mergeCell ref="BK64:BM64"/>
    <mergeCell ref="BV64:BY64"/>
    <mergeCell ref="B63:F63"/>
    <mergeCell ref="G63:I63"/>
    <mergeCell ref="K63:N63"/>
    <mergeCell ref="O63:Q63"/>
    <mergeCell ref="Z63:AC63"/>
    <mergeCell ref="AE63:AG63"/>
    <mergeCell ref="AP63:AS63"/>
    <mergeCell ref="AU63:AW63"/>
    <mergeCell ref="BF63:BI63"/>
    <mergeCell ref="BK65:BM65"/>
    <mergeCell ref="BV65:BY65"/>
    <mergeCell ref="B66:F66"/>
    <mergeCell ref="G66:I66"/>
    <mergeCell ref="K66:N66"/>
    <mergeCell ref="O66:Q66"/>
    <mergeCell ref="Z66:AC66"/>
    <mergeCell ref="AE66:AG66"/>
    <mergeCell ref="AP66:AS66"/>
    <mergeCell ref="AU66:AW66"/>
    <mergeCell ref="BF66:BI66"/>
    <mergeCell ref="BK66:BM66"/>
    <mergeCell ref="BV66:BY66"/>
    <mergeCell ref="B65:F65"/>
    <mergeCell ref="G65:I65"/>
    <mergeCell ref="K65:N65"/>
    <mergeCell ref="O65:Q65"/>
    <mergeCell ref="Z65:AC65"/>
    <mergeCell ref="AE65:AG65"/>
    <mergeCell ref="AP65:AS65"/>
    <mergeCell ref="AU65:AW65"/>
    <mergeCell ref="BF65:BI65"/>
    <mergeCell ref="BK67:BM67"/>
    <mergeCell ref="BV67:BY67"/>
    <mergeCell ref="B68:F68"/>
    <mergeCell ref="G68:I68"/>
    <mergeCell ref="K68:N68"/>
    <mergeCell ref="O68:Q68"/>
    <mergeCell ref="Z68:AC68"/>
    <mergeCell ref="AE68:AG68"/>
    <mergeCell ref="AP68:AS68"/>
    <mergeCell ref="AU68:AW68"/>
    <mergeCell ref="BF68:BI68"/>
    <mergeCell ref="BK68:BM68"/>
    <mergeCell ref="BV68:BY68"/>
    <mergeCell ref="B67:F67"/>
    <mergeCell ref="G67:I67"/>
    <mergeCell ref="K67:N67"/>
    <mergeCell ref="O67:Q67"/>
    <mergeCell ref="Z67:AC67"/>
    <mergeCell ref="AE67:AG67"/>
    <mergeCell ref="AP67:AS67"/>
    <mergeCell ref="AU67:AW67"/>
    <mergeCell ref="BF67:BI67"/>
    <mergeCell ref="BK69:BM69"/>
    <mergeCell ref="BV69:BY69"/>
    <mergeCell ref="B70:F70"/>
    <mergeCell ref="G70:I70"/>
    <mergeCell ref="K70:N70"/>
    <mergeCell ref="O70:Q70"/>
    <mergeCell ref="Z70:AC70"/>
    <mergeCell ref="AE70:AG70"/>
    <mergeCell ref="AP70:AS70"/>
    <mergeCell ref="AU70:AW70"/>
    <mergeCell ref="BF70:BI70"/>
    <mergeCell ref="BK70:BM70"/>
    <mergeCell ref="BV70:BY70"/>
    <mergeCell ref="B69:F69"/>
    <mergeCell ref="G69:I69"/>
    <mergeCell ref="K69:N69"/>
    <mergeCell ref="O69:Q69"/>
    <mergeCell ref="Z69:AC69"/>
    <mergeCell ref="AE69:AG69"/>
    <mergeCell ref="AP69:AS69"/>
    <mergeCell ref="AU69:AW69"/>
    <mergeCell ref="BF69:BI69"/>
    <mergeCell ref="BK71:BM71"/>
    <mergeCell ref="BV71:BY71"/>
    <mergeCell ref="B72:F72"/>
    <mergeCell ref="G72:I72"/>
    <mergeCell ref="K72:N72"/>
    <mergeCell ref="O72:Q72"/>
    <mergeCell ref="Z72:AC72"/>
    <mergeCell ref="AE72:AG72"/>
    <mergeCell ref="AP72:AS72"/>
    <mergeCell ref="AU72:AW72"/>
    <mergeCell ref="BF72:BI72"/>
    <mergeCell ref="BK72:BM72"/>
    <mergeCell ref="BV72:BY72"/>
    <mergeCell ref="B71:F71"/>
    <mergeCell ref="G71:I71"/>
    <mergeCell ref="K71:N71"/>
    <mergeCell ref="O71:Q71"/>
    <mergeCell ref="Z71:AC71"/>
    <mergeCell ref="AE71:AG71"/>
    <mergeCell ref="AP71:AS71"/>
    <mergeCell ref="AU71:AW71"/>
    <mergeCell ref="BF71:BI71"/>
    <mergeCell ref="BK73:BM73"/>
    <mergeCell ref="BV73:BY73"/>
    <mergeCell ref="B74:F74"/>
    <mergeCell ref="G74:I74"/>
    <mergeCell ref="K74:N74"/>
    <mergeCell ref="O74:Q74"/>
    <mergeCell ref="Z74:AC74"/>
    <mergeCell ref="AE74:AG74"/>
    <mergeCell ref="AP74:AS74"/>
    <mergeCell ref="AU74:AW74"/>
    <mergeCell ref="BF74:BI74"/>
    <mergeCell ref="BK74:BM74"/>
    <mergeCell ref="BV74:BY74"/>
    <mergeCell ref="B73:F73"/>
    <mergeCell ref="G73:I73"/>
    <mergeCell ref="K73:N73"/>
    <mergeCell ref="O73:Q73"/>
    <mergeCell ref="Z73:AC73"/>
    <mergeCell ref="AE73:AG73"/>
    <mergeCell ref="AP73:AS73"/>
    <mergeCell ref="AU73:AW73"/>
    <mergeCell ref="BF73:BI73"/>
    <mergeCell ref="BK75:BM75"/>
    <mergeCell ref="BV75:BY75"/>
    <mergeCell ref="B76:F76"/>
    <mergeCell ref="G76:I76"/>
    <mergeCell ref="K76:N76"/>
    <mergeCell ref="O76:Q76"/>
    <mergeCell ref="Z76:AC76"/>
    <mergeCell ref="AE76:AG76"/>
    <mergeCell ref="AP76:AS76"/>
    <mergeCell ref="AU76:AW76"/>
    <mergeCell ref="BF76:BI76"/>
    <mergeCell ref="BK76:BM76"/>
    <mergeCell ref="BV76:BY76"/>
    <mergeCell ref="B75:F75"/>
    <mergeCell ref="G75:I75"/>
    <mergeCell ref="K75:N75"/>
    <mergeCell ref="O75:Q75"/>
    <mergeCell ref="Z75:AC75"/>
    <mergeCell ref="AE75:AG75"/>
    <mergeCell ref="AP75:AS75"/>
    <mergeCell ref="AU75:AW75"/>
    <mergeCell ref="BF75:BI75"/>
    <mergeCell ref="BK77:BM77"/>
    <mergeCell ref="BV77:BY77"/>
    <mergeCell ref="B78:F78"/>
    <mergeCell ref="G78:I78"/>
    <mergeCell ref="K78:N78"/>
    <mergeCell ref="O78:Q78"/>
    <mergeCell ref="Z78:AC78"/>
    <mergeCell ref="AE78:AG78"/>
    <mergeCell ref="AP78:AS78"/>
    <mergeCell ref="AU78:AW78"/>
    <mergeCell ref="BF78:BI78"/>
    <mergeCell ref="BK78:BM78"/>
    <mergeCell ref="BV78:BY78"/>
    <mergeCell ref="B77:F77"/>
    <mergeCell ref="G77:I77"/>
    <mergeCell ref="K77:N77"/>
    <mergeCell ref="O77:Q77"/>
    <mergeCell ref="Z77:AC77"/>
    <mergeCell ref="AE77:AG77"/>
    <mergeCell ref="AP77:AS77"/>
    <mergeCell ref="AU77:AW77"/>
    <mergeCell ref="BF77:BI77"/>
    <mergeCell ref="BK39:BM39"/>
    <mergeCell ref="BV39:BY39"/>
    <mergeCell ref="B40:F40"/>
    <mergeCell ref="G40:I40"/>
    <mergeCell ref="K40:N40"/>
    <mergeCell ref="O40:Q40"/>
    <mergeCell ref="Z40:AC40"/>
    <mergeCell ref="AE40:AG40"/>
    <mergeCell ref="AP40:AS40"/>
    <mergeCell ref="AU40:AW40"/>
    <mergeCell ref="BF40:BI40"/>
    <mergeCell ref="BK40:BM40"/>
    <mergeCell ref="BV40:BY40"/>
    <mergeCell ref="B39:F39"/>
    <mergeCell ref="G39:I39"/>
    <mergeCell ref="K39:N39"/>
    <mergeCell ref="O39:Q39"/>
    <mergeCell ref="Z39:AC39"/>
    <mergeCell ref="AE39:AG39"/>
    <mergeCell ref="AP39:AS39"/>
    <mergeCell ref="AU39:AW39"/>
    <mergeCell ref="BF39:BI39"/>
    <mergeCell ref="BK41:BM41"/>
    <mergeCell ref="BV41:BY41"/>
    <mergeCell ref="B42:F42"/>
    <mergeCell ref="G42:I42"/>
    <mergeCell ref="K42:N42"/>
    <mergeCell ref="O42:Q42"/>
    <mergeCell ref="Z42:AC42"/>
    <mergeCell ref="AE42:AG42"/>
    <mergeCell ref="AP42:AS42"/>
    <mergeCell ref="AU42:AW42"/>
    <mergeCell ref="BF42:BI42"/>
    <mergeCell ref="BK42:BM42"/>
    <mergeCell ref="BV42:BY42"/>
    <mergeCell ref="B41:F41"/>
    <mergeCell ref="G41:I41"/>
    <mergeCell ref="K41:N41"/>
    <mergeCell ref="O41:Q41"/>
    <mergeCell ref="Z41:AC41"/>
    <mergeCell ref="AE41:AG41"/>
    <mergeCell ref="AP41:AS41"/>
    <mergeCell ref="AU41:AW41"/>
    <mergeCell ref="BF41:BI41"/>
    <mergeCell ref="BK43:BM43"/>
    <mergeCell ref="BV43:BY43"/>
    <mergeCell ref="B44:F44"/>
    <mergeCell ref="G44:I44"/>
    <mergeCell ref="K44:N44"/>
    <mergeCell ref="O44:Q44"/>
    <mergeCell ref="Z44:AC44"/>
    <mergeCell ref="AE44:AG44"/>
    <mergeCell ref="AP44:AS44"/>
    <mergeCell ref="AU44:AW44"/>
    <mergeCell ref="BF44:BI44"/>
    <mergeCell ref="BK44:BM44"/>
    <mergeCell ref="BV44:BY44"/>
    <mergeCell ref="B43:F43"/>
    <mergeCell ref="G43:I43"/>
    <mergeCell ref="K43:N43"/>
    <mergeCell ref="O43:Q43"/>
    <mergeCell ref="Z43:AC43"/>
    <mergeCell ref="AE43:AG43"/>
    <mergeCell ref="AP43:AS43"/>
    <mergeCell ref="AU43:AW43"/>
    <mergeCell ref="BF43:BI43"/>
    <mergeCell ref="BK45:BM45"/>
    <mergeCell ref="BV45:BY45"/>
    <mergeCell ref="B46:F46"/>
    <mergeCell ref="G46:I46"/>
    <mergeCell ref="K46:N46"/>
    <mergeCell ref="O46:Q46"/>
    <mergeCell ref="Z46:AC46"/>
    <mergeCell ref="AE46:AG46"/>
    <mergeCell ref="AP46:AS46"/>
    <mergeCell ref="AU46:AW46"/>
    <mergeCell ref="BF46:BI46"/>
    <mergeCell ref="BK46:BM46"/>
    <mergeCell ref="BV46:BY46"/>
    <mergeCell ref="B45:F45"/>
    <mergeCell ref="G45:I45"/>
    <mergeCell ref="K45:N45"/>
    <mergeCell ref="O45:Q45"/>
    <mergeCell ref="Z45:AC45"/>
    <mergeCell ref="AE45:AG45"/>
    <mergeCell ref="AP45:AS45"/>
    <mergeCell ref="AU45:AW45"/>
    <mergeCell ref="BF45:BI45"/>
    <mergeCell ref="BK47:BM47"/>
    <mergeCell ref="BV47:BY47"/>
    <mergeCell ref="B48:F48"/>
    <mergeCell ref="G48:I48"/>
    <mergeCell ref="K48:N48"/>
    <mergeCell ref="O48:Q48"/>
    <mergeCell ref="Z48:AC48"/>
    <mergeCell ref="AE48:AG48"/>
    <mergeCell ref="AP48:AS48"/>
    <mergeCell ref="AU48:AW48"/>
    <mergeCell ref="BF48:BI48"/>
    <mergeCell ref="BK48:BM48"/>
    <mergeCell ref="BV48:BY48"/>
    <mergeCell ref="B47:F47"/>
    <mergeCell ref="G47:I47"/>
    <mergeCell ref="K47:N47"/>
    <mergeCell ref="O47:Q47"/>
    <mergeCell ref="Z47:AC47"/>
    <mergeCell ref="AE47:AG47"/>
    <mergeCell ref="AP47:AS47"/>
    <mergeCell ref="AU47:AW47"/>
    <mergeCell ref="BF47:BI47"/>
    <mergeCell ref="BK49:BM49"/>
    <mergeCell ref="BV49:BY49"/>
    <mergeCell ref="B50:F50"/>
    <mergeCell ref="G50:I50"/>
    <mergeCell ref="K50:N50"/>
    <mergeCell ref="O50:Q50"/>
    <mergeCell ref="Z50:AC50"/>
    <mergeCell ref="AE50:AG50"/>
    <mergeCell ref="AP50:AS50"/>
    <mergeCell ref="AU50:AW50"/>
    <mergeCell ref="BF50:BI50"/>
    <mergeCell ref="BK50:BM50"/>
    <mergeCell ref="BV50:BY50"/>
    <mergeCell ref="B49:F49"/>
    <mergeCell ref="G49:I49"/>
    <mergeCell ref="K49:N49"/>
    <mergeCell ref="O49:Q49"/>
    <mergeCell ref="Z49:AC49"/>
    <mergeCell ref="AE49:AG49"/>
    <mergeCell ref="AP49:AS49"/>
    <mergeCell ref="AU49:AW49"/>
    <mergeCell ref="BF49:BI49"/>
    <mergeCell ref="BK51:BM51"/>
    <mergeCell ref="BV51:BY51"/>
    <mergeCell ref="B52:F52"/>
    <mergeCell ref="G52:I52"/>
    <mergeCell ref="K52:N52"/>
    <mergeCell ref="O52:Q52"/>
    <mergeCell ref="Z52:AC52"/>
    <mergeCell ref="AE52:AG52"/>
    <mergeCell ref="AP52:AS52"/>
    <mergeCell ref="AU52:AW52"/>
    <mergeCell ref="BF52:BI52"/>
    <mergeCell ref="BK52:BM52"/>
    <mergeCell ref="BV52:BY52"/>
    <mergeCell ref="B51:F51"/>
    <mergeCell ref="G51:I51"/>
    <mergeCell ref="K51:N51"/>
    <mergeCell ref="O51:Q51"/>
    <mergeCell ref="Z51:AC51"/>
    <mergeCell ref="AE51:AG51"/>
    <mergeCell ref="AP51:AS51"/>
    <mergeCell ref="AU51:AW51"/>
    <mergeCell ref="BF51:BI51"/>
    <mergeCell ref="BK53:BM53"/>
    <mergeCell ref="BV53:BY53"/>
    <mergeCell ref="B54:F54"/>
    <mergeCell ref="G54:I54"/>
    <mergeCell ref="K54:N54"/>
    <mergeCell ref="O54:Q54"/>
    <mergeCell ref="Z54:AC54"/>
    <mergeCell ref="AE54:AG54"/>
    <mergeCell ref="AP54:AS54"/>
    <mergeCell ref="AU54:AW54"/>
    <mergeCell ref="BF54:BI54"/>
    <mergeCell ref="BK54:BM54"/>
    <mergeCell ref="BV54:BY54"/>
    <mergeCell ref="B53:F53"/>
    <mergeCell ref="G53:I53"/>
    <mergeCell ref="K53:N53"/>
    <mergeCell ref="O53:Q53"/>
    <mergeCell ref="Z53:AC53"/>
    <mergeCell ref="AE53:AG53"/>
    <mergeCell ref="AP53:AS53"/>
    <mergeCell ref="AU53:AW53"/>
    <mergeCell ref="BF53:BI53"/>
    <mergeCell ref="BK55:BM55"/>
    <mergeCell ref="BV55:BY55"/>
    <mergeCell ref="B56:F56"/>
    <mergeCell ref="G56:I56"/>
    <mergeCell ref="K56:N56"/>
    <mergeCell ref="O56:Q56"/>
    <mergeCell ref="Z56:AC56"/>
    <mergeCell ref="AE56:AG56"/>
    <mergeCell ref="AP56:AS56"/>
    <mergeCell ref="AU56:AW56"/>
    <mergeCell ref="BF56:BI56"/>
    <mergeCell ref="BK56:BM56"/>
    <mergeCell ref="BV56:BY56"/>
    <mergeCell ref="B55:F55"/>
    <mergeCell ref="G55:I55"/>
    <mergeCell ref="K55:N55"/>
    <mergeCell ref="O55:Q55"/>
    <mergeCell ref="Z55:AC55"/>
    <mergeCell ref="AE55:AG55"/>
    <mergeCell ref="AP55:AS55"/>
    <mergeCell ref="AU55:AW55"/>
    <mergeCell ref="BF55:BI55"/>
    <mergeCell ref="BK57:BM57"/>
    <mergeCell ref="BV57:BY57"/>
    <mergeCell ref="B58:F58"/>
    <mergeCell ref="G58:I58"/>
    <mergeCell ref="K58:N58"/>
    <mergeCell ref="O58:Q58"/>
    <mergeCell ref="Z58:AC58"/>
    <mergeCell ref="AE58:AG58"/>
    <mergeCell ref="AP58:AS58"/>
    <mergeCell ref="AU58:AW58"/>
    <mergeCell ref="BF58:BI58"/>
    <mergeCell ref="BK58:BM58"/>
    <mergeCell ref="BV58:BY58"/>
    <mergeCell ref="B57:F57"/>
    <mergeCell ref="G57:I57"/>
    <mergeCell ref="K57:N57"/>
    <mergeCell ref="O57:Q57"/>
    <mergeCell ref="Z57:AC57"/>
    <mergeCell ref="AE57:AG57"/>
    <mergeCell ref="AP57:AS57"/>
    <mergeCell ref="AU57:AW57"/>
    <mergeCell ref="BF57:BI57"/>
    <mergeCell ref="BK29:BM29"/>
    <mergeCell ref="BV29:BY29"/>
    <mergeCell ref="B30:F30"/>
    <mergeCell ref="G30:I30"/>
    <mergeCell ref="K30:N30"/>
    <mergeCell ref="O30:Q30"/>
    <mergeCell ref="Z30:AC30"/>
    <mergeCell ref="AE30:AG30"/>
    <mergeCell ref="AP30:AS30"/>
    <mergeCell ref="AU30:AW30"/>
    <mergeCell ref="BF30:BI30"/>
    <mergeCell ref="BK30:BM30"/>
    <mergeCell ref="BV30:BY30"/>
    <mergeCell ref="B29:F29"/>
    <mergeCell ref="G29:I29"/>
    <mergeCell ref="K29:N29"/>
    <mergeCell ref="O29:Q29"/>
    <mergeCell ref="Z29:AC29"/>
    <mergeCell ref="AE29:AG29"/>
    <mergeCell ref="AP29:AS29"/>
    <mergeCell ref="AU29:AW29"/>
    <mergeCell ref="BF29:BI29"/>
    <mergeCell ref="BK31:BM31"/>
    <mergeCell ref="BV31:BY31"/>
    <mergeCell ref="B32:F32"/>
    <mergeCell ref="G32:I32"/>
    <mergeCell ref="K32:N32"/>
    <mergeCell ref="O32:Q32"/>
    <mergeCell ref="Z32:AC32"/>
    <mergeCell ref="AE32:AG32"/>
    <mergeCell ref="AP32:AS32"/>
    <mergeCell ref="AU32:AW32"/>
    <mergeCell ref="BF32:BI32"/>
    <mergeCell ref="BK32:BM32"/>
    <mergeCell ref="BV32:BY32"/>
    <mergeCell ref="B31:F31"/>
    <mergeCell ref="G31:I31"/>
    <mergeCell ref="K31:N31"/>
    <mergeCell ref="O31:Q31"/>
    <mergeCell ref="Z31:AC31"/>
    <mergeCell ref="AE31:AG31"/>
    <mergeCell ref="AP31:AS31"/>
    <mergeCell ref="AU31:AW31"/>
    <mergeCell ref="BF31:BI31"/>
    <mergeCell ref="BK33:BM33"/>
    <mergeCell ref="BV33:BY33"/>
    <mergeCell ref="B34:F34"/>
    <mergeCell ref="G34:I34"/>
    <mergeCell ref="K34:N34"/>
    <mergeCell ref="O34:Q34"/>
    <mergeCell ref="Z34:AC34"/>
    <mergeCell ref="AE34:AG34"/>
    <mergeCell ref="AP34:AS34"/>
    <mergeCell ref="AU34:AW34"/>
    <mergeCell ref="BF34:BI34"/>
    <mergeCell ref="BK34:BM34"/>
    <mergeCell ref="BV34:BY34"/>
    <mergeCell ref="B33:F33"/>
    <mergeCell ref="G33:I33"/>
    <mergeCell ref="K33:N33"/>
    <mergeCell ref="O33:Q33"/>
    <mergeCell ref="Z33:AC33"/>
    <mergeCell ref="AE33:AG33"/>
    <mergeCell ref="AP33:AS33"/>
    <mergeCell ref="AU33:AW33"/>
    <mergeCell ref="BF33:BI33"/>
    <mergeCell ref="BK35:BM35"/>
    <mergeCell ref="BV35:BY35"/>
    <mergeCell ref="B36:F36"/>
    <mergeCell ref="G36:I36"/>
    <mergeCell ref="K36:N36"/>
    <mergeCell ref="O36:Q36"/>
    <mergeCell ref="Z36:AC36"/>
    <mergeCell ref="AE36:AG36"/>
    <mergeCell ref="AP36:AS36"/>
    <mergeCell ref="AU36:AW36"/>
    <mergeCell ref="BF36:BI36"/>
    <mergeCell ref="BK36:BM36"/>
    <mergeCell ref="BV36:BY36"/>
    <mergeCell ref="B35:F35"/>
    <mergeCell ref="G35:I35"/>
    <mergeCell ref="K35:N35"/>
    <mergeCell ref="O35:Q35"/>
    <mergeCell ref="Z35:AC35"/>
    <mergeCell ref="AE35:AG35"/>
    <mergeCell ref="AP35:AS35"/>
    <mergeCell ref="AU35:AW35"/>
    <mergeCell ref="BF35:BI35"/>
    <mergeCell ref="BK37:BM37"/>
    <mergeCell ref="BV37:BY37"/>
    <mergeCell ref="B38:F38"/>
    <mergeCell ref="G38:I38"/>
    <mergeCell ref="K38:N38"/>
    <mergeCell ref="O38:Q38"/>
    <mergeCell ref="Z38:AC38"/>
    <mergeCell ref="AE38:AG38"/>
    <mergeCell ref="AP38:AS38"/>
    <mergeCell ref="AU38:AW38"/>
    <mergeCell ref="BF38:BI38"/>
    <mergeCell ref="BK38:BM38"/>
    <mergeCell ref="BV38:BY38"/>
    <mergeCell ref="B37:F37"/>
    <mergeCell ref="G37:I37"/>
    <mergeCell ref="K37:N37"/>
    <mergeCell ref="O37:Q37"/>
    <mergeCell ref="Z37:AC37"/>
    <mergeCell ref="AE37:AG37"/>
    <mergeCell ref="AP37:AS37"/>
    <mergeCell ref="AU37:AW37"/>
    <mergeCell ref="BF37:BI37"/>
  </mergeCells>
  <phoneticPr fontId="17"/>
  <printOptions horizontalCentered="1"/>
  <pageMargins left="0.19685039370078741" right="0.19685039370078741" top="0.31496062992125984" bottom="0.23622047244094491" header="0.31496062992125984" footer="0.19685039370078741"/>
  <pageSetup paperSize="9" scale="50" fitToHeight="2" orientation="landscape" r:id="rId1"/>
  <rowBreaks count="1" manualBreakCount="1">
    <brk id="113" max="7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AJ84"/>
  <sheetViews>
    <sheetView view="pageBreakPreview" topLeftCell="A2" zoomScale="85" zoomScaleNormal="100" zoomScaleSheetLayoutView="85" workbookViewId="0">
      <selection activeCell="P14" sqref="P14:S14"/>
    </sheetView>
  </sheetViews>
  <sheetFormatPr defaultColWidth="9" defaultRowHeight="18" customHeight="1" x14ac:dyDescent="0.15"/>
  <cols>
    <col min="1" max="1" width="2.125" style="1" customWidth="1"/>
    <col min="2" max="2" width="3.25" style="1" customWidth="1"/>
    <col min="3" max="3" width="5.625" style="1" customWidth="1"/>
    <col min="4" max="8" width="3.25" style="1" customWidth="1"/>
    <col min="9" max="9" width="3.375" style="1" customWidth="1"/>
    <col min="10" max="15" width="3.25" style="1" customWidth="1"/>
    <col min="16" max="27" width="3.75" style="1" customWidth="1"/>
    <col min="28" max="32" width="3.25" style="1" customWidth="1"/>
    <col min="33" max="33" width="2.75" style="1" customWidth="1"/>
    <col min="34" max="34" width="1.625" style="1" customWidth="1"/>
    <col min="35" max="35" width="3" style="1" hidden="1" customWidth="1"/>
    <col min="36" max="36" width="3" style="1" customWidth="1"/>
    <col min="37" max="37" width="11.25" style="1" bestFit="1" customWidth="1"/>
    <col min="38" max="16384" width="9" style="1"/>
  </cols>
  <sheetData>
    <row r="1" spans="1:36" ht="18" hidden="1" customHeight="1" x14ac:dyDescent="0.15">
      <c r="P1" s="35"/>
    </row>
    <row r="2" spans="1:36" ht="18" customHeight="1" x14ac:dyDescent="0.15">
      <c r="A2" s="175" t="s">
        <v>182</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row>
    <row r="3" spans="1:36" ht="18" customHeight="1" x14ac:dyDescent="0.15">
      <c r="A3" s="784" t="s">
        <v>442</v>
      </c>
      <c r="B3" s="784"/>
      <c r="C3" s="784"/>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c r="AD3" s="784"/>
      <c r="AE3" s="784"/>
      <c r="AF3" s="784"/>
      <c r="AG3" s="784"/>
      <c r="AH3" s="80"/>
      <c r="AI3" s="80"/>
      <c r="AJ3" s="80"/>
    </row>
    <row r="4" spans="1:36" s="4" customFormat="1" ht="9.9499999999999993" customHeight="1" x14ac:dyDescent="0.15">
      <c r="A4" s="184"/>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80"/>
      <c r="AI4" s="80"/>
      <c r="AJ4" s="80"/>
    </row>
    <row r="5" spans="1:36" s="4" customFormat="1" ht="18" customHeight="1" x14ac:dyDescent="0.15">
      <c r="A5" s="184"/>
      <c r="B5" s="785" t="s">
        <v>53</v>
      </c>
      <c r="C5" s="785"/>
      <c r="D5" s="785"/>
      <c r="E5" s="785"/>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80"/>
      <c r="AI5" s="80"/>
      <c r="AJ5" s="80"/>
    </row>
    <row r="6" spans="1:36" ht="18" customHeight="1" thickBot="1" x14ac:dyDescent="0.2">
      <c r="A6" s="185"/>
      <c r="B6" s="185"/>
      <c r="C6" s="185"/>
      <c r="D6" s="185"/>
      <c r="E6" s="185"/>
      <c r="F6" s="185"/>
      <c r="G6" s="185"/>
      <c r="H6" s="185"/>
      <c r="I6" s="185"/>
      <c r="J6" s="185"/>
      <c r="K6" s="185"/>
      <c r="L6" s="185"/>
      <c r="M6" s="185"/>
      <c r="N6" s="185"/>
      <c r="O6" s="178"/>
      <c r="P6" s="178"/>
      <c r="Q6" s="178"/>
      <c r="R6" s="178"/>
      <c r="S6" s="178"/>
      <c r="T6" s="178"/>
      <c r="U6" s="786">
        <f ca="1">TODAY()</f>
        <v>44887</v>
      </c>
      <c r="V6" s="786"/>
      <c r="W6" s="786"/>
      <c r="X6" s="786"/>
      <c r="Y6" s="786"/>
      <c r="Z6" s="786"/>
      <c r="AA6" s="786"/>
      <c r="AB6" s="786"/>
      <c r="AC6" s="786"/>
      <c r="AD6" s="786"/>
      <c r="AE6" s="786"/>
      <c r="AF6" s="786"/>
      <c r="AG6" s="786"/>
      <c r="AH6" s="80"/>
      <c r="AI6" s="80"/>
      <c r="AJ6" s="80"/>
    </row>
    <row r="7" spans="1:36" ht="17.25" customHeight="1" x14ac:dyDescent="0.15">
      <c r="A7" s="80"/>
      <c r="B7" s="186"/>
      <c r="C7" s="187"/>
      <c r="D7" s="187"/>
      <c r="E7" s="187"/>
      <c r="F7" s="187"/>
      <c r="G7" s="187"/>
      <c r="H7" s="187"/>
      <c r="I7" s="186"/>
      <c r="J7" s="186"/>
      <c r="K7" s="186"/>
      <c r="L7" s="186"/>
      <c r="M7" s="186"/>
      <c r="N7" s="188"/>
      <c r="O7" s="787" t="s">
        <v>259</v>
      </c>
      <c r="P7" s="788"/>
      <c r="Q7" s="788"/>
      <c r="R7" s="788"/>
      <c r="S7" s="788"/>
      <c r="T7" s="788"/>
      <c r="U7" s="789" t="s">
        <v>52</v>
      </c>
      <c r="V7" s="790"/>
      <c r="W7" s="790"/>
      <c r="X7" s="790">
        <f>②第６号様式添付書類２!F2</f>
        <v>0</v>
      </c>
      <c r="Y7" s="790"/>
      <c r="Z7" s="790"/>
      <c r="AA7" s="790"/>
      <c r="AB7" s="790"/>
      <c r="AC7" s="790"/>
      <c r="AD7" s="790"/>
      <c r="AE7" s="790"/>
      <c r="AF7" s="790"/>
      <c r="AG7" s="131" t="s">
        <v>51</v>
      </c>
      <c r="AH7" s="80"/>
      <c r="AI7" s="80"/>
      <c r="AJ7" s="80"/>
    </row>
    <row r="8" spans="1:36" ht="17.25" customHeight="1" x14ac:dyDescent="0.15">
      <c r="A8" s="80"/>
      <c r="B8" s="80"/>
      <c r="C8" s="187"/>
      <c r="D8" s="187"/>
      <c r="E8" s="187"/>
      <c r="F8" s="80"/>
      <c r="G8" s="80"/>
      <c r="H8" s="80"/>
      <c r="I8" s="80"/>
      <c r="J8" s="80"/>
      <c r="K8" s="80"/>
      <c r="L8" s="80"/>
      <c r="M8" s="80"/>
      <c r="N8" s="80"/>
      <c r="O8" s="802" t="s">
        <v>50</v>
      </c>
      <c r="P8" s="803"/>
      <c r="Q8" s="803"/>
      <c r="R8" s="803"/>
      <c r="S8" s="803"/>
      <c r="T8" s="803"/>
      <c r="U8" s="804">
        <f>②第６号様式添付書類２!E3</f>
        <v>0</v>
      </c>
      <c r="V8" s="805"/>
      <c r="W8" s="805"/>
      <c r="X8" s="805"/>
      <c r="Y8" s="805"/>
      <c r="Z8" s="805"/>
      <c r="AA8" s="805"/>
      <c r="AB8" s="805"/>
      <c r="AC8" s="805"/>
      <c r="AD8" s="805"/>
      <c r="AE8" s="805"/>
      <c r="AF8" s="805"/>
      <c r="AG8" s="806"/>
      <c r="AH8" s="80"/>
      <c r="AI8" s="80"/>
      <c r="AJ8" s="80"/>
    </row>
    <row r="9" spans="1:36" ht="17.25" customHeight="1" x14ac:dyDescent="0.15">
      <c r="A9" s="80"/>
      <c r="B9" s="80"/>
      <c r="C9" s="187"/>
      <c r="D9" s="187"/>
      <c r="E9" s="187"/>
      <c r="F9" s="80"/>
      <c r="G9" s="80"/>
      <c r="H9" s="80"/>
      <c r="I9" s="80"/>
      <c r="J9" s="80"/>
      <c r="K9" s="80"/>
      <c r="L9" s="80"/>
      <c r="M9" s="80"/>
      <c r="N9" s="80"/>
      <c r="O9" s="802" t="s">
        <v>49</v>
      </c>
      <c r="P9" s="803"/>
      <c r="Q9" s="803"/>
      <c r="R9" s="803"/>
      <c r="S9" s="803"/>
      <c r="T9" s="803"/>
      <c r="U9" s="807">
        <f>②第６号様式添付書類２!E4</f>
        <v>0</v>
      </c>
      <c r="V9" s="808"/>
      <c r="W9" s="808"/>
      <c r="X9" s="808"/>
      <c r="Y9" s="808"/>
      <c r="Z9" s="808"/>
      <c r="AA9" s="808"/>
      <c r="AB9" s="808"/>
      <c r="AC9" s="808"/>
      <c r="AD9" s="808"/>
      <c r="AE9" s="808"/>
      <c r="AF9" s="808"/>
      <c r="AG9" s="809"/>
      <c r="AH9" s="80"/>
      <c r="AI9" s="80"/>
      <c r="AJ9" s="80"/>
    </row>
    <row r="10" spans="1:36" ht="17.25" customHeight="1" x14ac:dyDescent="0.15">
      <c r="A10" s="80"/>
      <c r="B10" s="80"/>
      <c r="C10" s="187"/>
      <c r="D10" s="187"/>
      <c r="E10" s="187"/>
      <c r="F10" s="80"/>
      <c r="G10" s="80"/>
      <c r="H10" s="80"/>
      <c r="I10" s="80"/>
      <c r="J10" s="80"/>
      <c r="K10" s="80"/>
      <c r="L10" s="80"/>
      <c r="M10" s="80"/>
      <c r="N10" s="80"/>
      <c r="O10" s="810" t="s">
        <v>183</v>
      </c>
      <c r="P10" s="811"/>
      <c r="Q10" s="811"/>
      <c r="R10" s="811"/>
      <c r="S10" s="811"/>
      <c r="T10" s="812"/>
      <c r="U10" s="813">
        <f>②第６号様式添付書類２!E5</f>
        <v>0</v>
      </c>
      <c r="V10" s="814"/>
      <c r="W10" s="814"/>
      <c r="X10" s="814"/>
      <c r="Y10" s="814"/>
      <c r="Z10" s="814"/>
      <c r="AA10" s="814"/>
      <c r="AB10" s="814"/>
      <c r="AC10" s="814"/>
      <c r="AD10" s="814"/>
      <c r="AE10" s="814"/>
      <c r="AF10" s="814"/>
      <c r="AG10" s="815"/>
      <c r="AH10" s="80"/>
      <c r="AI10" s="80"/>
      <c r="AJ10" s="80"/>
    </row>
    <row r="11" spans="1:36" ht="17.25" customHeight="1" thickBot="1" x14ac:dyDescent="0.2">
      <c r="A11" s="80"/>
      <c r="B11" s="80"/>
      <c r="C11" s="187"/>
      <c r="D11" s="187"/>
      <c r="E11" s="187"/>
      <c r="F11" s="189"/>
      <c r="G11" s="189"/>
      <c r="H11" s="189"/>
      <c r="I11" s="189"/>
      <c r="J11" s="189"/>
      <c r="K11" s="189"/>
      <c r="L11" s="187"/>
      <c r="M11" s="187"/>
      <c r="N11" s="187"/>
      <c r="O11" s="767" t="s">
        <v>257</v>
      </c>
      <c r="P11" s="768"/>
      <c r="Q11" s="768"/>
      <c r="R11" s="768"/>
      <c r="S11" s="768"/>
      <c r="T11" s="768"/>
      <c r="U11" s="781">
        <f>②第６号様式添付書類２!E6</f>
        <v>0</v>
      </c>
      <c r="V11" s="782"/>
      <c r="W11" s="782"/>
      <c r="X11" s="782"/>
      <c r="Y11" s="782"/>
      <c r="Z11" s="782"/>
      <c r="AA11" s="782"/>
      <c r="AB11" s="782"/>
      <c r="AC11" s="782"/>
      <c r="AD11" s="782"/>
      <c r="AE11" s="782"/>
      <c r="AF11" s="782"/>
      <c r="AG11" s="783"/>
      <c r="AH11" s="80"/>
      <c r="AI11" s="80"/>
      <c r="AJ11" s="80"/>
    </row>
    <row r="12" spans="1:36" ht="18" customHeight="1" x14ac:dyDescent="0.15">
      <c r="A12" s="186"/>
      <c r="B12" s="186"/>
      <c r="C12" s="186"/>
      <c r="D12" s="186"/>
      <c r="E12" s="186"/>
      <c r="F12" s="186"/>
      <c r="G12" s="186"/>
      <c r="H12" s="186"/>
      <c r="I12" s="186"/>
      <c r="J12" s="186"/>
      <c r="K12" s="186"/>
      <c r="L12" s="186"/>
      <c r="M12" s="186"/>
      <c r="N12" s="186"/>
      <c r="O12" s="186"/>
      <c r="P12" s="186"/>
      <c r="Q12" s="190"/>
      <c r="R12" s="190"/>
      <c r="S12" s="190"/>
      <c r="T12" s="190"/>
      <c r="U12" s="190"/>
      <c r="V12" s="190"/>
      <c r="W12" s="190"/>
      <c r="X12" s="190"/>
      <c r="Y12" s="151"/>
      <c r="Z12" s="151"/>
      <c r="AA12" s="151"/>
      <c r="AB12" s="151"/>
      <c r="AC12" s="151"/>
      <c r="AD12" s="151"/>
      <c r="AE12" s="151"/>
      <c r="AF12" s="80"/>
      <c r="AG12" s="80"/>
      <c r="AH12" s="80"/>
      <c r="AI12" s="80"/>
      <c r="AJ12" s="80"/>
    </row>
    <row r="13" spans="1:36" ht="18" customHeight="1" thickBot="1" x14ac:dyDescent="0.2">
      <c r="A13" s="80" t="s">
        <v>184</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row>
    <row r="14" spans="1:36" ht="18" customHeight="1" thickBot="1" x14ac:dyDescent="0.2">
      <c r="A14" s="80"/>
      <c r="B14" s="191" t="s">
        <v>16</v>
      </c>
      <c r="C14" s="769" t="s">
        <v>185</v>
      </c>
      <c r="D14" s="770"/>
      <c r="E14" s="770"/>
      <c r="F14" s="770"/>
      <c r="G14" s="770"/>
      <c r="H14" s="770"/>
      <c r="I14" s="770"/>
      <c r="J14" s="770"/>
      <c r="K14" s="770"/>
      <c r="L14" s="770"/>
      <c r="M14" s="770"/>
      <c r="N14" s="770"/>
      <c r="O14" s="771"/>
      <c r="P14" s="772"/>
      <c r="Q14" s="773"/>
      <c r="R14" s="773"/>
      <c r="S14" s="774"/>
      <c r="T14" s="80"/>
      <c r="U14" s="80"/>
      <c r="V14" s="80"/>
      <c r="W14" s="80"/>
      <c r="X14" s="80"/>
      <c r="Y14" s="80"/>
      <c r="Z14" s="80"/>
      <c r="AA14" s="80"/>
      <c r="AB14" s="80"/>
      <c r="AC14" s="80"/>
      <c r="AD14" s="80"/>
      <c r="AE14" s="80"/>
      <c r="AF14" s="80"/>
      <c r="AG14" s="80"/>
      <c r="AH14" s="80"/>
      <c r="AI14" s="80" t="s">
        <v>186</v>
      </c>
      <c r="AJ14" s="80"/>
    </row>
    <row r="15" spans="1:36" ht="18" customHeight="1" thickBot="1" x14ac:dyDescent="0.2">
      <c r="A15" s="80"/>
      <c r="B15" s="791" t="s">
        <v>43</v>
      </c>
      <c r="C15" s="793" t="s">
        <v>187</v>
      </c>
      <c r="D15" s="709"/>
      <c r="E15" s="709"/>
      <c r="F15" s="709"/>
      <c r="G15" s="709"/>
      <c r="H15" s="709"/>
      <c r="I15" s="709"/>
      <c r="J15" s="709"/>
      <c r="K15" s="709"/>
      <c r="L15" s="709"/>
      <c r="M15" s="709"/>
      <c r="N15" s="709"/>
      <c r="O15" s="794"/>
      <c r="P15" s="795" t="s">
        <v>188</v>
      </c>
      <c r="Q15" s="796"/>
      <c r="R15" s="444">
        <f>③入力シート２!I2</f>
        <v>0</v>
      </c>
      <c r="S15" s="192" t="s">
        <v>189</v>
      </c>
      <c r="T15" s="797" t="s">
        <v>190</v>
      </c>
      <c r="U15" s="797"/>
      <c r="V15" s="445">
        <f>③入力シート２!L2</f>
        <v>0</v>
      </c>
      <c r="W15" s="193" t="s">
        <v>189</v>
      </c>
      <c r="X15" s="798" t="s">
        <v>191</v>
      </c>
      <c r="Y15" s="797"/>
      <c r="Z15" s="446">
        <f>③入力シート２!O2</f>
        <v>0</v>
      </c>
      <c r="AA15" s="194" t="s">
        <v>189</v>
      </c>
      <c r="AB15" s="195"/>
      <c r="AC15" s="195"/>
      <c r="AD15" s="195"/>
      <c r="AE15" s="195"/>
      <c r="AF15" s="195"/>
      <c r="AG15" s="195"/>
      <c r="AH15" s="80"/>
      <c r="AI15" s="80" t="s">
        <v>192</v>
      </c>
      <c r="AJ15" s="80"/>
    </row>
    <row r="16" spans="1:36" ht="18" customHeight="1" x14ac:dyDescent="0.15">
      <c r="A16" s="80"/>
      <c r="B16" s="792"/>
      <c r="C16" s="793"/>
      <c r="D16" s="709"/>
      <c r="E16" s="709"/>
      <c r="F16" s="709"/>
      <c r="G16" s="709"/>
      <c r="H16" s="709"/>
      <c r="I16" s="709"/>
      <c r="J16" s="709"/>
      <c r="K16" s="709"/>
      <c r="L16" s="709"/>
      <c r="M16" s="709"/>
      <c r="N16" s="709"/>
      <c r="O16" s="794"/>
      <c r="P16" s="799">
        <f>SUM(P17:AF18)</f>
        <v>0</v>
      </c>
      <c r="Q16" s="800"/>
      <c r="R16" s="800"/>
      <c r="S16" s="800"/>
      <c r="T16" s="800"/>
      <c r="U16" s="800"/>
      <c r="V16" s="800"/>
      <c r="W16" s="800"/>
      <c r="X16" s="801"/>
      <c r="Y16" s="801"/>
      <c r="Z16" s="801"/>
      <c r="AA16" s="801"/>
      <c r="AB16" s="801"/>
      <c r="AC16" s="801"/>
      <c r="AD16" s="801"/>
      <c r="AE16" s="801"/>
      <c r="AF16" s="801"/>
      <c r="AG16" s="196" t="s">
        <v>1</v>
      </c>
      <c r="AH16" s="80"/>
      <c r="AI16" s="80"/>
      <c r="AJ16" s="80"/>
    </row>
    <row r="17" spans="1:36" ht="18" customHeight="1" x14ac:dyDescent="0.15">
      <c r="A17" s="80"/>
      <c r="B17" s="197"/>
      <c r="C17" s="198"/>
      <c r="D17" s="199"/>
      <c r="E17" s="749" t="s">
        <v>193</v>
      </c>
      <c r="F17" s="749"/>
      <c r="G17" s="749"/>
      <c r="H17" s="749"/>
      <c r="I17" s="749"/>
      <c r="J17" s="749"/>
      <c r="K17" s="749"/>
      <c r="L17" s="749"/>
      <c r="M17" s="749"/>
      <c r="N17" s="749"/>
      <c r="O17" s="749"/>
      <c r="P17" s="765">
        <f>IF(OR(U8="認定こども園",U8="幼稚園"),ROUNDDOWN(VLOOKUP(U8,②第６号様式添付書類２!$V$3:$X$5,2,FALSE)*R15*12,-3)+ROUNDDOWN(VLOOKUP(U8,②第６号様式添付書類２!$V$3:$X$5,3,FALSE)*V15*12,-3),ROUNDDOWN(②第６号様式添付書類２!W5*R15*12,-3)+ROUNDDOWN(②第６号様式添付書類２!X5*V15*12,-3))-ROUNDDOWN(P51,-3)+ROUNDDOWN(P53,-3)</f>
        <v>0</v>
      </c>
      <c r="Q17" s="766"/>
      <c r="R17" s="766"/>
      <c r="S17" s="766"/>
      <c r="T17" s="766"/>
      <c r="U17" s="766"/>
      <c r="V17" s="766"/>
      <c r="W17" s="766"/>
      <c r="X17" s="766"/>
      <c r="Y17" s="766"/>
      <c r="Z17" s="766"/>
      <c r="AA17" s="766"/>
      <c r="AB17" s="766"/>
      <c r="AC17" s="766"/>
      <c r="AD17" s="766"/>
      <c r="AE17" s="766"/>
      <c r="AF17" s="766"/>
      <c r="AG17" s="200" t="s">
        <v>1</v>
      </c>
      <c r="AH17" s="80"/>
      <c r="AI17" s="80"/>
      <c r="AJ17" s="80"/>
    </row>
    <row r="18" spans="1:36" ht="18" customHeight="1" x14ac:dyDescent="0.15">
      <c r="A18" s="80"/>
      <c r="B18" s="197"/>
      <c r="C18" s="198"/>
      <c r="D18" s="199"/>
      <c r="E18" s="816" t="s">
        <v>194</v>
      </c>
      <c r="F18" s="816"/>
      <c r="G18" s="816"/>
      <c r="H18" s="816"/>
      <c r="I18" s="816"/>
      <c r="J18" s="816"/>
      <c r="K18" s="816"/>
      <c r="L18" s="816"/>
      <c r="M18" s="816"/>
      <c r="N18" s="816"/>
      <c r="O18" s="816"/>
      <c r="P18" s="765">
        <f>ROUNDDOWN(50000*Z15*12,-3)</f>
        <v>0</v>
      </c>
      <c r="Q18" s="766"/>
      <c r="R18" s="766"/>
      <c r="S18" s="766"/>
      <c r="T18" s="766"/>
      <c r="U18" s="766"/>
      <c r="V18" s="766"/>
      <c r="W18" s="766"/>
      <c r="X18" s="766"/>
      <c r="Y18" s="766"/>
      <c r="Z18" s="766"/>
      <c r="AA18" s="766"/>
      <c r="AB18" s="766"/>
      <c r="AC18" s="766"/>
      <c r="AD18" s="766"/>
      <c r="AE18" s="766"/>
      <c r="AF18" s="766"/>
      <c r="AG18" s="200" t="s">
        <v>1</v>
      </c>
      <c r="AH18" s="80"/>
      <c r="AI18" s="80"/>
      <c r="AJ18" s="80"/>
    </row>
    <row r="19" spans="1:36" ht="33.950000000000003" customHeight="1" x14ac:dyDescent="0.15">
      <c r="A19" s="80"/>
      <c r="B19" s="197"/>
      <c r="C19" s="201"/>
      <c r="D19" s="762" t="s">
        <v>195</v>
      </c>
      <c r="E19" s="763"/>
      <c r="F19" s="763"/>
      <c r="G19" s="763"/>
      <c r="H19" s="763"/>
      <c r="I19" s="763"/>
      <c r="J19" s="763"/>
      <c r="K19" s="763"/>
      <c r="L19" s="763"/>
      <c r="M19" s="763"/>
      <c r="N19" s="763"/>
      <c r="O19" s="764"/>
      <c r="P19" s="765">
        <f>ROUNDDOWN((SUM(P20:AF21)),-3)</f>
        <v>0</v>
      </c>
      <c r="Q19" s="766"/>
      <c r="R19" s="766"/>
      <c r="S19" s="766"/>
      <c r="T19" s="766"/>
      <c r="U19" s="766"/>
      <c r="V19" s="766"/>
      <c r="W19" s="766"/>
      <c r="X19" s="766"/>
      <c r="Y19" s="766"/>
      <c r="Z19" s="766"/>
      <c r="AA19" s="766"/>
      <c r="AB19" s="766"/>
      <c r="AC19" s="766"/>
      <c r="AD19" s="766"/>
      <c r="AE19" s="766"/>
      <c r="AF19" s="766"/>
      <c r="AG19" s="202" t="s">
        <v>1</v>
      </c>
      <c r="AH19" s="80"/>
      <c r="AI19" s="80"/>
      <c r="AJ19" s="80"/>
    </row>
    <row r="20" spans="1:36" ht="18" customHeight="1" x14ac:dyDescent="0.15">
      <c r="A20" s="80"/>
      <c r="B20" s="197"/>
      <c r="C20" s="201"/>
      <c r="D20" s="203"/>
      <c r="E20" s="749" t="s">
        <v>196</v>
      </c>
      <c r="F20" s="749"/>
      <c r="G20" s="749"/>
      <c r="H20" s="749"/>
      <c r="I20" s="749"/>
      <c r="J20" s="749"/>
      <c r="K20" s="749"/>
      <c r="L20" s="749"/>
      <c r="M20" s="749"/>
      <c r="N20" s="749"/>
      <c r="O20" s="749"/>
      <c r="P20" s="750"/>
      <c r="Q20" s="751"/>
      <c r="R20" s="751"/>
      <c r="S20" s="751"/>
      <c r="T20" s="751"/>
      <c r="U20" s="751"/>
      <c r="V20" s="751"/>
      <c r="W20" s="751"/>
      <c r="X20" s="751"/>
      <c r="Y20" s="751"/>
      <c r="Z20" s="751"/>
      <c r="AA20" s="751"/>
      <c r="AB20" s="751"/>
      <c r="AC20" s="751"/>
      <c r="AD20" s="751"/>
      <c r="AE20" s="751"/>
      <c r="AF20" s="751"/>
      <c r="AG20" s="200" t="s">
        <v>1</v>
      </c>
      <c r="AH20" s="80"/>
      <c r="AI20" s="80"/>
      <c r="AJ20" s="80"/>
    </row>
    <row r="21" spans="1:36" ht="18" customHeight="1" thickBot="1" x14ac:dyDescent="0.2">
      <c r="A21" s="80"/>
      <c r="B21" s="197"/>
      <c r="C21" s="201"/>
      <c r="D21" s="204"/>
      <c r="E21" s="752" t="s">
        <v>197</v>
      </c>
      <c r="F21" s="752"/>
      <c r="G21" s="752"/>
      <c r="H21" s="752"/>
      <c r="I21" s="752"/>
      <c r="J21" s="752"/>
      <c r="K21" s="752"/>
      <c r="L21" s="752"/>
      <c r="M21" s="752"/>
      <c r="N21" s="752"/>
      <c r="O21" s="752"/>
      <c r="P21" s="753"/>
      <c r="Q21" s="754"/>
      <c r="R21" s="754"/>
      <c r="S21" s="754"/>
      <c r="T21" s="754"/>
      <c r="U21" s="754"/>
      <c r="V21" s="754"/>
      <c r="W21" s="754"/>
      <c r="X21" s="754"/>
      <c r="Y21" s="754"/>
      <c r="Z21" s="754"/>
      <c r="AA21" s="754"/>
      <c r="AB21" s="754"/>
      <c r="AC21" s="754"/>
      <c r="AD21" s="754"/>
      <c r="AE21" s="754"/>
      <c r="AF21" s="754"/>
      <c r="AG21" s="205" t="s">
        <v>1</v>
      </c>
      <c r="AH21" s="80"/>
      <c r="AI21" s="80"/>
      <c r="AJ21" s="80"/>
    </row>
    <row r="22" spans="1:36" ht="18" customHeight="1" thickBot="1" x14ac:dyDescent="0.2">
      <c r="A22" s="80"/>
      <c r="B22" s="206" t="s">
        <v>39</v>
      </c>
      <c r="C22" s="755" t="s">
        <v>33</v>
      </c>
      <c r="D22" s="756"/>
      <c r="E22" s="756"/>
      <c r="F22" s="756"/>
      <c r="G22" s="756"/>
      <c r="H22" s="756"/>
      <c r="I22" s="756"/>
      <c r="J22" s="756"/>
      <c r="K22" s="756"/>
      <c r="L22" s="756"/>
      <c r="M22" s="756"/>
      <c r="N22" s="756"/>
      <c r="O22" s="757"/>
      <c r="P22" s="758" t="str">
        <f>①入力シート!C13</f>
        <v>令和４年４月</v>
      </c>
      <c r="Q22" s="759"/>
      <c r="R22" s="759"/>
      <c r="S22" s="759"/>
      <c r="T22" s="759"/>
      <c r="U22" s="759"/>
      <c r="V22" s="760" t="s">
        <v>415</v>
      </c>
      <c r="W22" s="760"/>
      <c r="X22" s="759" t="str">
        <f>①入力シート!E13</f>
        <v>令和５年３月</v>
      </c>
      <c r="Y22" s="759"/>
      <c r="Z22" s="759"/>
      <c r="AA22" s="759"/>
      <c r="AB22" s="761"/>
      <c r="AC22" s="207" t="s">
        <v>198</v>
      </c>
      <c r="AD22" s="208">
        <f>①入力シート!G13</f>
        <v>12.133333333333333</v>
      </c>
      <c r="AE22" s="209" t="s">
        <v>199</v>
      </c>
      <c r="AF22" s="208"/>
      <c r="AG22" s="210" t="s">
        <v>200</v>
      </c>
      <c r="AH22" s="80"/>
      <c r="AI22" s="80"/>
      <c r="AJ22" s="80"/>
    </row>
    <row r="23" spans="1:36" ht="45" customHeight="1" x14ac:dyDescent="0.15">
      <c r="A23" s="80"/>
      <c r="B23" s="211" t="s">
        <v>32</v>
      </c>
      <c r="C23" s="775" t="s">
        <v>268</v>
      </c>
      <c r="D23" s="775"/>
      <c r="E23" s="775"/>
      <c r="F23" s="775"/>
      <c r="G23" s="775"/>
      <c r="H23" s="775"/>
      <c r="I23" s="775"/>
      <c r="J23" s="775"/>
      <c r="K23" s="775"/>
      <c r="L23" s="775"/>
      <c r="M23" s="775"/>
      <c r="N23" s="775"/>
      <c r="O23" s="775"/>
      <c r="P23" s="775"/>
      <c r="Q23" s="775"/>
      <c r="R23" s="775"/>
      <c r="S23" s="775"/>
      <c r="T23" s="775"/>
      <c r="U23" s="775"/>
      <c r="V23" s="775"/>
      <c r="W23" s="775"/>
      <c r="X23" s="775"/>
      <c r="Y23" s="775"/>
      <c r="Z23" s="775"/>
      <c r="AA23" s="775"/>
      <c r="AB23" s="775"/>
      <c r="AC23" s="775"/>
      <c r="AD23" s="775"/>
      <c r="AE23" s="775"/>
      <c r="AF23" s="775"/>
      <c r="AG23" s="775"/>
      <c r="AH23" s="80"/>
      <c r="AI23" s="80"/>
      <c r="AJ23" s="80"/>
    </row>
    <row r="24" spans="1:36" s="2" customFormat="1" ht="18.75" customHeight="1" x14ac:dyDescent="0.15">
      <c r="A24" s="212"/>
      <c r="B24" s="213"/>
      <c r="C24" s="776"/>
      <c r="D24" s="777"/>
      <c r="E24" s="777"/>
      <c r="F24" s="777"/>
      <c r="G24" s="777"/>
      <c r="H24" s="777"/>
      <c r="I24" s="777"/>
      <c r="J24" s="777"/>
      <c r="K24" s="777"/>
      <c r="L24" s="777"/>
      <c r="M24" s="777"/>
      <c r="N24" s="777"/>
      <c r="O24" s="777"/>
      <c r="P24" s="777"/>
      <c r="Q24" s="777"/>
      <c r="R24" s="777"/>
      <c r="S24" s="777"/>
      <c r="T24" s="777"/>
      <c r="U24" s="777"/>
      <c r="V24" s="777"/>
      <c r="W24" s="777"/>
      <c r="X24" s="777"/>
      <c r="Y24" s="777"/>
      <c r="Z24" s="777"/>
      <c r="AA24" s="777"/>
      <c r="AB24" s="777"/>
      <c r="AC24" s="777"/>
      <c r="AD24" s="777"/>
      <c r="AE24" s="777"/>
      <c r="AF24" s="777"/>
      <c r="AG24" s="777"/>
      <c r="AH24" s="212"/>
      <c r="AI24" s="212"/>
      <c r="AJ24" s="212"/>
    </row>
    <row r="25" spans="1:36" ht="9.9499999999999993" customHeight="1" x14ac:dyDescent="0.15">
      <c r="A25" s="80"/>
      <c r="B25" s="214"/>
      <c r="C25" s="215"/>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7"/>
      <c r="AH25" s="80"/>
      <c r="AI25" s="80"/>
      <c r="AJ25" s="80"/>
    </row>
    <row r="26" spans="1:36" s="5" customFormat="1" ht="17.100000000000001" customHeight="1" thickBot="1" x14ac:dyDescent="0.2">
      <c r="A26" s="218" t="s">
        <v>269</v>
      </c>
      <c r="B26" s="219"/>
      <c r="C26" s="220"/>
      <c r="D26" s="220"/>
      <c r="E26" s="220"/>
      <c r="F26" s="220"/>
      <c r="G26" s="220"/>
      <c r="H26" s="220"/>
      <c r="I26" s="220"/>
      <c r="J26" s="220"/>
      <c r="K26" s="220"/>
      <c r="L26" s="220"/>
      <c r="M26" s="220"/>
      <c r="N26" s="220"/>
      <c r="O26" s="220"/>
      <c r="P26" s="221"/>
      <c r="Q26" s="221"/>
      <c r="R26" s="221"/>
      <c r="S26" s="221"/>
      <c r="T26" s="221"/>
      <c r="U26" s="221"/>
      <c r="V26" s="221"/>
      <c r="W26" s="221"/>
      <c r="X26" s="221"/>
      <c r="Y26" s="221"/>
      <c r="Z26" s="221"/>
      <c r="AA26" s="221"/>
      <c r="AB26" s="221"/>
      <c r="AC26" s="221"/>
      <c r="AD26" s="221"/>
      <c r="AE26" s="221"/>
      <c r="AF26" s="221"/>
      <c r="AG26" s="221"/>
      <c r="AH26" s="186"/>
      <c r="AI26" s="186"/>
      <c r="AJ26" s="186"/>
    </row>
    <row r="27" spans="1:36" s="4" customFormat="1" ht="33.950000000000003" customHeight="1" x14ac:dyDescent="0.15">
      <c r="B27" s="222" t="s">
        <v>16</v>
      </c>
      <c r="C27" s="778" t="s">
        <v>201</v>
      </c>
      <c r="D27" s="779"/>
      <c r="E27" s="779"/>
      <c r="F27" s="779"/>
      <c r="G27" s="779"/>
      <c r="H27" s="779"/>
      <c r="I27" s="779"/>
      <c r="J27" s="779"/>
      <c r="K27" s="779"/>
      <c r="L27" s="779"/>
      <c r="M27" s="779"/>
      <c r="N27" s="779"/>
      <c r="O27" s="780"/>
      <c r="P27" s="699">
        <f ca="1">ROUNDDOWN(P28+P36,-3)</f>
        <v>0</v>
      </c>
      <c r="Q27" s="748"/>
      <c r="R27" s="748"/>
      <c r="S27" s="748"/>
      <c r="T27" s="748"/>
      <c r="U27" s="748"/>
      <c r="V27" s="748"/>
      <c r="W27" s="748"/>
      <c r="X27" s="748"/>
      <c r="Y27" s="748"/>
      <c r="Z27" s="748"/>
      <c r="AA27" s="748"/>
      <c r="AB27" s="748"/>
      <c r="AC27" s="748"/>
      <c r="AD27" s="748"/>
      <c r="AE27" s="748"/>
      <c r="AF27" s="748"/>
      <c r="AG27" s="223" t="s">
        <v>1</v>
      </c>
      <c r="AH27" s="80"/>
      <c r="AI27" s="80"/>
      <c r="AJ27" s="80"/>
    </row>
    <row r="28" spans="1:36" s="4" customFormat="1" ht="17.100000000000001" customHeight="1" x14ac:dyDescent="0.15">
      <c r="A28" s="80"/>
      <c r="B28" s="197"/>
      <c r="C28" s="186"/>
      <c r="D28" s="224" t="s">
        <v>202</v>
      </c>
      <c r="E28" s="225"/>
      <c r="F28" s="225"/>
      <c r="G28" s="225"/>
      <c r="H28" s="225"/>
      <c r="I28" s="225"/>
      <c r="J28" s="225"/>
      <c r="K28" s="225"/>
      <c r="L28" s="225"/>
      <c r="M28" s="225"/>
      <c r="N28" s="225"/>
      <c r="O28" s="226"/>
      <c r="P28" s="742">
        <f ca="1">P29-P30-P32-P35</f>
        <v>0</v>
      </c>
      <c r="Q28" s="743"/>
      <c r="R28" s="743"/>
      <c r="S28" s="743"/>
      <c r="T28" s="743"/>
      <c r="U28" s="743"/>
      <c r="V28" s="743"/>
      <c r="W28" s="743"/>
      <c r="X28" s="743"/>
      <c r="Y28" s="743"/>
      <c r="Z28" s="743"/>
      <c r="AA28" s="743"/>
      <c r="AB28" s="743"/>
      <c r="AC28" s="743"/>
      <c r="AD28" s="743"/>
      <c r="AE28" s="743"/>
      <c r="AF28" s="743"/>
      <c r="AG28" s="202" t="s">
        <v>1</v>
      </c>
      <c r="AH28" s="80"/>
      <c r="AI28" s="80"/>
      <c r="AJ28" s="80"/>
    </row>
    <row r="29" spans="1:36" s="4" customFormat="1" ht="59.25" customHeight="1" x14ac:dyDescent="0.15">
      <c r="A29" s="80"/>
      <c r="B29" s="197"/>
      <c r="C29" s="186"/>
      <c r="D29" s="227"/>
      <c r="E29" s="737" t="s">
        <v>423</v>
      </c>
      <c r="F29" s="738"/>
      <c r="G29" s="738"/>
      <c r="H29" s="738"/>
      <c r="I29" s="738"/>
      <c r="J29" s="738"/>
      <c r="K29" s="738"/>
      <c r="L29" s="738"/>
      <c r="M29" s="738"/>
      <c r="N29" s="738"/>
      <c r="O29" s="739"/>
      <c r="P29" s="730">
        <f ca="1">SUMIF(⑤第６号様式添付書類!K9:N108,"手当",⑤第６号様式添付書類!Z9:AC108)+SUMIF(⑤第６号様式添付書類!K121:N150,"手当",⑤第６号様式添付書類!Z121:AC150)+SUMIF(⑤第６号様式添付書類!K9:N108,"基本給",⑤第６号様式添付書類!Z9:AC108)+SUMIF(⑤第６号様式添付書類!K121:N150,"基本給",⑤第６号様式添付書類!Z121:AC150)</f>
        <v>0</v>
      </c>
      <c r="Q29" s="731"/>
      <c r="R29" s="731"/>
      <c r="S29" s="731"/>
      <c r="T29" s="731"/>
      <c r="U29" s="731"/>
      <c r="V29" s="731"/>
      <c r="W29" s="731"/>
      <c r="X29" s="731"/>
      <c r="Y29" s="731"/>
      <c r="Z29" s="731"/>
      <c r="AA29" s="731"/>
      <c r="AB29" s="731"/>
      <c r="AC29" s="731"/>
      <c r="AD29" s="731"/>
      <c r="AE29" s="731"/>
      <c r="AF29" s="731"/>
      <c r="AG29" s="202" t="s">
        <v>1</v>
      </c>
      <c r="AH29" s="80"/>
      <c r="AI29" s="80"/>
      <c r="AJ29" s="80"/>
    </row>
    <row r="30" spans="1:36" s="4" customFormat="1" ht="33.75" customHeight="1" x14ac:dyDescent="0.15">
      <c r="A30" s="80"/>
      <c r="B30" s="197"/>
      <c r="C30" s="186"/>
      <c r="D30" s="227"/>
      <c r="E30" s="737" t="s">
        <v>203</v>
      </c>
      <c r="F30" s="738"/>
      <c r="G30" s="738"/>
      <c r="H30" s="738"/>
      <c r="I30" s="738"/>
      <c r="J30" s="738"/>
      <c r="K30" s="738"/>
      <c r="L30" s="738"/>
      <c r="M30" s="738"/>
      <c r="N30" s="738"/>
      <c r="O30" s="739"/>
      <c r="P30" s="740">
        <v>0</v>
      </c>
      <c r="Q30" s="741"/>
      <c r="R30" s="741"/>
      <c r="S30" s="741"/>
      <c r="T30" s="741"/>
      <c r="U30" s="741"/>
      <c r="V30" s="741"/>
      <c r="W30" s="741"/>
      <c r="X30" s="741"/>
      <c r="Y30" s="741"/>
      <c r="Z30" s="741"/>
      <c r="AA30" s="741"/>
      <c r="AB30" s="741"/>
      <c r="AC30" s="741"/>
      <c r="AD30" s="741"/>
      <c r="AE30" s="741"/>
      <c r="AF30" s="741"/>
      <c r="AG30" s="202" t="s">
        <v>1</v>
      </c>
      <c r="AH30" s="80"/>
      <c r="AI30" s="80"/>
      <c r="AJ30" s="80"/>
    </row>
    <row r="31" spans="1:36" s="4" customFormat="1" ht="39" hidden="1" customHeight="1" x14ac:dyDescent="0.15">
      <c r="A31" s="80"/>
      <c r="B31" s="197"/>
      <c r="C31" s="186"/>
      <c r="D31" s="227"/>
      <c r="E31" s="228" t="s">
        <v>204</v>
      </c>
      <c r="F31" s="738" t="s">
        <v>205</v>
      </c>
      <c r="G31" s="744"/>
      <c r="H31" s="744"/>
      <c r="I31" s="744"/>
      <c r="J31" s="744"/>
      <c r="K31" s="744"/>
      <c r="L31" s="744"/>
      <c r="M31" s="744"/>
      <c r="N31" s="744"/>
      <c r="O31" s="745"/>
      <c r="P31" s="229"/>
      <c r="Q31" s="230"/>
      <c r="R31" s="230"/>
      <c r="S31" s="230"/>
      <c r="T31" s="230"/>
      <c r="U31" s="230"/>
      <c r="V31" s="230"/>
      <c r="W31" s="230"/>
      <c r="X31" s="230"/>
      <c r="Y31" s="230"/>
      <c r="Z31" s="230"/>
      <c r="AA31" s="230"/>
      <c r="AB31" s="230"/>
      <c r="AC31" s="230"/>
      <c r="AD31" s="230"/>
      <c r="AE31" s="230"/>
      <c r="AF31" s="230"/>
      <c r="AG31" s="202" t="s">
        <v>1</v>
      </c>
      <c r="AH31" s="80"/>
      <c r="AI31" s="80"/>
      <c r="AJ31" s="80"/>
    </row>
    <row r="32" spans="1:36" s="4" customFormat="1" ht="17.100000000000001" customHeight="1" x14ac:dyDescent="0.15">
      <c r="A32" s="80"/>
      <c r="B32" s="197"/>
      <c r="C32" s="186"/>
      <c r="D32" s="231"/>
      <c r="E32" s="232" t="s">
        <v>206</v>
      </c>
      <c r="F32" s="233"/>
      <c r="G32" s="234"/>
      <c r="H32" s="234"/>
      <c r="I32" s="234"/>
      <c r="J32" s="234"/>
      <c r="K32" s="234"/>
      <c r="L32" s="234"/>
      <c r="M32" s="234"/>
      <c r="N32" s="234"/>
      <c r="O32" s="235"/>
      <c r="P32" s="730">
        <f>P33+P34</f>
        <v>0</v>
      </c>
      <c r="Q32" s="731"/>
      <c r="R32" s="731"/>
      <c r="S32" s="731"/>
      <c r="T32" s="731"/>
      <c r="U32" s="731"/>
      <c r="V32" s="731"/>
      <c r="W32" s="731"/>
      <c r="X32" s="731"/>
      <c r="Y32" s="731"/>
      <c r="Z32" s="731"/>
      <c r="AA32" s="731"/>
      <c r="AB32" s="731"/>
      <c r="AC32" s="731"/>
      <c r="AD32" s="731"/>
      <c r="AE32" s="731"/>
      <c r="AF32" s="731"/>
      <c r="AG32" s="200" t="s">
        <v>1</v>
      </c>
      <c r="AH32" s="80"/>
      <c r="AI32" s="80"/>
      <c r="AJ32" s="80"/>
    </row>
    <row r="33" spans="1:36" s="4" customFormat="1" ht="76.5" customHeight="1" x14ac:dyDescent="0.15">
      <c r="A33" s="80"/>
      <c r="B33" s="197"/>
      <c r="C33" s="186"/>
      <c r="D33" s="227"/>
      <c r="E33" s="236"/>
      <c r="F33" s="732" t="s">
        <v>390</v>
      </c>
      <c r="G33" s="733"/>
      <c r="H33" s="733"/>
      <c r="I33" s="733"/>
      <c r="J33" s="733"/>
      <c r="K33" s="733"/>
      <c r="L33" s="733"/>
      <c r="M33" s="733"/>
      <c r="N33" s="733"/>
      <c r="O33" s="734"/>
      <c r="P33" s="735"/>
      <c r="Q33" s="736"/>
      <c r="R33" s="736"/>
      <c r="S33" s="736"/>
      <c r="T33" s="736"/>
      <c r="U33" s="736"/>
      <c r="V33" s="736"/>
      <c r="W33" s="736"/>
      <c r="X33" s="736"/>
      <c r="Y33" s="736"/>
      <c r="Z33" s="736"/>
      <c r="AA33" s="736"/>
      <c r="AB33" s="736"/>
      <c r="AC33" s="736"/>
      <c r="AD33" s="736"/>
      <c r="AE33" s="736"/>
      <c r="AF33" s="736"/>
      <c r="AG33" s="196" t="s">
        <v>1</v>
      </c>
      <c r="AH33" s="80"/>
      <c r="AI33" s="80"/>
      <c r="AJ33" s="80"/>
    </row>
    <row r="34" spans="1:36" s="4" customFormat="1" ht="45" customHeight="1" x14ac:dyDescent="0.15">
      <c r="A34" s="80"/>
      <c r="B34" s="197"/>
      <c r="C34" s="186"/>
      <c r="D34" s="227"/>
      <c r="E34" s="237"/>
      <c r="F34" s="737" t="s">
        <v>207</v>
      </c>
      <c r="G34" s="738"/>
      <c r="H34" s="738"/>
      <c r="I34" s="738"/>
      <c r="J34" s="738"/>
      <c r="K34" s="738"/>
      <c r="L34" s="738"/>
      <c r="M34" s="738"/>
      <c r="N34" s="738"/>
      <c r="O34" s="739"/>
      <c r="P34" s="740">
        <v>0</v>
      </c>
      <c r="Q34" s="741"/>
      <c r="R34" s="741"/>
      <c r="S34" s="741"/>
      <c r="T34" s="741"/>
      <c r="U34" s="741"/>
      <c r="V34" s="741"/>
      <c r="W34" s="741"/>
      <c r="X34" s="741"/>
      <c r="Y34" s="741"/>
      <c r="Z34" s="741"/>
      <c r="AA34" s="741"/>
      <c r="AB34" s="741"/>
      <c r="AC34" s="741"/>
      <c r="AD34" s="741"/>
      <c r="AE34" s="741"/>
      <c r="AF34" s="741"/>
      <c r="AG34" s="202" t="s">
        <v>1</v>
      </c>
      <c r="AH34" s="80"/>
      <c r="AI34" s="80"/>
      <c r="AJ34" s="80"/>
    </row>
    <row r="35" spans="1:36" s="4" customFormat="1" ht="69.95" customHeight="1" x14ac:dyDescent="0.15">
      <c r="A35" s="80"/>
      <c r="B35" s="197"/>
      <c r="C35" s="186"/>
      <c r="D35" s="238"/>
      <c r="E35" s="732" t="s">
        <v>208</v>
      </c>
      <c r="F35" s="733"/>
      <c r="G35" s="733"/>
      <c r="H35" s="733"/>
      <c r="I35" s="733"/>
      <c r="J35" s="733"/>
      <c r="K35" s="733"/>
      <c r="L35" s="733"/>
      <c r="M35" s="733"/>
      <c r="N35" s="733"/>
      <c r="O35" s="734"/>
      <c r="P35" s="740">
        <v>0</v>
      </c>
      <c r="Q35" s="741"/>
      <c r="R35" s="741"/>
      <c r="S35" s="741"/>
      <c r="T35" s="741"/>
      <c r="U35" s="741"/>
      <c r="V35" s="741"/>
      <c r="W35" s="741"/>
      <c r="X35" s="741"/>
      <c r="Y35" s="741"/>
      <c r="Z35" s="741"/>
      <c r="AA35" s="741"/>
      <c r="AB35" s="741"/>
      <c r="AC35" s="741"/>
      <c r="AD35" s="741"/>
      <c r="AE35" s="741"/>
      <c r="AF35" s="741"/>
      <c r="AG35" s="202" t="s">
        <v>1</v>
      </c>
      <c r="AH35" s="80"/>
      <c r="AI35" s="80"/>
      <c r="AJ35" s="80"/>
    </row>
    <row r="36" spans="1:36" s="4" customFormat="1" ht="17.100000000000001" customHeight="1" thickBot="1" x14ac:dyDescent="0.2">
      <c r="A36" s="80"/>
      <c r="B36" s="239"/>
      <c r="C36" s="195"/>
      <c r="D36" s="240" t="s">
        <v>209</v>
      </c>
      <c r="E36" s="241"/>
      <c r="F36" s="241"/>
      <c r="G36" s="241"/>
      <c r="H36" s="241"/>
      <c r="I36" s="241"/>
      <c r="J36" s="241"/>
      <c r="K36" s="241"/>
      <c r="L36" s="241"/>
      <c r="M36" s="241"/>
      <c r="N36" s="241"/>
      <c r="O36" s="242"/>
      <c r="P36" s="713">
        <f ca="1">IF(P28=0,0,P28*①入力シート!L22)</f>
        <v>0</v>
      </c>
      <c r="Q36" s="714"/>
      <c r="R36" s="714"/>
      <c r="S36" s="714"/>
      <c r="T36" s="714"/>
      <c r="U36" s="714"/>
      <c r="V36" s="714"/>
      <c r="W36" s="714"/>
      <c r="X36" s="714"/>
      <c r="Y36" s="714"/>
      <c r="Z36" s="714"/>
      <c r="AA36" s="714"/>
      <c r="AB36" s="714"/>
      <c r="AC36" s="714"/>
      <c r="AD36" s="714"/>
      <c r="AE36" s="714"/>
      <c r="AF36" s="714"/>
      <c r="AG36" s="205" t="s">
        <v>1</v>
      </c>
      <c r="AH36" s="80"/>
      <c r="AI36" s="80"/>
      <c r="AJ36" s="80"/>
    </row>
    <row r="37" spans="1:36" ht="9.9499999999999993" customHeight="1" x14ac:dyDescent="0.15">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row>
    <row r="38" spans="1:36" s="5" customFormat="1" ht="17.100000000000001" customHeight="1" thickBot="1" x14ac:dyDescent="0.2">
      <c r="A38" s="218" t="s">
        <v>270</v>
      </c>
      <c r="B38" s="219"/>
      <c r="C38" s="220"/>
      <c r="D38" s="220"/>
      <c r="E38" s="220"/>
      <c r="F38" s="220"/>
      <c r="G38" s="220"/>
      <c r="H38" s="220"/>
      <c r="I38" s="220"/>
      <c r="J38" s="220"/>
      <c r="K38" s="220"/>
      <c r="L38" s="220"/>
      <c r="M38" s="220"/>
      <c r="N38" s="220"/>
      <c r="O38" s="220"/>
      <c r="P38" s="221"/>
      <c r="Q38" s="221"/>
      <c r="R38" s="221"/>
      <c r="S38" s="221"/>
      <c r="T38" s="221"/>
      <c r="U38" s="221"/>
      <c r="V38" s="221"/>
      <c r="W38" s="221"/>
      <c r="X38" s="221"/>
      <c r="Y38" s="221"/>
      <c r="Z38" s="221"/>
      <c r="AA38" s="221"/>
      <c r="AB38" s="221"/>
      <c r="AC38" s="221"/>
      <c r="AD38" s="221"/>
      <c r="AE38" s="221"/>
      <c r="AF38" s="221"/>
      <c r="AG38" s="221"/>
      <c r="AH38" s="186"/>
      <c r="AI38" s="186"/>
      <c r="AJ38" s="186"/>
    </row>
    <row r="39" spans="1:36" s="4" customFormat="1" ht="33.950000000000003" customHeight="1" x14ac:dyDescent="0.15">
      <c r="A39" s="80"/>
      <c r="B39" s="243" t="s">
        <v>16</v>
      </c>
      <c r="C39" s="715" t="s">
        <v>201</v>
      </c>
      <c r="D39" s="746"/>
      <c r="E39" s="746"/>
      <c r="F39" s="746"/>
      <c r="G39" s="746"/>
      <c r="H39" s="746"/>
      <c r="I39" s="746"/>
      <c r="J39" s="746"/>
      <c r="K39" s="746"/>
      <c r="L39" s="746"/>
      <c r="M39" s="746"/>
      <c r="N39" s="746"/>
      <c r="O39" s="747"/>
      <c r="P39" s="699">
        <f ca="1">ROUNDDOWN(P40+P48,-3)</f>
        <v>0</v>
      </c>
      <c r="Q39" s="748"/>
      <c r="R39" s="748"/>
      <c r="S39" s="748"/>
      <c r="T39" s="748"/>
      <c r="U39" s="748"/>
      <c r="V39" s="748"/>
      <c r="W39" s="748"/>
      <c r="X39" s="748"/>
      <c r="Y39" s="748"/>
      <c r="Z39" s="748"/>
      <c r="AA39" s="748"/>
      <c r="AB39" s="748"/>
      <c r="AC39" s="748"/>
      <c r="AD39" s="748"/>
      <c r="AE39" s="748"/>
      <c r="AF39" s="748"/>
      <c r="AG39" s="223" t="s">
        <v>1</v>
      </c>
      <c r="AH39" s="80"/>
      <c r="AI39" s="80"/>
      <c r="AJ39" s="80"/>
    </row>
    <row r="40" spans="1:36" s="4" customFormat="1" ht="17.100000000000001" customHeight="1" x14ac:dyDescent="0.15">
      <c r="A40" s="80"/>
      <c r="B40" s="197"/>
      <c r="C40" s="186"/>
      <c r="D40" s="224" t="s">
        <v>202</v>
      </c>
      <c r="E40" s="225"/>
      <c r="F40" s="225"/>
      <c r="G40" s="225"/>
      <c r="H40" s="225"/>
      <c r="I40" s="225"/>
      <c r="J40" s="225"/>
      <c r="K40" s="225"/>
      <c r="L40" s="225"/>
      <c r="M40" s="225"/>
      <c r="N40" s="225"/>
      <c r="O40" s="226"/>
      <c r="P40" s="742">
        <f ca="1">P41-P42-P44-P47</f>
        <v>0</v>
      </c>
      <c r="Q40" s="743"/>
      <c r="R40" s="743"/>
      <c r="S40" s="743"/>
      <c r="T40" s="743"/>
      <c r="U40" s="743"/>
      <c r="V40" s="743"/>
      <c r="W40" s="743"/>
      <c r="X40" s="743"/>
      <c r="Y40" s="743"/>
      <c r="Z40" s="743"/>
      <c r="AA40" s="743"/>
      <c r="AB40" s="743"/>
      <c r="AC40" s="743"/>
      <c r="AD40" s="743"/>
      <c r="AE40" s="743"/>
      <c r="AF40" s="743"/>
      <c r="AG40" s="202" t="s">
        <v>1</v>
      </c>
      <c r="AH40" s="80"/>
      <c r="AI40" s="80"/>
      <c r="AJ40" s="80"/>
    </row>
    <row r="41" spans="1:36" s="4" customFormat="1" ht="59.25" customHeight="1" x14ac:dyDescent="0.15">
      <c r="A41" s="80"/>
      <c r="B41" s="197"/>
      <c r="C41" s="186"/>
      <c r="D41" s="227"/>
      <c r="E41" s="737" t="s">
        <v>423</v>
      </c>
      <c r="F41" s="738"/>
      <c r="G41" s="738"/>
      <c r="H41" s="738"/>
      <c r="I41" s="738"/>
      <c r="J41" s="738"/>
      <c r="K41" s="738"/>
      <c r="L41" s="738"/>
      <c r="M41" s="738"/>
      <c r="N41" s="738"/>
      <c r="O41" s="739"/>
      <c r="P41" s="730">
        <f ca="1">SUMIF(⑤第６号様式添付書類!K9:N108,"基本給",⑤第６号様式添付書類!BF9:BI108)+SUMIF(⑤第６号様式添付書類!K9:N108,"手当",⑤第６号様式添付書類!BF9:BI108)</f>
        <v>0</v>
      </c>
      <c r="Q41" s="731"/>
      <c r="R41" s="731"/>
      <c r="S41" s="731"/>
      <c r="T41" s="731"/>
      <c r="U41" s="731"/>
      <c r="V41" s="731"/>
      <c r="W41" s="731"/>
      <c r="X41" s="731"/>
      <c r="Y41" s="731"/>
      <c r="Z41" s="731"/>
      <c r="AA41" s="731"/>
      <c r="AB41" s="731"/>
      <c r="AC41" s="731"/>
      <c r="AD41" s="731"/>
      <c r="AE41" s="731"/>
      <c r="AF41" s="731"/>
      <c r="AG41" s="202" t="s">
        <v>1</v>
      </c>
      <c r="AH41" s="80"/>
      <c r="AI41" s="80"/>
      <c r="AJ41" s="80"/>
    </row>
    <row r="42" spans="1:36" s="4" customFormat="1" ht="33.75" customHeight="1" x14ac:dyDescent="0.15">
      <c r="A42" s="80"/>
      <c r="B42" s="197"/>
      <c r="C42" s="186"/>
      <c r="D42" s="227"/>
      <c r="E42" s="737" t="s">
        <v>203</v>
      </c>
      <c r="F42" s="738"/>
      <c r="G42" s="738"/>
      <c r="H42" s="738"/>
      <c r="I42" s="738"/>
      <c r="J42" s="738"/>
      <c r="K42" s="738"/>
      <c r="L42" s="738"/>
      <c r="M42" s="738"/>
      <c r="N42" s="738"/>
      <c r="O42" s="739"/>
      <c r="P42" s="740">
        <v>0</v>
      </c>
      <c r="Q42" s="741"/>
      <c r="R42" s="741"/>
      <c r="S42" s="741"/>
      <c r="T42" s="741"/>
      <c r="U42" s="741"/>
      <c r="V42" s="741"/>
      <c r="W42" s="741"/>
      <c r="X42" s="741"/>
      <c r="Y42" s="741"/>
      <c r="Z42" s="741"/>
      <c r="AA42" s="741"/>
      <c r="AB42" s="741"/>
      <c r="AC42" s="741"/>
      <c r="AD42" s="741"/>
      <c r="AE42" s="741"/>
      <c r="AF42" s="741"/>
      <c r="AG42" s="202" t="s">
        <v>1</v>
      </c>
      <c r="AH42" s="80"/>
      <c r="AI42" s="80"/>
      <c r="AJ42" s="80"/>
    </row>
    <row r="43" spans="1:36" s="4" customFormat="1" ht="39" hidden="1" customHeight="1" x14ac:dyDescent="0.15">
      <c r="A43" s="80"/>
      <c r="B43" s="197"/>
      <c r="C43" s="186"/>
      <c r="D43" s="227"/>
      <c r="E43" s="228" t="s">
        <v>204</v>
      </c>
      <c r="F43" s="738" t="s">
        <v>205</v>
      </c>
      <c r="G43" s="744"/>
      <c r="H43" s="744"/>
      <c r="I43" s="744"/>
      <c r="J43" s="744"/>
      <c r="K43" s="744"/>
      <c r="L43" s="744"/>
      <c r="M43" s="744"/>
      <c r="N43" s="744"/>
      <c r="O43" s="745"/>
      <c r="P43" s="229"/>
      <c r="Q43" s="230"/>
      <c r="R43" s="230"/>
      <c r="S43" s="230"/>
      <c r="T43" s="230"/>
      <c r="U43" s="230"/>
      <c r="V43" s="230"/>
      <c r="W43" s="230"/>
      <c r="X43" s="230"/>
      <c r="Y43" s="230"/>
      <c r="Z43" s="230"/>
      <c r="AA43" s="230"/>
      <c r="AB43" s="230"/>
      <c r="AC43" s="230"/>
      <c r="AD43" s="230"/>
      <c r="AE43" s="230"/>
      <c r="AF43" s="230"/>
      <c r="AG43" s="202" t="s">
        <v>1</v>
      </c>
      <c r="AH43" s="80"/>
      <c r="AI43" s="80"/>
      <c r="AJ43" s="80"/>
    </row>
    <row r="44" spans="1:36" s="4" customFormat="1" ht="17.100000000000001" customHeight="1" x14ac:dyDescent="0.15">
      <c r="A44" s="80"/>
      <c r="B44" s="197"/>
      <c r="C44" s="186"/>
      <c r="D44" s="231"/>
      <c r="E44" s="232" t="s">
        <v>206</v>
      </c>
      <c r="F44" s="233"/>
      <c r="G44" s="234"/>
      <c r="H44" s="234"/>
      <c r="I44" s="234"/>
      <c r="J44" s="234"/>
      <c r="K44" s="234"/>
      <c r="L44" s="234"/>
      <c r="M44" s="234"/>
      <c r="N44" s="234"/>
      <c r="O44" s="235"/>
      <c r="P44" s="730">
        <f>P45+P46</f>
        <v>0</v>
      </c>
      <c r="Q44" s="731"/>
      <c r="R44" s="731"/>
      <c r="S44" s="731"/>
      <c r="T44" s="731"/>
      <c r="U44" s="731"/>
      <c r="V44" s="731"/>
      <c r="W44" s="731"/>
      <c r="X44" s="731"/>
      <c r="Y44" s="731"/>
      <c r="Z44" s="731"/>
      <c r="AA44" s="731"/>
      <c r="AB44" s="731"/>
      <c r="AC44" s="731"/>
      <c r="AD44" s="731"/>
      <c r="AE44" s="731"/>
      <c r="AF44" s="731"/>
      <c r="AG44" s="200" t="s">
        <v>1</v>
      </c>
      <c r="AH44" s="80"/>
      <c r="AI44" s="80"/>
      <c r="AJ44" s="80"/>
    </row>
    <row r="45" spans="1:36" s="4" customFormat="1" ht="76.5" customHeight="1" x14ac:dyDescent="0.15">
      <c r="A45" s="80"/>
      <c r="B45" s="197"/>
      <c r="C45" s="186"/>
      <c r="D45" s="227"/>
      <c r="E45" s="236"/>
      <c r="F45" s="732" t="s">
        <v>424</v>
      </c>
      <c r="G45" s="733"/>
      <c r="H45" s="733"/>
      <c r="I45" s="733"/>
      <c r="J45" s="733"/>
      <c r="K45" s="733"/>
      <c r="L45" s="733"/>
      <c r="M45" s="733"/>
      <c r="N45" s="733"/>
      <c r="O45" s="734"/>
      <c r="P45" s="735"/>
      <c r="Q45" s="736"/>
      <c r="R45" s="736"/>
      <c r="S45" s="736"/>
      <c r="T45" s="736"/>
      <c r="U45" s="736"/>
      <c r="V45" s="736"/>
      <c r="W45" s="736"/>
      <c r="X45" s="736"/>
      <c r="Y45" s="736"/>
      <c r="Z45" s="736"/>
      <c r="AA45" s="736"/>
      <c r="AB45" s="736"/>
      <c r="AC45" s="736"/>
      <c r="AD45" s="736"/>
      <c r="AE45" s="736"/>
      <c r="AF45" s="736"/>
      <c r="AG45" s="196" t="s">
        <v>1</v>
      </c>
      <c r="AH45" s="80"/>
      <c r="AI45" s="80"/>
      <c r="AJ45" s="80"/>
    </row>
    <row r="46" spans="1:36" s="4" customFormat="1" ht="45" customHeight="1" x14ac:dyDescent="0.15">
      <c r="A46" s="80"/>
      <c r="B46" s="197"/>
      <c r="C46" s="186"/>
      <c r="D46" s="227"/>
      <c r="E46" s="237"/>
      <c r="F46" s="737" t="s">
        <v>207</v>
      </c>
      <c r="G46" s="738"/>
      <c r="H46" s="738"/>
      <c r="I46" s="738"/>
      <c r="J46" s="738"/>
      <c r="K46" s="738"/>
      <c r="L46" s="738"/>
      <c r="M46" s="738"/>
      <c r="N46" s="738"/>
      <c r="O46" s="739"/>
      <c r="P46" s="740">
        <v>0</v>
      </c>
      <c r="Q46" s="741"/>
      <c r="R46" s="741"/>
      <c r="S46" s="741"/>
      <c r="T46" s="741"/>
      <c r="U46" s="741"/>
      <c r="V46" s="741"/>
      <c r="W46" s="741"/>
      <c r="X46" s="741"/>
      <c r="Y46" s="741"/>
      <c r="Z46" s="741"/>
      <c r="AA46" s="741"/>
      <c r="AB46" s="741"/>
      <c r="AC46" s="741"/>
      <c r="AD46" s="741"/>
      <c r="AE46" s="741"/>
      <c r="AF46" s="741"/>
      <c r="AG46" s="202" t="s">
        <v>1</v>
      </c>
      <c r="AH46" s="80"/>
      <c r="AI46" s="80"/>
      <c r="AJ46" s="80"/>
    </row>
    <row r="47" spans="1:36" s="4" customFormat="1" ht="69.95" customHeight="1" x14ac:dyDescent="0.15">
      <c r="A47" s="80"/>
      <c r="B47" s="197"/>
      <c r="C47" s="186"/>
      <c r="D47" s="238"/>
      <c r="E47" s="732" t="s">
        <v>271</v>
      </c>
      <c r="F47" s="733"/>
      <c r="G47" s="733"/>
      <c r="H47" s="733"/>
      <c r="I47" s="733"/>
      <c r="J47" s="733"/>
      <c r="K47" s="733"/>
      <c r="L47" s="733"/>
      <c r="M47" s="733"/>
      <c r="N47" s="733"/>
      <c r="O47" s="734"/>
      <c r="P47" s="740">
        <v>0</v>
      </c>
      <c r="Q47" s="741"/>
      <c r="R47" s="741"/>
      <c r="S47" s="741"/>
      <c r="T47" s="741"/>
      <c r="U47" s="741"/>
      <c r="V47" s="741"/>
      <c r="W47" s="741"/>
      <c r="X47" s="741"/>
      <c r="Y47" s="741"/>
      <c r="Z47" s="741"/>
      <c r="AA47" s="741"/>
      <c r="AB47" s="741"/>
      <c r="AC47" s="741"/>
      <c r="AD47" s="741"/>
      <c r="AE47" s="741"/>
      <c r="AF47" s="741"/>
      <c r="AG47" s="202" t="s">
        <v>1</v>
      </c>
      <c r="AH47" s="80"/>
      <c r="AI47" s="80"/>
      <c r="AJ47" s="80"/>
    </row>
    <row r="48" spans="1:36" s="4" customFormat="1" ht="17.100000000000001" customHeight="1" thickBot="1" x14ac:dyDescent="0.2">
      <c r="A48" s="80"/>
      <c r="B48" s="239"/>
      <c r="C48" s="195"/>
      <c r="D48" s="240" t="s">
        <v>209</v>
      </c>
      <c r="E48" s="241"/>
      <c r="F48" s="241"/>
      <c r="G48" s="241"/>
      <c r="H48" s="241"/>
      <c r="I48" s="241"/>
      <c r="J48" s="241"/>
      <c r="K48" s="241"/>
      <c r="L48" s="241"/>
      <c r="M48" s="241"/>
      <c r="N48" s="241"/>
      <c r="O48" s="242"/>
      <c r="P48" s="713">
        <f ca="1">IF(P40=0,0,P40*①入力シート!L22)</f>
        <v>0</v>
      </c>
      <c r="Q48" s="714"/>
      <c r="R48" s="714"/>
      <c r="S48" s="714"/>
      <c r="T48" s="714"/>
      <c r="U48" s="714"/>
      <c r="V48" s="714"/>
      <c r="W48" s="714"/>
      <c r="X48" s="714"/>
      <c r="Y48" s="714"/>
      <c r="Z48" s="714"/>
      <c r="AA48" s="714"/>
      <c r="AB48" s="714"/>
      <c r="AC48" s="714"/>
      <c r="AD48" s="714"/>
      <c r="AE48" s="714"/>
      <c r="AF48" s="714"/>
      <c r="AG48" s="205" t="s">
        <v>1</v>
      </c>
      <c r="AH48" s="80"/>
      <c r="AI48" s="80"/>
      <c r="AJ48" s="80"/>
    </row>
    <row r="49" spans="1:36" s="4" customFormat="1" ht="17.100000000000001" customHeight="1" x14ac:dyDescent="0.15">
      <c r="A49" s="80"/>
      <c r="B49" s="221"/>
      <c r="C49" s="186"/>
      <c r="D49" s="244"/>
      <c r="E49" s="244"/>
      <c r="F49" s="244"/>
      <c r="G49" s="244"/>
      <c r="H49" s="244"/>
      <c r="I49" s="244"/>
      <c r="J49" s="244"/>
      <c r="K49" s="244"/>
      <c r="L49" s="244"/>
      <c r="M49" s="244"/>
      <c r="N49" s="244"/>
      <c r="O49" s="244"/>
      <c r="P49" s="245"/>
      <c r="Q49" s="245"/>
      <c r="R49" s="245"/>
      <c r="S49" s="245"/>
      <c r="T49" s="245"/>
      <c r="U49" s="245"/>
      <c r="V49" s="245"/>
      <c r="W49" s="245"/>
      <c r="X49" s="245"/>
      <c r="Y49" s="245"/>
      <c r="Z49" s="245"/>
      <c r="AA49" s="245"/>
      <c r="AB49" s="245"/>
      <c r="AC49" s="245"/>
      <c r="AD49" s="245"/>
      <c r="AE49" s="245"/>
      <c r="AF49" s="245"/>
      <c r="AG49" s="246"/>
      <c r="AH49" s="80"/>
      <c r="AI49" s="80"/>
      <c r="AJ49" s="80"/>
    </row>
    <row r="50" spans="1:36" s="2" customFormat="1" ht="18" customHeight="1" thickBot="1" x14ac:dyDescent="0.2">
      <c r="A50" s="80" t="s">
        <v>327</v>
      </c>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47"/>
      <c r="AH50" s="212"/>
      <c r="AI50" s="212"/>
      <c r="AJ50" s="212"/>
    </row>
    <row r="51" spans="1:36" s="2" customFormat="1" ht="18" customHeight="1" x14ac:dyDescent="0.15">
      <c r="A51" s="212"/>
      <c r="B51" s="243" t="s">
        <v>16</v>
      </c>
      <c r="C51" s="715" t="s">
        <v>15</v>
      </c>
      <c r="D51" s="716"/>
      <c r="E51" s="716"/>
      <c r="F51" s="716"/>
      <c r="G51" s="716"/>
      <c r="H51" s="716"/>
      <c r="I51" s="716"/>
      <c r="J51" s="716"/>
      <c r="K51" s="716"/>
      <c r="L51" s="716"/>
      <c r="M51" s="716"/>
      <c r="N51" s="716"/>
      <c r="O51" s="717"/>
      <c r="P51" s="718">
        <f>IFERROR(②第６号様式添付書類２!E14,0)</f>
        <v>0</v>
      </c>
      <c r="Q51" s="719"/>
      <c r="R51" s="719"/>
      <c r="S51" s="719"/>
      <c r="T51" s="719"/>
      <c r="U51" s="719"/>
      <c r="V51" s="719"/>
      <c r="W51" s="719"/>
      <c r="X51" s="719"/>
      <c r="Y51" s="719"/>
      <c r="Z51" s="719"/>
      <c r="AA51" s="719"/>
      <c r="AB51" s="719"/>
      <c r="AC51" s="719"/>
      <c r="AD51" s="719"/>
      <c r="AE51" s="719"/>
      <c r="AF51" s="720"/>
      <c r="AG51" s="248" t="s">
        <v>1</v>
      </c>
      <c r="AH51" s="212"/>
      <c r="AI51" s="212"/>
      <c r="AJ51" s="212"/>
    </row>
    <row r="52" spans="1:36" s="2" customFormat="1" ht="18" customHeight="1" x14ac:dyDescent="0.15">
      <c r="A52" s="212"/>
      <c r="B52" s="197"/>
      <c r="C52" s="201"/>
      <c r="D52" s="249"/>
      <c r="E52" s="249"/>
      <c r="F52" s="249"/>
      <c r="G52" s="721" t="s">
        <v>14</v>
      </c>
      <c r="H52" s="722"/>
      <c r="I52" s="722"/>
      <c r="J52" s="722"/>
      <c r="K52" s="722"/>
      <c r="L52" s="722"/>
      <c r="M52" s="722"/>
      <c r="N52" s="722"/>
      <c r="O52" s="723"/>
      <c r="P52" s="724">
        <f>IFERROR(②第６号様式添付書類２!F14,0)</f>
        <v>0</v>
      </c>
      <c r="Q52" s="725"/>
      <c r="R52" s="725"/>
      <c r="S52" s="725"/>
      <c r="T52" s="725"/>
      <c r="U52" s="725"/>
      <c r="V52" s="725"/>
      <c r="W52" s="725"/>
      <c r="X52" s="725"/>
      <c r="Y52" s="725"/>
      <c r="Z52" s="725"/>
      <c r="AA52" s="725"/>
      <c r="AB52" s="725"/>
      <c r="AC52" s="725"/>
      <c r="AD52" s="725"/>
      <c r="AE52" s="725"/>
      <c r="AF52" s="726"/>
      <c r="AG52" s="250" t="s">
        <v>1</v>
      </c>
      <c r="AH52" s="212"/>
      <c r="AI52" s="212"/>
      <c r="AJ52" s="212"/>
    </row>
    <row r="53" spans="1:36" s="2" customFormat="1" ht="18" customHeight="1" x14ac:dyDescent="0.15">
      <c r="A53" s="212"/>
      <c r="B53" s="251" t="s">
        <v>13</v>
      </c>
      <c r="C53" s="727" t="s">
        <v>12</v>
      </c>
      <c r="D53" s="728"/>
      <c r="E53" s="728"/>
      <c r="F53" s="728"/>
      <c r="G53" s="728"/>
      <c r="H53" s="728"/>
      <c r="I53" s="728"/>
      <c r="J53" s="728"/>
      <c r="K53" s="728"/>
      <c r="L53" s="728"/>
      <c r="M53" s="728"/>
      <c r="N53" s="728"/>
      <c r="O53" s="729"/>
      <c r="P53" s="724">
        <f>IFERROR(②第６号様式添付書類２!G14,0)</f>
        <v>0</v>
      </c>
      <c r="Q53" s="725"/>
      <c r="R53" s="725"/>
      <c r="S53" s="725"/>
      <c r="T53" s="725"/>
      <c r="U53" s="725"/>
      <c r="V53" s="725"/>
      <c r="W53" s="725"/>
      <c r="X53" s="725"/>
      <c r="Y53" s="725"/>
      <c r="Z53" s="725"/>
      <c r="AA53" s="725"/>
      <c r="AB53" s="725"/>
      <c r="AC53" s="725"/>
      <c r="AD53" s="725"/>
      <c r="AE53" s="725"/>
      <c r="AF53" s="726"/>
      <c r="AG53" s="250" t="s">
        <v>1</v>
      </c>
      <c r="AH53" s="212"/>
      <c r="AI53" s="212"/>
      <c r="AJ53" s="212"/>
    </row>
    <row r="54" spans="1:36" s="2" customFormat="1" ht="18" customHeight="1" thickBot="1" x14ac:dyDescent="0.2">
      <c r="A54" s="212"/>
      <c r="B54" s="239"/>
      <c r="C54" s="252"/>
      <c r="D54" s="253"/>
      <c r="E54" s="253"/>
      <c r="F54" s="253"/>
      <c r="G54" s="710" t="s">
        <v>11</v>
      </c>
      <c r="H54" s="711"/>
      <c r="I54" s="711"/>
      <c r="J54" s="711"/>
      <c r="K54" s="711"/>
      <c r="L54" s="711"/>
      <c r="M54" s="711"/>
      <c r="N54" s="711"/>
      <c r="O54" s="712"/>
      <c r="P54" s="700">
        <f>IFERROR(②第６号様式添付書類２!H14,0)</f>
        <v>0</v>
      </c>
      <c r="Q54" s="701"/>
      <c r="R54" s="701"/>
      <c r="S54" s="701"/>
      <c r="T54" s="701"/>
      <c r="U54" s="701"/>
      <c r="V54" s="701"/>
      <c r="W54" s="701"/>
      <c r="X54" s="701"/>
      <c r="Y54" s="701"/>
      <c r="Z54" s="701"/>
      <c r="AA54" s="701"/>
      <c r="AB54" s="701"/>
      <c r="AC54" s="701"/>
      <c r="AD54" s="701"/>
      <c r="AE54" s="701"/>
      <c r="AF54" s="702"/>
      <c r="AG54" s="254" t="s">
        <v>1</v>
      </c>
      <c r="AH54" s="212"/>
      <c r="AI54" s="212"/>
      <c r="AJ54" s="212"/>
    </row>
    <row r="55" spans="1:36" s="3" customFormat="1" ht="18" customHeight="1" x14ac:dyDescent="0.15">
      <c r="A55" s="212"/>
      <c r="B55" s="255" t="s">
        <v>10</v>
      </c>
      <c r="C55" s="691" t="s">
        <v>272</v>
      </c>
      <c r="D55" s="692"/>
      <c r="E55" s="692"/>
      <c r="F55" s="692"/>
      <c r="G55" s="692"/>
      <c r="H55" s="692"/>
      <c r="I55" s="692"/>
      <c r="J55" s="692"/>
      <c r="K55" s="692"/>
      <c r="L55" s="692"/>
      <c r="M55" s="692"/>
      <c r="N55" s="692"/>
      <c r="O55" s="692"/>
      <c r="P55" s="692"/>
      <c r="Q55" s="692"/>
      <c r="R55" s="692"/>
      <c r="S55" s="692"/>
      <c r="T55" s="692"/>
      <c r="U55" s="692"/>
      <c r="V55" s="692"/>
      <c r="W55" s="692"/>
      <c r="X55" s="692"/>
      <c r="Y55" s="692"/>
      <c r="Z55" s="692"/>
      <c r="AA55" s="692"/>
      <c r="AB55" s="692"/>
      <c r="AC55" s="692"/>
      <c r="AD55" s="692"/>
      <c r="AE55" s="692"/>
      <c r="AF55" s="692"/>
      <c r="AG55" s="692"/>
      <c r="AH55" s="212"/>
      <c r="AI55" s="212"/>
      <c r="AJ55" s="212"/>
    </row>
    <row r="56" spans="1:36" s="2" customFormat="1" ht="9.9499999999999993" customHeight="1" x14ac:dyDescent="0.15">
      <c r="A56" s="212"/>
      <c r="B56" s="255"/>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12"/>
      <c r="AI56" s="212"/>
      <c r="AJ56" s="212"/>
    </row>
    <row r="57" spans="1:36" s="2" customFormat="1" ht="18" customHeight="1" x14ac:dyDescent="0.15">
      <c r="A57" s="80" t="s">
        <v>9</v>
      </c>
      <c r="B57" s="212"/>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47"/>
      <c r="AH57" s="212"/>
      <c r="AI57" s="212"/>
      <c r="AJ57" s="212"/>
    </row>
    <row r="58" spans="1:36" s="2" customFormat="1" ht="18" customHeight="1" x14ac:dyDescent="0.15">
      <c r="A58" s="80"/>
      <c r="B58" s="212" t="s">
        <v>210</v>
      </c>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47"/>
      <c r="AH58" s="212"/>
      <c r="AI58" s="212"/>
      <c r="AJ58" s="212"/>
    </row>
    <row r="59" spans="1:36" s="2" customFormat="1" ht="18" customHeight="1" thickBot="1" x14ac:dyDescent="0.2">
      <c r="A59" s="80"/>
      <c r="B59" s="212" t="s">
        <v>211</v>
      </c>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47"/>
      <c r="AH59" s="212"/>
      <c r="AI59" s="212"/>
      <c r="AJ59" s="212"/>
    </row>
    <row r="60" spans="1:36" s="2" customFormat="1" ht="35.1" customHeight="1" x14ac:dyDescent="0.15">
      <c r="A60" s="212"/>
      <c r="B60" s="257" t="s">
        <v>4</v>
      </c>
      <c r="C60" s="695" t="s">
        <v>212</v>
      </c>
      <c r="D60" s="695"/>
      <c r="E60" s="695"/>
      <c r="F60" s="695"/>
      <c r="G60" s="695"/>
      <c r="H60" s="695"/>
      <c r="I60" s="695"/>
      <c r="J60" s="695"/>
      <c r="K60" s="695"/>
      <c r="L60" s="695"/>
      <c r="M60" s="695"/>
      <c r="N60" s="695"/>
      <c r="O60" s="696"/>
      <c r="P60" s="697" t="str">
        <f>IF(P14="あり",P20,"")</f>
        <v/>
      </c>
      <c r="Q60" s="698"/>
      <c r="R60" s="698"/>
      <c r="S60" s="698"/>
      <c r="T60" s="698"/>
      <c r="U60" s="698"/>
      <c r="V60" s="698"/>
      <c r="W60" s="698"/>
      <c r="X60" s="698"/>
      <c r="Y60" s="698"/>
      <c r="Z60" s="698"/>
      <c r="AA60" s="698"/>
      <c r="AB60" s="698"/>
      <c r="AC60" s="698"/>
      <c r="AD60" s="698"/>
      <c r="AE60" s="698"/>
      <c r="AF60" s="699"/>
      <c r="AG60" s="258" t="s">
        <v>1</v>
      </c>
      <c r="AH60" s="212"/>
      <c r="AI60" s="212"/>
      <c r="AJ60" s="259"/>
    </row>
    <row r="61" spans="1:36" s="2" customFormat="1" ht="35.1" customHeight="1" thickBot="1" x14ac:dyDescent="0.2">
      <c r="A61" s="212"/>
      <c r="B61" s="260" t="s">
        <v>3</v>
      </c>
      <c r="C61" s="686" t="s">
        <v>6</v>
      </c>
      <c r="D61" s="686"/>
      <c r="E61" s="686"/>
      <c r="F61" s="686"/>
      <c r="G61" s="686"/>
      <c r="H61" s="686"/>
      <c r="I61" s="686"/>
      <c r="J61" s="686"/>
      <c r="K61" s="686"/>
      <c r="L61" s="686"/>
      <c r="M61" s="686"/>
      <c r="N61" s="686"/>
      <c r="O61" s="687"/>
      <c r="P61" s="700" t="str">
        <f>IF(P14="あり",P27,"")</f>
        <v/>
      </c>
      <c r="Q61" s="701"/>
      <c r="R61" s="701"/>
      <c r="S61" s="701"/>
      <c r="T61" s="701"/>
      <c r="U61" s="701"/>
      <c r="V61" s="701"/>
      <c r="W61" s="701"/>
      <c r="X61" s="701"/>
      <c r="Y61" s="701"/>
      <c r="Z61" s="701"/>
      <c r="AA61" s="701"/>
      <c r="AB61" s="701"/>
      <c r="AC61" s="701"/>
      <c r="AD61" s="701"/>
      <c r="AE61" s="701"/>
      <c r="AF61" s="702"/>
      <c r="AG61" s="254" t="s">
        <v>1</v>
      </c>
      <c r="AH61" s="212"/>
      <c r="AI61" s="212"/>
      <c r="AJ61" s="259"/>
    </row>
    <row r="62" spans="1:36" s="2" customFormat="1" ht="39.950000000000003" customHeight="1" x14ac:dyDescent="0.15">
      <c r="A62" s="212"/>
      <c r="B62" s="214" t="s">
        <v>10</v>
      </c>
      <c r="C62" s="775" t="s">
        <v>294</v>
      </c>
      <c r="D62" s="775"/>
      <c r="E62" s="775"/>
      <c r="F62" s="775"/>
      <c r="G62" s="775"/>
      <c r="H62" s="775"/>
      <c r="I62" s="775"/>
      <c r="J62" s="775"/>
      <c r="K62" s="775"/>
      <c r="L62" s="775"/>
      <c r="M62" s="775"/>
      <c r="N62" s="775"/>
      <c r="O62" s="775"/>
      <c r="P62" s="775"/>
      <c r="Q62" s="775"/>
      <c r="R62" s="775"/>
      <c r="S62" s="775"/>
      <c r="T62" s="775"/>
      <c r="U62" s="775"/>
      <c r="V62" s="775"/>
      <c r="W62" s="775"/>
      <c r="X62" s="775"/>
      <c r="Y62" s="775"/>
      <c r="Z62" s="775"/>
      <c r="AA62" s="775"/>
      <c r="AB62" s="775"/>
      <c r="AC62" s="775"/>
      <c r="AD62" s="775"/>
      <c r="AE62" s="775"/>
      <c r="AF62" s="775"/>
      <c r="AG62" s="775"/>
      <c r="AH62" s="212"/>
      <c r="AI62" s="212"/>
      <c r="AJ62" s="259"/>
    </row>
    <row r="63" spans="1:36" s="2" customFormat="1" ht="18" customHeight="1" thickBot="1" x14ac:dyDescent="0.2">
      <c r="A63" s="80"/>
      <c r="B63" s="212" t="s">
        <v>213</v>
      </c>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47"/>
      <c r="AH63" s="212"/>
      <c r="AI63" s="212"/>
      <c r="AJ63" s="212"/>
    </row>
    <row r="64" spans="1:36" s="2" customFormat="1" ht="35.1" customHeight="1" x14ac:dyDescent="0.15">
      <c r="A64" s="212"/>
      <c r="B64" s="261" t="s">
        <v>4</v>
      </c>
      <c r="C64" s="706" t="s">
        <v>391</v>
      </c>
      <c r="D64" s="707"/>
      <c r="E64" s="707"/>
      <c r="F64" s="707"/>
      <c r="G64" s="707"/>
      <c r="H64" s="707"/>
      <c r="I64" s="707"/>
      <c r="J64" s="707"/>
      <c r="K64" s="707"/>
      <c r="L64" s="707"/>
      <c r="M64" s="707"/>
      <c r="N64" s="707"/>
      <c r="O64" s="708"/>
      <c r="P64" s="697" t="str">
        <f>IF(P14="なし",ROUNDDOWN((P32-P52+P54)+P52*①入力シート!L22-P54*①入力シート!L22,-3),"")</f>
        <v/>
      </c>
      <c r="Q64" s="698"/>
      <c r="R64" s="698"/>
      <c r="S64" s="698"/>
      <c r="T64" s="698"/>
      <c r="U64" s="698"/>
      <c r="V64" s="698"/>
      <c r="W64" s="698"/>
      <c r="X64" s="698"/>
      <c r="Y64" s="698"/>
      <c r="Z64" s="698"/>
      <c r="AA64" s="698"/>
      <c r="AB64" s="698"/>
      <c r="AC64" s="698"/>
      <c r="AD64" s="698"/>
      <c r="AE64" s="698"/>
      <c r="AF64" s="699"/>
      <c r="AG64" s="258" t="s">
        <v>1</v>
      </c>
      <c r="AH64" s="212"/>
      <c r="AI64" s="212"/>
      <c r="AJ64" s="259"/>
    </row>
    <row r="65" spans="1:36" s="2" customFormat="1" ht="35.1" customHeight="1" thickBot="1" x14ac:dyDescent="0.2">
      <c r="A65" s="212"/>
      <c r="B65" s="262" t="s">
        <v>3</v>
      </c>
      <c r="C65" s="703" t="s">
        <v>214</v>
      </c>
      <c r="D65" s="704"/>
      <c r="E65" s="704"/>
      <c r="F65" s="704"/>
      <c r="G65" s="704"/>
      <c r="H65" s="704"/>
      <c r="I65" s="704"/>
      <c r="J65" s="704"/>
      <c r="K65" s="704"/>
      <c r="L65" s="704"/>
      <c r="M65" s="704"/>
      <c r="N65" s="704"/>
      <c r="O65" s="705"/>
      <c r="P65" s="700" t="str">
        <f>IF(P14="なし",ROUNDDOWN((P29-P30),-3),"")</f>
        <v/>
      </c>
      <c r="Q65" s="701"/>
      <c r="R65" s="701"/>
      <c r="S65" s="701"/>
      <c r="T65" s="701"/>
      <c r="U65" s="701"/>
      <c r="V65" s="701"/>
      <c r="W65" s="701"/>
      <c r="X65" s="701"/>
      <c r="Y65" s="701"/>
      <c r="Z65" s="701"/>
      <c r="AA65" s="701"/>
      <c r="AB65" s="701"/>
      <c r="AC65" s="701"/>
      <c r="AD65" s="701"/>
      <c r="AE65" s="701"/>
      <c r="AF65" s="702"/>
      <c r="AG65" s="254" t="s">
        <v>1</v>
      </c>
      <c r="AH65" s="212"/>
      <c r="AI65" s="212"/>
      <c r="AJ65" s="212"/>
    </row>
    <row r="66" spans="1:36" s="2" customFormat="1" ht="35.1" customHeight="1" x14ac:dyDescent="0.15">
      <c r="A66" s="212"/>
      <c r="B66" s="261" t="s">
        <v>215</v>
      </c>
      <c r="C66" s="706" t="s">
        <v>216</v>
      </c>
      <c r="D66" s="707"/>
      <c r="E66" s="707"/>
      <c r="F66" s="707"/>
      <c r="G66" s="707"/>
      <c r="H66" s="707"/>
      <c r="I66" s="707"/>
      <c r="J66" s="707"/>
      <c r="K66" s="707"/>
      <c r="L66" s="707"/>
      <c r="M66" s="707"/>
      <c r="N66" s="707"/>
      <c r="O66" s="708"/>
      <c r="P66" s="697" t="str">
        <f>IF(P14="なし",P17,"")</f>
        <v/>
      </c>
      <c r="Q66" s="698"/>
      <c r="R66" s="698"/>
      <c r="S66" s="698"/>
      <c r="T66" s="698"/>
      <c r="U66" s="698"/>
      <c r="V66" s="698"/>
      <c r="W66" s="698"/>
      <c r="X66" s="698"/>
      <c r="Y66" s="698"/>
      <c r="Z66" s="698"/>
      <c r="AA66" s="698"/>
      <c r="AB66" s="698"/>
      <c r="AC66" s="698"/>
      <c r="AD66" s="698"/>
      <c r="AE66" s="698"/>
      <c r="AF66" s="699"/>
      <c r="AG66" s="258" t="s">
        <v>1</v>
      </c>
      <c r="AH66" s="212"/>
      <c r="AI66" s="212"/>
      <c r="AJ66" s="259"/>
    </row>
    <row r="67" spans="1:36" s="2" customFormat="1" ht="41.25" customHeight="1" thickBot="1" x14ac:dyDescent="0.2">
      <c r="A67" s="212"/>
      <c r="B67" s="262" t="s">
        <v>217</v>
      </c>
      <c r="C67" s="703" t="s">
        <v>328</v>
      </c>
      <c r="D67" s="704"/>
      <c r="E67" s="704"/>
      <c r="F67" s="704"/>
      <c r="G67" s="704"/>
      <c r="H67" s="704"/>
      <c r="I67" s="704"/>
      <c r="J67" s="704"/>
      <c r="K67" s="704"/>
      <c r="L67" s="704"/>
      <c r="M67" s="704"/>
      <c r="N67" s="704"/>
      <c r="O67" s="705"/>
      <c r="P67" s="688" t="str">
        <f>IF(P14="なし",ROUNDDOWN(⑤第６号様式添付書類!O111+⑤第６号様式添付書類!O153,-3),"")</f>
        <v/>
      </c>
      <c r="Q67" s="689"/>
      <c r="R67" s="689"/>
      <c r="S67" s="689"/>
      <c r="T67" s="689"/>
      <c r="U67" s="689"/>
      <c r="V67" s="689"/>
      <c r="W67" s="689"/>
      <c r="X67" s="689"/>
      <c r="Y67" s="689"/>
      <c r="Z67" s="689"/>
      <c r="AA67" s="689"/>
      <c r="AB67" s="689"/>
      <c r="AC67" s="689"/>
      <c r="AD67" s="689"/>
      <c r="AE67" s="689"/>
      <c r="AF67" s="690"/>
      <c r="AG67" s="254" t="s">
        <v>1</v>
      </c>
      <c r="AH67" s="212"/>
      <c r="AI67" s="212"/>
      <c r="AJ67" s="212"/>
    </row>
    <row r="68" spans="1:36" ht="15" customHeight="1" x14ac:dyDescent="0.15">
      <c r="A68" s="80"/>
      <c r="B68" s="263" t="s">
        <v>10</v>
      </c>
      <c r="C68" s="691" t="s">
        <v>295</v>
      </c>
      <c r="D68" s="692"/>
      <c r="E68" s="692"/>
      <c r="F68" s="692"/>
      <c r="G68" s="692"/>
      <c r="H68" s="692"/>
      <c r="I68" s="692"/>
      <c r="J68" s="692"/>
      <c r="K68" s="692"/>
      <c r="L68" s="692"/>
      <c r="M68" s="692"/>
      <c r="N68" s="692"/>
      <c r="O68" s="692"/>
      <c r="P68" s="692"/>
      <c r="Q68" s="692"/>
      <c r="R68" s="692"/>
      <c r="S68" s="692"/>
      <c r="T68" s="692"/>
      <c r="U68" s="692"/>
      <c r="V68" s="692"/>
      <c r="W68" s="692"/>
      <c r="X68" s="692"/>
      <c r="Y68" s="692"/>
      <c r="Z68" s="692"/>
      <c r="AA68" s="692"/>
      <c r="AB68" s="692"/>
      <c r="AC68" s="692"/>
      <c r="AD68" s="692"/>
      <c r="AE68" s="692"/>
      <c r="AF68" s="692"/>
      <c r="AG68" s="692"/>
      <c r="AH68" s="80"/>
      <c r="AI68" s="80"/>
      <c r="AJ68" s="80"/>
    </row>
    <row r="69" spans="1:36" ht="28.5" customHeight="1" x14ac:dyDescent="0.15">
      <c r="A69" s="80"/>
      <c r="B69" s="215"/>
      <c r="C69" s="693"/>
      <c r="D69" s="693"/>
      <c r="E69" s="693"/>
      <c r="F69" s="693"/>
      <c r="G69" s="693"/>
      <c r="H69" s="693"/>
      <c r="I69" s="693"/>
      <c r="J69" s="693"/>
      <c r="K69" s="693"/>
      <c r="L69" s="693"/>
      <c r="M69" s="693"/>
      <c r="N69" s="693"/>
      <c r="O69" s="693"/>
      <c r="P69" s="693"/>
      <c r="Q69" s="693"/>
      <c r="R69" s="693"/>
      <c r="S69" s="693"/>
      <c r="T69" s="693"/>
      <c r="U69" s="693"/>
      <c r="V69" s="693"/>
      <c r="W69" s="693"/>
      <c r="X69" s="693"/>
      <c r="Y69" s="693"/>
      <c r="Z69" s="693"/>
      <c r="AA69" s="693"/>
      <c r="AB69" s="693"/>
      <c r="AC69" s="693"/>
      <c r="AD69" s="693"/>
      <c r="AE69" s="693"/>
      <c r="AF69" s="693"/>
      <c r="AG69" s="693"/>
      <c r="AH69" s="80"/>
      <c r="AI69" s="80"/>
      <c r="AJ69" s="80"/>
    </row>
    <row r="70" spans="1:36" s="2" customFormat="1" ht="20.100000000000001" customHeight="1" x14ac:dyDescent="0.15">
      <c r="A70" s="212"/>
      <c r="B70" s="264" t="s">
        <v>30</v>
      </c>
      <c r="C70" s="709" t="s">
        <v>331</v>
      </c>
      <c r="D70" s="709"/>
      <c r="E70" s="709"/>
      <c r="F70" s="709"/>
      <c r="G70" s="709"/>
      <c r="H70" s="709"/>
      <c r="I70" s="709"/>
      <c r="J70" s="709"/>
      <c r="K70" s="709"/>
      <c r="L70" s="709"/>
      <c r="M70" s="709"/>
      <c r="N70" s="709"/>
      <c r="O70" s="709"/>
      <c r="P70" s="709"/>
      <c r="Q70" s="709"/>
      <c r="R70" s="709"/>
      <c r="S70" s="709"/>
      <c r="T70" s="709"/>
      <c r="U70" s="709"/>
      <c r="V70" s="709"/>
      <c r="W70" s="709"/>
      <c r="X70" s="709"/>
      <c r="Y70" s="709"/>
      <c r="Z70" s="709"/>
      <c r="AA70" s="709"/>
      <c r="AB70" s="709"/>
      <c r="AC70" s="709"/>
      <c r="AD70" s="709"/>
      <c r="AE70" s="709"/>
      <c r="AF70" s="709"/>
      <c r="AG70" s="709"/>
      <c r="AH70" s="212"/>
      <c r="AI70" s="212"/>
      <c r="AJ70" s="212"/>
    </row>
    <row r="71" spans="1:36" s="2" customFormat="1" ht="18" customHeight="1" x14ac:dyDescent="0.15">
      <c r="A71" s="265"/>
      <c r="B71" s="266" t="s">
        <v>218</v>
      </c>
      <c r="C71" s="266"/>
      <c r="D71" s="266"/>
      <c r="E71" s="266"/>
      <c r="F71" s="266"/>
      <c r="G71" s="266"/>
      <c r="H71" s="266"/>
      <c r="I71" s="266"/>
      <c r="J71" s="266"/>
      <c r="K71" s="266"/>
      <c r="L71" s="266"/>
      <c r="M71" s="266"/>
      <c r="N71" s="266"/>
      <c r="O71" s="266"/>
      <c r="P71" s="266"/>
      <c r="Q71" s="266"/>
      <c r="R71" s="266"/>
      <c r="S71" s="266"/>
      <c r="T71" s="266"/>
      <c r="U71" s="266"/>
      <c r="V71" s="266"/>
      <c r="W71" s="266"/>
      <c r="X71" s="266"/>
      <c r="Y71" s="266"/>
      <c r="Z71" s="266"/>
      <c r="AA71" s="266"/>
      <c r="AB71" s="266"/>
      <c r="AC71" s="266"/>
      <c r="AD71" s="266"/>
      <c r="AE71" s="266"/>
      <c r="AF71" s="266"/>
      <c r="AG71" s="267"/>
      <c r="AH71" s="212"/>
      <c r="AI71" s="212"/>
      <c r="AJ71" s="212"/>
    </row>
    <row r="72" spans="1:36" s="2" customFormat="1" ht="18" customHeight="1" thickBot="1" x14ac:dyDescent="0.2">
      <c r="A72" s="80"/>
      <c r="B72" s="212" t="s">
        <v>410</v>
      </c>
      <c r="C72" s="212"/>
      <c r="D72" s="212"/>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47"/>
      <c r="AH72" s="212"/>
      <c r="AI72" s="212"/>
      <c r="AJ72" s="212"/>
    </row>
    <row r="73" spans="1:36" s="2" customFormat="1" ht="35.1" customHeight="1" x14ac:dyDescent="0.15">
      <c r="A73" s="212"/>
      <c r="B73" s="257" t="s">
        <v>4</v>
      </c>
      <c r="C73" s="695" t="s">
        <v>212</v>
      </c>
      <c r="D73" s="695"/>
      <c r="E73" s="695"/>
      <c r="F73" s="695"/>
      <c r="G73" s="695"/>
      <c r="H73" s="695"/>
      <c r="I73" s="695"/>
      <c r="J73" s="695"/>
      <c r="K73" s="695"/>
      <c r="L73" s="695"/>
      <c r="M73" s="695"/>
      <c r="N73" s="695"/>
      <c r="O73" s="696"/>
      <c r="P73" s="697" t="str">
        <f>IF(P14="あり",P21,"")</f>
        <v/>
      </c>
      <c r="Q73" s="698"/>
      <c r="R73" s="698"/>
      <c r="S73" s="698"/>
      <c r="T73" s="698"/>
      <c r="U73" s="698"/>
      <c r="V73" s="698"/>
      <c r="W73" s="698"/>
      <c r="X73" s="698"/>
      <c r="Y73" s="698"/>
      <c r="Z73" s="698"/>
      <c r="AA73" s="698"/>
      <c r="AB73" s="698"/>
      <c r="AC73" s="698"/>
      <c r="AD73" s="698"/>
      <c r="AE73" s="698"/>
      <c r="AF73" s="699"/>
      <c r="AG73" s="258" t="s">
        <v>1</v>
      </c>
      <c r="AH73" s="212"/>
      <c r="AI73" s="212"/>
      <c r="AJ73" s="259"/>
    </row>
    <row r="74" spans="1:36" s="2" customFormat="1" ht="35.1" customHeight="1" thickBot="1" x14ac:dyDescent="0.2">
      <c r="A74" s="212"/>
      <c r="B74" s="260" t="s">
        <v>3</v>
      </c>
      <c r="C74" s="686" t="s">
        <v>273</v>
      </c>
      <c r="D74" s="686"/>
      <c r="E74" s="686"/>
      <c r="F74" s="686"/>
      <c r="G74" s="686"/>
      <c r="H74" s="686"/>
      <c r="I74" s="686"/>
      <c r="J74" s="686"/>
      <c r="K74" s="686"/>
      <c r="L74" s="686"/>
      <c r="M74" s="686"/>
      <c r="N74" s="686"/>
      <c r="O74" s="687"/>
      <c r="P74" s="700" t="str">
        <f>IF(P14="あり",P39,"")</f>
        <v/>
      </c>
      <c r="Q74" s="701"/>
      <c r="R74" s="701"/>
      <c r="S74" s="701"/>
      <c r="T74" s="701"/>
      <c r="U74" s="701"/>
      <c r="V74" s="701"/>
      <c r="W74" s="701"/>
      <c r="X74" s="701"/>
      <c r="Y74" s="701"/>
      <c r="Z74" s="701"/>
      <c r="AA74" s="701"/>
      <c r="AB74" s="701"/>
      <c r="AC74" s="701"/>
      <c r="AD74" s="701"/>
      <c r="AE74" s="701"/>
      <c r="AF74" s="702"/>
      <c r="AG74" s="254" t="s">
        <v>1</v>
      </c>
      <c r="AH74" s="212"/>
      <c r="AI74" s="212"/>
      <c r="AJ74" s="259"/>
    </row>
    <row r="75" spans="1:36" s="2" customFormat="1" ht="39.950000000000003" customHeight="1" x14ac:dyDescent="0.15">
      <c r="A75" s="212"/>
      <c r="B75" s="214" t="s">
        <v>10</v>
      </c>
      <c r="C75" s="775" t="s">
        <v>296</v>
      </c>
      <c r="D75" s="775"/>
      <c r="E75" s="775"/>
      <c r="F75" s="775"/>
      <c r="G75" s="775"/>
      <c r="H75" s="775"/>
      <c r="I75" s="775"/>
      <c r="J75" s="775"/>
      <c r="K75" s="775"/>
      <c r="L75" s="775"/>
      <c r="M75" s="775"/>
      <c r="N75" s="775"/>
      <c r="O75" s="775"/>
      <c r="P75" s="775"/>
      <c r="Q75" s="775"/>
      <c r="R75" s="775"/>
      <c r="S75" s="775"/>
      <c r="T75" s="775"/>
      <c r="U75" s="775"/>
      <c r="V75" s="775"/>
      <c r="W75" s="775"/>
      <c r="X75" s="775"/>
      <c r="Y75" s="775"/>
      <c r="Z75" s="775"/>
      <c r="AA75" s="775"/>
      <c r="AB75" s="775"/>
      <c r="AC75" s="775"/>
      <c r="AD75" s="775"/>
      <c r="AE75" s="775"/>
      <c r="AF75" s="775"/>
      <c r="AG75" s="775"/>
      <c r="AH75" s="212"/>
      <c r="AI75" s="212"/>
      <c r="AJ75" s="259"/>
    </row>
    <row r="76" spans="1:36" s="2" customFormat="1" ht="18" customHeight="1" thickBot="1" x14ac:dyDescent="0.2">
      <c r="A76" s="80"/>
      <c r="B76" s="3" t="s">
        <v>411</v>
      </c>
      <c r="C76" s="3"/>
      <c r="D76" s="3"/>
      <c r="E76" s="3"/>
      <c r="F76" s="3"/>
      <c r="G76" s="3"/>
      <c r="H76" s="3"/>
      <c r="I76" s="3"/>
      <c r="J76" s="3"/>
      <c r="K76" s="3"/>
      <c r="L76" s="3"/>
      <c r="M76" s="3"/>
      <c r="N76" s="3"/>
      <c r="O76" s="3"/>
      <c r="U76" s="212"/>
      <c r="V76" s="212"/>
      <c r="W76" s="212"/>
      <c r="X76" s="212"/>
      <c r="Y76" s="212"/>
      <c r="Z76" s="212"/>
      <c r="AA76" s="212"/>
      <c r="AB76" s="212"/>
      <c r="AC76" s="212"/>
      <c r="AD76" s="212"/>
      <c r="AE76" s="212"/>
      <c r="AF76" s="212"/>
      <c r="AG76" s="247"/>
      <c r="AH76" s="212"/>
      <c r="AI76" s="212"/>
      <c r="AJ76" s="212"/>
    </row>
    <row r="77" spans="1:36" s="2" customFormat="1" ht="35.1" customHeight="1" x14ac:dyDescent="0.15">
      <c r="A77" s="212"/>
      <c r="B77" s="268" t="s">
        <v>4</v>
      </c>
      <c r="C77" s="694" t="s">
        <v>274</v>
      </c>
      <c r="D77" s="695"/>
      <c r="E77" s="695"/>
      <c r="F77" s="695"/>
      <c r="G77" s="695"/>
      <c r="H77" s="695"/>
      <c r="I77" s="695"/>
      <c r="J77" s="695"/>
      <c r="K77" s="695"/>
      <c r="L77" s="695"/>
      <c r="M77" s="695"/>
      <c r="N77" s="695"/>
      <c r="O77" s="696"/>
      <c r="P77" s="697" t="str">
        <f>IF(P14="なし",ROUNDDOWN(P44,-3),"")</f>
        <v/>
      </c>
      <c r="Q77" s="698"/>
      <c r="R77" s="698"/>
      <c r="S77" s="698"/>
      <c r="T77" s="698"/>
      <c r="U77" s="698"/>
      <c r="V77" s="698"/>
      <c r="W77" s="698"/>
      <c r="X77" s="698"/>
      <c r="Y77" s="698"/>
      <c r="Z77" s="698"/>
      <c r="AA77" s="698"/>
      <c r="AB77" s="698"/>
      <c r="AC77" s="698"/>
      <c r="AD77" s="698"/>
      <c r="AE77" s="698"/>
      <c r="AF77" s="699"/>
      <c r="AG77" s="258" t="s">
        <v>1</v>
      </c>
      <c r="AH77" s="212"/>
      <c r="AI77" s="212"/>
      <c r="AJ77" s="259"/>
    </row>
    <row r="78" spans="1:36" s="2" customFormat="1" ht="35.1" customHeight="1" thickBot="1" x14ac:dyDescent="0.2">
      <c r="A78" s="212"/>
      <c r="B78" s="269" t="s">
        <v>3</v>
      </c>
      <c r="C78" s="685" t="s">
        <v>275</v>
      </c>
      <c r="D78" s="686"/>
      <c r="E78" s="686"/>
      <c r="F78" s="686"/>
      <c r="G78" s="686"/>
      <c r="H78" s="686"/>
      <c r="I78" s="686"/>
      <c r="J78" s="686"/>
      <c r="K78" s="686"/>
      <c r="L78" s="686"/>
      <c r="M78" s="686"/>
      <c r="N78" s="686"/>
      <c r="O78" s="687"/>
      <c r="P78" s="700" t="str">
        <f>IF(P14="なし",ROUNDDOWN((P41-P42),-3),"")</f>
        <v/>
      </c>
      <c r="Q78" s="701"/>
      <c r="R78" s="701"/>
      <c r="S78" s="701"/>
      <c r="T78" s="701"/>
      <c r="U78" s="701"/>
      <c r="V78" s="701"/>
      <c r="W78" s="701"/>
      <c r="X78" s="701"/>
      <c r="Y78" s="701"/>
      <c r="Z78" s="701"/>
      <c r="AA78" s="701"/>
      <c r="AB78" s="701"/>
      <c r="AC78" s="701"/>
      <c r="AD78" s="701"/>
      <c r="AE78" s="701"/>
      <c r="AF78" s="702"/>
      <c r="AG78" s="254" t="s">
        <v>1</v>
      </c>
      <c r="AH78" s="212"/>
      <c r="AI78" s="212"/>
      <c r="AJ78" s="212"/>
    </row>
    <row r="79" spans="1:36" s="2" customFormat="1" ht="35.1" customHeight="1" x14ac:dyDescent="0.15">
      <c r="A79" s="212"/>
      <c r="B79" s="268" t="s">
        <v>215</v>
      </c>
      <c r="C79" s="694" t="s">
        <v>216</v>
      </c>
      <c r="D79" s="695"/>
      <c r="E79" s="695"/>
      <c r="F79" s="695"/>
      <c r="G79" s="695"/>
      <c r="H79" s="695"/>
      <c r="I79" s="695"/>
      <c r="J79" s="695"/>
      <c r="K79" s="695"/>
      <c r="L79" s="695"/>
      <c r="M79" s="695"/>
      <c r="N79" s="695"/>
      <c r="O79" s="696"/>
      <c r="P79" s="697" t="str">
        <f>IF(P14="なし",P18,"")</f>
        <v/>
      </c>
      <c r="Q79" s="698"/>
      <c r="R79" s="698"/>
      <c r="S79" s="698"/>
      <c r="T79" s="698"/>
      <c r="U79" s="698"/>
      <c r="V79" s="698"/>
      <c r="W79" s="698"/>
      <c r="X79" s="698"/>
      <c r="Y79" s="698"/>
      <c r="Z79" s="698"/>
      <c r="AA79" s="698"/>
      <c r="AB79" s="698"/>
      <c r="AC79" s="698"/>
      <c r="AD79" s="698"/>
      <c r="AE79" s="698"/>
      <c r="AF79" s="699"/>
      <c r="AG79" s="258" t="s">
        <v>1</v>
      </c>
      <c r="AH79" s="212"/>
      <c r="AI79" s="212"/>
      <c r="AJ79" s="259"/>
    </row>
    <row r="80" spans="1:36" s="2" customFormat="1" ht="41.25" customHeight="1" thickBot="1" x14ac:dyDescent="0.2">
      <c r="A80" s="212"/>
      <c r="B80" s="269" t="s">
        <v>217</v>
      </c>
      <c r="C80" s="685" t="s">
        <v>412</v>
      </c>
      <c r="D80" s="686"/>
      <c r="E80" s="686"/>
      <c r="F80" s="686"/>
      <c r="G80" s="686"/>
      <c r="H80" s="686"/>
      <c r="I80" s="686"/>
      <c r="J80" s="686"/>
      <c r="K80" s="686"/>
      <c r="L80" s="686"/>
      <c r="M80" s="686"/>
      <c r="N80" s="686"/>
      <c r="O80" s="687"/>
      <c r="P80" s="688" t="str">
        <f>IF(P14="なし",ROUNDDOWN(⑤第６号様式添付書類!AU111,-3),"")</f>
        <v/>
      </c>
      <c r="Q80" s="689"/>
      <c r="R80" s="689"/>
      <c r="S80" s="689"/>
      <c r="T80" s="689"/>
      <c r="U80" s="689"/>
      <c r="V80" s="689"/>
      <c r="W80" s="689"/>
      <c r="X80" s="689"/>
      <c r="Y80" s="689"/>
      <c r="Z80" s="689"/>
      <c r="AA80" s="689"/>
      <c r="AB80" s="689"/>
      <c r="AC80" s="689"/>
      <c r="AD80" s="689"/>
      <c r="AE80" s="689"/>
      <c r="AF80" s="690"/>
      <c r="AG80" s="254" t="s">
        <v>1</v>
      </c>
      <c r="AH80" s="212"/>
      <c r="AI80" s="212"/>
      <c r="AJ80" s="212"/>
    </row>
    <row r="81" spans="1:36" ht="15" customHeight="1" x14ac:dyDescent="0.15">
      <c r="A81" s="80"/>
      <c r="B81" s="263" t="s">
        <v>10</v>
      </c>
      <c r="C81" s="691" t="s">
        <v>413</v>
      </c>
      <c r="D81" s="692"/>
      <c r="E81" s="692"/>
      <c r="F81" s="692"/>
      <c r="G81" s="692"/>
      <c r="H81" s="692"/>
      <c r="I81" s="692"/>
      <c r="J81" s="692"/>
      <c r="K81" s="692"/>
      <c r="L81" s="692"/>
      <c r="M81" s="692"/>
      <c r="N81" s="692"/>
      <c r="O81" s="692"/>
      <c r="P81" s="692"/>
      <c r="Q81" s="692"/>
      <c r="R81" s="692"/>
      <c r="S81" s="692"/>
      <c r="T81" s="692"/>
      <c r="U81" s="692"/>
      <c r="V81" s="692"/>
      <c r="W81" s="692"/>
      <c r="X81" s="692"/>
      <c r="Y81" s="692"/>
      <c r="Z81" s="692"/>
      <c r="AA81" s="692"/>
      <c r="AB81" s="692"/>
      <c r="AC81" s="692"/>
      <c r="AD81" s="692"/>
      <c r="AE81" s="692"/>
      <c r="AF81" s="692"/>
      <c r="AG81" s="692"/>
      <c r="AH81" s="80"/>
      <c r="AI81" s="80"/>
      <c r="AJ81" s="80"/>
    </row>
    <row r="82" spans="1:36" ht="28.5" customHeight="1" x14ac:dyDescent="0.15">
      <c r="A82" s="80"/>
      <c r="B82" s="215"/>
      <c r="C82" s="693"/>
      <c r="D82" s="693"/>
      <c r="E82" s="693"/>
      <c r="F82" s="693"/>
      <c r="G82" s="693"/>
      <c r="H82" s="693"/>
      <c r="I82" s="693"/>
      <c r="J82" s="693"/>
      <c r="K82" s="693"/>
      <c r="L82" s="693"/>
      <c r="M82" s="693"/>
      <c r="N82" s="693"/>
      <c r="O82" s="693"/>
      <c r="P82" s="693"/>
      <c r="Q82" s="693"/>
      <c r="R82" s="693"/>
      <c r="S82" s="693"/>
      <c r="T82" s="693"/>
      <c r="U82" s="693"/>
      <c r="V82" s="693"/>
      <c r="W82" s="693"/>
      <c r="X82" s="693"/>
      <c r="Y82" s="693"/>
      <c r="Z82" s="693"/>
      <c r="AA82" s="693"/>
      <c r="AB82" s="693"/>
      <c r="AC82" s="693"/>
      <c r="AD82" s="693"/>
      <c r="AE82" s="693"/>
      <c r="AF82" s="693"/>
      <c r="AG82" s="693"/>
      <c r="AH82" s="80"/>
      <c r="AI82" s="80"/>
      <c r="AJ82" s="80"/>
    </row>
    <row r="83" spans="1:36" ht="9.9499999999999993" customHeight="1" x14ac:dyDescent="0.15">
      <c r="A83" s="80"/>
      <c r="B83" s="215"/>
      <c r="C83" s="270"/>
      <c r="D83" s="270"/>
      <c r="E83" s="270"/>
      <c r="F83" s="270"/>
      <c r="G83" s="270"/>
      <c r="H83" s="270"/>
      <c r="I83" s="270"/>
      <c r="J83" s="270"/>
      <c r="K83" s="270"/>
      <c r="L83" s="270"/>
      <c r="M83" s="270"/>
      <c r="N83" s="270"/>
      <c r="O83" s="270"/>
      <c r="P83" s="270"/>
      <c r="Q83" s="270"/>
      <c r="R83" s="270"/>
      <c r="S83" s="270"/>
      <c r="T83" s="270"/>
      <c r="U83" s="270"/>
      <c r="V83" s="270"/>
      <c r="W83" s="270"/>
      <c r="X83" s="270"/>
      <c r="Y83" s="270"/>
      <c r="Z83" s="270"/>
      <c r="AA83" s="270"/>
      <c r="AB83" s="270"/>
      <c r="AC83" s="270"/>
      <c r="AD83" s="270"/>
      <c r="AE83" s="270"/>
      <c r="AF83" s="270"/>
      <c r="AG83" s="270"/>
      <c r="AH83" s="80"/>
      <c r="AI83" s="80"/>
      <c r="AJ83" s="80"/>
    </row>
    <row r="84" spans="1:36" ht="18" customHeight="1" x14ac:dyDescent="0.15">
      <c r="A84" s="80"/>
      <c r="B84" s="80" t="s">
        <v>0</v>
      </c>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row>
  </sheetData>
  <sheetProtection password="EE69" sheet="1" objects="1" scenarios="1"/>
  <mergeCells count="108">
    <mergeCell ref="C62:AG62"/>
    <mergeCell ref="C75:AG75"/>
    <mergeCell ref="A3:AG3"/>
    <mergeCell ref="B5:E5"/>
    <mergeCell ref="U6:AG6"/>
    <mergeCell ref="O7:T7"/>
    <mergeCell ref="U7:W7"/>
    <mergeCell ref="X7:AF7"/>
    <mergeCell ref="B15:B16"/>
    <mergeCell ref="C15:O16"/>
    <mergeCell ref="P15:Q15"/>
    <mergeCell ref="T15:U15"/>
    <mergeCell ref="X15:Y15"/>
    <mergeCell ref="P16:AF16"/>
    <mergeCell ref="O8:T8"/>
    <mergeCell ref="U8:AG8"/>
    <mergeCell ref="O9:T9"/>
    <mergeCell ref="U9:AG9"/>
    <mergeCell ref="O10:T10"/>
    <mergeCell ref="U10:AG10"/>
    <mergeCell ref="E17:O17"/>
    <mergeCell ref="P17:AF17"/>
    <mergeCell ref="E18:O18"/>
    <mergeCell ref="P18:AF18"/>
    <mergeCell ref="D19:O19"/>
    <mergeCell ref="P19:AF19"/>
    <mergeCell ref="O11:T11"/>
    <mergeCell ref="C14:O14"/>
    <mergeCell ref="P14:S14"/>
    <mergeCell ref="C23:AG23"/>
    <mergeCell ref="C24:AG24"/>
    <mergeCell ref="C27:O27"/>
    <mergeCell ref="P27:AF27"/>
    <mergeCell ref="U11:AG11"/>
    <mergeCell ref="P28:AF28"/>
    <mergeCell ref="E29:O29"/>
    <mergeCell ref="P29:AF29"/>
    <mergeCell ref="E20:O20"/>
    <mergeCell ref="P20:AF20"/>
    <mergeCell ref="E21:O21"/>
    <mergeCell ref="P21:AF21"/>
    <mergeCell ref="C22:O22"/>
    <mergeCell ref="F34:O34"/>
    <mergeCell ref="P34:AF34"/>
    <mergeCell ref="P22:U22"/>
    <mergeCell ref="V22:W22"/>
    <mergeCell ref="X22:AB22"/>
    <mergeCell ref="E35:O35"/>
    <mergeCell ref="P35:AF35"/>
    <mergeCell ref="P36:AF36"/>
    <mergeCell ref="C39:O39"/>
    <mergeCell ref="P39:AF39"/>
    <mergeCell ref="E30:O30"/>
    <mergeCell ref="P30:AF30"/>
    <mergeCell ref="F31:O31"/>
    <mergeCell ref="P32:AF32"/>
    <mergeCell ref="F33:O33"/>
    <mergeCell ref="P33:AF33"/>
    <mergeCell ref="P44:AF44"/>
    <mergeCell ref="F45:O45"/>
    <mergeCell ref="P45:AF45"/>
    <mergeCell ref="F46:O46"/>
    <mergeCell ref="P46:AF46"/>
    <mergeCell ref="E47:O47"/>
    <mergeCell ref="P47:AF47"/>
    <mergeCell ref="P40:AF40"/>
    <mergeCell ref="E41:O41"/>
    <mergeCell ref="P41:AF41"/>
    <mergeCell ref="E42:O42"/>
    <mergeCell ref="P42:AF42"/>
    <mergeCell ref="F43:O43"/>
    <mergeCell ref="G54:O54"/>
    <mergeCell ref="P54:AF54"/>
    <mergeCell ref="C55:AG55"/>
    <mergeCell ref="C60:O60"/>
    <mergeCell ref="P60:AF60"/>
    <mergeCell ref="C61:O61"/>
    <mergeCell ref="P61:AF61"/>
    <mergeCell ref="P48:AF48"/>
    <mergeCell ref="C51:O51"/>
    <mergeCell ref="P51:AF51"/>
    <mergeCell ref="G52:O52"/>
    <mergeCell ref="P52:AF52"/>
    <mergeCell ref="C53:O53"/>
    <mergeCell ref="P53:AF53"/>
    <mergeCell ref="C67:O67"/>
    <mergeCell ref="P67:AF67"/>
    <mergeCell ref="C68:AG69"/>
    <mergeCell ref="C73:O73"/>
    <mergeCell ref="P73:AF73"/>
    <mergeCell ref="C74:O74"/>
    <mergeCell ref="P74:AF74"/>
    <mergeCell ref="C64:O64"/>
    <mergeCell ref="P64:AF64"/>
    <mergeCell ref="C65:O65"/>
    <mergeCell ref="P65:AF65"/>
    <mergeCell ref="C66:O66"/>
    <mergeCell ref="P66:AF66"/>
    <mergeCell ref="C70:AG70"/>
    <mergeCell ref="C80:O80"/>
    <mergeCell ref="P80:AF80"/>
    <mergeCell ref="C81:AG82"/>
    <mergeCell ref="C77:O77"/>
    <mergeCell ref="P77:AF77"/>
    <mergeCell ref="C78:O78"/>
    <mergeCell ref="P78:AF78"/>
    <mergeCell ref="C79:O79"/>
    <mergeCell ref="P79:AF79"/>
  </mergeCells>
  <phoneticPr fontId="17"/>
  <conditionalFormatting sqref="P14:S14">
    <cfRule type="containsBlanks" dxfId="11" priority="2">
      <formula>LEN(TRIM(P14))=0</formula>
    </cfRule>
  </conditionalFormatting>
  <conditionalFormatting sqref="P33:AF33 P45:AF45">
    <cfRule type="containsBlanks" dxfId="10" priority="1">
      <formula>LEN(TRIM(P33))=0</formula>
    </cfRule>
  </conditionalFormatting>
  <dataValidations count="1">
    <dataValidation type="list" allowBlank="1" showInputMessage="1" showErrorMessage="1" sqref="P14:S14">
      <formula1>$AI$14:$AI$15</formula1>
    </dataValidation>
  </dataValidations>
  <printOptions horizontalCentered="1"/>
  <pageMargins left="0.51181102362204722" right="0.35433070866141736" top="0.59055118110236227" bottom="0.39370078740157483" header="0.51181102362204722" footer="0.51181102362204722"/>
  <pageSetup paperSize="9" scale="79" fitToHeight="0" orientation="portrait" cellComments="asDisplayed" horizontalDpi="300" verticalDpi="300" r:id="rId1"/>
  <headerFooter alignWithMargins="0"/>
  <rowBreaks count="2" manualBreakCount="2">
    <brk id="37" max="16383" man="1"/>
    <brk id="7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L24"/>
  <sheetViews>
    <sheetView view="pageBreakPreview" zoomScale="80" zoomScaleNormal="100" zoomScaleSheetLayoutView="80" workbookViewId="0">
      <selection activeCell="E12" sqref="E12"/>
    </sheetView>
  </sheetViews>
  <sheetFormatPr defaultColWidth="9" defaultRowHeight="18" customHeight="1" x14ac:dyDescent="0.15"/>
  <cols>
    <col min="1" max="1" width="5" style="80" customWidth="1"/>
    <col min="2" max="2" width="15.625" style="80" customWidth="1"/>
    <col min="3" max="3" width="14.625" style="80" customWidth="1"/>
    <col min="4" max="4" width="22" style="80" customWidth="1"/>
    <col min="5" max="8" width="13.75" style="80" customWidth="1"/>
    <col min="9" max="9" width="2.5" style="80" customWidth="1"/>
    <col min="10" max="11" width="3" style="80" customWidth="1"/>
    <col min="12" max="12" width="3" style="80" hidden="1" customWidth="1"/>
    <col min="13" max="21" width="3" style="80" customWidth="1"/>
    <col min="22" max="16384" width="9" style="80"/>
  </cols>
  <sheetData>
    <row r="1" spans="1:12" ht="18" customHeight="1" x14ac:dyDescent="0.15">
      <c r="A1" s="52" t="s">
        <v>74</v>
      </c>
      <c r="B1" s="53"/>
      <c r="C1" s="53"/>
      <c r="D1" s="72" t="s">
        <v>278</v>
      </c>
      <c r="E1" s="73" t="s">
        <v>283</v>
      </c>
      <c r="F1" s="817">
        <f>①入力シート!E6</f>
        <v>0</v>
      </c>
      <c r="G1" s="818"/>
      <c r="H1" s="73" t="s">
        <v>284</v>
      </c>
    </row>
    <row r="2" spans="1:12" ht="18" customHeight="1" x14ac:dyDescent="0.15">
      <c r="A2" s="52"/>
      <c r="B2" s="53"/>
      <c r="C2" s="53"/>
      <c r="D2" s="72" t="s">
        <v>279</v>
      </c>
      <c r="E2" s="817">
        <f>①入力シート!D7</f>
        <v>0</v>
      </c>
      <c r="F2" s="825"/>
      <c r="G2" s="825"/>
      <c r="H2" s="818"/>
      <c r="L2" s="80" t="s">
        <v>297</v>
      </c>
    </row>
    <row r="3" spans="1:12" ht="18" customHeight="1" x14ac:dyDescent="0.15">
      <c r="A3" s="52"/>
      <c r="B3" s="53"/>
      <c r="C3" s="53"/>
      <c r="D3" s="72" t="s">
        <v>280</v>
      </c>
      <c r="E3" s="819">
        <f>①入力シート!D8</f>
        <v>0</v>
      </c>
      <c r="F3" s="820"/>
      <c r="G3" s="820"/>
      <c r="H3" s="821"/>
      <c r="L3" s="80" t="s">
        <v>298</v>
      </c>
    </row>
    <row r="4" spans="1:12" ht="18" customHeight="1" x14ac:dyDescent="0.15">
      <c r="A4" s="53"/>
      <c r="B4" s="53"/>
      <c r="C4" s="53"/>
      <c r="D4" s="72" t="s">
        <v>281</v>
      </c>
      <c r="E4" s="817">
        <f>①入力シート!D9</f>
        <v>0</v>
      </c>
      <c r="F4" s="825"/>
      <c r="G4" s="825"/>
      <c r="H4" s="818"/>
      <c r="L4" s="80" t="s">
        <v>299</v>
      </c>
    </row>
    <row r="5" spans="1:12" ht="18" customHeight="1" x14ac:dyDescent="0.15">
      <c r="A5" s="53"/>
      <c r="B5" s="53"/>
      <c r="C5" s="53"/>
      <c r="D5" s="72" t="s">
        <v>282</v>
      </c>
      <c r="E5" s="817">
        <f>①入力シート!D10</f>
        <v>0</v>
      </c>
      <c r="F5" s="825"/>
      <c r="G5" s="825"/>
      <c r="H5" s="818"/>
      <c r="L5" s="80" t="s">
        <v>300</v>
      </c>
    </row>
    <row r="6" spans="1:12" ht="18" customHeight="1" x14ac:dyDescent="0.15">
      <c r="A6" s="517" t="s">
        <v>443</v>
      </c>
      <c r="B6" s="517"/>
      <c r="C6" s="517"/>
      <c r="D6" s="517"/>
      <c r="E6" s="517"/>
      <c r="F6" s="517"/>
      <c r="G6" s="517"/>
      <c r="H6" s="517"/>
      <c r="L6" s="80" t="s">
        <v>301</v>
      </c>
    </row>
    <row r="7" spans="1:12" ht="18" customHeight="1" x14ac:dyDescent="0.15">
      <c r="A7" s="831" t="s">
        <v>73</v>
      </c>
      <c r="B7" s="831"/>
      <c r="C7" s="831"/>
      <c r="D7" s="831"/>
      <c r="E7" s="831"/>
      <c r="F7" s="831"/>
      <c r="G7" s="831"/>
      <c r="H7" s="832"/>
      <c r="L7" s="80" t="s">
        <v>316</v>
      </c>
    </row>
    <row r="8" spans="1:12" ht="18" customHeight="1" thickBot="1" x14ac:dyDescent="0.2">
      <c r="A8" s="54"/>
      <c r="B8" s="54"/>
      <c r="C8" s="54"/>
      <c r="D8" s="54"/>
      <c r="E8" s="54"/>
      <c r="F8" s="54"/>
      <c r="G8" s="54"/>
      <c r="H8" s="54"/>
      <c r="L8" s="80" t="s">
        <v>302</v>
      </c>
    </row>
    <row r="9" spans="1:12" ht="39.950000000000003" customHeight="1" x14ac:dyDescent="0.15">
      <c r="A9" s="833" t="s">
        <v>72</v>
      </c>
      <c r="B9" s="835" t="s">
        <v>71</v>
      </c>
      <c r="C9" s="835" t="s">
        <v>70</v>
      </c>
      <c r="D9" s="835" t="s">
        <v>276</v>
      </c>
      <c r="E9" s="822" t="s">
        <v>68</v>
      </c>
      <c r="F9" s="837"/>
      <c r="G9" s="822" t="s">
        <v>67</v>
      </c>
      <c r="H9" s="823"/>
      <c r="L9" s="80" t="s">
        <v>303</v>
      </c>
    </row>
    <row r="10" spans="1:12" ht="56.1" customHeight="1" thickBot="1" x14ac:dyDescent="0.2">
      <c r="A10" s="834"/>
      <c r="B10" s="836"/>
      <c r="C10" s="836"/>
      <c r="D10" s="836"/>
      <c r="E10" s="55"/>
      <c r="F10" s="56" t="s">
        <v>277</v>
      </c>
      <c r="G10" s="57"/>
      <c r="H10" s="58" t="s">
        <v>277</v>
      </c>
      <c r="L10" s="80" t="s">
        <v>304</v>
      </c>
    </row>
    <row r="11" spans="1:12" ht="21.75" customHeight="1" x14ac:dyDescent="0.15">
      <c r="A11" s="59" t="s">
        <v>65</v>
      </c>
      <c r="B11" s="60" t="s">
        <v>64</v>
      </c>
      <c r="C11" s="60" t="s">
        <v>63</v>
      </c>
      <c r="D11" s="60" t="s">
        <v>62</v>
      </c>
      <c r="E11" s="61">
        <v>200000</v>
      </c>
      <c r="F11" s="61">
        <v>0</v>
      </c>
      <c r="G11" s="62"/>
      <c r="H11" s="63"/>
      <c r="L11" s="80" t="s">
        <v>305</v>
      </c>
    </row>
    <row r="12" spans="1:12" ht="21.75" customHeight="1" x14ac:dyDescent="0.15">
      <c r="A12" s="83">
        <v>1</v>
      </c>
      <c r="B12" s="419" t="s">
        <v>285</v>
      </c>
      <c r="C12" s="419" t="s">
        <v>283</v>
      </c>
      <c r="D12" s="419">
        <f>E4</f>
        <v>0</v>
      </c>
      <c r="E12" s="64"/>
      <c r="F12" s="64"/>
      <c r="G12" s="65"/>
      <c r="H12" s="66"/>
      <c r="L12" s="80" t="s">
        <v>306</v>
      </c>
    </row>
    <row r="13" spans="1:12" ht="21.75" customHeight="1" x14ac:dyDescent="0.15">
      <c r="A13" s="83">
        <v>2</v>
      </c>
      <c r="B13" s="6"/>
      <c r="C13" s="6"/>
      <c r="D13" s="6"/>
      <c r="E13" s="40"/>
      <c r="F13" s="40"/>
      <c r="G13" s="41"/>
      <c r="H13" s="42"/>
      <c r="L13" s="80" t="s">
        <v>307</v>
      </c>
    </row>
    <row r="14" spans="1:12" ht="21.75" customHeight="1" x14ac:dyDescent="0.15">
      <c r="A14" s="83">
        <v>3</v>
      </c>
      <c r="B14" s="6"/>
      <c r="C14" s="6"/>
      <c r="D14" s="6"/>
      <c r="E14" s="40"/>
      <c r="F14" s="40"/>
      <c r="G14" s="41"/>
      <c r="H14" s="42"/>
      <c r="L14" s="80" t="s">
        <v>308</v>
      </c>
    </row>
    <row r="15" spans="1:12" ht="21.75" customHeight="1" x14ac:dyDescent="0.15">
      <c r="A15" s="83">
        <v>4</v>
      </c>
      <c r="B15" s="6"/>
      <c r="C15" s="6"/>
      <c r="D15" s="6"/>
      <c r="E15" s="40"/>
      <c r="F15" s="40"/>
      <c r="G15" s="41"/>
      <c r="H15" s="42"/>
      <c r="L15" s="80" t="s">
        <v>309</v>
      </c>
    </row>
    <row r="16" spans="1:12" ht="21.75" customHeight="1" x14ac:dyDescent="0.15">
      <c r="A16" s="83">
        <v>5</v>
      </c>
      <c r="B16" s="6"/>
      <c r="C16" s="6"/>
      <c r="D16" s="6"/>
      <c r="E16" s="40"/>
      <c r="F16" s="40"/>
      <c r="G16" s="41"/>
      <c r="H16" s="40"/>
      <c r="L16" s="80" t="s">
        <v>310</v>
      </c>
    </row>
    <row r="17" spans="1:12" ht="21.75" customHeight="1" x14ac:dyDescent="0.15">
      <c r="A17" s="83">
        <v>6</v>
      </c>
      <c r="B17" s="6"/>
      <c r="C17" s="6"/>
      <c r="D17" s="6"/>
      <c r="E17" s="40"/>
      <c r="F17" s="40"/>
      <c r="G17" s="41"/>
      <c r="H17" s="40"/>
      <c r="L17" s="80" t="s">
        <v>311</v>
      </c>
    </row>
    <row r="18" spans="1:12" ht="21.75" customHeight="1" x14ac:dyDescent="0.15">
      <c r="A18" s="83">
        <v>7</v>
      </c>
      <c r="B18" s="6"/>
      <c r="C18" s="6"/>
      <c r="D18" s="6"/>
      <c r="E18" s="40"/>
      <c r="F18" s="40"/>
      <c r="G18" s="41"/>
      <c r="H18" s="40"/>
      <c r="L18" s="80" t="s">
        <v>312</v>
      </c>
    </row>
    <row r="19" spans="1:12" ht="21.75" customHeight="1" x14ac:dyDescent="0.15">
      <c r="A19" s="83">
        <v>8</v>
      </c>
      <c r="B19" s="6"/>
      <c r="C19" s="6"/>
      <c r="D19" s="6"/>
      <c r="E19" s="43"/>
      <c r="F19" s="43"/>
      <c r="G19" s="44"/>
      <c r="H19" s="40"/>
      <c r="L19" s="80" t="s">
        <v>313</v>
      </c>
    </row>
    <row r="20" spans="1:12" ht="21.75" customHeight="1" x14ac:dyDescent="0.15">
      <c r="A20" s="83">
        <v>9</v>
      </c>
      <c r="B20" s="67"/>
      <c r="C20" s="67"/>
      <c r="D20" s="67"/>
      <c r="E20" s="68"/>
      <c r="F20" s="68"/>
      <c r="G20" s="69"/>
      <c r="H20" s="70"/>
    </row>
    <row r="21" spans="1:12" ht="21.75" customHeight="1" thickBot="1" x14ac:dyDescent="0.2">
      <c r="A21" s="826" t="s">
        <v>61</v>
      </c>
      <c r="B21" s="827"/>
      <c r="C21" s="827"/>
      <c r="D21" s="828"/>
      <c r="E21" s="420">
        <f>SUM(E12:E20)</f>
        <v>0</v>
      </c>
      <c r="F21" s="421">
        <f>SUM(F12:F20)</f>
        <v>0</v>
      </c>
      <c r="G21" s="422">
        <f>SUM(G12:G20)</f>
        <v>0</v>
      </c>
      <c r="H21" s="423">
        <f>SUM(H12:H20)</f>
        <v>0</v>
      </c>
    </row>
    <row r="22" spans="1:12" ht="19.5" customHeight="1" x14ac:dyDescent="0.15">
      <c r="A22" s="362" t="s">
        <v>60</v>
      </c>
      <c r="B22" s="829" t="s">
        <v>59</v>
      </c>
      <c r="C22" s="829"/>
      <c r="D22" s="829"/>
      <c r="E22" s="829"/>
      <c r="F22" s="829"/>
      <c r="G22" s="829"/>
      <c r="H22" s="829"/>
    </row>
    <row r="23" spans="1:12" ht="19.5" customHeight="1" x14ac:dyDescent="0.15">
      <c r="A23" s="71"/>
      <c r="B23" s="830"/>
      <c r="C23" s="830"/>
      <c r="D23" s="830"/>
      <c r="E23" s="830"/>
      <c r="F23" s="830"/>
      <c r="G23" s="830"/>
      <c r="H23" s="830"/>
    </row>
    <row r="24" spans="1:12" ht="18" customHeight="1" x14ac:dyDescent="0.15">
      <c r="A24" s="361" t="s">
        <v>58</v>
      </c>
      <c r="B24" s="824" t="s">
        <v>57</v>
      </c>
      <c r="C24" s="824"/>
      <c r="D24" s="824"/>
      <c r="E24" s="824"/>
      <c r="F24" s="824"/>
      <c r="G24" s="824"/>
      <c r="H24" s="824"/>
    </row>
  </sheetData>
  <sheetProtection password="EE69" sheet="1" insertRows="0"/>
  <mergeCells count="16">
    <mergeCell ref="F1:G1"/>
    <mergeCell ref="E3:H3"/>
    <mergeCell ref="G9:H9"/>
    <mergeCell ref="A6:H6"/>
    <mergeCell ref="B24:H24"/>
    <mergeCell ref="E2:H2"/>
    <mergeCell ref="A21:D21"/>
    <mergeCell ref="B22:H23"/>
    <mergeCell ref="A7:H7"/>
    <mergeCell ref="A9:A10"/>
    <mergeCell ref="B9:B10"/>
    <mergeCell ref="C9:C10"/>
    <mergeCell ref="D9:D10"/>
    <mergeCell ref="E9:F9"/>
    <mergeCell ref="E4:H4"/>
    <mergeCell ref="E5:H5"/>
  </mergeCells>
  <phoneticPr fontId="17"/>
  <printOptions horizontalCentered="1"/>
  <pageMargins left="0.55118110236220474" right="0.55118110236220474" top="0.70866141732283472" bottom="0.98425196850393704" header="0.51181102362204722" footer="0.51181102362204722"/>
  <pageSetup paperSize="9" scale="83"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N129"/>
  <sheetViews>
    <sheetView showGridLines="0" view="pageBreakPreview" zoomScale="80" zoomScaleNormal="100" zoomScaleSheetLayoutView="80" workbookViewId="0">
      <selection activeCell="B8" sqref="B8:D8"/>
    </sheetView>
  </sheetViews>
  <sheetFormatPr defaultColWidth="9.125" defaultRowHeight="12" x14ac:dyDescent="0.15"/>
  <cols>
    <col min="1" max="3" width="4.625" style="10" customWidth="1"/>
    <col min="4" max="4" width="15" style="10" customWidth="1"/>
    <col min="5" max="5" width="16.25" style="10" customWidth="1"/>
    <col min="6" max="6" width="10.125" style="10" customWidth="1"/>
    <col min="7" max="9" width="15.75" style="10" customWidth="1"/>
    <col min="10" max="10" width="18.75" style="10" customWidth="1"/>
    <col min="11" max="12" width="19.5" style="10" customWidth="1"/>
    <col min="13" max="13" width="22.25" style="10" customWidth="1"/>
    <col min="14" max="14" width="2.5" style="10" customWidth="1"/>
    <col min="15" max="16384" width="9.125" style="10"/>
  </cols>
  <sheetData>
    <row r="1" spans="1:14" ht="32.25" customHeight="1" x14ac:dyDescent="0.15">
      <c r="A1" s="28" t="s">
        <v>140</v>
      </c>
      <c r="J1" s="29" t="s">
        <v>258</v>
      </c>
      <c r="K1" s="340" t="s">
        <v>245</v>
      </c>
      <c r="L1" s="341">
        <f>⑦第２号様式の２!F1</f>
        <v>0</v>
      </c>
      <c r="M1" s="342" t="s">
        <v>246</v>
      </c>
    </row>
    <row r="2" spans="1:14" ht="32.25" customHeight="1" x14ac:dyDescent="0.15">
      <c r="A2" s="27"/>
      <c r="J2" s="51" t="s">
        <v>247</v>
      </c>
      <c r="K2" s="856">
        <f>⑦第２号様式の２!E3</f>
        <v>0</v>
      </c>
      <c r="L2" s="857"/>
      <c r="M2" s="858"/>
    </row>
    <row r="3" spans="1:14" ht="32.25" customHeight="1" thickBot="1" x14ac:dyDescent="0.2">
      <c r="A3" s="859" t="s">
        <v>139</v>
      </c>
      <c r="B3" s="859"/>
      <c r="C3" s="859"/>
      <c r="D3" s="859"/>
      <c r="E3" s="859"/>
      <c r="F3" s="859"/>
      <c r="G3" s="25"/>
      <c r="H3" s="25"/>
      <c r="I3" s="25"/>
      <c r="J3" s="30" t="s">
        <v>249</v>
      </c>
      <c r="K3" s="853">
        <f>⑦第２号様式の２!E4</f>
        <v>0</v>
      </c>
      <c r="L3" s="854"/>
      <c r="M3" s="855"/>
      <c r="N3" s="21"/>
    </row>
    <row r="4" spans="1:14" ht="10.9" customHeight="1" thickBot="1" x14ac:dyDescent="0.2">
      <c r="A4" s="26"/>
      <c r="B4" s="26"/>
      <c r="C4" s="26"/>
      <c r="D4" s="26"/>
      <c r="E4" s="26"/>
      <c r="F4" s="26"/>
      <c r="G4" s="25"/>
      <c r="H4" s="25"/>
      <c r="I4" s="25"/>
      <c r="J4" s="25"/>
      <c r="K4" s="24"/>
      <c r="L4" s="23"/>
      <c r="M4" s="22"/>
      <c r="N4" s="21"/>
    </row>
    <row r="5" spans="1:14" ht="20.100000000000001" customHeight="1" x14ac:dyDescent="0.15">
      <c r="A5" s="860" t="s">
        <v>138</v>
      </c>
      <c r="B5" s="863" t="s">
        <v>137</v>
      </c>
      <c r="C5" s="864"/>
      <c r="D5" s="865"/>
      <c r="E5" s="872" t="s">
        <v>136</v>
      </c>
      <c r="F5" s="872" t="s">
        <v>286</v>
      </c>
      <c r="G5" s="882" t="s">
        <v>314</v>
      </c>
      <c r="H5" s="883"/>
      <c r="I5" s="883"/>
      <c r="J5" s="884"/>
      <c r="K5" s="875" t="s">
        <v>135</v>
      </c>
      <c r="L5" s="876"/>
      <c r="M5" s="877"/>
      <c r="N5" s="74"/>
    </row>
    <row r="6" spans="1:14" ht="19.899999999999999" customHeight="1" x14ac:dyDescent="0.15">
      <c r="A6" s="861"/>
      <c r="B6" s="866"/>
      <c r="C6" s="867"/>
      <c r="D6" s="868"/>
      <c r="E6" s="873"/>
      <c r="F6" s="873"/>
      <c r="G6" s="885" t="s">
        <v>263</v>
      </c>
      <c r="H6" s="851" t="s">
        <v>134</v>
      </c>
      <c r="I6" s="851" t="s">
        <v>133</v>
      </c>
      <c r="J6" s="849" t="s">
        <v>287</v>
      </c>
      <c r="K6" s="878"/>
      <c r="L6" s="878"/>
      <c r="M6" s="879"/>
      <c r="N6" s="75"/>
    </row>
    <row r="7" spans="1:14" ht="51.6" customHeight="1" thickBot="1" x14ac:dyDescent="0.2">
      <c r="A7" s="862"/>
      <c r="B7" s="869"/>
      <c r="C7" s="870"/>
      <c r="D7" s="871"/>
      <c r="E7" s="874"/>
      <c r="F7" s="874"/>
      <c r="G7" s="886"/>
      <c r="H7" s="852"/>
      <c r="I7" s="852"/>
      <c r="J7" s="850"/>
      <c r="K7" s="880"/>
      <c r="L7" s="880"/>
      <c r="M7" s="881"/>
      <c r="N7" s="76"/>
    </row>
    <row r="8" spans="1:14" ht="30" customHeight="1" x14ac:dyDescent="0.15">
      <c r="A8" s="370">
        <v>1</v>
      </c>
      <c r="B8" s="846"/>
      <c r="C8" s="846"/>
      <c r="D8" s="846"/>
      <c r="E8" s="450"/>
      <c r="F8" s="450"/>
      <c r="G8" s="424"/>
      <c r="H8" s="425"/>
      <c r="I8" s="424"/>
      <c r="J8" s="371">
        <f>SUM(G8:I8)</f>
        <v>0</v>
      </c>
      <c r="K8" s="847"/>
      <c r="L8" s="847"/>
      <c r="M8" s="848"/>
      <c r="N8" s="77"/>
    </row>
    <row r="9" spans="1:14" ht="30" customHeight="1" x14ac:dyDescent="0.15">
      <c r="A9" s="372">
        <v>2</v>
      </c>
      <c r="B9" s="841"/>
      <c r="C9" s="842"/>
      <c r="D9" s="843"/>
      <c r="E9" s="451"/>
      <c r="F9" s="452"/>
      <c r="G9" s="424"/>
      <c r="H9" s="425"/>
      <c r="I9" s="424"/>
      <c r="J9" s="371">
        <f t="shared" ref="J9:J107" si="0">SUM(G9:I9)</f>
        <v>0</v>
      </c>
      <c r="K9" s="844"/>
      <c r="L9" s="844"/>
      <c r="M9" s="845"/>
      <c r="N9" s="77"/>
    </row>
    <row r="10" spans="1:14" ht="30" customHeight="1" x14ac:dyDescent="0.15">
      <c r="A10" s="468">
        <v>3</v>
      </c>
      <c r="B10" s="841"/>
      <c r="C10" s="842"/>
      <c r="D10" s="843"/>
      <c r="E10" s="451"/>
      <c r="F10" s="451"/>
      <c r="G10" s="426"/>
      <c r="H10" s="427"/>
      <c r="I10" s="426"/>
      <c r="J10" s="371">
        <f t="shared" si="0"/>
        <v>0</v>
      </c>
      <c r="K10" s="887"/>
      <c r="L10" s="839"/>
      <c r="M10" s="840"/>
      <c r="N10" s="77"/>
    </row>
    <row r="11" spans="1:14" ht="30" customHeight="1" x14ac:dyDescent="0.15">
      <c r="A11" s="373">
        <v>4</v>
      </c>
      <c r="B11" s="841"/>
      <c r="C11" s="842"/>
      <c r="D11" s="843"/>
      <c r="E11" s="451"/>
      <c r="F11" s="451"/>
      <c r="G11" s="426"/>
      <c r="H11" s="427"/>
      <c r="I11" s="426"/>
      <c r="J11" s="371">
        <f t="shared" si="0"/>
        <v>0</v>
      </c>
      <c r="K11" s="839"/>
      <c r="L11" s="839"/>
      <c r="M11" s="840"/>
      <c r="N11" s="77"/>
    </row>
    <row r="12" spans="1:14" ht="30" customHeight="1" x14ac:dyDescent="0.15">
      <c r="A12" s="372">
        <v>5</v>
      </c>
      <c r="B12" s="841"/>
      <c r="C12" s="842"/>
      <c r="D12" s="843"/>
      <c r="E12" s="451"/>
      <c r="F12" s="451"/>
      <c r="G12" s="426"/>
      <c r="H12" s="427"/>
      <c r="I12" s="426"/>
      <c r="J12" s="371">
        <f t="shared" ref="J12:J41" si="1">SUM(G12:I12)</f>
        <v>0</v>
      </c>
      <c r="K12" s="844"/>
      <c r="L12" s="844"/>
      <c r="M12" s="845"/>
      <c r="N12" s="77"/>
    </row>
    <row r="13" spans="1:14" ht="30" customHeight="1" x14ac:dyDescent="0.15">
      <c r="A13" s="372">
        <v>6</v>
      </c>
      <c r="B13" s="841"/>
      <c r="C13" s="842"/>
      <c r="D13" s="843"/>
      <c r="E13" s="451"/>
      <c r="F13" s="453"/>
      <c r="G13" s="426"/>
      <c r="H13" s="427"/>
      <c r="I13" s="426"/>
      <c r="J13" s="371">
        <f t="shared" si="1"/>
        <v>0</v>
      </c>
      <c r="K13" s="839"/>
      <c r="L13" s="839"/>
      <c r="M13" s="840"/>
      <c r="N13" s="77"/>
    </row>
    <row r="14" spans="1:14" ht="30" customHeight="1" x14ac:dyDescent="0.15">
      <c r="A14" s="468">
        <v>7</v>
      </c>
      <c r="B14" s="841"/>
      <c r="C14" s="842"/>
      <c r="D14" s="843"/>
      <c r="E14" s="451"/>
      <c r="F14" s="451"/>
      <c r="G14" s="426"/>
      <c r="H14" s="427"/>
      <c r="I14" s="426"/>
      <c r="J14" s="371">
        <f t="shared" si="1"/>
        <v>0</v>
      </c>
      <c r="K14" s="839"/>
      <c r="L14" s="839"/>
      <c r="M14" s="840"/>
      <c r="N14" s="77"/>
    </row>
    <row r="15" spans="1:14" ht="30" customHeight="1" x14ac:dyDescent="0.15">
      <c r="A15" s="373">
        <v>8</v>
      </c>
      <c r="B15" s="838"/>
      <c r="C15" s="838"/>
      <c r="D15" s="838"/>
      <c r="E15" s="451"/>
      <c r="F15" s="451"/>
      <c r="G15" s="426"/>
      <c r="H15" s="427"/>
      <c r="I15" s="426"/>
      <c r="J15" s="371">
        <f t="shared" si="1"/>
        <v>0</v>
      </c>
      <c r="K15" s="839"/>
      <c r="L15" s="839"/>
      <c r="M15" s="840"/>
      <c r="N15" s="77"/>
    </row>
    <row r="16" spans="1:14" ht="30" customHeight="1" x14ac:dyDescent="0.15">
      <c r="A16" s="372">
        <v>9</v>
      </c>
      <c r="B16" s="838"/>
      <c r="C16" s="838"/>
      <c r="D16" s="838"/>
      <c r="E16" s="451"/>
      <c r="F16" s="451"/>
      <c r="G16" s="426"/>
      <c r="H16" s="427"/>
      <c r="I16" s="426"/>
      <c r="J16" s="371">
        <f t="shared" si="1"/>
        <v>0</v>
      </c>
      <c r="K16" s="839"/>
      <c r="L16" s="839"/>
      <c r="M16" s="840"/>
      <c r="N16" s="77"/>
    </row>
    <row r="17" spans="1:14" ht="30" customHeight="1" x14ac:dyDescent="0.15">
      <c r="A17" s="372">
        <v>10</v>
      </c>
      <c r="B17" s="838"/>
      <c r="C17" s="838"/>
      <c r="D17" s="838"/>
      <c r="E17" s="451"/>
      <c r="F17" s="451"/>
      <c r="G17" s="426"/>
      <c r="H17" s="427"/>
      <c r="I17" s="426"/>
      <c r="J17" s="371">
        <f t="shared" si="1"/>
        <v>0</v>
      </c>
      <c r="K17" s="839"/>
      <c r="L17" s="839"/>
      <c r="M17" s="840"/>
      <c r="N17" s="77"/>
    </row>
    <row r="18" spans="1:14" ht="30" customHeight="1" x14ac:dyDescent="0.15">
      <c r="A18" s="468">
        <v>11</v>
      </c>
      <c r="B18" s="838"/>
      <c r="C18" s="838"/>
      <c r="D18" s="838"/>
      <c r="E18" s="451"/>
      <c r="F18" s="451"/>
      <c r="G18" s="426"/>
      <c r="H18" s="427"/>
      <c r="I18" s="426"/>
      <c r="J18" s="371">
        <f t="shared" si="1"/>
        <v>0</v>
      </c>
      <c r="K18" s="839"/>
      <c r="L18" s="839"/>
      <c r="M18" s="840"/>
      <c r="N18" s="77"/>
    </row>
    <row r="19" spans="1:14" ht="30" customHeight="1" x14ac:dyDescent="0.15">
      <c r="A19" s="373">
        <v>12</v>
      </c>
      <c r="B19" s="838"/>
      <c r="C19" s="838"/>
      <c r="D19" s="838"/>
      <c r="E19" s="451"/>
      <c r="F19" s="451"/>
      <c r="G19" s="426"/>
      <c r="H19" s="427"/>
      <c r="I19" s="426"/>
      <c r="J19" s="371">
        <f t="shared" si="1"/>
        <v>0</v>
      </c>
      <c r="K19" s="839"/>
      <c r="L19" s="839"/>
      <c r="M19" s="840"/>
      <c r="N19" s="77"/>
    </row>
    <row r="20" spans="1:14" ht="30" customHeight="1" x14ac:dyDescent="0.15">
      <c r="A20" s="372">
        <v>13</v>
      </c>
      <c r="B20" s="838"/>
      <c r="C20" s="838"/>
      <c r="D20" s="838"/>
      <c r="E20" s="451"/>
      <c r="F20" s="451"/>
      <c r="G20" s="426"/>
      <c r="H20" s="427"/>
      <c r="I20" s="426"/>
      <c r="J20" s="371">
        <f t="shared" si="1"/>
        <v>0</v>
      </c>
      <c r="K20" s="839"/>
      <c r="L20" s="839"/>
      <c r="M20" s="840"/>
      <c r="N20" s="77"/>
    </row>
    <row r="21" spans="1:14" ht="30" customHeight="1" x14ac:dyDescent="0.15">
      <c r="A21" s="372">
        <v>14</v>
      </c>
      <c r="B21" s="838"/>
      <c r="C21" s="838"/>
      <c r="D21" s="838"/>
      <c r="E21" s="451"/>
      <c r="F21" s="451"/>
      <c r="G21" s="426"/>
      <c r="H21" s="427"/>
      <c r="I21" s="426"/>
      <c r="J21" s="371">
        <f t="shared" si="1"/>
        <v>0</v>
      </c>
      <c r="K21" s="839"/>
      <c r="L21" s="839"/>
      <c r="M21" s="840"/>
      <c r="N21" s="77"/>
    </row>
    <row r="22" spans="1:14" ht="30" customHeight="1" x14ac:dyDescent="0.15">
      <c r="A22" s="468">
        <v>15</v>
      </c>
      <c r="B22" s="841"/>
      <c r="C22" s="842"/>
      <c r="D22" s="843"/>
      <c r="E22" s="451"/>
      <c r="F22" s="451"/>
      <c r="G22" s="426"/>
      <c r="H22" s="427"/>
      <c r="I22" s="426"/>
      <c r="J22" s="371">
        <f t="shared" ref="J22:J31" si="2">SUM(G22:I22)</f>
        <v>0</v>
      </c>
      <c r="K22" s="844"/>
      <c r="L22" s="844"/>
      <c r="M22" s="845"/>
      <c r="N22" s="77"/>
    </row>
    <row r="23" spans="1:14" ht="30" customHeight="1" x14ac:dyDescent="0.15">
      <c r="A23" s="373">
        <v>16</v>
      </c>
      <c r="B23" s="841"/>
      <c r="C23" s="842"/>
      <c r="D23" s="843"/>
      <c r="E23" s="451"/>
      <c r="F23" s="453"/>
      <c r="G23" s="426"/>
      <c r="H23" s="427"/>
      <c r="I23" s="426"/>
      <c r="J23" s="371">
        <f t="shared" si="2"/>
        <v>0</v>
      </c>
      <c r="K23" s="839"/>
      <c r="L23" s="839"/>
      <c r="M23" s="840"/>
      <c r="N23" s="77"/>
    </row>
    <row r="24" spans="1:14" ht="30" customHeight="1" x14ac:dyDescent="0.15">
      <c r="A24" s="372">
        <v>17</v>
      </c>
      <c r="B24" s="841"/>
      <c r="C24" s="842"/>
      <c r="D24" s="843"/>
      <c r="E24" s="451"/>
      <c r="F24" s="451"/>
      <c r="G24" s="426"/>
      <c r="H24" s="427"/>
      <c r="I24" s="426"/>
      <c r="J24" s="371">
        <f t="shared" si="2"/>
        <v>0</v>
      </c>
      <c r="K24" s="839"/>
      <c r="L24" s="839"/>
      <c r="M24" s="840"/>
      <c r="N24" s="77"/>
    </row>
    <row r="25" spans="1:14" ht="30" customHeight="1" x14ac:dyDescent="0.15">
      <c r="A25" s="372">
        <v>18</v>
      </c>
      <c r="B25" s="838"/>
      <c r="C25" s="838"/>
      <c r="D25" s="838"/>
      <c r="E25" s="451"/>
      <c r="F25" s="451"/>
      <c r="G25" s="426"/>
      <c r="H25" s="427"/>
      <c r="I25" s="426"/>
      <c r="J25" s="371">
        <f t="shared" si="2"/>
        <v>0</v>
      </c>
      <c r="K25" s="839"/>
      <c r="L25" s="839"/>
      <c r="M25" s="840"/>
      <c r="N25" s="77"/>
    </row>
    <row r="26" spans="1:14" ht="30" customHeight="1" x14ac:dyDescent="0.15">
      <c r="A26" s="468">
        <v>19</v>
      </c>
      <c r="B26" s="838"/>
      <c r="C26" s="838"/>
      <c r="D26" s="838"/>
      <c r="E26" s="451"/>
      <c r="F26" s="451"/>
      <c r="G26" s="426"/>
      <c r="H26" s="427"/>
      <c r="I26" s="426"/>
      <c r="J26" s="371">
        <f t="shared" si="2"/>
        <v>0</v>
      </c>
      <c r="K26" s="839"/>
      <c r="L26" s="839"/>
      <c r="M26" s="840"/>
      <c r="N26" s="77"/>
    </row>
    <row r="27" spans="1:14" ht="30" customHeight="1" x14ac:dyDescent="0.15">
      <c r="A27" s="373">
        <v>20</v>
      </c>
      <c r="B27" s="838"/>
      <c r="C27" s="838"/>
      <c r="D27" s="838"/>
      <c r="E27" s="451"/>
      <c r="F27" s="451"/>
      <c r="G27" s="426"/>
      <c r="H27" s="427"/>
      <c r="I27" s="426"/>
      <c r="J27" s="371">
        <f t="shared" si="2"/>
        <v>0</v>
      </c>
      <c r="K27" s="839"/>
      <c r="L27" s="839"/>
      <c r="M27" s="840"/>
      <c r="N27" s="77"/>
    </row>
    <row r="28" spans="1:14" ht="30" customHeight="1" x14ac:dyDescent="0.15">
      <c r="A28" s="372">
        <v>21</v>
      </c>
      <c r="B28" s="838"/>
      <c r="C28" s="838"/>
      <c r="D28" s="838"/>
      <c r="E28" s="451"/>
      <c r="F28" s="451"/>
      <c r="G28" s="426"/>
      <c r="H28" s="427"/>
      <c r="I28" s="426"/>
      <c r="J28" s="371">
        <f t="shared" si="2"/>
        <v>0</v>
      </c>
      <c r="K28" s="839"/>
      <c r="L28" s="839"/>
      <c r="M28" s="840"/>
      <c r="N28" s="77"/>
    </row>
    <row r="29" spans="1:14" ht="30" customHeight="1" x14ac:dyDescent="0.15">
      <c r="A29" s="372">
        <v>22</v>
      </c>
      <c r="B29" s="838"/>
      <c r="C29" s="838"/>
      <c r="D29" s="838"/>
      <c r="E29" s="451"/>
      <c r="F29" s="451"/>
      <c r="G29" s="426"/>
      <c r="H29" s="427"/>
      <c r="I29" s="426"/>
      <c r="J29" s="371">
        <f t="shared" si="2"/>
        <v>0</v>
      </c>
      <c r="K29" s="839"/>
      <c r="L29" s="839"/>
      <c r="M29" s="840"/>
      <c r="N29" s="77"/>
    </row>
    <row r="30" spans="1:14" ht="30" customHeight="1" x14ac:dyDescent="0.15">
      <c r="A30" s="468">
        <v>23</v>
      </c>
      <c r="B30" s="838"/>
      <c r="C30" s="838"/>
      <c r="D30" s="838"/>
      <c r="E30" s="451"/>
      <c r="F30" s="451"/>
      <c r="G30" s="426"/>
      <c r="H30" s="427"/>
      <c r="I30" s="426"/>
      <c r="J30" s="371">
        <f t="shared" si="2"/>
        <v>0</v>
      </c>
      <c r="K30" s="839"/>
      <c r="L30" s="839"/>
      <c r="M30" s="840"/>
      <c r="N30" s="77"/>
    </row>
    <row r="31" spans="1:14" ht="30" customHeight="1" x14ac:dyDescent="0.15">
      <c r="A31" s="373">
        <v>24</v>
      </c>
      <c r="B31" s="838"/>
      <c r="C31" s="838"/>
      <c r="D31" s="838"/>
      <c r="E31" s="451"/>
      <c r="F31" s="451"/>
      <c r="G31" s="426"/>
      <c r="H31" s="427"/>
      <c r="I31" s="426"/>
      <c r="J31" s="371">
        <f t="shared" si="2"/>
        <v>0</v>
      </c>
      <c r="K31" s="839"/>
      <c r="L31" s="839"/>
      <c r="M31" s="840"/>
      <c r="N31" s="77"/>
    </row>
    <row r="32" spans="1:14" ht="30" customHeight="1" x14ac:dyDescent="0.15">
      <c r="A32" s="372">
        <v>25</v>
      </c>
      <c r="B32" s="838"/>
      <c r="C32" s="838"/>
      <c r="D32" s="838"/>
      <c r="E32" s="451"/>
      <c r="F32" s="451"/>
      <c r="G32" s="426"/>
      <c r="H32" s="427"/>
      <c r="I32" s="426"/>
      <c r="J32" s="371">
        <f t="shared" si="1"/>
        <v>0</v>
      </c>
      <c r="K32" s="839"/>
      <c r="L32" s="839"/>
      <c r="M32" s="840"/>
      <c r="N32" s="77"/>
    </row>
    <row r="33" spans="1:14" ht="30" customHeight="1" x14ac:dyDescent="0.15">
      <c r="A33" s="372">
        <v>26</v>
      </c>
      <c r="B33" s="838"/>
      <c r="C33" s="838"/>
      <c r="D33" s="838"/>
      <c r="E33" s="451"/>
      <c r="F33" s="451"/>
      <c r="G33" s="426"/>
      <c r="H33" s="427"/>
      <c r="I33" s="426"/>
      <c r="J33" s="371">
        <f t="shared" si="1"/>
        <v>0</v>
      </c>
      <c r="K33" s="839"/>
      <c r="L33" s="839"/>
      <c r="M33" s="840"/>
      <c r="N33" s="77"/>
    </row>
    <row r="34" spans="1:14" ht="30" customHeight="1" x14ac:dyDescent="0.15">
      <c r="A34" s="468">
        <v>27</v>
      </c>
      <c r="B34" s="838"/>
      <c r="C34" s="838"/>
      <c r="D34" s="838"/>
      <c r="E34" s="451"/>
      <c r="F34" s="451"/>
      <c r="G34" s="426"/>
      <c r="H34" s="427"/>
      <c r="I34" s="426"/>
      <c r="J34" s="371">
        <f t="shared" si="1"/>
        <v>0</v>
      </c>
      <c r="K34" s="839"/>
      <c r="L34" s="839"/>
      <c r="M34" s="840"/>
      <c r="N34" s="77"/>
    </row>
    <row r="35" spans="1:14" ht="30" customHeight="1" x14ac:dyDescent="0.15">
      <c r="A35" s="373">
        <v>28</v>
      </c>
      <c r="B35" s="838"/>
      <c r="C35" s="838"/>
      <c r="D35" s="838"/>
      <c r="E35" s="451"/>
      <c r="F35" s="451"/>
      <c r="G35" s="426"/>
      <c r="H35" s="427"/>
      <c r="I35" s="426"/>
      <c r="J35" s="371">
        <f t="shared" si="1"/>
        <v>0</v>
      </c>
      <c r="K35" s="839"/>
      <c r="L35" s="839"/>
      <c r="M35" s="840"/>
      <c r="N35" s="77"/>
    </row>
    <row r="36" spans="1:14" ht="30" customHeight="1" x14ac:dyDescent="0.15">
      <c r="A36" s="372">
        <v>29</v>
      </c>
      <c r="B36" s="838"/>
      <c r="C36" s="838"/>
      <c r="D36" s="838"/>
      <c r="E36" s="451"/>
      <c r="F36" s="451"/>
      <c r="G36" s="426"/>
      <c r="H36" s="427"/>
      <c r="I36" s="426"/>
      <c r="J36" s="371">
        <f t="shared" si="1"/>
        <v>0</v>
      </c>
      <c r="K36" s="839"/>
      <c r="L36" s="839"/>
      <c r="M36" s="840"/>
      <c r="N36" s="77"/>
    </row>
    <row r="37" spans="1:14" ht="30" customHeight="1" x14ac:dyDescent="0.15">
      <c r="A37" s="372">
        <v>30</v>
      </c>
      <c r="B37" s="838"/>
      <c r="C37" s="838"/>
      <c r="D37" s="838"/>
      <c r="E37" s="451"/>
      <c r="F37" s="451"/>
      <c r="G37" s="426"/>
      <c r="H37" s="427"/>
      <c r="I37" s="426"/>
      <c r="J37" s="374">
        <f t="shared" si="1"/>
        <v>0</v>
      </c>
      <c r="K37" s="839"/>
      <c r="L37" s="839"/>
      <c r="M37" s="840"/>
      <c r="N37" s="77"/>
    </row>
    <row r="38" spans="1:14" ht="30" customHeight="1" x14ac:dyDescent="0.15">
      <c r="A38" s="468">
        <v>31</v>
      </c>
      <c r="B38" s="838"/>
      <c r="C38" s="838"/>
      <c r="D38" s="838"/>
      <c r="E38" s="451"/>
      <c r="F38" s="451"/>
      <c r="G38" s="426"/>
      <c r="H38" s="427"/>
      <c r="I38" s="426"/>
      <c r="J38" s="374">
        <f t="shared" si="1"/>
        <v>0</v>
      </c>
      <c r="K38" s="839"/>
      <c r="L38" s="839"/>
      <c r="M38" s="840"/>
      <c r="N38" s="77"/>
    </row>
    <row r="39" spans="1:14" ht="30" customHeight="1" x14ac:dyDescent="0.15">
      <c r="A39" s="373">
        <v>32</v>
      </c>
      <c r="B39" s="838"/>
      <c r="C39" s="838"/>
      <c r="D39" s="838"/>
      <c r="E39" s="451"/>
      <c r="F39" s="451"/>
      <c r="G39" s="426"/>
      <c r="H39" s="427"/>
      <c r="I39" s="426"/>
      <c r="J39" s="374">
        <f t="shared" si="1"/>
        <v>0</v>
      </c>
      <c r="K39" s="839"/>
      <c r="L39" s="839"/>
      <c r="M39" s="840"/>
      <c r="N39" s="77"/>
    </row>
    <row r="40" spans="1:14" ht="30" customHeight="1" x14ac:dyDescent="0.15">
      <c r="A40" s="372">
        <v>33</v>
      </c>
      <c r="B40" s="838"/>
      <c r="C40" s="838"/>
      <c r="D40" s="838"/>
      <c r="E40" s="451"/>
      <c r="F40" s="451"/>
      <c r="G40" s="426"/>
      <c r="H40" s="427"/>
      <c r="I40" s="426"/>
      <c r="J40" s="374">
        <f t="shared" si="1"/>
        <v>0</v>
      </c>
      <c r="K40" s="839"/>
      <c r="L40" s="839"/>
      <c r="M40" s="840"/>
      <c r="N40" s="77"/>
    </row>
    <row r="41" spans="1:14" ht="30" customHeight="1" x14ac:dyDescent="0.15">
      <c r="A41" s="372">
        <v>34</v>
      </c>
      <c r="B41" s="838"/>
      <c r="C41" s="838"/>
      <c r="D41" s="838"/>
      <c r="E41" s="451"/>
      <c r="F41" s="451"/>
      <c r="G41" s="426"/>
      <c r="H41" s="427"/>
      <c r="I41" s="426"/>
      <c r="J41" s="374">
        <f t="shared" si="1"/>
        <v>0</v>
      </c>
      <c r="K41" s="839"/>
      <c r="L41" s="839"/>
      <c r="M41" s="840"/>
      <c r="N41" s="77"/>
    </row>
    <row r="42" spans="1:14" ht="30" customHeight="1" x14ac:dyDescent="0.15">
      <c r="A42" s="468">
        <v>35</v>
      </c>
      <c r="B42" s="841"/>
      <c r="C42" s="842"/>
      <c r="D42" s="843"/>
      <c r="E42" s="451"/>
      <c r="F42" s="451"/>
      <c r="G42" s="426"/>
      <c r="H42" s="427"/>
      <c r="I42" s="426"/>
      <c r="J42" s="371">
        <f t="shared" si="0"/>
        <v>0</v>
      </c>
      <c r="K42" s="844"/>
      <c r="L42" s="844"/>
      <c r="M42" s="845"/>
      <c r="N42" s="77"/>
    </row>
    <row r="43" spans="1:14" ht="30" customHeight="1" x14ac:dyDescent="0.15">
      <c r="A43" s="373">
        <v>36</v>
      </c>
      <c r="B43" s="841"/>
      <c r="C43" s="842"/>
      <c r="D43" s="843"/>
      <c r="E43" s="451"/>
      <c r="F43" s="453"/>
      <c r="G43" s="426"/>
      <c r="H43" s="427"/>
      <c r="I43" s="426"/>
      <c r="J43" s="371">
        <f t="shared" si="0"/>
        <v>0</v>
      </c>
      <c r="K43" s="839"/>
      <c r="L43" s="839"/>
      <c r="M43" s="840"/>
      <c r="N43" s="77"/>
    </row>
    <row r="44" spans="1:14" ht="30" customHeight="1" x14ac:dyDescent="0.15">
      <c r="A44" s="372">
        <v>37</v>
      </c>
      <c r="B44" s="841"/>
      <c r="C44" s="842"/>
      <c r="D44" s="843"/>
      <c r="E44" s="451"/>
      <c r="F44" s="451"/>
      <c r="G44" s="426"/>
      <c r="H44" s="427"/>
      <c r="I44" s="426"/>
      <c r="J44" s="371">
        <f t="shared" si="0"/>
        <v>0</v>
      </c>
      <c r="K44" s="839"/>
      <c r="L44" s="839"/>
      <c r="M44" s="840"/>
      <c r="N44" s="77"/>
    </row>
    <row r="45" spans="1:14" ht="30" customHeight="1" x14ac:dyDescent="0.15">
      <c r="A45" s="372">
        <v>38</v>
      </c>
      <c r="B45" s="838"/>
      <c r="C45" s="838"/>
      <c r="D45" s="838"/>
      <c r="E45" s="451"/>
      <c r="F45" s="451"/>
      <c r="G45" s="426"/>
      <c r="H45" s="427"/>
      <c r="I45" s="426"/>
      <c r="J45" s="371">
        <f t="shared" si="0"/>
        <v>0</v>
      </c>
      <c r="K45" s="839"/>
      <c r="L45" s="839"/>
      <c r="M45" s="840"/>
      <c r="N45" s="77"/>
    </row>
    <row r="46" spans="1:14" ht="30" customHeight="1" x14ac:dyDescent="0.15">
      <c r="A46" s="468">
        <v>39</v>
      </c>
      <c r="B46" s="838"/>
      <c r="C46" s="838"/>
      <c r="D46" s="838"/>
      <c r="E46" s="451"/>
      <c r="F46" s="451"/>
      <c r="G46" s="426"/>
      <c r="H46" s="427"/>
      <c r="I46" s="426"/>
      <c r="J46" s="371">
        <f t="shared" si="0"/>
        <v>0</v>
      </c>
      <c r="K46" s="839"/>
      <c r="L46" s="839"/>
      <c r="M46" s="840"/>
      <c r="N46" s="77"/>
    </row>
    <row r="47" spans="1:14" ht="30" customHeight="1" x14ac:dyDescent="0.15">
      <c r="A47" s="373">
        <v>40</v>
      </c>
      <c r="B47" s="838"/>
      <c r="C47" s="838"/>
      <c r="D47" s="838"/>
      <c r="E47" s="451"/>
      <c r="F47" s="451"/>
      <c r="G47" s="426"/>
      <c r="H47" s="427"/>
      <c r="I47" s="426"/>
      <c r="J47" s="371">
        <f t="shared" si="0"/>
        <v>0</v>
      </c>
      <c r="K47" s="839"/>
      <c r="L47" s="839"/>
      <c r="M47" s="840"/>
      <c r="N47" s="77"/>
    </row>
    <row r="48" spans="1:14" ht="30" customHeight="1" x14ac:dyDescent="0.15">
      <c r="A48" s="372">
        <v>41</v>
      </c>
      <c r="B48" s="838"/>
      <c r="C48" s="838"/>
      <c r="D48" s="838"/>
      <c r="E48" s="451"/>
      <c r="F48" s="451"/>
      <c r="G48" s="426"/>
      <c r="H48" s="427"/>
      <c r="I48" s="426"/>
      <c r="J48" s="371">
        <f t="shared" si="0"/>
        <v>0</v>
      </c>
      <c r="K48" s="839"/>
      <c r="L48" s="839"/>
      <c r="M48" s="840"/>
      <c r="N48" s="77"/>
    </row>
    <row r="49" spans="1:14" ht="30" customHeight="1" x14ac:dyDescent="0.15">
      <c r="A49" s="372">
        <v>42</v>
      </c>
      <c r="B49" s="838"/>
      <c r="C49" s="838"/>
      <c r="D49" s="838"/>
      <c r="E49" s="451"/>
      <c r="F49" s="451"/>
      <c r="G49" s="426"/>
      <c r="H49" s="427"/>
      <c r="I49" s="426"/>
      <c r="J49" s="371">
        <f t="shared" si="0"/>
        <v>0</v>
      </c>
      <c r="K49" s="839"/>
      <c r="L49" s="839"/>
      <c r="M49" s="840"/>
      <c r="N49" s="77"/>
    </row>
    <row r="50" spans="1:14" ht="30" customHeight="1" x14ac:dyDescent="0.15">
      <c r="A50" s="468">
        <v>43</v>
      </c>
      <c r="B50" s="838"/>
      <c r="C50" s="838"/>
      <c r="D50" s="838"/>
      <c r="E50" s="451"/>
      <c r="F50" s="451"/>
      <c r="G50" s="426"/>
      <c r="H50" s="427"/>
      <c r="I50" s="426"/>
      <c r="J50" s="371">
        <f t="shared" si="0"/>
        <v>0</v>
      </c>
      <c r="K50" s="839"/>
      <c r="L50" s="839"/>
      <c r="M50" s="840"/>
      <c r="N50" s="77"/>
    </row>
    <row r="51" spans="1:14" ht="30" customHeight="1" x14ac:dyDescent="0.15">
      <c r="A51" s="373">
        <v>44</v>
      </c>
      <c r="B51" s="838"/>
      <c r="C51" s="838"/>
      <c r="D51" s="838"/>
      <c r="E51" s="451"/>
      <c r="F51" s="451"/>
      <c r="G51" s="426"/>
      <c r="H51" s="427"/>
      <c r="I51" s="426"/>
      <c r="J51" s="371">
        <f t="shared" si="0"/>
        <v>0</v>
      </c>
      <c r="K51" s="839"/>
      <c r="L51" s="839"/>
      <c r="M51" s="840"/>
      <c r="N51" s="77"/>
    </row>
    <row r="52" spans="1:14" ht="30" customHeight="1" x14ac:dyDescent="0.15">
      <c r="A52" s="372">
        <v>45</v>
      </c>
      <c r="B52" s="838"/>
      <c r="C52" s="838"/>
      <c r="D52" s="838"/>
      <c r="E52" s="451"/>
      <c r="F52" s="451"/>
      <c r="G52" s="426"/>
      <c r="H52" s="427"/>
      <c r="I52" s="426"/>
      <c r="J52" s="371">
        <f t="shared" si="0"/>
        <v>0</v>
      </c>
      <c r="K52" s="839"/>
      <c r="L52" s="839"/>
      <c r="M52" s="840"/>
      <c r="N52" s="77"/>
    </row>
    <row r="53" spans="1:14" ht="30" customHeight="1" x14ac:dyDescent="0.15">
      <c r="A53" s="372">
        <v>46</v>
      </c>
      <c r="B53" s="838"/>
      <c r="C53" s="838"/>
      <c r="D53" s="838"/>
      <c r="E53" s="451"/>
      <c r="F53" s="451"/>
      <c r="G53" s="426"/>
      <c r="H53" s="427"/>
      <c r="I53" s="426"/>
      <c r="J53" s="371">
        <f t="shared" si="0"/>
        <v>0</v>
      </c>
      <c r="K53" s="839"/>
      <c r="L53" s="839"/>
      <c r="M53" s="840"/>
      <c r="N53" s="77"/>
    </row>
    <row r="54" spans="1:14" ht="30" customHeight="1" x14ac:dyDescent="0.15">
      <c r="A54" s="468">
        <v>47</v>
      </c>
      <c r="B54" s="838"/>
      <c r="C54" s="838"/>
      <c r="D54" s="838"/>
      <c r="E54" s="451"/>
      <c r="F54" s="451"/>
      <c r="G54" s="426"/>
      <c r="H54" s="427"/>
      <c r="I54" s="426"/>
      <c r="J54" s="371">
        <f t="shared" si="0"/>
        <v>0</v>
      </c>
      <c r="K54" s="839"/>
      <c r="L54" s="839"/>
      <c r="M54" s="840"/>
      <c r="N54" s="77"/>
    </row>
    <row r="55" spans="1:14" ht="30" customHeight="1" x14ac:dyDescent="0.15">
      <c r="A55" s="373">
        <v>48</v>
      </c>
      <c r="B55" s="838"/>
      <c r="C55" s="838"/>
      <c r="D55" s="838"/>
      <c r="E55" s="451"/>
      <c r="F55" s="451"/>
      <c r="G55" s="426"/>
      <c r="H55" s="427"/>
      <c r="I55" s="426"/>
      <c r="J55" s="371">
        <f t="shared" si="0"/>
        <v>0</v>
      </c>
      <c r="K55" s="839"/>
      <c r="L55" s="839"/>
      <c r="M55" s="840"/>
      <c r="N55" s="77"/>
    </row>
    <row r="56" spans="1:14" ht="30" customHeight="1" x14ac:dyDescent="0.15">
      <c r="A56" s="372">
        <v>49</v>
      </c>
      <c r="B56" s="838"/>
      <c r="C56" s="838"/>
      <c r="D56" s="838"/>
      <c r="E56" s="451"/>
      <c r="F56" s="451"/>
      <c r="G56" s="426"/>
      <c r="H56" s="427"/>
      <c r="I56" s="426"/>
      <c r="J56" s="371">
        <f t="shared" si="0"/>
        <v>0</v>
      </c>
      <c r="K56" s="839"/>
      <c r="L56" s="839"/>
      <c r="M56" s="840"/>
      <c r="N56" s="77"/>
    </row>
    <row r="57" spans="1:14" ht="30" customHeight="1" x14ac:dyDescent="0.15">
      <c r="A57" s="372">
        <v>50</v>
      </c>
      <c r="B57" s="838"/>
      <c r="C57" s="838"/>
      <c r="D57" s="838"/>
      <c r="E57" s="451"/>
      <c r="F57" s="451"/>
      <c r="G57" s="426"/>
      <c r="H57" s="427"/>
      <c r="I57" s="426"/>
      <c r="J57" s="374">
        <f t="shared" si="0"/>
        <v>0</v>
      </c>
      <c r="K57" s="839"/>
      <c r="L57" s="839"/>
      <c r="M57" s="840"/>
      <c r="N57" s="77"/>
    </row>
    <row r="58" spans="1:14" ht="30" customHeight="1" x14ac:dyDescent="0.15">
      <c r="A58" s="468">
        <v>51</v>
      </c>
      <c r="B58" s="838"/>
      <c r="C58" s="838"/>
      <c r="D58" s="838"/>
      <c r="E58" s="451"/>
      <c r="F58" s="451"/>
      <c r="G58" s="426"/>
      <c r="H58" s="427"/>
      <c r="I58" s="426"/>
      <c r="J58" s="374">
        <f t="shared" si="0"/>
        <v>0</v>
      </c>
      <c r="K58" s="839"/>
      <c r="L58" s="839"/>
      <c r="M58" s="840"/>
      <c r="N58" s="77"/>
    </row>
    <row r="59" spans="1:14" ht="30" customHeight="1" x14ac:dyDescent="0.15">
      <c r="A59" s="373">
        <v>52</v>
      </c>
      <c r="B59" s="838"/>
      <c r="C59" s="838"/>
      <c r="D59" s="838"/>
      <c r="E59" s="451"/>
      <c r="F59" s="451"/>
      <c r="G59" s="426"/>
      <c r="H59" s="427"/>
      <c r="I59" s="426"/>
      <c r="J59" s="374">
        <f t="shared" si="0"/>
        <v>0</v>
      </c>
      <c r="K59" s="839"/>
      <c r="L59" s="839"/>
      <c r="M59" s="840"/>
      <c r="N59" s="77"/>
    </row>
    <row r="60" spans="1:14" ht="30" customHeight="1" x14ac:dyDescent="0.15">
      <c r="A60" s="372">
        <v>53</v>
      </c>
      <c r="B60" s="838"/>
      <c r="C60" s="838"/>
      <c r="D60" s="838"/>
      <c r="E60" s="451"/>
      <c r="F60" s="451"/>
      <c r="G60" s="426"/>
      <c r="H60" s="427"/>
      <c r="I60" s="426"/>
      <c r="J60" s="374">
        <f t="shared" si="0"/>
        <v>0</v>
      </c>
      <c r="K60" s="839"/>
      <c r="L60" s="839"/>
      <c r="M60" s="840"/>
      <c r="N60" s="77"/>
    </row>
    <row r="61" spans="1:14" ht="30" customHeight="1" x14ac:dyDescent="0.15">
      <c r="A61" s="372">
        <v>54</v>
      </c>
      <c r="B61" s="838"/>
      <c r="C61" s="838"/>
      <c r="D61" s="838"/>
      <c r="E61" s="451"/>
      <c r="F61" s="451"/>
      <c r="G61" s="426"/>
      <c r="H61" s="427"/>
      <c r="I61" s="426"/>
      <c r="J61" s="374">
        <f t="shared" si="0"/>
        <v>0</v>
      </c>
      <c r="K61" s="839"/>
      <c r="L61" s="839"/>
      <c r="M61" s="840"/>
      <c r="N61" s="77"/>
    </row>
    <row r="62" spans="1:14" ht="30" customHeight="1" x14ac:dyDescent="0.15">
      <c r="A62" s="468">
        <v>55</v>
      </c>
      <c r="B62" s="841"/>
      <c r="C62" s="842"/>
      <c r="D62" s="843"/>
      <c r="E62" s="451"/>
      <c r="F62" s="451"/>
      <c r="G62" s="426"/>
      <c r="H62" s="427"/>
      <c r="I62" s="426"/>
      <c r="J62" s="371">
        <f t="shared" ref="J62:J81" si="3">SUM(G62:I62)</f>
        <v>0</v>
      </c>
      <c r="K62" s="844"/>
      <c r="L62" s="844"/>
      <c r="M62" s="845"/>
      <c r="N62" s="77"/>
    </row>
    <row r="63" spans="1:14" ht="30" customHeight="1" x14ac:dyDescent="0.15">
      <c r="A63" s="373">
        <v>56</v>
      </c>
      <c r="B63" s="841"/>
      <c r="C63" s="842"/>
      <c r="D63" s="843"/>
      <c r="E63" s="451"/>
      <c r="F63" s="453"/>
      <c r="G63" s="426"/>
      <c r="H63" s="427"/>
      <c r="I63" s="426"/>
      <c r="J63" s="371">
        <f t="shared" si="3"/>
        <v>0</v>
      </c>
      <c r="K63" s="839"/>
      <c r="L63" s="839"/>
      <c r="M63" s="840"/>
      <c r="N63" s="77"/>
    </row>
    <row r="64" spans="1:14" ht="30" customHeight="1" x14ac:dyDescent="0.15">
      <c r="A64" s="372">
        <v>57</v>
      </c>
      <c r="B64" s="841"/>
      <c r="C64" s="842"/>
      <c r="D64" s="843"/>
      <c r="E64" s="451"/>
      <c r="F64" s="451"/>
      <c r="G64" s="426"/>
      <c r="H64" s="427"/>
      <c r="I64" s="426"/>
      <c r="J64" s="371">
        <f t="shared" si="3"/>
        <v>0</v>
      </c>
      <c r="K64" s="839"/>
      <c r="L64" s="839"/>
      <c r="M64" s="840"/>
      <c r="N64" s="77"/>
    </row>
    <row r="65" spans="1:14" ht="30" customHeight="1" x14ac:dyDescent="0.15">
      <c r="A65" s="372">
        <v>58</v>
      </c>
      <c r="B65" s="838"/>
      <c r="C65" s="838"/>
      <c r="D65" s="838"/>
      <c r="E65" s="451"/>
      <c r="F65" s="451"/>
      <c r="G65" s="426"/>
      <c r="H65" s="427"/>
      <c r="I65" s="426"/>
      <c r="J65" s="371">
        <f t="shared" si="3"/>
        <v>0</v>
      </c>
      <c r="K65" s="839"/>
      <c r="L65" s="839"/>
      <c r="M65" s="840"/>
      <c r="N65" s="77"/>
    </row>
    <row r="66" spans="1:14" ht="30" customHeight="1" x14ac:dyDescent="0.15">
      <c r="A66" s="468">
        <v>59</v>
      </c>
      <c r="B66" s="838"/>
      <c r="C66" s="838"/>
      <c r="D66" s="838"/>
      <c r="E66" s="451"/>
      <c r="F66" s="451"/>
      <c r="G66" s="426"/>
      <c r="H66" s="427"/>
      <c r="I66" s="426"/>
      <c r="J66" s="371">
        <f t="shared" si="3"/>
        <v>0</v>
      </c>
      <c r="K66" s="839"/>
      <c r="L66" s="839"/>
      <c r="M66" s="840"/>
      <c r="N66" s="77"/>
    </row>
    <row r="67" spans="1:14" ht="30" customHeight="1" x14ac:dyDescent="0.15">
      <c r="A67" s="373">
        <v>60</v>
      </c>
      <c r="B67" s="838"/>
      <c r="C67" s="838"/>
      <c r="D67" s="838"/>
      <c r="E67" s="451"/>
      <c r="F67" s="451"/>
      <c r="G67" s="426"/>
      <c r="H67" s="427"/>
      <c r="I67" s="426"/>
      <c r="J67" s="371">
        <f t="shared" si="3"/>
        <v>0</v>
      </c>
      <c r="K67" s="839"/>
      <c r="L67" s="839"/>
      <c r="M67" s="840"/>
      <c r="N67" s="77"/>
    </row>
    <row r="68" spans="1:14" ht="30" customHeight="1" x14ac:dyDescent="0.15">
      <c r="A68" s="372">
        <v>61</v>
      </c>
      <c r="B68" s="838"/>
      <c r="C68" s="838"/>
      <c r="D68" s="838"/>
      <c r="E68" s="451"/>
      <c r="F68" s="451"/>
      <c r="G68" s="426"/>
      <c r="H68" s="427"/>
      <c r="I68" s="426"/>
      <c r="J68" s="371">
        <f t="shared" si="3"/>
        <v>0</v>
      </c>
      <c r="K68" s="839"/>
      <c r="L68" s="839"/>
      <c r="M68" s="840"/>
      <c r="N68" s="77"/>
    </row>
    <row r="69" spans="1:14" ht="30" customHeight="1" x14ac:dyDescent="0.15">
      <c r="A69" s="372">
        <v>62</v>
      </c>
      <c r="B69" s="838"/>
      <c r="C69" s="838"/>
      <c r="D69" s="838"/>
      <c r="E69" s="451"/>
      <c r="F69" s="451"/>
      <c r="G69" s="426"/>
      <c r="H69" s="427"/>
      <c r="I69" s="426"/>
      <c r="J69" s="371">
        <f t="shared" si="3"/>
        <v>0</v>
      </c>
      <c r="K69" s="839"/>
      <c r="L69" s="839"/>
      <c r="M69" s="840"/>
      <c r="N69" s="77"/>
    </row>
    <row r="70" spans="1:14" ht="30" customHeight="1" x14ac:dyDescent="0.15">
      <c r="A70" s="468">
        <v>63</v>
      </c>
      <c r="B70" s="838"/>
      <c r="C70" s="838"/>
      <c r="D70" s="838"/>
      <c r="E70" s="451"/>
      <c r="F70" s="451"/>
      <c r="G70" s="426"/>
      <c r="H70" s="427"/>
      <c r="I70" s="426"/>
      <c r="J70" s="371">
        <f t="shared" si="3"/>
        <v>0</v>
      </c>
      <c r="K70" s="839"/>
      <c r="L70" s="839"/>
      <c r="M70" s="840"/>
      <c r="N70" s="77"/>
    </row>
    <row r="71" spans="1:14" ht="30" customHeight="1" x14ac:dyDescent="0.15">
      <c r="A71" s="373">
        <v>64</v>
      </c>
      <c r="B71" s="838"/>
      <c r="C71" s="838"/>
      <c r="D71" s="838"/>
      <c r="E71" s="451"/>
      <c r="F71" s="451"/>
      <c r="G71" s="426"/>
      <c r="H71" s="427"/>
      <c r="I71" s="426"/>
      <c r="J71" s="371">
        <f t="shared" si="3"/>
        <v>0</v>
      </c>
      <c r="K71" s="839"/>
      <c r="L71" s="839"/>
      <c r="M71" s="840"/>
      <c r="N71" s="77"/>
    </row>
    <row r="72" spans="1:14" ht="30" customHeight="1" x14ac:dyDescent="0.15">
      <c r="A72" s="372">
        <v>65</v>
      </c>
      <c r="B72" s="838"/>
      <c r="C72" s="838"/>
      <c r="D72" s="838"/>
      <c r="E72" s="451"/>
      <c r="F72" s="451"/>
      <c r="G72" s="426"/>
      <c r="H72" s="427"/>
      <c r="I72" s="426"/>
      <c r="J72" s="371">
        <f t="shared" si="3"/>
        <v>0</v>
      </c>
      <c r="K72" s="839"/>
      <c r="L72" s="839"/>
      <c r="M72" s="840"/>
      <c r="N72" s="77"/>
    </row>
    <row r="73" spans="1:14" ht="30" customHeight="1" x14ac:dyDescent="0.15">
      <c r="A73" s="372">
        <v>66</v>
      </c>
      <c r="B73" s="838"/>
      <c r="C73" s="838"/>
      <c r="D73" s="838"/>
      <c r="E73" s="451"/>
      <c r="F73" s="451"/>
      <c r="G73" s="426"/>
      <c r="H73" s="427"/>
      <c r="I73" s="426"/>
      <c r="J73" s="371">
        <f t="shared" si="3"/>
        <v>0</v>
      </c>
      <c r="K73" s="839"/>
      <c r="L73" s="839"/>
      <c r="M73" s="840"/>
      <c r="N73" s="77"/>
    </row>
    <row r="74" spans="1:14" ht="30" customHeight="1" x14ac:dyDescent="0.15">
      <c r="A74" s="468">
        <v>67</v>
      </c>
      <c r="B74" s="838"/>
      <c r="C74" s="838"/>
      <c r="D74" s="838"/>
      <c r="E74" s="451"/>
      <c r="F74" s="451"/>
      <c r="G74" s="426"/>
      <c r="H74" s="427"/>
      <c r="I74" s="426"/>
      <c r="J74" s="371">
        <f t="shared" si="3"/>
        <v>0</v>
      </c>
      <c r="K74" s="839"/>
      <c r="L74" s="839"/>
      <c r="M74" s="840"/>
      <c r="N74" s="77"/>
    </row>
    <row r="75" spans="1:14" ht="30" customHeight="1" x14ac:dyDescent="0.15">
      <c r="A75" s="373">
        <v>68</v>
      </c>
      <c r="B75" s="838"/>
      <c r="C75" s="838"/>
      <c r="D75" s="838"/>
      <c r="E75" s="451"/>
      <c r="F75" s="451"/>
      <c r="G75" s="426"/>
      <c r="H75" s="427"/>
      <c r="I75" s="426"/>
      <c r="J75" s="371">
        <f t="shared" si="3"/>
        <v>0</v>
      </c>
      <c r="K75" s="839"/>
      <c r="L75" s="839"/>
      <c r="M75" s="840"/>
      <c r="N75" s="77"/>
    </row>
    <row r="76" spans="1:14" ht="30" customHeight="1" x14ac:dyDescent="0.15">
      <c r="A76" s="372">
        <v>69</v>
      </c>
      <c r="B76" s="838"/>
      <c r="C76" s="838"/>
      <c r="D76" s="838"/>
      <c r="E76" s="451"/>
      <c r="F76" s="451"/>
      <c r="G76" s="426"/>
      <c r="H76" s="427"/>
      <c r="I76" s="426"/>
      <c r="J76" s="371">
        <f t="shared" si="3"/>
        <v>0</v>
      </c>
      <c r="K76" s="839"/>
      <c r="L76" s="839"/>
      <c r="M76" s="840"/>
      <c r="N76" s="77"/>
    </row>
    <row r="77" spans="1:14" ht="30" customHeight="1" x14ac:dyDescent="0.15">
      <c r="A77" s="372">
        <v>70</v>
      </c>
      <c r="B77" s="838"/>
      <c r="C77" s="838"/>
      <c r="D77" s="838"/>
      <c r="E77" s="451"/>
      <c r="F77" s="451"/>
      <c r="G77" s="426"/>
      <c r="H77" s="427"/>
      <c r="I77" s="426"/>
      <c r="J77" s="374">
        <f t="shared" si="3"/>
        <v>0</v>
      </c>
      <c r="K77" s="839"/>
      <c r="L77" s="839"/>
      <c r="M77" s="840"/>
      <c r="N77" s="77"/>
    </row>
    <row r="78" spans="1:14" ht="30" customHeight="1" x14ac:dyDescent="0.15">
      <c r="A78" s="468">
        <v>71</v>
      </c>
      <c r="B78" s="838"/>
      <c r="C78" s="838"/>
      <c r="D78" s="838"/>
      <c r="E78" s="451"/>
      <c r="F78" s="451"/>
      <c r="G78" s="426"/>
      <c r="H78" s="427"/>
      <c r="I78" s="426"/>
      <c r="J78" s="374">
        <f t="shared" si="3"/>
        <v>0</v>
      </c>
      <c r="K78" s="839"/>
      <c r="L78" s="839"/>
      <c r="M78" s="840"/>
      <c r="N78" s="77"/>
    </row>
    <row r="79" spans="1:14" ht="30" customHeight="1" x14ac:dyDescent="0.15">
      <c r="A79" s="373">
        <v>72</v>
      </c>
      <c r="B79" s="838"/>
      <c r="C79" s="838"/>
      <c r="D79" s="838"/>
      <c r="E79" s="451"/>
      <c r="F79" s="451"/>
      <c r="G79" s="426"/>
      <c r="H79" s="427"/>
      <c r="I79" s="426"/>
      <c r="J79" s="374">
        <f t="shared" si="3"/>
        <v>0</v>
      </c>
      <c r="K79" s="839"/>
      <c r="L79" s="839"/>
      <c r="M79" s="840"/>
      <c r="N79" s="77"/>
    </row>
    <row r="80" spans="1:14" ht="30" customHeight="1" x14ac:dyDescent="0.15">
      <c r="A80" s="372">
        <v>73</v>
      </c>
      <c r="B80" s="838"/>
      <c r="C80" s="838"/>
      <c r="D80" s="838"/>
      <c r="E80" s="451"/>
      <c r="F80" s="451"/>
      <c r="G80" s="426"/>
      <c r="H80" s="427"/>
      <c r="I80" s="426"/>
      <c r="J80" s="374">
        <f t="shared" si="3"/>
        <v>0</v>
      </c>
      <c r="K80" s="839"/>
      <c r="L80" s="839"/>
      <c r="M80" s="840"/>
      <c r="N80" s="77"/>
    </row>
    <row r="81" spans="1:14" ht="30" customHeight="1" x14ac:dyDescent="0.15">
      <c r="A81" s="372">
        <v>74</v>
      </c>
      <c r="B81" s="838"/>
      <c r="C81" s="838"/>
      <c r="D81" s="838"/>
      <c r="E81" s="451"/>
      <c r="F81" s="451"/>
      <c r="G81" s="426"/>
      <c r="H81" s="427"/>
      <c r="I81" s="426"/>
      <c r="J81" s="374">
        <f t="shared" si="3"/>
        <v>0</v>
      </c>
      <c r="K81" s="839"/>
      <c r="L81" s="839"/>
      <c r="M81" s="840"/>
      <c r="N81" s="77"/>
    </row>
    <row r="82" spans="1:14" ht="30" customHeight="1" x14ac:dyDescent="0.15">
      <c r="A82" s="468">
        <v>75</v>
      </c>
      <c r="B82" s="841"/>
      <c r="C82" s="842"/>
      <c r="D82" s="843"/>
      <c r="E82" s="451"/>
      <c r="F82" s="451"/>
      <c r="G82" s="426"/>
      <c r="H82" s="427"/>
      <c r="I82" s="426"/>
      <c r="J82" s="371">
        <f t="shared" si="0"/>
        <v>0</v>
      </c>
      <c r="K82" s="844"/>
      <c r="L82" s="844"/>
      <c r="M82" s="845"/>
      <c r="N82" s="77"/>
    </row>
    <row r="83" spans="1:14" ht="30" customHeight="1" x14ac:dyDescent="0.15">
      <c r="A83" s="373">
        <v>76</v>
      </c>
      <c r="B83" s="841"/>
      <c r="C83" s="842"/>
      <c r="D83" s="843"/>
      <c r="E83" s="451"/>
      <c r="F83" s="453"/>
      <c r="G83" s="426"/>
      <c r="H83" s="427"/>
      <c r="I83" s="426"/>
      <c r="J83" s="371">
        <f t="shared" si="0"/>
        <v>0</v>
      </c>
      <c r="K83" s="839"/>
      <c r="L83" s="839"/>
      <c r="M83" s="840"/>
      <c r="N83" s="77"/>
    </row>
    <row r="84" spans="1:14" ht="30" customHeight="1" x14ac:dyDescent="0.15">
      <c r="A84" s="372">
        <v>77</v>
      </c>
      <c r="B84" s="841"/>
      <c r="C84" s="842"/>
      <c r="D84" s="843"/>
      <c r="E84" s="451"/>
      <c r="F84" s="451"/>
      <c r="G84" s="426"/>
      <c r="H84" s="427"/>
      <c r="I84" s="426"/>
      <c r="J84" s="371">
        <f t="shared" si="0"/>
        <v>0</v>
      </c>
      <c r="K84" s="839"/>
      <c r="L84" s="839"/>
      <c r="M84" s="840"/>
      <c r="N84" s="77"/>
    </row>
    <row r="85" spans="1:14" ht="30" customHeight="1" x14ac:dyDescent="0.15">
      <c r="A85" s="372">
        <v>78</v>
      </c>
      <c r="B85" s="838"/>
      <c r="C85" s="838"/>
      <c r="D85" s="838"/>
      <c r="E85" s="451"/>
      <c r="F85" s="451"/>
      <c r="G85" s="426"/>
      <c r="H85" s="427"/>
      <c r="I85" s="426"/>
      <c r="J85" s="371">
        <f t="shared" si="0"/>
        <v>0</v>
      </c>
      <c r="K85" s="839"/>
      <c r="L85" s="839"/>
      <c r="M85" s="840"/>
      <c r="N85" s="77"/>
    </row>
    <row r="86" spans="1:14" ht="30" customHeight="1" x14ac:dyDescent="0.15">
      <c r="A86" s="468">
        <v>79</v>
      </c>
      <c r="B86" s="838"/>
      <c r="C86" s="838"/>
      <c r="D86" s="838"/>
      <c r="E86" s="451"/>
      <c r="F86" s="451"/>
      <c r="G86" s="426"/>
      <c r="H86" s="427"/>
      <c r="I86" s="426"/>
      <c r="J86" s="371">
        <f t="shared" si="0"/>
        <v>0</v>
      </c>
      <c r="K86" s="839"/>
      <c r="L86" s="839"/>
      <c r="M86" s="840"/>
      <c r="N86" s="77"/>
    </row>
    <row r="87" spans="1:14" ht="30" customHeight="1" x14ac:dyDescent="0.15">
      <c r="A87" s="373">
        <v>80</v>
      </c>
      <c r="B87" s="838"/>
      <c r="C87" s="838"/>
      <c r="D87" s="838"/>
      <c r="E87" s="451"/>
      <c r="F87" s="451"/>
      <c r="G87" s="426"/>
      <c r="H87" s="427"/>
      <c r="I87" s="426"/>
      <c r="J87" s="371">
        <f t="shared" si="0"/>
        <v>0</v>
      </c>
      <c r="K87" s="839"/>
      <c r="L87" s="839"/>
      <c r="M87" s="840"/>
      <c r="N87" s="77"/>
    </row>
    <row r="88" spans="1:14" ht="30" customHeight="1" x14ac:dyDescent="0.15">
      <c r="A88" s="372">
        <v>81</v>
      </c>
      <c r="B88" s="838"/>
      <c r="C88" s="838"/>
      <c r="D88" s="838"/>
      <c r="E88" s="451"/>
      <c r="F88" s="451"/>
      <c r="G88" s="426"/>
      <c r="H88" s="427"/>
      <c r="I88" s="426"/>
      <c r="J88" s="371">
        <f t="shared" si="0"/>
        <v>0</v>
      </c>
      <c r="K88" s="839"/>
      <c r="L88" s="839"/>
      <c r="M88" s="840"/>
      <c r="N88" s="77"/>
    </row>
    <row r="89" spans="1:14" ht="30" customHeight="1" x14ac:dyDescent="0.15">
      <c r="A89" s="372">
        <v>82</v>
      </c>
      <c r="B89" s="838"/>
      <c r="C89" s="838"/>
      <c r="D89" s="838"/>
      <c r="E89" s="451"/>
      <c r="F89" s="451"/>
      <c r="G89" s="426"/>
      <c r="H89" s="427"/>
      <c r="I89" s="426"/>
      <c r="J89" s="371">
        <f t="shared" si="0"/>
        <v>0</v>
      </c>
      <c r="K89" s="839"/>
      <c r="L89" s="839"/>
      <c r="M89" s="840"/>
      <c r="N89" s="77"/>
    </row>
    <row r="90" spans="1:14" ht="30" customHeight="1" x14ac:dyDescent="0.15">
      <c r="A90" s="468">
        <v>83</v>
      </c>
      <c r="B90" s="838"/>
      <c r="C90" s="838"/>
      <c r="D90" s="838"/>
      <c r="E90" s="451"/>
      <c r="F90" s="451"/>
      <c r="G90" s="426"/>
      <c r="H90" s="427"/>
      <c r="I90" s="426"/>
      <c r="J90" s="371">
        <f t="shared" si="0"/>
        <v>0</v>
      </c>
      <c r="K90" s="839"/>
      <c r="L90" s="839"/>
      <c r="M90" s="840"/>
      <c r="N90" s="77"/>
    </row>
    <row r="91" spans="1:14" ht="30" customHeight="1" x14ac:dyDescent="0.15">
      <c r="A91" s="373">
        <v>84</v>
      </c>
      <c r="B91" s="838"/>
      <c r="C91" s="838"/>
      <c r="D91" s="838"/>
      <c r="E91" s="451"/>
      <c r="F91" s="451"/>
      <c r="G91" s="426"/>
      <c r="H91" s="427"/>
      <c r="I91" s="426"/>
      <c r="J91" s="371">
        <f t="shared" si="0"/>
        <v>0</v>
      </c>
      <c r="K91" s="839"/>
      <c r="L91" s="839"/>
      <c r="M91" s="840"/>
      <c r="N91" s="77"/>
    </row>
    <row r="92" spans="1:14" ht="30" customHeight="1" x14ac:dyDescent="0.15">
      <c r="A92" s="372">
        <v>85</v>
      </c>
      <c r="B92" s="838"/>
      <c r="C92" s="838"/>
      <c r="D92" s="838"/>
      <c r="E92" s="451"/>
      <c r="F92" s="451"/>
      <c r="G92" s="426"/>
      <c r="H92" s="427"/>
      <c r="I92" s="426"/>
      <c r="J92" s="371">
        <f t="shared" si="0"/>
        <v>0</v>
      </c>
      <c r="K92" s="839"/>
      <c r="L92" s="839"/>
      <c r="M92" s="840"/>
      <c r="N92" s="77"/>
    </row>
    <row r="93" spans="1:14" ht="30" customHeight="1" x14ac:dyDescent="0.15">
      <c r="A93" s="372">
        <v>86</v>
      </c>
      <c r="B93" s="838"/>
      <c r="C93" s="838"/>
      <c r="D93" s="838"/>
      <c r="E93" s="451"/>
      <c r="F93" s="451"/>
      <c r="G93" s="426"/>
      <c r="H93" s="427"/>
      <c r="I93" s="426"/>
      <c r="J93" s="371">
        <f t="shared" si="0"/>
        <v>0</v>
      </c>
      <c r="K93" s="839"/>
      <c r="L93" s="839"/>
      <c r="M93" s="840"/>
      <c r="N93" s="77"/>
    </row>
    <row r="94" spans="1:14" ht="30" customHeight="1" x14ac:dyDescent="0.15">
      <c r="A94" s="468">
        <v>87</v>
      </c>
      <c r="B94" s="838"/>
      <c r="C94" s="838"/>
      <c r="D94" s="838"/>
      <c r="E94" s="451"/>
      <c r="F94" s="451"/>
      <c r="G94" s="426"/>
      <c r="H94" s="427"/>
      <c r="I94" s="426"/>
      <c r="J94" s="371">
        <f t="shared" si="0"/>
        <v>0</v>
      </c>
      <c r="K94" s="839"/>
      <c r="L94" s="839"/>
      <c r="M94" s="840"/>
      <c r="N94" s="77"/>
    </row>
    <row r="95" spans="1:14" ht="30" customHeight="1" x14ac:dyDescent="0.15">
      <c r="A95" s="373">
        <v>88</v>
      </c>
      <c r="B95" s="838"/>
      <c r="C95" s="838"/>
      <c r="D95" s="838"/>
      <c r="E95" s="451"/>
      <c r="F95" s="451"/>
      <c r="G95" s="426"/>
      <c r="H95" s="427"/>
      <c r="I95" s="426"/>
      <c r="J95" s="371">
        <f t="shared" si="0"/>
        <v>0</v>
      </c>
      <c r="K95" s="839"/>
      <c r="L95" s="839"/>
      <c r="M95" s="840"/>
      <c r="N95" s="77"/>
    </row>
    <row r="96" spans="1:14" ht="30" customHeight="1" x14ac:dyDescent="0.15">
      <c r="A96" s="372">
        <v>89</v>
      </c>
      <c r="B96" s="838"/>
      <c r="C96" s="838"/>
      <c r="D96" s="838"/>
      <c r="E96" s="451"/>
      <c r="F96" s="451"/>
      <c r="G96" s="426"/>
      <c r="H96" s="427"/>
      <c r="I96" s="426"/>
      <c r="J96" s="371">
        <f t="shared" si="0"/>
        <v>0</v>
      </c>
      <c r="K96" s="839"/>
      <c r="L96" s="839"/>
      <c r="M96" s="840"/>
      <c r="N96" s="77"/>
    </row>
    <row r="97" spans="1:14" ht="30" customHeight="1" x14ac:dyDescent="0.15">
      <c r="A97" s="372">
        <v>90</v>
      </c>
      <c r="B97" s="838"/>
      <c r="C97" s="838"/>
      <c r="D97" s="838"/>
      <c r="E97" s="451"/>
      <c r="F97" s="451"/>
      <c r="G97" s="426"/>
      <c r="H97" s="427"/>
      <c r="I97" s="426"/>
      <c r="J97" s="374">
        <f t="shared" si="0"/>
        <v>0</v>
      </c>
      <c r="K97" s="839"/>
      <c r="L97" s="839"/>
      <c r="M97" s="840"/>
      <c r="N97" s="77"/>
    </row>
    <row r="98" spans="1:14" ht="30" customHeight="1" x14ac:dyDescent="0.15">
      <c r="A98" s="468">
        <v>91</v>
      </c>
      <c r="B98" s="838"/>
      <c r="C98" s="838"/>
      <c r="D98" s="838"/>
      <c r="E98" s="451"/>
      <c r="F98" s="451"/>
      <c r="G98" s="426"/>
      <c r="H98" s="427"/>
      <c r="I98" s="426"/>
      <c r="J98" s="374">
        <f t="shared" si="0"/>
        <v>0</v>
      </c>
      <c r="K98" s="839"/>
      <c r="L98" s="839"/>
      <c r="M98" s="840"/>
      <c r="N98" s="77"/>
    </row>
    <row r="99" spans="1:14" ht="30" customHeight="1" x14ac:dyDescent="0.15">
      <c r="A99" s="373">
        <v>92</v>
      </c>
      <c r="B99" s="838"/>
      <c r="C99" s="838"/>
      <c r="D99" s="838"/>
      <c r="E99" s="451"/>
      <c r="F99" s="451"/>
      <c r="G99" s="426"/>
      <c r="H99" s="427"/>
      <c r="I99" s="426"/>
      <c r="J99" s="374">
        <f t="shared" si="0"/>
        <v>0</v>
      </c>
      <c r="K99" s="839"/>
      <c r="L99" s="839"/>
      <c r="M99" s="840"/>
      <c r="N99" s="77"/>
    </row>
    <row r="100" spans="1:14" ht="30" customHeight="1" x14ac:dyDescent="0.15">
      <c r="A100" s="372">
        <v>93</v>
      </c>
      <c r="B100" s="838"/>
      <c r="C100" s="838"/>
      <c r="D100" s="838"/>
      <c r="E100" s="451"/>
      <c r="F100" s="451"/>
      <c r="G100" s="426"/>
      <c r="H100" s="427"/>
      <c r="I100" s="426"/>
      <c r="J100" s="374">
        <f t="shared" si="0"/>
        <v>0</v>
      </c>
      <c r="K100" s="839"/>
      <c r="L100" s="839"/>
      <c r="M100" s="840"/>
      <c r="N100" s="77"/>
    </row>
    <row r="101" spans="1:14" ht="30" customHeight="1" x14ac:dyDescent="0.15">
      <c r="A101" s="372">
        <v>94</v>
      </c>
      <c r="B101" s="838"/>
      <c r="C101" s="838"/>
      <c r="D101" s="838"/>
      <c r="E101" s="451"/>
      <c r="F101" s="451"/>
      <c r="G101" s="426"/>
      <c r="H101" s="427"/>
      <c r="I101" s="426"/>
      <c r="J101" s="374">
        <f t="shared" si="0"/>
        <v>0</v>
      </c>
      <c r="K101" s="839"/>
      <c r="L101" s="839"/>
      <c r="M101" s="840"/>
      <c r="N101" s="77"/>
    </row>
    <row r="102" spans="1:14" ht="30" customHeight="1" x14ac:dyDescent="0.15">
      <c r="A102" s="468">
        <v>95</v>
      </c>
      <c r="B102" s="838"/>
      <c r="C102" s="838"/>
      <c r="D102" s="838"/>
      <c r="E102" s="451"/>
      <c r="F102" s="451"/>
      <c r="G102" s="426"/>
      <c r="H102" s="427"/>
      <c r="I102" s="426"/>
      <c r="J102" s="374">
        <f t="shared" si="0"/>
        <v>0</v>
      </c>
      <c r="K102" s="839"/>
      <c r="L102" s="839"/>
      <c r="M102" s="840"/>
      <c r="N102" s="77"/>
    </row>
    <row r="103" spans="1:14" ht="30" customHeight="1" x14ac:dyDescent="0.15">
      <c r="A103" s="373">
        <v>96</v>
      </c>
      <c r="B103" s="838"/>
      <c r="C103" s="838"/>
      <c r="D103" s="838"/>
      <c r="E103" s="451"/>
      <c r="F103" s="451"/>
      <c r="G103" s="426"/>
      <c r="H103" s="427"/>
      <c r="I103" s="426"/>
      <c r="J103" s="374">
        <f t="shared" si="0"/>
        <v>0</v>
      </c>
      <c r="K103" s="839"/>
      <c r="L103" s="839"/>
      <c r="M103" s="840"/>
      <c r="N103" s="77"/>
    </row>
    <row r="104" spans="1:14" ht="30" customHeight="1" x14ac:dyDescent="0.15">
      <c r="A104" s="372">
        <v>97</v>
      </c>
      <c r="B104" s="838"/>
      <c r="C104" s="838"/>
      <c r="D104" s="838"/>
      <c r="E104" s="451"/>
      <c r="F104" s="451"/>
      <c r="G104" s="426"/>
      <c r="H104" s="427"/>
      <c r="I104" s="426"/>
      <c r="J104" s="374">
        <f t="shared" si="0"/>
        <v>0</v>
      </c>
      <c r="K104" s="839"/>
      <c r="L104" s="839"/>
      <c r="M104" s="840"/>
      <c r="N104" s="77"/>
    </row>
    <row r="105" spans="1:14" ht="30" customHeight="1" x14ac:dyDescent="0.15">
      <c r="A105" s="372">
        <v>98</v>
      </c>
      <c r="B105" s="838"/>
      <c r="C105" s="838"/>
      <c r="D105" s="838"/>
      <c r="E105" s="451"/>
      <c r="F105" s="451"/>
      <c r="G105" s="426"/>
      <c r="H105" s="427"/>
      <c r="I105" s="426"/>
      <c r="J105" s="374">
        <f t="shared" si="0"/>
        <v>0</v>
      </c>
      <c r="K105" s="839"/>
      <c r="L105" s="839"/>
      <c r="M105" s="840"/>
      <c r="N105" s="77"/>
    </row>
    <row r="106" spans="1:14" ht="30" customHeight="1" x14ac:dyDescent="0.15">
      <c r="A106" s="373">
        <v>99</v>
      </c>
      <c r="B106" s="838"/>
      <c r="C106" s="838"/>
      <c r="D106" s="838"/>
      <c r="E106" s="451"/>
      <c r="F106" s="451"/>
      <c r="G106" s="426"/>
      <c r="H106" s="426"/>
      <c r="I106" s="426"/>
      <c r="J106" s="374">
        <f t="shared" si="0"/>
        <v>0</v>
      </c>
      <c r="K106" s="839"/>
      <c r="L106" s="839"/>
      <c r="M106" s="840"/>
      <c r="N106" s="77"/>
    </row>
    <row r="107" spans="1:14" ht="30" customHeight="1" thickBot="1" x14ac:dyDescent="0.2">
      <c r="A107" s="372">
        <v>100</v>
      </c>
      <c r="B107" s="889"/>
      <c r="C107" s="889"/>
      <c r="D107" s="889"/>
      <c r="E107" s="454"/>
      <c r="F107" s="451"/>
      <c r="G107" s="428"/>
      <c r="H107" s="429"/>
      <c r="I107" s="430"/>
      <c r="J107" s="375">
        <f t="shared" si="0"/>
        <v>0</v>
      </c>
      <c r="K107" s="890"/>
      <c r="L107" s="890"/>
      <c r="M107" s="891"/>
      <c r="N107" s="77"/>
    </row>
    <row r="108" spans="1:14" ht="30" customHeight="1" thickBot="1" x14ac:dyDescent="0.2">
      <c r="A108" s="376"/>
      <c r="B108" s="892" t="s">
        <v>132</v>
      </c>
      <c r="C108" s="893"/>
      <c r="D108" s="893"/>
      <c r="E108" s="893"/>
      <c r="F108" s="893"/>
      <c r="G108" s="155">
        <f>SUM(G8:G107)</f>
        <v>0</v>
      </c>
      <c r="H108" s="20">
        <f>SUM(H8:H107)</f>
        <v>0</v>
      </c>
      <c r="I108" s="20">
        <f t="shared" ref="I108" si="4">SUM(I8:I107)</f>
        <v>0</v>
      </c>
      <c r="J108" s="377">
        <f>SUM(J8:J107)</f>
        <v>0</v>
      </c>
      <c r="K108" s="894"/>
      <c r="L108" s="894"/>
      <c r="M108" s="895"/>
      <c r="N108" s="77"/>
    </row>
    <row r="109" spans="1:14" s="17" customFormat="1" ht="19.5" customHeight="1" x14ac:dyDescent="0.2">
      <c r="A109" s="896" t="s">
        <v>131</v>
      </c>
      <c r="B109" s="897"/>
      <c r="C109" s="897"/>
      <c r="D109" s="897"/>
      <c r="E109" s="897"/>
      <c r="F109" s="897"/>
      <c r="G109" s="897"/>
      <c r="H109" s="897"/>
      <c r="I109" s="897"/>
      <c r="J109" s="897"/>
      <c r="K109" s="898"/>
      <c r="L109" s="898"/>
      <c r="M109" s="898"/>
      <c r="N109" s="78"/>
    </row>
    <row r="110" spans="1:14" s="17" customFormat="1" ht="19.899999999999999" customHeight="1" x14ac:dyDescent="0.2">
      <c r="A110" s="900" t="s">
        <v>262</v>
      </c>
      <c r="B110" s="900"/>
      <c r="C110" s="900"/>
      <c r="D110" s="900"/>
      <c r="E110" s="900"/>
      <c r="F110" s="900"/>
      <c r="G110" s="900"/>
      <c r="H110" s="900"/>
      <c r="I110" s="900"/>
      <c r="J110" s="900"/>
      <c r="K110" s="899"/>
      <c r="L110" s="899"/>
      <c r="M110" s="899"/>
      <c r="N110" s="78"/>
    </row>
    <row r="111" spans="1:14" s="17" customFormat="1" ht="19.899999999999999" customHeight="1" x14ac:dyDescent="0.2">
      <c r="A111" s="900" t="s">
        <v>130</v>
      </c>
      <c r="B111" s="900"/>
      <c r="C111" s="900"/>
      <c r="D111" s="900"/>
      <c r="E111" s="900"/>
      <c r="F111" s="900"/>
      <c r="G111" s="900"/>
      <c r="H111" s="900"/>
      <c r="I111" s="900"/>
      <c r="J111" s="900"/>
      <c r="K111" s="900"/>
      <c r="L111" s="900"/>
      <c r="M111" s="900"/>
      <c r="N111" s="78"/>
    </row>
    <row r="112" spans="1:14" s="17" customFormat="1" ht="19.899999999999999" customHeight="1" x14ac:dyDescent="0.2">
      <c r="A112" s="900"/>
      <c r="B112" s="900"/>
      <c r="C112" s="900"/>
      <c r="D112" s="900"/>
      <c r="E112" s="900"/>
      <c r="F112" s="900"/>
      <c r="G112" s="900"/>
      <c r="H112" s="900"/>
      <c r="I112" s="900"/>
      <c r="J112" s="900"/>
      <c r="K112" s="900"/>
      <c r="L112" s="900"/>
      <c r="M112" s="900"/>
      <c r="N112" s="78"/>
    </row>
    <row r="113" spans="1:14" s="19" customFormat="1" ht="19.899999999999999" customHeight="1" x14ac:dyDescent="0.15">
      <c r="A113" s="79" t="s">
        <v>32</v>
      </c>
      <c r="B113" s="901" t="s">
        <v>129</v>
      </c>
      <c r="C113" s="901"/>
      <c r="D113" s="901"/>
      <c r="E113" s="901"/>
      <c r="F113" s="901"/>
      <c r="G113" s="901"/>
      <c r="H113" s="901"/>
      <c r="I113" s="901"/>
      <c r="J113" s="901"/>
      <c r="K113" s="901"/>
      <c r="L113" s="901"/>
      <c r="M113" s="901"/>
      <c r="N113" s="271"/>
    </row>
    <row r="114" spans="1:14" s="17" customFormat="1" ht="19.899999999999999" customHeight="1" x14ac:dyDescent="0.2">
      <c r="A114" s="79" t="s">
        <v>30</v>
      </c>
      <c r="B114" s="888" t="s">
        <v>422</v>
      </c>
      <c r="C114" s="888"/>
      <c r="D114" s="888"/>
      <c r="E114" s="888"/>
      <c r="F114" s="888"/>
      <c r="G114" s="888"/>
      <c r="H114" s="888"/>
      <c r="I114" s="888"/>
      <c r="J114" s="888"/>
      <c r="K114" s="888"/>
      <c r="L114" s="888"/>
      <c r="M114" s="888"/>
      <c r="N114" s="888"/>
    </row>
    <row r="115" spans="1:14" s="17" customFormat="1" ht="19.899999999999999" customHeight="1" x14ac:dyDescent="0.2">
      <c r="A115" s="79"/>
      <c r="B115" s="79"/>
      <c r="C115" s="79"/>
      <c r="D115" s="79"/>
      <c r="E115" s="79"/>
      <c r="F115" s="79"/>
      <c r="G115" s="79"/>
      <c r="H115" s="79"/>
      <c r="I115" s="79"/>
      <c r="J115" s="79"/>
      <c r="K115" s="79"/>
      <c r="L115" s="79"/>
      <c r="M115" s="79"/>
      <c r="N115" s="79"/>
    </row>
    <row r="116" spans="1:14" s="17" customFormat="1" ht="19.899999999999999" customHeight="1" x14ac:dyDescent="0.2">
      <c r="A116" s="18"/>
      <c r="B116" s="18"/>
      <c r="C116" s="18"/>
      <c r="D116" s="18"/>
      <c r="E116" s="18"/>
      <c r="F116" s="18"/>
      <c r="G116" s="18"/>
      <c r="H116" s="18"/>
      <c r="I116" s="18"/>
      <c r="J116" s="18"/>
      <c r="K116" s="18"/>
      <c r="L116" s="18"/>
      <c r="M116" s="18"/>
      <c r="N116" s="18"/>
    </row>
    <row r="117" spans="1:14" s="17" customFormat="1" ht="19.899999999999999" customHeight="1" x14ac:dyDescent="0.2">
      <c r="A117" s="18"/>
      <c r="B117" s="18"/>
      <c r="C117" s="18"/>
      <c r="D117" s="18"/>
      <c r="E117" s="18"/>
      <c r="F117" s="18"/>
      <c r="G117" s="18"/>
      <c r="H117" s="18"/>
      <c r="I117" s="18"/>
      <c r="J117" s="18"/>
      <c r="K117" s="18"/>
      <c r="L117" s="18"/>
      <c r="M117" s="18"/>
      <c r="N117" s="18"/>
    </row>
    <row r="118" spans="1:14" ht="19.899999999999999" customHeight="1" x14ac:dyDescent="0.15">
      <c r="A118" s="16"/>
      <c r="B118" s="14"/>
      <c r="C118" s="15"/>
      <c r="D118" s="14"/>
      <c r="E118" s="14"/>
      <c r="F118" s="14"/>
      <c r="G118" s="14"/>
      <c r="H118" s="14"/>
      <c r="I118" s="14"/>
      <c r="J118" s="14"/>
      <c r="K118" s="14"/>
      <c r="L118" s="14"/>
      <c r="M118" s="14"/>
      <c r="N118" s="14"/>
    </row>
    <row r="119" spans="1:14" ht="12" customHeight="1" x14ac:dyDescent="0.15">
      <c r="B119" s="12"/>
      <c r="C119" s="12"/>
      <c r="D119" s="12"/>
      <c r="E119" s="12"/>
      <c r="F119" s="12"/>
      <c r="G119" s="12"/>
      <c r="H119" s="12"/>
      <c r="I119" s="12"/>
      <c r="J119" s="12"/>
      <c r="K119" s="12"/>
      <c r="L119" s="12"/>
      <c r="M119" s="12"/>
      <c r="N119" s="12"/>
    </row>
    <row r="120" spans="1:14" ht="12" hidden="1" customHeight="1" x14ac:dyDescent="0.15">
      <c r="A120" s="10" t="s">
        <v>253</v>
      </c>
      <c r="B120" s="12"/>
      <c r="C120" s="12"/>
      <c r="D120" s="12"/>
      <c r="E120" s="12"/>
      <c r="F120" s="12"/>
      <c r="G120" s="12"/>
      <c r="H120" s="12"/>
      <c r="I120" s="12"/>
      <c r="J120" s="12"/>
      <c r="K120" s="12"/>
      <c r="L120" s="12"/>
      <c r="M120" s="12"/>
      <c r="N120" s="12"/>
    </row>
    <row r="121" spans="1:14" ht="12" hidden="1" customHeight="1" x14ac:dyDescent="0.15">
      <c r="A121" t="s">
        <v>128</v>
      </c>
      <c r="B121" s="12"/>
      <c r="C121" s="12"/>
      <c r="D121" s="12"/>
      <c r="E121" s="12"/>
      <c r="F121" s="12"/>
      <c r="G121" s="12"/>
      <c r="H121" s="12"/>
      <c r="I121" s="12"/>
      <c r="J121" s="12"/>
      <c r="K121" s="12"/>
      <c r="L121" s="12"/>
      <c r="M121" s="12"/>
      <c r="N121" s="12"/>
    </row>
    <row r="122" spans="1:14" ht="12" hidden="1" customHeight="1" x14ac:dyDescent="0.15">
      <c r="A122" t="s">
        <v>127</v>
      </c>
      <c r="B122" s="13"/>
      <c r="C122" s="12"/>
      <c r="D122" s="12"/>
      <c r="E122" s="12"/>
      <c r="F122" s="12"/>
      <c r="G122" s="12"/>
      <c r="H122" s="12"/>
      <c r="I122" s="12"/>
      <c r="J122" s="12"/>
      <c r="K122" s="12"/>
      <c r="L122" s="12"/>
      <c r="M122" s="12"/>
      <c r="N122" s="12"/>
    </row>
    <row r="123" spans="1:14" ht="13.5" hidden="1" x14ac:dyDescent="0.15">
      <c r="A123" t="s">
        <v>126</v>
      </c>
      <c r="B123" s="11"/>
      <c r="C123" s="11"/>
      <c r="D123" s="11"/>
      <c r="E123" s="11"/>
      <c r="F123" s="11"/>
      <c r="G123" s="11"/>
      <c r="H123" s="11"/>
      <c r="I123" s="11"/>
      <c r="J123" s="11"/>
      <c r="K123" s="11"/>
      <c r="L123" s="11"/>
      <c r="M123" s="11"/>
      <c r="N123" s="11"/>
    </row>
    <row r="124" spans="1:14" ht="13.5" hidden="1" x14ac:dyDescent="0.15">
      <c r="A124" t="s">
        <v>125</v>
      </c>
    </row>
    <row r="125" spans="1:14" ht="13.5" hidden="1" x14ac:dyDescent="0.15">
      <c r="A125" t="s">
        <v>323</v>
      </c>
    </row>
    <row r="126" spans="1:14" ht="13.5" hidden="1" x14ac:dyDescent="0.15">
      <c r="A126" t="s">
        <v>124</v>
      </c>
    </row>
    <row r="127" spans="1:14" ht="13.5" hidden="1" x14ac:dyDescent="0.15">
      <c r="A127" t="s">
        <v>123</v>
      </c>
    </row>
    <row r="128" spans="1:14" ht="13.5" hidden="1" x14ac:dyDescent="0.15">
      <c r="A128" t="s">
        <v>122</v>
      </c>
    </row>
    <row r="129" spans="1:1" ht="13.5" hidden="1" x14ac:dyDescent="0.15">
      <c r="A129" t="s">
        <v>121</v>
      </c>
    </row>
  </sheetData>
  <sheetProtection password="EE69" sheet="1" insertRows="0"/>
  <mergeCells count="221">
    <mergeCell ref="B103:D103"/>
    <mergeCell ref="K103:M103"/>
    <mergeCell ref="B104:D104"/>
    <mergeCell ref="K104:M104"/>
    <mergeCell ref="B105:D105"/>
    <mergeCell ref="K105:M105"/>
    <mergeCell ref="B106:D106"/>
    <mergeCell ref="K106:M106"/>
    <mergeCell ref="B114:N114"/>
    <mergeCell ref="B107:D107"/>
    <mergeCell ref="K107:M107"/>
    <mergeCell ref="B108:F108"/>
    <mergeCell ref="K108:M108"/>
    <mergeCell ref="A109:J109"/>
    <mergeCell ref="K109:M110"/>
    <mergeCell ref="A110:J110"/>
    <mergeCell ref="A111:M112"/>
    <mergeCell ref="B113:M113"/>
    <mergeCell ref="B98:D98"/>
    <mergeCell ref="K98:M98"/>
    <mergeCell ref="B99:D99"/>
    <mergeCell ref="K99:M99"/>
    <mergeCell ref="B100:D100"/>
    <mergeCell ref="K100:M100"/>
    <mergeCell ref="B101:D101"/>
    <mergeCell ref="K101:M101"/>
    <mergeCell ref="B102:D102"/>
    <mergeCell ref="K102:M102"/>
    <mergeCell ref="B93:D93"/>
    <mergeCell ref="K93:M93"/>
    <mergeCell ref="B94:D94"/>
    <mergeCell ref="K94:M94"/>
    <mergeCell ref="B95:D95"/>
    <mergeCell ref="K95:M95"/>
    <mergeCell ref="B96:D96"/>
    <mergeCell ref="K96:M96"/>
    <mergeCell ref="B97:D97"/>
    <mergeCell ref="K97:M97"/>
    <mergeCell ref="B88:D88"/>
    <mergeCell ref="K88:M88"/>
    <mergeCell ref="B89:D89"/>
    <mergeCell ref="K89:M89"/>
    <mergeCell ref="B90:D90"/>
    <mergeCell ref="K90:M90"/>
    <mergeCell ref="B91:D91"/>
    <mergeCell ref="K91:M91"/>
    <mergeCell ref="B92:D92"/>
    <mergeCell ref="K92:M92"/>
    <mergeCell ref="B83:D83"/>
    <mergeCell ref="K83:M83"/>
    <mergeCell ref="B84:D84"/>
    <mergeCell ref="K84:M84"/>
    <mergeCell ref="B85:D85"/>
    <mergeCell ref="K85:M85"/>
    <mergeCell ref="B86:D86"/>
    <mergeCell ref="K86:M86"/>
    <mergeCell ref="B87:D87"/>
    <mergeCell ref="K87:M87"/>
    <mergeCell ref="K10:M10"/>
    <mergeCell ref="B11:D11"/>
    <mergeCell ref="K11:M11"/>
    <mergeCell ref="B82:D82"/>
    <mergeCell ref="K82:M82"/>
    <mergeCell ref="B62:D62"/>
    <mergeCell ref="K62:M62"/>
    <mergeCell ref="B63:D63"/>
    <mergeCell ref="K63:M63"/>
    <mergeCell ref="B64:D64"/>
    <mergeCell ref="K64:M64"/>
    <mergeCell ref="B65:D65"/>
    <mergeCell ref="K65:M65"/>
    <mergeCell ref="B66:D66"/>
    <mergeCell ref="K66:M66"/>
    <mergeCell ref="B67:D67"/>
    <mergeCell ref="K67:M67"/>
    <mergeCell ref="B68:D68"/>
    <mergeCell ref="K68:M68"/>
    <mergeCell ref="B69:D69"/>
    <mergeCell ref="K69:M69"/>
    <mergeCell ref="B74:D74"/>
    <mergeCell ref="K74:M74"/>
    <mergeCell ref="B75:D75"/>
    <mergeCell ref="K3:M3"/>
    <mergeCell ref="K2:M2"/>
    <mergeCell ref="A3:F3"/>
    <mergeCell ref="A5:A7"/>
    <mergeCell ref="B5:D7"/>
    <mergeCell ref="E5:E7"/>
    <mergeCell ref="F5:F7"/>
    <mergeCell ref="K5:M7"/>
    <mergeCell ref="G5:J5"/>
    <mergeCell ref="G6:G7"/>
    <mergeCell ref="B8:D8"/>
    <mergeCell ref="K8:M8"/>
    <mergeCell ref="B9:D9"/>
    <mergeCell ref="K9:M9"/>
    <mergeCell ref="J6:J7"/>
    <mergeCell ref="I6:I7"/>
    <mergeCell ref="H6:H7"/>
    <mergeCell ref="B10:D10"/>
    <mergeCell ref="B73:D73"/>
    <mergeCell ref="K73:M73"/>
    <mergeCell ref="B17:D17"/>
    <mergeCell ref="K17:M17"/>
    <mergeCell ref="B57:D57"/>
    <mergeCell ref="K57:M57"/>
    <mergeCell ref="B58:D58"/>
    <mergeCell ref="K58:M58"/>
    <mergeCell ref="B59:D59"/>
    <mergeCell ref="K59:M59"/>
    <mergeCell ref="B54:D54"/>
    <mergeCell ref="K54:M54"/>
    <mergeCell ref="B55:D55"/>
    <mergeCell ref="K55:M55"/>
    <mergeCell ref="B56:D56"/>
    <mergeCell ref="K56:M56"/>
    <mergeCell ref="K75:M75"/>
    <mergeCell ref="B70:D70"/>
    <mergeCell ref="K70:M70"/>
    <mergeCell ref="B71:D71"/>
    <mergeCell ref="K71:M71"/>
    <mergeCell ref="B72:D72"/>
    <mergeCell ref="K72:M72"/>
    <mergeCell ref="B79:D79"/>
    <mergeCell ref="K79:M79"/>
    <mergeCell ref="B80:D80"/>
    <mergeCell ref="K80:M80"/>
    <mergeCell ref="B81:D81"/>
    <mergeCell ref="K81:M81"/>
    <mergeCell ref="B76:D76"/>
    <mergeCell ref="K76:M76"/>
    <mergeCell ref="B77:D77"/>
    <mergeCell ref="K77:M77"/>
    <mergeCell ref="B78:D78"/>
    <mergeCell ref="K78:M78"/>
    <mergeCell ref="B51:D51"/>
    <mergeCell ref="K51:M51"/>
    <mergeCell ref="B52:D52"/>
    <mergeCell ref="K52:M52"/>
    <mergeCell ref="B53:D53"/>
    <mergeCell ref="K53:M53"/>
    <mergeCell ref="B48:D48"/>
    <mergeCell ref="K48:M48"/>
    <mergeCell ref="B49:D49"/>
    <mergeCell ref="K49:M49"/>
    <mergeCell ref="B12:D12"/>
    <mergeCell ref="K12:M12"/>
    <mergeCell ref="B13:D13"/>
    <mergeCell ref="K13:M13"/>
    <mergeCell ref="B14:D14"/>
    <mergeCell ref="K14:M14"/>
    <mergeCell ref="B15:D15"/>
    <mergeCell ref="K15:M15"/>
    <mergeCell ref="B16:D16"/>
    <mergeCell ref="K16:M16"/>
    <mergeCell ref="B18:D18"/>
    <mergeCell ref="K18:M18"/>
    <mergeCell ref="B19:D19"/>
    <mergeCell ref="K19:M19"/>
    <mergeCell ref="B20:D20"/>
    <mergeCell ref="K20:M20"/>
    <mergeCell ref="B60:D60"/>
    <mergeCell ref="K60:M60"/>
    <mergeCell ref="B61:D61"/>
    <mergeCell ref="K61:M61"/>
    <mergeCell ref="B50:D50"/>
    <mergeCell ref="K50:M50"/>
    <mergeCell ref="B45:D45"/>
    <mergeCell ref="K45:M45"/>
    <mergeCell ref="B46:D46"/>
    <mergeCell ref="K46:M46"/>
    <mergeCell ref="B47:D47"/>
    <mergeCell ref="K47:M47"/>
    <mergeCell ref="B42:D42"/>
    <mergeCell ref="K42:M42"/>
    <mergeCell ref="B43:D43"/>
    <mergeCell ref="K43:M43"/>
    <mergeCell ref="B44:D44"/>
    <mergeCell ref="K44:M44"/>
    <mergeCell ref="B35:D35"/>
    <mergeCell ref="K35:M35"/>
    <mergeCell ref="B36:D36"/>
    <mergeCell ref="K36:M36"/>
    <mergeCell ref="B21:D21"/>
    <mergeCell ref="K21:M21"/>
    <mergeCell ref="B32:D32"/>
    <mergeCell ref="K32:M32"/>
    <mergeCell ref="B33:D33"/>
    <mergeCell ref="K33:M33"/>
    <mergeCell ref="B28:D28"/>
    <mergeCell ref="K28:M28"/>
    <mergeCell ref="B29:D29"/>
    <mergeCell ref="K29:M29"/>
    <mergeCell ref="B30:D30"/>
    <mergeCell ref="K30:M30"/>
    <mergeCell ref="B31:D31"/>
    <mergeCell ref="K31:M31"/>
    <mergeCell ref="B40:D40"/>
    <mergeCell ref="K40:M40"/>
    <mergeCell ref="B41:D41"/>
    <mergeCell ref="K41:M41"/>
    <mergeCell ref="B22:D22"/>
    <mergeCell ref="K22:M22"/>
    <mergeCell ref="B23:D23"/>
    <mergeCell ref="K23:M23"/>
    <mergeCell ref="B24:D24"/>
    <mergeCell ref="K24:M24"/>
    <mergeCell ref="B25:D25"/>
    <mergeCell ref="K25:M25"/>
    <mergeCell ref="B26:D26"/>
    <mergeCell ref="K26:M26"/>
    <mergeCell ref="B27:D27"/>
    <mergeCell ref="K27:M27"/>
    <mergeCell ref="B37:D37"/>
    <mergeCell ref="K37:M37"/>
    <mergeCell ref="B38:D38"/>
    <mergeCell ref="K38:M38"/>
    <mergeCell ref="B39:D39"/>
    <mergeCell ref="K39:M39"/>
    <mergeCell ref="B34:D34"/>
    <mergeCell ref="K34:M34"/>
  </mergeCells>
  <phoneticPr fontId="17"/>
  <conditionalFormatting sqref="B8:F11 B82:F107">
    <cfRule type="containsBlanks" dxfId="9" priority="5">
      <formula>LEN(TRIM(B8))=0</formula>
    </cfRule>
  </conditionalFormatting>
  <conditionalFormatting sqref="B62:F81">
    <cfRule type="containsBlanks" dxfId="8" priority="4">
      <formula>LEN(TRIM(B62))=0</formula>
    </cfRule>
  </conditionalFormatting>
  <conditionalFormatting sqref="B42:F61">
    <cfRule type="containsBlanks" dxfId="7" priority="3">
      <formula>LEN(TRIM(B42))=0</formula>
    </cfRule>
  </conditionalFormatting>
  <conditionalFormatting sqref="B12:F21 B32:F41">
    <cfRule type="containsBlanks" dxfId="6" priority="2">
      <formula>LEN(TRIM(B12))=0</formula>
    </cfRule>
  </conditionalFormatting>
  <conditionalFormatting sqref="B22:F31">
    <cfRule type="containsBlanks" dxfId="5" priority="1">
      <formula>LEN(TRIM(B22))=0</formula>
    </cfRule>
  </conditionalFormatting>
  <dataValidations count="6">
    <dataValidation type="custom" allowBlank="1" showInputMessage="1" showErrorMessage="1" sqref="N65604:N65623 N131140:N131159 N196676:N196695 N262212:N262231 N327748:N327767 N393284:N393303 N458820:N458839 N524356:N524375 N589892:N589911 N655428:N655447 N720964:N720983 N786500:N786519 N852036:N852055 N917572:N917591 N983108:N983127 WUL983108:WVM983127 VQX983108:VRY983127 WAT983108:WBU983127 HZ65604:JA65623 RV65604:SW65623 ABR65604:ACS65623 ALN65604:AMO65623 AVJ65604:AWK65623 BFF65604:BGG65623 BPB65604:BQC65623 BYX65604:BZY65623 CIT65604:CJU65623 CSP65604:CTQ65623 DCL65604:DDM65623 DMH65604:DNI65623 DWD65604:DXE65623 EFZ65604:EHA65623 EPV65604:EQW65623 EZR65604:FAS65623 FJN65604:FKO65623 FTJ65604:FUK65623 GDF65604:GEG65623 GNB65604:GOC65623 GWX65604:GXY65623 HGT65604:HHU65623 HQP65604:HRQ65623 IAL65604:IBM65623 IKH65604:ILI65623 IUD65604:IVE65623 JDZ65604:JFA65623 JNV65604:JOW65623 JXR65604:JYS65623 KHN65604:KIO65623 KRJ65604:KSK65623 LBF65604:LCG65623 LLB65604:LMC65623 LUX65604:LVY65623 MET65604:MFU65623 MOP65604:MPQ65623 MYL65604:MZM65623 NIH65604:NJI65623 NSD65604:NTE65623 OBZ65604:ODA65623 OLV65604:OMW65623 OVR65604:OWS65623 PFN65604:PGO65623 PPJ65604:PQK65623 PZF65604:QAG65623 QJB65604:QKC65623 QSX65604:QTY65623 RCT65604:RDU65623 RMP65604:RNQ65623 RWL65604:RXM65623 SGH65604:SHI65623 SQD65604:SRE65623 SZZ65604:TBA65623 TJV65604:TKW65623 TTR65604:TUS65623 UDN65604:UEO65623 UNJ65604:UOK65623 UXF65604:UYG65623 VHB65604:VIC65623 VQX65604:VRY65623 WAT65604:WBU65623 WKP65604:WLQ65623 WUL65604:WVM65623 HZ131140:JA131159 RV131140:SW131159 ABR131140:ACS131159 ALN131140:AMO131159 AVJ131140:AWK131159 BFF131140:BGG131159 BPB131140:BQC131159 BYX131140:BZY131159 CIT131140:CJU131159 CSP131140:CTQ131159 DCL131140:DDM131159 DMH131140:DNI131159 DWD131140:DXE131159 EFZ131140:EHA131159 EPV131140:EQW131159 EZR131140:FAS131159 FJN131140:FKO131159 FTJ131140:FUK131159 GDF131140:GEG131159 GNB131140:GOC131159 GWX131140:GXY131159 HGT131140:HHU131159 HQP131140:HRQ131159 IAL131140:IBM131159 IKH131140:ILI131159 IUD131140:IVE131159 JDZ131140:JFA131159 JNV131140:JOW131159 JXR131140:JYS131159 KHN131140:KIO131159 KRJ131140:KSK131159 LBF131140:LCG131159 LLB131140:LMC131159 LUX131140:LVY131159 MET131140:MFU131159 MOP131140:MPQ131159 MYL131140:MZM131159 NIH131140:NJI131159 NSD131140:NTE131159 OBZ131140:ODA131159 OLV131140:OMW131159 OVR131140:OWS131159 PFN131140:PGO131159 PPJ131140:PQK131159 PZF131140:QAG131159 QJB131140:QKC131159 QSX131140:QTY131159 RCT131140:RDU131159 RMP131140:RNQ131159 RWL131140:RXM131159 SGH131140:SHI131159 SQD131140:SRE131159 SZZ131140:TBA131159 TJV131140:TKW131159 TTR131140:TUS131159 UDN131140:UEO131159 UNJ131140:UOK131159 UXF131140:UYG131159 VHB131140:VIC131159 VQX131140:VRY131159 WAT131140:WBU131159 WKP131140:WLQ131159 WUL131140:WVM131159 HZ196676:JA196695 RV196676:SW196695 ABR196676:ACS196695 ALN196676:AMO196695 AVJ196676:AWK196695 BFF196676:BGG196695 BPB196676:BQC196695 BYX196676:BZY196695 CIT196676:CJU196695 CSP196676:CTQ196695 DCL196676:DDM196695 DMH196676:DNI196695 DWD196676:DXE196695 EFZ196676:EHA196695 EPV196676:EQW196695 EZR196676:FAS196695 FJN196676:FKO196695 FTJ196676:FUK196695 GDF196676:GEG196695 GNB196676:GOC196695 GWX196676:GXY196695 HGT196676:HHU196695 HQP196676:HRQ196695 IAL196676:IBM196695 IKH196676:ILI196695 IUD196676:IVE196695 JDZ196676:JFA196695 JNV196676:JOW196695 JXR196676:JYS196695 KHN196676:KIO196695 KRJ196676:KSK196695 LBF196676:LCG196695 LLB196676:LMC196695 LUX196676:LVY196695 MET196676:MFU196695 MOP196676:MPQ196695 MYL196676:MZM196695 NIH196676:NJI196695 NSD196676:NTE196695 OBZ196676:ODA196695 OLV196676:OMW196695 OVR196676:OWS196695 PFN196676:PGO196695 PPJ196676:PQK196695 PZF196676:QAG196695 QJB196676:QKC196695 QSX196676:QTY196695 RCT196676:RDU196695 RMP196676:RNQ196695 RWL196676:RXM196695 SGH196676:SHI196695 SQD196676:SRE196695 SZZ196676:TBA196695 TJV196676:TKW196695 TTR196676:TUS196695 UDN196676:UEO196695 UNJ196676:UOK196695 UXF196676:UYG196695 VHB196676:VIC196695 VQX196676:VRY196695 WAT196676:WBU196695 WKP196676:WLQ196695 WUL196676:WVM196695 HZ262212:JA262231 RV262212:SW262231 ABR262212:ACS262231 ALN262212:AMO262231 AVJ262212:AWK262231 BFF262212:BGG262231 BPB262212:BQC262231 BYX262212:BZY262231 CIT262212:CJU262231 CSP262212:CTQ262231 DCL262212:DDM262231 DMH262212:DNI262231 DWD262212:DXE262231 EFZ262212:EHA262231 EPV262212:EQW262231 EZR262212:FAS262231 FJN262212:FKO262231 FTJ262212:FUK262231 GDF262212:GEG262231 GNB262212:GOC262231 GWX262212:GXY262231 HGT262212:HHU262231 HQP262212:HRQ262231 IAL262212:IBM262231 IKH262212:ILI262231 IUD262212:IVE262231 JDZ262212:JFA262231 JNV262212:JOW262231 JXR262212:JYS262231 KHN262212:KIO262231 KRJ262212:KSK262231 LBF262212:LCG262231 LLB262212:LMC262231 LUX262212:LVY262231 MET262212:MFU262231 MOP262212:MPQ262231 MYL262212:MZM262231 NIH262212:NJI262231 NSD262212:NTE262231 OBZ262212:ODA262231 OLV262212:OMW262231 OVR262212:OWS262231 PFN262212:PGO262231 PPJ262212:PQK262231 PZF262212:QAG262231 QJB262212:QKC262231 QSX262212:QTY262231 RCT262212:RDU262231 RMP262212:RNQ262231 RWL262212:RXM262231 SGH262212:SHI262231 SQD262212:SRE262231 SZZ262212:TBA262231 TJV262212:TKW262231 TTR262212:TUS262231 UDN262212:UEO262231 UNJ262212:UOK262231 UXF262212:UYG262231 VHB262212:VIC262231 VQX262212:VRY262231 WAT262212:WBU262231 WKP262212:WLQ262231 WUL262212:WVM262231 HZ327748:JA327767 RV327748:SW327767 ABR327748:ACS327767 ALN327748:AMO327767 AVJ327748:AWK327767 BFF327748:BGG327767 BPB327748:BQC327767 BYX327748:BZY327767 CIT327748:CJU327767 CSP327748:CTQ327767 DCL327748:DDM327767 DMH327748:DNI327767 DWD327748:DXE327767 EFZ327748:EHA327767 EPV327748:EQW327767 EZR327748:FAS327767 FJN327748:FKO327767 FTJ327748:FUK327767 GDF327748:GEG327767 GNB327748:GOC327767 GWX327748:GXY327767 HGT327748:HHU327767 HQP327748:HRQ327767 IAL327748:IBM327767 IKH327748:ILI327767 IUD327748:IVE327767 JDZ327748:JFA327767 JNV327748:JOW327767 JXR327748:JYS327767 KHN327748:KIO327767 KRJ327748:KSK327767 LBF327748:LCG327767 LLB327748:LMC327767 LUX327748:LVY327767 MET327748:MFU327767 MOP327748:MPQ327767 MYL327748:MZM327767 NIH327748:NJI327767 NSD327748:NTE327767 OBZ327748:ODA327767 OLV327748:OMW327767 OVR327748:OWS327767 PFN327748:PGO327767 PPJ327748:PQK327767 PZF327748:QAG327767 QJB327748:QKC327767 QSX327748:QTY327767 RCT327748:RDU327767 RMP327748:RNQ327767 RWL327748:RXM327767 SGH327748:SHI327767 SQD327748:SRE327767 SZZ327748:TBA327767 TJV327748:TKW327767 TTR327748:TUS327767 UDN327748:UEO327767 UNJ327748:UOK327767 UXF327748:UYG327767 VHB327748:VIC327767 VQX327748:VRY327767 WAT327748:WBU327767 WKP327748:WLQ327767 WUL327748:WVM327767 HZ393284:JA393303 RV393284:SW393303 ABR393284:ACS393303 ALN393284:AMO393303 AVJ393284:AWK393303 BFF393284:BGG393303 BPB393284:BQC393303 BYX393284:BZY393303 CIT393284:CJU393303 CSP393284:CTQ393303 DCL393284:DDM393303 DMH393284:DNI393303 DWD393284:DXE393303 EFZ393284:EHA393303 EPV393284:EQW393303 EZR393284:FAS393303 FJN393284:FKO393303 FTJ393284:FUK393303 GDF393284:GEG393303 GNB393284:GOC393303 GWX393284:GXY393303 HGT393284:HHU393303 HQP393284:HRQ393303 IAL393284:IBM393303 IKH393284:ILI393303 IUD393284:IVE393303 JDZ393284:JFA393303 JNV393284:JOW393303 JXR393284:JYS393303 KHN393284:KIO393303 KRJ393284:KSK393303 LBF393284:LCG393303 LLB393284:LMC393303 LUX393284:LVY393303 MET393284:MFU393303 MOP393284:MPQ393303 MYL393284:MZM393303 NIH393284:NJI393303 NSD393284:NTE393303 OBZ393284:ODA393303 OLV393284:OMW393303 OVR393284:OWS393303 PFN393284:PGO393303 PPJ393284:PQK393303 PZF393284:QAG393303 QJB393284:QKC393303 QSX393284:QTY393303 RCT393284:RDU393303 RMP393284:RNQ393303 RWL393284:RXM393303 SGH393284:SHI393303 SQD393284:SRE393303 SZZ393284:TBA393303 TJV393284:TKW393303 TTR393284:TUS393303 UDN393284:UEO393303 UNJ393284:UOK393303 UXF393284:UYG393303 VHB393284:VIC393303 VQX393284:VRY393303 WAT393284:WBU393303 WKP393284:WLQ393303 WUL393284:WVM393303 HZ458820:JA458839 RV458820:SW458839 ABR458820:ACS458839 ALN458820:AMO458839 AVJ458820:AWK458839 BFF458820:BGG458839 BPB458820:BQC458839 BYX458820:BZY458839 CIT458820:CJU458839 CSP458820:CTQ458839 DCL458820:DDM458839 DMH458820:DNI458839 DWD458820:DXE458839 EFZ458820:EHA458839 EPV458820:EQW458839 EZR458820:FAS458839 FJN458820:FKO458839 FTJ458820:FUK458839 GDF458820:GEG458839 GNB458820:GOC458839 GWX458820:GXY458839 HGT458820:HHU458839 HQP458820:HRQ458839 IAL458820:IBM458839 IKH458820:ILI458839 IUD458820:IVE458839 JDZ458820:JFA458839 JNV458820:JOW458839 JXR458820:JYS458839 KHN458820:KIO458839 KRJ458820:KSK458839 LBF458820:LCG458839 LLB458820:LMC458839 LUX458820:LVY458839 MET458820:MFU458839 MOP458820:MPQ458839 MYL458820:MZM458839 NIH458820:NJI458839 NSD458820:NTE458839 OBZ458820:ODA458839 OLV458820:OMW458839 OVR458820:OWS458839 PFN458820:PGO458839 PPJ458820:PQK458839 PZF458820:QAG458839 QJB458820:QKC458839 QSX458820:QTY458839 RCT458820:RDU458839 RMP458820:RNQ458839 RWL458820:RXM458839 SGH458820:SHI458839 SQD458820:SRE458839 SZZ458820:TBA458839 TJV458820:TKW458839 TTR458820:TUS458839 UDN458820:UEO458839 UNJ458820:UOK458839 UXF458820:UYG458839 VHB458820:VIC458839 VQX458820:VRY458839 WAT458820:WBU458839 WKP458820:WLQ458839 WUL458820:WVM458839 HZ524356:JA524375 RV524356:SW524375 ABR524356:ACS524375 ALN524356:AMO524375 AVJ524356:AWK524375 BFF524356:BGG524375 BPB524356:BQC524375 BYX524356:BZY524375 CIT524356:CJU524375 CSP524356:CTQ524375 DCL524356:DDM524375 DMH524356:DNI524375 DWD524356:DXE524375 EFZ524356:EHA524375 EPV524356:EQW524375 EZR524356:FAS524375 FJN524356:FKO524375 FTJ524356:FUK524375 GDF524356:GEG524375 GNB524356:GOC524375 GWX524356:GXY524375 HGT524356:HHU524375 HQP524356:HRQ524375 IAL524356:IBM524375 IKH524356:ILI524375 IUD524356:IVE524375 JDZ524356:JFA524375 JNV524356:JOW524375 JXR524356:JYS524375 KHN524356:KIO524375 KRJ524356:KSK524375 LBF524356:LCG524375 LLB524356:LMC524375 LUX524356:LVY524375 MET524356:MFU524375 MOP524356:MPQ524375 MYL524356:MZM524375 NIH524356:NJI524375 NSD524356:NTE524375 OBZ524356:ODA524375 OLV524356:OMW524375 OVR524356:OWS524375 PFN524356:PGO524375 PPJ524356:PQK524375 PZF524356:QAG524375 QJB524356:QKC524375 QSX524356:QTY524375 RCT524356:RDU524375 RMP524356:RNQ524375 RWL524356:RXM524375 SGH524356:SHI524375 SQD524356:SRE524375 SZZ524356:TBA524375 TJV524356:TKW524375 TTR524356:TUS524375 UDN524356:UEO524375 UNJ524356:UOK524375 UXF524356:UYG524375 VHB524356:VIC524375 VQX524356:VRY524375 WAT524356:WBU524375 WKP524356:WLQ524375 WUL524356:WVM524375 HZ589892:JA589911 RV589892:SW589911 ABR589892:ACS589911 ALN589892:AMO589911 AVJ589892:AWK589911 BFF589892:BGG589911 BPB589892:BQC589911 BYX589892:BZY589911 CIT589892:CJU589911 CSP589892:CTQ589911 DCL589892:DDM589911 DMH589892:DNI589911 DWD589892:DXE589911 EFZ589892:EHA589911 EPV589892:EQW589911 EZR589892:FAS589911 FJN589892:FKO589911 FTJ589892:FUK589911 GDF589892:GEG589911 GNB589892:GOC589911 GWX589892:GXY589911 HGT589892:HHU589911 HQP589892:HRQ589911 IAL589892:IBM589911 IKH589892:ILI589911 IUD589892:IVE589911 JDZ589892:JFA589911 JNV589892:JOW589911 JXR589892:JYS589911 KHN589892:KIO589911 KRJ589892:KSK589911 LBF589892:LCG589911 LLB589892:LMC589911 LUX589892:LVY589911 MET589892:MFU589911 MOP589892:MPQ589911 MYL589892:MZM589911 NIH589892:NJI589911 NSD589892:NTE589911 OBZ589892:ODA589911 OLV589892:OMW589911 OVR589892:OWS589911 PFN589892:PGO589911 PPJ589892:PQK589911 PZF589892:QAG589911 QJB589892:QKC589911 QSX589892:QTY589911 RCT589892:RDU589911 RMP589892:RNQ589911 RWL589892:RXM589911 SGH589892:SHI589911 SQD589892:SRE589911 SZZ589892:TBA589911 TJV589892:TKW589911 TTR589892:TUS589911 UDN589892:UEO589911 UNJ589892:UOK589911 UXF589892:UYG589911 VHB589892:VIC589911 VQX589892:VRY589911 WAT589892:WBU589911 WKP589892:WLQ589911 WUL589892:WVM589911 HZ655428:JA655447 RV655428:SW655447 ABR655428:ACS655447 ALN655428:AMO655447 AVJ655428:AWK655447 BFF655428:BGG655447 BPB655428:BQC655447 BYX655428:BZY655447 CIT655428:CJU655447 CSP655428:CTQ655447 DCL655428:DDM655447 DMH655428:DNI655447 DWD655428:DXE655447 EFZ655428:EHA655447 EPV655428:EQW655447 EZR655428:FAS655447 FJN655428:FKO655447 FTJ655428:FUK655447 GDF655428:GEG655447 GNB655428:GOC655447 GWX655428:GXY655447 HGT655428:HHU655447 HQP655428:HRQ655447 IAL655428:IBM655447 IKH655428:ILI655447 IUD655428:IVE655447 JDZ655428:JFA655447 JNV655428:JOW655447 JXR655428:JYS655447 KHN655428:KIO655447 KRJ655428:KSK655447 LBF655428:LCG655447 LLB655428:LMC655447 LUX655428:LVY655447 MET655428:MFU655447 MOP655428:MPQ655447 MYL655428:MZM655447 NIH655428:NJI655447 NSD655428:NTE655447 OBZ655428:ODA655447 OLV655428:OMW655447 OVR655428:OWS655447 PFN655428:PGO655447 PPJ655428:PQK655447 PZF655428:QAG655447 QJB655428:QKC655447 QSX655428:QTY655447 RCT655428:RDU655447 RMP655428:RNQ655447 RWL655428:RXM655447 SGH655428:SHI655447 SQD655428:SRE655447 SZZ655428:TBA655447 TJV655428:TKW655447 TTR655428:TUS655447 UDN655428:UEO655447 UNJ655428:UOK655447 UXF655428:UYG655447 VHB655428:VIC655447 VQX655428:VRY655447 WAT655428:WBU655447 WKP655428:WLQ655447 WUL655428:WVM655447 HZ720964:JA720983 RV720964:SW720983 ABR720964:ACS720983 ALN720964:AMO720983 AVJ720964:AWK720983 BFF720964:BGG720983 BPB720964:BQC720983 BYX720964:BZY720983 CIT720964:CJU720983 CSP720964:CTQ720983 DCL720964:DDM720983 DMH720964:DNI720983 DWD720964:DXE720983 EFZ720964:EHA720983 EPV720964:EQW720983 EZR720964:FAS720983 FJN720964:FKO720983 FTJ720964:FUK720983 GDF720964:GEG720983 GNB720964:GOC720983 GWX720964:GXY720983 HGT720964:HHU720983 HQP720964:HRQ720983 IAL720964:IBM720983 IKH720964:ILI720983 IUD720964:IVE720983 JDZ720964:JFA720983 JNV720964:JOW720983 JXR720964:JYS720983 KHN720964:KIO720983 KRJ720964:KSK720983 LBF720964:LCG720983 LLB720964:LMC720983 LUX720964:LVY720983 MET720964:MFU720983 MOP720964:MPQ720983 MYL720964:MZM720983 NIH720964:NJI720983 NSD720964:NTE720983 OBZ720964:ODA720983 OLV720964:OMW720983 OVR720964:OWS720983 PFN720964:PGO720983 PPJ720964:PQK720983 PZF720964:QAG720983 QJB720964:QKC720983 QSX720964:QTY720983 RCT720964:RDU720983 RMP720964:RNQ720983 RWL720964:RXM720983 SGH720964:SHI720983 SQD720964:SRE720983 SZZ720964:TBA720983 TJV720964:TKW720983 TTR720964:TUS720983 UDN720964:UEO720983 UNJ720964:UOK720983 UXF720964:UYG720983 VHB720964:VIC720983 VQX720964:VRY720983 WAT720964:WBU720983 WKP720964:WLQ720983 WUL720964:WVM720983 HZ786500:JA786519 RV786500:SW786519 ABR786500:ACS786519 ALN786500:AMO786519 AVJ786500:AWK786519 BFF786500:BGG786519 BPB786500:BQC786519 BYX786500:BZY786519 CIT786500:CJU786519 CSP786500:CTQ786519 DCL786500:DDM786519 DMH786500:DNI786519 DWD786500:DXE786519 EFZ786500:EHA786519 EPV786500:EQW786519 EZR786500:FAS786519 FJN786500:FKO786519 FTJ786500:FUK786519 GDF786500:GEG786519 GNB786500:GOC786519 GWX786500:GXY786519 HGT786500:HHU786519 HQP786500:HRQ786519 IAL786500:IBM786519 IKH786500:ILI786519 IUD786500:IVE786519 JDZ786500:JFA786519 JNV786500:JOW786519 JXR786500:JYS786519 KHN786500:KIO786519 KRJ786500:KSK786519 LBF786500:LCG786519 LLB786500:LMC786519 LUX786500:LVY786519 MET786500:MFU786519 MOP786500:MPQ786519 MYL786500:MZM786519 NIH786500:NJI786519 NSD786500:NTE786519 OBZ786500:ODA786519 OLV786500:OMW786519 OVR786500:OWS786519 PFN786500:PGO786519 PPJ786500:PQK786519 PZF786500:QAG786519 QJB786500:QKC786519 QSX786500:QTY786519 RCT786500:RDU786519 RMP786500:RNQ786519 RWL786500:RXM786519 SGH786500:SHI786519 SQD786500:SRE786519 SZZ786500:TBA786519 TJV786500:TKW786519 TTR786500:TUS786519 UDN786500:UEO786519 UNJ786500:UOK786519 UXF786500:UYG786519 VHB786500:VIC786519 VQX786500:VRY786519 WAT786500:WBU786519 WKP786500:WLQ786519 WUL786500:WVM786519 HZ852036:JA852055 RV852036:SW852055 ABR852036:ACS852055 ALN852036:AMO852055 AVJ852036:AWK852055 BFF852036:BGG852055 BPB852036:BQC852055 BYX852036:BZY852055 CIT852036:CJU852055 CSP852036:CTQ852055 DCL852036:DDM852055 DMH852036:DNI852055 DWD852036:DXE852055 EFZ852036:EHA852055 EPV852036:EQW852055 EZR852036:FAS852055 FJN852036:FKO852055 FTJ852036:FUK852055 GDF852036:GEG852055 GNB852036:GOC852055 GWX852036:GXY852055 HGT852036:HHU852055 HQP852036:HRQ852055 IAL852036:IBM852055 IKH852036:ILI852055 IUD852036:IVE852055 JDZ852036:JFA852055 JNV852036:JOW852055 JXR852036:JYS852055 KHN852036:KIO852055 KRJ852036:KSK852055 LBF852036:LCG852055 LLB852036:LMC852055 LUX852036:LVY852055 MET852036:MFU852055 MOP852036:MPQ852055 MYL852036:MZM852055 NIH852036:NJI852055 NSD852036:NTE852055 OBZ852036:ODA852055 OLV852036:OMW852055 OVR852036:OWS852055 PFN852036:PGO852055 PPJ852036:PQK852055 PZF852036:QAG852055 QJB852036:QKC852055 QSX852036:QTY852055 RCT852036:RDU852055 RMP852036:RNQ852055 RWL852036:RXM852055 SGH852036:SHI852055 SQD852036:SRE852055 SZZ852036:TBA852055 TJV852036:TKW852055 TTR852036:TUS852055 UDN852036:UEO852055 UNJ852036:UOK852055 UXF852036:UYG852055 VHB852036:VIC852055 VQX852036:VRY852055 WAT852036:WBU852055 WKP852036:WLQ852055 WUL852036:WVM852055 HZ917572:JA917591 RV917572:SW917591 ABR917572:ACS917591 ALN917572:AMO917591 AVJ917572:AWK917591 BFF917572:BGG917591 BPB917572:BQC917591 BYX917572:BZY917591 CIT917572:CJU917591 CSP917572:CTQ917591 DCL917572:DDM917591 DMH917572:DNI917591 DWD917572:DXE917591 EFZ917572:EHA917591 EPV917572:EQW917591 EZR917572:FAS917591 FJN917572:FKO917591 FTJ917572:FUK917591 GDF917572:GEG917591 GNB917572:GOC917591 GWX917572:GXY917591 HGT917572:HHU917591 HQP917572:HRQ917591 IAL917572:IBM917591 IKH917572:ILI917591 IUD917572:IVE917591 JDZ917572:JFA917591 JNV917572:JOW917591 JXR917572:JYS917591 KHN917572:KIO917591 KRJ917572:KSK917591 LBF917572:LCG917591 LLB917572:LMC917591 LUX917572:LVY917591 MET917572:MFU917591 MOP917572:MPQ917591 MYL917572:MZM917591 NIH917572:NJI917591 NSD917572:NTE917591 OBZ917572:ODA917591 OLV917572:OMW917591 OVR917572:OWS917591 PFN917572:PGO917591 PPJ917572:PQK917591 PZF917572:QAG917591 QJB917572:QKC917591 QSX917572:QTY917591 RCT917572:RDU917591 RMP917572:RNQ917591 RWL917572:RXM917591 SGH917572:SHI917591 SQD917572:SRE917591 SZZ917572:TBA917591 TJV917572:TKW917591 TTR917572:TUS917591 UDN917572:UEO917591 UNJ917572:UOK917591 UXF917572:UYG917591 VHB917572:VIC917591 VQX917572:VRY917591 WAT917572:WBU917591 WKP917572:WLQ917591 WUL917572:WVM917591 HZ983108:JA983127 RV983108:SW983127 ABR983108:ACS983127 ALN983108:AMO983127 AVJ983108:AWK983127 BFF983108:BGG983127 BPB983108:BQC983127 BYX983108:BZY983127 CIT983108:CJU983127 CSP983108:CTQ983127 DCL983108:DDM983127 DMH983108:DNI983127 DWD983108:DXE983127 EFZ983108:EHA983127 EPV983108:EQW983127 EZR983108:FAS983127 FJN983108:FKO983127 FTJ983108:FUK983127 GDF983108:GEG983127 GNB983108:GOC983127 GWX983108:GXY983127 HGT983108:HHU983127 HQP983108:HRQ983127 IAL983108:IBM983127 IKH983108:ILI983127 IUD983108:IVE983127 JDZ983108:JFA983127 JNV983108:JOW983127 JXR983108:JYS983127 KHN983108:KIO983127 KRJ983108:KSK983127 LBF983108:LCG983127 LLB983108:LMC983127 LUX983108:LVY983127 MET983108:MFU983127 MOP983108:MPQ983127 MYL983108:MZM983127 NIH983108:NJI983127 NSD983108:NTE983127 OBZ983108:ODA983127 OLV983108:OMW983127 OVR983108:OWS983127 PFN983108:PGO983127 PPJ983108:PQK983127 PZF983108:QAG983127 QJB983108:QKC983127 QSX983108:QTY983127 RCT983108:RDU983127 RMP983108:RNQ983127 RWL983108:RXM983127 SGH983108:SHI983127 SQD983108:SRE983127 SZZ983108:TBA983127 TJV983108:TKW983127 TTR983108:TUS983127 UDN983108:UEO983127 UNJ983108:UOK983127 UXF983108:UYG983127 VHB983108:VIC983127 WKP983108:WLQ983127 G65605:M65624 G983109:M983128 G917573:M917592 G852037:M852056 G786501:M786520 G720965:M720984 G655429:M655448 G589893:M589912 G524357:M524376 G458821:M458840 G393285:M393304 G327749:M327768 G262213:M262232 G196677:M196696 G131141:M131160 N8:N112 RV8:SW112 ABR8:ACS112 ALN8:AMO112 AVJ8:AWK112 BFF8:BGG112 BPB8:BQC112 BYX8:BZY112 CIT8:CJU112 CSP8:CTQ112 DCL8:DDM112 DMH8:DNI112 DWD8:DXE112 EFZ8:EHA112 EPV8:EQW112 EZR8:FAS112 FJN8:FKO112 FTJ8:FUK112 GDF8:GEG112 GNB8:GOC112 GWX8:GXY112 HGT8:HHU112 HQP8:HRQ112 IAL8:IBM112 IKH8:ILI112 IUD8:IVE112 JDZ8:JFA112 JNV8:JOW112 JXR8:JYS112 KHN8:KIO112 KRJ8:KSK112 LBF8:LCG112 LLB8:LMC112 LUX8:LVY112 MET8:MFU112 MOP8:MPQ112 MYL8:MZM112 NIH8:NJI112 NSD8:NTE112 OBZ8:ODA112 OLV8:OMW112 OVR8:OWS112 PFN8:PGO112 PPJ8:PQK112 PZF8:QAG112 QJB8:QKC112 QSX8:QTY112 RCT8:RDU112 RMP8:RNQ112 RWL8:RXM112 SGH8:SHI112 SQD8:SRE112 SZZ8:TBA112 TJV8:TKW112 TTR8:TUS112 UDN8:UEO112 UNJ8:UOK112 UXF8:UYG112 VHB8:VIC112 VQX8:VRY112 WAT8:WBU112 WKP8:WLQ112 WUL8:WVM112 HZ8:JA112">
      <formula1>IF(#REF!="×","")</formula1>
    </dataValidation>
    <dataValidation type="list" allowBlank="1" showInputMessage="1" showErrorMessage="1" sqref="WUH983108:WUH983127 HV65604:HV65623 RR65604:RR65623 ABN65604:ABN65623 ALJ65604:ALJ65623 AVF65604:AVF65623 BFB65604:BFB65623 BOX65604:BOX65623 BYT65604:BYT65623 CIP65604:CIP65623 CSL65604:CSL65623 DCH65604:DCH65623 DMD65604:DMD65623 DVZ65604:DVZ65623 EFV65604:EFV65623 EPR65604:EPR65623 EZN65604:EZN65623 FJJ65604:FJJ65623 FTF65604:FTF65623 GDB65604:GDB65623 GMX65604:GMX65623 GWT65604:GWT65623 HGP65604:HGP65623 HQL65604:HQL65623 IAH65604:IAH65623 IKD65604:IKD65623 ITZ65604:ITZ65623 JDV65604:JDV65623 JNR65604:JNR65623 JXN65604:JXN65623 KHJ65604:KHJ65623 KRF65604:KRF65623 LBB65604:LBB65623 LKX65604:LKX65623 LUT65604:LUT65623 MEP65604:MEP65623 MOL65604:MOL65623 MYH65604:MYH65623 NID65604:NID65623 NRZ65604:NRZ65623 OBV65604:OBV65623 OLR65604:OLR65623 OVN65604:OVN65623 PFJ65604:PFJ65623 PPF65604:PPF65623 PZB65604:PZB65623 QIX65604:QIX65623 QST65604:QST65623 RCP65604:RCP65623 RML65604:RML65623 RWH65604:RWH65623 SGD65604:SGD65623 SPZ65604:SPZ65623 SZV65604:SZV65623 TJR65604:TJR65623 TTN65604:TTN65623 UDJ65604:UDJ65623 UNF65604:UNF65623 UXB65604:UXB65623 VGX65604:VGX65623 VQT65604:VQT65623 WAP65604:WAP65623 WKL65604:WKL65623 WUH65604:WUH65623 HV131140:HV131159 RR131140:RR131159 ABN131140:ABN131159 ALJ131140:ALJ131159 AVF131140:AVF131159 BFB131140:BFB131159 BOX131140:BOX131159 BYT131140:BYT131159 CIP131140:CIP131159 CSL131140:CSL131159 DCH131140:DCH131159 DMD131140:DMD131159 DVZ131140:DVZ131159 EFV131140:EFV131159 EPR131140:EPR131159 EZN131140:EZN131159 FJJ131140:FJJ131159 FTF131140:FTF131159 GDB131140:GDB131159 GMX131140:GMX131159 GWT131140:GWT131159 HGP131140:HGP131159 HQL131140:HQL131159 IAH131140:IAH131159 IKD131140:IKD131159 ITZ131140:ITZ131159 JDV131140:JDV131159 JNR131140:JNR131159 JXN131140:JXN131159 KHJ131140:KHJ131159 KRF131140:KRF131159 LBB131140:LBB131159 LKX131140:LKX131159 LUT131140:LUT131159 MEP131140:MEP131159 MOL131140:MOL131159 MYH131140:MYH131159 NID131140:NID131159 NRZ131140:NRZ131159 OBV131140:OBV131159 OLR131140:OLR131159 OVN131140:OVN131159 PFJ131140:PFJ131159 PPF131140:PPF131159 PZB131140:PZB131159 QIX131140:QIX131159 QST131140:QST131159 RCP131140:RCP131159 RML131140:RML131159 RWH131140:RWH131159 SGD131140:SGD131159 SPZ131140:SPZ131159 SZV131140:SZV131159 TJR131140:TJR131159 TTN131140:TTN131159 UDJ131140:UDJ131159 UNF131140:UNF131159 UXB131140:UXB131159 VGX131140:VGX131159 VQT131140:VQT131159 WAP131140:WAP131159 WKL131140:WKL131159 WUH131140:WUH131159 HV196676:HV196695 RR196676:RR196695 ABN196676:ABN196695 ALJ196676:ALJ196695 AVF196676:AVF196695 BFB196676:BFB196695 BOX196676:BOX196695 BYT196676:BYT196695 CIP196676:CIP196695 CSL196676:CSL196695 DCH196676:DCH196695 DMD196676:DMD196695 DVZ196676:DVZ196695 EFV196676:EFV196695 EPR196676:EPR196695 EZN196676:EZN196695 FJJ196676:FJJ196695 FTF196676:FTF196695 GDB196676:GDB196695 GMX196676:GMX196695 GWT196676:GWT196695 HGP196676:HGP196695 HQL196676:HQL196695 IAH196676:IAH196695 IKD196676:IKD196695 ITZ196676:ITZ196695 JDV196676:JDV196695 JNR196676:JNR196695 JXN196676:JXN196695 KHJ196676:KHJ196695 KRF196676:KRF196695 LBB196676:LBB196695 LKX196676:LKX196695 LUT196676:LUT196695 MEP196676:MEP196695 MOL196676:MOL196695 MYH196676:MYH196695 NID196676:NID196695 NRZ196676:NRZ196695 OBV196676:OBV196695 OLR196676:OLR196695 OVN196676:OVN196695 PFJ196676:PFJ196695 PPF196676:PPF196695 PZB196676:PZB196695 QIX196676:QIX196695 QST196676:QST196695 RCP196676:RCP196695 RML196676:RML196695 RWH196676:RWH196695 SGD196676:SGD196695 SPZ196676:SPZ196695 SZV196676:SZV196695 TJR196676:TJR196695 TTN196676:TTN196695 UDJ196676:UDJ196695 UNF196676:UNF196695 UXB196676:UXB196695 VGX196676:VGX196695 VQT196676:VQT196695 WAP196676:WAP196695 WKL196676:WKL196695 WUH196676:WUH196695 HV262212:HV262231 RR262212:RR262231 ABN262212:ABN262231 ALJ262212:ALJ262231 AVF262212:AVF262231 BFB262212:BFB262231 BOX262212:BOX262231 BYT262212:BYT262231 CIP262212:CIP262231 CSL262212:CSL262231 DCH262212:DCH262231 DMD262212:DMD262231 DVZ262212:DVZ262231 EFV262212:EFV262231 EPR262212:EPR262231 EZN262212:EZN262231 FJJ262212:FJJ262231 FTF262212:FTF262231 GDB262212:GDB262231 GMX262212:GMX262231 GWT262212:GWT262231 HGP262212:HGP262231 HQL262212:HQL262231 IAH262212:IAH262231 IKD262212:IKD262231 ITZ262212:ITZ262231 JDV262212:JDV262231 JNR262212:JNR262231 JXN262212:JXN262231 KHJ262212:KHJ262231 KRF262212:KRF262231 LBB262212:LBB262231 LKX262212:LKX262231 LUT262212:LUT262231 MEP262212:MEP262231 MOL262212:MOL262231 MYH262212:MYH262231 NID262212:NID262231 NRZ262212:NRZ262231 OBV262212:OBV262231 OLR262212:OLR262231 OVN262212:OVN262231 PFJ262212:PFJ262231 PPF262212:PPF262231 PZB262212:PZB262231 QIX262212:QIX262231 QST262212:QST262231 RCP262212:RCP262231 RML262212:RML262231 RWH262212:RWH262231 SGD262212:SGD262231 SPZ262212:SPZ262231 SZV262212:SZV262231 TJR262212:TJR262231 TTN262212:TTN262231 UDJ262212:UDJ262231 UNF262212:UNF262231 UXB262212:UXB262231 VGX262212:VGX262231 VQT262212:VQT262231 WAP262212:WAP262231 WKL262212:WKL262231 WUH262212:WUH262231 HV327748:HV327767 RR327748:RR327767 ABN327748:ABN327767 ALJ327748:ALJ327767 AVF327748:AVF327767 BFB327748:BFB327767 BOX327748:BOX327767 BYT327748:BYT327767 CIP327748:CIP327767 CSL327748:CSL327767 DCH327748:DCH327767 DMD327748:DMD327767 DVZ327748:DVZ327767 EFV327748:EFV327767 EPR327748:EPR327767 EZN327748:EZN327767 FJJ327748:FJJ327767 FTF327748:FTF327767 GDB327748:GDB327767 GMX327748:GMX327767 GWT327748:GWT327767 HGP327748:HGP327767 HQL327748:HQL327767 IAH327748:IAH327767 IKD327748:IKD327767 ITZ327748:ITZ327767 JDV327748:JDV327767 JNR327748:JNR327767 JXN327748:JXN327767 KHJ327748:KHJ327767 KRF327748:KRF327767 LBB327748:LBB327767 LKX327748:LKX327767 LUT327748:LUT327767 MEP327748:MEP327767 MOL327748:MOL327767 MYH327748:MYH327767 NID327748:NID327767 NRZ327748:NRZ327767 OBV327748:OBV327767 OLR327748:OLR327767 OVN327748:OVN327767 PFJ327748:PFJ327767 PPF327748:PPF327767 PZB327748:PZB327767 QIX327748:QIX327767 QST327748:QST327767 RCP327748:RCP327767 RML327748:RML327767 RWH327748:RWH327767 SGD327748:SGD327767 SPZ327748:SPZ327767 SZV327748:SZV327767 TJR327748:TJR327767 TTN327748:TTN327767 UDJ327748:UDJ327767 UNF327748:UNF327767 UXB327748:UXB327767 VGX327748:VGX327767 VQT327748:VQT327767 WAP327748:WAP327767 WKL327748:WKL327767 WUH327748:WUH327767 HV393284:HV393303 RR393284:RR393303 ABN393284:ABN393303 ALJ393284:ALJ393303 AVF393284:AVF393303 BFB393284:BFB393303 BOX393284:BOX393303 BYT393284:BYT393303 CIP393284:CIP393303 CSL393284:CSL393303 DCH393284:DCH393303 DMD393284:DMD393303 DVZ393284:DVZ393303 EFV393284:EFV393303 EPR393284:EPR393303 EZN393284:EZN393303 FJJ393284:FJJ393303 FTF393284:FTF393303 GDB393284:GDB393303 GMX393284:GMX393303 GWT393284:GWT393303 HGP393284:HGP393303 HQL393284:HQL393303 IAH393284:IAH393303 IKD393284:IKD393303 ITZ393284:ITZ393303 JDV393284:JDV393303 JNR393284:JNR393303 JXN393284:JXN393303 KHJ393284:KHJ393303 KRF393284:KRF393303 LBB393284:LBB393303 LKX393284:LKX393303 LUT393284:LUT393303 MEP393284:MEP393303 MOL393284:MOL393303 MYH393284:MYH393303 NID393284:NID393303 NRZ393284:NRZ393303 OBV393284:OBV393303 OLR393284:OLR393303 OVN393284:OVN393303 PFJ393284:PFJ393303 PPF393284:PPF393303 PZB393284:PZB393303 QIX393284:QIX393303 QST393284:QST393303 RCP393284:RCP393303 RML393284:RML393303 RWH393284:RWH393303 SGD393284:SGD393303 SPZ393284:SPZ393303 SZV393284:SZV393303 TJR393284:TJR393303 TTN393284:TTN393303 UDJ393284:UDJ393303 UNF393284:UNF393303 UXB393284:UXB393303 VGX393284:VGX393303 VQT393284:VQT393303 WAP393284:WAP393303 WKL393284:WKL393303 WUH393284:WUH393303 HV458820:HV458839 RR458820:RR458839 ABN458820:ABN458839 ALJ458820:ALJ458839 AVF458820:AVF458839 BFB458820:BFB458839 BOX458820:BOX458839 BYT458820:BYT458839 CIP458820:CIP458839 CSL458820:CSL458839 DCH458820:DCH458839 DMD458820:DMD458839 DVZ458820:DVZ458839 EFV458820:EFV458839 EPR458820:EPR458839 EZN458820:EZN458839 FJJ458820:FJJ458839 FTF458820:FTF458839 GDB458820:GDB458839 GMX458820:GMX458839 GWT458820:GWT458839 HGP458820:HGP458839 HQL458820:HQL458839 IAH458820:IAH458839 IKD458820:IKD458839 ITZ458820:ITZ458839 JDV458820:JDV458839 JNR458820:JNR458839 JXN458820:JXN458839 KHJ458820:KHJ458839 KRF458820:KRF458839 LBB458820:LBB458839 LKX458820:LKX458839 LUT458820:LUT458839 MEP458820:MEP458839 MOL458820:MOL458839 MYH458820:MYH458839 NID458820:NID458839 NRZ458820:NRZ458839 OBV458820:OBV458839 OLR458820:OLR458839 OVN458820:OVN458839 PFJ458820:PFJ458839 PPF458820:PPF458839 PZB458820:PZB458839 QIX458820:QIX458839 QST458820:QST458839 RCP458820:RCP458839 RML458820:RML458839 RWH458820:RWH458839 SGD458820:SGD458839 SPZ458820:SPZ458839 SZV458820:SZV458839 TJR458820:TJR458839 TTN458820:TTN458839 UDJ458820:UDJ458839 UNF458820:UNF458839 UXB458820:UXB458839 VGX458820:VGX458839 VQT458820:VQT458839 WAP458820:WAP458839 WKL458820:WKL458839 WUH458820:WUH458839 HV524356:HV524375 RR524356:RR524375 ABN524356:ABN524375 ALJ524356:ALJ524375 AVF524356:AVF524375 BFB524356:BFB524375 BOX524356:BOX524375 BYT524356:BYT524375 CIP524356:CIP524375 CSL524356:CSL524375 DCH524356:DCH524375 DMD524356:DMD524375 DVZ524356:DVZ524375 EFV524356:EFV524375 EPR524356:EPR524375 EZN524356:EZN524375 FJJ524356:FJJ524375 FTF524356:FTF524375 GDB524356:GDB524375 GMX524356:GMX524375 GWT524356:GWT524375 HGP524356:HGP524375 HQL524356:HQL524375 IAH524356:IAH524375 IKD524356:IKD524375 ITZ524356:ITZ524375 JDV524356:JDV524375 JNR524356:JNR524375 JXN524356:JXN524375 KHJ524356:KHJ524375 KRF524356:KRF524375 LBB524356:LBB524375 LKX524356:LKX524375 LUT524356:LUT524375 MEP524356:MEP524375 MOL524356:MOL524375 MYH524356:MYH524375 NID524356:NID524375 NRZ524356:NRZ524375 OBV524356:OBV524375 OLR524356:OLR524375 OVN524356:OVN524375 PFJ524356:PFJ524375 PPF524356:PPF524375 PZB524356:PZB524375 QIX524356:QIX524375 QST524356:QST524375 RCP524356:RCP524375 RML524356:RML524375 RWH524356:RWH524375 SGD524356:SGD524375 SPZ524356:SPZ524375 SZV524356:SZV524375 TJR524356:TJR524375 TTN524356:TTN524375 UDJ524356:UDJ524375 UNF524356:UNF524375 UXB524356:UXB524375 VGX524356:VGX524375 VQT524356:VQT524375 WAP524356:WAP524375 WKL524356:WKL524375 WUH524356:WUH524375 HV589892:HV589911 RR589892:RR589911 ABN589892:ABN589911 ALJ589892:ALJ589911 AVF589892:AVF589911 BFB589892:BFB589911 BOX589892:BOX589911 BYT589892:BYT589911 CIP589892:CIP589911 CSL589892:CSL589911 DCH589892:DCH589911 DMD589892:DMD589911 DVZ589892:DVZ589911 EFV589892:EFV589911 EPR589892:EPR589911 EZN589892:EZN589911 FJJ589892:FJJ589911 FTF589892:FTF589911 GDB589892:GDB589911 GMX589892:GMX589911 GWT589892:GWT589911 HGP589892:HGP589911 HQL589892:HQL589911 IAH589892:IAH589911 IKD589892:IKD589911 ITZ589892:ITZ589911 JDV589892:JDV589911 JNR589892:JNR589911 JXN589892:JXN589911 KHJ589892:KHJ589911 KRF589892:KRF589911 LBB589892:LBB589911 LKX589892:LKX589911 LUT589892:LUT589911 MEP589892:MEP589911 MOL589892:MOL589911 MYH589892:MYH589911 NID589892:NID589911 NRZ589892:NRZ589911 OBV589892:OBV589911 OLR589892:OLR589911 OVN589892:OVN589911 PFJ589892:PFJ589911 PPF589892:PPF589911 PZB589892:PZB589911 QIX589892:QIX589911 QST589892:QST589911 RCP589892:RCP589911 RML589892:RML589911 RWH589892:RWH589911 SGD589892:SGD589911 SPZ589892:SPZ589911 SZV589892:SZV589911 TJR589892:TJR589911 TTN589892:TTN589911 UDJ589892:UDJ589911 UNF589892:UNF589911 UXB589892:UXB589911 VGX589892:VGX589911 VQT589892:VQT589911 WAP589892:WAP589911 WKL589892:WKL589911 WUH589892:WUH589911 HV655428:HV655447 RR655428:RR655447 ABN655428:ABN655447 ALJ655428:ALJ655447 AVF655428:AVF655447 BFB655428:BFB655447 BOX655428:BOX655447 BYT655428:BYT655447 CIP655428:CIP655447 CSL655428:CSL655447 DCH655428:DCH655447 DMD655428:DMD655447 DVZ655428:DVZ655447 EFV655428:EFV655447 EPR655428:EPR655447 EZN655428:EZN655447 FJJ655428:FJJ655447 FTF655428:FTF655447 GDB655428:GDB655447 GMX655428:GMX655447 GWT655428:GWT655447 HGP655428:HGP655447 HQL655428:HQL655447 IAH655428:IAH655447 IKD655428:IKD655447 ITZ655428:ITZ655447 JDV655428:JDV655447 JNR655428:JNR655447 JXN655428:JXN655447 KHJ655428:KHJ655447 KRF655428:KRF655447 LBB655428:LBB655447 LKX655428:LKX655447 LUT655428:LUT655447 MEP655428:MEP655447 MOL655428:MOL655447 MYH655428:MYH655447 NID655428:NID655447 NRZ655428:NRZ655447 OBV655428:OBV655447 OLR655428:OLR655447 OVN655428:OVN655447 PFJ655428:PFJ655447 PPF655428:PPF655447 PZB655428:PZB655447 QIX655428:QIX655447 QST655428:QST655447 RCP655428:RCP655447 RML655428:RML655447 RWH655428:RWH655447 SGD655428:SGD655447 SPZ655428:SPZ655447 SZV655428:SZV655447 TJR655428:TJR655447 TTN655428:TTN655447 UDJ655428:UDJ655447 UNF655428:UNF655447 UXB655428:UXB655447 VGX655428:VGX655447 VQT655428:VQT655447 WAP655428:WAP655447 WKL655428:WKL655447 WUH655428:WUH655447 HV720964:HV720983 RR720964:RR720983 ABN720964:ABN720983 ALJ720964:ALJ720983 AVF720964:AVF720983 BFB720964:BFB720983 BOX720964:BOX720983 BYT720964:BYT720983 CIP720964:CIP720983 CSL720964:CSL720983 DCH720964:DCH720983 DMD720964:DMD720983 DVZ720964:DVZ720983 EFV720964:EFV720983 EPR720964:EPR720983 EZN720964:EZN720983 FJJ720964:FJJ720983 FTF720964:FTF720983 GDB720964:GDB720983 GMX720964:GMX720983 GWT720964:GWT720983 HGP720964:HGP720983 HQL720964:HQL720983 IAH720964:IAH720983 IKD720964:IKD720983 ITZ720964:ITZ720983 JDV720964:JDV720983 JNR720964:JNR720983 JXN720964:JXN720983 KHJ720964:KHJ720983 KRF720964:KRF720983 LBB720964:LBB720983 LKX720964:LKX720983 LUT720964:LUT720983 MEP720964:MEP720983 MOL720964:MOL720983 MYH720964:MYH720983 NID720964:NID720983 NRZ720964:NRZ720983 OBV720964:OBV720983 OLR720964:OLR720983 OVN720964:OVN720983 PFJ720964:PFJ720983 PPF720964:PPF720983 PZB720964:PZB720983 QIX720964:QIX720983 QST720964:QST720983 RCP720964:RCP720983 RML720964:RML720983 RWH720964:RWH720983 SGD720964:SGD720983 SPZ720964:SPZ720983 SZV720964:SZV720983 TJR720964:TJR720983 TTN720964:TTN720983 UDJ720964:UDJ720983 UNF720964:UNF720983 UXB720964:UXB720983 VGX720964:VGX720983 VQT720964:VQT720983 WAP720964:WAP720983 WKL720964:WKL720983 WUH720964:WUH720983 HV786500:HV786519 RR786500:RR786519 ABN786500:ABN786519 ALJ786500:ALJ786519 AVF786500:AVF786519 BFB786500:BFB786519 BOX786500:BOX786519 BYT786500:BYT786519 CIP786500:CIP786519 CSL786500:CSL786519 DCH786500:DCH786519 DMD786500:DMD786519 DVZ786500:DVZ786519 EFV786500:EFV786519 EPR786500:EPR786519 EZN786500:EZN786519 FJJ786500:FJJ786519 FTF786500:FTF786519 GDB786500:GDB786519 GMX786500:GMX786519 GWT786500:GWT786519 HGP786500:HGP786519 HQL786500:HQL786519 IAH786500:IAH786519 IKD786500:IKD786519 ITZ786500:ITZ786519 JDV786500:JDV786519 JNR786500:JNR786519 JXN786500:JXN786519 KHJ786500:KHJ786519 KRF786500:KRF786519 LBB786500:LBB786519 LKX786500:LKX786519 LUT786500:LUT786519 MEP786500:MEP786519 MOL786500:MOL786519 MYH786500:MYH786519 NID786500:NID786519 NRZ786500:NRZ786519 OBV786500:OBV786519 OLR786500:OLR786519 OVN786500:OVN786519 PFJ786500:PFJ786519 PPF786500:PPF786519 PZB786500:PZB786519 QIX786500:QIX786519 QST786500:QST786519 RCP786500:RCP786519 RML786500:RML786519 RWH786500:RWH786519 SGD786500:SGD786519 SPZ786500:SPZ786519 SZV786500:SZV786519 TJR786500:TJR786519 TTN786500:TTN786519 UDJ786500:UDJ786519 UNF786500:UNF786519 UXB786500:UXB786519 VGX786500:VGX786519 VQT786500:VQT786519 WAP786500:WAP786519 WKL786500:WKL786519 WUH786500:WUH786519 HV852036:HV852055 RR852036:RR852055 ABN852036:ABN852055 ALJ852036:ALJ852055 AVF852036:AVF852055 BFB852036:BFB852055 BOX852036:BOX852055 BYT852036:BYT852055 CIP852036:CIP852055 CSL852036:CSL852055 DCH852036:DCH852055 DMD852036:DMD852055 DVZ852036:DVZ852055 EFV852036:EFV852055 EPR852036:EPR852055 EZN852036:EZN852055 FJJ852036:FJJ852055 FTF852036:FTF852055 GDB852036:GDB852055 GMX852036:GMX852055 GWT852036:GWT852055 HGP852036:HGP852055 HQL852036:HQL852055 IAH852036:IAH852055 IKD852036:IKD852055 ITZ852036:ITZ852055 JDV852036:JDV852055 JNR852036:JNR852055 JXN852036:JXN852055 KHJ852036:KHJ852055 KRF852036:KRF852055 LBB852036:LBB852055 LKX852036:LKX852055 LUT852036:LUT852055 MEP852036:MEP852055 MOL852036:MOL852055 MYH852036:MYH852055 NID852036:NID852055 NRZ852036:NRZ852055 OBV852036:OBV852055 OLR852036:OLR852055 OVN852036:OVN852055 PFJ852036:PFJ852055 PPF852036:PPF852055 PZB852036:PZB852055 QIX852036:QIX852055 QST852036:QST852055 RCP852036:RCP852055 RML852036:RML852055 RWH852036:RWH852055 SGD852036:SGD852055 SPZ852036:SPZ852055 SZV852036:SZV852055 TJR852036:TJR852055 TTN852036:TTN852055 UDJ852036:UDJ852055 UNF852036:UNF852055 UXB852036:UXB852055 VGX852036:VGX852055 VQT852036:VQT852055 WAP852036:WAP852055 WKL852036:WKL852055 WUH852036:WUH852055 HV917572:HV917591 RR917572:RR917591 ABN917572:ABN917591 ALJ917572:ALJ917591 AVF917572:AVF917591 BFB917572:BFB917591 BOX917572:BOX917591 BYT917572:BYT917591 CIP917572:CIP917591 CSL917572:CSL917591 DCH917572:DCH917591 DMD917572:DMD917591 DVZ917572:DVZ917591 EFV917572:EFV917591 EPR917572:EPR917591 EZN917572:EZN917591 FJJ917572:FJJ917591 FTF917572:FTF917591 GDB917572:GDB917591 GMX917572:GMX917591 GWT917572:GWT917591 HGP917572:HGP917591 HQL917572:HQL917591 IAH917572:IAH917591 IKD917572:IKD917591 ITZ917572:ITZ917591 JDV917572:JDV917591 JNR917572:JNR917591 JXN917572:JXN917591 KHJ917572:KHJ917591 KRF917572:KRF917591 LBB917572:LBB917591 LKX917572:LKX917591 LUT917572:LUT917591 MEP917572:MEP917591 MOL917572:MOL917591 MYH917572:MYH917591 NID917572:NID917591 NRZ917572:NRZ917591 OBV917572:OBV917591 OLR917572:OLR917591 OVN917572:OVN917591 PFJ917572:PFJ917591 PPF917572:PPF917591 PZB917572:PZB917591 QIX917572:QIX917591 QST917572:QST917591 RCP917572:RCP917591 RML917572:RML917591 RWH917572:RWH917591 SGD917572:SGD917591 SPZ917572:SPZ917591 SZV917572:SZV917591 TJR917572:TJR917591 TTN917572:TTN917591 UDJ917572:UDJ917591 UNF917572:UNF917591 UXB917572:UXB917591 VGX917572:VGX917591 VQT917572:VQT917591 WAP917572:WAP917591 WKL917572:WKL917591 WUH917572:WUH917591 HV983108:HV983127 RR983108:RR983127 ABN983108:ABN983127 ALJ983108:ALJ983127 AVF983108:AVF983127 BFB983108:BFB983127 BOX983108:BOX983127 BYT983108:BYT983127 CIP983108:CIP983127 CSL983108:CSL983127 DCH983108:DCH983127 DMD983108:DMD983127 DVZ983108:DVZ983127 EFV983108:EFV983127 EPR983108:EPR983127 EZN983108:EZN983127 FJJ983108:FJJ983127 FTF983108:FTF983127 GDB983108:GDB983127 GMX983108:GMX983127 GWT983108:GWT983127 HGP983108:HGP983127 HQL983108:HQL983127 IAH983108:IAH983127 IKD983108:IKD983127 ITZ983108:ITZ983127 JDV983108:JDV983127 JNR983108:JNR983127 JXN983108:JXN983127 KHJ983108:KHJ983127 KRF983108:KRF983127 LBB983108:LBB983127 LKX983108:LKX983127 LUT983108:LUT983127 MEP983108:MEP983127 MOL983108:MOL983127 MYH983108:MYH983127 NID983108:NID983127 NRZ983108:NRZ983127 OBV983108:OBV983127 OLR983108:OLR983127 OVN983108:OVN983127 PFJ983108:PFJ983127 PPF983108:PPF983127 PZB983108:PZB983127 QIX983108:QIX983127 QST983108:QST983127 RCP983108:RCP983127 RML983108:RML983127 RWH983108:RWH983127 SGD983108:SGD983127 SPZ983108:SPZ983127 SZV983108:SZV983127 TJR983108:TJR983127 TTN983108:TTN983127 UDJ983108:UDJ983127 UNF983108:UNF983127 UXB983108:UXB983127 VGX983108:VGX983127 VQT983108:VQT983127 WAP983108:WAP983127 WKL983108:WKL983127 HV8:HV112 RR8:RR112 ABN8:ABN112 ALJ8:ALJ112 AVF8:AVF112 BFB8:BFB112 BOX8:BOX112 BYT8:BYT112 CIP8:CIP112 CSL8:CSL112 DCH8:DCH112 DMD8:DMD112 DVZ8:DVZ112 EFV8:EFV112 EPR8:EPR112 EZN8:EZN112 FJJ8:FJJ112 FTF8:FTF112 GDB8:GDB112 GMX8:GMX112 GWT8:GWT112 HGP8:HGP112 HQL8:HQL112 IAH8:IAH112 IKD8:IKD112 ITZ8:ITZ112 JDV8:JDV112 JNR8:JNR112 JXN8:JXN112 KHJ8:KHJ112 KRF8:KRF112 LBB8:LBB112 LKX8:LKX112 LUT8:LUT112 MEP8:MEP112 MOL8:MOL112 MYH8:MYH112 NID8:NID112 NRZ8:NRZ112 OBV8:OBV112 OLR8:OLR112 OVN8:OVN112 PFJ8:PFJ112 PPF8:PPF112 PZB8:PZB112 QIX8:QIX112 QST8:QST112 RCP8:RCP112 RML8:RML112 RWH8:RWH112 SGD8:SGD112 SPZ8:SPZ112 SZV8:SZV112 TJR8:TJR112 TTN8:TTN112 UDJ8:UDJ112 UNF8:UNF112 UXB8:UXB112 VGX8:VGX112 VQT8:VQT112 WAP8:WAP112 WKL8:WKL112 WUH8:WUH112">
      <formula1>"教育・保育従事者,教育・保育従事者以外"</formula1>
    </dataValidation>
    <dataValidation type="list" allowBlank="1" showInputMessage="1" showErrorMessage="1" sqref="WUG983108:WUG983127 F65605:F65624 HU65604:HU65623 RQ65604:RQ65623 ABM65604:ABM65623 ALI65604:ALI65623 AVE65604:AVE65623 BFA65604:BFA65623 BOW65604:BOW65623 BYS65604:BYS65623 CIO65604:CIO65623 CSK65604:CSK65623 DCG65604:DCG65623 DMC65604:DMC65623 DVY65604:DVY65623 EFU65604:EFU65623 EPQ65604:EPQ65623 EZM65604:EZM65623 FJI65604:FJI65623 FTE65604:FTE65623 GDA65604:GDA65623 GMW65604:GMW65623 GWS65604:GWS65623 HGO65604:HGO65623 HQK65604:HQK65623 IAG65604:IAG65623 IKC65604:IKC65623 ITY65604:ITY65623 JDU65604:JDU65623 JNQ65604:JNQ65623 JXM65604:JXM65623 KHI65604:KHI65623 KRE65604:KRE65623 LBA65604:LBA65623 LKW65604:LKW65623 LUS65604:LUS65623 MEO65604:MEO65623 MOK65604:MOK65623 MYG65604:MYG65623 NIC65604:NIC65623 NRY65604:NRY65623 OBU65604:OBU65623 OLQ65604:OLQ65623 OVM65604:OVM65623 PFI65604:PFI65623 PPE65604:PPE65623 PZA65604:PZA65623 QIW65604:QIW65623 QSS65604:QSS65623 RCO65604:RCO65623 RMK65604:RMK65623 RWG65604:RWG65623 SGC65604:SGC65623 SPY65604:SPY65623 SZU65604:SZU65623 TJQ65604:TJQ65623 TTM65604:TTM65623 UDI65604:UDI65623 UNE65604:UNE65623 UXA65604:UXA65623 VGW65604:VGW65623 VQS65604:VQS65623 WAO65604:WAO65623 WKK65604:WKK65623 WUG65604:WUG65623 F131141:F131160 HU131140:HU131159 RQ131140:RQ131159 ABM131140:ABM131159 ALI131140:ALI131159 AVE131140:AVE131159 BFA131140:BFA131159 BOW131140:BOW131159 BYS131140:BYS131159 CIO131140:CIO131159 CSK131140:CSK131159 DCG131140:DCG131159 DMC131140:DMC131159 DVY131140:DVY131159 EFU131140:EFU131159 EPQ131140:EPQ131159 EZM131140:EZM131159 FJI131140:FJI131159 FTE131140:FTE131159 GDA131140:GDA131159 GMW131140:GMW131159 GWS131140:GWS131159 HGO131140:HGO131159 HQK131140:HQK131159 IAG131140:IAG131159 IKC131140:IKC131159 ITY131140:ITY131159 JDU131140:JDU131159 JNQ131140:JNQ131159 JXM131140:JXM131159 KHI131140:KHI131159 KRE131140:KRE131159 LBA131140:LBA131159 LKW131140:LKW131159 LUS131140:LUS131159 MEO131140:MEO131159 MOK131140:MOK131159 MYG131140:MYG131159 NIC131140:NIC131159 NRY131140:NRY131159 OBU131140:OBU131159 OLQ131140:OLQ131159 OVM131140:OVM131159 PFI131140:PFI131159 PPE131140:PPE131159 PZA131140:PZA131159 QIW131140:QIW131159 QSS131140:QSS131159 RCO131140:RCO131159 RMK131140:RMK131159 RWG131140:RWG131159 SGC131140:SGC131159 SPY131140:SPY131159 SZU131140:SZU131159 TJQ131140:TJQ131159 TTM131140:TTM131159 UDI131140:UDI131159 UNE131140:UNE131159 UXA131140:UXA131159 VGW131140:VGW131159 VQS131140:VQS131159 WAO131140:WAO131159 WKK131140:WKK131159 WUG131140:WUG131159 F196677:F196696 HU196676:HU196695 RQ196676:RQ196695 ABM196676:ABM196695 ALI196676:ALI196695 AVE196676:AVE196695 BFA196676:BFA196695 BOW196676:BOW196695 BYS196676:BYS196695 CIO196676:CIO196695 CSK196676:CSK196695 DCG196676:DCG196695 DMC196676:DMC196695 DVY196676:DVY196695 EFU196676:EFU196695 EPQ196676:EPQ196695 EZM196676:EZM196695 FJI196676:FJI196695 FTE196676:FTE196695 GDA196676:GDA196695 GMW196676:GMW196695 GWS196676:GWS196695 HGO196676:HGO196695 HQK196676:HQK196695 IAG196676:IAG196695 IKC196676:IKC196695 ITY196676:ITY196695 JDU196676:JDU196695 JNQ196676:JNQ196695 JXM196676:JXM196695 KHI196676:KHI196695 KRE196676:KRE196695 LBA196676:LBA196695 LKW196676:LKW196695 LUS196676:LUS196695 MEO196676:MEO196695 MOK196676:MOK196695 MYG196676:MYG196695 NIC196676:NIC196695 NRY196676:NRY196695 OBU196676:OBU196695 OLQ196676:OLQ196695 OVM196676:OVM196695 PFI196676:PFI196695 PPE196676:PPE196695 PZA196676:PZA196695 QIW196676:QIW196695 QSS196676:QSS196695 RCO196676:RCO196695 RMK196676:RMK196695 RWG196676:RWG196695 SGC196676:SGC196695 SPY196676:SPY196695 SZU196676:SZU196695 TJQ196676:TJQ196695 TTM196676:TTM196695 UDI196676:UDI196695 UNE196676:UNE196695 UXA196676:UXA196695 VGW196676:VGW196695 VQS196676:VQS196695 WAO196676:WAO196695 WKK196676:WKK196695 WUG196676:WUG196695 F262213:F262232 HU262212:HU262231 RQ262212:RQ262231 ABM262212:ABM262231 ALI262212:ALI262231 AVE262212:AVE262231 BFA262212:BFA262231 BOW262212:BOW262231 BYS262212:BYS262231 CIO262212:CIO262231 CSK262212:CSK262231 DCG262212:DCG262231 DMC262212:DMC262231 DVY262212:DVY262231 EFU262212:EFU262231 EPQ262212:EPQ262231 EZM262212:EZM262231 FJI262212:FJI262231 FTE262212:FTE262231 GDA262212:GDA262231 GMW262212:GMW262231 GWS262212:GWS262231 HGO262212:HGO262231 HQK262212:HQK262231 IAG262212:IAG262231 IKC262212:IKC262231 ITY262212:ITY262231 JDU262212:JDU262231 JNQ262212:JNQ262231 JXM262212:JXM262231 KHI262212:KHI262231 KRE262212:KRE262231 LBA262212:LBA262231 LKW262212:LKW262231 LUS262212:LUS262231 MEO262212:MEO262231 MOK262212:MOK262231 MYG262212:MYG262231 NIC262212:NIC262231 NRY262212:NRY262231 OBU262212:OBU262231 OLQ262212:OLQ262231 OVM262212:OVM262231 PFI262212:PFI262231 PPE262212:PPE262231 PZA262212:PZA262231 QIW262212:QIW262231 QSS262212:QSS262231 RCO262212:RCO262231 RMK262212:RMK262231 RWG262212:RWG262231 SGC262212:SGC262231 SPY262212:SPY262231 SZU262212:SZU262231 TJQ262212:TJQ262231 TTM262212:TTM262231 UDI262212:UDI262231 UNE262212:UNE262231 UXA262212:UXA262231 VGW262212:VGW262231 VQS262212:VQS262231 WAO262212:WAO262231 WKK262212:WKK262231 WUG262212:WUG262231 F327749:F327768 HU327748:HU327767 RQ327748:RQ327767 ABM327748:ABM327767 ALI327748:ALI327767 AVE327748:AVE327767 BFA327748:BFA327767 BOW327748:BOW327767 BYS327748:BYS327767 CIO327748:CIO327767 CSK327748:CSK327767 DCG327748:DCG327767 DMC327748:DMC327767 DVY327748:DVY327767 EFU327748:EFU327767 EPQ327748:EPQ327767 EZM327748:EZM327767 FJI327748:FJI327767 FTE327748:FTE327767 GDA327748:GDA327767 GMW327748:GMW327767 GWS327748:GWS327767 HGO327748:HGO327767 HQK327748:HQK327767 IAG327748:IAG327767 IKC327748:IKC327767 ITY327748:ITY327767 JDU327748:JDU327767 JNQ327748:JNQ327767 JXM327748:JXM327767 KHI327748:KHI327767 KRE327748:KRE327767 LBA327748:LBA327767 LKW327748:LKW327767 LUS327748:LUS327767 MEO327748:MEO327767 MOK327748:MOK327767 MYG327748:MYG327767 NIC327748:NIC327767 NRY327748:NRY327767 OBU327748:OBU327767 OLQ327748:OLQ327767 OVM327748:OVM327767 PFI327748:PFI327767 PPE327748:PPE327767 PZA327748:PZA327767 QIW327748:QIW327767 QSS327748:QSS327767 RCO327748:RCO327767 RMK327748:RMK327767 RWG327748:RWG327767 SGC327748:SGC327767 SPY327748:SPY327767 SZU327748:SZU327767 TJQ327748:TJQ327767 TTM327748:TTM327767 UDI327748:UDI327767 UNE327748:UNE327767 UXA327748:UXA327767 VGW327748:VGW327767 VQS327748:VQS327767 WAO327748:WAO327767 WKK327748:WKK327767 WUG327748:WUG327767 F393285:F393304 HU393284:HU393303 RQ393284:RQ393303 ABM393284:ABM393303 ALI393284:ALI393303 AVE393284:AVE393303 BFA393284:BFA393303 BOW393284:BOW393303 BYS393284:BYS393303 CIO393284:CIO393303 CSK393284:CSK393303 DCG393284:DCG393303 DMC393284:DMC393303 DVY393284:DVY393303 EFU393284:EFU393303 EPQ393284:EPQ393303 EZM393284:EZM393303 FJI393284:FJI393303 FTE393284:FTE393303 GDA393284:GDA393303 GMW393284:GMW393303 GWS393284:GWS393303 HGO393284:HGO393303 HQK393284:HQK393303 IAG393284:IAG393303 IKC393284:IKC393303 ITY393284:ITY393303 JDU393284:JDU393303 JNQ393284:JNQ393303 JXM393284:JXM393303 KHI393284:KHI393303 KRE393284:KRE393303 LBA393284:LBA393303 LKW393284:LKW393303 LUS393284:LUS393303 MEO393284:MEO393303 MOK393284:MOK393303 MYG393284:MYG393303 NIC393284:NIC393303 NRY393284:NRY393303 OBU393284:OBU393303 OLQ393284:OLQ393303 OVM393284:OVM393303 PFI393284:PFI393303 PPE393284:PPE393303 PZA393284:PZA393303 QIW393284:QIW393303 QSS393284:QSS393303 RCO393284:RCO393303 RMK393284:RMK393303 RWG393284:RWG393303 SGC393284:SGC393303 SPY393284:SPY393303 SZU393284:SZU393303 TJQ393284:TJQ393303 TTM393284:TTM393303 UDI393284:UDI393303 UNE393284:UNE393303 UXA393284:UXA393303 VGW393284:VGW393303 VQS393284:VQS393303 WAO393284:WAO393303 WKK393284:WKK393303 WUG393284:WUG393303 F458821:F458840 HU458820:HU458839 RQ458820:RQ458839 ABM458820:ABM458839 ALI458820:ALI458839 AVE458820:AVE458839 BFA458820:BFA458839 BOW458820:BOW458839 BYS458820:BYS458839 CIO458820:CIO458839 CSK458820:CSK458839 DCG458820:DCG458839 DMC458820:DMC458839 DVY458820:DVY458839 EFU458820:EFU458839 EPQ458820:EPQ458839 EZM458820:EZM458839 FJI458820:FJI458839 FTE458820:FTE458839 GDA458820:GDA458839 GMW458820:GMW458839 GWS458820:GWS458839 HGO458820:HGO458839 HQK458820:HQK458839 IAG458820:IAG458839 IKC458820:IKC458839 ITY458820:ITY458839 JDU458820:JDU458839 JNQ458820:JNQ458839 JXM458820:JXM458839 KHI458820:KHI458839 KRE458820:KRE458839 LBA458820:LBA458839 LKW458820:LKW458839 LUS458820:LUS458839 MEO458820:MEO458839 MOK458820:MOK458839 MYG458820:MYG458839 NIC458820:NIC458839 NRY458820:NRY458839 OBU458820:OBU458839 OLQ458820:OLQ458839 OVM458820:OVM458839 PFI458820:PFI458839 PPE458820:PPE458839 PZA458820:PZA458839 QIW458820:QIW458839 QSS458820:QSS458839 RCO458820:RCO458839 RMK458820:RMK458839 RWG458820:RWG458839 SGC458820:SGC458839 SPY458820:SPY458839 SZU458820:SZU458839 TJQ458820:TJQ458839 TTM458820:TTM458839 UDI458820:UDI458839 UNE458820:UNE458839 UXA458820:UXA458839 VGW458820:VGW458839 VQS458820:VQS458839 WAO458820:WAO458839 WKK458820:WKK458839 WUG458820:WUG458839 F524357:F524376 HU524356:HU524375 RQ524356:RQ524375 ABM524356:ABM524375 ALI524356:ALI524375 AVE524356:AVE524375 BFA524356:BFA524375 BOW524356:BOW524375 BYS524356:BYS524375 CIO524356:CIO524375 CSK524356:CSK524375 DCG524356:DCG524375 DMC524356:DMC524375 DVY524356:DVY524375 EFU524356:EFU524375 EPQ524356:EPQ524375 EZM524356:EZM524375 FJI524356:FJI524375 FTE524356:FTE524375 GDA524356:GDA524375 GMW524356:GMW524375 GWS524356:GWS524375 HGO524356:HGO524375 HQK524356:HQK524375 IAG524356:IAG524375 IKC524356:IKC524375 ITY524356:ITY524375 JDU524356:JDU524375 JNQ524356:JNQ524375 JXM524356:JXM524375 KHI524356:KHI524375 KRE524356:KRE524375 LBA524356:LBA524375 LKW524356:LKW524375 LUS524356:LUS524375 MEO524356:MEO524375 MOK524356:MOK524375 MYG524356:MYG524375 NIC524356:NIC524375 NRY524356:NRY524375 OBU524356:OBU524375 OLQ524356:OLQ524375 OVM524356:OVM524375 PFI524356:PFI524375 PPE524356:PPE524375 PZA524356:PZA524375 QIW524356:QIW524375 QSS524356:QSS524375 RCO524356:RCO524375 RMK524356:RMK524375 RWG524356:RWG524375 SGC524356:SGC524375 SPY524356:SPY524375 SZU524356:SZU524375 TJQ524356:TJQ524375 TTM524356:TTM524375 UDI524356:UDI524375 UNE524356:UNE524375 UXA524356:UXA524375 VGW524356:VGW524375 VQS524356:VQS524375 WAO524356:WAO524375 WKK524356:WKK524375 WUG524356:WUG524375 F589893:F589912 HU589892:HU589911 RQ589892:RQ589911 ABM589892:ABM589911 ALI589892:ALI589911 AVE589892:AVE589911 BFA589892:BFA589911 BOW589892:BOW589911 BYS589892:BYS589911 CIO589892:CIO589911 CSK589892:CSK589911 DCG589892:DCG589911 DMC589892:DMC589911 DVY589892:DVY589911 EFU589892:EFU589911 EPQ589892:EPQ589911 EZM589892:EZM589911 FJI589892:FJI589911 FTE589892:FTE589911 GDA589892:GDA589911 GMW589892:GMW589911 GWS589892:GWS589911 HGO589892:HGO589911 HQK589892:HQK589911 IAG589892:IAG589911 IKC589892:IKC589911 ITY589892:ITY589911 JDU589892:JDU589911 JNQ589892:JNQ589911 JXM589892:JXM589911 KHI589892:KHI589911 KRE589892:KRE589911 LBA589892:LBA589911 LKW589892:LKW589911 LUS589892:LUS589911 MEO589892:MEO589911 MOK589892:MOK589911 MYG589892:MYG589911 NIC589892:NIC589911 NRY589892:NRY589911 OBU589892:OBU589911 OLQ589892:OLQ589911 OVM589892:OVM589911 PFI589892:PFI589911 PPE589892:PPE589911 PZA589892:PZA589911 QIW589892:QIW589911 QSS589892:QSS589911 RCO589892:RCO589911 RMK589892:RMK589911 RWG589892:RWG589911 SGC589892:SGC589911 SPY589892:SPY589911 SZU589892:SZU589911 TJQ589892:TJQ589911 TTM589892:TTM589911 UDI589892:UDI589911 UNE589892:UNE589911 UXA589892:UXA589911 VGW589892:VGW589911 VQS589892:VQS589911 WAO589892:WAO589911 WKK589892:WKK589911 WUG589892:WUG589911 F655429:F655448 HU655428:HU655447 RQ655428:RQ655447 ABM655428:ABM655447 ALI655428:ALI655447 AVE655428:AVE655447 BFA655428:BFA655447 BOW655428:BOW655447 BYS655428:BYS655447 CIO655428:CIO655447 CSK655428:CSK655447 DCG655428:DCG655447 DMC655428:DMC655447 DVY655428:DVY655447 EFU655428:EFU655447 EPQ655428:EPQ655447 EZM655428:EZM655447 FJI655428:FJI655447 FTE655428:FTE655447 GDA655428:GDA655447 GMW655428:GMW655447 GWS655428:GWS655447 HGO655428:HGO655447 HQK655428:HQK655447 IAG655428:IAG655447 IKC655428:IKC655447 ITY655428:ITY655447 JDU655428:JDU655447 JNQ655428:JNQ655447 JXM655428:JXM655447 KHI655428:KHI655447 KRE655428:KRE655447 LBA655428:LBA655447 LKW655428:LKW655447 LUS655428:LUS655447 MEO655428:MEO655447 MOK655428:MOK655447 MYG655428:MYG655447 NIC655428:NIC655447 NRY655428:NRY655447 OBU655428:OBU655447 OLQ655428:OLQ655447 OVM655428:OVM655447 PFI655428:PFI655447 PPE655428:PPE655447 PZA655428:PZA655447 QIW655428:QIW655447 QSS655428:QSS655447 RCO655428:RCO655447 RMK655428:RMK655447 RWG655428:RWG655447 SGC655428:SGC655447 SPY655428:SPY655447 SZU655428:SZU655447 TJQ655428:TJQ655447 TTM655428:TTM655447 UDI655428:UDI655447 UNE655428:UNE655447 UXA655428:UXA655447 VGW655428:VGW655447 VQS655428:VQS655447 WAO655428:WAO655447 WKK655428:WKK655447 WUG655428:WUG655447 F720965:F720984 HU720964:HU720983 RQ720964:RQ720983 ABM720964:ABM720983 ALI720964:ALI720983 AVE720964:AVE720983 BFA720964:BFA720983 BOW720964:BOW720983 BYS720964:BYS720983 CIO720964:CIO720983 CSK720964:CSK720983 DCG720964:DCG720983 DMC720964:DMC720983 DVY720964:DVY720983 EFU720964:EFU720983 EPQ720964:EPQ720983 EZM720964:EZM720983 FJI720964:FJI720983 FTE720964:FTE720983 GDA720964:GDA720983 GMW720964:GMW720983 GWS720964:GWS720983 HGO720964:HGO720983 HQK720964:HQK720983 IAG720964:IAG720983 IKC720964:IKC720983 ITY720964:ITY720983 JDU720964:JDU720983 JNQ720964:JNQ720983 JXM720964:JXM720983 KHI720964:KHI720983 KRE720964:KRE720983 LBA720964:LBA720983 LKW720964:LKW720983 LUS720964:LUS720983 MEO720964:MEO720983 MOK720964:MOK720983 MYG720964:MYG720983 NIC720964:NIC720983 NRY720964:NRY720983 OBU720964:OBU720983 OLQ720964:OLQ720983 OVM720964:OVM720983 PFI720964:PFI720983 PPE720964:PPE720983 PZA720964:PZA720983 QIW720964:QIW720983 QSS720964:QSS720983 RCO720964:RCO720983 RMK720964:RMK720983 RWG720964:RWG720983 SGC720964:SGC720983 SPY720964:SPY720983 SZU720964:SZU720983 TJQ720964:TJQ720983 TTM720964:TTM720983 UDI720964:UDI720983 UNE720964:UNE720983 UXA720964:UXA720983 VGW720964:VGW720983 VQS720964:VQS720983 WAO720964:WAO720983 WKK720964:WKK720983 WUG720964:WUG720983 F786501:F786520 HU786500:HU786519 RQ786500:RQ786519 ABM786500:ABM786519 ALI786500:ALI786519 AVE786500:AVE786519 BFA786500:BFA786519 BOW786500:BOW786519 BYS786500:BYS786519 CIO786500:CIO786519 CSK786500:CSK786519 DCG786500:DCG786519 DMC786500:DMC786519 DVY786500:DVY786519 EFU786500:EFU786519 EPQ786500:EPQ786519 EZM786500:EZM786519 FJI786500:FJI786519 FTE786500:FTE786519 GDA786500:GDA786519 GMW786500:GMW786519 GWS786500:GWS786519 HGO786500:HGO786519 HQK786500:HQK786519 IAG786500:IAG786519 IKC786500:IKC786519 ITY786500:ITY786519 JDU786500:JDU786519 JNQ786500:JNQ786519 JXM786500:JXM786519 KHI786500:KHI786519 KRE786500:KRE786519 LBA786500:LBA786519 LKW786500:LKW786519 LUS786500:LUS786519 MEO786500:MEO786519 MOK786500:MOK786519 MYG786500:MYG786519 NIC786500:NIC786519 NRY786500:NRY786519 OBU786500:OBU786519 OLQ786500:OLQ786519 OVM786500:OVM786519 PFI786500:PFI786519 PPE786500:PPE786519 PZA786500:PZA786519 QIW786500:QIW786519 QSS786500:QSS786519 RCO786500:RCO786519 RMK786500:RMK786519 RWG786500:RWG786519 SGC786500:SGC786519 SPY786500:SPY786519 SZU786500:SZU786519 TJQ786500:TJQ786519 TTM786500:TTM786519 UDI786500:UDI786519 UNE786500:UNE786519 UXA786500:UXA786519 VGW786500:VGW786519 VQS786500:VQS786519 WAO786500:WAO786519 WKK786500:WKK786519 WUG786500:WUG786519 F852037:F852056 HU852036:HU852055 RQ852036:RQ852055 ABM852036:ABM852055 ALI852036:ALI852055 AVE852036:AVE852055 BFA852036:BFA852055 BOW852036:BOW852055 BYS852036:BYS852055 CIO852036:CIO852055 CSK852036:CSK852055 DCG852036:DCG852055 DMC852036:DMC852055 DVY852036:DVY852055 EFU852036:EFU852055 EPQ852036:EPQ852055 EZM852036:EZM852055 FJI852036:FJI852055 FTE852036:FTE852055 GDA852036:GDA852055 GMW852036:GMW852055 GWS852036:GWS852055 HGO852036:HGO852055 HQK852036:HQK852055 IAG852036:IAG852055 IKC852036:IKC852055 ITY852036:ITY852055 JDU852036:JDU852055 JNQ852036:JNQ852055 JXM852036:JXM852055 KHI852036:KHI852055 KRE852036:KRE852055 LBA852036:LBA852055 LKW852036:LKW852055 LUS852036:LUS852055 MEO852036:MEO852055 MOK852036:MOK852055 MYG852036:MYG852055 NIC852036:NIC852055 NRY852036:NRY852055 OBU852036:OBU852055 OLQ852036:OLQ852055 OVM852036:OVM852055 PFI852036:PFI852055 PPE852036:PPE852055 PZA852036:PZA852055 QIW852036:QIW852055 QSS852036:QSS852055 RCO852036:RCO852055 RMK852036:RMK852055 RWG852036:RWG852055 SGC852036:SGC852055 SPY852036:SPY852055 SZU852036:SZU852055 TJQ852036:TJQ852055 TTM852036:TTM852055 UDI852036:UDI852055 UNE852036:UNE852055 UXA852036:UXA852055 VGW852036:VGW852055 VQS852036:VQS852055 WAO852036:WAO852055 WKK852036:WKK852055 WUG852036:WUG852055 F917573:F917592 HU917572:HU917591 RQ917572:RQ917591 ABM917572:ABM917591 ALI917572:ALI917591 AVE917572:AVE917591 BFA917572:BFA917591 BOW917572:BOW917591 BYS917572:BYS917591 CIO917572:CIO917591 CSK917572:CSK917591 DCG917572:DCG917591 DMC917572:DMC917591 DVY917572:DVY917591 EFU917572:EFU917591 EPQ917572:EPQ917591 EZM917572:EZM917591 FJI917572:FJI917591 FTE917572:FTE917591 GDA917572:GDA917591 GMW917572:GMW917591 GWS917572:GWS917591 HGO917572:HGO917591 HQK917572:HQK917591 IAG917572:IAG917591 IKC917572:IKC917591 ITY917572:ITY917591 JDU917572:JDU917591 JNQ917572:JNQ917591 JXM917572:JXM917591 KHI917572:KHI917591 KRE917572:KRE917591 LBA917572:LBA917591 LKW917572:LKW917591 LUS917572:LUS917591 MEO917572:MEO917591 MOK917572:MOK917591 MYG917572:MYG917591 NIC917572:NIC917591 NRY917572:NRY917591 OBU917572:OBU917591 OLQ917572:OLQ917591 OVM917572:OVM917591 PFI917572:PFI917591 PPE917572:PPE917591 PZA917572:PZA917591 QIW917572:QIW917591 QSS917572:QSS917591 RCO917572:RCO917591 RMK917572:RMK917591 RWG917572:RWG917591 SGC917572:SGC917591 SPY917572:SPY917591 SZU917572:SZU917591 TJQ917572:TJQ917591 TTM917572:TTM917591 UDI917572:UDI917591 UNE917572:UNE917591 UXA917572:UXA917591 VGW917572:VGW917591 VQS917572:VQS917591 WAO917572:WAO917591 WKK917572:WKK917591 WUG917572:WUG917591 F983109:F983128 HU983108:HU983127 RQ983108:RQ983127 ABM983108:ABM983127 ALI983108:ALI983127 AVE983108:AVE983127 BFA983108:BFA983127 BOW983108:BOW983127 BYS983108:BYS983127 CIO983108:CIO983127 CSK983108:CSK983127 DCG983108:DCG983127 DMC983108:DMC983127 DVY983108:DVY983127 EFU983108:EFU983127 EPQ983108:EPQ983127 EZM983108:EZM983127 FJI983108:FJI983127 FTE983108:FTE983127 GDA983108:GDA983127 GMW983108:GMW983127 GWS983108:GWS983127 HGO983108:HGO983127 HQK983108:HQK983127 IAG983108:IAG983127 IKC983108:IKC983127 ITY983108:ITY983127 JDU983108:JDU983127 JNQ983108:JNQ983127 JXM983108:JXM983127 KHI983108:KHI983127 KRE983108:KRE983127 LBA983108:LBA983127 LKW983108:LKW983127 LUS983108:LUS983127 MEO983108:MEO983127 MOK983108:MOK983127 MYG983108:MYG983127 NIC983108:NIC983127 NRY983108:NRY983127 OBU983108:OBU983127 OLQ983108:OLQ983127 OVM983108:OVM983127 PFI983108:PFI983127 PPE983108:PPE983127 PZA983108:PZA983127 QIW983108:QIW983127 QSS983108:QSS983127 RCO983108:RCO983127 RMK983108:RMK983127 RWG983108:RWG983127 SGC983108:SGC983127 SPY983108:SPY983127 SZU983108:SZU983127 TJQ983108:TJQ983127 TTM983108:TTM983127 UDI983108:UDI983127 UNE983108:UNE983127 UXA983108:UXA983127 VGW983108:VGW983127 VQS983108:VQS983127 WAO983108:WAO983127 WKK983108:WKK983127 WUG8:WUG112 WKK8:WKK112 HU8:HU112 RQ8:RQ112 ABM8:ABM112 ALI8:ALI112 AVE8:AVE112 BFA8:BFA112 BOW8:BOW112 BYS8:BYS112 CIO8:CIO112 CSK8:CSK112 DCG8:DCG112 DMC8:DMC112 DVY8:DVY112 EFU8:EFU112 EPQ8:EPQ112 EZM8:EZM112 FJI8:FJI112 FTE8:FTE112 GDA8:GDA112 GMW8:GMW112 GWS8:GWS112 HGO8:HGO112 HQK8:HQK112 IAG8:IAG112 IKC8:IKC112 ITY8:ITY112 JDU8:JDU112 JNQ8:JNQ112 JXM8:JXM112 KHI8:KHI112 KRE8:KRE112 LBA8:LBA112 LKW8:LKW112 LUS8:LUS112 MEO8:MEO112 MOK8:MOK112 MYG8:MYG112 NIC8:NIC112 NRY8:NRY112 OBU8:OBU112 OLQ8:OLQ112 OVM8:OVM112 PFI8:PFI112 PPE8:PPE112 PZA8:PZA112 QIW8:QIW112 QSS8:QSS112 RCO8:RCO112 RMK8:RMK112 RWG8:RWG112 SGC8:SGC112 SPY8:SPY112 SZU8:SZU112 TJQ8:TJQ112 TTM8:TTM112 UDI8:UDI112 UNE8:UNE112 UXA8:UXA112 VGW8:VGW112 VQS8:VQS112 WAO8:WAO112 F8:F107">
      <formula1>"常勤,非常勤"</formula1>
    </dataValidation>
    <dataValidation type="list" showInputMessage="1" showErrorMessage="1" prompt="空白にする時は、「Delete」キーを押してください。" sqref="WUI983108:WUI983127 HW65604:HW65623 RS65604:RS65623 ABO65604:ABO65623 ALK65604:ALK65623 AVG65604:AVG65623 BFC65604:BFC65623 BOY65604:BOY65623 BYU65604:BYU65623 CIQ65604:CIQ65623 CSM65604:CSM65623 DCI65604:DCI65623 DME65604:DME65623 DWA65604:DWA65623 EFW65604:EFW65623 EPS65604:EPS65623 EZO65604:EZO65623 FJK65604:FJK65623 FTG65604:FTG65623 GDC65604:GDC65623 GMY65604:GMY65623 GWU65604:GWU65623 HGQ65604:HGQ65623 HQM65604:HQM65623 IAI65604:IAI65623 IKE65604:IKE65623 IUA65604:IUA65623 JDW65604:JDW65623 JNS65604:JNS65623 JXO65604:JXO65623 KHK65604:KHK65623 KRG65604:KRG65623 LBC65604:LBC65623 LKY65604:LKY65623 LUU65604:LUU65623 MEQ65604:MEQ65623 MOM65604:MOM65623 MYI65604:MYI65623 NIE65604:NIE65623 NSA65604:NSA65623 OBW65604:OBW65623 OLS65604:OLS65623 OVO65604:OVO65623 PFK65604:PFK65623 PPG65604:PPG65623 PZC65604:PZC65623 QIY65604:QIY65623 QSU65604:QSU65623 RCQ65604:RCQ65623 RMM65604:RMM65623 RWI65604:RWI65623 SGE65604:SGE65623 SQA65604:SQA65623 SZW65604:SZW65623 TJS65604:TJS65623 TTO65604:TTO65623 UDK65604:UDK65623 UNG65604:UNG65623 UXC65604:UXC65623 VGY65604:VGY65623 VQU65604:VQU65623 WAQ65604:WAQ65623 WKM65604:WKM65623 WUI65604:WUI65623 HW131140:HW131159 RS131140:RS131159 ABO131140:ABO131159 ALK131140:ALK131159 AVG131140:AVG131159 BFC131140:BFC131159 BOY131140:BOY131159 BYU131140:BYU131159 CIQ131140:CIQ131159 CSM131140:CSM131159 DCI131140:DCI131159 DME131140:DME131159 DWA131140:DWA131159 EFW131140:EFW131159 EPS131140:EPS131159 EZO131140:EZO131159 FJK131140:FJK131159 FTG131140:FTG131159 GDC131140:GDC131159 GMY131140:GMY131159 GWU131140:GWU131159 HGQ131140:HGQ131159 HQM131140:HQM131159 IAI131140:IAI131159 IKE131140:IKE131159 IUA131140:IUA131159 JDW131140:JDW131159 JNS131140:JNS131159 JXO131140:JXO131159 KHK131140:KHK131159 KRG131140:KRG131159 LBC131140:LBC131159 LKY131140:LKY131159 LUU131140:LUU131159 MEQ131140:MEQ131159 MOM131140:MOM131159 MYI131140:MYI131159 NIE131140:NIE131159 NSA131140:NSA131159 OBW131140:OBW131159 OLS131140:OLS131159 OVO131140:OVO131159 PFK131140:PFK131159 PPG131140:PPG131159 PZC131140:PZC131159 QIY131140:QIY131159 QSU131140:QSU131159 RCQ131140:RCQ131159 RMM131140:RMM131159 RWI131140:RWI131159 SGE131140:SGE131159 SQA131140:SQA131159 SZW131140:SZW131159 TJS131140:TJS131159 TTO131140:TTO131159 UDK131140:UDK131159 UNG131140:UNG131159 UXC131140:UXC131159 VGY131140:VGY131159 VQU131140:VQU131159 WAQ131140:WAQ131159 WKM131140:WKM131159 WUI131140:WUI131159 HW196676:HW196695 RS196676:RS196695 ABO196676:ABO196695 ALK196676:ALK196695 AVG196676:AVG196695 BFC196676:BFC196695 BOY196676:BOY196695 BYU196676:BYU196695 CIQ196676:CIQ196695 CSM196676:CSM196695 DCI196676:DCI196695 DME196676:DME196695 DWA196676:DWA196695 EFW196676:EFW196695 EPS196676:EPS196695 EZO196676:EZO196695 FJK196676:FJK196695 FTG196676:FTG196695 GDC196676:GDC196695 GMY196676:GMY196695 GWU196676:GWU196695 HGQ196676:HGQ196695 HQM196676:HQM196695 IAI196676:IAI196695 IKE196676:IKE196695 IUA196676:IUA196695 JDW196676:JDW196695 JNS196676:JNS196695 JXO196676:JXO196695 KHK196676:KHK196695 KRG196676:KRG196695 LBC196676:LBC196695 LKY196676:LKY196695 LUU196676:LUU196695 MEQ196676:MEQ196695 MOM196676:MOM196695 MYI196676:MYI196695 NIE196676:NIE196695 NSA196676:NSA196695 OBW196676:OBW196695 OLS196676:OLS196695 OVO196676:OVO196695 PFK196676:PFK196695 PPG196676:PPG196695 PZC196676:PZC196695 QIY196676:QIY196695 QSU196676:QSU196695 RCQ196676:RCQ196695 RMM196676:RMM196695 RWI196676:RWI196695 SGE196676:SGE196695 SQA196676:SQA196695 SZW196676:SZW196695 TJS196676:TJS196695 TTO196676:TTO196695 UDK196676:UDK196695 UNG196676:UNG196695 UXC196676:UXC196695 VGY196676:VGY196695 VQU196676:VQU196695 WAQ196676:WAQ196695 WKM196676:WKM196695 WUI196676:WUI196695 HW262212:HW262231 RS262212:RS262231 ABO262212:ABO262231 ALK262212:ALK262231 AVG262212:AVG262231 BFC262212:BFC262231 BOY262212:BOY262231 BYU262212:BYU262231 CIQ262212:CIQ262231 CSM262212:CSM262231 DCI262212:DCI262231 DME262212:DME262231 DWA262212:DWA262231 EFW262212:EFW262231 EPS262212:EPS262231 EZO262212:EZO262231 FJK262212:FJK262231 FTG262212:FTG262231 GDC262212:GDC262231 GMY262212:GMY262231 GWU262212:GWU262231 HGQ262212:HGQ262231 HQM262212:HQM262231 IAI262212:IAI262231 IKE262212:IKE262231 IUA262212:IUA262231 JDW262212:JDW262231 JNS262212:JNS262231 JXO262212:JXO262231 KHK262212:KHK262231 KRG262212:KRG262231 LBC262212:LBC262231 LKY262212:LKY262231 LUU262212:LUU262231 MEQ262212:MEQ262231 MOM262212:MOM262231 MYI262212:MYI262231 NIE262212:NIE262231 NSA262212:NSA262231 OBW262212:OBW262231 OLS262212:OLS262231 OVO262212:OVO262231 PFK262212:PFK262231 PPG262212:PPG262231 PZC262212:PZC262231 QIY262212:QIY262231 QSU262212:QSU262231 RCQ262212:RCQ262231 RMM262212:RMM262231 RWI262212:RWI262231 SGE262212:SGE262231 SQA262212:SQA262231 SZW262212:SZW262231 TJS262212:TJS262231 TTO262212:TTO262231 UDK262212:UDK262231 UNG262212:UNG262231 UXC262212:UXC262231 VGY262212:VGY262231 VQU262212:VQU262231 WAQ262212:WAQ262231 WKM262212:WKM262231 WUI262212:WUI262231 HW327748:HW327767 RS327748:RS327767 ABO327748:ABO327767 ALK327748:ALK327767 AVG327748:AVG327767 BFC327748:BFC327767 BOY327748:BOY327767 BYU327748:BYU327767 CIQ327748:CIQ327767 CSM327748:CSM327767 DCI327748:DCI327767 DME327748:DME327767 DWA327748:DWA327767 EFW327748:EFW327767 EPS327748:EPS327767 EZO327748:EZO327767 FJK327748:FJK327767 FTG327748:FTG327767 GDC327748:GDC327767 GMY327748:GMY327767 GWU327748:GWU327767 HGQ327748:HGQ327767 HQM327748:HQM327767 IAI327748:IAI327767 IKE327748:IKE327767 IUA327748:IUA327767 JDW327748:JDW327767 JNS327748:JNS327767 JXO327748:JXO327767 KHK327748:KHK327767 KRG327748:KRG327767 LBC327748:LBC327767 LKY327748:LKY327767 LUU327748:LUU327767 MEQ327748:MEQ327767 MOM327748:MOM327767 MYI327748:MYI327767 NIE327748:NIE327767 NSA327748:NSA327767 OBW327748:OBW327767 OLS327748:OLS327767 OVO327748:OVO327767 PFK327748:PFK327767 PPG327748:PPG327767 PZC327748:PZC327767 QIY327748:QIY327767 QSU327748:QSU327767 RCQ327748:RCQ327767 RMM327748:RMM327767 RWI327748:RWI327767 SGE327748:SGE327767 SQA327748:SQA327767 SZW327748:SZW327767 TJS327748:TJS327767 TTO327748:TTO327767 UDK327748:UDK327767 UNG327748:UNG327767 UXC327748:UXC327767 VGY327748:VGY327767 VQU327748:VQU327767 WAQ327748:WAQ327767 WKM327748:WKM327767 WUI327748:WUI327767 HW393284:HW393303 RS393284:RS393303 ABO393284:ABO393303 ALK393284:ALK393303 AVG393284:AVG393303 BFC393284:BFC393303 BOY393284:BOY393303 BYU393284:BYU393303 CIQ393284:CIQ393303 CSM393284:CSM393303 DCI393284:DCI393303 DME393284:DME393303 DWA393284:DWA393303 EFW393284:EFW393303 EPS393284:EPS393303 EZO393284:EZO393303 FJK393284:FJK393303 FTG393284:FTG393303 GDC393284:GDC393303 GMY393284:GMY393303 GWU393284:GWU393303 HGQ393284:HGQ393303 HQM393284:HQM393303 IAI393284:IAI393303 IKE393284:IKE393303 IUA393284:IUA393303 JDW393284:JDW393303 JNS393284:JNS393303 JXO393284:JXO393303 KHK393284:KHK393303 KRG393284:KRG393303 LBC393284:LBC393303 LKY393284:LKY393303 LUU393284:LUU393303 MEQ393284:MEQ393303 MOM393284:MOM393303 MYI393284:MYI393303 NIE393284:NIE393303 NSA393284:NSA393303 OBW393284:OBW393303 OLS393284:OLS393303 OVO393284:OVO393303 PFK393284:PFK393303 PPG393284:PPG393303 PZC393284:PZC393303 QIY393284:QIY393303 QSU393284:QSU393303 RCQ393284:RCQ393303 RMM393284:RMM393303 RWI393284:RWI393303 SGE393284:SGE393303 SQA393284:SQA393303 SZW393284:SZW393303 TJS393284:TJS393303 TTO393284:TTO393303 UDK393284:UDK393303 UNG393284:UNG393303 UXC393284:UXC393303 VGY393284:VGY393303 VQU393284:VQU393303 WAQ393284:WAQ393303 WKM393284:WKM393303 WUI393284:WUI393303 HW458820:HW458839 RS458820:RS458839 ABO458820:ABO458839 ALK458820:ALK458839 AVG458820:AVG458839 BFC458820:BFC458839 BOY458820:BOY458839 BYU458820:BYU458839 CIQ458820:CIQ458839 CSM458820:CSM458839 DCI458820:DCI458839 DME458820:DME458839 DWA458820:DWA458839 EFW458820:EFW458839 EPS458820:EPS458839 EZO458820:EZO458839 FJK458820:FJK458839 FTG458820:FTG458839 GDC458820:GDC458839 GMY458820:GMY458839 GWU458820:GWU458839 HGQ458820:HGQ458839 HQM458820:HQM458839 IAI458820:IAI458839 IKE458820:IKE458839 IUA458820:IUA458839 JDW458820:JDW458839 JNS458820:JNS458839 JXO458820:JXO458839 KHK458820:KHK458839 KRG458820:KRG458839 LBC458820:LBC458839 LKY458820:LKY458839 LUU458820:LUU458839 MEQ458820:MEQ458839 MOM458820:MOM458839 MYI458820:MYI458839 NIE458820:NIE458839 NSA458820:NSA458839 OBW458820:OBW458839 OLS458820:OLS458839 OVO458820:OVO458839 PFK458820:PFK458839 PPG458820:PPG458839 PZC458820:PZC458839 QIY458820:QIY458839 QSU458820:QSU458839 RCQ458820:RCQ458839 RMM458820:RMM458839 RWI458820:RWI458839 SGE458820:SGE458839 SQA458820:SQA458839 SZW458820:SZW458839 TJS458820:TJS458839 TTO458820:TTO458839 UDK458820:UDK458839 UNG458820:UNG458839 UXC458820:UXC458839 VGY458820:VGY458839 VQU458820:VQU458839 WAQ458820:WAQ458839 WKM458820:WKM458839 WUI458820:WUI458839 HW524356:HW524375 RS524356:RS524375 ABO524356:ABO524375 ALK524356:ALK524375 AVG524356:AVG524375 BFC524356:BFC524375 BOY524356:BOY524375 BYU524356:BYU524375 CIQ524356:CIQ524375 CSM524356:CSM524375 DCI524356:DCI524375 DME524356:DME524375 DWA524356:DWA524375 EFW524356:EFW524375 EPS524356:EPS524375 EZO524356:EZO524375 FJK524356:FJK524375 FTG524356:FTG524375 GDC524356:GDC524375 GMY524356:GMY524375 GWU524356:GWU524375 HGQ524356:HGQ524375 HQM524356:HQM524375 IAI524356:IAI524375 IKE524356:IKE524375 IUA524356:IUA524375 JDW524356:JDW524375 JNS524356:JNS524375 JXO524356:JXO524375 KHK524356:KHK524375 KRG524356:KRG524375 LBC524356:LBC524375 LKY524356:LKY524375 LUU524356:LUU524375 MEQ524356:MEQ524375 MOM524356:MOM524375 MYI524356:MYI524375 NIE524356:NIE524375 NSA524356:NSA524375 OBW524356:OBW524375 OLS524356:OLS524375 OVO524356:OVO524375 PFK524356:PFK524375 PPG524356:PPG524375 PZC524356:PZC524375 QIY524356:QIY524375 QSU524356:QSU524375 RCQ524356:RCQ524375 RMM524356:RMM524375 RWI524356:RWI524375 SGE524356:SGE524375 SQA524356:SQA524375 SZW524356:SZW524375 TJS524356:TJS524375 TTO524356:TTO524375 UDK524356:UDK524375 UNG524356:UNG524375 UXC524356:UXC524375 VGY524356:VGY524375 VQU524356:VQU524375 WAQ524356:WAQ524375 WKM524356:WKM524375 WUI524356:WUI524375 HW589892:HW589911 RS589892:RS589911 ABO589892:ABO589911 ALK589892:ALK589911 AVG589892:AVG589911 BFC589892:BFC589911 BOY589892:BOY589911 BYU589892:BYU589911 CIQ589892:CIQ589911 CSM589892:CSM589911 DCI589892:DCI589911 DME589892:DME589911 DWA589892:DWA589911 EFW589892:EFW589911 EPS589892:EPS589911 EZO589892:EZO589911 FJK589892:FJK589911 FTG589892:FTG589911 GDC589892:GDC589911 GMY589892:GMY589911 GWU589892:GWU589911 HGQ589892:HGQ589911 HQM589892:HQM589911 IAI589892:IAI589911 IKE589892:IKE589911 IUA589892:IUA589911 JDW589892:JDW589911 JNS589892:JNS589911 JXO589892:JXO589911 KHK589892:KHK589911 KRG589892:KRG589911 LBC589892:LBC589911 LKY589892:LKY589911 LUU589892:LUU589911 MEQ589892:MEQ589911 MOM589892:MOM589911 MYI589892:MYI589911 NIE589892:NIE589911 NSA589892:NSA589911 OBW589892:OBW589911 OLS589892:OLS589911 OVO589892:OVO589911 PFK589892:PFK589911 PPG589892:PPG589911 PZC589892:PZC589911 QIY589892:QIY589911 QSU589892:QSU589911 RCQ589892:RCQ589911 RMM589892:RMM589911 RWI589892:RWI589911 SGE589892:SGE589911 SQA589892:SQA589911 SZW589892:SZW589911 TJS589892:TJS589911 TTO589892:TTO589911 UDK589892:UDK589911 UNG589892:UNG589911 UXC589892:UXC589911 VGY589892:VGY589911 VQU589892:VQU589911 WAQ589892:WAQ589911 WKM589892:WKM589911 WUI589892:WUI589911 HW655428:HW655447 RS655428:RS655447 ABO655428:ABO655447 ALK655428:ALK655447 AVG655428:AVG655447 BFC655428:BFC655447 BOY655428:BOY655447 BYU655428:BYU655447 CIQ655428:CIQ655447 CSM655428:CSM655447 DCI655428:DCI655447 DME655428:DME655447 DWA655428:DWA655447 EFW655428:EFW655447 EPS655428:EPS655447 EZO655428:EZO655447 FJK655428:FJK655447 FTG655428:FTG655447 GDC655428:GDC655447 GMY655428:GMY655447 GWU655428:GWU655447 HGQ655428:HGQ655447 HQM655428:HQM655447 IAI655428:IAI655447 IKE655428:IKE655447 IUA655428:IUA655447 JDW655428:JDW655447 JNS655428:JNS655447 JXO655428:JXO655447 KHK655428:KHK655447 KRG655428:KRG655447 LBC655428:LBC655447 LKY655428:LKY655447 LUU655428:LUU655447 MEQ655428:MEQ655447 MOM655428:MOM655447 MYI655428:MYI655447 NIE655428:NIE655447 NSA655428:NSA655447 OBW655428:OBW655447 OLS655428:OLS655447 OVO655428:OVO655447 PFK655428:PFK655447 PPG655428:PPG655447 PZC655428:PZC655447 QIY655428:QIY655447 QSU655428:QSU655447 RCQ655428:RCQ655447 RMM655428:RMM655447 RWI655428:RWI655447 SGE655428:SGE655447 SQA655428:SQA655447 SZW655428:SZW655447 TJS655428:TJS655447 TTO655428:TTO655447 UDK655428:UDK655447 UNG655428:UNG655447 UXC655428:UXC655447 VGY655428:VGY655447 VQU655428:VQU655447 WAQ655428:WAQ655447 WKM655428:WKM655447 WUI655428:WUI655447 HW720964:HW720983 RS720964:RS720983 ABO720964:ABO720983 ALK720964:ALK720983 AVG720964:AVG720983 BFC720964:BFC720983 BOY720964:BOY720983 BYU720964:BYU720983 CIQ720964:CIQ720983 CSM720964:CSM720983 DCI720964:DCI720983 DME720964:DME720983 DWA720964:DWA720983 EFW720964:EFW720983 EPS720964:EPS720983 EZO720964:EZO720983 FJK720964:FJK720983 FTG720964:FTG720983 GDC720964:GDC720983 GMY720964:GMY720983 GWU720964:GWU720983 HGQ720964:HGQ720983 HQM720964:HQM720983 IAI720964:IAI720983 IKE720964:IKE720983 IUA720964:IUA720983 JDW720964:JDW720983 JNS720964:JNS720983 JXO720964:JXO720983 KHK720964:KHK720983 KRG720964:KRG720983 LBC720964:LBC720983 LKY720964:LKY720983 LUU720964:LUU720983 MEQ720964:MEQ720983 MOM720964:MOM720983 MYI720964:MYI720983 NIE720964:NIE720983 NSA720964:NSA720983 OBW720964:OBW720983 OLS720964:OLS720983 OVO720964:OVO720983 PFK720964:PFK720983 PPG720964:PPG720983 PZC720964:PZC720983 QIY720964:QIY720983 QSU720964:QSU720983 RCQ720964:RCQ720983 RMM720964:RMM720983 RWI720964:RWI720983 SGE720964:SGE720983 SQA720964:SQA720983 SZW720964:SZW720983 TJS720964:TJS720983 TTO720964:TTO720983 UDK720964:UDK720983 UNG720964:UNG720983 UXC720964:UXC720983 VGY720964:VGY720983 VQU720964:VQU720983 WAQ720964:WAQ720983 WKM720964:WKM720983 WUI720964:WUI720983 HW786500:HW786519 RS786500:RS786519 ABO786500:ABO786519 ALK786500:ALK786519 AVG786500:AVG786519 BFC786500:BFC786519 BOY786500:BOY786519 BYU786500:BYU786519 CIQ786500:CIQ786519 CSM786500:CSM786519 DCI786500:DCI786519 DME786500:DME786519 DWA786500:DWA786519 EFW786500:EFW786519 EPS786500:EPS786519 EZO786500:EZO786519 FJK786500:FJK786519 FTG786500:FTG786519 GDC786500:GDC786519 GMY786500:GMY786519 GWU786500:GWU786519 HGQ786500:HGQ786519 HQM786500:HQM786519 IAI786500:IAI786519 IKE786500:IKE786519 IUA786500:IUA786519 JDW786500:JDW786519 JNS786500:JNS786519 JXO786500:JXO786519 KHK786500:KHK786519 KRG786500:KRG786519 LBC786500:LBC786519 LKY786500:LKY786519 LUU786500:LUU786519 MEQ786500:MEQ786519 MOM786500:MOM786519 MYI786500:MYI786519 NIE786500:NIE786519 NSA786500:NSA786519 OBW786500:OBW786519 OLS786500:OLS786519 OVO786500:OVO786519 PFK786500:PFK786519 PPG786500:PPG786519 PZC786500:PZC786519 QIY786500:QIY786519 QSU786500:QSU786519 RCQ786500:RCQ786519 RMM786500:RMM786519 RWI786500:RWI786519 SGE786500:SGE786519 SQA786500:SQA786519 SZW786500:SZW786519 TJS786500:TJS786519 TTO786500:TTO786519 UDK786500:UDK786519 UNG786500:UNG786519 UXC786500:UXC786519 VGY786500:VGY786519 VQU786500:VQU786519 WAQ786500:WAQ786519 WKM786500:WKM786519 WUI786500:WUI786519 HW852036:HW852055 RS852036:RS852055 ABO852036:ABO852055 ALK852036:ALK852055 AVG852036:AVG852055 BFC852036:BFC852055 BOY852036:BOY852055 BYU852036:BYU852055 CIQ852036:CIQ852055 CSM852036:CSM852055 DCI852036:DCI852055 DME852036:DME852055 DWA852036:DWA852055 EFW852036:EFW852055 EPS852036:EPS852055 EZO852036:EZO852055 FJK852036:FJK852055 FTG852036:FTG852055 GDC852036:GDC852055 GMY852036:GMY852055 GWU852036:GWU852055 HGQ852036:HGQ852055 HQM852036:HQM852055 IAI852036:IAI852055 IKE852036:IKE852055 IUA852036:IUA852055 JDW852036:JDW852055 JNS852036:JNS852055 JXO852036:JXO852055 KHK852036:KHK852055 KRG852036:KRG852055 LBC852036:LBC852055 LKY852036:LKY852055 LUU852036:LUU852055 MEQ852036:MEQ852055 MOM852036:MOM852055 MYI852036:MYI852055 NIE852036:NIE852055 NSA852036:NSA852055 OBW852036:OBW852055 OLS852036:OLS852055 OVO852036:OVO852055 PFK852036:PFK852055 PPG852036:PPG852055 PZC852036:PZC852055 QIY852036:QIY852055 QSU852036:QSU852055 RCQ852036:RCQ852055 RMM852036:RMM852055 RWI852036:RWI852055 SGE852036:SGE852055 SQA852036:SQA852055 SZW852036:SZW852055 TJS852036:TJS852055 TTO852036:TTO852055 UDK852036:UDK852055 UNG852036:UNG852055 UXC852036:UXC852055 VGY852036:VGY852055 VQU852036:VQU852055 WAQ852036:WAQ852055 WKM852036:WKM852055 WUI852036:WUI852055 HW917572:HW917591 RS917572:RS917591 ABO917572:ABO917591 ALK917572:ALK917591 AVG917572:AVG917591 BFC917572:BFC917591 BOY917572:BOY917591 BYU917572:BYU917591 CIQ917572:CIQ917591 CSM917572:CSM917591 DCI917572:DCI917591 DME917572:DME917591 DWA917572:DWA917591 EFW917572:EFW917591 EPS917572:EPS917591 EZO917572:EZO917591 FJK917572:FJK917591 FTG917572:FTG917591 GDC917572:GDC917591 GMY917572:GMY917591 GWU917572:GWU917591 HGQ917572:HGQ917591 HQM917572:HQM917591 IAI917572:IAI917591 IKE917572:IKE917591 IUA917572:IUA917591 JDW917572:JDW917591 JNS917572:JNS917591 JXO917572:JXO917591 KHK917572:KHK917591 KRG917572:KRG917591 LBC917572:LBC917591 LKY917572:LKY917591 LUU917572:LUU917591 MEQ917572:MEQ917591 MOM917572:MOM917591 MYI917572:MYI917591 NIE917572:NIE917591 NSA917572:NSA917591 OBW917572:OBW917591 OLS917572:OLS917591 OVO917572:OVO917591 PFK917572:PFK917591 PPG917572:PPG917591 PZC917572:PZC917591 QIY917572:QIY917591 QSU917572:QSU917591 RCQ917572:RCQ917591 RMM917572:RMM917591 RWI917572:RWI917591 SGE917572:SGE917591 SQA917572:SQA917591 SZW917572:SZW917591 TJS917572:TJS917591 TTO917572:TTO917591 UDK917572:UDK917591 UNG917572:UNG917591 UXC917572:UXC917591 VGY917572:VGY917591 VQU917572:VQU917591 WAQ917572:WAQ917591 WKM917572:WKM917591 WUI917572:WUI917591 HW983108:HW983127 RS983108:RS983127 ABO983108:ABO983127 ALK983108:ALK983127 AVG983108:AVG983127 BFC983108:BFC983127 BOY983108:BOY983127 BYU983108:BYU983127 CIQ983108:CIQ983127 CSM983108:CSM983127 DCI983108:DCI983127 DME983108:DME983127 DWA983108:DWA983127 EFW983108:EFW983127 EPS983108:EPS983127 EZO983108:EZO983127 FJK983108:FJK983127 FTG983108:FTG983127 GDC983108:GDC983127 GMY983108:GMY983127 GWU983108:GWU983127 HGQ983108:HGQ983127 HQM983108:HQM983127 IAI983108:IAI983127 IKE983108:IKE983127 IUA983108:IUA983127 JDW983108:JDW983127 JNS983108:JNS983127 JXO983108:JXO983127 KHK983108:KHK983127 KRG983108:KRG983127 LBC983108:LBC983127 LKY983108:LKY983127 LUU983108:LUU983127 MEQ983108:MEQ983127 MOM983108:MOM983127 MYI983108:MYI983127 NIE983108:NIE983127 NSA983108:NSA983127 OBW983108:OBW983127 OLS983108:OLS983127 OVO983108:OVO983127 PFK983108:PFK983127 PPG983108:PPG983127 PZC983108:PZC983127 QIY983108:QIY983127 QSU983108:QSU983127 RCQ983108:RCQ983127 RMM983108:RMM983127 RWI983108:RWI983127 SGE983108:SGE983127 SQA983108:SQA983127 SZW983108:SZW983127 TJS983108:TJS983127 TTO983108:TTO983127 UDK983108:UDK983127 UNG983108:UNG983127 UXC983108:UXC983127 VGY983108:VGY983127 VQU983108:VQU983127 WAQ983108:WAQ983127 WKM983108:WKM983127 HW8:HW112 RS8:RS112 ABO8:ABO112 ALK8:ALK112 AVG8:AVG112 BFC8:BFC112 BOY8:BOY112 BYU8:BYU112 CIQ8:CIQ112 CSM8:CSM112 DCI8:DCI112 DME8:DME112 DWA8:DWA112 EFW8:EFW112 EPS8:EPS112 EZO8:EZO112 FJK8:FJK112 FTG8:FTG112 GDC8:GDC112 GMY8:GMY112 GWU8:GWU112 HGQ8:HGQ112 HQM8:HQM112 IAI8:IAI112 IKE8:IKE112 IUA8:IUA112 JDW8:JDW112 JNS8:JNS112 JXO8:JXO112 KHK8:KHK112 KRG8:KRG112 LBC8:LBC112 LKY8:LKY112 LUU8:LUU112 MEQ8:MEQ112 MOM8:MOM112 MYI8:MYI112 NIE8:NIE112 NSA8:NSA112 OBW8:OBW112 OLS8:OLS112 OVO8:OVO112 PFK8:PFK112 PPG8:PPG112 PZC8:PZC112 QIY8:QIY112 QSU8:QSU112 RCQ8:RCQ112 RMM8:RMM112 RWI8:RWI112 SGE8:SGE112 SQA8:SQA112 SZW8:SZW112 TJS8:TJS112 TTO8:TTO112 UDK8:UDK112 UNG8:UNG112 UXC8:UXC112 VGY8:VGY112 VQU8:VQU112 WAQ8:WAQ112 WKM8:WKM112 WUI8:WUI112">
      <formula1>",×"</formula1>
    </dataValidation>
    <dataValidation type="list" allowBlank="1" showInputMessage="1" showErrorMessage="1" sqref="WUK983108:WUK983127 HY65604:HY65623 WKO983108:WKO983127 WAS983108:WAS983127 VQW983108:VQW983127 VHA983108:VHA983127 UXE983108:UXE983127 UNI983108:UNI983127 UDM983108:UDM983127 TTQ983108:TTQ983127 TJU983108:TJU983127 SZY983108:SZY983127 SQC983108:SQC983127 SGG983108:SGG983127 RWK983108:RWK983127 RMO983108:RMO983127 RCS983108:RCS983127 QSW983108:QSW983127 QJA983108:QJA983127 PZE983108:PZE983127 PPI983108:PPI983127 PFM983108:PFM983127 OVQ983108:OVQ983127 OLU983108:OLU983127 OBY983108:OBY983127 NSC983108:NSC983127 NIG983108:NIG983127 MYK983108:MYK983127 MOO983108:MOO983127 MES983108:MES983127 LUW983108:LUW983127 LLA983108:LLA983127 LBE983108:LBE983127 KRI983108:KRI983127 KHM983108:KHM983127 JXQ983108:JXQ983127 JNU983108:JNU983127 JDY983108:JDY983127 IUC983108:IUC983127 IKG983108:IKG983127 IAK983108:IAK983127 HQO983108:HQO983127 HGS983108:HGS983127 GWW983108:GWW983127 GNA983108:GNA983127 GDE983108:GDE983127 FTI983108:FTI983127 FJM983108:FJM983127 EZQ983108:EZQ983127 EPU983108:EPU983127 EFY983108:EFY983127 DWC983108:DWC983127 DMG983108:DMG983127 DCK983108:DCK983127 CSO983108:CSO983127 CIS983108:CIS983127 BYW983108:BYW983127 BPA983108:BPA983127 BFE983108:BFE983127 AVI983108:AVI983127 ALM983108:ALM983127 ABQ983108:ABQ983127 RU983108:RU983127 HY983108:HY983127 WUK917572:WUK917591 WKO917572:WKO917591 WAS917572:WAS917591 VQW917572:VQW917591 VHA917572:VHA917591 UXE917572:UXE917591 UNI917572:UNI917591 UDM917572:UDM917591 TTQ917572:TTQ917591 TJU917572:TJU917591 SZY917572:SZY917591 SQC917572:SQC917591 SGG917572:SGG917591 RWK917572:RWK917591 RMO917572:RMO917591 RCS917572:RCS917591 QSW917572:QSW917591 QJA917572:QJA917591 PZE917572:PZE917591 PPI917572:PPI917591 PFM917572:PFM917591 OVQ917572:OVQ917591 OLU917572:OLU917591 OBY917572:OBY917591 NSC917572:NSC917591 NIG917572:NIG917591 MYK917572:MYK917591 MOO917572:MOO917591 MES917572:MES917591 LUW917572:LUW917591 LLA917572:LLA917591 LBE917572:LBE917591 KRI917572:KRI917591 KHM917572:KHM917591 JXQ917572:JXQ917591 JNU917572:JNU917591 JDY917572:JDY917591 IUC917572:IUC917591 IKG917572:IKG917591 IAK917572:IAK917591 HQO917572:HQO917591 HGS917572:HGS917591 GWW917572:GWW917591 GNA917572:GNA917591 GDE917572:GDE917591 FTI917572:FTI917591 FJM917572:FJM917591 EZQ917572:EZQ917591 EPU917572:EPU917591 EFY917572:EFY917591 DWC917572:DWC917591 DMG917572:DMG917591 DCK917572:DCK917591 CSO917572:CSO917591 CIS917572:CIS917591 BYW917572:BYW917591 BPA917572:BPA917591 BFE917572:BFE917591 AVI917572:AVI917591 ALM917572:ALM917591 ABQ917572:ABQ917591 RU917572:RU917591 HY917572:HY917591 WUK852036:WUK852055 WKO852036:WKO852055 WAS852036:WAS852055 VQW852036:VQW852055 VHA852036:VHA852055 UXE852036:UXE852055 UNI852036:UNI852055 UDM852036:UDM852055 TTQ852036:TTQ852055 TJU852036:TJU852055 SZY852036:SZY852055 SQC852036:SQC852055 SGG852036:SGG852055 RWK852036:RWK852055 RMO852036:RMO852055 RCS852036:RCS852055 QSW852036:QSW852055 QJA852036:QJA852055 PZE852036:PZE852055 PPI852036:PPI852055 PFM852036:PFM852055 OVQ852036:OVQ852055 OLU852036:OLU852055 OBY852036:OBY852055 NSC852036:NSC852055 NIG852036:NIG852055 MYK852036:MYK852055 MOO852036:MOO852055 MES852036:MES852055 LUW852036:LUW852055 LLA852036:LLA852055 LBE852036:LBE852055 KRI852036:KRI852055 KHM852036:KHM852055 JXQ852036:JXQ852055 JNU852036:JNU852055 JDY852036:JDY852055 IUC852036:IUC852055 IKG852036:IKG852055 IAK852036:IAK852055 HQO852036:HQO852055 HGS852036:HGS852055 GWW852036:GWW852055 GNA852036:GNA852055 GDE852036:GDE852055 FTI852036:FTI852055 FJM852036:FJM852055 EZQ852036:EZQ852055 EPU852036:EPU852055 EFY852036:EFY852055 DWC852036:DWC852055 DMG852036:DMG852055 DCK852036:DCK852055 CSO852036:CSO852055 CIS852036:CIS852055 BYW852036:BYW852055 BPA852036:BPA852055 BFE852036:BFE852055 AVI852036:AVI852055 ALM852036:ALM852055 ABQ852036:ABQ852055 RU852036:RU852055 HY852036:HY852055 WUK786500:WUK786519 WKO786500:WKO786519 WAS786500:WAS786519 VQW786500:VQW786519 VHA786500:VHA786519 UXE786500:UXE786519 UNI786500:UNI786519 UDM786500:UDM786519 TTQ786500:TTQ786519 TJU786500:TJU786519 SZY786500:SZY786519 SQC786500:SQC786519 SGG786500:SGG786519 RWK786500:RWK786519 RMO786500:RMO786519 RCS786500:RCS786519 QSW786500:QSW786519 QJA786500:QJA786519 PZE786500:PZE786519 PPI786500:PPI786519 PFM786500:PFM786519 OVQ786500:OVQ786519 OLU786500:OLU786519 OBY786500:OBY786519 NSC786500:NSC786519 NIG786500:NIG786519 MYK786500:MYK786519 MOO786500:MOO786519 MES786500:MES786519 LUW786500:LUW786519 LLA786500:LLA786519 LBE786500:LBE786519 KRI786500:KRI786519 KHM786500:KHM786519 JXQ786500:JXQ786519 JNU786500:JNU786519 JDY786500:JDY786519 IUC786500:IUC786519 IKG786500:IKG786519 IAK786500:IAK786519 HQO786500:HQO786519 HGS786500:HGS786519 GWW786500:GWW786519 GNA786500:GNA786519 GDE786500:GDE786519 FTI786500:FTI786519 FJM786500:FJM786519 EZQ786500:EZQ786519 EPU786500:EPU786519 EFY786500:EFY786519 DWC786500:DWC786519 DMG786500:DMG786519 DCK786500:DCK786519 CSO786500:CSO786519 CIS786500:CIS786519 BYW786500:BYW786519 BPA786500:BPA786519 BFE786500:BFE786519 AVI786500:AVI786519 ALM786500:ALM786519 ABQ786500:ABQ786519 RU786500:RU786519 HY786500:HY786519 WUK720964:WUK720983 WKO720964:WKO720983 WAS720964:WAS720983 VQW720964:VQW720983 VHA720964:VHA720983 UXE720964:UXE720983 UNI720964:UNI720983 UDM720964:UDM720983 TTQ720964:TTQ720983 TJU720964:TJU720983 SZY720964:SZY720983 SQC720964:SQC720983 SGG720964:SGG720983 RWK720964:RWK720983 RMO720964:RMO720983 RCS720964:RCS720983 QSW720964:QSW720983 QJA720964:QJA720983 PZE720964:PZE720983 PPI720964:PPI720983 PFM720964:PFM720983 OVQ720964:OVQ720983 OLU720964:OLU720983 OBY720964:OBY720983 NSC720964:NSC720983 NIG720964:NIG720983 MYK720964:MYK720983 MOO720964:MOO720983 MES720964:MES720983 LUW720964:LUW720983 LLA720964:LLA720983 LBE720964:LBE720983 KRI720964:KRI720983 KHM720964:KHM720983 JXQ720964:JXQ720983 JNU720964:JNU720983 JDY720964:JDY720983 IUC720964:IUC720983 IKG720964:IKG720983 IAK720964:IAK720983 HQO720964:HQO720983 HGS720964:HGS720983 GWW720964:GWW720983 GNA720964:GNA720983 GDE720964:GDE720983 FTI720964:FTI720983 FJM720964:FJM720983 EZQ720964:EZQ720983 EPU720964:EPU720983 EFY720964:EFY720983 DWC720964:DWC720983 DMG720964:DMG720983 DCK720964:DCK720983 CSO720964:CSO720983 CIS720964:CIS720983 BYW720964:BYW720983 BPA720964:BPA720983 BFE720964:BFE720983 AVI720964:AVI720983 ALM720964:ALM720983 ABQ720964:ABQ720983 RU720964:RU720983 HY720964:HY720983 WUK655428:WUK655447 WKO655428:WKO655447 WAS655428:WAS655447 VQW655428:VQW655447 VHA655428:VHA655447 UXE655428:UXE655447 UNI655428:UNI655447 UDM655428:UDM655447 TTQ655428:TTQ655447 TJU655428:TJU655447 SZY655428:SZY655447 SQC655428:SQC655447 SGG655428:SGG655447 RWK655428:RWK655447 RMO655428:RMO655447 RCS655428:RCS655447 QSW655428:QSW655447 QJA655428:QJA655447 PZE655428:PZE655447 PPI655428:PPI655447 PFM655428:PFM655447 OVQ655428:OVQ655447 OLU655428:OLU655447 OBY655428:OBY655447 NSC655428:NSC655447 NIG655428:NIG655447 MYK655428:MYK655447 MOO655428:MOO655447 MES655428:MES655447 LUW655428:LUW655447 LLA655428:LLA655447 LBE655428:LBE655447 KRI655428:KRI655447 KHM655428:KHM655447 JXQ655428:JXQ655447 JNU655428:JNU655447 JDY655428:JDY655447 IUC655428:IUC655447 IKG655428:IKG655447 IAK655428:IAK655447 HQO655428:HQO655447 HGS655428:HGS655447 GWW655428:GWW655447 GNA655428:GNA655447 GDE655428:GDE655447 FTI655428:FTI655447 FJM655428:FJM655447 EZQ655428:EZQ655447 EPU655428:EPU655447 EFY655428:EFY655447 DWC655428:DWC655447 DMG655428:DMG655447 DCK655428:DCK655447 CSO655428:CSO655447 CIS655428:CIS655447 BYW655428:BYW655447 BPA655428:BPA655447 BFE655428:BFE655447 AVI655428:AVI655447 ALM655428:ALM655447 ABQ655428:ABQ655447 RU655428:RU655447 HY655428:HY655447 WUK589892:WUK589911 WKO589892:WKO589911 WAS589892:WAS589911 VQW589892:VQW589911 VHA589892:VHA589911 UXE589892:UXE589911 UNI589892:UNI589911 UDM589892:UDM589911 TTQ589892:TTQ589911 TJU589892:TJU589911 SZY589892:SZY589911 SQC589892:SQC589911 SGG589892:SGG589911 RWK589892:RWK589911 RMO589892:RMO589911 RCS589892:RCS589911 QSW589892:QSW589911 QJA589892:QJA589911 PZE589892:PZE589911 PPI589892:PPI589911 PFM589892:PFM589911 OVQ589892:OVQ589911 OLU589892:OLU589911 OBY589892:OBY589911 NSC589892:NSC589911 NIG589892:NIG589911 MYK589892:MYK589911 MOO589892:MOO589911 MES589892:MES589911 LUW589892:LUW589911 LLA589892:LLA589911 LBE589892:LBE589911 KRI589892:KRI589911 KHM589892:KHM589911 JXQ589892:JXQ589911 JNU589892:JNU589911 JDY589892:JDY589911 IUC589892:IUC589911 IKG589892:IKG589911 IAK589892:IAK589911 HQO589892:HQO589911 HGS589892:HGS589911 GWW589892:GWW589911 GNA589892:GNA589911 GDE589892:GDE589911 FTI589892:FTI589911 FJM589892:FJM589911 EZQ589892:EZQ589911 EPU589892:EPU589911 EFY589892:EFY589911 DWC589892:DWC589911 DMG589892:DMG589911 DCK589892:DCK589911 CSO589892:CSO589911 CIS589892:CIS589911 BYW589892:BYW589911 BPA589892:BPA589911 BFE589892:BFE589911 AVI589892:AVI589911 ALM589892:ALM589911 ABQ589892:ABQ589911 RU589892:RU589911 HY589892:HY589911 WUK524356:WUK524375 WKO524356:WKO524375 WAS524356:WAS524375 VQW524356:VQW524375 VHA524356:VHA524375 UXE524356:UXE524375 UNI524356:UNI524375 UDM524356:UDM524375 TTQ524356:TTQ524375 TJU524356:TJU524375 SZY524356:SZY524375 SQC524356:SQC524375 SGG524356:SGG524375 RWK524356:RWK524375 RMO524356:RMO524375 RCS524356:RCS524375 QSW524356:QSW524375 QJA524356:QJA524375 PZE524356:PZE524375 PPI524356:PPI524375 PFM524356:PFM524375 OVQ524356:OVQ524375 OLU524356:OLU524375 OBY524356:OBY524375 NSC524356:NSC524375 NIG524356:NIG524375 MYK524356:MYK524375 MOO524356:MOO524375 MES524356:MES524375 LUW524356:LUW524375 LLA524356:LLA524375 LBE524356:LBE524375 KRI524356:KRI524375 KHM524356:KHM524375 JXQ524356:JXQ524375 JNU524356:JNU524375 JDY524356:JDY524375 IUC524356:IUC524375 IKG524356:IKG524375 IAK524356:IAK524375 HQO524356:HQO524375 HGS524356:HGS524375 GWW524356:GWW524375 GNA524356:GNA524375 GDE524356:GDE524375 FTI524356:FTI524375 FJM524356:FJM524375 EZQ524356:EZQ524375 EPU524356:EPU524375 EFY524356:EFY524375 DWC524356:DWC524375 DMG524356:DMG524375 DCK524356:DCK524375 CSO524356:CSO524375 CIS524356:CIS524375 BYW524356:BYW524375 BPA524356:BPA524375 BFE524356:BFE524375 AVI524356:AVI524375 ALM524356:ALM524375 ABQ524356:ABQ524375 RU524356:RU524375 HY524356:HY524375 WUK458820:WUK458839 WKO458820:WKO458839 WAS458820:WAS458839 VQW458820:VQW458839 VHA458820:VHA458839 UXE458820:UXE458839 UNI458820:UNI458839 UDM458820:UDM458839 TTQ458820:TTQ458839 TJU458820:TJU458839 SZY458820:SZY458839 SQC458820:SQC458839 SGG458820:SGG458839 RWK458820:RWK458839 RMO458820:RMO458839 RCS458820:RCS458839 QSW458820:QSW458839 QJA458820:QJA458839 PZE458820:PZE458839 PPI458820:PPI458839 PFM458820:PFM458839 OVQ458820:OVQ458839 OLU458820:OLU458839 OBY458820:OBY458839 NSC458820:NSC458839 NIG458820:NIG458839 MYK458820:MYK458839 MOO458820:MOO458839 MES458820:MES458839 LUW458820:LUW458839 LLA458820:LLA458839 LBE458820:LBE458839 KRI458820:KRI458839 KHM458820:KHM458839 JXQ458820:JXQ458839 JNU458820:JNU458839 JDY458820:JDY458839 IUC458820:IUC458839 IKG458820:IKG458839 IAK458820:IAK458839 HQO458820:HQO458839 HGS458820:HGS458839 GWW458820:GWW458839 GNA458820:GNA458839 GDE458820:GDE458839 FTI458820:FTI458839 FJM458820:FJM458839 EZQ458820:EZQ458839 EPU458820:EPU458839 EFY458820:EFY458839 DWC458820:DWC458839 DMG458820:DMG458839 DCK458820:DCK458839 CSO458820:CSO458839 CIS458820:CIS458839 BYW458820:BYW458839 BPA458820:BPA458839 BFE458820:BFE458839 AVI458820:AVI458839 ALM458820:ALM458839 ABQ458820:ABQ458839 RU458820:RU458839 HY458820:HY458839 WUK393284:WUK393303 WKO393284:WKO393303 WAS393284:WAS393303 VQW393284:VQW393303 VHA393284:VHA393303 UXE393284:UXE393303 UNI393284:UNI393303 UDM393284:UDM393303 TTQ393284:TTQ393303 TJU393284:TJU393303 SZY393284:SZY393303 SQC393284:SQC393303 SGG393284:SGG393303 RWK393284:RWK393303 RMO393284:RMO393303 RCS393284:RCS393303 QSW393284:QSW393303 QJA393284:QJA393303 PZE393284:PZE393303 PPI393284:PPI393303 PFM393284:PFM393303 OVQ393284:OVQ393303 OLU393284:OLU393303 OBY393284:OBY393303 NSC393284:NSC393303 NIG393284:NIG393303 MYK393284:MYK393303 MOO393284:MOO393303 MES393284:MES393303 LUW393284:LUW393303 LLA393284:LLA393303 LBE393284:LBE393303 KRI393284:KRI393303 KHM393284:KHM393303 JXQ393284:JXQ393303 JNU393284:JNU393303 JDY393284:JDY393303 IUC393284:IUC393303 IKG393284:IKG393303 IAK393284:IAK393303 HQO393284:HQO393303 HGS393284:HGS393303 GWW393284:GWW393303 GNA393284:GNA393303 GDE393284:GDE393303 FTI393284:FTI393303 FJM393284:FJM393303 EZQ393284:EZQ393303 EPU393284:EPU393303 EFY393284:EFY393303 DWC393284:DWC393303 DMG393284:DMG393303 DCK393284:DCK393303 CSO393284:CSO393303 CIS393284:CIS393303 BYW393284:BYW393303 BPA393284:BPA393303 BFE393284:BFE393303 AVI393284:AVI393303 ALM393284:ALM393303 ABQ393284:ABQ393303 RU393284:RU393303 HY393284:HY393303 WUK327748:WUK327767 WKO327748:WKO327767 WAS327748:WAS327767 VQW327748:VQW327767 VHA327748:VHA327767 UXE327748:UXE327767 UNI327748:UNI327767 UDM327748:UDM327767 TTQ327748:TTQ327767 TJU327748:TJU327767 SZY327748:SZY327767 SQC327748:SQC327767 SGG327748:SGG327767 RWK327748:RWK327767 RMO327748:RMO327767 RCS327748:RCS327767 QSW327748:QSW327767 QJA327748:QJA327767 PZE327748:PZE327767 PPI327748:PPI327767 PFM327748:PFM327767 OVQ327748:OVQ327767 OLU327748:OLU327767 OBY327748:OBY327767 NSC327748:NSC327767 NIG327748:NIG327767 MYK327748:MYK327767 MOO327748:MOO327767 MES327748:MES327767 LUW327748:LUW327767 LLA327748:LLA327767 LBE327748:LBE327767 KRI327748:KRI327767 KHM327748:KHM327767 JXQ327748:JXQ327767 JNU327748:JNU327767 JDY327748:JDY327767 IUC327748:IUC327767 IKG327748:IKG327767 IAK327748:IAK327767 HQO327748:HQO327767 HGS327748:HGS327767 GWW327748:GWW327767 GNA327748:GNA327767 GDE327748:GDE327767 FTI327748:FTI327767 FJM327748:FJM327767 EZQ327748:EZQ327767 EPU327748:EPU327767 EFY327748:EFY327767 DWC327748:DWC327767 DMG327748:DMG327767 DCK327748:DCK327767 CSO327748:CSO327767 CIS327748:CIS327767 BYW327748:BYW327767 BPA327748:BPA327767 BFE327748:BFE327767 AVI327748:AVI327767 ALM327748:ALM327767 ABQ327748:ABQ327767 RU327748:RU327767 HY327748:HY327767 WUK262212:WUK262231 WKO262212:WKO262231 WAS262212:WAS262231 VQW262212:VQW262231 VHA262212:VHA262231 UXE262212:UXE262231 UNI262212:UNI262231 UDM262212:UDM262231 TTQ262212:TTQ262231 TJU262212:TJU262231 SZY262212:SZY262231 SQC262212:SQC262231 SGG262212:SGG262231 RWK262212:RWK262231 RMO262212:RMO262231 RCS262212:RCS262231 QSW262212:QSW262231 QJA262212:QJA262231 PZE262212:PZE262231 PPI262212:PPI262231 PFM262212:PFM262231 OVQ262212:OVQ262231 OLU262212:OLU262231 OBY262212:OBY262231 NSC262212:NSC262231 NIG262212:NIG262231 MYK262212:MYK262231 MOO262212:MOO262231 MES262212:MES262231 LUW262212:LUW262231 LLA262212:LLA262231 LBE262212:LBE262231 KRI262212:KRI262231 KHM262212:KHM262231 JXQ262212:JXQ262231 JNU262212:JNU262231 JDY262212:JDY262231 IUC262212:IUC262231 IKG262212:IKG262231 IAK262212:IAK262231 HQO262212:HQO262231 HGS262212:HGS262231 GWW262212:GWW262231 GNA262212:GNA262231 GDE262212:GDE262231 FTI262212:FTI262231 FJM262212:FJM262231 EZQ262212:EZQ262231 EPU262212:EPU262231 EFY262212:EFY262231 DWC262212:DWC262231 DMG262212:DMG262231 DCK262212:DCK262231 CSO262212:CSO262231 CIS262212:CIS262231 BYW262212:BYW262231 BPA262212:BPA262231 BFE262212:BFE262231 AVI262212:AVI262231 ALM262212:ALM262231 ABQ262212:ABQ262231 RU262212:RU262231 HY262212:HY262231 WUK196676:WUK196695 WKO196676:WKO196695 WAS196676:WAS196695 VQW196676:VQW196695 VHA196676:VHA196695 UXE196676:UXE196695 UNI196676:UNI196695 UDM196676:UDM196695 TTQ196676:TTQ196695 TJU196676:TJU196695 SZY196676:SZY196695 SQC196676:SQC196695 SGG196676:SGG196695 RWK196676:RWK196695 RMO196676:RMO196695 RCS196676:RCS196695 QSW196676:QSW196695 QJA196676:QJA196695 PZE196676:PZE196695 PPI196676:PPI196695 PFM196676:PFM196695 OVQ196676:OVQ196695 OLU196676:OLU196695 OBY196676:OBY196695 NSC196676:NSC196695 NIG196676:NIG196695 MYK196676:MYK196695 MOO196676:MOO196695 MES196676:MES196695 LUW196676:LUW196695 LLA196676:LLA196695 LBE196676:LBE196695 KRI196676:KRI196695 KHM196676:KHM196695 JXQ196676:JXQ196695 JNU196676:JNU196695 JDY196676:JDY196695 IUC196676:IUC196695 IKG196676:IKG196695 IAK196676:IAK196695 HQO196676:HQO196695 HGS196676:HGS196695 GWW196676:GWW196695 GNA196676:GNA196695 GDE196676:GDE196695 FTI196676:FTI196695 FJM196676:FJM196695 EZQ196676:EZQ196695 EPU196676:EPU196695 EFY196676:EFY196695 DWC196676:DWC196695 DMG196676:DMG196695 DCK196676:DCK196695 CSO196676:CSO196695 CIS196676:CIS196695 BYW196676:BYW196695 BPA196676:BPA196695 BFE196676:BFE196695 AVI196676:AVI196695 ALM196676:ALM196695 ABQ196676:ABQ196695 RU196676:RU196695 HY196676:HY196695 WUK131140:WUK131159 WKO131140:WKO131159 WAS131140:WAS131159 VQW131140:VQW131159 VHA131140:VHA131159 UXE131140:UXE131159 UNI131140:UNI131159 UDM131140:UDM131159 TTQ131140:TTQ131159 TJU131140:TJU131159 SZY131140:SZY131159 SQC131140:SQC131159 SGG131140:SGG131159 RWK131140:RWK131159 RMO131140:RMO131159 RCS131140:RCS131159 QSW131140:QSW131159 QJA131140:QJA131159 PZE131140:PZE131159 PPI131140:PPI131159 PFM131140:PFM131159 OVQ131140:OVQ131159 OLU131140:OLU131159 OBY131140:OBY131159 NSC131140:NSC131159 NIG131140:NIG131159 MYK131140:MYK131159 MOO131140:MOO131159 MES131140:MES131159 LUW131140:LUW131159 LLA131140:LLA131159 LBE131140:LBE131159 KRI131140:KRI131159 KHM131140:KHM131159 JXQ131140:JXQ131159 JNU131140:JNU131159 JDY131140:JDY131159 IUC131140:IUC131159 IKG131140:IKG131159 IAK131140:IAK131159 HQO131140:HQO131159 HGS131140:HGS131159 GWW131140:GWW131159 GNA131140:GNA131159 GDE131140:GDE131159 FTI131140:FTI131159 FJM131140:FJM131159 EZQ131140:EZQ131159 EPU131140:EPU131159 EFY131140:EFY131159 DWC131140:DWC131159 DMG131140:DMG131159 DCK131140:DCK131159 CSO131140:CSO131159 CIS131140:CIS131159 BYW131140:BYW131159 BPA131140:BPA131159 BFE131140:BFE131159 AVI131140:AVI131159 ALM131140:ALM131159 ABQ131140:ABQ131159 RU131140:RU131159 HY131140:HY131159 WUK65604:WUK65623 WKO65604:WKO65623 WAS65604:WAS65623 VQW65604:VQW65623 VHA65604:VHA65623 UXE65604:UXE65623 UNI65604:UNI65623 UDM65604:UDM65623 TTQ65604:TTQ65623 TJU65604:TJU65623 SZY65604:SZY65623 SQC65604:SQC65623 SGG65604:SGG65623 RWK65604:RWK65623 RMO65604:RMO65623 RCS65604:RCS65623 QSW65604:QSW65623 QJA65604:QJA65623 PZE65604:PZE65623 PPI65604:PPI65623 PFM65604:PFM65623 OVQ65604:OVQ65623 OLU65604:OLU65623 OBY65604:OBY65623 NSC65604:NSC65623 NIG65604:NIG65623 MYK65604:MYK65623 MOO65604:MOO65623 MES65604:MES65623 LUW65604:LUW65623 LLA65604:LLA65623 LBE65604:LBE65623 KRI65604:KRI65623 KHM65604:KHM65623 JXQ65604:JXQ65623 JNU65604:JNU65623 JDY65604:JDY65623 IUC65604:IUC65623 IKG65604:IKG65623 IAK65604:IAK65623 HQO65604:HQO65623 HGS65604:HGS65623 GWW65604:GWW65623 GNA65604:GNA65623 GDE65604:GDE65623 FTI65604:FTI65623 FJM65604:FJM65623 EZQ65604:EZQ65623 EPU65604:EPU65623 EFY65604:EFY65623 DWC65604:DWC65623 DMG65604:DMG65623 DCK65604:DCK65623 CSO65604:CSO65623 CIS65604:CIS65623 BYW65604:BYW65623 BPA65604:BPA65623 BFE65604:BFE65623 AVI65604:AVI65623 ALM65604:ALM65623 ABQ65604:ABQ65623 RU65604:RU65623 WUK8:WUK112 WKO8:WKO112 WAS8:WAS112 VQW8:VQW112 VHA8:VHA112 UXE8:UXE112 UNI8:UNI112 UDM8:UDM112 TTQ8:TTQ112 TJU8:TJU112 SZY8:SZY112 SQC8:SQC112 SGG8:SGG112 RWK8:RWK112 RMO8:RMO112 RCS8:RCS112 QSW8:QSW112 QJA8:QJA112 PZE8:PZE112 PPI8:PPI112 PFM8:PFM112 OVQ8:OVQ112 OLU8:OLU112 OBY8:OBY112 NSC8:NSC112 NIG8:NIG112 MYK8:MYK112 MOO8:MOO112 MES8:MES112 LUW8:LUW112 LLA8:LLA112 LBE8:LBE112 KRI8:KRI112 KHM8:KHM112 JXQ8:JXQ112 JNU8:JNU112 JDY8:JDY112 IUC8:IUC112 IKG8:IKG112 IAK8:IAK112 HQO8:HQO112 HGS8:HGS112 GWW8:GWW112 GNA8:GNA112 GDE8:GDE112 FTI8:FTI112 FJM8:FJM112 EZQ8:EZQ112 EPU8:EPU112 EFY8:EFY112 DWC8:DWC112 DMG8:DMG112 DCK8:DCK112 CSO8:CSO112 CIS8:CIS112 BYW8:BYW112 BPA8:BPA112 BFE8:BFE112 AVI8:AVI112 ALM8:ALM112 ABQ8:ABQ112 RU8:RU112 HY8:HY112">
      <formula1>$B$121:$B$122</formula1>
    </dataValidation>
    <dataValidation type="list" allowBlank="1" showInputMessage="1" showErrorMessage="1" sqref="E8:E107">
      <formula1>$A$120:$A$129</formula1>
    </dataValidation>
  </dataValidations>
  <printOptions horizontalCentered="1"/>
  <pageMargins left="0.51181102362204722" right="0.51181102362204722" top="0.74803149606299213" bottom="0.74803149606299213" header="0.31496062992125984" footer="0.31496062992125984"/>
  <pageSetup paperSize="9" scale="50" fitToHeight="0" orientation="portrait" r:id="rId1"/>
  <headerFooter>
    <oddHeader xml:space="preserve">&amp;R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①入力シート</vt:lpstr>
      <vt:lpstr>②第６号様式添付書類２</vt:lpstr>
      <vt:lpstr>③入力シート２</vt:lpstr>
      <vt:lpstr>④入力シート３</vt:lpstr>
      <vt:lpstr>受講状況調査用</vt:lpstr>
      <vt:lpstr>⑤第６号様式添付書類</vt:lpstr>
      <vt:lpstr>⑥第６号様式</vt:lpstr>
      <vt:lpstr>⑦第２号様式の２</vt:lpstr>
      <vt:lpstr>⑧第２号様式の４</vt:lpstr>
      <vt:lpstr>⑨第３号様式(表)</vt:lpstr>
      <vt:lpstr>⑩第３号様式(裏面)</vt:lpstr>
      <vt:lpstr>⑪第２号様式の１</vt:lpstr>
      <vt:lpstr>⑫第２号様式の３</vt:lpstr>
      <vt:lpstr>マスタ</vt:lpstr>
      <vt:lpstr>①入力シート!Print_Area</vt:lpstr>
      <vt:lpstr>②第６号様式添付書類２!Print_Area</vt:lpstr>
      <vt:lpstr>③入力シート２!Print_Area</vt:lpstr>
      <vt:lpstr>⑤第６号様式添付書類!Print_Area</vt:lpstr>
      <vt:lpstr>⑥第６号様式!Print_Area</vt:lpstr>
      <vt:lpstr>⑦第２号様式の２!Print_Area</vt:lpstr>
      <vt:lpstr>⑧第２号様式の４!Print_Area</vt:lpstr>
      <vt:lpstr>'⑨第３号様式(表)'!Print_Area</vt:lpstr>
      <vt:lpstr>'⑩第３号様式(裏面)'!Print_Area</vt:lpstr>
      <vt:lpstr>⑪第２号様式の１!Print_Area</vt:lpstr>
      <vt:lpstr>⑫第２号様式の３!Print_Area</vt:lpstr>
      <vt:lpstr>⑧第２号様式の４!Print_Titles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2022-11-16T00:52:19Z</cp:lastPrinted>
  <dcterms:created xsi:type="dcterms:W3CDTF">2020-09-07T07:25:20Z</dcterms:created>
  <dcterms:modified xsi:type="dcterms:W3CDTF">2022-11-22T03:39:35Z</dcterms:modified>
</cp:coreProperties>
</file>